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ltan\My Documents\Visual Studio 2012\PASAROperations\ExcelReference\"/>
    </mc:Choice>
  </mc:AlternateContent>
  <bookViews>
    <workbookView xWindow="0" yWindow="0" windowWidth="19230" windowHeight="9675" tabRatio="642" firstSheet="1" activeTab="2"/>
  </bookViews>
  <sheets>
    <sheet name="Plan" sheetId="20" state="hidden" r:id="rId1"/>
    <sheet name="Home" sheetId="18" r:id="rId2"/>
    <sheet name="Keyin" sheetId="19" r:id="rId3"/>
    <sheet name="Plan_vs_Actual" sheetId="14" state="hidden" r:id="rId4"/>
    <sheet name="pi tag" sheetId="22" state="hidden" r:id="rId5"/>
  </sheets>
  <functionGroups builtInGroupCount="18"/>
  <externalReferences>
    <externalReference r:id="rId6"/>
    <externalReference r:id="rId7"/>
    <externalReference r:id="rId8"/>
  </externalReferences>
  <definedNames>
    <definedName name="af_polling" localSheetId="3">Plan_vs_Actual!$GM$70:$GM$2949</definedName>
    <definedName name="af1_blow" localSheetId="3">Plan_vs_Actual!$GI$70:$GI$2949</definedName>
    <definedName name="af1box" localSheetId="4">'pi tag'!$X$2:$Y$3</definedName>
    <definedName name="af2box" localSheetId="4">'pi tag'!$X$18:$Y$19</definedName>
    <definedName name="afdata" localSheetId="2">Keyin!$G$15:$CY$16</definedName>
    <definedName name="afdate" localSheetId="4">'pi tag'!$G$1</definedName>
    <definedName name="bpc" localSheetId="2">Keyin!$E$13</definedName>
    <definedName name="bpc" localSheetId="0">Plan!$C$53</definedName>
    <definedName name="bpc" localSheetId="3">Plan_vs_Actual!$C$45</definedName>
    <definedName name="cf_af_data" localSheetId="2">Keyin!$G$11:$CY$16</definedName>
    <definedName name="cf_af_data" localSheetId="0">Plan!$C$46:$CU$51</definedName>
    <definedName name="cf_af_data" localSheetId="3">Plan_vs_Actual!$C$38:$CU$43</definedName>
    <definedName name="cfdata" localSheetId="2">Keyin!$G$11:$CY$14</definedName>
    <definedName name="datatwo">Keyin!$BF$68:$BH$69</definedName>
    <definedName name="enddate" localSheetId="3">Plan_vs_Actual!$FB$62</definedName>
    <definedName name="excel_data" localSheetId="3">Plan_vs_Actual!$EC$58:$EI$179</definedName>
    <definedName name="fsfe_ref" localSheetId="2">Keyin!$DK$7:$HB$9</definedName>
    <definedName name="fsfe_test" localSheetId="2">Keyin!$H$29:$CZ$31</definedName>
    <definedName name="fsfedata" localSheetId="2">Keyin!$H$7:$CY$7</definedName>
    <definedName name="fsfedata" localSheetId="0">Plan!$D$43:$CU$45</definedName>
    <definedName name="fsfedata" localSheetId="3">Plan_vs_Actual!$D$35:$CU$37</definedName>
    <definedName name="fsfedata1" localSheetId="2">Keyin!$H$9:$CY$10</definedName>
    <definedName name="hundred1" localSheetId="2">Keyin!$H$314:$CY$314</definedName>
    <definedName name="keyindate" localSheetId="1">Home!$M$3</definedName>
    <definedName name="keyindate" localSheetId="2">Keyin!$F$5</definedName>
    <definedName name="keyindate" localSheetId="0">Plan!$C$40</definedName>
    <definedName name="keyindate" localSheetId="3">Plan_vs_Actual!$FB$61</definedName>
    <definedName name="_xlnm.Print_Area" localSheetId="1">Home!$D$3:$KF$56</definedName>
    <definedName name="_xlnm.Print_Area" localSheetId="2">Keyin!$C$4:$AE$14</definedName>
    <definedName name="_xlnm.Print_Area" localSheetId="0">Plan!$A$2:$CV$33</definedName>
    <definedName name="_xlnm.Print_Area" localSheetId="3">Plan_vs_Actual!$B$2:$CU$59</definedName>
    <definedName name="realtime_startdate" localSheetId="3">Plan_vs_Actual!$FB$57</definedName>
    <definedName name="start_range" localSheetId="3">Plan_vs_Actual!$DK$4</definedName>
    <definedName name="v_month" localSheetId="2">Keyin!$F$23</definedName>
    <definedName name="v_year" localSheetId="2">Keyin!$F$22</definedName>
    <definedName name="view_load_day" localSheetId="2">Keyin!$G$6</definedName>
    <definedName name="you" localSheetId="2">Keyin!$H$315:$CY$315</definedName>
  </definedNames>
  <calcPr calcId="152511"/>
</workbook>
</file>

<file path=xl/calcChain.xml><?xml version="1.0" encoding="utf-8"?>
<calcChain xmlns="http://schemas.openxmlformats.org/spreadsheetml/2006/main">
  <c r="N4" i="18" l="1"/>
  <c r="M4" i="18"/>
  <c r="DM105" i="14" l="1" a="1"/>
  <c r="DM94" i="14" a="1"/>
  <c r="DM86" i="14" a="1"/>
  <c r="DM78" i="14" a="1"/>
  <c r="DM70" i="14" a="1"/>
  <c r="C23" i="22" a="1"/>
  <c r="B5" i="22" a="1"/>
  <c r="DM105" i="14" l="1"/>
  <c r="DN105" i="14"/>
  <c r="DM94" i="14"/>
  <c r="DN95" i="14"/>
  <c r="DN94" i="14"/>
  <c r="DM95" i="14"/>
  <c r="DM86" i="14"/>
  <c r="DN86" i="14"/>
  <c r="DM78" i="14"/>
  <c r="DN78" i="14"/>
  <c r="DM70" i="14"/>
  <c r="DN70" i="14"/>
  <c r="C23" i="22"/>
  <c r="D23" i="22"/>
  <c r="B5" i="22"/>
  <c r="C5" i="22"/>
  <c r="I8" i="14"/>
  <c r="I8" i="20"/>
  <c r="CG3" i="14" l="1"/>
  <c r="G6" i="19"/>
  <c r="AB2" i="22" l="1"/>
  <c r="G34" i="22"/>
  <c r="F29" i="22"/>
  <c r="F34" i="22"/>
  <c r="F33" i="22"/>
  <c r="E29" i="22"/>
  <c r="E28" i="22"/>
  <c r="G31" i="22"/>
  <c r="G33" i="22"/>
  <c r="F31" i="22"/>
  <c r="F32" i="22"/>
  <c r="E30" i="22"/>
  <c r="E31" i="22"/>
  <c r="E27" i="22"/>
  <c r="G32" i="22"/>
  <c r="G30" i="22"/>
  <c r="G27" i="22"/>
  <c r="F27" i="22"/>
  <c r="G28" i="22"/>
  <c r="E34" i="22"/>
  <c r="E33" i="22"/>
  <c r="F30" i="22"/>
  <c r="E32" i="22"/>
  <c r="G29" i="22"/>
  <c r="F28" i="22"/>
  <c r="DK2" i="14" l="1"/>
  <c r="DK3" i="14"/>
  <c r="V1" i="14"/>
  <c r="DK4" i="14" l="1"/>
  <c r="FB57" i="14"/>
  <c r="EN392" i="14" l="1"/>
  <c r="GC145" i="14"/>
  <c r="GC146" i="14"/>
  <c r="GC147" i="14"/>
  <c r="GC148" i="14"/>
  <c r="GC149" i="14"/>
  <c r="GC150" i="14"/>
  <c r="GC151" i="14"/>
  <c r="GC152" i="14"/>
  <c r="GC153" i="14"/>
  <c r="GC154" i="14"/>
  <c r="GC155" i="14"/>
  <c r="GC156" i="14"/>
  <c r="GC157" i="14"/>
  <c r="GC158" i="14"/>
  <c r="GC159" i="14"/>
  <c r="GC160" i="14"/>
  <c r="GC161" i="14"/>
  <c r="GC162" i="14"/>
  <c r="GC163" i="14"/>
  <c r="GC164" i="14"/>
  <c r="GC165" i="14"/>
  <c r="GC166" i="14"/>
  <c r="GC167" i="14"/>
  <c r="GC168" i="14"/>
  <c r="GC169" i="14"/>
  <c r="GC170" i="14"/>
  <c r="GC171" i="14"/>
  <c r="GC172" i="14"/>
  <c r="GC173" i="14"/>
  <c r="GC174" i="14"/>
  <c r="GC175" i="14"/>
  <c r="GC176" i="14"/>
  <c r="GC177" i="14"/>
  <c r="GC178" i="14"/>
  <c r="GC179" i="14"/>
  <c r="GC180" i="14"/>
  <c r="GC181" i="14"/>
  <c r="GC182" i="14"/>
  <c r="GC183" i="14"/>
  <c r="GC184" i="14"/>
  <c r="GC185" i="14"/>
  <c r="GC186" i="14"/>
  <c r="GC187" i="14"/>
  <c r="GC188" i="14"/>
  <c r="GC189" i="14"/>
  <c r="GC190" i="14"/>
  <c r="GC191" i="14"/>
  <c r="GC192" i="14"/>
  <c r="D55" i="14"/>
  <c r="D18" i="14" s="1"/>
  <c r="F55" i="14" l="1"/>
  <c r="F16" i="14"/>
  <c r="H16" i="14"/>
  <c r="J16" i="14"/>
  <c r="L16" i="14"/>
  <c r="N16" i="14"/>
  <c r="P16" i="14"/>
  <c r="R16" i="14"/>
  <c r="T16" i="14"/>
  <c r="V16" i="14"/>
  <c r="X16" i="14"/>
  <c r="Z16" i="14"/>
  <c r="AB16" i="14"/>
  <c r="AD16" i="14"/>
  <c r="AF16" i="14"/>
  <c r="AH16" i="14"/>
  <c r="AJ16" i="14"/>
  <c r="AL16" i="14"/>
  <c r="AN16" i="14"/>
  <c r="AP16" i="14"/>
  <c r="AR16" i="14"/>
  <c r="AT16" i="14"/>
  <c r="AV16" i="14"/>
  <c r="AX16" i="14"/>
  <c r="AZ16" i="14"/>
  <c r="BB16" i="14"/>
  <c r="BD16" i="14"/>
  <c r="BF16" i="14"/>
  <c r="BH16" i="14"/>
  <c r="BJ16" i="14"/>
  <c r="BL16" i="14"/>
  <c r="BN16" i="14"/>
  <c r="BP16" i="14"/>
  <c r="BR16" i="14"/>
  <c r="BT16" i="14"/>
  <c r="BV16" i="14"/>
  <c r="BX16" i="14"/>
  <c r="BZ16" i="14"/>
  <c r="CB16" i="14"/>
  <c r="CD16" i="14"/>
  <c r="CF16" i="14"/>
  <c r="CH16" i="14"/>
  <c r="CJ16" i="14"/>
  <c r="CL16" i="14"/>
  <c r="CN16" i="14"/>
  <c r="CP16" i="14"/>
  <c r="CR16" i="14"/>
  <c r="CT16" i="14"/>
  <c r="D16" i="14"/>
  <c r="H55" i="14" l="1"/>
  <c r="F18" i="14"/>
  <c r="I7" i="14"/>
  <c r="J55" i="14" l="1"/>
  <c r="H18" i="14"/>
  <c r="F20" i="20"/>
  <c r="H20" i="20"/>
  <c r="J20" i="20"/>
  <c r="L20" i="20"/>
  <c r="N20" i="20"/>
  <c r="P20" i="20"/>
  <c r="R20" i="20"/>
  <c r="T20" i="20"/>
  <c r="V20" i="20"/>
  <c r="X20" i="20"/>
  <c r="Z20" i="20"/>
  <c r="AB20" i="20"/>
  <c r="AD20" i="20"/>
  <c r="AF20" i="20"/>
  <c r="AH20" i="20"/>
  <c r="AJ20" i="20"/>
  <c r="AL20" i="20"/>
  <c r="AN20" i="20"/>
  <c r="AP20" i="20"/>
  <c r="AR20" i="20"/>
  <c r="AT20" i="20"/>
  <c r="AV20" i="20"/>
  <c r="AX20" i="20"/>
  <c r="AZ20" i="20"/>
  <c r="BB20" i="20"/>
  <c r="BD20" i="20"/>
  <c r="BF20" i="20"/>
  <c r="BH20" i="20"/>
  <c r="BJ20" i="20"/>
  <c r="BL20" i="20"/>
  <c r="BN20" i="20"/>
  <c r="BP20" i="20"/>
  <c r="BR20" i="20"/>
  <c r="BT20" i="20"/>
  <c r="BV20" i="20"/>
  <c r="BX20" i="20"/>
  <c r="BZ20" i="20"/>
  <c r="CB20" i="20"/>
  <c r="CD20" i="20"/>
  <c r="CF20" i="20"/>
  <c r="CH20" i="20"/>
  <c r="CJ20" i="20"/>
  <c r="CL20" i="20"/>
  <c r="CN20" i="20"/>
  <c r="CP20" i="20"/>
  <c r="CR20" i="20"/>
  <c r="CT20" i="20"/>
  <c r="D20" i="20"/>
  <c r="D55" i="20"/>
  <c r="CY307" i="19"/>
  <c r="CX307" i="19"/>
  <c r="CW307" i="19"/>
  <c r="CV307" i="19"/>
  <c r="CU307" i="19"/>
  <c r="CT307" i="19"/>
  <c r="CS307" i="19"/>
  <c r="CR307" i="19"/>
  <c r="CQ307" i="19"/>
  <c r="CP307" i="19"/>
  <c r="CO307" i="19"/>
  <c r="CN307" i="19"/>
  <c r="CM307" i="19"/>
  <c r="CL307" i="19"/>
  <c r="CK307" i="19"/>
  <c r="CJ307" i="19"/>
  <c r="CI307" i="19"/>
  <c r="CH307" i="19"/>
  <c r="CG307" i="19"/>
  <c r="CF307" i="19"/>
  <c r="CE307" i="19"/>
  <c r="CD307" i="19"/>
  <c r="CC307" i="19"/>
  <c r="CB307" i="19"/>
  <c r="CA307" i="19"/>
  <c r="BZ307" i="19"/>
  <c r="BY307" i="19"/>
  <c r="BX307" i="19"/>
  <c r="BW307" i="19"/>
  <c r="BV307" i="19"/>
  <c r="BU307" i="19"/>
  <c r="BT307" i="19"/>
  <c r="BS307" i="19"/>
  <c r="BR307" i="19"/>
  <c r="BQ307" i="19"/>
  <c r="BP307" i="19"/>
  <c r="BO307" i="19"/>
  <c r="BN307" i="19"/>
  <c r="BM307" i="19"/>
  <c r="BL307" i="19"/>
  <c r="BK307" i="19"/>
  <c r="BJ307" i="19"/>
  <c r="BI307" i="19"/>
  <c r="BH307" i="19"/>
  <c r="BG307" i="19"/>
  <c r="BF307" i="19"/>
  <c r="BE307" i="19"/>
  <c r="BD307" i="19"/>
  <c r="BC307" i="19"/>
  <c r="BB307" i="19"/>
  <c r="BA307" i="19"/>
  <c r="AZ307" i="19"/>
  <c r="AY307" i="19"/>
  <c r="AX307" i="19"/>
  <c r="AW307" i="19"/>
  <c r="AV307" i="19"/>
  <c r="AU307" i="19"/>
  <c r="AT307" i="19"/>
  <c r="AS307" i="19"/>
  <c r="AR307" i="19"/>
  <c r="AQ307" i="19"/>
  <c r="AP307" i="19"/>
  <c r="AO307" i="19"/>
  <c r="AN307" i="19"/>
  <c r="AM307" i="19"/>
  <c r="AL307" i="19"/>
  <c r="AK307" i="19"/>
  <c r="AJ307" i="19"/>
  <c r="AI307" i="19"/>
  <c r="AH307" i="19"/>
  <c r="AG307" i="19"/>
  <c r="AF307" i="19"/>
  <c r="AE307" i="19"/>
  <c r="AD307" i="19"/>
  <c r="AC307" i="19"/>
  <c r="AB307" i="19"/>
  <c r="AA307" i="19"/>
  <c r="Z307" i="19"/>
  <c r="Y307" i="19"/>
  <c r="X307" i="19"/>
  <c r="W307" i="19"/>
  <c r="V307" i="19"/>
  <c r="U307" i="19"/>
  <c r="T307" i="19"/>
  <c r="S307" i="19"/>
  <c r="R307" i="19"/>
  <c r="Q307" i="19"/>
  <c r="P307" i="19"/>
  <c r="O307" i="19"/>
  <c r="N307" i="19"/>
  <c r="M307" i="19"/>
  <c r="L307" i="19"/>
  <c r="K307" i="19"/>
  <c r="J307" i="19"/>
  <c r="I307" i="19"/>
  <c r="H307" i="19"/>
  <c r="G307" i="19"/>
  <c r="CY306" i="19"/>
  <c r="CX306" i="19"/>
  <c r="CW306" i="19"/>
  <c r="CV306" i="19"/>
  <c r="CU306" i="19"/>
  <c r="CT306" i="19"/>
  <c r="CS306" i="19"/>
  <c r="CR306" i="19"/>
  <c r="CQ306" i="19"/>
  <c r="CP306" i="19"/>
  <c r="CO306" i="19"/>
  <c r="CN306" i="19"/>
  <c r="CM306" i="19"/>
  <c r="CL306" i="19"/>
  <c r="CK306" i="19"/>
  <c r="CJ306" i="19"/>
  <c r="CI306" i="19"/>
  <c r="CH306" i="19"/>
  <c r="CG306" i="19"/>
  <c r="CF306" i="19"/>
  <c r="CE306" i="19"/>
  <c r="CD306" i="19"/>
  <c r="CC306" i="19"/>
  <c r="CB306" i="19"/>
  <c r="CA306" i="19"/>
  <c r="BZ306" i="19"/>
  <c r="BY306" i="19"/>
  <c r="BX306" i="19"/>
  <c r="BW306" i="19"/>
  <c r="BV306" i="19"/>
  <c r="BU306" i="19"/>
  <c r="BT306" i="19"/>
  <c r="BS306" i="19"/>
  <c r="BR306" i="19"/>
  <c r="BQ306" i="19"/>
  <c r="BP306" i="19"/>
  <c r="BO306" i="19"/>
  <c r="BN306" i="19"/>
  <c r="BM306" i="19"/>
  <c r="BL306" i="19"/>
  <c r="BK306" i="19"/>
  <c r="BJ306" i="19"/>
  <c r="BI306" i="19"/>
  <c r="BH306" i="19"/>
  <c r="BG306" i="19"/>
  <c r="BF306" i="19"/>
  <c r="BE306" i="19"/>
  <c r="BD306" i="19"/>
  <c r="BC306" i="19"/>
  <c r="BB306" i="19"/>
  <c r="BA306" i="19"/>
  <c r="AZ306" i="19"/>
  <c r="AY306" i="19"/>
  <c r="AX306" i="19"/>
  <c r="AW306" i="19"/>
  <c r="AV306" i="19"/>
  <c r="AU306" i="19"/>
  <c r="AT306" i="19"/>
  <c r="AS306" i="19"/>
  <c r="AR306" i="19"/>
  <c r="AQ306" i="19"/>
  <c r="AP306" i="19"/>
  <c r="AO306" i="19"/>
  <c r="AN306" i="19"/>
  <c r="AM306" i="19"/>
  <c r="AL306" i="19"/>
  <c r="AK306" i="19"/>
  <c r="AJ306" i="19"/>
  <c r="AI306" i="19"/>
  <c r="AH306" i="19"/>
  <c r="AG306" i="19"/>
  <c r="AF306" i="19"/>
  <c r="AE306" i="19"/>
  <c r="AD306" i="19"/>
  <c r="AC306" i="19"/>
  <c r="AB306" i="19"/>
  <c r="AA306" i="19"/>
  <c r="Z306" i="19"/>
  <c r="Y306" i="19"/>
  <c r="X306" i="19"/>
  <c r="W306" i="19"/>
  <c r="V306" i="19"/>
  <c r="U306" i="19"/>
  <c r="T306" i="19"/>
  <c r="S306" i="19"/>
  <c r="R306" i="19"/>
  <c r="Q306" i="19"/>
  <c r="P306" i="19"/>
  <c r="O306" i="19"/>
  <c r="N306" i="19"/>
  <c r="M306" i="19"/>
  <c r="L306" i="19"/>
  <c r="K306" i="19"/>
  <c r="J306" i="19"/>
  <c r="I306" i="19"/>
  <c r="H306" i="19"/>
  <c r="G306" i="19"/>
  <c r="CY305" i="19"/>
  <c r="CX305" i="19"/>
  <c r="CW305" i="19"/>
  <c r="CV305" i="19"/>
  <c r="CU305" i="19"/>
  <c r="CT305" i="19"/>
  <c r="CS305" i="19"/>
  <c r="CR305" i="19"/>
  <c r="CQ305" i="19"/>
  <c r="CP305" i="19"/>
  <c r="CO305" i="19"/>
  <c r="CN305" i="19"/>
  <c r="CM305" i="19"/>
  <c r="CL305" i="19"/>
  <c r="CK305" i="19"/>
  <c r="CJ305" i="19"/>
  <c r="CI305" i="19"/>
  <c r="CH305" i="19"/>
  <c r="CG305" i="19"/>
  <c r="CF305" i="19"/>
  <c r="CE305" i="19"/>
  <c r="CD305" i="19"/>
  <c r="CC305" i="19"/>
  <c r="CB305" i="19"/>
  <c r="CA305" i="19"/>
  <c r="BZ305" i="19"/>
  <c r="BY305" i="19"/>
  <c r="BX305" i="19"/>
  <c r="BW305" i="19"/>
  <c r="BV305" i="19"/>
  <c r="BU305" i="19"/>
  <c r="BT305" i="19"/>
  <c r="BS305" i="19"/>
  <c r="BR305" i="19"/>
  <c r="BQ305" i="19"/>
  <c r="BP305" i="19"/>
  <c r="BO305" i="19"/>
  <c r="BN305" i="19"/>
  <c r="BM305" i="19"/>
  <c r="BL305" i="19"/>
  <c r="BK305" i="19"/>
  <c r="BJ305" i="19"/>
  <c r="BI305" i="19"/>
  <c r="BH305" i="19"/>
  <c r="BG305" i="19"/>
  <c r="BF305" i="19"/>
  <c r="BE305" i="19"/>
  <c r="BD305" i="19"/>
  <c r="BC305" i="19"/>
  <c r="BB305" i="19"/>
  <c r="BA305" i="19"/>
  <c r="AZ305" i="19"/>
  <c r="AY305" i="19"/>
  <c r="AX305" i="19"/>
  <c r="AW305" i="19"/>
  <c r="AV305" i="19"/>
  <c r="AU305" i="19"/>
  <c r="AT305" i="19"/>
  <c r="AS305" i="19"/>
  <c r="AR305" i="19"/>
  <c r="AQ305" i="19"/>
  <c r="AP305" i="19"/>
  <c r="AO305" i="19"/>
  <c r="AN305" i="19"/>
  <c r="AM305" i="19"/>
  <c r="AL305" i="19"/>
  <c r="AK305" i="19"/>
  <c r="AJ305" i="19"/>
  <c r="AI305" i="19"/>
  <c r="AH305" i="19"/>
  <c r="AG305" i="19"/>
  <c r="AF305" i="19"/>
  <c r="AE305" i="19"/>
  <c r="AD305" i="19"/>
  <c r="AC305" i="19"/>
  <c r="AB305" i="19"/>
  <c r="AA305" i="19"/>
  <c r="Z305" i="19"/>
  <c r="Y305" i="19"/>
  <c r="X305" i="19"/>
  <c r="W305" i="19"/>
  <c r="V305" i="19"/>
  <c r="U305" i="19"/>
  <c r="T305" i="19"/>
  <c r="S305" i="19"/>
  <c r="R305" i="19"/>
  <c r="Q305" i="19"/>
  <c r="P305" i="19"/>
  <c r="O305" i="19"/>
  <c r="N305" i="19"/>
  <c r="M305" i="19"/>
  <c r="L305" i="19"/>
  <c r="K305" i="19"/>
  <c r="J305" i="19"/>
  <c r="I305" i="19"/>
  <c r="H305" i="19"/>
  <c r="G305" i="19"/>
  <c r="CY304" i="19"/>
  <c r="CX304" i="19"/>
  <c r="CW304" i="19"/>
  <c r="CV304" i="19"/>
  <c r="CU304" i="19"/>
  <c r="CT304" i="19"/>
  <c r="CS304" i="19"/>
  <c r="CR304" i="19"/>
  <c r="CQ304" i="19"/>
  <c r="CP304" i="19"/>
  <c r="CO304" i="19"/>
  <c r="CN304" i="19"/>
  <c r="CM304" i="19"/>
  <c r="CL304" i="19"/>
  <c r="CK304" i="19"/>
  <c r="CJ304" i="19"/>
  <c r="CI304" i="19"/>
  <c r="CH304" i="19"/>
  <c r="CG304" i="19"/>
  <c r="CF304" i="19"/>
  <c r="CE304" i="19"/>
  <c r="CD304" i="19"/>
  <c r="CC304" i="19"/>
  <c r="CB304" i="19"/>
  <c r="CA304" i="19"/>
  <c r="BZ304" i="19"/>
  <c r="BY304" i="19"/>
  <c r="BX304" i="19"/>
  <c r="BW304" i="19"/>
  <c r="BV304" i="19"/>
  <c r="BU304" i="19"/>
  <c r="BT304" i="19"/>
  <c r="BS304" i="19"/>
  <c r="BR304" i="19"/>
  <c r="BQ304" i="19"/>
  <c r="BP304" i="19"/>
  <c r="BO304" i="19"/>
  <c r="BN304" i="19"/>
  <c r="BM304" i="19"/>
  <c r="BL304" i="19"/>
  <c r="BK304" i="19"/>
  <c r="BJ304" i="19"/>
  <c r="BI304" i="19"/>
  <c r="BH304" i="19"/>
  <c r="BG304" i="19"/>
  <c r="BF304" i="19"/>
  <c r="BE304" i="19"/>
  <c r="BD304" i="19"/>
  <c r="BC304" i="19"/>
  <c r="BB304" i="19"/>
  <c r="BA304" i="19"/>
  <c r="AZ304" i="19"/>
  <c r="AY304" i="19"/>
  <c r="AX304" i="19"/>
  <c r="AW304" i="19"/>
  <c r="AV304" i="19"/>
  <c r="AU304" i="19"/>
  <c r="AT304" i="19"/>
  <c r="AS304" i="19"/>
  <c r="AR304" i="19"/>
  <c r="AQ304" i="19"/>
  <c r="AP304" i="19"/>
  <c r="AO304" i="19"/>
  <c r="AN304" i="19"/>
  <c r="AM304" i="19"/>
  <c r="AL304" i="19"/>
  <c r="AK304" i="19"/>
  <c r="AJ304" i="19"/>
  <c r="AI304" i="19"/>
  <c r="AH304" i="19"/>
  <c r="AG304" i="19"/>
  <c r="AF304" i="19"/>
  <c r="AE304" i="19"/>
  <c r="AD304" i="19"/>
  <c r="AC304" i="19"/>
  <c r="AB304" i="19"/>
  <c r="AA304" i="19"/>
  <c r="Z304" i="19"/>
  <c r="Y304" i="19"/>
  <c r="X304" i="19"/>
  <c r="W304" i="19"/>
  <c r="V304" i="19"/>
  <c r="U304" i="19"/>
  <c r="T304" i="19"/>
  <c r="S304" i="19"/>
  <c r="R304" i="19"/>
  <c r="Q304" i="19"/>
  <c r="P304" i="19"/>
  <c r="O304" i="19"/>
  <c r="N304" i="19"/>
  <c r="M304" i="19"/>
  <c r="L304" i="19"/>
  <c r="K304" i="19"/>
  <c r="J304" i="19"/>
  <c r="I304" i="19"/>
  <c r="H304" i="19"/>
  <c r="G304" i="19"/>
  <c r="CY303" i="19"/>
  <c r="CX303" i="19"/>
  <c r="CW303" i="19"/>
  <c r="CV303" i="19"/>
  <c r="CU303" i="19"/>
  <c r="CT303" i="19"/>
  <c r="CS303" i="19"/>
  <c r="CR303" i="19"/>
  <c r="CQ303" i="19"/>
  <c r="CP303" i="19"/>
  <c r="CO303" i="19"/>
  <c r="CN303" i="19"/>
  <c r="CM303" i="19"/>
  <c r="CL303" i="19"/>
  <c r="CK303" i="19"/>
  <c r="CJ303" i="19"/>
  <c r="CI303" i="19"/>
  <c r="CH303" i="19"/>
  <c r="CG303" i="19"/>
  <c r="CF303" i="19"/>
  <c r="CE303" i="19"/>
  <c r="CD303" i="19"/>
  <c r="CC303" i="19"/>
  <c r="CB303" i="19"/>
  <c r="CA303" i="19"/>
  <c r="BZ303" i="19"/>
  <c r="BY303" i="19"/>
  <c r="BX303" i="19"/>
  <c r="BW303" i="19"/>
  <c r="BV303" i="19"/>
  <c r="BU303" i="19"/>
  <c r="BT303" i="19"/>
  <c r="BS303" i="19"/>
  <c r="BR303" i="19"/>
  <c r="BQ303" i="19"/>
  <c r="BP303" i="19"/>
  <c r="BO303" i="19"/>
  <c r="BN303" i="19"/>
  <c r="BM303" i="19"/>
  <c r="BL303" i="19"/>
  <c r="BK303" i="19"/>
  <c r="BJ303" i="19"/>
  <c r="BI303" i="19"/>
  <c r="BH303" i="19"/>
  <c r="BG303" i="19"/>
  <c r="BF303" i="19"/>
  <c r="BE303" i="19"/>
  <c r="BD303" i="19"/>
  <c r="BC303" i="19"/>
  <c r="BB303" i="19"/>
  <c r="BA303" i="19"/>
  <c r="AZ303" i="19"/>
  <c r="AY303" i="19"/>
  <c r="AX303" i="19"/>
  <c r="AW303" i="19"/>
  <c r="AV303" i="19"/>
  <c r="AU303" i="19"/>
  <c r="AT303" i="19"/>
  <c r="AS303" i="19"/>
  <c r="AR303" i="19"/>
  <c r="AQ303" i="19"/>
  <c r="AP303" i="19"/>
  <c r="AO303" i="19"/>
  <c r="AN303" i="19"/>
  <c r="AM303" i="19"/>
  <c r="AL303" i="19"/>
  <c r="AK303" i="19"/>
  <c r="AJ303" i="19"/>
  <c r="AI303" i="19"/>
  <c r="AH303" i="19"/>
  <c r="AG303" i="19"/>
  <c r="AF303" i="19"/>
  <c r="AE303" i="19"/>
  <c r="AD303" i="19"/>
  <c r="AC303" i="19"/>
  <c r="AB303" i="19"/>
  <c r="AA303" i="19"/>
  <c r="Z303" i="19"/>
  <c r="Y303" i="19"/>
  <c r="X303" i="19"/>
  <c r="W303" i="19"/>
  <c r="V303" i="19"/>
  <c r="U303" i="19"/>
  <c r="T303" i="19"/>
  <c r="S303" i="19"/>
  <c r="R303" i="19"/>
  <c r="Q303" i="19"/>
  <c r="P303" i="19"/>
  <c r="O303" i="19"/>
  <c r="N303" i="19"/>
  <c r="M303" i="19"/>
  <c r="L303" i="19"/>
  <c r="K303" i="19"/>
  <c r="J303" i="19"/>
  <c r="I303" i="19"/>
  <c r="H303" i="19"/>
  <c r="G303" i="19"/>
  <c r="CY302" i="19"/>
  <c r="CX302" i="19"/>
  <c r="CW302" i="19"/>
  <c r="CV302" i="19"/>
  <c r="CU302" i="19"/>
  <c r="CT302" i="19"/>
  <c r="CS302" i="19"/>
  <c r="CR302" i="19"/>
  <c r="CQ302" i="19"/>
  <c r="CP302" i="19"/>
  <c r="CO302" i="19"/>
  <c r="CN302" i="19"/>
  <c r="CM302" i="19"/>
  <c r="CL302" i="19"/>
  <c r="CK302" i="19"/>
  <c r="CJ302" i="19"/>
  <c r="CI302" i="19"/>
  <c r="CH302" i="19"/>
  <c r="CG302" i="19"/>
  <c r="CF302" i="19"/>
  <c r="CE302" i="19"/>
  <c r="CD302" i="19"/>
  <c r="CC302" i="19"/>
  <c r="CB302" i="19"/>
  <c r="CA302" i="19"/>
  <c r="BZ302" i="19"/>
  <c r="BY302" i="19"/>
  <c r="BX302" i="19"/>
  <c r="BW302" i="19"/>
  <c r="BV302" i="19"/>
  <c r="BU302" i="19"/>
  <c r="BT302" i="19"/>
  <c r="BS302" i="19"/>
  <c r="BR302" i="19"/>
  <c r="BQ302" i="19"/>
  <c r="BP302" i="19"/>
  <c r="BO302" i="19"/>
  <c r="BN302" i="19"/>
  <c r="BM302" i="19"/>
  <c r="BL302" i="19"/>
  <c r="BK302" i="19"/>
  <c r="BJ302" i="19"/>
  <c r="BI302" i="19"/>
  <c r="BH302" i="19"/>
  <c r="BG302" i="19"/>
  <c r="BF302" i="19"/>
  <c r="BE302" i="19"/>
  <c r="BD302" i="19"/>
  <c r="BC302" i="19"/>
  <c r="BB302" i="19"/>
  <c r="BA302" i="19"/>
  <c r="AZ302" i="19"/>
  <c r="AY302" i="19"/>
  <c r="AX302" i="19"/>
  <c r="AW302" i="19"/>
  <c r="AV302" i="19"/>
  <c r="AU302" i="19"/>
  <c r="AT302" i="19"/>
  <c r="AS302" i="19"/>
  <c r="AR302" i="19"/>
  <c r="AQ302" i="19"/>
  <c r="AP302" i="19"/>
  <c r="AO302" i="19"/>
  <c r="AN302" i="19"/>
  <c r="AM302" i="19"/>
  <c r="AL302" i="19"/>
  <c r="AK302" i="19"/>
  <c r="AJ302" i="19"/>
  <c r="AI302" i="19"/>
  <c r="AH302" i="19"/>
  <c r="AG302" i="19"/>
  <c r="AF302" i="19"/>
  <c r="AE302" i="19"/>
  <c r="AD302" i="19"/>
  <c r="AC302" i="19"/>
  <c r="AB302" i="19"/>
  <c r="AA302" i="19"/>
  <c r="Z302" i="19"/>
  <c r="Y302" i="19"/>
  <c r="X302" i="19"/>
  <c r="W302" i="19"/>
  <c r="V302" i="19"/>
  <c r="U302" i="19"/>
  <c r="T302" i="19"/>
  <c r="S302" i="19"/>
  <c r="R302" i="19"/>
  <c r="Q302" i="19"/>
  <c r="P302" i="19"/>
  <c r="O302" i="19"/>
  <c r="N302" i="19"/>
  <c r="M302" i="19"/>
  <c r="L302" i="19"/>
  <c r="K302" i="19"/>
  <c r="J302" i="19"/>
  <c r="I302" i="19"/>
  <c r="H302" i="19"/>
  <c r="G302" i="19"/>
  <c r="H301" i="19"/>
  <c r="CX300" i="19"/>
  <c r="CX299" i="19"/>
  <c r="CV300" i="19"/>
  <c r="CV299" i="19"/>
  <c r="CT300" i="19"/>
  <c r="CT299" i="19"/>
  <c r="CR300" i="19"/>
  <c r="CR299" i="19"/>
  <c r="CP300" i="19"/>
  <c r="CP299" i="19"/>
  <c r="CN300" i="19"/>
  <c r="CN299" i="19"/>
  <c r="CL300" i="19"/>
  <c r="CL299" i="19"/>
  <c r="CJ300" i="19"/>
  <c r="CJ299" i="19"/>
  <c r="CH300" i="19"/>
  <c r="CH299" i="19"/>
  <c r="CF300" i="19"/>
  <c r="CF299" i="19"/>
  <c r="CD300" i="19"/>
  <c r="CD299" i="19"/>
  <c r="CB300" i="19"/>
  <c r="CB299" i="19"/>
  <c r="BZ300" i="19"/>
  <c r="BZ299" i="19"/>
  <c r="BX300" i="19"/>
  <c r="BX299" i="19"/>
  <c r="BV300" i="19"/>
  <c r="BV299" i="19"/>
  <c r="BT300" i="19"/>
  <c r="BT299" i="19"/>
  <c r="BR300" i="19"/>
  <c r="BR299" i="19"/>
  <c r="BP300" i="19"/>
  <c r="BP299" i="19"/>
  <c r="BN300" i="19"/>
  <c r="BN299" i="19"/>
  <c r="BL300" i="19"/>
  <c r="BL299" i="19"/>
  <c r="BJ300" i="19"/>
  <c r="BJ299" i="19"/>
  <c r="BH300" i="19"/>
  <c r="BH299" i="19"/>
  <c r="BF300" i="19"/>
  <c r="BF299" i="19"/>
  <c r="BD300" i="19"/>
  <c r="BD299" i="19"/>
  <c r="BB300" i="19"/>
  <c r="BB299" i="19"/>
  <c r="AZ300" i="19"/>
  <c r="AZ299" i="19"/>
  <c r="AX300" i="19"/>
  <c r="AX299" i="19"/>
  <c r="AV300" i="19"/>
  <c r="AV299" i="19"/>
  <c r="AT300" i="19"/>
  <c r="AT299" i="19"/>
  <c r="AR300" i="19"/>
  <c r="AR299" i="19"/>
  <c r="AP300" i="19"/>
  <c r="AP299" i="19"/>
  <c r="AN300" i="19"/>
  <c r="AN299" i="19"/>
  <c r="AL300" i="19"/>
  <c r="AL299" i="19"/>
  <c r="AJ300" i="19"/>
  <c r="AJ299" i="19"/>
  <c r="AH300" i="19"/>
  <c r="AH299" i="19"/>
  <c r="AF300" i="19"/>
  <c r="AF299" i="19"/>
  <c r="AD300" i="19"/>
  <c r="AD299" i="19"/>
  <c r="AB300" i="19"/>
  <c r="AB299" i="19"/>
  <c r="Z300" i="19"/>
  <c r="Z299" i="19"/>
  <c r="X300" i="19"/>
  <c r="X299" i="19"/>
  <c r="V300" i="19"/>
  <c r="V299" i="19"/>
  <c r="T300" i="19"/>
  <c r="T299" i="19"/>
  <c r="R300" i="19"/>
  <c r="R299" i="19"/>
  <c r="P300" i="19"/>
  <c r="P299" i="19"/>
  <c r="N300" i="19"/>
  <c r="N299" i="19"/>
  <c r="L300" i="19"/>
  <c r="L299" i="19"/>
  <c r="J300" i="19"/>
  <c r="J299" i="19"/>
  <c r="H300" i="19"/>
  <c r="H299" i="19"/>
  <c r="CY298" i="19"/>
  <c r="CX298" i="19"/>
  <c r="CW298" i="19"/>
  <c r="CV298" i="19"/>
  <c r="CU298" i="19"/>
  <c r="CT298" i="19"/>
  <c r="CS298" i="19"/>
  <c r="CR298" i="19"/>
  <c r="CQ298" i="19"/>
  <c r="CP298" i="19"/>
  <c r="CO298" i="19"/>
  <c r="CN298" i="19"/>
  <c r="CM298" i="19"/>
  <c r="CL298" i="19"/>
  <c r="CK298" i="19"/>
  <c r="CJ298" i="19"/>
  <c r="CI298" i="19"/>
  <c r="CH298" i="19"/>
  <c r="CG298" i="19"/>
  <c r="CF298" i="19"/>
  <c r="CE298" i="19"/>
  <c r="CD298" i="19"/>
  <c r="CC298" i="19"/>
  <c r="CB298" i="19"/>
  <c r="CA298" i="19"/>
  <c r="BZ298" i="19"/>
  <c r="BY298" i="19"/>
  <c r="BX298" i="19"/>
  <c r="BW298" i="19"/>
  <c r="BV298" i="19"/>
  <c r="BU298" i="19"/>
  <c r="BT298" i="19"/>
  <c r="BS298" i="19"/>
  <c r="BR298" i="19"/>
  <c r="BQ298" i="19"/>
  <c r="BP298" i="19"/>
  <c r="BO298" i="19"/>
  <c r="BN298" i="19"/>
  <c r="BM298" i="19"/>
  <c r="BL298" i="19"/>
  <c r="BK298" i="19"/>
  <c r="BJ298" i="19"/>
  <c r="BI298" i="19"/>
  <c r="BH298" i="19"/>
  <c r="BG298" i="19"/>
  <c r="BF298" i="19"/>
  <c r="BE298" i="19"/>
  <c r="BD298" i="19"/>
  <c r="BC298" i="19"/>
  <c r="BB298" i="19"/>
  <c r="BA298" i="19"/>
  <c r="AZ298" i="19"/>
  <c r="AY298" i="19"/>
  <c r="AX298" i="19"/>
  <c r="AW298" i="19"/>
  <c r="AV298" i="19"/>
  <c r="AU298" i="19"/>
  <c r="AT298" i="19"/>
  <c r="AS298" i="19"/>
  <c r="AR298" i="19"/>
  <c r="AQ298" i="19"/>
  <c r="AP298" i="19"/>
  <c r="AO298" i="19"/>
  <c r="AN298" i="19"/>
  <c r="AM298" i="19"/>
  <c r="AL298" i="19"/>
  <c r="AK298" i="19"/>
  <c r="AJ298" i="19"/>
  <c r="AI298" i="19"/>
  <c r="AH298" i="19"/>
  <c r="AG298" i="19"/>
  <c r="AF298" i="19"/>
  <c r="AE298" i="19"/>
  <c r="AD298" i="19"/>
  <c r="AC298" i="19"/>
  <c r="AB298" i="19"/>
  <c r="AA298" i="19"/>
  <c r="Z298" i="19"/>
  <c r="Y298" i="19"/>
  <c r="X298" i="19"/>
  <c r="W298" i="19"/>
  <c r="V298" i="19"/>
  <c r="U298" i="19"/>
  <c r="T298" i="19"/>
  <c r="S298" i="19"/>
  <c r="R298" i="19"/>
  <c r="Q298" i="19"/>
  <c r="P298" i="19"/>
  <c r="O298" i="19"/>
  <c r="N298" i="19"/>
  <c r="M298" i="19"/>
  <c r="L298" i="19"/>
  <c r="K298" i="19"/>
  <c r="J298" i="19"/>
  <c r="I298" i="19"/>
  <c r="H298" i="19"/>
  <c r="G298" i="19"/>
  <c r="CY297" i="19"/>
  <c r="CX297" i="19"/>
  <c r="CW297" i="19"/>
  <c r="CV297" i="19"/>
  <c r="CU297" i="19"/>
  <c r="CT297" i="19"/>
  <c r="CS297" i="19"/>
  <c r="CR297" i="19"/>
  <c r="CQ297" i="19"/>
  <c r="CP297" i="19"/>
  <c r="CO297" i="19"/>
  <c r="CN297" i="19"/>
  <c r="CM297" i="19"/>
  <c r="CL297" i="19"/>
  <c r="CK297" i="19"/>
  <c r="CJ297" i="19"/>
  <c r="CI297" i="19"/>
  <c r="CH297" i="19"/>
  <c r="CG297" i="19"/>
  <c r="CF297" i="19"/>
  <c r="CE297" i="19"/>
  <c r="CD297" i="19"/>
  <c r="CC297" i="19"/>
  <c r="CB297" i="19"/>
  <c r="CA297" i="19"/>
  <c r="BZ297" i="19"/>
  <c r="BY297" i="19"/>
  <c r="BX297" i="19"/>
  <c r="BW297" i="19"/>
  <c r="BV297" i="19"/>
  <c r="BU297" i="19"/>
  <c r="BT297" i="19"/>
  <c r="BS297" i="19"/>
  <c r="BR297" i="19"/>
  <c r="BQ297" i="19"/>
  <c r="BP297" i="19"/>
  <c r="BO297" i="19"/>
  <c r="BN297" i="19"/>
  <c r="BM297" i="19"/>
  <c r="BL297" i="19"/>
  <c r="BK297" i="19"/>
  <c r="BJ297" i="19"/>
  <c r="BI297" i="19"/>
  <c r="BH297" i="19"/>
  <c r="BG297" i="19"/>
  <c r="BF297" i="19"/>
  <c r="BE297" i="19"/>
  <c r="BD297" i="19"/>
  <c r="BC297" i="19"/>
  <c r="BB297" i="19"/>
  <c r="BA297" i="19"/>
  <c r="AZ297" i="19"/>
  <c r="AY297" i="19"/>
  <c r="AX297" i="19"/>
  <c r="AW297" i="19"/>
  <c r="AV297" i="19"/>
  <c r="AU297" i="19"/>
  <c r="AT297" i="19"/>
  <c r="AS297" i="19"/>
  <c r="AR297" i="19"/>
  <c r="AQ297" i="19"/>
  <c r="AP297" i="19"/>
  <c r="AO297" i="19"/>
  <c r="AN297" i="19"/>
  <c r="AM297" i="19"/>
  <c r="AL297" i="19"/>
  <c r="AK297" i="19"/>
  <c r="AJ297" i="19"/>
  <c r="AI297" i="19"/>
  <c r="AH297" i="19"/>
  <c r="AG297" i="19"/>
  <c r="AF297" i="19"/>
  <c r="AE297" i="19"/>
  <c r="AD297" i="19"/>
  <c r="AC297" i="19"/>
  <c r="AB297" i="19"/>
  <c r="AA297" i="19"/>
  <c r="Z297" i="19"/>
  <c r="Y297" i="19"/>
  <c r="X297" i="19"/>
  <c r="W297" i="19"/>
  <c r="V297" i="19"/>
  <c r="U297" i="19"/>
  <c r="T297" i="19"/>
  <c r="S297" i="19"/>
  <c r="R297" i="19"/>
  <c r="Q297" i="19"/>
  <c r="P297" i="19"/>
  <c r="O297" i="19"/>
  <c r="N297" i="19"/>
  <c r="M297" i="19"/>
  <c r="L297" i="19"/>
  <c r="K297" i="19"/>
  <c r="J297" i="19"/>
  <c r="I297" i="19"/>
  <c r="H297" i="19"/>
  <c r="G297" i="19"/>
  <c r="CY296" i="19"/>
  <c r="CX296" i="19"/>
  <c r="CW296" i="19"/>
  <c r="CV296" i="19"/>
  <c r="CU296" i="19"/>
  <c r="CT296" i="19"/>
  <c r="CS296" i="19"/>
  <c r="CR296" i="19"/>
  <c r="CQ296" i="19"/>
  <c r="CP296" i="19"/>
  <c r="CO296" i="19"/>
  <c r="CN296" i="19"/>
  <c r="CM296" i="19"/>
  <c r="CL296" i="19"/>
  <c r="CK296" i="19"/>
  <c r="CJ296" i="19"/>
  <c r="CI296" i="19"/>
  <c r="CH296" i="19"/>
  <c r="CG296" i="19"/>
  <c r="CF296" i="19"/>
  <c r="CE296" i="19"/>
  <c r="CD296" i="19"/>
  <c r="CC296" i="19"/>
  <c r="CB296" i="19"/>
  <c r="CA296" i="19"/>
  <c r="BZ296" i="19"/>
  <c r="BY296" i="19"/>
  <c r="BX296" i="19"/>
  <c r="BW296" i="19"/>
  <c r="BV296" i="19"/>
  <c r="BU296" i="19"/>
  <c r="BT296" i="19"/>
  <c r="BS296" i="19"/>
  <c r="BR296" i="19"/>
  <c r="BQ296" i="19"/>
  <c r="BP296" i="19"/>
  <c r="BO296" i="19"/>
  <c r="BN296" i="19"/>
  <c r="BM296" i="19"/>
  <c r="BL296" i="19"/>
  <c r="BK296" i="19"/>
  <c r="BJ296" i="19"/>
  <c r="BI296" i="19"/>
  <c r="BH296" i="19"/>
  <c r="BG296" i="19"/>
  <c r="BF296" i="19"/>
  <c r="BE296" i="19"/>
  <c r="BD296" i="19"/>
  <c r="BC296" i="19"/>
  <c r="BB296" i="19"/>
  <c r="BA296" i="19"/>
  <c r="AZ296" i="19"/>
  <c r="AY296" i="19"/>
  <c r="AX296" i="19"/>
  <c r="AW296" i="19"/>
  <c r="AV296" i="19"/>
  <c r="AU296" i="19"/>
  <c r="AT296" i="19"/>
  <c r="AS296" i="19"/>
  <c r="AR296" i="19"/>
  <c r="AQ296" i="19"/>
  <c r="AP296" i="19"/>
  <c r="AO296" i="19"/>
  <c r="AN296" i="19"/>
  <c r="AM296" i="19"/>
  <c r="AL296" i="19"/>
  <c r="AK296" i="19"/>
  <c r="AJ296" i="19"/>
  <c r="AI296" i="19"/>
  <c r="AH296" i="19"/>
  <c r="AG296" i="19"/>
  <c r="AF296" i="19"/>
  <c r="AE296" i="19"/>
  <c r="AD296" i="19"/>
  <c r="AC296" i="19"/>
  <c r="AB296" i="19"/>
  <c r="AA296" i="19"/>
  <c r="Z296" i="19"/>
  <c r="Y296" i="19"/>
  <c r="X296" i="19"/>
  <c r="W296" i="19"/>
  <c r="V296" i="19"/>
  <c r="U296" i="19"/>
  <c r="T296" i="19"/>
  <c r="S296" i="19"/>
  <c r="R296" i="19"/>
  <c r="Q296" i="19"/>
  <c r="P296" i="19"/>
  <c r="O296" i="19"/>
  <c r="N296" i="19"/>
  <c r="M296" i="19"/>
  <c r="L296" i="19"/>
  <c r="K296" i="19"/>
  <c r="J296" i="19"/>
  <c r="I296" i="19"/>
  <c r="H296" i="19"/>
  <c r="G296" i="19"/>
  <c r="CY295" i="19"/>
  <c r="CX295" i="19"/>
  <c r="CW295" i="19"/>
  <c r="CV295" i="19"/>
  <c r="CU295" i="19"/>
  <c r="CT295" i="19"/>
  <c r="CS295" i="19"/>
  <c r="CR295" i="19"/>
  <c r="CQ295" i="19"/>
  <c r="CP295" i="19"/>
  <c r="CO295" i="19"/>
  <c r="CN295" i="19"/>
  <c r="CM295" i="19"/>
  <c r="CL295" i="19"/>
  <c r="CK295" i="19"/>
  <c r="CJ295" i="19"/>
  <c r="CI295" i="19"/>
  <c r="CH295" i="19"/>
  <c r="CG295" i="19"/>
  <c r="CF295" i="19"/>
  <c r="CE295" i="19"/>
  <c r="CD295" i="19"/>
  <c r="CC295" i="19"/>
  <c r="CB295" i="19"/>
  <c r="CA295" i="19"/>
  <c r="BZ295" i="19"/>
  <c r="BY295" i="19"/>
  <c r="BX295" i="19"/>
  <c r="BW295" i="19"/>
  <c r="BV295" i="19"/>
  <c r="BU295" i="19"/>
  <c r="BT295" i="19"/>
  <c r="BS295" i="19"/>
  <c r="BR295" i="19"/>
  <c r="BQ295" i="19"/>
  <c r="BP295" i="19"/>
  <c r="BO295" i="19"/>
  <c r="BN295" i="19"/>
  <c r="BM295" i="19"/>
  <c r="BL295" i="19"/>
  <c r="BK295" i="19"/>
  <c r="BJ295" i="19"/>
  <c r="BI295" i="19"/>
  <c r="BH295" i="19"/>
  <c r="BG295" i="19"/>
  <c r="BF295" i="19"/>
  <c r="BE295" i="19"/>
  <c r="BD295" i="19"/>
  <c r="BC295" i="19"/>
  <c r="BB295" i="19"/>
  <c r="BA295" i="19"/>
  <c r="AZ295" i="19"/>
  <c r="AY295" i="19"/>
  <c r="AX295" i="19"/>
  <c r="AW295" i="19"/>
  <c r="AV295" i="19"/>
  <c r="AU295" i="19"/>
  <c r="AT295" i="19"/>
  <c r="AS295" i="19"/>
  <c r="AR295" i="19"/>
  <c r="AQ295" i="19"/>
  <c r="AP295" i="19"/>
  <c r="AO295" i="19"/>
  <c r="AN295" i="19"/>
  <c r="AM295" i="19"/>
  <c r="AL295" i="19"/>
  <c r="AK295" i="19"/>
  <c r="AJ295" i="19"/>
  <c r="AI295" i="19"/>
  <c r="AH295" i="19"/>
  <c r="AG295" i="19"/>
  <c r="AF295" i="19"/>
  <c r="AE295" i="19"/>
  <c r="AD295" i="19"/>
  <c r="AC295" i="19"/>
  <c r="AB295" i="19"/>
  <c r="AA295" i="19"/>
  <c r="Z295" i="19"/>
  <c r="Y295" i="19"/>
  <c r="X295" i="19"/>
  <c r="W295" i="19"/>
  <c r="V295" i="19"/>
  <c r="U295" i="19"/>
  <c r="T295" i="19"/>
  <c r="S295" i="19"/>
  <c r="R295" i="19"/>
  <c r="Q295" i="19"/>
  <c r="P295" i="19"/>
  <c r="O295" i="19"/>
  <c r="N295" i="19"/>
  <c r="M295" i="19"/>
  <c r="L295" i="19"/>
  <c r="K295" i="19"/>
  <c r="J295" i="19"/>
  <c r="I295" i="19"/>
  <c r="H295" i="19"/>
  <c r="G295" i="19"/>
  <c r="CY294" i="19"/>
  <c r="CX294" i="19"/>
  <c r="CW294" i="19"/>
  <c r="CV294" i="19"/>
  <c r="CU294" i="19"/>
  <c r="CT294" i="19"/>
  <c r="CS294" i="19"/>
  <c r="CR294" i="19"/>
  <c r="CQ294" i="19"/>
  <c r="CP294" i="19"/>
  <c r="CO294" i="19"/>
  <c r="CN294" i="19"/>
  <c r="CM294" i="19"/>
  <c r="CL294" i="19"/>
  <c r="CK294" i="19"/>
  <c r="CJ294" i="19"/>
  <c r="CI294" i="19"/>
  <c r="CH294" i="19"/>
  <c r="CG294" i="19"/>
  <c r="CF294" i="19"/>
  <c r="CE294" i="19"/>
  <c r="CD294" i="19"/>
  <c r="CC294" i="19"/>
  <c r="CB294" i="19"/>
  <c r="CA294" i="19"/>
  <c r="BZ294" i="19"/>
  <c r="BY294" i="19"/>
  <c r="BX294" i="19"/>
  <c r="BW294" i="19"/>
  <c r="BV294" i="19"/>
  <c r="BU294" i="19"/>
  <c r="BT294" i="19"/>
  <c r="BS294" i="19"/>
  <c r="BR294" i="19"/>
  <c r="BQ294" i="19"/>
  <c r="BP294" i="19"/>
  <c r="BO294" i="19"/>
  <c r="BN294" i="19"/>
  <c r="BM294" i="19"/>
  <c r="BL294" i="19"/>
  <c r="BK294" i="19"/>
  <c r="BJ294" i="19"/>
  <c r="BI294" i="19"/>
  <c r="BH294" i="19"/>
  <c r="BG294" i="19"/>
  <c r="BF294" i="19"/>
  <c r="BE294" i="19"/>
  <c r="BD294" i="19"/>
  <c r="BC294" i="19"/>
  <c r="BB294" i="19"/>
  <c r="BA294" i="19"/>
  <c r="AZ294" i="19"/>
  <c r="AY294" i="19"/>
  <c r="AX294" i="19"/>
  <c r="AW294" i="19"/>
  <c r="AV294" i="19"/>
  <c r="AU294" i="19"/>
  <c r="AT294" i="19"/>
  <c r="AS294" i="19"/>
  <c r="AR294" i="19"/>
  <c r="AQ294" i="19"/>
  <c r="AP294" i="19"/>
  <c r="AO294" i="19"/>
  <c r="AN294" i="19"/>
  <c r="AM294" i="19"/>
  <c r="AL294" i="19"/>
  <c r="AK294" i="19"/>
  <c r="AJ294" i="19"/>
  <c r="AI294" i="19"/>
  <c r="AH294" i="19"/>
  <c r="AG294" i="19"/>
  <c r="AF294" i="19"/>
  <c r="AE294" i="19"/>
  <c r="AD294" i="19"/>
  <c r="AC294" i="19"/>
  <c r="AB294" i="19"/>
  <c r="AA294" i="19"/>
  <c r="Z294" i="19"/>
  <c r="Y294" i="19"/>
  <c r="X294" i="19"/>
  <c r="W294" i="19"/>
  <c r="V294" i="19"/>
  <c r="U294" i="19"/>
  <c r="T294" i="19"/>
  <c r="S294" i="19"/>
  <c r="R294" i="19"/>
  <c r="Q294" i="19"/>
  <c r="P294" i="19"/>
  <c r="O294" i="19"/>
  <c r="N294" i="19"/>
  <c r="M294" i="19"/>
  <c r="L294" i="19"/>
  <c r="K294" i="19"/>
  <c r="J294" i="19"/>
  <c r="I294" i="19"/>
  <c r="H294" i="19"/>
  <c r="G294" i="19"/>
  <c r="CY293" i="19"/>
  <c r="CX293" i="19"/>
  <c r="CW293" i="19"/>
  <c r="CV293" i="19"/>
  <c r="CU293" i="19"/>
  <c r="CT293" i="19"/>
  <c r="CS293" i="19"/>
  <c r="CR293" i="19"/>
  <c r="CQ293" i="19"/>
  <c r="CP293" i="19"/>
  <c r="CO293" i="19"/>
  <c r="CN293" i="19"/>
  <c r="CM293" i="19"/>
  <c r="CL293" i="19"/>
  <c r="CK293" i="19"/>
  <c r="CJ293" i="19"/>
  <c r="CI293" i="19"/>
  <c r="CH293" i="19"/>
  <c r="CG293" i="19"/>
  <c r="CF293" i="19"/>
  <c r="CE293" i="19"/>
  <c r="CD293" i="19"/>
  <c r="CC293" i="19"/>
  <c r="CB293" i="19"/>
  <c r="CA293" i="19"/>
  <c r="BZ293" i="19"/>
  <c r="BY293" i="19"/>
  <c r="BX293" i="19"/>
  <c r="BW293" i="19"/>
  <c r="BV293" i="19"/>
  <c r="BU293" i="19"/>
  <c r="BT293" i="19"/>
  <c r="BS293" i="19"/>
  <c r="BR293" i="19"/>
  <c r="BQ293" i="19"/>
  <c r="BP293" i="19"/>
  <c r="BO293" i="19"/>
  <c r="BN293" i="19"/>
  <c r="BM293" i="19"/>
  <c r="BL293" i="19"/>
  <c r="BK293" i="19"/>
  <c r="BJ293" i="19"/>
  <c r="BI293" i="19"/>
  <c r="BH293" i="19"/>
  <c r="BG293" i="19"/>
  <c r="BF293" i="19"/>
  <c r="BE293" i="19"/>
  <c r="BD293" i="19"/>
  <c r="BC293" i="19"/>
  <c r="BB293" i="19"/>
  <c r="BA293" i="19"/>
  <c r="AZ293" i="19"/>
  <c r="AY293" i="19"/>
  <c r="AX293" i="19"/>
  <c r="AW293" i="19"/>
  <c r="AV293" i="19"/>
  <c r="AU293" i="19"/>
  <c r="AT293" i="19"/>
  <c r="AS293" i="19"/>
  <c r="AR293" i="19"/>
  <c r="AQ293" i="19"/>
  <c r="AP293" i="19"/>
  <c r="AO293" i="19"/>
  <c r="AN293" i="19"/>
  <c r="AM293" i="19"/>
  <c r="AL293" i="19"/>
  <c r="AK293" i="19"/>
  <c r="AJ293" i="19"/>
  <c r="AI293" i="19"/>
  <c r="AH293" i="19"/>
  <c r="AG293" i="19"/>
  <c r="AF293" i="19"/>
  <c r="AE293" i="19"/>
  <c r="AD293" i="19"/>
  <c r="AC293" i="19"/>
  <c r="AB293" i="19"/>
  <c r="AA293" i="19"/>
  <c r="Z293" i="19"/>
  <c r="Y293" i="19"/>
  <c r="X293" i="19"/>
  <c r="W293" i="19"/>
  <c r="V293" i="19"/>
  <c r="U293" i="19"/>
  <c r="T293" i="19"/>
  <c r="S293" i="19"/>
  <c r="R293" i="19"/>
  <c r="Q293" i="19"/>
  <c r="P293" i="19"/>
  <c r="O293" i="19"/>
  <c r="N293" i="19"/>
  <c r="M293" i="19"/>
  <c r="L293" i="19"/>
  <c r="K293" i="19"/>
  <c r="J293" i="19"/>
  <c r="I293" i="19"/>
  <c r="H293" i="19"/>
  <c r="G293" i="19"/>
  <c r="H292" i="19"/>
  <c r="CX291" i="19"/>
  <c r="CX290" i="19"/>
  <c r="CV291" i="19"/>
  <c r="CV290" i="19"/>
  <c r="CT291" i="19"/>
  <c r="CT290" i="19"/>
  <c r="CR291" i="19"/>
  <c r="CR290" i="19"/>
  <c r="CP291" i="19"/>
  <c r="CP290" i="19"/>
  <c r="CN291" i="19"/>
  <c r="CN290" i="19"/>
  <c r="CL291" i="19"/>
  <c r="CL290" i="19"/>
  <c r="CJ291" i="19"/>
  <c r="CJ290" i="19"/>
  <c r="CH291" i="19"/>
  <c r="CH290" i="19"/>
  <c r="CF291" i="19"/>
  <c r="CF290" i="19"/>
  <c r="CD291" i="19"/>
  <c r="CD290" i="19"/>
  <c r="CB291" i="19"/>
  <c r="CB290" i="19"/>
  <c r="BZ291" i="19"/>
  <c r="BZ290" i="19"/>
  <c r="BX291" i="19"/>
  <c r="BX290" i="19"/>
  <c r="BV291" i="19"/>
  <c r="BV290" i="19"/>
  <c r="BT291" i="19"/>
  <c r="BT290" i="19"/>
  <c r="BR291" i="19"/>
  <c r="BR290" i="19"/>
  <c r="BP291" i="19"/>
  <c r="BP290" i="19"/>
  <c r="BN291" i="19"/>
  <c r="BN290" i="19"/>
  <c r="BL291" i="19"/>
  <c r="BL290" i="19"/>
  <c r="BJ291" i="19"/>
  <c r="BJ290" i="19"/>
  <c r="BH291" i="19"/>
  <c r="BH290" i="19"/>
  <c r="BF291" i="19"/>
  <c r="BF290" i="19"/>
  <c r="BD291" i="19"/>
  <c r="BD290" i="19"/>
  <c r="BB291" i="19"/>
  <c r="BB290" i="19"/>
  <c r="AZ291" i="19"/>
  <c r="AZ290" i="19"/>
  <c r="AX291" i="19"/>
  <c r="AX290" i="19"/>
  <c r="AV291" i="19"/>
  <c r="AV290" i="19"/>
  <c r="AT291" i="19"/>
  <c r="AT290" i="19"/>
  <c r="AR291" i="19"/>
  <c r="AR290" i="19"/>
  <c r="AP291" i="19"/>
  <c r="AP290" i="19"/>
  <c r="AN291" i="19"/>
  <c r="AN290" i="19"/>
  <c r="AL291" i="19"/>
  <c r="AL290" i="19"/>
  <c r="AJ291" i="19"/>
  <c r="AJ290" i="19"/>
  <c r="AH291" i="19"/>
  <c r="AH290" i="19"/>
  <c r="AF291" i="19"/>
  <c r="AF290" i="19"/>
  <c r="AD291" i="19"/>
  <c r="AD290" i="19"/>
  <c r="AB291" i="19"/>
  <c r="AB290" i="19"/>
  <c r="Z291" i="19"/>
  <c r="Z290" i="19"/>
  <c r="X291" i="19"/>
  <c r="X290" i="19"/>
  <c r="V291" i="19"/>
  <c r="V290" i="19"/>
  <c r="T291" i="19"/>
  <c r="T290" i="19"/>
  <c r="R291" i="19"/>
  <c r="R290" i="19"/>
  <c r="P291" i="19"/>
  <c r="P290" i="19"/>
  <c r="N291" i="19"/>
  <c r="N290" i="19"/>
  <c r="L291" i="19"/>
  <c r="L290" i="19"/>
  <c r="J291" i="19"/>
  <c r="J290" i="19"/>
  <c r="H291" i="19"/>
  <c r="H290" i="19"/>
  <c r="CY289" i="19"/>
  <c r="CX289" i="19"/>
  <c r="CW289" i="19"/>
  <c r="CV289" i="19"/>
  <c r="CU289" i="19"/>
  <c r="CT289" i="19"/>
  <c r="CS289" i="19"/>
  <c r="CR289" i="19"/>
  <c r="CQ289" i="19"/>
  <c r="CP289" i="19"/>
  <c r="CO289" i="19"/>
  <c r="CN289" i="19"/>
  <c r="CM289" i="19"/>
  <c r="CL289" i="19"/>
  <c r="CK289" i="19"/>
  <c r="CJ289" i="19"/>
  <c r="CI289" i="19"/>
  <c r="CH289" i="19"/>
  <c r="CG289" i="19"/>
  <c r="CF289" i="19"/>
  <c r="CE289" i="19"/>
  <c r="CD289" i="19"/>
  <c r="CC289" i="19"/>
  <c r="CB289" i="19"/>
  <c r="CA289" i="19"/>
  <c r="BZ289" i="19"/>
  <c r="BY289" i="19"/>
  <c r="BX289" i="19"/>
  <c r="BW289" i="19"/>
  <c r="BV289" i="19"/>
  <c r="BU289" i="19"/>
  <c r="BT289" i="19"/>
  <c r="BS289" i="19"/>
  <c r="BR289" i="19"/>
  <c r="BQ289" i="19"/>
  <c r="BP289" i="19"/>
  <c r="BO289" i="19"/>
  <c r="BN289" i="19"/>
  <c r="BM289" i="19"/>
  <c r="BL289" i="19"/>
  <c r="BK289" i="19"/>
  <c r="BJ289" i="19"/>
  <c r="BI289" i="19"/>
  <c r="BH289" i="19"/>
  <c r="BG289" i="19"/>
  <c r="BF289" i="19"/>
  <c r="BE289" i="19"/>
  <c r="BD289" i="19"/>
  <c r="BC289" i="19"/>
  <c r="BB289" i="19"/>
  <c r="BA289" i="19"/>
  <c r="AZ289" i="19"/>
  <c r="AY289" i="19"/>
  <c r="AX289" i="19"/>
  <c r="AW289" i="19"/>
  <c r="AV289" i="19"/>
  <c r="AU289" i="19"/>
  <c r="AT289" i="19"/>
  <c r="AS289" i="19"/>
  <c r="AR289" i="19"/>
  <c r="AQ289" i="19"/>
  <c r="AP289" i="19"/>
  <c r="AO289" i="19"/>
  <c r="AN289" i="19"/>
  <c r="AM289" i="19"/>
  <c r="AL289" i="19"/>
  <c r="AK289" i="19"/>
  <c r="AJ289" i="19"/>
  <c r="AI289" i="19"/>
  <c r="AH289" i="19"/>
  <c r="AG289" i="19"/>
  <c r="AF289" i="19"/>
  <c r="AE289" i="19"/>
  <c r="AD289" i="19"/>
  <c r="AC289" i="19"/>
  <c r="AB289" i="19"/>
  <c r="AA289" i="19"/>
  <c r="Z289" i="19"/>
  <c r="Y289" i="19"/>
  <c r="X289" i="19"/>
  <c r="W289" i="19"/>
  <c r="V289" i="19"/>
  <c r="U289" i="19"/>
  <c r="T289" i="19"/>
  <c r="S289" i="19"/>
  <c r="R289" i="19"/>
  <c r="Q289" i="19"/>
  <c r="P289" i="19"/>
  <c r="O289" i="19"/>
  <c r="N289" i="19"/>
  <c r="M289" i="19"/>
  <c r="L289" i="19"/>
  <c r="K289" i="19"/>
  <c r="J289" i="19"/>
  <c r="I289" i="19"/>
  <c r="H289" i="19"/>
  <c r="G289" i="19"/>
  <c r="CY288" i="19"/>
  <c r="CX288" i="19"/>
  <c r="CW288" i="19"/>
  <c r="CV288" i="19"/>
  <c r="CU288" i="19"/>
  <c r="CT288" i="19"/>
  <c r="CS288" i="19"/>
  <c r="CR288" i="19"/>
  <c r="CQ288" i="19"/>
  <c r="CP288" i="19"/>
  <c r="CO288" i="19"/>
  <c r="CN288" i="19"/>
  <c r="CM288" i="19"/>
  <c r="CL288" i="19"/>
  <c r="CK288" i="19"/>
  <c r="CJ288" i="19"/>
  <c r="CI288" i="19"/>
  <c r="CH288" i="19"/>
  <c r="CG288" i="19"/>
  <c r="CF288" i="19"/>
  <c r="CE288" i="19"/>
  <c r="CD288" i="19"/>
  <c r="CC288" i="19"/>
  <c r="CB288" i="19"/>
  <c r="CA288" i="19"/>
  <c r="BZ288" i="19"/>
  <c r="BY288" i="19"/>
  <c r="BX288" i="19"/>
  <c r="BW288" i="19"/>
  <c r="BV288" i="19"/>
  <c r="BU288" i="19"/>
  <c r="BT288" i="19"/>
  <c r="BS288" i="19"/>
  <c r="BR288" i="19"/>
  <c r="BQ288" i="19"/>
  <c r="BP288" i="19"/>
  <c r="BO288" i="19"/>
  <c r="BN288" i="19"/>
  <c r="BM288" i="19"/>
  <c r="BL288" i="19"/>
  <c r="BK288" i="19"/>
  <c r="BJ288" i="19"/>
  <c r="BI288" i="19"/>
  <c r="BH288" i="19"/>
  <c r="BG288" i="19"/>
  <c r="BF288" i="19"/>
  <c r="BE288" i="19"/>
  <c r="BD288" i="19"/>
  <c r="BC288" i="19"/>
  <c r="BB288" i="19"/>
  <c r="BA288" i="19"/>
  <c r="AZ288" i="19"/>
  <c r="AY288" i="19"/>
  <c r="AX288" i="19"/>
  <c r="AW288" i="19"/>
  <c r="AV288" i="19"/>
  <c r="AU288" i="19"/>
  <c r="AT288" i="19"/>
  <c r="AS288" i="19"/>
  <c r="AR288" i="19"/>
  <c r="AQ288" i="19"/>
  <c r="AP288" i="19"/>
  <c r="AO288" i="19"/>
  <c r="AN288" i="19"/>
  <c r="AM288" i="19"/>
  <c r="AL288" i="19"/>
  <c r="AK288" i="19"/>
  <c r="AJ288" i="19"/>
  <c r="AI288" i="19"/>
  <c r="AH288" i="19"/>
  <c r="AG288" i="19"/>
  <c r="AF288" i="19"/>
  <c r="AE288" i="19"/>
  <c r="AD288" i="19"/>
  <c r="AC288" i="19"/>
  <c r="AB288" i="19"/>
  <c r="AA288" i="19"/>
  <c r="Z288" i="19"/>
  <c r="Y288" i="19"/>
  <c r="X288" i="19"/>
  <c r="W288" i="19"/>
  <c r="V288" i="19"/>
  <c r="U288" i="19"/>
  <c r="T288" i="19"/>
  <c r="S288" i="19"/>
  <c r="R288" i="19"/>
  <c r="Q288" i="19"/>
  <c r="P288" i="19"/>
  <c r="O288" i="19"/>
  <c r="N288" i="19"/>
  <c r="M288" i="19"/>
  <c r="L288" i="19"/>
  <c r="K288" i="19"/>
  <c r="J288" i="19"/>
  <c r="I288" i="19"/>
  <c r="H288" i="19"/>
  <c r="G288" i="19"/>
  <c r="CY287" i="19"/>
  <c r="CX287" i="19"/>
  <c r="CW287" i="19"/>
  <c r="CV287" i="19"/>
  <c r="CU287" i="19"/>
  <c r="CT287" i="19"/>
  <c r="CS287" i="19"/>
  <c r="CR287" i="19"/>
  <c r="CQ287" i="19"/>
  <c r="CP287" i="19"/>
  <c r="CO287" i="19"/>
  <c r="CN287" i="19"/>
  <c r="CM287" i="19"/>
  <c r="CL287" i="19"/>
  <c r="CK287" i="19"/>
  <c r="CJ287" i="19"/>
  <c r="CI287" i="19"/>
  <c r="CH287" i="19"/>
  <c r="CG287" i="19"/>
  <c r="CF287" i="19"/>
  <c r="CE287" i="19"/>
  <c r="CD287" i="19"/>
  <c r="CC287" i="19"/>
  <c r="CB287" i="19"/>
  <c r="CA287" i="19"/>
  <c r="BZ287" i="19"/>
  <c r="BY287" i="19"/>
  <c r="BX287" i="19"/>
  <c r="BW287" i="19"/>
  <c r="BV287" i="19"/>
  <c r="BU287" i="19"/>
  <c r="BT287" i="19"/>
  <c r="BS287" i="19"/>
  <c r="BR287" i="19"/>
  <c r="BQ287" i="19"/>
  <c r="BP287" i="19"/>
  <c r="BO287" i="19"/>
  <c r="BN287" i="19"/>
  <c r="BM287" i="19"/>
  <c r="BL287" i="19"/>
  <c r="BK287" i="19"/>
  <c r="BJ287" i="19"/>
  <c r="BI287" i="19"/>
  <c r="BH287" i="19"/>
  <c r="BG287" i="19"/>
  <c r="BF287" i="19"/>
  <c r="BE287" i="19"/>
  <c r="BD287" i="19"/>
  <c r="BC287" i="19"/>
  <c r="BB287" i="19"/>
  <c r="BA287" i="19"/>
  <c r="AZ287" i="19"/>
  <c r="AY287" i="19"/>
  <c r="AX287" i="19"/>
  <c r="AW287" i="19"/>
  <c r="AV287" i="19"/>
  <c r="AU287" i="19"/>
  <c r="AT287" i="19"/>
  <c r="AS287" i="19"/>
  <c r="AR287" i="19"/>
  <c r="AQ287" i="19"/>
  <c r="AP287" i="19"/>
  <c r="AO287" i="19"/>
  <c r="AN287" i="19"/>
  <c r="AM287" i="19"/>
  <c r="AL287" i="19"/>
  <c r="AK287" i="19"/>
  <c r="AJ287" i="19"/>
  <c r="AI287" i="19"/>
  <c r="AH287" i="19"/>
  <c r="AG287" i="19"/>
  <c r="AF287" i="19"/>
  <c r="AE287" i="19"/>
  <c r="AD287" i="19"/>
  <c r="AC287" i="19"/>
  <c r="AB287" i="19"/>
  <c r="AA287" i="19"/>
  <c r="Z287" i="19"/>
  <c r="Y287" i="19"/>
  <c r="X287" i="19"/>
  <c r="W287" i="19"/>
  <c r="V287" i="19"/>
  <c r="U287" i="19"/>
  <c r="T287" i="19"/>
  <c r="S287" i="19"/>
  <c r="R287" i="19"/>
  <c r="Q287" i="19"/>
  <c r="P287" i="19"/>
  <c r="O287" i="19"/>
  <c r="N287" i="19"/>
  <c r="M287" i="19"/>
  <c r="L287" i="19"/>
  <c r="K287" i="19"/>
  <c r="J287" i="19"/>
  <c r="I287" i="19"/>
  <c r="H287" i="19"/>
  <c r="G287" i="19"/>
  <c r="CY286" i="19"/>
  <c r="CX286" i="19"/>
  <c r="CW286" i="19"/>
  <c r="CV286" i="19"/>
  <c r="CU286" i="19"/>
  <c r="CT286" i="19"/>
  <c r="CS286" i="19"/>
  <c r="CR286" i="19"/>
  <c r="CQ286" i="19"/>
  <c r="CP286" i="19"/>
  <c r="CO286" i="19"/>
  <c r="CN286" i="19"/>
  <c r="CM286" i="19"/>
  <c r="CL286" i="19"/>
  <c r="CK286" i="19"/>
  <c r="CJ286" i="19"/>
  <c r="CI286" i="19"/>
  <c r="CH286" i="19"/>
  <c r="CG286" i="19"/>
  <c r="CF286" i="19"/>
  <c r="CE286" i="19"/>
  <c r="CD286" i="19"/>
  <c r="CC286" i="19"/>
  <c r="CB286" i="19"/>
  <c r="CA286" i="19"/>
  <c r="BZ286" i="19"/>
  <c r="BY286" i="19"/>
  <c r="BX286" i="19"/>
  <c r="BW286" i="19"/>
  <c r="BV286" i="19"/>
  <c r="BU286" i="19"/>
  <c r="BT286" i="19"/>
  <c r="BS286" i="19"/>
  <c r="BR286" i="19"/>
  <c r="BQ286" i="19"/>
  <c r="BP286" i="19"/>
  <c r="BO286" i="19"/>
  <c r="BN286" i="19"/>
  <c r="BM286" i="19"/>
  <c r="BL286" i="19"/>
  <c r="BK286" i="19"/>
  <c r="BJ286" i="19"/>
  <c r="BI286" i="19"/>
  <c r="BH286" i="19"/>
  <c r="BG286" i="19"/>
  <c r="BF286" i="19"/>
  <c r="BE286" i="19"/>
  <c r="BD286" i="19"/>
  <c r="BC286" i="19"/>
  <c r="BB286" i="19"/>
  <c r="BA286" i="19"/>
  <c r="AZ286" i="19"/>
  <c r="AY286" i="19"/>
  <c r="AX286" i="19"/>
  <c r="AW286" i="19"/>
  <c r="AV286" i="19"/>
  <c r="AU286" i="19"/>
  <c r="AT286" i="19"/>
  <c r="AS286" i="19"/>
  <c r="AR286" i="19"/>
  <c r="AQ286" i="19"/>
  <c r="AP286" i="19"/>
  <c r="AO286" i="19"/>
  <c r="AN286" i="19"/>
  <c r="AM286" i="19"/>
  <c r="AL286" i="19"/>
  <c r="AK286" i="19"/>
  <c r="AJ286" i="19"/>
  <c r="AI286" i="19"/>
  <c r="AH286" i="19"/>
  <c r="AG286" i="19"/>
  <c r="AF286" i="19"/>
  <c r="AE286" i="19"/>
  <c r="AD286" i="19"/>
  <c r="AC286" i="19"/>
  <c r="AB286" i="19"/>
  <c r="AA286" i="19"/>
  <c r="Z286" i="19"/>
  <c r="Y286" i="19"/>
  <c r="X286" i="19"/>
  <c r="W286" i="19"/>
  <c r="V286" i="19"/>
  <c r="U286" i="19"/>
  <c r="T286" i="19"/>
  <c r="S286" i="19"/>
  <c r="R286" i="19"/>
  <c r="Q286" i="19"/>
  <c r="P286" i="19"/>
  <c r="O286" i="19"/>
  <c r="N286" i="19"/>
  <c r="M286" i="19"/>
  <c r="L286" i="19"/>
  <c r="K286" i="19"/>
  <c r="J286" i="19"/>
  <c r="I286" i="19"/>
  <c r="H286" i="19"/>
  <c r="G286" i="19"/>
  <c r="CY285" i="19"/>
  <c r="CX285" i="19"/>
  <c r="CW285" i="19"/>
  <c r="CV285" i="19"/>
  <c r="CU285" i="19"/>
  <c r="CT285" i="19"/>
  <c r="CS285" i="19"/>
  <c r="CR285" i="19"/>
  <c r="CQ285" i="19"/>
  <c r="CP285" i="19"/>
  <c r="CO285" i="19"/>
  <c r="CN285" i="19"/>
  <c r="CM285" i="19"/>
  <c r="CL285" i="19"/>
  <c r="CK285" i="19"/>
  <c r="CJ285" i="19"/>
  <c r="CI285" i="19"/>
  <c r="CH285" i="19"/>
  <c r="CG285" i="19"/>
  <c r="CF285" i="19"/>
  <c r="CE285" i="19"/>
  <c r="CD285" i="19"/>
  <c r="CC285" i="19"/>
  <c r="CB285" i="19"/>
  <c r="CA285" i="19"/>
  <c r="BZ285" i="19"/>
  <c r="BY285" i="19"/>
  <c r="BX285" i="19"/>
  <c r="BW285" i="19"/>
  <c r="BV285" i="19"/>
  <c r="BU285" i="19"/>
  <c r="BT285" i="19"/>
  <c r="BS285" i="19"/>
  <c r="BR285" i="19"/>
  <c r="BQ285" i="19"/>
  <c r="BP285" i="19"/>
  <c r="BO285" i="19"/>
  <c r="BN285" i="19"/>
  <c r="BM285" i="19"/>
  <c r="BL285" i="19"/>
  <c r="BK285" i="19"/>
  <c r="BJ285" i="19"/>
  <c r="BI285" i="19"/>
  <c r="BH285" i="19"/>
  <c r="BG285" i="19"/>
  <c r="BF285" i="19"/>
  <c r="BE285" i="19"/>
  <c r="BD285" i="19"/>
  <c r="BC285" i="19"/>
  <c r="BB285" i="19"/>
  <c r="BA285" i="19"/>
  <c r="AZ285" i="19"/>
  <c r="AY285" i="19"/>
  <c r="AX285" i="19"/>
  <c r="AW285" i="19"/>
  <c r="AV285" i="19"/>
  <c r="AU285" i="19"/>
  <c r="AT285" i="19"/>
  <c r="AS285" i="19"/>
  <c r="AR285" i="19"/>
  <c r="AQ285" i="19"/>
  <c r="AP285" i="19"/>
  <c r="AO285" i="19"/>
  <c r="AN285" i="19"/>
  <c r="AM285" i="19"/>
  <c r="AL285" i="19"/>
  <c r="AK285" i="19"/>
  <c r="AJ285" i="19"/>
  <c r="AI285" i="19"/>
  <c r="AH285" i="19"/>
  <c r="AG285" i="19"/>
  <c r="AF285" i="19"/>
  <c r="AE285" i="19"/>
  <c r="AD285" i="19"/>
  <c r="AC285" i="19"/>
  <c r="AB285" i="19"/>
  <c r="AA285" i="19"/>
  <c r="Z285" i="19"/>
  <c r="Y285" i="19"/>
  <c r="X285" i="19"/>
  <c r="W285" i="19"/>
  <c r="V285" i="19"/>
  <c r="U285" i="19"/>
  <c r="T285" i="19"/>
  <c r="S285" i="19"/>
  <c r="R285" i="19"/>
  <c r="Q285" i="19"/>
  <c r="P285" i="19"/>
  <c r="O285" i="19"/>
  <c r="N285" i="19"/>
  <c r="M285" i="19"/>
  <c r="L285" i="19"/>
  <c r="K285" i="19"/>
  <c r="J285" i="19"/>
  <c r="I285" i="19"/>
  <c r="H285" i="19"/>
  <c r="G285" i="19"/>
  <c r="CY284" i="19"/>
  <c r="CX284" i="19"/>
  <c r="CW284" i="19"/>
  <c r="CV284" i="19"/>
  <c r="CU284" i="19"/>
  <c r="CT284" i="19"/>
  <c r="CS284" i="19"/>
  <c r="CR284" i="19"/>
  <c r="CQ284" i="19"/>
  <c r="CP284" i="19"/>
  <c r="CO284" i="19"/>
  <c r="CN284" i="19"/>
  <c r="CM284" i="19"/>
  <c r="CL284" i="19"/>
  <c r="CK284" i="19"/>
  <c r="CJ284" i="19"/>
  <c r="CI284" i="19"/>
  <c r="CH284" i="19"/>
  <c r="CG284" i="19"/>
  <c r="CF284" i="19"/>
  <c r="CE284" i="19"/>
  <c r="CD284" i="19"/>
  <c r="CC284" i="19"/>
  <c r="CB284" i="19"/>
  <c r="CA284" i="19"/>
  <c r="BZ284" i="19"/>
  <c r="BY284" i="19"/>
  <c r="BX284" i="19"/>
  <c r="BW284" i="19"/>
  <c r="BV284" i="19"/>
  <c r="BU284" i="19"/>
  <c r="BT284" i="19"/>
  <c r="BS284" i="19"/>
  <c r="BR284" i="19"/>
  <c r="BQ284" i="19"/>
  <c r="BP284" i="19"/>
  <c r="BO284" i="19"/>
  <c r="BN284" i="19"/>
  <c r="BM284" i="19"/>
  <c r="BL284" i="19"/>
  <c r="BK284" i="19"/>
  <c r="BJ284" i="19"/>
  <c r="BI284" i="19"/>
  <c r="BH284" i="19"/>
  <c r="BG284" i="19"/>
  <c r="BF284" i="19"/>
  <c r="BE284" i="19"/>
  <c r="BD284" i="19"/>
  <c r="BC284" i="19"/>
  <c r="BB284" i="19"/>
  <c r="BA284" i="19"/>
  <c r="AZ284" i="19"/>
  <c r="AY284" i="19"/>
  <c r="AX284" i="19"/>
  <c r="AW284" i="19"/>
  <c r="AV284" i="19"/>
  <c r="AU284" i="19"/>
  <c r="AT284" i="19"/>
  <c r="AS284" i="19"/>
  <c r="AR284" i="19"/>
  <c r="AQ284" i="19"/>
  <c r="AP284" i="19"/>
  <c r="AO284" i="19"/>
  <c r="AN284" i="19"/>
  <c r="AM284" i="19"/>
  <c r="AL284" i="19"/>
  <c r="AK284" i="19"/>
  <c r="AJ284" i="19"/>
  <c r="AI284" i="19"/>
  <c r="AH284" i="19"/>
  <c r="AG284" i="19"/>
  <c r="AF284" i="19"/>
  <c r="AE284" i="19"/>
  <c r="AD284" i="19"/>
  <c r="AC284" i="19"/>
  <c r="AB284" i="19"/>
  <c r="AA284" i="19"/>
  <c r="Z284" i="19"/>
  <c r="Y284" i="19"/>
  <c r="X284" i="19"/>
  <c r="W284" i="19"/>
  <c r="V284" i="19"/>
  <c r="U284" i="19"/>
  <c r="T284" i="19"/>
  <c r="S284" i="19"/>
  <c r="R284" i="19"/>
  <c r="Q284" i="19"/>
  <c r="P284" i="19"/>
  <c r="O284" i="19"/>
  <c r="N284" i="19"/>
  <c r="M284" i="19"/>
  <c r="L284" i="19"/>
  <c r="K284" i="19"/>
  <c r="J284" i="19"/>
  <c r="I284" i="19"/>
  <c r="H284" i="19"/>
  <c r="G284" i="19"/>
  <c r="H283" i="19"/>
  <c r="CX282" i="19"/>
  <c r="CX281" i="19"/>
  <c r="CV282" i="19"/>
  <c r="CV281" i="19"/>
  <c r="CT282" i="19"/>
  <c r="CT281" i="19"/>
  <c r="CR282" i="19"/>
  <c r="CR281" i="19"/>
  <c r="CP282" i="19"/>
  <c r="CP281" i="19"/>
  <c r="CN282" i="19"/>
  <c r="CN281" i="19"/>
  <c r="CL282" i="19"/>
  <c r="CL281" i="19"/>
  <c r="CJ282" i="19"/>
  <c r="CJ281" i="19"/>
  <c r="CH282" i="19"/>
  <c r="CH281" i="19"/>
  <c r="CF282" i="19"/>
  <c r="CF281" i="19"/>
  <c r="CD282" i="19"/>
  <c r="CD281" i="19"/>
  <c r="CB282" i="19"/>
  <c r="CB281" i="19"/>
  <c r="BZ282" i="19"/>
  <c r="BZ281" i="19"/>
  <c r="BX282" i="19"/>
  <c r="BX281" i="19"/>
  <c r="BV282" i="19"/>
  <c r="BV281" i="19"/>
  <c r="BT282" i="19"/>
  <c r="BT281" i="19"/>
  <c r="BR282" i="19"/>
  <c r="BR281" i="19"/>
  <c r="BP282" i="19"/>
  <c r="BP281" i="19"/>
  <c r="BN282" i="19"/>
  <c r="BN281" i="19"/>
  <c r="BL282" i="19"/>
  <c r="BL281" i="19"/>
  <c r="BJ282" i="19"/>
  <c r="BJ281" i="19"/>
  <c r="BH282" i="19"/>
  <c r="BH281" i="19"/>
  <c r="BF282" i="19"/>
  <c r="BF281" i="19"/>
  <c r="BD282" i="19"/>
  <c r="BD281" i="19"/>
  <c r="BB282" i="19"/>
  <c r="BB281" i="19"/>
  <c r="AZ282" i="19"/>
  <c r="AZ281" i="19"/>
  <c r="AX282" i="19"/>
  <c r="AX281" i="19"/>
  <c r="AV282" i="19"/>
  <c r="AV281" i="19"/>
  <c r="AT282" i="19"/>
  <c r="AT281" i="19"/>
  <c r="AR282" i="19"/>
  <c r="AR281" i="19"/>
  <c r="AP282" i="19"/>
  <c r="AP281" i="19"/>
  <c r="AN282" i="19"/>
  <c r="AN281" i="19"/>
  <c r="AL282" i="19"/>
  <c r="AL281" i="19"/>
  <c r="AJ282" i="19"/>
  <c r="AJ281" i="19"/>
  <c r="AH282" i="19"/>
  <c r="AH281" i="19"/>
  <c r="AF282" i="19"/>
  <c r="AF281" i="19"/>
  <c r="AD282" i="19"/>
  <c r="AD281" i="19"/>
  <c r="AB282" i="19"/>
  <c r="AB281" i="19"/>
  <c r="Z282" i="19"/>
  <c r="Z281" i="19"/>
  <c r="X282" i="19"/>
  <c r="X281" i="19"/>
  <c r="V282" i="19"/>
  <c r="V281" i="19"/>
  <c r="T282" i="19"/>
  <c r="T281" i="19"/>
  <c r="R282" i="19"/>
  <c r="R281" i="19"/>
  <c r="P282" i="19"/>
  <c r="P281" i="19"/>
  <c r="N282" i="19"/>
  <c r="N281" i="19"/>
  <c r="L282" i="19"/>
  <c r="L281" i="19"/>
  <c r="J282" i="19"/>
  <c r="J281" i="19"/>
  <c r="H282" i="19"/>
  <c r="H281" i="19"/>
  <c r="CY280" i="19"/>
  <c r="CX280" i="19"/>
  <c r="CW280" i="19"/>
  <c r="CV280" i="19"/>
  <c r="CU280" i="19"/>
  <c r="CT280" i="19"/>
  <c r="CS280" i="19"/>
  <c r="CR280" i="19"/>
  <c r="CQ280" i="19"/>
  <c r="CP280" i="19"/>
  <c r="CO280" i="19"/>
  <c r="CN280" i="19"/>
  <c r="CM280" i="19"/>
  <c r="CL280" i="19"/>
  <c r="CK280" i="19"/>
  <c r="CJ280" i="19"/>
  <c r="CI280" i="19"/>
  <c r="CH280" i="19"/>
  <c r="CG280" i="19"/>
  <c r="CF280" i="19"/>
  <c r="CE280" i="19"/>
  <c r="CD280" i="19"/>
  <c r="CC280" i="19"/>
  <c r="CB280" i="19"/>
  <c r="CA280" i="19"/>
  <c r="BZ280" i="19"/>
  <c r="BY280" i="19"/>
  <c r="BX280" i="19"/>
  <c r="BW280" i="19"/>
  <c r="BV280" i="19"/>
  <c r="BU280" i="19"/>
  <c r="BT280" i="19"/>
  <c r="BS280" i="19"/>
  <c r="BR280" i="19"/>
  <c r="BQ280" i="19"/>
  <c r="BP280" i="19"/>
  <c r="BO280" i="19"/>
  <c r="BN280" i="19"/>
  <c r="BM280" i="19"/>
  <c r="BL280" i="19"/>
  <c r="BK280" i="19"/>
  <c r="BJ280" i="19"/>
  <c r="BI280" i="19"/>
  <c r="BH280" i="19"/>
  <c r="BG280" i="19"/>
  <c r="BF280" i="19"/>
  <c r="BE280" i="19"/>
  <c r="BD280" i="19"/>
  <c r="BC280" i="19"/>
  <c r="BB280" i="19"/>
  <c r="BA280" i="19"/>
  <c r="AZ280" i="19"/>
  <c r="AY280" i="19"/>
  <c r="AX280" i="19"/>
  <c r="AW280" i="19"/>
  <c r="AV280" i="19"/>
  <c r="AU280" i="19"/>
  <c r="AT280" i="19"/>
  <c r="AS280" i="19"/>
  <c r="AR280" i="19"/>
  <c r="AQ280" i="19"/>
  <c r="AP280" i="19"/>
  <c r="AO280" i="19"/>
  <c r="AN280" i="19"/>
  <c r="AM280" i="19"/>
  <c r="AL280" i="19"/>
  <c r="AK280" i="19"/>
  <c r="AJ280" i="19"/>
  <c r="AI280" i="19"/>
  <c r="AH280" i="19"/>
  <c r="AG280" i="19"/>
  <c r="AF280" i="19"/>
  <c r="AE280" i="19"/>
  <c r="AD280" i="19"/>
  <c r="AC280" i="19"/>
  <c r="AB280" i="19"/>
  <c r="AA280" i="19"/>
  <c r="Z280" i="19"/>
  <c r="Y280" i="19"/>
  <c r="X280" i="19"/>
  <c r="W280" i="19"/>
  <c r="V280" i="19"/>
  <c r="U280" i="19"/>
  <c r="T280" i="19"/>
  <c r="S280" i="19"/>
  <c r="R280" i="19"/>
  <c r="Q280" i="19"/>
  <c r="P280" i="19"/>
  <c r="O280" i="19"/>
  <c r="N280" i="19"/>
  <c r="M280" i="19"/>
  <c r="L280" i="19"/>
  <c r="K280" i="19"/>
  <c r="J280" i="19"/>
  <c r="I280" i="19"/>
  <c r="H280" i="19"/>
  <c r="G280" i="19"/>
  <c r="CY279" i="19"/>
  <c r="CX279" i="19"/>
  <c r="CW279" i="19"/>
  <c r="CV279" i="19"/>
  <c r="CU279" i="19"/>
  <c r="CT279" i="19"/>
  <c r="CS279" i="19"/>
  <c r="CR279" i="19"/>
  <c r="CQ279" i="19"/>
  <c r="CP279" i="19"/>
  <c r="CO279" i="19"/>
  <c r="CN279" i="19"/>
  <c r="CM279" i="19"/>
  <c r="CL279" i="19"/>
  <c r="CK279" i="19"/>
  <c r="CJ279" i="19"/>
  <c r="CI279" i="19"/>
  <c r="CH279" i="19"/>
  <c r="CG279" i="19"/>
  <c r="CF279" i="19"/>
  <c r="CE279" i="19"/>
  <c r="CD279" i="19"/>
  <c r="CC279" i="19"/>
  <c r="CB279" i="19"/>
  <c r="CA279" i="19"/>
  <c r="BZ279" i="19"/>
  <c r="BY279" i="19"/>
  <c r="BX279" i="19"/>
  <c r="BW279" i="19"/>
  <c r="BV279" i="19"/>
  <c r="BU279" i="19"/>
  <c r="BT279" i="19"/>
  <c r="BS279" i="19"/>
  <c r="BR279" i="19"/>
  <c r="BQ279" i="19"/>
  <c r="BP279" i="19"/>
  <c r="BO279" i="19"/>
  <c r="BN279" i="19"/>
  <c r="BM279" i="19"/>
  <c r="BL279" i="19"/>
  <c r="BK279" i="19"/>
  <c r="BJ279" i="19"/>
  <c r="BI279" i="19"/>
  <c r="BH279" i="19"/>
  <c r="BG279" i="19"/>
  <c r="BF279" i="19"/>
  <c r="BE279" i="19"/>
  <c r="BD279" i="19"/>
  <c r="BC279" i="19"/>
  <c r="BB279" i="19"/>
  <c r="BA279" i="19"/>
  <c r="AZ279" i="19"/>
  <c r="AY279" i="19"/>
  <c r="AX279" i="19"/>
  <c r="AW279" i="19"/>
  <c r="AV279" i="19"/>
  <c r="AU279" i="19"/>
  <c r="AT279" i="19"/>
  <c r="AS279" i="19"/>
  <c r="AR279" i="19"/>
  <c r="AQ279" i="19"/>
  <c r="AP279" i="19"/>
  <c r="AO279" i="19"/>
  <c r="AN279" i="19"/>
  <c r="AM279" i="19"/>
  <c r="AL279" i="19"/>
  <c r="AK279" i="19"/>
  <c r="AJ279" i="19"/>
  <c r="AI279" i="19"/>
  <c r="AH279" i="19"/>
  <c r="AG279" i="19"/>
  <c r="AF279" i="19"/>
  <c r="AE279" i="19"/>
  <c r="AD279" i="19"/>
  <c r="AC279" i="19"/>
  <c r="AB279" i="19"/>
  <c r="AA279" i="19"/>
  <c r="Z279" i="19"/>
  <c r="Y279" i="19"/>
  <c r="X279" i="19"/>
  <c r="W279" i="19"/>
  <c r="V279" i="19"/>
  <c r="U279" i="19"/>
  <c r="T279" i="19"/>
  <c r="S279" i="19"/>
  <c r="R279" i="19"/>
  <c r="Q279" i="19"/>
  <c r="P279" i="19"/>
  <c r="O279" i="19"/>
  <c r="N279" i="19"/>
  <c r="M279" i="19"/>
  <c r="L279" i="19"/>
  <c r="K279" i="19"/>
  <c r="J279" i="19"/>
  <c r="I279" i="19"/>
  <c r="H279" i="19"/>
  <c r="G279" i="19"/>
  <c r="CY278" i="19"/>
  <c r="CX278" i="19"/>
  <c r="CW278" i="19"/>
  <c r="CV278" i="19"/>
  <c r="CU278" i="19"/>
  <c r="CT278" i="19"/>
  <c r="CS278" i="19"/>
  <c r="CR278" i="19"/>
  <c r="CQ278" i="19"/>
  <c r="CP278" i="19"/>
  <c r="CO278" i="19"/>
  <c r="CN278" i="19"/>
  <c r="CM278" i="19"/>
  <c r="CL278" i="19"/>
  <c r="CK278" i="19"/>
  <c r="CJ278" i="19"/>
  <c r="CI278" i="19"/>
  <c r="CH278" i="19"/>
  <c r="CG278" i="19"/>
  <c r="CF278" i="19"/>
  <c r="CE278" i="19"/>
  <c r="CD278" i="19"/>
  <c r="CC278" i="19"/>
  <c r="CB278" i="19"/>
  <c r="CA278" i="19"/>
  <c r="BZ278" i="19"/>
  <c r="BY278" i="19"/>
  <c r="BX278" i="19"/>
  <c r="BW278" i="19"/>
  <c r="BV278" i="19"/>
  <c r="BU278" i="19"/>
  <c r="BT278" i="19"/>
  <c r="BS278" i="19"/>
  <c r="BR278" i="19"/>
  <c r="BQ278" i="19"/>
  <c r="BP278" i="19"/>
  <c r="BO278" i="19"/>
  <c r="BN278" i="19"/>
  <c r="BM278" i="19"/>
  <c r="BL278" i="19"/>
  <c r="BK278" i="19"/>
  <c r="BJ278" i="19"/>
  <c r="BI278" i="19"/>
  <c r="BH278" i="19"/>
  <c r="BG278" i="19"/>
  <c r="BF278" i="19"/>
  <c r="BE278" i="19"/>
  <c r="BD278" i="19"/>
  <c r="BC278" i="19"/>
  <c r="BB278" i="19"/>
  <c r="BA278" i="19"/>
  <c r="AZ278" i="19"/>
  <c r="AY278" i="19"/>
  <c r="AX278" i="19"/>
  <c r="AW278" i="19"/>
  <c r="AV278" i="19"/>
  <c r="AU278" i="19"/>
  <c r="AT278" i="19"/>
  <c r="AS278" i="19"/>
  <c r="AR278" i="19"/>
  <c r="AQ278" i="19"/>
  <c r="AP278" i="19"/>
  <c r="AO278" i="19"/>
  <c r="AN278" i="19"/>
  <c r="AM278" i="19"/>
  <c r="AL278" i="19"/>
  <c r="AK278" i="19"/>
  <c r="AJ278" i="19"/>
  <c r="AI278" i="19"/>
  <c r="AH278" i="19"/>
  <c r="AG278" i="19"/>
  <c r="AF278" i="19"/>
  <c r="AE278" i="19"/>
  <c r="AD278" i="19"/>
  <c r="AC278" i="19"/>
  <c r="AB278" i="19"/>
  <c r="AA278" i="19"/>
  <c r="Z278" i="19"/>
  <c r="Y278" i="19"/>
  <c r="X278" i="19"/>
  <c r="W278" i="19"/>
  <c r="V278" i="19"/>
  <c r="U278" i="19"/>
  <c r="T278" i="19"/>
  <c r="S278" i="19"/>
  <c r="R278" i="19"/>
  <c r="Q278" i="19"/>
  <c r="P278" i="19"/>
  <c r="O278" i="19"/>
  <c r="N278" i="19"/>
  <c r="M278" i="19"/>
  <c r="L278" i="19"/>
  <c r="K278" i="19"/>
  <c r="J278" i="19"/>
  <c r="I278" i="19"/>
  <c r="H278" i="19"/>
  <c r="G278" i="19"/>
  <c r="CY277" i="19"/>
  <c r="CX277" i="19"/>
  <c r="CW277" i="19"/>
  <c r="CV277" i="19"/>
  <c r="CU277" i="19"/>
  <c r="CT277" i="19"/>
  <c r="CS277" i="19"/>
  <c r="CR277" i="19"/>
  <c r="CQ277" i="19"/>
  <c r="CP277" i="19"/>
  <c r="CO277" i="19"/>
  <c r="CN277" i="19"/>
  <c r="CM277" i="19"/>
  <c r="CL277" i="19"/>
  <c r="CK277" i="19"/>
  <c r="CJ277" i="19"/>
  <c r="CI277" i="19"/>
  <c r="CH277" i="19"/>
  <c r="CG277" i="19"/>
  <c r="CF277" i="19"/>
  <c r="CE277" i="19"/>
  <c r="CD277" i="19"/>
  <c r="CC277" i="19"/>
  <c r="CB277" i="19"/>
  <c r="CA277" i="19"/>
  <c r="BZ277" i="19"/>
  <c r="BY277" i="19"/>
  <c r="BX277" i="19"/>
  <c r="BW277" i="19"/>
  <c r="BV277" i="19"/>
  <c r="BU277" i="19"/>
  <c r="BT277" i="19"/>
  <c r="BS277" i="19"/>
  <c r="BR277" i="19"/>
  <c r="BQ277" i="19"/>
  <c r="BP277" i="19"/>
  <c r="BO277" i="19"/>
  <c r="BN277" i="19"/>
  <c r="BM277" i="19"/>
  <c r="BL277" i="19"/>
  <c r="BK277" i="19"/>
  <c r="BJ277" i="19"/>
  <c r="BI277" i="19"/>
  <c r="BH277" i="19"/>
  <c r="BG277" i="19"/>
  <c r="BF277" i="19"/>
  <c r="BE277" i="19"/>
  <c r="BD277" i="19"/>
  <c r="BC277" i="19"/>
  <c r="BB277" i="19"/>
  <c r="BA277" i="19"/>
  <c r="AZ277" i="19"/>
  <c r="AY277" i="19"/>
  <c r="AX277" i="19"/>
  <c r="AW277" i="19"/>
  <c r="AV277" i="19"/>
  <c r="AU277" i="19"/>
  <c r="AT277" i="19"/>
  <c r="AS277" i="19"/>
  <c r="AR277" i="19"/>
  <c r="AQ277" i="19"/>
  <c r="AP277" i="19"/>
  <c r="AO277" i="19"/>
  <c r="AN277" i="19"/>
  <c r="AM277" i="19"/>
  <c r="AL277" i="19"/>
  <c r="AK277" i="19"/>
  <c r="AJ277" i="19"/>
  <c r="AI277" i="19"/>
  <c r="AH277" i="19"/>
  <c r="AG277" i="19"/>
  <c r="AF277" i="19"/>
  <c r="AE277" i="19"/>
  <c r="AD277" i="19"/>
  <c r="AC277" i="19"/>
  <c r="AB277" i="19"/>
  <c r="AA277" i="19"/>
  <c r="Z277" i="19"/>
  <c r="Y277" i="19"/>
  <c r="X277" i="19"/>
  <c r="W277" i="19"/>
  <c r="V277" i="19"/>
  <c r="U277" i="19"/>
  <c r="T277" i="19"/>
  <c r="S277" i="19"/>
  <c r="R277" i="19"/>
  <c r="Q277" i="19"/>
  <c r="P277" i="19"/>
  <c r="O277" i="19"/>
  <c r="N277" i="19"/>
  <c r="M277" i="19"/>
  <c r="L277" i="19"/>
  <c r="K277" i="19"/>
  <c r="J277" i="19"/>
  <c r="I277" i="19"/>
  <c r="H277" i="19"/>
  <c r="G277" i="19"/>
  <c r="CY276" i="19"/>
  <c r="CX276" i="19"/>
  <c r="CW276" i="19"/>
  <c r="CV276" i="19"/>
  <c r="CU276" i="19"/>
  <c r="CT276" i="19"/>
  <c r="CS276" i="19"/>
  <c r="CR276" i="19"/>
  <c r="CQ276" i="19"/>
  <c r="CP276" i="19"/>
  <c r="CO276" i="19"/>
  <c r="CN276" i="19"/>
  <c r="CM276" i="19"/>
  <c r="CL276" i="19"/>
  <c r="CK276" i="19"/>
  <c r="CJ276" i="19"/>
  <c r="CI276" i="19"/>
  <c r="CH276" i="19"/>
  <c r="CG276" i="19"/>
  <c r="CF276" i="19"/>
  <c r="CE276" i="19"/>
  <c r="CD276" i="19"/>
  <c r="CC276" i="19"/>
  <c r="CB276" i="19"/>
  <c r="CA276" i="19"/>
  <c r="BZ276" i="19"/>
  <c r="BY276" i="19"/>
  <c r="BX276" i="19"/>
  <c r="BW276" i="19"/>
  <c r="BV276" i="19"/>
  <c r="BU276" i="19"/>
  <c r="BT276" i="19"/>
  <c r="BS276" i="19"/>
  <c r="BR276" i="19"/>
  <c r="BQ276" i="19"/>
  <c r="BP276" i="19"/>
  <c r="BO276" i="19"/>
  <c r="BN276" i="19"/>
  <c r="BM276" i="19"/>
  <c r="BL276" i="19"/>
  <c r="BK276" i="19"/>
  <c r="BJ276" i="19"/>
  <c r="BI276" i="19"/>
  <c r="BH276" i="19"/>
  <c r="BG276" i="19"/>
  <c r="BF276" i="19"/>
  <c r="BE276" i="19"/>
  <c r="BD276" i="19"/>
  <c r="BC276" i="19"/>
  <c r="BB276" i="19"/>
  <c r="BA276" i="19"/>
  <c r="AZ276" i="19"/>
  <c r="AY276" i="19"/>
  <c r="AX276" i="19"/>
  <c r="AW276" i="19"/>
  <c r="AV276" i="19"/>
  <c r="AU276" i="19"/>
  <c r="AT276" i="19"/>
  <c r="AS276" i="19"/>
  <c r="AR276" i="19"/>
  <c r="AQ276" i="19"/>
  <c r="AP276" i="19"/>
  <c r="AO276" i="19"/>
  <c r="AN276" i="19"/>
  <c r="AM276" i="19"/>
  <c r="AL276" i="19"/>
  <c r="AK276" i="19"/>
  <c r="AJ276" i="19"/>
  <c r="AI276" i="19"/>
  <c r="AH276" i="19"/>
  <c r="AG276" i="19"/>
  <c r="AF276" i="19"/>
  <c r="AE276" i="19"/>
  <c r="AD276" i="19"/>
  <c r="AC276" i="19"/>
  <c r="AB276" i="19"/>
  <c r="AA276" i="19"/>
  <c r="Z276" i="19"/>
  <c r="Y276" i="19"/>
  <c r="X276" i="19"/>
  <c r="W276" i="19"/>
  <c r="V276" i="19"/>
  <c r="U276" i="19"/>
  <c r="T276" i="19"/>
  <c r="S276" i="19"/>
  <c r="R276" i="19"/>
  <c r="Q276" i="19"/>
  <c r="P276" i="19"/>
  <c r="O276" i="19"/>
  <c r="N276" i="19"/>
  <c r="M276" i="19"/>
  <c r="L276" i="19"/>
  <c r="K276" i="19"/>
  <c r="J276" i="19"/>
  <c r="I276" i="19"/>
  <c r="H276" i="19"/>
  <c r="G276" i="19"/>
  <c r="CY275" i="19"/>
  <c r="CX275" i="19"/>
  <c r="CW275" i="19"/>
  <c r="CV275" i="19"/>
  <c r="CU275" i="19"/>
  <c r="CT275" i="19"/>
  <c r="CS275" i="19"/>
  <c r="CR275" i="19"/>
  <c r="CQ275" i="19"/>
  <c r="CP275" i="19"/>
  <c r="CO275" i="19"/>
  <c r="CN275" i="19"/>
  <c r="CM275" i="19"/>
  <c r="CL275" i="19"/>
  <c r="CK275" i="19"/>
  <c r="CJ275" i="19"/>
  <c r="CI275" i="19"/>
  <c r="CH275" i="19"/>
  <c r="CG275" i="19"/>
  <c r="CF275" i="19"/>
  <c r="CE275" i="19"/>
  <c r="CD275" i="19"/>
  <c r="CC275" i="19"/>
  <c r="CB275" i="19"/>
  <c r="CA275" i="19"/>
  <c r="BZ275" i="19"/>
  <c r="BY275" i="19"/>
  <c r="BX275" i="19"/>
  <c r="BW275" i="19"/>
  <c r="BV275" i="19"/>
  <c r="BU275" i="19"/>
  <c r="BT275" i="19"/>
  <c r="BS275" i="19"/>
  <c r="BR275" i="19"/>
  <c r="BQ275" i="19"/>
  <c r="BP275" i="19"/>
  <c r="BO275" i="19"/>
  <c r="BN275" i="19"/>
  <c r="BM275" i="19"/>
  <c r="BL275" i="19"/>
  <c r="BK275" i="19"/>
  <c r="BJ275" i="19"/>
  <c r="BI275" i="19"/>
  <c r="BH275" i="19"/>
  <c r="BG275" i="19"/>
  <c r="BF275" i="19"/>
  <c r="BE275" i="19"/>
  <c r="BD275" i="19"/>
  <c r="BC275" i="19"/>
  <c r="BB275" i="19"/>
  <c r="BA275" i="19"/>
  <c r="AZ275" i="19"/>
  <c r="AY275" i="19"/>
  <c r="AX275" i="19"/>
  <c r="AW275" i="19"/>
  <c r="AV275" i="19"/>
  <c r="AU275" i="19"/>
  <c r="AT275" i="19"/>
  <c r="AS275" i="19"/>
  <c r="AR275" i="19"/>
  <c r="AQ275" i="19"/>
  <c r="AP275" i="19"/>
  <c r="AO275" i="19"/>
  <c r="AN275" i="19"/>
  <c r="AM275" i="19"/>
  <c r="AL275" i="19"/>
  <c r="AK275" i="19"/>
  <c r="AJ275" i="19"/>
  <c r="AI275" i="19"/>
  <c r="AH275" i="19"/>
  <c r="AG275" i="19"/>
  <c r="AF275" i="19"/>
  <c r="AE275" i="19"/>
  <c r="AD275" i="19"/>
  <c r="AC275" i="19"/>
  <c r="AB275" i="19"/>
  <c r="AA275" i="19"/>
  <c r="Z275" i="19"/>
  <c r="Y275" i="19"/>
  <c r="X275" i="19"/>
  <c r="W275" i="19"/>
  <c r="V275" i="19"/>
  <c r="U275" i="19"/>
  <c r="T275" i="19"/>
  <c r="S275" i="19"/>
  <c r="R275" i="19"/>
  <c r="Q275" i="19"/>
  <c r="P275" i="19"/>
  <c r="O275" i="19"/>
  <c r="N275" i="19"/>
  <c r="M275" i="19"/>
  <c r="L275" i="19"/>
  <c r="K275" i="19"/>
  <c r="J275" i="19"/>
  <c r="I275" i="19"/>
  <c r="H275" i="19"/>
  <c r="G275" i="19"/>
  <c r="H274" i="19"/>
  <c r="CX273" i="19"/>
  <c r="CX272" i="19"/>
  <c r="CV273" i="19"/>
  <c r="CV272" i="19"/>
  <c r="CT273" i="19"/>
  <c r="CT272" i="19"/>
  <c r="CR273" i="19"/>
  <c r="CR272" i="19"/>
  <c r="CP273" i="19"/>
  <c r="CP272" i="19"/>
  <c r="CN273" i="19"/>
  <c r="CN272" i="19"/>
  <c r="CL273" i="19"/>
  <c r="CL272" i="19"/>
  <c r="CJ273" i="19"/>
  <c r="CJ272" i="19"/>
  <c r="CH273" i="19"/>
  <c r="CH272" i="19"/>
  <c r="CF273" i="19"/>
  <c r="CF272" i="19"/>
  <c r="CD273" i="19"/>
  <c r="CD272" i="19"/>
  <c r="CB273" i="19"/>
  <c r="CB272" i="19"/>
  <c r="BZ273" i="19"/>
  <c r="BZ272" i="19"/>
  <c r="BX273" i="19"/>
  <c r="BX272" i="19"/>
  <c r="BV273" i="19"/>
  <c r="BV272" i="19"/>
  <c r="BT273" i="19"/>
  <c r="BT272" i="19"/>
  <c r="BR273" i="19"/>
  <c r="BR272" i="19"/>
  <c r="BP273" i="19"/>
  <c r="BP272" i="19"/>
  <c r="BN273" i="19"/>
  <c r="BN272" i="19"/>
  <c r="BL273" i="19"/>
  <c r="BL272" i="19"/>
  <c r="BJ273" i="19"/>
  <c r="BJ272" i="19"/>
  <c r="BH273" i="19"/>
  <c r="BH272" i="19"/>
  <c r="BF273" i="19"/>
  <c r="BF272" i="19"/>
  <c r="BD273" i="19"/>
  <c r="BD272" i="19"/>
  <c r="BB273" i="19"/>
  <c r="BB272" i="19"/>
  <c r="AZ273" i="19"/>
  <c r="AZ272" i="19"/>
  <c r="AX273" i="19"/>
  <c r="AX272" i="19"/>
  <c r="AV273" i="19"/>
  <c r="AV272" i="19"/>
  <c r="AT273" i="19"/>
  <c r="AT272" i="19"/>
  <c r="AR273" i="19"/>
  <c r="AR272" i="19"/>
  <c r="AP273" i="19"/>
  <c r="AP272" i="19"/>
  <c r="AN273" i="19"/>
  <c r="AN272" i="19"/>
  <c r="AL273" i="19"/>
  <c r="AL272" i="19"/>
  <c r="AJ273" i="19"/>
  <c r="AJ272" i="19"/>
  <c r="AH273" i="19"/>
  <c r="AH272" i="19"/>
  <c r="AF273" i="19"/>
  <c r="AF272" i="19"/>
  <c r="AD273" i="19"/>
  <c r="AD272" i="19"/>
  <c r="AB273" i="19"/>
  <c r="AB272" i="19"/>
  <c r="Z273" i="19"/>
  <c r="Z272" i="19"/>
  <c r="X273" i="19"/>
  <c r="X272" i="19"/>
  <c r="V273" i="19"/>
  <c r="V272" i="19"/>
  <c r="T273" i="19"/>
  <c r="T272" i="19"/>
  <c r="R273" i="19"/>
  <c r="R272" i="19"/>
  <c r="P273" i="19"/>
  <c r="P272" i="19"/>
  <c r="N273" i="19"/>
  <c r="N272" i="19"/>
  <c r="L273" i="19"/>
  <c r="L272" i="19"/>
  <c r="J273" i="19"/>
  <c r="J272" i="19"/>
  <c r="H273" i="19"/>
  <c r="H272" i="19"/>
  <c r="CY271" i="19"/>
  <c r="CX271" i="19"/>
  <c r="CW271" i="19"/>
  <c r="CV271" i="19"/>
  <c r="CU271" i="19"/>
  <c r="CT271" i="19"/>
  <c r="CS271" i="19"/>
  <c r="CR271" i="19"/>
  <c r="CQ271" i="19"/>
  <c r="CP271" i="19"/>
  <c r="CO271" i="19"/>
  <c r="CN271" i="19"/>
  <c r="CM271" i="19"/>
  <c r="CL271" i="19"/>
  <c r="CK271" i="19"/>
  <c r="CJ271" i="19"/>
  <c r="CI271" i="19"/>
  <c r="CH271" i="19"/>
  <c r="CG271" i="19"/>
  <c r="CF271" i="19"/>
  <c r="CE271" i="19"/>
  <c r="CD271" i="19"/>
  <c r="CC271" i="19"/>
  <c r="CB271" i="19"/>
  <c r="CA271" i="19"/>
  <c r="BZ271" i="19"/>
  <c r="BY271" i="19"/>
  <c r="BX271" i="19"/>
  <c r="BW271" i="19"/>
  <c r="BV271" i="19"/>
  <c r="BU271" i="19"/>
  <c r="BT271" i="19"/>
  <c r="BS271" i="19"/>
  <c r="BR271" i="19"/>
  <c r="BQ271" i="19"/>
  <c r="BP271" i="19"/>
  <c r="BO271" i="19"/>
  <c r="BN271" i="19"/>
  <c r="BM271" i="19"/>
  <c r="BL271" i="19"/>
  <c r="BK271" i="19"/>
  <c r="BJ271" i="19"/>
  <c r="BI271" i="19"/>
  <c r="BH271" i="19"/>
  <c r="BG271" i="19"/>
  <c r="BF271" i="19"/>
  <c r="BE271" i="19"/>
  <c r="BD271" i="19"/>
  <c r="BC271" i="19"/>
  <c r="BB271" i="19"/>
  <c r="BA271" i="19"/>
  <c r="AZ271" i="19"/>
  <c r="AY271" i="19"/>
  <c r="AX271" i="19"/>
  <c r="AW271" i="19"/>
  <c r="AV271" i="19"/>
  <c r="AU271" i="19"/>
  <c r="AT271" i="19"/>
  <c r="AS271" i="19"/>
  <c r="AR271" i="19"/>
  <c r="AQ271" i="19"/>
  <c r="AP271" i="19"/>
  <c r="AO271" i="19"/>
  <c r="AN271" i="19"/>
  <c r="AM271" i="19"/>
  <c r="AL271" i="19"/>
  <c r="AK271" i="19"/>
  <c r="AJ271" i="19"/>
  <c r="AI271" i="19"/>
  <c r="AH271" i="19"/>
  <c r="AG271" i="19"/>
  <c r="AF271" i="19"/>
  <c r="AE271" i="19"/>
  <c r="AD271" i="19"/>
  <c r="AC271" i="19"/>
  <c r="AB271" i="19"/>
  <c r="AA271" i="19"/>
  <c r="Z271" i="19"/>
  <c r="Y271" i="19"/>
  <c r="X271" i="19"/>
  <c r="W271" i="19"/>
  <c r="V271" i="19"/>
  <c r="U271" i="19"/>
  <c r="T271" i="19"/>
  <c r="S271" i="19"/>
  <c r="R271" i="19"/>
  <c r="Q271" i="19"/>
  <c r="P271" i="19"/>
  <c r="O271" i="19"/>
  <c r="N271" i="19"/>
  <c r="M271" i="19"/>
  <c r="L271" i="19"/>
  <c r="K271" i="19"/>
  <c r="J271" i="19"/>
  <c r="I271" i="19"/>
  <c r="H271" i="19"/>
  <c r="G271" i="19"/>
  <c r="CY270" i="19"/>
  <c r="CX270" i="19"/>
  <c r="CW270" i="19"/>
  <c r="CV270" i="19"/>
  <c r="CU270" i="19"/>
  <c r="CT270" i="19"/>
  <c r="CS270" i="19"/>
  <c r="CR270" i="19"/>
  <c r="CQ270" i="19"/>
  <c r="CP270" i="19"/>
  <c r="CO270" i="19"/>
  <c r="CN270" i="19"/>
  <c r="CM270" i="19"/>
  <c r="CL270" i="19"/>
  <c r="CK270" i="19"/>
  <c r="CJ270" i="19"/>
  <c r="CI270" i="19"/>
  <c r="CH270" i="19"/>
  <c r="CG270" i="19"/>
  <c r="CF270" i="19"/>
  <c r="CE270" i="19"/>
  <c r="CD270" i="19"/>
  <c r="CC270" i="19"/>
  <c r="CB270" i="19"/>
  <c r="CA270" i="19"/>
  <c r="BZ270" i="19"/>
  <c r="BY270" i="19"/>
  <c r="BX270" i="19"/>
  <c r="BW270" i="19"/>
  <c r="BV270" i="19"/>
  <c r="BU270" i="19"/>
  <c r="BT270" i="19"/>
  <c r="BS270" i="19"/>
  <c r="BR270" i="19"/>
  <c r="BQ270" i="19"/>
  <c r="BP270" i="19"/>
  <c r="BO270" i="19"/>
  <c r="BN270" i="19"/>
  <c r="BM270" i="19"/>
  <c r="BL270" i="19"/>
  <c r="BK270" i="19"/>
  <c r="BJ270" i="19"/>
  <c r="BI270" i="19"/>
  <c r="BH270" i="19"/>
  <c r="BG270" i="19"/>
  <c r="BF270" i="19"/>
  <c r="BE270" i="19"/>
  <c r="BD270" i="19"/>
  <c r="BC270" i="19"/>
  <c r="BB270" i="19"/>
  <c r="BA270" i="19"/>
  <c r="AZ270" i="19"/>
  <c r="AY270" i="19"/>
  <c r="AX270" i="19"/>
  <c r="AW270" i="19"/>
  <c r="AV270" i="19"/>
  <c r="AU270" i="19"/>
  <c r="AT270" i="19"/>
  <c r="AS270" i="19"/>
  <c r="AR270" i="19"/>
  <c r="AQ270" i="19"/>
  <c r="AP270" i="19"/>
  <c r="AO270" i="19"/>
  <c r="AN270" i="19"/>
  <c r="AM270" i="19"/>
  <c r="AL270" i="19"/>
  <c r="AK270" i="19"/>
  <c r="AJ270" i="19"/>
  <c r="AI270" i="19"/>
  <c r="AH270" i="19"/>
  <c r="AG270" i="19"/>
  <c r="AF270" i="19"/>
  <c r="AE270" i="19"/>
  <c r="AD270" i="19"/>
  <c r="AC270" i="19"/>
  <c r="AB270" i="19"/>
  <c r="AA270" i="19"/>
  <c r="Z270" i="19"/>
  <c r="Y270" i="19"/>
  <c r="X270" i="19"/>
  <c r="W270" i="19"/>
  <c r="V270" i="19"/>
  <c r="U270" i="19"/>
  <c r="T270" i="19"/>
  <c r="S270" i="19"/>
  <c r="R270" i="19"/>
  <c r="Q270" i="19"/>
  <c r="P270" i="19"/>
  <c r="O270" i="19"/>
  <c r="N270" i="19"/>
  <c r="M270" i="19"/>
  <c r="L270" i="19"/>
  <c r="K270" i="19"/>
  <c r="J270" i="19"/>
  <c r="I270" i="19"/>
  <c r="H270" i="19"/>
  <c r="G270" i="19"/>
  <c r="CY269" i="19"/>
  <c r="CX269" i="19"/>
  <c r="CW269" i="19"/>
  <c r="CV269" i="19"/>
  <c r="CU269" i="19"/>
  <c r="CT269" i="19"/>
  <c r="CS269" i="19"/>
  <c r="CR269" i="19"/>
  <c r="CQ269" i="19"/>
  <c r="CP269" i="19"/>
  <c r="CO269" i="19"/>
  <c r="CN269" i="19"/>
  <c r="CM269" i="19"/>
  <c r="CL269" i="19"/>
  <c r="CK269" i="19"/>
  <c r="CJ269" i="19"/>
  <c r="CI269" i="19"/>
  <c r="CH269" i="19"/>
  <c r="CG269" i="19"/>
  <c r="CF269" i="19"/>
  <c r="CE269" i="19"/>
  <c r="CD269" i="19"/>
  <c r="CC269" i="19"/>
  <c r="CB269" i="19"/>
  <c r="CA269" i="19"/>
  <c r="BZ269" i="19"/>
  <c r="BY269" i="19"/>
  <c r="BX269" i="19"/>
  <c r="BW269" i="19"/>
  <c r="BV269" i="19"/>
  <c r="BU269" i="19"/>
  <c r="BT269" i="19"/>
  <c r="BS269" i="19"/>
  <c r="BR269" i="19"/>
  <c r="BQ269" i="19"/>
  <c r="BP269" i="19"/>
  <c r="BO269" i="19"/>
  <c r="BN269" i="19"/>
  <c r="BM269" i="19"/>
  <c r="BL269" i="19"/>
  <c r="BK269" i="19"/>
  <c r="BJ269" i="19"/>
  <c r="BI269" i="19"/>
  <c r="BH269" i="19"/>
  <c r="BG269" i="19"/>
  <c r="BF269" i="19"/>
  <c r="BE269" i="19"/>
  <c r="BD269" i="19"/>
  <c r="BC269" i="19"/>
  <c r="BB269" i="19"/>
  <c r="BA269" i="19"/>
  <c r="AZ269" i="19"/>
  <c r="AY269" i="19"/>
  <c r="AX269" i="19"/>
  <c r="AW269" i="19"/>
  <c r="AV269" i="19"/>
  <c r="AU269" i="19"/>
  <c r="AT269" i="19"/>
  <c r="AS269" i="19"/>
  <c r="AR269" i="19"/>
  <c r="AQ269" i="19"/>
  <c r="AP269" i="19"/>
  <c r="AO269" i="19"/>
  <c r="AN269" i="19"/>
  <c r="AM269" i="19"/>
  <c r="AL269" i="19"/>
  <c r="AK269" i="19"/>
  <c r="AJ269" i="19"/>
  <c r="AI269" i="19"/>
  <c r="AH269" i="19"/>
  <c r="AG269" i="19"/>
  <c r="AF269" i="19"/>
  <c r="AE269" i="19"/>
  <c r="AD269" i="19"/>
  <c r="AC269" i="19"/>
  <c r="AB269" i="19"/>
  <c r="AA269" i="19"/>
  <c r="Z269" i="19"/>
  <c r="Y269" i="19"/>
  <c r="X269" i="19"/>
  <c r="W269" i="19"/>
  <c r="V269" i="19"/>
  <c r="U269" i="19"/>
  <c r="T269" i="19"/>
  <c r="S269" i="19"/>
  <c r="R269" i="19"/>
  <c r="Q269" i="19"/>
  <c r="P269" i="19"/>
  <c r="O269" i="19"/>
  <c r="N269" i="19"/>
  <c r="M269" i="19"/>
  <c r="L269" i="19"/>
  <c r="K269" i="19"/>
  <c r="J269" i="19"/>
  <c r="I269" i="19"/>
  <c r="H269" i="19"/>
  <c r="G269" i="19"/>
  <c r="CY268" i="19"/>
  <c r="CX268" i="19"/>
  <c r="CW268" i="19"/>
  <c r="CV268" i="19"/>
  <c r="CU268" i="19"/>
  <c r="CT268" i="19"/>
  <c r="CS268" i="19"/>
  <c r="CR268" i="19"/>
  <c r="CQ268" i="19"/>
  <c r="CP268" i="19"/>
  <c r="CO268" i="19"/>
  <c r="CN268" i="19"/>
  <c r="CM268" i="19"/>
  <c r="CL268" i="19"/>
  <c r="CK268" i="19"/>
  <c r="CJ268" i="19"/>
  <c r="CI268" i="19"/>
  <c r="CH268" i="19"/>
  <c r="CG268" i="19"/>
  <c r="CF268" i="19"/>
  <c r="CE268" i="19"/>
  <c r="CD268" i="19"/>
  <c r="CC268" i="19"/>
  <c r="CB268" i="19"/>
  <c r="CA268" i="19"/>
  <c r="BZ268" i="19"/>
  <c r="BY268" i="19"/>
  <c r="BX268" i="19"/>
  <c r="BW268" i="19"/>
  <c r="BV268" i="19"/>
  <c r="BU268" i="19"/>
  <c r="BT268" i="19"/>
  <c r="BS268" i="19"/>
  <c r="BR268" i="19"/>
  <c r="BQ268" i="19"/>
  <c r="BP268" i="19"/>
  <c r="BO268" i="19"/>
  <c r="BN268" i="19"/>
  <c r="BM268" i="19"/>
  <c r="BL268" i="19"/>
  <c r="BK268" i="19"/>
  <c r="BJ268" i="19"/>
  <c r="BI268" i="19"/>
  <c r="BH268" i="19"/>
  <c r="BG268" i="19"/>
  <c r="BF268" i="19"/>
  <c r="BE268" i="19"/>
  <c r="BD268" i="19"/>
  <c r="BC268" i="19"/>
  <c r="BB268" i="19"/>
  <c r="BA268" i="19"/>
  <c r="AZ268" i="19"/>
  <c r="AY268" i="19"/>
  <c r="AX268" i="19"/>
  <c r="AW268" i="19"/>
  <c r="AV268" i="19"/>
  <c r="AU268" i="19"/>
  <c r="AT268" i="19"/>
  <c r="AS268" i="19"/>
  <c r="AR268" i="19"/>
  <c r="AQ268" i="19"/>
  <c r="AP268" i="19"/>
  <c r="AO268" i="19"/>
  <c r="AN268" i="19"/>
  <c r="AM268" i="19"/>
  <c r="AL268" i="19"/>
  <c r="AK268" i="19"/>
  <c r="AJ268" i="19"/>
  <c r="AI268" i="19"/>
  <c r="AH268" i="19"/>
  <c r="AG268" i="19"/>
  <c r="AF268" i="19"/>
  <c r="AE268" i="19"/>
  <c r="AD268" i="19"/>
  <c r="AC268" i="19"/>
  <c r="AB268" i="19"/>
  <c r="AA268" i="19"/>
  <c r="Z268" i="19"/>
  <c r="Y268" i="19"/>
  <c r="X268" i="19"/>
  <c r="W268" i="19"/>
  <c r="V268" i="19"/>
  <c r="U268" i="19"/>
  <c r="T268" i="19"/>
  <c r="S268" i="19"/>
  <c r="R268" i="19"/>
  <c r="Q268" i="19"/>
  <c r="P268" i="19"/>
  <c r="O268" i="19"/>
  <c r="N268" i="19"/>
  <c r="M268" i="19"/>
  <c r="L268" i="19"/>
  <c r="K268" i="19"/>
  <c r="J268" i="19"/>
  <c r="I268" i="19"/>
  <c r="H268" i="19"/>
  <c r="G268" i="19"/>
  <c r="CY267" i="19"/>
  <c r="CX267" i="19"/>
  <c r="CW267" i="19"/>
  <c r="CV267" i="19"/>
  <c r="CU267" i="19"/>
  <c r="CT267" i="19"/>
  <c r="CS267" i="19"/>
  <c r="CR267" i="19"/>
  <c r="CQ267" i="19"/>
  <c r="CP267" i="19"/>
  <c r="CO267" i="19"/>
  <c r="CN267" i="19"/>
  <c r="CM267" i="19"/>
  <c r="CL267" i="19"/>
  <c r="CK267" i="19"/>
  <c r="CJ267" i="19"/>
  <c r="CI267" i="19"/>
  <c r="CH267" i="19"/>
  <c r="CG267" i="19"/>
  <c r="CF267" i="19"/>
  <c r="CE267" i="19"/>
  <c r="CD267" i="19"/>
  <c r="CC267" i="19"/>
  <c r="CB267" i="19"/>
  <c r="CA267" i="19"/>
  <c r="BZ267" i="19"/>
  <c r="BY267" i="19"/>
  <c r="BX267" i="19"/>
  <c r="BW267" i="19"/>
  <c r="BV267" i="19"/>
  <c r="BU267" i="19"/>
  <c r="BT267" i="19"/>
  <c r="BS267" i="19"/>
  <c r="BR267" i="19"/>
  <c r="BQ267" i="19"/>
  <c r="BP267" i="19"/>
  <c r="BO267" i="19"/>
  <c r="BN267" i="19"/>
  <c r="BM267" i="19"/>
  <c r="BL267" i="19"/>
  <c r="BK267" i="19"/>
  <c r="BJ267" i="19"/>
  <c r="BI267" i="19"/>
  <c r="BH267" i="19"/>
  <c r="BG267" i="19"/>
  <c r="BF267" i="19"/>
  <c r="BE267" i="19"/>
  <c r="BD267" i="19"/>
  <c r="BC267" i="19"/>
  <c r="BB267" i="19"/>
  <c r="BA267" i="19"/>
  <c r="AZ267" i="19"/>
  <c r="AY267" i="19"/>
  <c r="AX267" i="19"/>
  <c r="AW267" i="19"/>
  <c r="AV267" i="19"/>
  <c r="AU267" i="19"/>
  <c r="AT267" i="19"/>
  <c r="AS267" i="19"/>
  <c r="AR267" i="19"/>
  <c r="AQ267" i="19"/>
  <c r="AP267" i="19"/>
  <c r="AO267" i="19"/>
  <c r="AN267" i="19"/>
  <c r="AM267" i="19"/>
  <c r="AL267" i="19"/>
  <c r="AK267" i="19"/>
  <c r="AJ267" i="19"/>
  <c r="AI267" i="19"/>
  <c r="AH267" i="19"/>
  <c r="AG267" i="19"/>
  <c r="AF267" i="19"/>
  <c r="AE267" i="19"/>
  <c r="AD267" i="19"/>
  <c r="AC267" i="19"/>
  <c r="AB267" i="19"/>
  <c r="AA267" i="19"/>
  <c r="Z267" i="19"/>
  <c r="Y267" i="19"/>
  <c r="X267" i="19"/>
  <c r="W267" i="19"/>
  <c r="V267" i="19"/>
  <c r="U267" i="19"/>
  <c r="T267" i="19"/>
  <c r="S267" i="19"/>
  <c r="R267" i="19"/>
  <c r="Q267" i="19"/>
  <c r="P267" i="19"/>
  <c r="O267" i="19"/>
  <c r="N267" i="19"/>
  <c r="M267" i="19"/>
  <c r="L267" i="19"/>
  <c r="K267" i="19"/>
  <c r="J267" i="19"/>
  <c r="I267" i="19"/>
  <c r="H267" i="19"/>
  <c r="G267" i="19"/>
  <c r="CY266" i="19"/>
  <c r="CX266" i="19"/>
  <c r="CW266" i="19"/>
  <c r="CV266" i="19"/>
  <c r="CU266" i="19"/>
  <c r="CT266" i="19"/>
  <c r="CS266" i="19"/>
  <c r="CR266" i="19"/>
  <c r="CQ266" i="19"/>
  <c r="CP266" i="19"/>
  <c r="CO266" i="19"/>
  <c r="CN266" i="19"/>
  <c r="CM266" i="19"/>
  <c r="CL266" i="19"/>
  <c r="CK266" i="19"/>
  <c r="CJ266" i="19"/>
  <c r="CI266" i="19"/>
  <c r="CH266" i="19"/>
  <c r="CG266" i="19"/>
  <c r="CF266" i="19"/>
  <c r="CE266" i="19"/>
  <c r="CD266" i="19"/>
  <c r="CC266" i="19"/>
  <c r="CB266" i="19"/>
  <c r="CA266" i="19"/>
  <c r="BZ266" i="19"/>
  <c r="BY266" i="19"/>
  <c r="BX266" i="19"/>
  <c r="BW266" i="19"/>
  <c r="BV266" i="19"/>
  <c r="BU266" i="19"/>
  <c r="BT266" i="19"/>
  <c r="BS266" i="19"/>
  <c r="BR266" i="19"/>
  <c r="BQ266" i="19"/>
  <c r="BP266" i="19"/>
  <c r="BO266" i="19"/>
  <c r="BN266" i="19"/>
  <c r="BM266" i="19"/>
  <c r="BL266" i="19"/>
  <c r="BK266" i="19"/>
  <c r="BJ266" i="19"/>
  <c r="BI266" i="19"/>
  <c r="BH266" i="19"/>
  <c r="BG266" i="19"/>
  <c r="BF266" i="19"/>
  <c r="BE266" i="19"/>
  <c r="BD266" i="19"/>
  <c r="BC266" i="19"/>
  <c r="BB266" i="19"/>
  <c r="BA266" i="19"/>
  <c r="AZ266" i="19"/>
  <c r="AY266" i="19"/>
  <c r="AX266" i="19"/>
  <c r="AW266" i="19"/>
  <c r="AV266" i="19"/>
  <c r="AU266" i="19"/>
  <c r="AT266" i="19"/>
  <c r="AS266" i="19"/>
  <c r="AR266" i="19"/>
  <c r="AQ266" i="19"/>
  <c r="AP266" i="19"/>
  <c r="AO266" i="19"/>
  <c r="AN266" i="19"/>
  <c r="AM266" i="19"/>
  <c r="AL266" i="19"/>
  <c r="AK266" i="19"/>
  <c r="AJ266" i="19"/>
  <c r="AI266" i="19"/>
  <c r="AH266" i="19"/>
  <c r="AG266" i="19"/>
  <c r="AF266" i="19"/>
  <c r="AE266" i="19"/>
  <c r="AD266" i="19"/>
  <c r="AC266" i="19"/>
  <c r="AB266" i="19"/>
  <c r="AA266" i="19"/>
  <c r="Z266" i="19"/>
  <c r="Y266" i="19"/>
  <c r="X266" i="19"/>
  <c r="W266" i="19"/>
  <c r="V266" i="19"/>
  <c r="U266" i="19"/>
  <c r="T266" i="19"/>
  <c r="S266" i="19"/>
  <c r="R266" i="19"/>
  <c r="Q266" i="19"/>
  <c r="P266" i="19"/>
  <c r="O266" i="19"/>
  <c r="N266" i="19"/>
  <c r="M266" i="19"/>
  <c r="L266" i="19"/>
  <c r="K266" i="19"/>
  <c r="J266" i="19"/>
  <c r="I266" i="19"/>
  <c r="H266" i="19"/>
  <c r="G266" i="19"/>
  <c r="H265" i="19"/>
  <c r="CX264" i="19"/>
  <c r="CX263" i="19"/>
  <c r="CV264" i="19"/>
  <c r="CV263" i="19"/>
  <c r="CT264" i="19"/>
  <c r="CT263" i="19"/>
  <c r="CR264" i="19"/>
  <c r="CR263" i="19"/>
  <c r="CP264" i="19"/>
  <c r="CP263" i="19"/>
  <c r="CN264" i="19"/>
  <c r="CN263" i="19"/>
  <c r="CL264" i="19"/>
  <c r="CL263" i="19"/>
  <c r="CJ264" i="19"/>
  <c r="CJ263" i="19"/>
  <c r="CH264" i="19"/>
  <c r="CH263" i="19"/>
  <c r="CF264" i="19"/>
  <c r="CF263" i="19"/>
  <c r="CD264" i="19"/>
  <c r="CD263" i="19"/>
  <c r="CB264" i="19"/>
  <c r="CB263" i="19"/>
  <c r="BZ264" i="19"/>
  <c r="BZ263" i="19"/>
  <c r="BX264" i="19"/>
  <c r="BX263" i="19"/>
  <c r="BV264" i="19"/>
  <c r="BV263" i="19"/>
  <c r="BT264" i="19"/>
  <c r="BT263" i="19"/>
  <c r="BR264" i="19"/>
  <c r="BR263" i="19"/>
  <c r="BP264" i="19"/>
  <c r="BP263" i="19"/>
  <c r="BN264" i="19"/>
  <c r="BN263" i="19"/>
  <c r="BL264" i="19"/>
  <c r="BL263" i="19"/>
  <c r="BJ264" i="19"/>
  <c r="BJ263" i="19"/>
  <c r="BH264" i="19"/>
  <c r="BH263" i="19"/>
  <c r="BF264" i="19"/>
  <c r="BF263" i="19"/>
  <c r="BD264" i="19"/>
  <c r="BD263" i="19"/>
  <c r="BB264" i="19"/>
  <c r="BB263" i="19"/>
  <c r="AZ264" i="19"/>
  <c r="AZ263" i="19"/>
  <c r="AX264" i="19"/>
  <c r="AX263" i="19"/>
  <c r="AV264" i="19"/>
  <c r="AV263" i="19"/>
  <c r="AT264" i="19"/>
  <c r="AT263" i="19"/>
  <c r="AR264" i="19"/>
  <c r="AR263" i="19"/>
  <c r="AP264" i="19"/>
  <c r="AP263" i="19"/>
  <c r="AN264" i="19"/>
  <c r="AN263" i="19"/>
  <c r="AL264" i="19"/>
  <c r="AL263" i="19"/>
  <c r="AJ264" i="19"/>
  <c r="AJ263" i="19"/>
  <c r="AH264" i="19"/>
  <c r="AH263" i="19"/>
  <c r="AF264" i="19"/>
  <c r="AF263" i="19"/>
  <c r="AD264" i="19"/>
  <c r="AD263" i="19"/>
  <c r="AB264" i="19"/>
  <c r="AB263" i="19"/>
  <c r="Z264" i="19"/>
  <c r="Z263" i="19"/>
  <c r="X264" i="19"/>
  <c r="X263" i="19"/>
  <c r="V264" i="19"/>
  <c r="V263" i="19"/>
  <c r="T264" i="19"/>
  <c r="T263" i="19"/>
  <c r="R264" i="19"/>
  <c r="R263" i="19"/>
  <c r="P264" i="19"/>
  <c r="P263" i="19"/>
  <c r="N264" i="19"/>
  <c r="N263" i="19"/>
  <c r="L264" i="19"/>
  <c r="L263" i="19"/>
  <c r="J264" i="19"/>
  <c r="J263" i="19"/>
  <c r="H264" i="19"/>
  <c r="H263" i="19"/>
  <c r="CY262" i="19"/>
  <c r="CX262" i="19"/>
  <c r="CW262" i="19"/>
  <c r="CV262" i="19"/>
  <c r="CU262" i="19"/>
  <c r="CT262" i="19"/>
  <c r="CS262" i="19"/>
  <c r="CR262" i="19"/>
  <c r="CQ262" i="19"/>
  <c r="CP262" i="19"/>
  <c r="CO262" i="19"/>
  <c r="CN262" i="19"/>
  <c r="CM262" i="19"/>
  <c r="CL262" i="19"/>
  <c r="CK262" i="19"/>
  <c r="CJ262" i="19"/>
  <c r="CI262" i="19"/>
  <c r="CH262" i="19"/>
  <c r="CG262" i="19"/>
  <c r="CF262" i="19"/>
  <c r="CE262" i="19"/>
  <c r="CD262" i="19"/>
  <c r="CC262" i="19"/>
  <c r="CB262" i="19"/>
  <c r="CA262" i="19"/>
  <c r="BZ262" i="19"/>
  <c r="BY262" i="19"/>
  <c r="BX262" i="19"/>
  <c r="BW262" i="19"/>
  <c r="BV262" i="19"/>
  <c r="BU262" i="19"/>
  <c r="BT262" i="19"/>
  <c r="BS262" i="19"/>
  <c r="BR262" i="19"/>
  <c r="BQ262" i="19"/>
  <c r="BP262" i="19"/>
  <c r="BO262" i="19"/>
  <c r="BN262" i="19"/>
  <c r="BM262" i="19"/>
  <c r="BL262" i="19"/>
  <c r="BK262" i="19"/>
  <c r="BJ262" i="19"/>
  <c r="BI262" i="19"/>
  <c r="BH262" i="19"/>
  <c r="BG262" i="19"/>
  <c r="BF262" i="19"/>
  <c r="BE262" i="19"/>
  <c r="BD262" i="19"/>
  <c r="BC262" i="19"/>
  <c r="BB262" i="19"/>
  <c r="BA262" i="19"/>
  <c r="AZ262" i="19"/>
  <c r="AY262" i="19"/>
  <c r="AX262" i="19"/>
  <c r="AW262" i="19"/>
  <c r="AV262" i="19"/>
  <c r="AU262" i="19"/>
  <c r="AT262" i="19"/>
  <c r="AS262" i="19"/>
  <c r="AR262" i="19"/>
  <c r="AQ262" i="19"/>
  <c r="AP262" i="19"/>
  <c r="AO262" i="19"/>
  <c r="AN262" i="19"/>
  <c r="AM262" i="19"/>
  <c r="AL262" i="19"/>
  <c r="AK262" i="19"/>
  <c r="AJ262" i="19"/>
  <c r="AI262" i="19"/>
  <c r="AH262" i="19"/>
  <c r="AG262" i="19"/>
  <c r="AF262" i="19"/>
  <c r="AE262" i="19"/>
  <c r="AD262" i="19"/>
  <c r="AC262" i="19"/>
  <c r="AB262" i="19"/>
  <c r="AA262" i="19"/>
  <c r="Z262" i="19"/>
  <c r="Y262" i="19"/>
  <c r="X262" i="19"/>
  <c r="W262" i="19"/>
  <c r="V262" i="19"/>
  <c r="U262" i="19"/>
  <c r="T262" i="19"/>
  <c r="S262" i="19"/>
  <c r="R262" i="19"/>
  <c r="Q262" i="19"/>
  <c r="P262" i="19"/>
  <c r="O262" i="19"/>
  <c r="N262" i="19"/>
  <c r="M262" i="19"/>
  <c r="L262" i="19"/>
  <c r="K262" i="19"/>
  <c r="J262" i="19"/>
  <c r="I262" i="19"/>
  <c r="H262" i="19"/>
  <c r="G262" i="19"/>
  <c r="CY261" i="19"/>
  <c r="CX261" i="19"/>
  <c r="CW261" i="19"/>
  <c r="CV261" i="19"/>
  <c r="CU261" i="19"/>
  <c r="CT261" i="19"/>
  <c r="CS261" i="19"/>
  <c r="CR261" i="19"/>
  <c r="CQ261" i="19"/>
  <c r="CP261" i="19"/>
  <c r="CO261" i="19"/>
  <c r="CN261" i="19"/>
  <c r="CM261" i="19"/>
  <c r="CL261" i="19"/>
  <c r="CK261" i="19"/>
  <c r="CJ261" i="19"/>
  <c r="CI261" i="19"/>
  <c r="CH261" i="19"/>
  <c r="CG261" i="19"/>
  <c r="CF261" i="19"/>
  <c r="CE261" i="19"/>
  <c r="CD261" i="19"/>
  <c r="CC261" i="19"/>
  <c r="CB261" i="19"/>
  <c r="CA261" i="19"/>
  <c r="BZ261" i="19"/>
  <c r="BY261" i="19"/>
  <c r="BX261" i="19"/>
  <c r="BW261" i="19"/>
  <c r="BV261" i="19"/>
  <c r="BU261" i="19"/>
  <c r="BT261" i="19"/>
  <c r="BS261" i="19"/>
  <c r="BR261" i="19"/>
  <c r="BQ261" i="19"/>
  <c r="BP261" i="19"/>
  <c r="BO261" i="19"/>
  <c r="BN261" i="19"/>
  <c r="BM261" i="19"/>
  <c r="BL261" i="19"/>
  <c r="BK261" i="19"/>
  <c r="BJ261" i="19"/>
  <c r="BI261" i="19"/>
  <c r="BH261" i="19"/>
  <c r="BG261" i="19"/>
  <c r="BF261" i="19"/>
  <c r="BE261" i="19"/>
  <c r="BD261" i="19"/>
  <c r="BC261" i="19"/>
  <c r="BB261" i="19"/>
  <c r="BA261" i="19"/>
  <c r="AZ261" i="19"/>
  <c r="AY261" i="19"/>
  <c r="AX261" i="19"/>
  <c r="AW261" i="19"/>
  <c r="AV261" i="19"/>
  <c r="AU261" i="19"/>
  <c r="AT261" i="19"/>
  <c r="AS261" i="19"/>
  <c r="AR261" i="19"/>
  <c r="AQ261" i="19"/>
  <c r="AP261" i="19"/>
  <c r="AO261" i="19"/>
  <c r="AN261" i="19"/>
  <c r="AM261" i="19"/>
  <c r="AL261" i="19"/>
  <c r="AK261" i="19"/>
  <c r="AJ261" i="19"/>
  <c r="AI261" i="19"/>
  <c r="AH261" i="19"/>
  <c r="AG261" i="19"/>
  <c r="AF261" i="19"/>
  <c r="AE261" i="19"/>
  <c r="AD261" i="19"/>
  <c r="AC261" i="19"/>
  <c r="AB261" i="19"/>
  <c r="AA261" i="19"/>
  <c r="Z261" i="19"/>
  <c r="Y261" i="19"/>
  <c r="X261" i="19"/>
  <c r="W261" i="19"/>
  <c r="V261" i="19"/>
  <c r="U261" i="19"/>
  <c r="T261" i="19"/>
  <c r="S261" i="19"/>
  <c r="R261" i="19"/>
  <c r="Q261" i="19"/>
  <c r="P261" i="19"/>
  <c r="O261" i="19"/>
  <c r="N261" i="19"/>
  <c r="M261" i="19"/>
  <c r="L261" i="19"/>
  <c r="K261" i="19"/>
  <c r="J261" i="19"/>
  <c r="I261" i="19"/>
  <c r="H261" i="19"/>
  <c r="G261" i="19"/>
  <c r="CY260" i="19"/>
  <c r="CX260" i="19"/>
  <c r="CW260" i="19"/>
  <c r="CV260" i="19"/>
  <c r="CU260" i="19"/>
  <c r="CT260" i="19"/>
  <c r="CS260" i="19"/>
  <c r="CR260" i="19"/>
  <c r="CQ260" i="19"/>
  <c r="CP260" i="19"/>
  <c r="CO260" i="19"/>
  <c r="CN260" i="19"/>
  <c r="CM260" i="19"/>
  <c r="CL260" i="19"/>
  <c r="CK260" i="19"/>
  <c r="CJ260" i="19"/>
  <c r="CI260" i="19"/>
  <c r="CH260" i="19"/>
  <c r="CG260" i="19"/>
  <c r="CF260" i="19"/>
  <c r="CE260" i="19"/>
  <c r="CD260" i="19"/>
  <c r="CC260" i="19"/>
  <c r="CB260" i="19"/>
  <c r="CA260" i="19"/>
  <c r="BZ260" i="19"/>
  <c r="BY260" i="19"/>
  <c r="BX260" i="19"/>
  <c r="BW260" i="19"/>
  <c r="BV260" i="19"/>
  <c r="BU260" i="19"/>
  <c r="BT260" i="19"/>
  <c r="BS260" i="19"/>
  <c r="BR260" i="19"/>
  <c r="BQ260" i="19"/>
  <c r="BP260" i="19"/>
  <c r="BO260" i="19"/>
  <c r="BN260" i="19"/>
  <c r="BM260" i="19"/>
  <c r="BL260" i="19"/>
  <c r="BK260" i="19"/>
  <c r="BJ260" i="19"/>
  <c r="BI260" i="19"/>
  <c r="BH260" i="19"/>
  <c r="BG260" i="19"/>
  <c r="BF260" i="19"/>
  <c r="BE260" i="19"/>
  <c r="BD260" i="19"/>
  <c r="BC260" i="19"/>
  <c r="BB260" i="19"/>
  <c r="BA260" i="19"/>
  <c r="AZ260" i="19"/>
  <c r="AY260" i="19"/>
  <c r="AX260" i="19"/>
  <c r="AW260" i="19"/>
  <c r="AV260" i="19"/>
  <c r="AU260" i="19"/>
  <c r="AT260" i="19"/>
  <c r="AS260" i="19"/>
  <c r="AR260" i="19"/>
  <c r="AQ260" i="19"/>
  <c r="AP260" i="19"/>
  <c r="AO260" i="19"/>
  <c r="AN260" i="19"/>
  <c r="AM260" i="19"/>
  <c r="AL260" i="19"/>
  <c r="AK260" i="19"/>
  <c r="AJ260" i="19"/>
  <c r="AI260" i="19"/>
  <c r="AH260" i="19"/>
  <c r="AG260" i="19"/>
  <c r="AF260" i="19"/>
  <c r="AE260" i="19"/>
  <c r="AD260" i="19"/>
  <c r="AC260" i="19"/>
  <c r="AB260" i="19"/>
  <c r="AA260" i="19"/>
  <c r="Z260" i="19"/>
  <c r="Y260" i="19"/>
  <c r="X260" i="19"/>
  <c r="W260" i="19"/>
  <c r="V260" i="19"/>
  <c r="U260" i="19"/>
  <c r="T260" i="19"/>
  <c r="S260" i="19"/>
  <c r="R260" i="19"/>
  <c r="Q260" i="19"/>
  <c r="P260" i="19"/>
  <c r="O260" i="19"/>
  <c r="N260" i="19"/>
  <c r="M260" i="19"/>
  <c r="L260" i="19"/>
  <c r="K260" i="19"/>
  <c r="J260" i="19"/>
  <c r="I260" i="19"/>
  <c r="H260" i="19"/>
  <c r="G260" i="19"/>
  <c r="CY259" i="19"/>
  <c r="CX259" i="19"/>
  <c r="CW259" i="19"/>
  <c r="CV259" i="19"/>
  <c r="CU259" i="19"/>
  <c r="CT259" i="19"/>
  <c r="CS259" i="19"/>
  <c r="CR259" i="19"/>
  <c r="CQ259" i="19"/>
  <c r="CP259" i="19"/>
  <c r="CO259" i="19"/>
  <c r="CN259" i="19"/>
  <c r="CM259" i="19"/>
  <c r="CL259" i="19"/>
  <c r="CK259" i="19"/>
  <c r="CJ259" i="19"/>
  <c r="CI259" i="19"/>
  <c r="CH259" i="19"/>
  <c r="CG259" i="19"/>
  <c r="CF259" i="19"/>
  <c r="CE259" i="19"/>
  <c r="CD259" i="19"/>
  <c r="CC259" i="19"/>
  <c r="CB259" i="19"/>
  <c r="CA259" i="19"/>
  <c r="BZ259" i="19"/>
  <c r="BY259" i="19"/>
  <c r="BX259" i="19"/>
  <c r="BW259" i="19"/>
  <c r="BV259" i="19"/>
  <c r="BU259" i="19"/>
  <c r="BT259" i="19"/>
  <c r="BS259" i="19"/>
  <c r="BR259" i="19"/>
  <c r="BQ259" i="19"/>
  <c r="BP259" i="19"/>
  <c r="BO259" i="19"/>
  <c r="BN259" i="19"/>
  <c r="BM259" i="19"/>
  <c r="BL259" i="19"/>
  <c r="BK259" i="19"/>
  <c r="BJ259" i="19"/>
  <c r="BI259" i="19"/>
  <c r="BH259" i="19"/>
  <c r="BG259" i="19"/>
  <c r="BF259" i="19"/>
  <c r="BE259" i="19"/>
  <c r="BD259" i="19"/>
  <c r="BC259" i="19"/>
  <c r="BB259" i="19"/>
  <c r="BA259" i="19"/>
  <c r="AZ259" i="19"/>
  <c r="AY259" i="19"/>
  <c r="AX259" i="19"/>
  <c r="AW259" i="19"/>
  <c r="AV259" i="19"/>
  <c r="AU259" i="19"/>
  <c r="AT259" i="19"/>
  <c r="AS259" i="19"/>
  <c r="AR259" i="19"/>
  <c r="AQ259" i="19"/>
  <c r="AP259" i="19"/>
  <c r="AO259" i="19"/>
  <c r="AN259" i="19"/>
  <c r="AM259" i="19"/>
  <c r="AL259" i="19"/>
  <c r="AK259" i="19"/>
  <c r="AJ259" i="19"/>
  <c r="AI259" i="19"/>
  <c r="AH259" i="19"/>
  <c r="AG259" i="19"/>
  <c r="AF259" i="19"/>
  <c r="AE259" i="19"/>
  <c r="AD259" i="19"/>
  <c r="AC259" i="19"/>
  <c r="AB259" i="19"/>
  <c r="AA259" i="19"/>
  <c r="Z259" i="19"/>
  <c r="Y259" i="19"/>
  <c r="X259" i="19"/>
  <c r="W259" i="19"/>
  <c r="V259" i="19"/>
  <c r="U259" i="19"/>
  <c r="T259" i="19"/>
  <c r="S259" i="19"/>
  <c r="R259" i="19"/>
  <c r="Q259" i="19"/>
  <c r="P259" i="19"/>
  <c r="O259" i="19"/>
  <c r="N259" i="19"/>
  <c r="M259" i="19"/>
  <c r="L259" i="19"/>
  <c r="K259" i="19"/>
  <c r="J259" i="19"/>
  <c r="I259" i="19"/>
  <c r="H259" i="19"/>
  <c r="G259" i="19"/>
  <c r="CY258" i="19"/>
  <c r="CX258" i="19"/>
  <c r="CW258" i="19"/>
  <c r="CV258" i="19"/>
  <c r="CU258" i="19"/>
  <c r="CT258" i="19"/>
  <c r="CS258" i="19"/>
  <c r="CR258" i="19"/>
  <c r="CQ258" i="19"/>
  <c r="CP258" i="19"/>
  <c r="CO258" i="19"/>
  <c r="CN258" i="19"/>
  <c r="CM258" i="19"/>
  <c r="CL258" i="19"/>
  <c r="CK258" i="19"/>
  <c r="CJ258" i="19"/>
  <c r="CI258" i="19"/>
  <c r="CH258" i="19"/>
  <c r="CG258" i="19"/>
  <c r="CF258" i="19"/>
  <c r="CE258" i="19"/>
  <c r="CD258" i="19"/>
  <c r="CC258" i="19"/>
  <c r="CB258" i="19"/>
  <c r="CA258" i="19"/>
  <c r="BZ258" i="19"/>
  <c r="BY258" i="19"/>
  <c r="BX258" i="19"/>
  <c r="BW258" i="19"/>
  <c r="BV258" i="19"/>
  <c r="BU258" i="19"/>
  <c r="BT258" i="19"/>
  <c r="BS258" i="19"/>
  <c r="BR258" i="19"/>
  <c r="BQ258" i="19"/>
  <c r="BP258" i="19"/>
  <c r="BO258" i="19"/>
  <c r="BN258" i="19"/>
  <c r="BM258" i="19"/>
  <c r="BL258" i="19"/>
  <c r="BK258" i="19"/>
  <c r="BJ258" i="19"/>
  <c r="BI258" i="19"/>
  <c r="BH258" i="19"/>
  <c r="BG258" i="19"/>
  <c r="BF258" i="19"/>
  <c r="BE258" i="19"/>
  <c r="BD258" i="19"/>
  <c r="BC258" i="19"/>
  <c r="BB258" i="19"/>
  <c r="BA258" i="19"/>
  <c r="AZ258" i="19"/>
  <c r="AY258" i="19"/>
  <c r="AX258" i="19"/>
  <c r="AW258" i="19"/>
  <c r="AV258" i="19"/>
  <c r="AU258" i="19"/>
  <c r="AT258" i="19"/>
  <c r="AS258" i="19"/>
  <c r="AR258" i="19"/>
  <c r="AQ258" i="19"/>
  <c r="AP258" i="19"/>
  <c r="AO258" i="19"/>
  <c r="AN258" i="19"/>
  <c r="AM258" i="19"/>
  <c r="AL258" i="19"/>
  <c r="AK258" i="19"/>
  <c r="AJ258" i="19"/>
  <c r="AI258" i="19"/>
  <c r="AH258" i="19"/>
  <c r="AG258" i="19"/>
  <c r="AF258" i="19"/>
  <c r="AE258" i="19"/>
  <c r="AD258" i="19"/>
  <c r="AC258" i="19"/>
  <c r="AB258" i="19"/>
  <c r="AA258" i="19"/>
  <c r="Z258" i="19"/>
  <c r="Y258" i="19"/>
  <c r="X258" i="19"/>
  <c r="W258" i="19"/>
  <c r="V258" i="19"/>
  <c r="U258" i="19"/>
  <c r="T258" i="19"/>
  <c r="S258" i="19"/>
  <c r="R258" i="19"/>
  <c r="Q258" i="19"/>
  <c r="P258" i="19"/>
  <c r="O258" i="19"/>
  <c r="N258" i="19"/>
  <c r="M258" i="19"/>
  <c r="L258" i="19"/>
  <c r="K258" i="19"/>
  <c r="J258" i="19"/>
  <c r="I258" i="19"/>
  <c r="H258" i="19"/>
  <c r="G258" i="19"/>
  <c r="CY257" i="19"/>
  <c r="CX257" i="19"/>
  <c r="CW257" i="19"/>
  <c r="CV257" i="19"/>
  <c r="CU257" i="19"/>
  <c r="CT257" i="19"/>
  <c r="CS257" i="19"/>
  <c r="CR257" i="19"/>
  <c r="CQ257" i="19"/>
  <c r="CP257" i="19"/>
  <c r="CO257" i="19"/>
  <c r="CN257" i="19"/>
  <c r="CM257" i="19"/>
  <c r="CL257" i="19"/>
  <c r="CK257" i="19"/>
  <c r="CJ257" i="19"/>
  <c r="CI257" i="19"/>
  <c r="CH257" i="19"/>
  <c r="CG257" i="19"/>
  <c r="CF257" i="19"/>
  <c r="CE257" i="19"/>
  <c r="CD257" i="19"/>
  <c r="CC257" i="19"/>
  <c r="CB257" i="19"/>
  <c r="CA257" i="19"/>
  <c r="BZ257" i="19"/>
  <c r="BY257" i="19"/>
  <c r="BX257" i="19"/>
  <c r="BW257" i="19"/>
  <c r="BV257" i="19"/>
  <c r="BU257" i="19"/>
  <c r="BT257" i="19"/>
  <c r="BS257" i="19"/>
  <c r="BR257" i="19"/>
  <c r="BQ257" i="19"/>
  <c r="BP257" i="19"/>
  <c r="BO257" i="19"/>
  <c r="BN257" i="19"/>
  <c r="BM257" i="19"/>
  <c r="BL257" i="19"/>
  <c r="BK257" i="19"/>
  <c r="BJ257" i="19"/>
  <c r="BI257" i="19"/>
  <c r="BH257" i="19"/>
  <c r="BG257" i="19"/>
  <c r="BF257" i="19"/>
  <c r="BE257" i="19"/>
  <c r="BD257" i="19"/>
  <c r="BC257" i="19"/>
  <c r="BB257" i="19"/>
  <c r="BA257" i="19"/>
  <c r="AZ257" i="19"/>
  <c r="AY257" i="19"/>
  <c r="AX257" i="19"/>
  <c r="AW257" i="19"/>
  <c r="AV257" i="19"/>
  <c r="AU257" i="19"/>
  <c r="AT257" i="19"/>
  <c r="AS257" i="19"/>
  <c r="AR257" i="19"/>
  <c r="AQ257" i="19"/>
  <c r="AP257" i="19"/>
  <c r="AO257" i="19"/>
  <c r="AN257" i="19"/>
  <c r="AM257" i="19"/>
  <c r="AL257" i="19"/>
  <c r="AK257" i="19"/>
  <c r="AJ257" i="19"/>
  <c r="AI257" i="19"/>
  <c r="AH257" i="19"/>
  <c r="AG257" i="19"/>
  <c r="AF257" i="19"/>
  <c r="AE257" i="19"/>
  <c r="AD257" i="19"/>
  <c r="AC257" i="19"/>
  <c r="AB257" i="19"/>
  <c r="AA257" i="19"/>
  <c r="Z257" i="19"/>
  <c r="Y257" i="19"/>
  <c r="X257" i="19"/>
  <c r="W257" i="19"/>
  <c r="V257" i="19"/>
  <c r="U257" i="19"/>
  <c r="T257" i="19"/>
  <c r="S257" i="19"/>
  <c r="R257" i="19"/>
  <c r="Q257" i="19"/>
  <c r="P257" i="19"/>
  <c r="O257" i="19"/>
  <c r="N257" i="19"/>
  <c r="M257" i="19"/>
  <c r="L257" i="19"/>
  <c r="K257" i="19"/>
  <c r="J257" i="19"/>
  <c r="I257" i="19"/>
  <c r="H257" i="19"/>
  <c r="G257" i="19"/>
  <c r="H256" i="19"/>
  <c r="CX255" i="19"/>
  <c r="CX254" i="19"/>
  <c r="CV255" i="19"/>
  <c r="CV254" i="19"/>
  <c r="CT255" i="19"/>
  <c r="CT254" i="19"/>
  <c r="CR255" i="19"/>
  <c r="CR254" i="19"/>
  <c r="CP255" i="19"/>
  <c r="CP254" i="19"/>
  <c r="CN255" i="19"/>
  <c r="CN254" i="19"/>
  <c r="CL255" i="19"/>
  <c r="CL254" i="19"/>
  <c r="CJ255" i="19"/>
  <c r="CJ254" i="19"/>
  <c r="CH255" i="19"/>
  <c r="CH254" i="19"/>
  <c r="CF255" i="19"/>
  <c r="CF254" i="19"/>
  <c r="CD255" i="19"/>
  <c r="CD254" i="19"/>
  <c r="CB255" i="19"/>
  <c r="CB254" i="19"/>
  <c r="BZ255" i="19"/>
  <c r="BZ254" i="19"/>
  <c r="BX255" i="19"/>
  <c r="BX254" i="19"/>
  <c r="BV255" i="19"/>
  <c r="BV254" i="19"/>
  <c r="BT255" i="19"/>
  <c r="BT254" i="19"/>
  <c r="BR255" i="19"/>
  <c r="BR254" i="19"/>
  <c r="BP255" i="19"/>
  <c r="BP254" i="19"/>
  <c r="BN255" i="19"/>
  <c r="BN254" i="19"/>
  <c r="BL255" i="19"/>
  <c r="BL254" i="19"/>
  <c r="BJ255" i="19"/>
  <c r="BJ254" i="19"/>
  <c r="BH255" i="19"/>
  <c r="BH254" i="19"/>
  <c r="BF255" i="19"/>
  <c r="BF254" i="19"/>
  <c r="BD255" i="19"/>
  <c r="BD254" i="19"/>
  <c r="BB255" i="19"/>
  <c r="BB254" i="19"/>
  <c r="AZ255" i="19"/>
  <c r="AZ254" i="19"/>
  <c r="AX255" i="19"/>
  <c r="AX254" i="19"/>
  <c r="AV255" i="19"/>
  <c r="AV254" i="19"/>
  <c r="AT255" i="19"/>
  <c r="AT254" i="19"/>
  <c r="AR255" i="19"/>
  <c r="AR254" i="19"/>
  <c r="AP255" i="19"/>
  <c r="AP254" i="19"/>
  <c r="AN255" i="19"/>
  <c r="AN254" i="19"/>
  <c r="AL255" i="19"/>
  <c r="AL254" i="19"/>
  <c r="AJ255" i="19"/>
  <c r="AJ254" i="19"/>
  <c r="AH255" i="19"/>
  <c r="AH254" i="19"/>
  <c r="AF255" i="19"/>
  <c r="AF254" i="19"/>
  <c r="AD255" i="19"/>
  <c r="AD254" i="19"/>
  <c r="AB255" i="19"/>
  <c r="AB254" i="19"/>
  <c r="Z255" i="19"/>
  <c r="Z254" i="19"/>
  <c r="X255" i="19"/>
  <c r="X254" i="19"/>
  <c r="V255" i="19"/>
  <c r="V254" i="19"/>
  <c r="T255" i="19"/>
  <c r="T254" i="19"/>
  <c r="R255" i="19"/>
  <c r="R254" i="19"/>
  <c r="P255" i="19"/>
  <c r="P254" i="19"/>
  <c r="N255" i="19"/>
  <c r="N254" i="19"/>
  <c r="L255" i="19"/>
  <c r="L254" i="19"/>
  <c r="J255" i="19"/>
  <c r="J254" i="19"/>
  <c r="H255" i="19"/>
  <c r="H254" i="19"/>
  <c r="CY253" i="19"/>
  <c r="CX253" i="19"/>
  <c r="CW253" i="19"/>
  <c r="CV253" i="19"/>
  <c r="CU253" i="19"/>
  <c r="CT253" i="19"/>
  <c r="CS253" i="19"/>
  <c r="CR253" i="19"/>
  <c r="CQ253" i="19"/>
  <c r="CP253" i="19"/>
  <c r="CO253" i="19"/>
  <c r="CN253" i="19"/>
  <c r="CM253" i="19"/>
  <c r="CL253" i="19"/>
  <c r="CK253" i="19"/>
  <c r="CJ253" i="19"/>
  <c r="CI253" i="19"/>
  <c r="CH253" i="19"/>
  <c r="CG253" i="19"/>
  <c r="CF253" i="19"/>
  <c r="CE253" i="19"/>
  <c r="CD253" i="19"/>
  <c r="CC253" i="19"/>
  <c r="CB253" i="19"/>
  <c r="CA253" i="19"/>
  <c r="BZ253" i="19"/>
  <c r="BY253" i="19"/>
  <c r="BX253" i="19"/>
  <c r="BW253" i="19"/>
  <c r="BV253" i="19"/>
  <c r="BU253" i="19"/>
  <c r="BT253" i="19"/>
  <c r="BS253" i="19"/>
  <c r="BR253" i="19"/>
  <c r="BQ253" i="19"/>
  <c r="BP253" i="19"/>
  <c r="BO253" i="19"/>
  <c r="BN253" i="19"/>
  <c r="BM253" i="19"/>
  <c r="BL253" i="19"/>
  <c r="BK253" i="19"/>
  <c r="BJ253" i="19"/>
  <c r="BI253" i="19"/>
  <c r="BH253" i="19"/>
  <c r="BG253" i="19"/>
  <c r="BF253" i="19"/>
  <c r="BE253" i="19"/>
  <c r="BD253" i="19"/>
  <c r="BC253" i="19"/>
  <c r="BB253" i="19"/>
  <c r="BA253" i="19"/>
  <c r="AZ253" i="19"/>
  <c r="AY253" i="19"/>
  <c r="AX253" i="19"/>
  <c r="AW253" i="19"/>
  <c r="AV253" i="19"/>
  <c r="AU253" i="19"/>
  <c r="AT253" i="19"/>
  <c r="AS253" i="19"/>
  <c r="AR253" i="19"/>
  <c r="AQ253" i="19"/>
  <c r="AP253" i="19"/>
  <c r="AO253" i="19"/>
  <c r="AN253" i="19"/>
  <c r="AM253" i="19"/>
  <c r="AL253" i="19"/>
  <c r="AK253" i="19"/>
  <c r="AJ253" i="19"/>
  <c r="AI253" i="19"/>
  <c r="AH253" i="19"/>
  <c r="AG253" i="19"/>
  <c r="AF253" i="19"/>
  <c r="AE253" i="19"/>
  <c r="AD253" i="19"/>
  <c r="AC253" i="19"/>
  <c r="AB253" i="19"/>
  <c r="AA253" i="19"/>
  <c r="Z253" i="19"/>
  <c r="Y253" i="19"/>
  <c r="X253" i="19"/>
  <c r="W253" i="19"/>
  <c r="V253" i="19"/>
  <c r="U253" i="19"/>
  <c r="T253" i="19"/>
  <c r="S253" i="19"/>
  <c r="R253" i="19"/>
  <c r="Q253" i="19"/>
  <c r="P253" i="19"/>
  <c r="O253" i="19"/>
  <c r="N253" i="19"/>
  <c r="M253" i="19"/>
  <c r="L253" i="19"/>
  <c r="K253" i="19"/>
  <c r="J253" i="19"/>
  <c r="I253" i="19"/>
  <c r="H253" i="19"/>
  <c r="G253" i="19"/>
  <c r="CY252" i="19"/>
  <c r="CX252" i="19"/>
  <c r="CW252" i="19"/>
  <c r="CV252" i="19"/>
  <c r="CU252" i="19"/>
  <c r="CT252" i="19"/>
  <c r="CS252" i="19"/>
  <c r="CR252" i="19"/>
  <c r="CQ252" i="19"/>
  <c r="CP252" i="19"/>
  <c r="CO252" i="19"/>
  <c r="CN252" i="19"/>
  <c r="CM252" i="19"/>
  <c r="CL252" i="19"/>
  <c r="CK252" i="19"/>
  <c r="CJ252" i="19"/>
  <c r="CI252" i="19"/>
  <c r="CH252" i="19"/>
  <c r="CG252" i="19"/>
  <c r="CF252" i="19"/>
  <c r="CE252" i="19"/>
  <c r="CD252" i="19"/>
  <c r="CC252" i="19"/>
  <c r="CB252" i="19"/>
  <c r="CA252" i="19"/>
  <c r="BZ252" i="19"/>
  <c r="BY252" i="19"/>
  <c r="BX252" i="19"/>
  <c r="BW252" i="19"/>
  <c r="BV252" i="19"/>
  <c r="BU252" i="19"/>
  <c r="BT252" i="19"/>
  <c r="BS252" i="19"/>
  <c r="BR252" i="19"/>
  <c r="BQ252" i="19"/>
  <c r="BP252" i="19"/>
  <c r="BO252" i="19"/>
  <c r="BN252" i="19"/>
  <c r="BM252" i="19"/>
  <c r="BL252" i="19"/>
  <c r="BK252" i="19"/>
  <c r="BJ252" i="19"/>
  <c r="BI252" i="19"/>
  <c r="BH252" i="19"/>
  <c r="BG252" i="19"/>
  <c r="BF252" i="19"/>
  <c r="BE252" i="19"/>
  <c r="BD252" i="19"/>
  <c r="BC252" i="19"/>
  <c r="BB252" i="19"/>
  <c r="BA252" i="19"/>
  <c r="AZ252" i="19"/>
  <c r="AY252" i="19"/>
  <c r="AX252" i="19"/>
  <c r="AW252" i="19"/>
  <c r="AV252" i="19"/>
  <c r="AU252" i="19"/>
  <c r="AT252" i="19"/>
  <c r="AS252" i="19"/>
  <c r="AR252" i="19"/>
  <c r="AQ252" i="19"/>
  <c r="AP252" i="19"/>
  <c r="AO252" i="19"/>
  <c r="AN252" i="19"/>
  <c r="AM252" i="19"/>
  <c r="AL252" i="19"/>
  <c r="AK252" i="19"/>
  <c r="AJ252" i="19"/>
  <c r="AI252" i="19"/>
  <c r="AH252" i="19"/>
  <c r="AG252" i="19"/>
  <c r="AF252" i="19"/>
  <c r="AE252" i="19"/>
  <c r="AD252" i="19"/>
  <c r="AC252" i="19"/>
  <c r="AB252" i="19"/>
  <c r="AA252" i="19"/>
  <c r="Z252" i="19"/>
  <c r="Y252" i="19"/>
  <c r="X252" i="19"/>
  <c r="W252" i="19"/>
  <c r="V252" i="19"/>
  <c r="U252" i="19"/>
  <c r="T252" i="19"/>
  <c r="S252" i="19"/>
  <c r="R252" i="19"/>
  <c r="Q252" i="19"/>
  <c r="P252" i="19"/>
  <c r="O252" i="19"/>
  <c r="N252" i="19"/>
  <c r="M252" i="19"/>
  <c r="L252" i="19"/>
  <c r="K252" i="19"/>
  <c r="J252" i="19"/>
  <c r="I252" i="19"/>
  <c r="H252" i="19"/>
  <c r="G252" i="19"/>
  <c r="CY251" i="19"/>
  <c r="CX251" i="19"/>
  <c r="CW251" i="19"/>
  <c r="CV251" i="19"/>
  <c r="CU251" i="19"/>
  <c r="CT251" i="19"/>
  <c r="CS251" i="19"/>
  <c r="CR251" i="19"/>
  <c r="CQ251" i="19"/>
  <c r="CP251" i="19"/>
  <c r="CO251" i="19"/>
  <c r="CN251" i="19"/>
  <c r="CM251" i="19"/>
  <c r="CL251" i="19"/>
  <c r="CK251" i="19"/>
  <c r="CJ251" i="19"/>
  <c r="CI251" i="19"/>
  <c r="CH251" i="19"/>
  <c r="CG251" i="19"/>
  <c r="CF251" i="19"/>
  <c r="CE251" i="19"/>
  <c r="CD251" i="19"/>
  <c r="CC251" i="19"/>
  <c r="CB251" i="19"/>
  <c r="CA251" i="19"/>
  <c r="BZ251" i="19"/>
  <c r="BY251" i="19"/>
  <c r="BX251" i="19"/>
  <c r="BW251" i="19"/>
  <c r="BV251" i="19"/>
  <c r="BU251" i="19"/>
  <c r="BT251" i="19"/>
  <c r="BS251" i="19"/>
  <c r="BR251" i="19"/>
  <c r="BQ251" i="19"/>
  <c r="BP251" i="19"/>
  <c r="BO251" i="19"/>
  <c r="BN251" i="19"/>
  <c r="BM251" i="19"/>
  <c r="BL251" i="19"/>
  <c r="BK251" i="19"/>
  <c r="BJ251" i="19"/>
  <c r="BI251" i="19"/>
  <c r="BH251" i="19"/>
  <c r="BG251" i="19"/>
  <c r="BF251" i="19"/>
  <c r="BE251" i="19"/>
  <c r="BD251" i="19"/>
  <c r="BC251" i="19"/>
  <c r="BB251" i="19"/>
  <c r="BA251" i="19"/>
  <c r="AZ251" i="19"/>
  <c r="AY251" i="19"/>
  <c r="AX251" i="19"/>
  <c r="AW251" i="19"/>
  <c r="AV251" i="19"/>
  <c r="AU251" i="19"/>
  <c r="AT251" i="19"/>
  <c r="AS251" i="19"/>
  <c r="AR251" i="19"/>
  <c r="AQ251" i="19"/>
  <c r="AP251" i="19"/>
  <c r="AO251" i="19"/>
  <c r="AN251" i="19"/>
  <c r="AM251" i="19"/>
  <c r="AL251" i="19"/>
  <c r="AK251" i="19"/>
  <c r="AJ251" i="19"/>
  <c r="AI251" i="19"/>
  <c r="AH251" i="19"/>
  <c r="AG251" i="19"/>
  <c r="AF251" i="19"/>
  <c r="AE251" i="19"/>
  <c r="AD251" i="19"/>
  <c r="AC251" i="19"/>
  <c r="AB251" i="19"/>
  <c r="AA251" i="19"/>
  <c r="Z251" i="19"/>
  <c r="Y251" i="19"/>
  <c r="X251" i="19"/>
  <c r="W251" i="19"/>
  <c r="V251" i="19"/>
  <c r="U251" i="19"/>
  <c r="T251" i="19"/>
  <c r="S251" i="19"/>
  <c r="R251" i="19"/>
  <c r="Q251" i="19"/>
  <c r="P251" i="19"/>
  <c r="O251" i="19"/>
  <c r="N251" i="19"/>
  <c r="M251" i="19"/>
  <c r="L251" i="19"/>
  <c r="K251" i="19"/>
  <c r="J251" i="19"/>
  <c r="I251" i="19"/>
  <c r="H251" i="19"/>
  <c r="G251" i="19"/>
  <c r="CY250" i="19"/>
  <c r="CX250" i="19"/>
  <c r="CW250" i="19"/>
  <c r="CV250" i="19"/>
  <c r="CU250" i="19"/>
  <c r="CT250" i="19"/>
  <c r="CS250" i="19"/>
  <c r="CR250" i="19"/>
  <c r="CQ250" i="19"/>
  <c r="CP250" i="19"/>
  <c r="CO250" i="19"/>
  <c r="CN250" i="19"/>
  <c r="CM250" i="19"/>
  <c r="CL250" i="19"/>
  <c r="CK250" i="19"/>
  <c r="CJ250" i="19"/>
  <c r="CI250" i="19"/>
  <c r="CH250" i="19"/>
  <c r="CG250" i="19"/>
  <c r="CF250" i="19"/>
  <c r="CE250" i="19"/>
  <c r="CD250" i="19"/>
  <c r="CC250" i="19"/>
  <c r="CB250" i="19"/>
  <c r="CA250" i="19"/>
  <c r="BZ250" i="19"/>
  <c r="BY250" i="19"/>
  <c r="BX250" i="19"/>
  <c r="BW250" i="19"/>
  <c r="BV250" i="19"/>
  <c r="BU250" i="19"/>
  <c r="BT250" i="19"/>
  <c r="BS250" i="19"/>
  <c r="BR250" i="19"/>
  <c r="BQ250" i="19"/>
  <c r="BP250" i="19"/>
  <c r="BO250" i="19"/>
  <c r="BN250" i="19"/>
  <c r="BM250" i="19"/>
  <c r="BL250" i="19"/>
  <c r="BK250" i="19"/>
  <c r="BJ250" i="19"/>
  <c r="BI250" i="19"/>
  <c r="BH250" i="19"/>
  <c r="BG250" i="19"/>
  <c r="BF250" i="19"/>
  <c r="BE250" i="19"/>
  <c r="BD250" i="19"/>
  <c r="BC250" i="19"/>
  <c r="BB250" i="19"/>
  <c r="BA250" i="19"/>
  <c r="AZ250" i="19"/>
  <c r="AY250" i="19"/>
  <c r="AX250" i="19"/>
  <c r="AW250" i="19"/>
  <c r="AV250" i="19"/>
  <c r="AU250" i="19"/>
  <c r="AT250" i="19"/>
  <c r="AS250" i="19"/>
  <c r="AR250" i="19"/>
  <c r="AQ250" i="19"/>
  <c r="AP250" i="19"/>
  <c r="AO250" i="19"/>
  <c r="AN250" i="19"/>
  <c r="AM250" i="19"/>
  <c r="AL250" i="19"/>
  <c r="AK250" i="19"/>
  <c r="AJ250" i="19"/>
  <c r="AI250" i="19"/>
  <c r="AH250" i="19"/>
  <c r="AG250" i="19"/>
  <c r="AF250" i="19"/>
  <c r="AE250" i="19"/>
  <c r="AD250" i="19"/>
  <c r="AC250" i="19"/>
  <c r="AB250" i="19"/>
  <c r="AA250" i="19"/>
  <c r="Z250" i="19"/>
  <c r="Y250" i="19"/>
  <c r="X250" i="19"/>
  <c r="W250" i="19"/>
  <c r="V250" i="19"/>
  <c r="U250" i="19"/>
  <c r="T250" i="19"/>
  <c r="S250" i="19"/>
  <c r="R250" i="19"/>
  <c r="Q250" i="19"/>
  <c r="P250" i="19"/>
  <c r="O250" i="19"/>
  <c r="N250" i="19"/>
  <c r="M250" i="19"/>
  <c r="L250" i="19"/>
  <c r="K250" i="19"/>
  <c r="J250" i="19"/>
  <c r="I250" i="19"/>
  <c r="H250" i="19"/>
  <c r="G250" i="19"/>
  <c r="CY249" i="19"/>
  <c r="CX249" i="19"/>
  <c r="CW249" i="19"/>
  <c r="CV249" i="19"/>
  <c r="CU249" i="19"/>
  <c r="CT249" i="19"/>
  <c r="CS249" i="19"/>
  <c r="CR249" i="19"/>
  <c r="CQ249" i="19"/>
  <c r="CP249" i="19"/>
  <c r="CO249" i="19"/>
  <c r="CN249" i="19"/>
  <c r="CM249" i="19"/>
  <c r="CL249" i="19"/>
  <c r="CK249" i="19"/>
  <c r="CJ249" i="19"/>
  <c r="CI249" i="19"/>
  <c r="CH249" i="19"/>
  <c r="CG249" i="19"/>
  <c r="CF249" i="19"/>
  <c r="CE249" i="19"/>
  <c r="CD249" i="19"/>
  <c r="CC249" i="19"/>
  <c r="CB249" i="19"/>
  <c r="CA249" i="19"/>
  <c r="BZ249" i="19"/>
  <c r="BY249" i="19"/>
  <c r="BX249" i="19"/>
  <c r="BW249" i="19"/>
  <c r="BV249" i="19"/>
  <c r="BU249" i="19"/>
  <c r="BT249" i="19"/>
  <c r="BS249" i="19"/>
  <c r="BR249" i="19"/>
  <c r="BQ249" i="19"/>
  <c r="BP249" i="19"/>
  <c r="BO249" i="19"/>
  <c r="BN249" i="19"/>
  <c r="BM249" i="19"/>
  <c r="BL249" i="19"/>
  <c r="BK249" i="19"/>
  <c r="BJ249" i="19"/>
  <c r="BI249" i="19"/>
  <c r="BH249" i="19"/>
  <c r="BG249" i="19"/>
  <c r="BF249" i="19"/>
  <c r="BE249" i="19"/>
  <c r="BD249" i="19"/>
  <c r="BC249" i="19"/>
  <c r="BB249" i="19"/>
  <c r="BA249" i="19"/>
  <c r="AZ249" i="19"/>
  <c r="AY249" i="19"/>
  <c r="AX249" i="19"/>
  <c r="AW249" i="19"/>
  <c r="AV249" i="19"/>
  <c r="AU249" i="19"/>
  <c r="AT249" i="19"/>
  <c r="AS249" i="19"/>
  <c r="AR249" i="19"/>
  <c r="AQ249" i="19"/>
  <c r="AP249" i="19"/>
  <c r="AO249" i="19"/>
  <c r="AN249" i="19"/>
  <c r="AM249" i="19"/>
  <c r="AL249" i="19"/>
  <c r="AK249" i="19"/>
  <c r="AJ249" i="19"/>
  <c r="AI249" i="19"/>
  <c r="AH249" i="19"/>
  <c r="AG249" i="19"/>
  <c r="AF249" i="19"/>
  <c r="AE249" i="19"/>
  <c r="AD249" i="19"/>
  <c r="AC249" i="19"/>
  <c r="AB249" i="19"/>
  <c r="AA249" i="19"/>
  <c r="Z249" i="19"/>
  <c r="Y249" i="19"/>
  <c r="X249" i="19"/>
  <c r="W249" i="19"/>
  <c r="V249" i="19"/>
  <c r="U249" i="19"/>
  <c r="T249" i="19"/>
  <c r="S249" i="19"/>
  <c r="R249" i="19"/>
  <c r="Q249" i="19"/>
  <c r="P249" i="19"/>
  <c r="O249" i="19"/>
  <c r="N249" i="19"/>
  <c r="M249" i="19"/>
  <c r="L249" i="19"/>
  <c r="K249" i="19"/>
  <c r="J249" i="19"/>
  <c r="I249" i="19"/>
  <c r="H249" i="19"/>
  <c r="G249" i="19"/>
  <c r="CY248" i="19"/>
  <c r="CX248" i="19"/>
  <c r="CW248" i="19"/>
  <c r="CV248" i="19"/>
  <c r="CU248" i="19"/>
  <c r="CT248" i="19"/>
  <c r="CS248" i="19"/>
  <c r="CR248" i="19"/>
  <c r="CQ248" i="19"/>
  <c r="CP248" i="19"/>
  <c r="CO248" i="19"/>
  <c r="CN248" i="19"/>
  <c r="CM248" i="19"/>
  <c r="CL248" i="19"/>
  <c r="CK248" i="19"/>
  <c r="CJ248" i="19"/>
  <c r="CI248" i="19"/>
  <c r="CH248" i="19"/>
  <c r="CG248" i="19"/>
  <c r="CF248" i="19"/>
  <c r="CE248" i="19"/>
  <c r="CD248" i="19"/>
  <c r="CC248" i="19"/>
  <c r="CB248" i="19"/>
  <c r="CA248" i="19"/>
  <c r="BZ248" i="19"/>
  <c r="BY248" i="19"/>
  <c r="BX248" i="19"/>
  <c r="BW248" i="19"/>
  <c r="BV248" i="19"/>
  <c r="BU248" i="19"/>
  <c r="BT248" i="19"/>
  <c r="BS248" i="19"/>
  <c r="BR248" i="19"/>
  <c r="BQ248" i="19"/>
  <c r="BP248" i="19"/>
  <c r="BO248" i="19"/>
  <c r="BN248" i="19"/>
  <c r="BM248" i="19"/>
  <c r="BL248" i="19"/>
  <c r="BK248" i="19"/>
  <c r="BJ248" i="19"/>
  <c r="BI248" i="19"/>
  <c r="BH248" i="19"/>
  <c r="BG248" i="19"/>
  <c r="BF248" i="19"/>
  <c r="BE248" i="19"/>
  <c r="BD248" i="19"/>
  <c r="BC248" i="19"/>
  <c r="BB248" i="19"/>
  <c r="BA248" i="19"/>
  <c r="AZ248" i="19"/>
  <c r="AY248" i="19"/>
  <c r="AX248" i="19"/>
  <c r="AW248" i="19"/>
  <c r="AV248" i="19"/>
  <c r="AU248" i="19"/>
  <c r="AT248" i="19"/>
  <c r="AS248" i="19"/>
  <c r="AR248" i="19"/>
  <c r="AQ248" i="19"/>
  <c r="AP248" i="19"/>
  <c r="AO248" i="19"/>
  <c r="AN248" i="19"/>
  <c r="AM248" i="19"/>
  <c r="AL248" i="19"/>
  <c r="AK248" i="19"/>
  <c r="AJ248" i="19"/>
  <c r="AI248" i="19"/>
  <c r="AH248" i="19"/>
  <c r="AG248" i="19"/>
  <c r="AF248" i="19"/>
  <c r="AE248" i="19"/>
  <c r="AD248" i="19"/>
  <c r="AC248" i="19"/>
  <c r="AB248" i="19"/>
  <c r="AA248" i="19"/>
  <c r="Z248" i="19"/>
  <c r="Y248" i="19"/>
  <c r="X248" i="19"/>
  <c r="W248" i="19"/>
  <c r="V248" i="19"/>
  <c r="U248" i="19"/>
  <c r="T248" i="19"/>
  <c r="S248" i="19"/>
  <c r="R248" i="19"/>
  <c r="Q248" i="19"/>
  <c r="P248" i="19"/>
  <c r="O248" i="19"/>
  <c r="N248" i="19"/>
  <c r="M248" i="19"/>
  <c r="L248" i="19"/>
  <c r="K248" i="19"/>
  <c r="J248" i="19"/>
  <c r="I248" i="19"/>
  <c r="H248" i="19"/>
  <c r="G248" i="19"/>
  <c r="H247" i="19"/>
  <c r="CX246" i="19"/>
  <c r="CX245" i="19"/>
  <c r="CV246" i="19"/>
  <c r="CV245" i="19"/>
  <c r="CT246" i="19"/>
  <c r="CT245" i="19"/>
  <c r="CR246" i="19"/>
  <c r="CR245" i="19"/>
  <c r="CP246" i="19"/>
  <c r="CP245" i="19"/>
  <c r="CN246" i="19"/>
  <c r="CN245" i="19"/>
  <c r="CL246" i="19"/>
  <c r="CL245" i="19"/>
  <c r="CJ246" i="19"/>
  <c r="CJ245" i="19"/>
  <c r="CH246" i="19"/>
  <c r="CH245" i="19"/>
  <c r="CF246" i="19"/>
  <c r="CF245" i="19"/>
  <c r="CD246" i="19"/>
  <c r="CD245" i="19"/>
  <c r="CB246" i="19"/>
  <c r="CB245" i="19"/>
  <c r="BZ246" i="19"/>
  <c r="BZ245" i="19"/>
  <c r="BX246" i="19"/>
  <c r="BX245" i="19"/>
  <c r="BV246" i="19"/>
  <c r="BV245" i="19"/>
  <c r="BT246" i="19"/>
  <c r="BT245" i="19"/>
  <c r="BR246" i="19"/>
  <c r="BR245" i="19"/>
  <c r="BP246" i="19"/>
  <c r="BP245" i="19"/>
  <c r="BN246" i="19"/>
  <c r="BN245" i="19"/>
  <c r="BL246" i="19"/>
  <c r="BL245" i="19"/>
  <c r="BJ246" i="19"/>
  <c r="BJ245" i="19"/>
  <c r="BH246" i="19"/>
  <c r="BH245" i="19"/>
  <c r="BF246" i="19"/>
  <c r="BF245" i="19"/>
  <c r="BD246" i="19"/>
  <c r="BD245" i="19"/>
  <c r="BB246" i="19"/>
  <c r="BB245" i="19"/>
  <c r="AZ246" i="19"/>
  <c r="AZ245" i="19"/>
  <c r="AX246" i="19"/>
  <c r="AX245" i="19"/>
  <c r="AV246" i="19"/>
  <c r="AV245" i="19"/>
  <c r="AT246" i="19"/>
  <c r="AT245" i="19"/>
  <c r="AR246" i="19"/>
  <c r="AR245" i="19"/>
  <c r="AP246" i="19"/>
  <c r="AP245" i="19"/>
  <c r="AN246" i="19"/>
  <c r="AN245" i="19"/>
  <c r="AL246" i="19"/>
  <c r="AL245" i="19"/>
  <c r="AJ246" i="19"/>
  <c r="AJ245" i="19"/>
  <c r="AH246" i="19"/>
  <c r="AH245" i="19"/>
  <c r="AF246" i="19"/>
  <c r="AF245" i="19"/>
  <c r="AD246" i="19"/>
  <c r="AD245" i="19"/>
  <c r="AB246" i="19"/>
  <c r="AB245" i="19"/>
  <c r="Z246" i="19"/>
  <c r="Z245" i="19"/>
  <c r="X246" i="19"/>
  <c r="X245" i="19"/>
  <c r="V246" i="19"/>
  <c r="V245" i="19"/>
  <c r="T246" i="19"/>
  <c r="T245" i="19"/>
  <c r="R246" i="19"/>
  <c r="R245" i="19"/>
  <c r="P246" i="19"/>
  <c r="P245" i="19"/>
  <c r="N246" i="19"/>
  <c r="N245" i="19"/>
  <c r="L246" i="19"/>
  <c r="L245" i="19"/>
  <c r="J246" i="19"/>
  <c r="J245" i="19"/>
  <c r="H246" i="19"/>
  <c r="H245" i="19"/>
  <c r="CY244" i="19"/>
  <c r="CX244" i="19"/>
  <c r="CW244" i="19"/>
  <c r="CV244" i="19"/>
  <c r="CU244" i="19"/>
  <c r="CT244" i="19"/>
  <c r="CS244" i="19"/>
  <c r="CR244" i="19"/>
  <c r="CQ244" i="19"/>
  <c r="CP244" i="19"/>
  <c r="CO244" i="19"/>
  <c r="CN244" i="19"/>
  <c r="CM244" i="19"/>
  <c r="CL244" i="19"/>
  <c r="CK244" i="19"/>
  <c r="CJ244" i="19"/>
  <c r="CI244" i="19"/>
  <c r="CH244" i="19"/>
  <c r="CG244" i="19"/>
  <c r="CF244" i="19"/>
  <c r="CE244" i="19"/>
  <c r="CD244" i="19"/>
  <c r="CC244" i="19"/>
  <c r="CB244" i="19"/>
  <c r="CA244" i="19"/>
  <c r="BZ244" i="19"/>
  <c r="BY244" i="19"/>
  <c r="BX244" i="19"/>
  <c r="BW244" i="19"/>
  <c r="BV244" i="19"/>
  <c r="BU244" i="19"/>
  <c r="BT244" i="19"/>
  <c r="BS244" i="19"/>
  <c r="BR244" i="19"/>
  <c r="BQ244" i="19"/>
  <c r="BP244" i="19"/>
  <c r="BO244" i="19"/>
  <c r="BN244" i="19"/>
  <c r="BM244" i="19"/>
  <c r="BL244" i="19"/>
  <c r="BK244" i="19"/>
  <c r="BJ244" i="19"/>
  <c r="BI244" i="19"/>
  <c r="BH244" i="19"/>
  <c r="BG244" i="19"/>
  <c r="BF244" i="19"/>
  <c r="BE244" i="19"/>
  <c r="BD244" i="19"/>
  <c r="BC244" i="19"/>
  <c r="BB244" i="19"/>
  <c r="BA244" i="19"/>
  <c r="AZ244" i="19"/>
  <c r="AY244" i="19"/>
  <c r="AX244" i="19"/>
  <c r="AW244" i="19"/>
  <c r="AV244" i="19"/>
  <c r="AU244" i="19"/>
  <c r="AT244" i="19"/>
  <c r="AS244" i="19"/>
  <c r="AR244" i="19"/>
  <c r="AQ244" i="19"/>
  <c r="AP244" i="19"/>
  <c r="AO244" i="19"/>
  <c r="AN244" i="19"/>
  <c r="AM244" i="19"/>
  <c r="AL244" i="19"/>
  <c r="AK244" i="19"/>
  <c r="AJ244" i="19"/>
  <c r="AI244" i="19"/>
  <c r="AH244" i="19"/>
  <c r="AG244" i="19"/>
  <c r="AF244" i="19"/>
  <c r="AE244" i="19"/>
  <c r="AD244" i="19"/>
  <c r="AC244" i="19"/>
  <c r="AB244" i="19"/>
  <c r="AA244" i="19"/>
  <c r="Z244" i="19"/>
  <c r="Y244" i="19"/>
  <c r="X244" i="19"/>
  <c r="W244" i="19"/>
  <c r="V244" i="19"/>
  <c r="U244" i="19"/>
  <c r="T244" i="19"/>
  <c r="S244" i="19"/>
  <c r="R244" i="19"/>
  <c r="Q244" i="19"/>
  <c r="P244" i="19"/>
  <c r="O244" i="19"/>
  <c r="N244" i="19"/>
  <c r="M244" i="19"/>
  <c r="L244" i="19"/>
  <c r="K244" i="19"/>
  <c r="J244" i="19"/>
  <c r="I244" i="19"/>
  <c r="H244" i="19"/>
  <c r="G244" i="19"/>
  <c r="CY243" i="19"/>
  <c r="CX243" i="19"/>
  <c r="CW243" i="19"/>
  <c r="CV243" i="19"/>
  <c r="CU243" i="19"/>
  <c r="CT243" i="19"/>
  <c r="CS243" i="19"/>
  <c r="CR243" i="19"/>
  <c r="CQ243" i="19"/>
  <c r="CP243" i="19"/>
  <c r="CO243" i="19"/>
  <c r="CN243" i="19"/>
  <c r="CM243" i="19"/>
  <c r="CL243" i="19"/>
  <c r="CK243" i="19"/>
  <c r="CJ243" i="19"/>
  <c r="CI243" i="19"/>
  <c r="CH243" i="19"/>
  <c r="CG243" i="19"/>
  <c r="CF243" i="19"/>
  <c r="CE243" i="19"/>
  <c r="CD243" i="19"/>
  <c r="CC243" i="19"/>
  <c r="CB243" i="19"/>
  <c r="CA243" i="19"/>
  <c r="BZ243" i="19"/>
  <c r="BY243" i="19"/>
  <c r="BX243" i="19"/>
  <c r="BW243" i="19"/>
  <c r="BV243" i="19"/>
  <c r="BU243" i="19"/>
  <c r="BT243" i="19"/>
  <c r="BS243" i="19"/>
  <c r="BR243" i="19"/>
  <c r="BQ243" i="19"/>
  <c r="BP243" i="19"/>
  <c r="BO243" i="19"/>
  <c r="BN243" i="19"/>
  <c r="BM243" i="19"/>
  <c r="BL243" i="19"/>
  <c r="BK243" i="19"/>
  <c r="BJ243" i="19"/>
  <c r="BI243" i="19"/>
  <c r="BH243" i="19"/>
  <c r="BG243" i="19"/>
  <c r="BF243" i="19"/>
  <c r="BE243" i="19"/>
  <c r="BD243" i="19"/>
  <c r="BC243" i="19"/>
  <c r="BB243" i="19"/>
  <c r="BA243" i="19"/>
  <c r="AZ243" i="19"/>
  <c r="AY243" i="19"/>
  <c r="AX243" i="19"/>
  <c r="AW243" i="19"/>
  <c r="AV243" i="19"/>
  <c r="AU243" i="19"/>
  <c r="AT243" i="19"/>
  <c r="AS243" i="19"/>
  <c r="AR243" i="19"/>
  <c r="AQ243" i="19"/>
  <c r="AP243" i="19"/>
  <c r="AO243" i="19"/>
  <c r="AN243" i="19"/>
  <c r="AM243" i="19"/>
  <c r="AL243" i="19"/>
  <c r="AK243" i="19"/>
  <c r="AJ243" i="19"/>
  <c r="AI243" i="19"/>
  <c r="AH243" i="19"/>
  <c r="AG243" i="19"/>
  <c r="AF243" i="19"/>
  <c r="AE243" i="19"/>
  <c r="AD243" i="19"/>
  <c r="AC243" i="19"/>
  <c r="AB243" i="19"/>
  <c r="AA243" i="19"/>
  <c r="Z243" i="19"/>
  <c r="Y243" i="19"/>
  <c r="X243" i="19"/>
  <c r="W243" i="19"/>
  <c r="V243" i="19"/>
  <c r="U243" i="19"/>
  <c r="T243" i="19"/>
  <c r="S243" i="19"/>
  <c r="R243" i="19"/>
  <c r="Q243" i="19"/>
  <c r="P243" i="19"/>
  <c r="O243" i="19"/>
  <c r="N243" i="19"/>
  <c r="M243" i="19"/>
  <c r="L243" i="19"/>
  <c r="K243" i="19"/>
  <c r="J243" i="19"/>
  <c r="I243" i="19"/>
  <c r="H243" i="19"/>
  <c r="G243" i="19"/>
  <c r="CY242" i="19"/>
  <c r="CX242" i="19"/>
  <c r="CW242" i="19"/>
  <c r="CV242" i="19"/>
  <c r="CU242" i="19"/>
  <c r="CT242" i="19"/>
  <c r="CS242" i="19"/>
  <c r="CR242" i="19"/>
  <c r="CQ242" i="19"/>
  <c r="CP242" i="19"/>
  <c r="CO242" i="19"/>
  <c r="CN242" i="19"/>
  <c r="CM242" i="19"/>
  <c r="CL242" i="19"/>
  <c r="CK242" i="19"/>
  <c r="CJ242" i="19"/>
  <c r="CI242" i="19"/>
  <c r="CH242" i="19"/>
  <c r="CG242" i="19"/>
  <c r="CF242" i="19"/>
  <c r="CE242" i="19"/>
  <c r="CD242" i="19"/>
  <c r="CC242" i="19"/>
  <c r="CB242" i="19"/>
  <c r="CA242" i="19"/>
  <c r="BZ242" i="19"/>
  <c r="BY242" i="19"/>
  <c r="BX242" i="19"/>
  <c r="BW242" i="19"/>
  <c r="BV242" i="19"/>
  <c r="BU242" i="19"/>
  <c r="BT242" i="19"/>
  <c r="BS242" i="19"/>
  <c r="BR242" i="19"/>
  <c r="BQ242" i="19"/>
  <c r="BP242" i="19"/>
  <c r="BO242" i="19"/>
  <c r="BN242" i="19"/>
  <c r="BM242" i="19"/>
  <c r="BL242" i="19"/>
  <c r="BK242" i="19"/>
  <c r="BJ242" i="19"/>
  <c r="BI242" i="19"/>
  <c r="BH242" i="19"/>
  <c r="BG242" i="19"/>
  <c r="BF242" i="19"/>
  <c r="BE242" i="19"/>
  <c r="BD242" i="19"/>
  <c r="BC242" i="19"/>
  <c r="BB242" i="19"/>
  <c r="BA242" i="19"/>
  <c r="AZ242" i="19"/>
  <c r="AY242" i="19"/>
  <c r="AX242" i="19"/>
  <c r="AW242" i="19"/>
  <c r="AV242" i="19"/>
  <c r="AU242" i="19"/>
  <c r="AT242" i="19"/>
  <c r="AS242" i="19"/>
  <c r="AR242" i="19"/>
  <c r="AQ242" i="19"/>
  <c r="AP242" i="19"/>
  <c r="AO242" i="19"/>
  <c r="AN242" i="19"/>
  <c r="AM242" i="19"/>
  <c r="AL242" i="19"/>
  <c r="AK242" i="19"/>
  <c r="AJ242" i="19"/>
  <c r="AI242" i="19"/>
  <c r="AH242" i="19"/>
  <c r="AG242" i="19"/>
  <c r="AF242" i="19"/>
  <c r="AE242" i="19"/>
  <c r="AD242" i="19"/>
  <c r="AC242" i="19"/>
  <c r="AB242" i="19"/>
  <c r="AA242" i="19"/>
  <c r="Z242" i="19"/>
  <c r="Y242" i="19"/>
  <c r="X242" i="19"/>
  <c r="W242" i="19"/>
  <c r="V242" i="19"/>
  <c r="U242" i="19"/>
  <c r="T242" i="19"/>
  <c r="S242" i="19"/>
  <c r="R242" i="19"/>
  <c r="Q242" i="19"/>
  <c r="P242" i="19"/>
  <c r="O242" i="19"/>
  <c r="N242" i="19"/>
  <c r="M242" i="19"/>
  <c r="L242" i="19"/>
  <c r="K242" i="19"/>
  <c r="J242" i="19"/>
  <c r="I242" i="19"/>
  <c r="H242" i="19"/>
  <c r="G242" i="19"/>
  <c r="CY241" i="19"/>
  <c r="CX241" i="19"/>
  <c r="CW241" i="19"/>
  <c r="CV241" i="19"/>
  <c r="CU241" i="19"/>
  <c r="CT241" i="19"/>
  <c r="CS241" i="19"/>
  <c r="CR241" i="19"/>
  <c r="CQ241" i="19"/>
  <c r="CP241" i="19"/>
  <c r="CO241" i="19"/>
  <c r="CN241" i="19"/>
  <c r="CM241" i="19"/>
  <c r="CL241" i="19"/>
  <c r="CK241" i="19"/>
  <c r="CJ241" i="19"/>
  <c r="CI241" i="19"/>
  <c r="CH241" i="19"/>
  <c r="CG241" i="19"/>
  <c r="CF241" i="19"/>
  <c r="CE241" i="19"/>
  <c r="CD241" i="19"/>
  <c r="CC241" i="19"/>
  <c r="CB241" i="19"/>
  <c r="CA241" i="19"/>
  <c r="BZ241" i="19"/>
  <c r="BY241" i="19"/>
  <c r="BX241" i="19"/>
  <c r="BW241" i="19"/>
  <c r="BV241" i="19"/>
  <c r="BU241" i="19"/>
  <c r="BT241" i="19"/>
  <c r="BS241" i="19"/>
  <c r="BR241" i="19"/>
  <c r="BQ241" i="19"/>
  <c r="BP241" i="19"/>
  <c r="BO241" i="19"/>
  <c r="BN241" i="19"/>
  <c r="BM241" i="19"/>
  <c r="BL241" i="19"/>
  <c r="BK241" i="19"/>
  <c r="BJ241" i="19"/>
  <c r="BI241" i="19"/>
  <c r="BH241" i="19"/>
  <c r="BG241" i="19"/>
  <c r="BF241" i="19"/>
  <c r="BE241" i="19"/>
  <c r="BD241" i="19"/>
  <c r="BC241" i="19"/>
  <c r="BB241" i="19"/>
  <c r="BA241" i="19"/>
  <c r="AZ241" i="19"/>
  <c r="AY241" i="19"/>
  <c r="AX241" i="19"/>
  <c r="AW241" i="19"/>
  <c r="AV241" i="19"/>
  <c r="AU241" i="19"/>
  <c r="AT241" i="19"/>
  <c r="AS241" i="19"/>
  <c r="AR241" i="19"/>
  <c r="AQ241" i="19"/>
  <c r="AP241" i="19"/>
  <c r="AO241" i="19"/>
  <c r="AN241" i="19"/>
  <c r="AM241" i="19"/>
  <c r="AL241" i="19"/>
  <c r="AK241" i="19"/>
  <c r="AJ241" i="19"/>
  <c r="AI241" i="19"/>
  <c r="AH241" i="19"/>
  <c r="AG241" i="19"/>
  <c r="AF241" i="19"/>
  <c r="AE241" i="19"/>
  <c r="AD241" i="19"/>
  <c r="AC241" i="19"/>
  <c r="AB241" i="19"/>
  <c r="AA241" i="19"/>
  <c r="Z241" i="19"/>
  <c r="Y241" i="19"/>
  <c r="X241" i="19"/>
  <c r="W241" i="19"/>
  <c r="V241" i="19"/>
  <c r="U241" i="19"/>
  <c r="T241" i="19"/>
  <c r="S241" i="19"/>
  <c r="R241" i="19"/>
  <c r="Q241" i="19"/>
  <c r="P241" i="19"/>
  <c r="O241" i="19"/>
  <c r="N241" i="19"/>
  <c r="M241" i="19"/>
  <c r="L241" i="19"/>
  <c r="K241" i="19"/>
  <c r="J241" i="19"/>
  <c r="I241" i="19"/>
  <c r="H241" i="19"/>
  <c r="G241" i="19"/>
  <c r="CY240" i="19"/>
  <c r="CX240" i="19"/>
  <c r="CW240" i="19"/>
  <c r="CV240" i="19"/>
  <c r="CU240" i="19"/>
  <c r="CT240" i="19"/>
  <c r="CS240" i="19"/>
  <c r="CR240" i="19"/>
  <c r="CQ240" i="19"/>
  <c r="CP240" i="19"/>
  <c r="CO240" i="19"/>
  <c r="CN240" i="19"/>
  <c r="CM240" i="19"/>
  <c r="CL240" i="19"/>
  <c r="CK240" i="19"/>
  <c r="CJ240" i="19"/>
  <c r="CI240" i="19"/>
  <c r="CH240" i="19"/>
  <c r="CG240" i="19"/>
  <c r="CF240" i="19"/>
  <c r="CE240" i="19"/>
  <c r="CD240" i="19"/>
  <c r="CC240" i="19"/>
  <c r="CB240" i="19"/>
  <c r="CA240" i="19"/>
  <c r="BZ240" i="19"/>
  <c r="BY240" i="19"/>
  <c r="BX240" i="19"/>
  <c r="BW240" i="19"/>
  <c r="BV240" i="19"/>
  <c r="BU240" i="19"/>
  <c r="BT240" i="19"/>
  <c r="BS240" i="19"/>
  <c r="BR240" i="19"/>
  <c r="BQ240" i="19"/>
  <c r="BP240" i="19"/>
  <c r="BO240" i="19"/>
  <c r="BN240" i="19"/>
  <c r="BM240" i="19"/>
  <c r="BL240" i="19"/>
  <c r="BK240" i="19"/>
  <c r="BJ240" i="19"/>
  <c r="BI240" i="19"/>
  <c r="BH240" i="19"/>
  <c r="BG240" i="19"/>
  <c r="BF240" i="19"/>
  <c r="BE240" i="19"/>
  <c r="BD240" i="19"/>
  <c r="BC240" i="19"/>
  <c r="BB240" i="19"/>
  <c r="BA240" i="19"/>
  <c r="AZ240" i="19"/>
  <c r="AY240" i="19"/>
  <c r="AX240" i="19"/>
  <c r="AW240" i="19"/>
  <c r="AV240" i="19"/>
  <c r="AU240" i="19"/>
  <c r="AT240" i="19"/>
  <c r="AS240" i="19"/>
  <c r="AR240" i="19"/>
  <c r="AQ240" i="19"/>
  <c r="AP240" i="19"/>
  <c r="AO240" i="19"/>
  <c r="AN240" i="19"/>
  <c r="AM240" i="19"/>
  <c r="AL240" i="19"/>
  <c r="AK240" i="19"/>
  <c r="AJ240" i="19"/>
  <c r="AI240" i="19"/>
  <c r="AH240" i="19"/>
  <c r="AG240" i="19"/>
  <c r="AF240" i="19"/>
  <c r="AE240" i="19"/>
  <c r="AD240" i="19"/>
  <c r="AC240" i="19"/>
  <c r="AB240" i="19"/>
  <c r="AA240" i="19"/>
  <c r="Z240" i="19"/>
  <c r="Y240" i="19"/>
  <c r="X240" i="19"/>
  <c r="W240" i="19"/>
  <c r="V240" i="19"/>
  <c r="U240" i="19"/>
  <c r="T240" i="19"/>
  <c r="S240" i="19"/>
  <c r="R240" i="19"/>
  <c r="Q240" i="19"/>
  <c r="P240" i="19"/>
  <c r="O240" i="19"/>
  <c r="N240" i="19"/>
  <c r="M240" i="19"/>
  <c r="L240" i="19"/>
  <c r="K240" i="19"/>
  <c r="J240" i="19"/>
  <c r="I240" i="19"/>
  <c r="H240" i="19"/>
  <c r="G240" i="19"/>
  <c r="CY239" i="19"/>
  <c r="CX239" i="19"/>
  <c r="CW239" i="19"/>
  <c r="CV239" i="19"/>
  <c r="CU239" i="19"/>
  <c r="CT239" i="19"/>
  <c r="CS239" i="19"/>
  <c r="CR239" i="19"/>
  <c r="CQ239" i="19"/>
  <c r="CP239" i="19"/>
  <c r="CO239" i="19"/>
  <c r="CN239" i="19"/>
  <c r="CM239" i="19"/>
  <c r="CL239" i="19"/>
  <c r="CK239" i="19"/>
  <c r="CJ239" i="19"/>
  <c r="CI239" i="19"/>
  <c r="CH239" i="19"/>
  <c r="CG239" i="19"/>
  <c r="CF239" i="19"/>
  <c r="CE239" i="19"/>
  <c r="CD239" i="19"/>
  <c r="CC239" i="19"/>
  <c r="CB239" i="19"/>
  <c r="CA239" i="19"/>
  <c r="BZ239" i="19"/>
  <c r="BY239" i="19"/>
  <c r="BX239" i="19"/>
  <c r="BW239" i="19"/>
  <c r="BV239" i="19"/>
  <c r="BU239" i="19"/>
  <c r="BT239" i="19"/>
  <c r="BS239" i="19"/>
  <c r="BR239" i="19"/>
  <c r="BQ239" i="19"/>
  <c r="BP239" i="19"/>
  <c r="BO239" i="19"/>
  <c r="BN239" i="19"/>
  <c r="BM239" i="19"/>
  <c r="BL239" i="19"/>
  <c r="BK239" i="19"/>
  <c r="BJ239" i="19"/>
  <c r="BI239" i="19"/>
  <c r="BH239" i="19"/>
  <c r="BG239" i="19"/>
  <c r="BF239" i="19"/>
  <c r="BE239" i="19"/>
  <c r="BD239" i="19"/>
  <c r="BC239" i="19"/>
  <c r="BB239" i="19"/>
  <c r="BA239" i="19"/>
  <c r="AZ239" i="19"/>
  <c r="AY239" i="19"/>
  <c r="AX239" i="19"/>
  <c r="AW239" i="19"/>
  <c r="AV239" i="19"/>
  <c r="AU239" i="19"/>
  <c r="AT239" i="19"/>
  <c r="AS239" i="19"/>
  <c r="AR239" i="19"/>
  <c r="AQ239" i="19"/>
  <c r="AP239" i="19"/>
  <c r="AO239" i="19"/>
  <c r="AN239" i="19"/>
  <c r="AM239" i="19"/>
  <c r="AL239" i="19"/>
  <c r="AK239" i="19"/>
  <c r="AJ239" i="19"/>
  <c r="AI239" i="19"/>
  <c r="AH239" i="19"/>
  <c r="AG239" i="19"/>
  <c r="AF239" i="19"/>
  <c r="AE239" i="19"/>
  <c r="AD239" i="19"/>
  <c r="AC239" i="19"/>
  <c r="AB239" i="19"/>
  <c r="AA239" i="19"/>
  <c r="Z239" i="19"/>
  <c r="Y239" i="19"/>
  <c r="X239" i="19"/>
  <c r="W239" i="19"/>
  <c r="V239" i="19"/>
  <c r="U239" i="19"/>
  <c r="T239" i="19"/>
  <c r="S239" i="19"/>
  <c r="R239" i="19"/>
  <c r="Q239" i="19"/>
  <c r="P239" i="19"/>
  <c r="O239" i="19"/>
  <c r="N239" i="19"/>
  <c r="M239" i="19"/>
  <c r="L239" i="19"/>
  <c r="K239" i="19"/>
  <c r="J239" i="19"/>
  <c r="I239" i="19"/>
  <c r="H239" i="19"/>
  <c r="G239" i="19"/>
  <c r="H238" i="19"/>
  <c r="CX237" i="19"/>
  <c r="CX236" i="19"/>
  <c r="CV237" i="19"/>
  <c r="CV236" i="19"/>
  <c r="CT237" i="19"/>
  <c r="CT236" i="19"/>
  <c r="CR237" i="19"/>
  <c r="CR236" i="19"/>
  <c r="CP237" i="19"/>
  <c r="CP236" i="19"/>
  <c r="CN237" i="19"/>
  <c r="CN236" i="19"/>
  <c r="CL237" i="19"/>
  <c r="CL236" i="19"/>
  <c r="CJ237" i="19"/>
  <c r="CJ236" i="19"/>
  <c r="CH237" i="19"/>
  <c r="CH236" i="19"/>
  <c r="CF237" i="19"/>
  <c r="CF236" i="19"/>
  <c r="CD237" i="19"/>
  <c r="CD236" i="19"/>
  <c r="CB237" i="19"/>
  <c r="CB236" i="19"/>
  <c r="BZ237" i="19"/>
  <c r="BZ236" i="19"/>
  <c r="BX237" i="19"/>
  <c r="BX236" i="19"/>
  <c r="BV237" i="19"/>
  <c r="BV236" i="19"/>
  <c r="BT237" i="19"/>
  <c r="BT236" i="19"/>
  <c r="BR237" i="19"/>
  <c r="BR236" i="19"/>
  <c r="BP237" i="19"/>
  <c r="BP236" i="19"/>
  <c r="BN237" i="19"/>
  <c r="BN236" i="19"/>
  <c r="BL237" i="19"/>
  <c r="BL236" i="19"/>
  <c r="BJ237" i="19"/>
  <c r="BJ236" i="19"/>
  <c r="BH237" i="19"/>
  <c r="BH236" i="19"/>
  <c r="BF237" i="19"/>
  <c r="BF236" i="19"/>
  <c r="BD237" i="19"/>
  <c r="BD236" i="19"/>
  <c r="BB237" i="19"/>
  <c r="BB236" i="19"/>
  <c r="AZ237" i="19"/>
  <c r="AZ236" i="19"/>
  <c r="AX237" i="19"/>
  <c r="AX236" i="19"/>
  <c r="AV237" i="19"/>
  <c r="AV236" i="19"/>
  <c r="AT237" i="19"/>
  <c r="AT236" i="19"/>
  <c r="AR237" i="19"/>
  <c r="AR236" i="19"/>
  <c r="AP237" i="19"/>
  <c r="AP236" i="19"/>
  <c r="AN237" i="19"/>
  <c r="AN236" i="19"/>
  <c r="AL237" i="19"/>
  <c r="AL236" i="19"/>
  <c r="AJ237" i="19"/>
  <c r="AJ236" i="19"/>
  <c r="AH237" i="19"/>
  <c r="AH236" i="19"/>
  <c r="AF237" i="19"/>
  <c r="AF236" i="19"/>
  <c r="AD237" i="19"/>
  <c r="AD236" i="19"/>
  <c r="AB237" i="19"/>
  <c r="AB236" i="19"/>
  <c r="Z237" i="19"/>
  <c r="Z236" i="19"/>
  <c r="X237" i="19"/>
  <c r="X236" i="19"/>
  <c r="V237" i="19"/>
  <c r="V236" i="19"/>
  <c r="T237" i="19"/>
  <c r="T236" i="19"/>
  <c r="R237" i="19"/>
  <c r="R236" i="19"/>
  <c r="P237" i="19"/>
  <c r="P236" i="19"/>
  <c r="N237" i="19"/>
  <c r="N236" i="19"/>
  <c r="L237" i="19"/>
  <c r="L236" i="19"/>
  <c r="J237" i="19"/>
  <c r="J236" i="19"/>
  <c r="H237" i="19"/>
  <c r="H236" i="19"/>
  <c r="CY235" i="19"/>
  <c r="CX235" i="19"/>
  <c r="CW235" i="19"/>
  <c r="CV235" i="19"/>
  <c r="CU235" i="19"/>
  <c r="CT235" i="19"/>
  <c r="CS235" i="19"/>
  <c r="CR235" i="19"/>
  <c r="CQ235" i="19"/>
  <c r="CP235" i="19"/>
  <c r="CO235" i="19"/>
  <c r="CN235" i="19"/>
  <c r="CM235" i="19"/>
  <c r="CL235" i="19"/>
  <c r="CK235" i="19"/>
  <c r="CJ235" i="19"/>
  <c r="CI235" i="19"/>
  <c r="CH235" i="19"/>
  <c r="CG235" i="19"/>
  <c r="CF235" i="19"/>
  <c r="CE235" i="19"/>
  <c r="CD235" i="19"/>
  <c r="CC235" i="19"/>
  <c r="CB235" i="19"/>
  <c r="CA235" i="19"/>
  <c r="BZ235" i="19"/>
  <c r="BY235" i="19"/>
  <c r="BX235" i="19"/>
  <c r="BW235" i="19"/>
  <c r="BV235" i="19"/>
  <c r="BU235" i="19"/>
  <c r="BT235" i="19"/>
  <c r="BS235" i="19"/>
  <c r="BR235" i="19"/>
  <c r="BQ235" i="19"/>
  <c r="BP235" i="19"/>
  <c r="BO235" i="19"/>
  <c r="BN235" i="19"/>
  <c r="BM235" i="19"/>
  <c r="BL235" i="19"/>
  <c r="BK235" i="19"/>
  <c r="BJ235" i="19"/>
  <c r="BI235" i="19"/>
  <c r="BH235" i="19"/>
  <c r="BG235" i="19"/>
  <c r="BF235" i="19"/>
  <c r="BE235" i="19"/>
  <c r="BD235" i="19"/>
  <c r="BC235" i="19"/>
  <c r="BB235" i="19"/>
  <c r="BA235" i="19"/>
  <c r="AZ235" i="19"/>
  <c r="AY235" i="19"/>
  <c r="AX235" i="19"/>
  <c r="AW235" i="19"/>
  <c r="AV235" i="19"/>
  <c r="AU235" i="19"/>
  <c r="AT235" i="19"/>
  <c r="AS235" i="19"/>
  <c r="AR235" i="19"/>
  <c r="AQ235" i="19"/>
  <c r="AP235" i="19"/>
  <c r="AO235" i="19"/>
  <c r="AN235" i="19"/>
  <c r="AM235" i="19"/>
  <c r="AL235" i="19"/>
  <c r="AK235" i="19"/>
  <c r="AJ235" i="19"/>
  <c r="AI235" i="19"/>
  <c r="AH235" i="19"/>
  <c r="AG235" i="19"/>
  <c r="AF235" i="19"/>
  <c r="AE235" i="19"/>
  <c r="AD235" i="19"/>
  <c r="AC235" i="19"/>
  <c r="AB235" i="19"/>
  <c r="AA235" i="19"/>
  <c r="Z235" i="19"/>
  <c r="Y235" i="19"/>
  <c r="X235" i="19"/>
  <c r="W235" i="19"/>
  <c r="V235" i="19"/>
  <c r="U235" i="19"/>
  <c r="T235" i="19"/>
  <c r="S235" i="19"/>
  <c r="R235" i="19"/>
  <c r="Q235" i="19"/>
  <c r="P235" i="19"/>
  <c r="O235" i="19"/>
  <c r="N235" i="19"/>
  <c r="M235" i="19"/>
  <c r="L235" i="19"/>
  <c r="K235" i="19"/>
  <c r="J235" i="19"/>
  <c r="I235" i="19"/>
  <c r="H235" i="19"/>
  <c r="G235" i="19"/>
  <c r="CY234" i="19"/>
  <c r="CX234" i="19"/>
  <c r="CW234" i="19"/>
  <c r="CV234" i="19"/>
  <c r="CU234" i="19"/>
  <c r="CT234" i="19"/>
  <c r="CS234" i="19"/>
  <c r="CR234" i="19"/>
  <c r="CQ234" i="19"/>
  <c r="CP234" i="19"/>
  <c r="CO234" i="19"/>
  <c r="CN234" i="19"/>
  <c r="CM234" i="19"/>
  <c r="CL234" i="19"/>
  <c r="CK234" i="19"/>
  <c r="CJ234" i="19"/>
  <c r="CI234" i="19"/>
  <c r="CH234" i="19"/>
  <c r="CG234" i="19"/>
  <c r="CF234" i="19"/>
  <c r="CE234" i="19"/>
  <c r="CD234" i="19"/>
  <c r="CC234" i="19"/>
  <c r="CB234" i="19"/>
  <c r="CA234" i="19"/>
  <c r="BZ234" i="19"/>
  <c r="BY234" i="19"/>
  <c r="BX234" i="19"/>
  <c r="BW234" i="19"/>
  <c r="BV234" i="19"/>
  <c r="BU234" i="19"/>
  <c r="BT234" i="19"/>
  <c r="BS234" i="19"/>
  <c r="BR234" i="19"/>
  <c r="BQ234" i="19"/>
  <c r="BP234" i="19"/>
  <c r="BO234" i="19"/>
  <c r="BN234" i="19"/>
  <c r="BM234" i="19"/>
  <c r="BL234" i="19"/>
  <c r="BK234" i="19"/>
  <c r="BJ234" i="19"/>
  <c r="BI234" i="19"/>
  <c r="BH234" i="19"/>
  <c r="BG234" i="19"/>
  <c r="BF234" i="19"/>
  <c r="BE234" i="19"/>
  <c r="BD234" i="19"/>
  <c r="BC234" i="19"/>
  <c r="BB234" i="19"/>
  <c r="BA234" i="19"/>
  <c r="AZ234" i="19"/>
  <c r="AY234" i="19"/>
  <c r="AX234" i="19"/>
  <c r="AW234" i="19"/>
  <c r="AV234" i="19"/>
  <c r="AU234" i="19"/>
  <c r="AT234" i="19"/>
  <c r="AS234" i="19"/>
  <c r="AR234" i="19"/>
  <c r="AQ234" i="19"/>
  <c r="AP234" i="19"/>
  <c r="AO234" i="19"/>
  <c r="AN234" i="19"/>
  <c r="AM234" i="19"/>
  <c r="AL234" i="19"/>
  <c r="AK234" i="19"/>
  <c r="AJ234" i="19"/>
  <c r="AI234" i="19"/>
  <c r="AH234" i="19"/>
  <c r="AG234" i="19"/>
  <c r="AF234" i="19"/>
  <c r="AE234" i="19"/>
  <c r="AD234" i="19"/>
  <c r="AC234" i="19"/>
  <c r="AB234" i="19"/>
  <c r="AA234" i="19"/>
  <c r="Z234" i="19"/>
  <c r="Y234" i="19"/>
  <c r="X234" i="19"/>
  <c r="W234" i="19"/>
  <c r="V234" i="19"/>
  <c r="U234" i="19"/>
  <c r="T234" i="19"/>
  <c r="S234" i="19"/>
  <c r="R234" i="19"/>
  <c r="Q234" i="19"/>
  <c r="P234" i="19"/>
  <c r="O234" i="19"/>
  <c r="N234" i="19"/>
  <c r="M234" i="19"/>
  <c r="L234" i="19"/>
  <c r="K234" i="19"/>
  <c r="J234" i="19"/>
  <c r="I234" i="19"/>
  <c r="H234" i="19"/>
  <c r="G234" i="19"/>
  <c r="CY233" i="19"/>
  <c r="CX233" i="19"/>
  <c r="CW233" i="19"/>
  <c r="CV233" i="19"/>
  <c r="CU233" i="19"/>
  <c r="CT233" i="19"/>
  <c r="CS233" i="19"/>
  <c r="CR233" i="19"/>
  <c r="CQ233" i="19"/>
  <c r="CP233" i="19"/>
  <c r="CO233" i="19"/>
  <c r="CN233" i="19"/>
  <c r="CM233" i="19"/>
  <c r="CL233" i="19"/>
  <c r="CK233" i="19"/>
  <c r="CJ233" i="19"/>
  <c r="CI233" i="19"/>
  <c r="CH233" i="19"/>
  <c r="CG233" i="19"/>
  <c r="CF233" i="19"/>
  <c r="CE233" i="19"/>
  <c r="CD233" i="19"/>
  <c r="CC233" i="19"/>
  <c r="CB233" i="19"/>
  <c r="CA233" i="19"/>
  <c r="BZ233" i="19"/>
  <c r="BY233" i="19"/>
  <c r="BX233" i="19"/>
  <c r="BW233" i="19"/>
  <c r="BV233" i="19"/>
  <c r="BU233" i="19"/>
  <c r="BT233" i="19"/>
  <c r="BS233" i="19"/>
  <c r="BR233" i="19"/>
  <c r="BQ233" i="19"/>
  <c r="BP233" i="19"/>
  <c r="BO233" i="19"/>
  <c r="BN233" i="19"/>
  <c r="BM233" i="19"/>
  <c r="BL233" i="19"/>
  <c r="BK233" i="19"/>
  <c r="BJ233" i="19"/>
  <c r="BI233" i="19"/>
  <c r="BH233" i="19"/>
  <c r="BG233" i="19"/>
  <c r="BF233" i="19"/>
  <c r="BE233" i="19"/>
  <c r="BD233" i="19"/>
  <c r="BC233" i="19"/>
  <c r="BB233" i="19"/>
  <c r="BA233" i="19"/>
  <c r="AZ233" i="19"/>
  <c r="AY233" i="19"/>
  <c r="AX233" i="19"/>
  <c r="AW233" i="19"/>
  <c r="AV233" i="19"/>
  <c r="AU233" i="19"/>
  <c r="AT233" i="19"/>
  <c r="AS233" i="19"/>
  <c r="AR233" i="19"/>
  <c r="AQ233" i="19"/>
  <c r="AP233" i="19"/>
  <c r="AO233" i="19"/>
  <c r="AN233" i="19"/>
  <c r="AM233" i="19"/>
  <c r="AL233" i="19"/>
  <c r="AK233" i="19"/>
  <c r="AJ233" i="19"/>
  <c r="AI233" i="19"/>
  <c r="AH233" i="19"/>
  <c r="AG233" i="19"/>
  <c r="AF233" i="19"/>
  <c r="AE233" i="19"/>
  <c r="AD233" i="19"/>
  <c r="AC233" i="19"/>
  <c r="AB233" i="19"/>
  <c r="AA233" i="19"/>
  <c r="Z233" i="19"/>
  <c r="Y233" i="19"/>
  <c r="X233" i="19"/>
  <c r="W233" i="19"/>
  <c r="V233" i="19"/>
  <c r="U233" i="19"/>
  <c r="T233" i="19"/>
  <c r="S233" i="19"/>
  <c r="R233" i="19"/>
  <c r="Q233" i="19"/>
  <c r="P233" i="19"/>
  <c r="O233" i="19"/>
  <c r="N233" i="19"/>
  <c r="M233" i="19"/>
  <c r="L233" i="19"/>
  <c r="K233" i="19"/>
  <c r="J233" i="19"/>
  <c r="I233" i="19"/>
  <c r="H233" i="19"/>
  <c r="G233" i="19"/>
  <c r="CY232" i="19"/>
  <c r="CX232" i="19"/>
  <c r="CW232" i="19"/>
  <c r="CV232" i="19"/>
  <c r="CU232" i="19"/>
  <c r="CT232" i="19"/>
  <c r="CS232" i="19"/>
  <c r="CR232" i="19"/>
  <c r="CQ232" i="19"/>
  <c r="CP232" i="19"/>
  <c r="CO232" i="19"/>
  <c r="CN232" i="19"/>
  <c r="CM232" i="19"/>
  <c r="CL232" i="19"/>
  <c r="CK232" i="19"/>
  <c r="CJ232" i="19"/>
  <c r="CI232" i="19"/>
  <c r="CH232" i="19"/>
  <c r="CG232" i="19"/>
  <c r="CF232" i="19"/>
  <c r="CE232" i="19"/>
  <c r="CD232" i="19"/>
  <c r="CC232" i="19"/>
  <c r="CB232" i="19"/>
  <c r="CA232" i="19"/>
  <c r="BZ232" i="19"/>
  <c r="BY232" i="19"/>
  <c r="BX232" i="19"/>
  <c r="BW232" i="19"/>
  <c r="BV232" i="19"/>
  <c r="BU232" i="19"/>
  <c r="BT232" i="19"/>
  <c r="BS232" i="19"/>
  <c r="BR232" i="19"/>
  <c r="BQ232" i="19"/>
  <c r="BP232" i="19"/>
  <c r="BO232" i="19"/>
  <c r="BN232" i="19"/>
  <c r="BM232" i="19"/>
  <c r="BL232" i="19"/>
  <c r="BK232" i="19"/>
  <c r="BJ232" i="19"/>
  <c r="BI232" i="19"/>
  <c r="BH232" i="19"/>
  <c r="BG232" i="19"/>
  <c r="BF232" i="19"/>
  <c r="BE232" i="19"/>
  <c r="BD232" i="19"/>
  <c r="BC232" i="19"/>
  <c r="BB232" i="19"/>
  <c r="BA232" i="19"/>
  <c r="AZ232" i="19"/>
  <c r="AY232" i="19"/>
  <c r="AX232" i="19"/>
  <c r="AW232" i="19"/>
  <c r="AV232" i="19"/>
  <c r="AU232" i="19"/>
  <c r="AT232" i="19"/>
  <c r="AS232" i="19"/>
  <c r="AR232" i="19"/>
  <c r="AQ232" i="19"/>
  <c r="AP232" i="19"/>
  <c r="AO232" i="19"/>
  <c r="AN232" i="19"/>
  <c r="AM232" i="19"/>
  <c r="AL232" i="19"/>
  <c r="AK232" i="19"/>
  <c r="AJ232" i="19"/>
  <c r="AI232" i="19"/>
  <c r="AH232" i="19"/>
  <c r="AG232" i="19"/>
  <c r="AF232" i="19"/>
  <c r="AE232" i="19"/>
  <c r="AD232" i="19"/>
  <c r="AC232" i="19"/>
  <c r="AB232" i="19"/>
  <c r="AA232" i="19"/>
  <c r="Z232" i="19"/>
  <c r="Y232" i="19"/>
  <c r="X232" i="19"/>
  <c r="W232" i="19"/>
  <c r="V232" i="19"/>
  <c r="U232" i="19"/>
  <c r="T232" i="19"/>
  <c r="S232" i="19"/>
  <c r="R232" i="19"/>
  <c r="Q232" i="19"/>
  <c r="P232" i="19"/>
  <c r="O232" i="19"/>
  <c r="N232" i="19"/>
  <c r="M232" i="19"/>
  <c r="L232" i="19"/>
  <c r="K232" i="19"/>
  <c r="J232" i="19"/>
  <c r="I232" i="19"/>
  <c r="H232" i="19"/>
  <c r="G232" i="19"/>
  <c r="CY231" i="19"/>
  <c r="CX231" i="19"/>
  <c r="CW231" i="19"/>
  <c r="CV231" i="19"/>
  <c r="CU231" i="19"/>
  <c r="CT231" i="19"/>
  <c r="CS231" i="19"/>
  <c r="CR231" i="19"/>
  <c r="CQ231" i="19"/>
  <c r="CP231" i="19"/>
  <c r="CO231" i="19"/>
  <c r="CN231" i="19"/>
  <c r="CM231" i="19"/>
  <c r="CL231" i="19"/>
  <c r="CK231" i="19"/>
  <c r="CJ231" i="19"/>
  <c r="CI231" i="19"/>
  <c r="CH231" i="19"/>
  <c r="CG231" i="19"/>
  <c r="CF231" i="19"/>
  <c r="CE231" i="19"/>
  <c r="CD231" i="19"/>
  <c r="CC231" i="19"/>
  <c r="CB231" i="19"/>
  <c r="CA231" i="19"/>
  <c r="BZ231" i="19"/>
  <c r="BY231" i="19"/>
  <c r="BX231" i="19"/>
  <c r="BW231" i="19"/>
  <c r="BV231" i="19"/>
  <c r="BU231" i="19"/>
  <c r="BT231" i="19"/>
  <c r="BS231" i="19"/>
  <c r="BR231" i="19"/>
  <c r="BQ231" i="19"/>
  <c r="BP231" i="19"/>
  <c r="BO231" i="19"/>
  <c r="BN231" i="19"/>
  <c r="BM231" i="19"/>
  <c r="BL231" i="19"/>
  <c r="BK231" i="19"/>
  <c r="BJ231" i="19"/>
  <c r="BI231" i="19"/>
  <c r="BH231" i="19"/>
  <c r="BG231" i="19"/>
  <c r="BF231" i="19"/>
  <c r="BE231" i="19"/>
  <c r="BD231" i="19"/>
  <c r="BC231" i="19"/>
  <c r="BB231" i="19"/>
  <c r="BA231" i="19"/>
  <c r="AZ231" i="19"/>
  <c r="AY231" i="19"/>
  <c r="AX231" i="19"/>
  <c r="AW231" i="19"/>
  <c r="AV231" i="19"/>
  <c r="AU231" i="19"/>
  <c r="AT231" i="19"/>
  <c r="AS231" i="19"/>
  <c r="AR231" i="19"/>
  <c r="AQ231" i="19"/>
  <c r="AP231" i="19"/>
  <c r="AO231" i="19"/>
  <c r="AN231" i="19"/>
  <c r="AM231" i="19"/>
  <c r="AL231" i="19"/>
  <c r="AK231" i="19"/>
  <c r="AJ231" i="19"/>
  <c r="AI231" i="19"/>
  <c r="AH231" i="19"/>
  <c r="AG231" i="19"/>
  <c r="AF231" i="19"/>
  <c r="AE231" i="19"/>
  <c r="AD231" i="19"/>
  <c r="AC231" i="19"/>
  <c r="AB231" i="19"/>
  <c r="AA231" i="19"/>
  <c r="Z231" i="19"/>
  <c r="Y231" i="19"/>
  <c r="X231" i="19"/>
  <c r="W231" i="19"/>
  <c r="V231" i="19"/>
  <c r="U231" i="19"/>
  <c r="T231" i="19"/>
  <c r="S231" i="19"/>
  <c r="R231" i="19"/>
  <c r="Q231" i="19"/>
  <c r="P231" i="19"/>
  <c r="O231" i="19"/>
  <c r="N231" i="19"/>
  <c r="M231" i="19"/>
  <c r="L231" i="19"/>
  <c r="K231" i="19"/>
  <c r="J231" i="19"/>
  <c r="I231" i="19"/>
  <c r="H231" i="19"/>
  <c r="G231" i="19"/>
  <c r="CY230" i="19"/>
  <c r="CX230" i="19"/>
  <c r="CW230" i="19"/>
  <c r="CV230" i="19"/>
  <c r="CU230" i="19"/>
  <c r="CT230" i="19"/>
  <c r="CS230" i="19"/>
  <c r="CR230" i="19"/>
  <c r="CQ230" i="19"/>
  <c r="CP230" i="19"/>
  <c r="CO230" i="19"/>
  <c r="CN230" i="19"/>
  <c r="CM230" i="19"/>
  <c r="CL230" i="19"/>
  <c r="CK230" i="19"/>
  <c r="CJ230" i="19"/>
  <c r="CI230" i="19"/>
  <c r="CH230" i="19"/>
  <c r="CG230" i="19"/>
  <c r="CF230" i="19"/>
  <c r="CE230" i="19"/>
  <c r="CD230" i="19"/>
  <c r="CC230" i="19"/>
  <c r="CB230" i="19"/>
  <c r="CA230" i="19"/>
  <c r="BZ230" i="19"/>
  <c r="BY230" i="19"/>
  <c r="BX230" i="19"/>
  <c r="BW230" i="19"/>
  <c r="BV230" i="19"/>
  <c r="BU230" i="19"/>
  <c r="BT230" i="19"/>
  <c r="BS230" i="19"/>
  <c r="BR230" i="19"/>
  <c r="BQ230" i="19"/>
  <c r="BP230" i="19"/>
  <c r="BO230" i="19"/>
  <c r="BN230" i="19"/>
  <c r="BM230" i="19"/>
  <c r="BL230" i="19"/>
  <c r="BK230" i="19"/>
  <c r="BJ230" i="19"/>
  <c r="BI230" i="19"/>
  <c r="BH230" i="19"/>
  <c r="BG230" i="19"/>
  <c r="BF230" i="19"/>
  <c r="BE230" i="19"/>
  <c r="BD230" i="19"/>
  <c r="BC230" i="19"/>
  <c r="BB230" i="19"/>
  <c r="BA230" i="19"/>
  <c r="AZ230" i="19"/>
  <c r="AY230" i="19"/>
  <c r="AX230" i="19"/>
  <c r="AW230" i="19"/>
  <c r="AV230" i="19"/>
  <c r="AU230" i="19"/>
  <c r="AT230" i="19"/>
  <c r="AS230" i="19"/>
  <c r="AR230" i="19"/>
  <c r="AQ230" i="19"/>
  <c r="AP230" i="19"/>
  <c r="AO230" i="19"/>
  <c r="AN230" i="19"/>
  <c r="AM230" i="19"/>
  <c r="AL230" i="19"/>
  <c r="AK230" i="19"/>
  <c r="AJ230" i="19"/>
  <c r="AI230" i="19"/>
  <c r="AH230" i="19"/>
  <c r="AG230" i="19"/>
  <c r="AF230" i="19"/>
  <c r="AE230" i="19"/>
  <c r="AD230" i="19"/>
  <c r="AC230" i="19"/>
  <c r="AB230" i="19"/>
  <c r="AA230" i="19"/>
  <c r="Z230" i="19"/>
  <c r="Y230" i="19"/>
  <c r="X230" i="19"/>
  <c r="W230" i="19"/>
  <c r="V230" i="19"/>
  <c r="U230" i="19"/>
  <c r="T230" i="19"/>
  <c r="S230" i="19"/>
  <c r="R230" i="19"/>
  <c r="Q230" i="19"/>
  <c r="P230" i="19"/>
  <c r="O230" i="19"/>
  <c r="N230" i="19"/>
  <c r="M230" i="19"/>
  <c r="L230" i="19"/>
  <c r="K230" i="19"/>
  <c r="J230" i="19"/>
  <c r="I230" i="19"/>
  <c r="H230" i="19"/>
  <c r="G230" i="19"/>
  <c r="H229" i="19"/>
  <c r="CX228" i="19"/>
  <c r="CX227" i="19"/>
  <c r="CV228" i="19"/>
  <c r="CV227" i="19"/>
  <c r="CT228" i="19"/>
  <c r="CT227" i="19"/>
  <c r="CR228" i="19"/>
  <c r="CR227" i="19"/>
  <c r="CP228" i="19"/>
  <c r="CP227" i="19"/>
  <c r="CN228" i="19"/>
  <c r="CN227" i="19"/>
  <c r="CL228" i="19"/>
  <c r="CL227" i="19"/>
  <c r="CJ228" i="19"/>
  <c r="CJ227" i="19"/>
  <c r="CH228" i="19"/>
  <c r="CH227" i="19"/>
  <c r="CF228" i="19"/>
  <c r="CF227" i="19"/>
  <c r="CD228" i="19"/>
  <c r="CD227" i="19"/>
  <c r="CB228" i="19"/>
  <c r="CB227" i="19"/>
  <c r="BZ228" i="19"/>
  <c r="BZ227" i="19"/>
  <c r="BX228" i="19"/>
  <c r="BX227" i="19"/>
  <c r="BV228" i="19"/>
  <c r="BV227" i="19"/>
  <c r="BT228" i="19"/>
  <c r="BT227" i="19"/>
  <c r="BR228" i="19"/>
  <c r="BR227" i="19"/>
  <c r="BP228" i="19"/>
  <c r="BP227" i="19"/>
  <c r="BN228" i="19"/>
  <c r="BN227" i="19"/>
  <c r="BL228" i="19"/>
  <c r="BL227" i="19"/>
  <c r="BJ228" i="19"/>
  <c r="BJ227" i="19"/>
  <c r="BH228" i="19"/>
  <c r="BH227" i="19"/>
  <c r="BF228" i="19"/>
  <c r="BF227" i="19"/>
  <c r="BD228" i="19"/>
  <c r="BD227" i="19"/>
  <c r="BB228" i="19"/>
  <c r="BB227" i="19"/>
  <c r="AZ228" i="19"/>
  <c r="AZ227" i="19"/>
  <c r="AX228" i="19"/>
  <c r="AX227" i="19"/>
  <c r="AV228" i="19"/>
  <c r="AV227" i="19"/>
  <c r="AT228" i="19"/>
  <c r="AT227" i="19"/>
  <c r="AR228" i="19"/>
  <c r="AR227" i="19"/>
  <c r="AP228" i="19"/>
  <c r="AP227" i="19"/>
  <c r="AN228" i="19"/>
  <c r="AN227" i="19"/>
  <c r="AL228" i="19"/>
  <c r="AL227" i="19"/>
  <c r="AJ228" i="19"/>
  <c r="AJ227" i="19"/>
  <c r="AH228" i="19"/>
  <c r="AH227" i="19"/>
  <c r="AF228" i="19"/>
  <c r="AF227" i="19"/>
  <c r="AD228" i="19"/>
  <c r="AD227" i="19"/>
  <c r="AB228" i="19"/>
  <c r="AB227" i="19"/>
  <c r="Z228" i="19"/>
  <c r="Z227" i="19"/>
  <c r="X228" i="19"/>
  <c r="X227" i="19"/>
  <c r="V228" i="19"/>
  <c r="V227" i="19"/>
  <c r="T228" i="19"/>
  <c r="T227" i="19"/>
  <c r="R228" i="19"/>
  <c r="R227" i="19"/>
  <c r="P228" i="19"/>
  <c r="P227" i="19"/>
  <c r="N228" i="19"/>
  <c r="N227" i="19"/>
  <c r="L228" i="19"/>
  <c r="L227" i="19"/>
  <c r="J228" i="19"/>
  <c r="J227" i="19"/>
  <c r="H228" i="19"/>
  <c r="H227" i="19"/>
  <c r="CY226" i="19"/>
  <c r="CX226" i="19"/>
  <c r="CW226" i="19"/>
  <c r="CV226" i="19"/>
  <c r="CU226" i="19"/>
  <c r="CT226" i="19"/>
  <c r="CS226" i="19"/>
  <c r="CR226" i="19"/>
  <c r="CQ226" i="19"/>
  <c r="CP226" i="19"/>
  <c r="CO226" i="19"/>
  <c r="CN226" i="19"/>
  <c r="CM226" i="19"/>
  <c r="CL226" i="19"/>
  <c r="CK226" i="19"/>
  <c r="CJ226" i="19"/>
  <c r="CI226" i="19"/>
  <c r="CH226" i="19"/>
  <c r="CG226" i="19"/>
  <c r="CF226" i="19"/>
  <c r="CE226" i="19"/>
  <c r="CD226" i="19"/>
  <c r="CC226" i="19"/>
  <c r="CB226" i="19"/>
  <c r="CA226" i="19"/>
  <c r="BZ226" i="19"/>
  <c r="BY226" i="19"/>
  <c r="BX226" i="19"/>
  <c r="BW226" i="19"/>
  <c r="BV226" i="19"/>
  <c r="BU226" i="19"/>
  <c r="BT226" i="19"/>
  <c r="BS226" i="19"/>
  <c r="BR226" i="19"/>
  <c r="BQ226" i="19"/>
  <c r="BP226" i="19"/>
  <c r="BO226" i="19"/>
  <c r="BN226" i="19"/>
  <c r="BM226" i="19"/>
  <c r="BL226" i="19"/>
  <c r="BK226" i="19"/>
  <c r="BJ226" i="19"/>
  <c r="BI226" i="19"/>
  <c r="BH226" i="19"/>
  <c r="BG226" i="19"/>
  <c r="BF226" i="19"/>
  <c r="BE226" i="19"/>
  <c r="BD226" i="19"/>
  <c r="BC226" i="19"/>
  <c r="BB226" i="19"/>
  <c r="BA226" i="19"/>
  <c r="AZ226" i="19"/>
  <c r="AY226" i="19"/>
  <c r="AX226" i="19"/>
  <c r="AW226" i="19"/>
  <c r="AV226" i="19"/>
  <c r="AU226" i="19"/>
  <c r="AT226" i="19"/>
  <c r="AS226" i="19"/>
  <c r="AR226" i="19"/>
  <c r="AQ226" i="19"/>
  <c r="AP226" i="19"/>
  <c r="AO226" i="19"/>
  <c r="AN226" i="19"/>
  <c r="AM226" i="19"/>
  <c r="AL226" i="19"/>
  <c r="AK226" i="19"/>
  <c r="AJ226" i="19"/>
  <c r="AI226" i="19"/>
  <c r="AH226" i="19"/>
  <c r="AG226" i="19"/>
  <c r="AF226" i="19"/>
  <c r="AE226" i="19"/>
  <c r="AD226" i="19"/>
  <c r="AC226" i="19"/>
  <c r="AB226" i="19"/>
  <c r="AA226" i="19"/>
  <c r="Z226" i="19"/>
  <c r="Y226" i="19"/>
  <c r="X226" i="19"/>
  <c r="W226" i="19"/>
  <c r="V226" i="19"/>
  <c r="U226" i="19"/>
  <c r="T226" i="19"/>
  <c r="S226" i="19"/>
  <c r="R226" i="19"/>
  <c r="Q226" i="19"/>
  <c r="P226" i="19"/>
  <c r="O226" i="19"/>
  <c r="N226" i="19"/>
  <c r="M226" i="19"/>
  <c r="L226" i="19"/>
  <c r="K226" i="19"/>
  <c r="J226" i="19"/>
  <c r="I226" i="19"/>
  <c r="H226" i="19"/>
  <c r="G226" i="19"/>
  <c r="CY225" i="19"/>
  <c r="CX225" i="19"/>
  <c r="CW225" i="19"/>
  <c r="CV225" i="19"/>
  <c r="CU225" i="19"/>
  <c r="CT225" i="19"/>
  <c r="CS225" i="19"/>
  <c r="CR225" i="19"/>
  <c r="CQ225" i="19"/>
  <c r="CP225" i="19"/>
  <c r="CO225" i="19"/>
  <c r="CN225" i="19"/>
  <c r="CM225" i="19"/>
  <c r="CL225" i="19"/>
  <c r="CK225" i="19"/>
  <c r="CJ225" i="19"/>
  <c r="CI225" i="19"/>
  <c r="CH225" i="19"/>
  <c r="CG225" i="19"/>
  <c r="CF225" i="19"/>
  <c r="CE225" i="19"/>
  <c r="CD225" i="19"/>
  <c r="CC225" i="19"/>
  <c r="CB225" i="19"/>
  <c r="CA225" i="19"/>
  <c r="BZ225" i="19"/>
  <c r="BY225" i="19"/>
  <c r="BX225" i="19"/>
  <c r="BW225" i="19"/>
  <c r="BV225" i="19"/>
  <c r="BU225" i="19"/>
  <c r="BT225" i="19"/>
  <c r="BS225" i="19"/>
  <c r="BR225" i="19"/>
  <c r="BQ225" i="19"/>
  <c r="BP225" i="19"/>
  <c r="BO225" i="19"/>
  <c r="BN225" i="19"/>
  <c r="BM225" i="19"/>
  <c r="BL225" i="19"/>
  <c r="BK225" i="19"/>
  <c r="BJ225" i="19"/>
  <c r="BI225" i="19"/>
  <c r="BH225" i="19"/>
  <c r="BG225" i="19"/>
  <c r="BF225" i="19"/>
  <c r="BE225" i="19"/>
  <c r="BD225" i="19"/>
  <c r="BC225" i="19"/>
  <c r="BB225" i="19"/>
  <c r="BA225" i="19"/>
  <c r="AZ225" i="19"/>
  <c r="AY225" i="19"/>
  <c r="AX225" i="19"/>
  <c r="AW225" i="19"/>
  <c r="AV225" i="19"/>
  <c r="AU225" i="19"/>
  <c r="AT225" i="19"/>
  <c r="AS225" i="19"/>
  <c r="AR225" i="19"/>
  <c r="AQ225" i="19"/>
  <c r="AP225" i="19"/>
  <c r="AO225" i="19"/>
  <c r="AN225" i="19"/>
  <c r="AM225" i="19"/>
  <c r="AL225" i="19"/>
  <c r="AK225" i="19"/>
  <c r="AJ225" i="19"/>
  <c r="AI225" i="19"/>
  <c r="AH225" i="19"/>
  <c r="AG225" i="19"/>
  <c r="AF225" i="19"/>
  <c r="AE225" i="19"/>
  <c r="AD225" i="19"/>
  <c r="AC225" i="19"/>
  <c r="AB225" i="19"/>
  <c r="AA225" i="19"/>
  <c r="Z225" i="19"/>
  <c r="Y225" i="19"/>
  <c r="X225" i="19"/>
  <c r="W225" i="19"/>
  <c r="V225" i="19"/>
  <c r="U225" i="19"/>
  <c r="T225" i="19"/>
  <c r="S225" i="19"/>
  <c r="R225" i="19"/>
  <c r="Q225" i="19"/>
  <c r="P225" i="19"/>
  <c r="O225" i="19"/>
  <c r="N225" i="19"/>
  <c r="M225" i="19"/>
  <c r="L225" i="19"/>
  <c r="K225" i="19"/>
  <c r="J225" i="19"/>
  <c r="I225" i="19"/>
  <c r="H225" i="19"/>
  <c r="G225" i="19"/>
  <c r="CY224" i="19"/>
  <c r="CX224" i="19"/>
  <c r="CW224" i="19"/>
  <c r="CV224" i="19"/>
  <c r="CU224" i="19"/>
  <c r="CT224" i="19"/>
  <c r="CS224" i="19"/>
  <c r="CR224" i="19"/>
  <c r="CQ224" i="19"/>
  <c r="CP224" i="19"/>
  <c r="CO224" i="19"/>
  <c r="CN224" i="19"/>
  <c r="CM224" i="19"/>
  <c r="CL224" i="19"/>
  <c r="CK224" i="19"/>
  <c r="CJ224" i="19"/>
  <c r="CI224" i="19"/>
  <c r="CH224" i="19"/>
  <c r="CG224" i="19"/>
  <c r="CF224" i="19"/>
  <c r="CE224" i="19"/>
  <c r="CD224" i="19"/>
  <c r="CC224" i="19"/>
  <c r="CB224" i="19"/>
  <c r="CA224" i="19"/>
  <c r="BZ224" i="19"/>
  <c r="BY224" i="19"/>
  <c r="BX224" i="19"/>
  <c r="BW224" i="19"/>
  <c r="BV224" i="19"/>
  <c r="BU224" i="19"/>
  <c r="BT224" i="19"/>
  <c r="BS224" i="19"/>
  <c r="BR224" i="19"/>
  <c r="BQ224" i="19"/>
  <c r="BP224" i="19"/>
  <c r="BO224" i="19"/>
  <c r="BN224" i="19"/>
  <c r="BM224" i="19"/>
  <c r="BL224" i="19"/>
  <c r="BK224" i="19"/>
  <c r="BJ224" i="19"/>
  <c r="BI224" i="19"/>
  <c r="BH224" i="19"/>
  <c r="BG224" i="19"/>
  <c r="BF224" i="19"/>
  <c r="BE224" i="19"/>
  <c r="BD224" i="19"/>
  <c r="BC224" i="19"/>
  <c r="BB224" i="19"/>
  <c r="BA224" i="19"/>
  <c r="AZ224" i="19"/>
  <c r="AY224" i="19"/>
  <c r="AX224" i="19"/>
  <c r="AW224" i="19"/>
  <c r="AV224" i="19"/>
  <c r="AU224" i="19"/>
  <c r="AT224" i="19"/>
  <c r="AS224" i="19"/>
  <c r="AR224" i="19"/>
  <c r="AQ224" i="19"/>
  <c r="AP224" i="19"/>
  <c r="AO224" i="19"/>
  <c r="AN224" i="19"/>
  <c r="AM224" i="19"/>
  <c r="AL224" i="19"/>
  <c r="AK224" i="19"/>
  <c r="AJ224" i="19"/>
  <c r="AI224" i="19"/>
  <c r="AH224" i="19"/>
  <c r="AG224" i="19"/>
  <c r="AF224" i="19"/>
  <c r="AE224" i="19"/>
  <c r="AD224" i="19"/>
  <c r="AC224" i="19"/>
  <c r="AB224" i="19"/>
  <c r="AA224" i="19"/>
  <c r="Z224" i="19"/>
  <c r="Y224" i="19"/>
  <c r="X224" i="19"/>
  <c r="W224" i="19"/>
  <c r="V224" i="19"/>
  <c r="U224" i="19"/>
  <c r="T224" i="19"/>
  <c r="S224" i="19"/>
  <c r="R224" i="19"/>
  <c r="Q224" i="19"/>
  <c r="P224" i="19"/>
  <c r="O224" i="19"/>
  <c r="N224" i="19"/>
  <c r="M224" i="19"/>
  <c r="L224" i="19"/>
  <c r="K224" i="19"/>
  <c r="J224" i="19"/>
  <c r="I224" i="19"/>
  <c r="H224" i="19"/>
  <c r="G224" i="19"/>
  <c r="CY223" i="19"/>
  <c r="CX223" i="19"/>
  <c r="CW223" i="19"/>
  <c r="CV223" i="19"/>
  <c r="CU223" i="19"/>
  <c r="CT223" i="19"/>
  <c r="CS223" i="19"/>
  <c r="CR223" i="19"/>
  <c r="CQ223" i="19"/>
  <c r="CP223" i="19"/>
  <c r="CO223" i="19"/>
  <c r="CN223" i="19"/>
  <c r="CM223" i="19"/>
  <c r="CL223" i="19"/>
  <c r="CK223" i="19"/>
  <c r="CJ223" i="19"/>
  <c r="CI223" i="19"/>
  <c r="CH223" i="19"/>
  <c r="CG223" i="19"/>
  <c r="CF223" i="19"/>
  <c r="CE223" i="19"/>
  <c r="CD223" i="19"/>
  <c r="CC223" i="19"/>
  <c r="CB223" i="19"/>
  <c r="CA223" i="19"/>
  <c r="BZ223" i="19"/>
  <c r="BY223" i="19"/>
  <c r="BX223" i="19"/>
  <c r="BW223" i="19"/>
  <c r="BV223" i="19"/>
  <c r="BU223" i="19"/>
  <c r="BT223" i="19"/>
  <c r="BS223" i="19"/>
  <c r="BR223" i="19"/>
  <c r="BQ223" i="19"/>
  <c r="BP223" i="19"/>
  <c r="BO223" i="19"/>
  <c r="BN223" i="19"/>
  <c r="BM223" i="19"/>
  <c r="BL223" i="19"/>
  <c r="BK223" i="19"/>
  <c r="BJ223" i="19"/>
  <c r="BI223" i="19"/>
  <c r="BH223" i="19"/>
  <c r="BG223" i="19"/>
  <c r="BF223" i="19"/>
  <c r="BE223" i="19"/>
  <c r="BD223" i="19"/>
  <c r="BC223" i="19"/>
  <c r="BB223" i="19"/>
  <c r="BA223" i="19"/>
  <c r="AZ223" i="19"/>
  <c r="AY223" i="19"/>
  <c r="AX223" i="19"/>
  <c r="AW223" i="19"/>
  <c r="AV223" i="19"/>
  <c r="AU223" i="19"/>
  <c r="AT223" i="19"/>
  <c r="AS223" i="19"/>
  <c r="AR223" i="19"/>
  <c r="AQ223" i="19"/>
  <c r="AP223" i="19"/>
  <c r="AO223" i="19"/>
  <c r="AN223" i="19"/>
  <c r="AM223" i="19"/>
  <c r="AL223" i="19"/>
  <c r="AK223" i="19"/>
  <c r="AJ223" i="19"/>
  <c r="AI223" i="19"/>
  <c r="AH223" i="19"/>
  <c r="AG223" i="19"/>
  <c r="AF223" i="19"/>
  <c r="AE223" i="19"/>
  <c r="AD223" i="19"/>
  <c r="AC223" i="19"/>
  <c r="AB223" i="19"/>
  <c r="AA223" i="19"/>
  <c r="Z223" i="19"/>
  <c r="Y223" i="19"/>
  <c r="X223" i="19"/>
  <c r="W223" i="19"/>
  <c r="V223" i="19"/>
  <c r="U223" i="19"/>
  <c r="T223" i="19"/>
  <c r="S223" i="19"/>
  <c r="R223" i="19"/>
  <c r="Q223" i="19"/>
  <c r="P223" i="19"/>
  <c r="O223" i="19"/>
  <c r="N223" i="19"/>
  <c r="M223" i="19"/>
  <c r="L223" i="19"/>
  <c r="K223" i="19"/>
  <c r="J223" i="19"/>
  <c r="I223" i="19"/>
  <c r="H223" i="19"/>
  <c r="G223" i="19"/>
  <c r="CY222" i="19"/>
  <c r="CX222" i="19"/>
  <c r="CW222" i="19"/>
  <c r="CV222" i="19"/>
  <c r="CU222" i="19"/>
  <c r="CT222" i="19"/>
  <c r="CS222" i="19"/>
  <c r="CR222" i="19"/>
  <c r="CQ222" i="19"/>
  <c r="CP222" i="19"/>
  <c r="CO222" i="19"/>
  <c r="CN222" i="19"/>
  <c r="CM222" i="19"/>
  <c r="CL222" i="19"/>
  <c r="CK222" i="19"/>
  <c r="CJ222" i="19"/>
  <c r="CI222" i="19"/>
  <c r="CH222" i="19"/>
  <c r="CG222" i="19"/>
  <c r="CF222" i="19"/>
  <c r="CE222" i="19"/>
  <c r="CD222" i="19"/>
  <c r="CC222" i="19"/>
  <c r="CB222" i="19"/>
  <c r="CA222" i="19"/>
  <c r="BZ222" i="19"/>
  <c r="BY222" i="19"/>
  <c r="BX222" i="19"/>
  <c r="BW222" i="19"/>
  <c r="BV222" i="19"/>
  <c r="BU222" i="19"/>
  <c r="BT222" i="19"/>
  <c r="BS222" i="19"/>
  <c r="BR222" i="19"/>
  <c r="BQ222" i="19"/>
  <c r="BP222" i="19"/>
  <c r="BO222" i="19"/>
  <c r="BN222" i="19"/>
  <c r="BM222" i="19"/>
  <c r="BL222" i="19"/>
  <c r="BK222" i="19"/>
  <c r="BJ222" i="19"/>
  <c r="BI222" i="19"/>
  <c r="BH222" i="19"/>
  <c r="BG222" i="19"/>
  <c r="BF222" i="19"/>
  <c r="BE222" i="19"/>
  <c r="BD222" i="19"/>
  <c r="BC222" i="19"/>
  <c r="BB222" i="19"/>
  <c r="BA222" i="19"/>
  <c r="AZ222" i="19"/>
  <c r="AY222" i="19"/>
  <c r="AX222" i="19"/>
  <c r="AW222" i="19"/>
  <c r="AV222" i="19"/>
  <c r="AU222" i="19"/>
  <c r="AT222" i="19"/>
  <c r="AS222" i="19"/>
  <c r="AR222" i="19"/>
  <c r="AQ222" i="19"/>
  <c r="AP222" i="19"/>
  <c r="AO222" i="19"/>
  <c r="AN222" i="19"/>
  <c r="AM222" i="19"/>
  <c r="AL222" i="19"/>
  <c r="AK222" i="19"/>
  <c r="AJ222" i="19"/>
  <c r="AI222" i="19"/>
  <c r="AH222" i="19"/>
  <c r="AG222" i="19"/>
  <c r="AF222" i="19"/>
  <c r="AE222" i="19"/>
  <c r="AD222" i="19"/>
  <c r="AC222" i="19"/>
  <c r="AB222" i="19"/>
  <c r="AA222" i="19"/>
  <c r="Z222" i="19"/>
  <c r="Y222" i="19"/>
  <c r="X222" i="19"/>
  <c r="W222" i="19"/>
  <c r="V222" i="19"/>
  <c r="U222" i="19"/>
  <c r="T222" i="19"/>
  <c r="S222" i="19"/>
  <c r="R222" i="19"/>
  <c r="Q222" i="19"/>
  <c r="P222" i="19"/>
  <c r="O222" i="19"/>
  <c r="N222" i="19"/>
  <c r="M222" i="19"/>
  <c r="L222" i="19"/>
  <c r="K222" i="19"/>
  <c r="J222" i="19"/>
  <c r="I222" i="19"/>
  <c r="H222" i="19"/>
  <c r="G222" i="19"/>
  <c r="CY221" i="19"/>
  <c r="CX221" i="19"/>
  <c r="CW221" i="19"/>
  <c r="CV221" i="19"/>
  <c r="CU221" i="19"/>
  <c r="CT221" i="19"/>
  <c r="CS221" i="19"/>
  <c r="CR221" i="19"/>
  <c r="CQ221" i="19"/>
  <c r="CP221" i="19"/>
  <c r="CO221" i="19"/>
  <c r="CN221" i="19"/>
  <c r="CM221" i="19"/>
  <c r="CL221" i="19"/>
  <c r="CK221" i="19"/>
  <c r="CJ221" i="19"/>
  <c r="CI221" i="19"/>
  <c r="CH221" i="19"/>
  <c r="CG221" i="19"/>
  <c r="CF221" i="19"/>
  <c r="CE221" i="19"/>
  <c r="CD221" i="19"/>
  <c r="CC221" i="19"/>
  <c r="CB221" i="19"/>
  <c r="CA221" i="19"/>
  <c r="BZ221" i="19"/>
  <c r="BY221" i="19"/>
  <c r="BX221" i="19"/>
  <c r="BW221" i="19"/>
  <c r="BV221" i="19"/>
  <c r="BU221" i="19"/>
  <c r="BT221" i="19"/>
  <c r="BS221" i="19"/>
  <c r="BR221" i="19"/>
  <c r="BQ221" i="19"/>
  <c r="BP221" i="19"/>
  <c r="BO221" i="19"/>
  <c r="BN221" i="19"/>
  <c r="BM221" i="19"/>
  <c r="BL221" i="19"/>
  <c r="BK221" i="19"/>
  <c r="BJ221" i="19"/>
  <c r="BI221" i="19"/>
  <c r="BH221" i="19"/>
  <c r="BG221" i="19"/>
  <c r="BF221" i="19"/>
  <c r="BE221" i="19"/>
  <c r="BD221" i="19"/>
  <c r="BC221" i="19"/>
  <c r="BB221" i="19"/>
  <c r="BA221" i="19"/>
  <c r="AZ221" i="19"/>
  <c r="AY221" i="19"/>
  <c r="AX221" i="19"/>
  <c r="AW221" i="19"/>
  <c r="AV221" i="19"/>
  <c r="AU221" i="19"/>
  <c r="AT221" i="19"/>
  <c r="AS221" i="19"/>
  <c r="AR221" i="19"/>
  <c r="AQ221" i="19"/>
  <c r="AP221" i="19"/>
  <c r="AO221" i="19"/>
  <c r="AN221" i="19"/>
  <c r="AM221" i="19"/>
  <c r="AL221" i="19"/>
  <c r="AK221" i="19"/>
  <c r="AJ221" i="19"/>
  <c r="AI221" i="19"/>
  <c r="AH221" i="19"/>
  <c r="AG221" i="19"/>
  <c r="AF221" i="19"/>
  <c r="AE221" i="19"/>
  <c r="AD221" i="19"/>
  <c r="AC221" i="19"/>
  <c r="AB221" i="19"/>
  <c r="AA221" i="19"/>
  <c r="Z221" i="19"/>
  <c r="Y221" i="19"/>
  <c r="X221" i="19"/>
  <c r="W221" i="19"/>
  <c r="V221" i="19"/>
  <c r="U221" i="19"/>
  <c r="T221" i="19"/>
  <c r="S221" i="19"/>
  <c r="R221" i="19"/>
  <c r="Q221" i="19"/>
  <c r="P221" i="19"/>
  <c r="O221" i="19"/>
  <c r="N221" i="19"/>
  <c r="M221" i="19"/>
  <c r="L221" i="19"/>
  <c r="K221" i="19"/>
  <c r="J221" i="19"/>
  <c r="I221" i="19"/>
  <c r="H221" i="19"/>
  <c r="G221" i="19"/>
  <c r="H220" i="19"/>
  <c r="CX219" i="19"/>
  <c r="CX218" i="19"/>
  <c r="CV219" i="19"/>
  <c r="CV218" i="19"/>
  <c r="CT219" i="19"/>
  <c r="CT218" i="19"/>
  <c r="CR219" i="19"/>
  <c r="CR218" i="19"/>
  <c r="CP219" i="19"/>
  <c r="CP218" i="19"/>
  <c r="CN219" i="19"/>
  <c r="CN218" i="19"/>
  <c r="CL219" i="19"/>
  <c r="CL218" i="19"/>
  <c r="CJ219" i="19"/>
  <c r="CJ218" i="19"/>
  <c r="CH219" i="19"/>
  <c r="CH218" i="19"/>
  <c r="CF219" i="19"/>
  <c r="CF218" i="19"/>
  <c r="CD219" i="19"/>
  <c r="CD218" i="19"/>
  <c r="CB219" i="19"/>
  <c r="CB218" i="19"/>
  <c r="BZ219" i="19"/>
  <c r="BZ218" i="19"/>
  <c r="BX219" i="19"/>
  <c r="BX218" i="19"/>
  <c r="BV219" i="19"/>
  <c r="BV218" i="19"/>
  <c r="BT219" i="19"/>
  <c r="BT218" i="19"/>
  <c r="BR219" i="19"/>
  <c r="BR218" i="19"/>
  <c r="BP219" i="19"/>
  <c r="BP218" i="19"/>
  <c r="BN219" i="19"/>
  <c r="BN218" i="19"/>
  <c r="BL219" i="19"/>
  <c r="BL218" i="19"/>
  <c r="BJ219" i="19"/>
  <c r="BJ218" i="19"/>
  <c r="BH219" i="19"/>
  <c r="BH218" i="19"/>
  <c r="BF219" i="19"/>
  <c r="BF218" i="19"/>
  <c r="BD219" i="19"/>
  <c r="BD218" i="19"/>
  <c r="BB219" i="19"/>
  <c r="BB218" i="19"/>
  <c r="AZ219" i="19"/>
  <c r="AZ218" i="19"/>
  <c r="AX219" i="19"/>
  <c r="AX218" i="19"/>
  <c r="AV219" i="19"/>
  <c r="AV218" i="19"/>
  <c r="AT219" i="19"/>
  <c r="AT218" i="19"/>
  <c r="AR219" i="19"/>
  <c r="AR218" i="19"/>
  <c r="AP219" i="19"/>
  <c r="AP218" i="19"/>
  <c r="AN219" i="19"/>
  <c r="AN218" i="19"/>
  <c r="AL219" i="19"/>
  <c r="AL218" i="19"/>
  <c r="AJ219" i="19"/>
  <c r="AJ218" i="19"/>
  <c r="AH219" i="19"/>
  <c r="AH218" i="19"/>
  <c r="AF219" i="19"/>
  <c r="AF218" i="19"/>
  <c r="AD219" i="19"/>
  <c r="AD218" i="19"/>
  <c r="AB219" i="19"/>
  <c r="AB218" i="19"/>
  <c r="Z219" i="19"/>
  <c r="Z218" i="19"/>
  <c r="X219" i="19"/>
  <c r="X218" i="19"/>
  <c r="V219" i="19"/>
  <c r="V218" i="19"/>
  <c r="T219" i="19"/>
  <c r="T218" i="19"/>
  <c r="R219" i="19"/>
  <c r="R218" i="19"/>
  <c r="P219" i="19"/>
  <c r="P218" i="19"/>
  <c r="N219" i="19"/>
  <c r="N218" i="19"/>
  <c r="L219" i="19"/>
  <c r="L218" i="19"/>
  <c r="J219" i="19"/>
  <c r="J218" i="19"/>
  <c r="H219" i="19"/>
  <c r="H218" i="19"/>
  <c r="CY217" i="19"/>
  <c r="CX217" i="19"/>
  <c r="CW217" i="19"/>
  <c r="CV217" i="19"/>
  <c r="CU217" i="19"/>
  <c r="CT217" i="19"/>
  <c r="CS217" i="19"/>
  <c r="CR217" i="19"/>
  <c r="CQ217" i="19"/>
  <c r="CP217" i="19"/>
  <c r="CO217" i="19"/>
  <c r="CN217" i="19"/>
  <c r="CM217" i="19"/>
  <c r="CL217" i="19"/>
  <c r="CK217" i="19"/>
  <c r="CJ217" i="19"/>
  <c r="CI217" i="19"/>
  <c r="CH217" i="19"/>
  <c r="CG217" i="19"/>
  <c r="CF217" i="19"/>
  <c r="CE217" i="19"/>
  <c r="CD217" i="19"/>
  <c r="CC217" i="19"/>
  <c r="CB217" i="19"/>
  <c r="CA217" i="19"/>
  <c r="BZ217" i="19"/>
  <c r="BY217" i="19"/>
  <c r="BX217" i="19"/>
  <c r="BW217" i="19"/>
  <c r="BV217" i="19"/>
  <c r="BU217" i="19"/>
  <c r="BT217" i="19"/>
  <c r="BS217" i="19"/>
  <c r="BR217" i="19"/>
  <c r="BQ217" i="19"/>
  <c r="BP217" i="19"/>
  <c r="BO217" i="19"/>
  <c r="BN217" i="19"/>
  <c r="BM217" i="19"/>
  <c r="BL217" i="19"/>
  <c r="BK217" i="19"/>
  <c r="BJ217" i="19"/>
  <c r="BI217" i="19"/>
  <c r="BH217" i="19"/>
  <c r="BG217" i="19"/>
  <c r="BF217" i="19"/>
  <c r="BE217" i="19"/>
  <c r="BD217" i="19"/>
  <c r="BC217" i="19"/>
  <c r="BB217" i="19"/>
  <c r="BA217" i="19"/>
  <c r="AZ217" i="19"/>
  <c r="AY217" i="19"/>
  <c r="AX217" i="19"/>
  <c r="AW217" i="19"/>
  <c r="AV217" i="19"/>
  <c r="AU217" i="19"/>
  <c r="AT217" i="19"/>
  <c r="AS217" i="19"/>
  <c r="AR217" i="19"/>
  <c r="AQ217" i="19"/>
  <c r="AP217" i="19"/>
  <c r="AO217" i="19"/>
  <c r="AN217" i="19"/>
  <c r="AM217" i="19"/>
  <c r="AL217" i="19"/>
  <c r="AK217" i="19"/>
  <c r="AJ217" i="19"/>
  <c r="AI217" i="19"/>
  <c r="AH217" i="19"/>
  <c r="AG217" i="19"/>
  <c r="AF217" i="19"/>
  <c r="AE217" i="19"/>
  <c r="AD217" i="19"/>
  <c r="AC217" i="19"/>
  <c r="AB217" i="19"/>
  <c r="AA217" i="19"/>
  <c r="Z217" i="19"/>
  <c r="Y217" i="19"/>
  <c r="X217" i="19"/>
  <c r="W217" i="19"/>
  <c r="V217" i="19"/>
  <c r="U217" i="19"/>
  <c r="T217" i="19"/>
  <c r="S217" i="19"/>
  <c r="R217" i="19"/>
  <c r="Q217" i="19"/>
  <c r="P217" i="19"/>
  <c r="O217" i="19"/>
  <c r="N217" i="19"/>
  <c r="M217" i="19"/>
  <c r="L217" i="19"/>
  <c r="K217" i="19"/>
  <c r="J217" i="19"/>
  <c r="I217" i="19"/>
  <c r="H217" i="19"/>
  <c r="G217" i="19"/>
  <c r="CY216" i="19"/>
  <c r="CX216" i="19"/>
  <c r="CW216" i="19"/>
  <c r="CV216" i="19"/>
  <c r="CU216" i="19"/>
  <c r="CT216" i="19"/>
  <c r="CS216" i="19"/>
  <c r="CR216" i="19"/>
  <c r="CQ216" i="19"/>
  <c r="CP216" i="19"/>
  <c r="CO216" i="19"/>
  <c r="CN216" i="19"/>
  <c r="CM216" i="19"/>
  <c r="CL216" i="19"/>
  <c r="CK216" i="19"/>
  <c r="CJ216" i="19"/>
  <c r="CI216" i="19"/>
  <c r="CH216" i="19"/>
  <c r="CG216" i="19"/>
  <c r="CF216" i="19"/>
  <c r="CE216" i="19"/>
  <c r="CD216" i="19"/>
  <c r="CC216" i="19"/>
  <c r="CB216" i="19"/>
  <c r="CA216" i="19"/>
  <c r="BZ216" i="19"/>
  <c r="BY216" i="19"/>
  <c r="BX216" i="19"/>
  <c r="BW216" i="19"/>
  <c r="BV216" i="19"/>
  <c r="BU216" i="19"/>
  <c r="BT216" i="19"/>
  <c r="BS216" i="19"/>
  <c r="BR216" i="19"/>
  <c r="BQ216" i="19"/>
  <c r="BP216" i="19"/>
  <c r="BO216" i="19"/>
  <c r="BN216" i="19"/>
  <c r="BM216" i="19"/>
  <c r="BL216" i="19"/>
  <c r="BK216" i="19"/>
  <c r="BJ216" i="19"/>
  <c r="BI216" i="19"/>
  <c r="BH216" i="19"/>
  <c r="BG216" i="19"/>
  <c r="BF216" i="19"/>
  <c r="BE216" i="19"/>
  <c r="BD216" i="19"/>
  <c r="BC216" i="19"/>
  <c r="BB216" i="19"/>
  <c r="BA216" i="19"/>
  <c r="AZ216" i="19"/>
  <c r="AY216" i="19"/>
  <c r="AX216" i="19"/>
  <c r="AW216" i="19"/>
  <c r="AV216" i="19"/>
  <c r="AU216" i="19"/>
  <c r="AT216" i="19"/>
  <c r="AS216" i="19"/>
  <c r="AR216" i="19"/>
  <c r="AQ216" i="19"/>
  <c r="AP216" i="19"/>
  <c r="AO216" i="19"/>
  <c r="AN216" i="19"/>
  <c r="AM216" i="19"/>
  <c r="AL216" i="19"/>
  <c r="AK216" i="19"/>
  <c r="AJ216" i="19"/>
  <c r="AI216" i="19"/>
  <c r="AH216" i="19"/>
  <c r="AG216" i="19"/>
  <c r="AF216" i="19"/>
  <c r="AE216" i="19"/>
  <c r="AD216" i="19"/>
  <c r="AC216" i="19"/>
  <c r="AB216" i="19"/>
  <c r="AA216" i="19"/>
  <c r="Z216" i="19"/>
  <c r="Y216" i="19"/>
  <c r="X216" i="19"/>
  <c r="W216" i="19"/>
  <c r="V216" i="19"/>
  <c r="U216" i="19"/>
  <c r="T216" i="19"/>
  <c r="S216" i="19"/>
  <c r="R216" i="19"/>
  <c r="Q216" i="19"/>
  <c r="P216" i="19"/>
  <c r="O216" i="19"/>
  <c r="N216" i="19"/>
  <c r="M216" i="19"/>
  <c r="L216" i="19"/>
  <c r="K216" i="19"/>
  <c r="J216" i="19"/>
  <c r="I216" i="19"/>
  <c r="H216" i="19"/>
  <c r="G216" i="19"/>
  <c r="CY215" i="19"/>
  <c r="CX215" i="19"/>
  <c r="CW215" i="19"/>
  <c r="CV215" i="19"/>
  <c r="CU215" i="19"/>
  <c r="CT215" i="19"/>
  <c r="CS215" i="19"/>
  <c r="CR215" i="19"/>
  <c r="CQ215" i="19"/>
  <c r="CP215" i="19"/>
  <c r="CO215" i="19"/>
  <c r="CN215" i="19"/>
  <c r="CM215" i="19"/>
  <c r="CL215" i="19"/>
  <c r="CK215" i="19"/>
  <c r="CJ215" i="19"/>
  <c r="CI215" i="19"/>
  <c r="CH215" i="19"/>
  <c r="CG215" i="19"/>
  <c r="CF215" i="19"/>
  <c r="CE215" i="19"/>
  <c r="CD215" i="19"/>
  <c r="CC215" i="19"/>
  <c r="CB215" i="19"/>
  <c r="CA215" i="19"/>
  <c r="BZ215" i="19"/>
  <c r="BY215" i="19"/>
  <c r="BX215" i="19"/>
  <c r="BW215" i="19"/>
  <c r="BV215" i="19"/>
  <c r="BU215" i="19"/>
  <c r="BT215" i="19"/>
  <c r="BS215" i="19"/>
  <c r="BR215" i="19"/>
  <c r="BQ215" i="19"/>
  <c r="BP215" i="19"/>
  <c r="BO215" i="19"/>
  <c r="BN215" i="19"/>
  <c r="BM215" i="19"/>
  <c r="BL215" i="19"/>
  <c r="BK215" i="19"/>
  <c r="BJ215" i="19"/>
  <c r="BI215" i="19"/>
  <c r="BH215" i="19"/>
  <c r="BG215" i="19"/>
  <c r="BF215" i="19"/>
  <c r="BE215" i="19"/>
  <c r="BD215" i="19"/>
  <c r="BC215" i="19"/>
  <c r="BB215" i="19"/>
  <c r="BA215" i="19"/>
  <c r="AZ215" i="19"/>
  <c r="AY215" i="19"/>
  <c r="AX215" i="19"/>
  <c r="AW215" i="19"/>
  <c r="AV215" i="19"/>
  <c r="AU215" i="19"/>
  <c r="AT215" i="19"/>
  <c r="AS215" i="19"/>
  <c r="AR215" i="19"/>
  <c r="AQ215" i="19"/>
  <c r="AP215" i="19"/>
  <c r="AO215" i="19"/>
  <c r="AN215" i="19"/>
  <c r="AM215" i="19"/>
  <c r="AL215" i="19"/>
  <c r="AK215" i="19"/>
  <c r="AJ215" i="19"/>
  <c r="AI215" i="19"/>
  <c r="AH215" i="19"/>
  <c r="AG215" i="19"/>
  <c r="AF215" i="19"/>
  <c r="AE215" i="19"/>
  <c r="AD215" i="19"/>
  <c r="AC215" i="19"/>
  <c r="AB215" i="19"/>
  <c r="AA215" i="19"/>
  <c r="Z215" i="19"/>
  <c r="Y215" i="19"/>
  <c r="X215" i="19"/>
  <c r="W215" i="19"/>
  <c r="V215" i="19"/>
  <c r="U215" i="19"/>
  <c r="T215" i="19"/>
  <c r="S215" i="19"/>
  <c r="R215" i="19"/>
  <c r="Q215" i="19"/>
  <c r="P215" i="19"/>
  <c r="O215" i="19"/>
  <c r="N215" i="19"/>
  <c r="M215" i="19"/>
  <c r="L215" i="19"/>
  <c r="K215" i="19"/>
  <c r="J215" i="19"/>
  <c r="I215" i="19"/>
  <c r="H215" i="19"/>
  <c r="G215" i="19"/>
  <c r="CY214" i="19"/>
  <c r="CX214" i="19"/>
  <c r="CW214" i="19"/>
  <c r="CV214" i="19"/>
  <c r="CU214" i="19"/>
  <c r="CT214" i="19"/>
  <c r="CS214" i="19"/>
  <c r="CR214" i="19"/>
  <c r="CQ214" i="19"/>
  <c r="CP214" i="19"/>
  <c r="CO214" i="19"/>
  <c r="CN214" i="19"/>
  <c r="CM214" i="19"/>
  <c r="CL214" i="19"/>
  <c r="CK214" i="19"/>
  <c r="CJ214" i="19"/>
  <c r="CI214" i="19"/>
  <c r="CH214" i="19"/>
  <c r="CG214" i="19"/>
  <c r="CF214" i="19"/>
  <c r="CE214" i="19"/>
  <c r="CD214" i="19"/>
  <c r="CC214" i="19"/>
  <c r="CB214" i="19"/>
  <c r="CA214" i="19"/>
  <c r="BZ214" i="19"/>
  <c r="BY214" i="19"/>
  <c r="BX214" i="19"/>
  <c r="BW214" i="19"/>
  <c r="BV214" i="19"/>
  <c r="BU214" i="19"/>
  <c r="BT214" i="19"/>
  <c r="BS214" i="19"/>
  <c r="BR214" i="19"/>
  <c r="BQ214" i="19"/>
  <c r="BP214" i="19"/>
  <c r="BO214" i="19"/>
  <c r="BN214" i="19"/>
  <c r="BM214" i="19"/>
  <c r="BL214" i="19"/>
  <c r="BK214" i="19"/>
  <c r="BJ214" i="19"/>
  <c r="BI214" i="19"/>
  <c r="BH214" i="19"/>
  <c r="BG214" i="19"/>
  <c r="BF214" i="19"/>
  <c r="BE214" i="19"/>
  <c r="BD214" i="19"/>
  <c r="BC214" i="19"/>
  <c r="BB214" i="19"/>
  <c r="BA214" i="19"/>
  <c r="AZ214" i="19"/>
  <c r="AY214" i="19"/>
  <c r="AX214" i="19"/>
  <c r="AW214" i="19"/>
  <c r="AV214" i="19"/>
  <c r="AU214" i="19"/>
  <c r="AT214" i="19"/>
  <c r="AS214" i="19"/>
  <c r="AR214" i="19"/>
  <c r="AQ214" i="19"/>
  <c r="AP214" i="19"/>
  <c r="AO214" i="19"/>
  <c r="AN214" i="19"/>
  <c r="AM214" i="19"/>
  <c r="AL214" i="19"/>
  <c r="AK214" i="19"/>
  <c r="AJ214" i="19"/>
  <c r="AI214" i="19"/>
  <c r="AH214" i="19"/>
  <c r="AG214" i="19"/>
  <c r="AF214" i="19"/>
  <c r="AE214" i="19"/>
  <c r="AD214" i="19"/>
  <c r="AC214" i="19"/>
  <c r="AB214" i="19"/>
  <c r="AA214" i="19"/>
  <c r="Z214" i="19"/>
  <c r="Y214" i="19"/>
  <c r="X214" i="19"/>
  <c r="W214" i="19"/>
  <c r="V214" i="19"/>
  <c r="U214" i="19"/>
  <c r="T214" i="19"/>
  <c r="S214" i="19"/>
  <c r="R214" i="19"/>
  <c r="Q214" i="19"/>
  <c r="P214" i="19"/>
  <c r="O214" i="19"/>
  <c r="N214" i="19"/>
  <c r="M214" i="19"/>
  <c r="L214" i="19"/>
  <c r="K214" i="19"/>
  <c r="J214" i="19"/>
  <c r="I214" i="19"/>
  <c r="H214" i="19"/>
  <c r="G214" i="19"/>
  <c r="CY213" i="19"/>
  <c r="CX213" i="19"/>
  <c r="CW213" i="19"/>
  <c r="CV213" i="19"/>
  <c r="CU213" i="19"/>
  <c r="CT213" i="19"/>
  <c r="CS213" i="19"/>
  <c r="CR213" i="19"/>
  <c r="CQ213" i="19"/>
  <c r="CP213" i="19"/>
  <c r="CO213" i="19"/>
  <c r="CN213" i="19"/>
  <c r="CM213" i="19"/>
  <c r="CL213" i="19"/>
  <c r="CK213" i="19"/>
  <c r="CJ213" i="19"/>
  <c r="CI213" i="19"/>
  <c r="CH213" i="19"/>
  <c r="CG213" i="19"/>
  <c r="CF213" i="19"/>
  <c r="CE213" i="19"/>
  <c r="CD213" i="19"/>
  <c r="CC213" i="19"/>
  <c r="CB213" i="19"/>
  <c r="CA213" i="19"/>
  <c r="BZ213" i="19"/>
  <c r="BY213" i="19"/>
  <c r="BX213" i="19"/>
  <c r="BW213" i="19"/>
  <c r="BV213" i="19"/>
  <c r="BU213" i="19"/>
  <c r="BT213" i="19"/>
  <c r="BS213" i="19"/>
  <c r="BR213" i="19"/>
  <c r="BQ213" i="19"/>
  <c r="BP213" i="19"/>
  <c r="BO213" i="19"/>
  <c r="BN213" i="19"/>
  <c r="BM213" i="19"/>
  <c r="BL213" i="19"/>
  <c r="BK213" i="19"/>
  <c r="BJ213" i="19"/>
  <c r="BI213" i="19"/>
  <c r="BH213" i="19"/>
  <c r="BG213" i="19"/>
  <c r="BF213" i="19"/>
  <c r="BE213" i="19"/>
  <c r="BD213" i="19"/>
  <c r="BC213" i="19"/>
  <c r="BB213" i="19"/>
  <c r="BA213" i="19"/>
  <c r="AZ213" i="19"/>
  <c r="AY213" i="19"/>
  <c r="AX213" i="19"/>
  <c r="AW213" i="19"/>
  <c r="AV213" i="19"/>
  <c r="AU213" i="19"/>
  <c r="AT213" i="19"/>
  <c r="AS213" i="19"/>
  <c r="AR213" i="19"/>
  <c r="AQ213" i="19"/>
  <c r="AP213" i="19"/>
  <c r="AO213" i="19"/>
  <c r="AN213" i="19"/>
  <c r="AM213" i="19"/>
  <c r="AL213" i="19"/>
  <c r="AK213" i="19"/>
  <c r="AJ213" i="19"/>
  <c r="AI213" i="19"/>
  <c r="AH213" i="19"/>
  <c r="AG213" i="19"/>
  <c r="AF213" i="19"/>
  <c r="AE213" i="19"/>
  <c r="AD213" i="19"/>
  <c r="AC213" i="19"/>
  <c r="AB213" i="19"/>
  <c r="AA213" i="19"/>
  <c r="Z213" i="19"/>
  <c r="Y213" i="19"/>
  <c r="X213" i="19"/>
  <c r="W213" i="19"/>
  <c r="V213" i="19"/>
  <c r="U213" i="19"/>
  <c r="T213" i="19"/>
  <c r="S213" i="19"/>
  <c r="R213" i="19"/>
  <c r="Q213" i="19"/>
  <c r="P213" i="19"/>
  <c r="O213" i="19"/>
  <c r="N213" i="19"/>
  <c r="M213" i="19"/>
  <c r="L213" i="19"/>
  <c r="K213" i="19"/>
  <c r="J213" i="19"/>
  <c r="I213" i="19"/>
  <c r="H213" i="19"/>
  <c r="G213" i="19"/>
  <c r="CY212" i="19"/>
  <c r="CX212" i="19"/>
  <c r="CW212" i="19"/>
  <c r="CV212" i="19"/>
  <c r="CU212" i="19"/>
  <c r="CT212" i="19"/>
  <c r="CS212" i="19"/>
  <c r="CR212" i="19"/>
  <c r="CQ212" i="19"/>
  <c r="CP212" i="19"/>
  <c r="CO212" i="19"/>
  <c r="CN212" i="19"/>
  <c r="CM212" i="19"/>
  <c r="CL212" i="19"/>
  <c r="CK212" i="19"/>
  <c r="CJ212" i="19"/>
  <c r="CI212" i="19"/>
  <c r="CH212" i="19"/>
  <c r="CG212" i="19"/>
  <c r="CF212" i="19"/>
  <c r="CE212" i="19"/>
  <c r="CD212" i="19"/>
  <c r="CC212" i="19"/>
  <c r="CB212" i="19"/>
  <c r="CA212" i="19"/>
  <c r="BZ212" i="19"/>
  <c r="BY212" i="19"/>
  <c r="BX212" i="19"/>
  <c r="BW212" i="19"/>
  <c r="BV212" i="19"/>
  <c r="BU212" i="19"/>
  <c r="BT212" i="19"/>
  <c r="BS212" i="19"/>
  <c r="BR212" i="19"/>
  <c r="BQ212" i="19"/>
  <c r="BP212" i="19"/>
  <c r="BO212" i="19"/>
  <c r="BN212" i="19"/>
  <c r="BM212" i="19"/>
  <c r="BL212" i="19"/>
  <c r="BK212" i="19"/>
  <c r="BJ212" i="19"/>
  <c r="BI212" i="19"/>
  <c r="BH212" i="19"/>
  <c r="BG212" i="19"/>
  <c r="BF212" i="19"/>
  <c r="BE212" i="19"/>
  <c r="BD212" i="19"/>
  <c r="BC212" i="19"/>
  <c r="BB212" i="19"/>
  <c r="BA212" i="19"/>
  <c r="AZ212" i="19"/>
  <c r="AY212" i="19"/>
  <c r="AX212" i="19"/>
  <c r="AW212" i="19"/>
  <c r="AV212" i="19"/>
  <c r="AU212" i="19"/>
  <c r="AT212" i="19"/>
  <c r="AS212" i="19"/>
  <c r="AR212" i="19"/>
  <c r="AQ212" i="19"/>
  <c r="AP212" i="19"/>
  <c r="AO212" i="19"/>
  <c r="AN212" i="19"/>
  <c r="AM212" i="19"/>
  <c r="AL212" i="19"/>
  <c r="AK212" i="19"/>
  <c r="AJ212" i="19"/>
  <c r="AI212" i="19"/>
  <c r="AH212" i="19"/>
  <c r="AG212" i="19"/>
  <c r="AF212" i="19"/>
  <c r="AE212" i="19"/>
  <c r="AD212" i="19"/>
  <c r="AC212" i="19"/>
  <c r="AB212" i="19"/>
  <c r="AA212" i="19"/>
  <c r="Z212" i="19"/>
  <c r="Y212" i="19"/>
  <c r="X212" i="19"/>
  <c r="W212" i="19"/>
  <c r="V212" i="19"/>
  <c r="U212" i="19"/>
  <c r="T212" i="19"/>
  <c r="S212" i="19"/>
  <c r="R212" i="19"/>
  <c r="Q212" i="19"/>
  <c r="P212" i="19"/>
  <c r="O212" i="19"/>
  <c r="N212" i="19"/>
  <c r="M212" i="19"/>
  <c r="L212" i="19"/>
  <c r="K212" i="19"/>
  <c r="J212" i="19"/>
  <c r="I212" i="19"/>
  <c r="H212" i="19"/>
  <c r="G212" i="19"/>
  <c r="H211" i="19"/>
  <c r="CX210" i="19"/>
  <c r="CX209" i="19"/>
  <c r="CV210" i="19"/>
  <c r="CV209" i="19"/>
  <c r="CT210" i="19"/>
  <c r="CT209" i="19"/>
  <c r="CR210" i="19"/>
  <c r="CR209" i="19"/>
  <c r="CP210" i="19"/>
  <c r="CP209" i="19"/>
  <c r="CN210" i="19"/>
  <c r="CN209" i="19"/>
  <c r="CL210" i="19"/>
  <c r="CL209" i="19"/>
  <c r="CJ210" i="19"/>
  <c r="CJ209" i="19"/>
  <c r="CH210" i="19"/>
  <c r="CH209" i="19"/>
  <c r="CF210" i="19"/>
  <c r="CF209" i="19"/>
  <c r="CD210" i="19"/>
  <c r="CD209" i="19"/>
  <c r="CB210" i="19"/>
  <c r="CB209" i="19"/>
  <c r="BZ210" i="19"/>
  <c r="BZ209" i="19"/>
  <c r="BX210" i="19"/>
  <c r="BX209" i="19"/>
  <c r="BV210" i="19"/>
  <c r="BV209" i="19"/>
  <c r="BT210" i="19"/>
  <c r="BT209" i="19"/>
  <c r="BR210" i="19"/>
  <c r="BR209" i="19"/>
  <c r="BP210" i="19"/>
  <c r="BP209" i="19"/>
  <c r="BN210" i="19"/>
  <c r="BN209" i="19"/>
  <c r="BL210" i="19"/>
  <c r="BL209" i="19"/>
  <c r="BJ210" i="19"/>
  <c r="BJ209" i="19"/>
  <c r="BH210" i="19"/>
  <c r="BH209" i="19"/>
  <c r="BF210" i="19"/>
  <c r="BF209" i="19"/>
  <c r="BD210" i="19"/>
  <c r="BD209" i="19"/>
  <c r="BB210" i="19"/>
  <c r="BB209" i="19"/>
  <c r="AZ210" i="19"/>
  <c r="AZ209" i="19"/>
  <c r="AX210" i="19"/>
  <c r="AX209" i="19"/>
  <c r="AV210" i="19"/>
  <c r="AV209" i="19"/>
  <c r="AT210" i="19"/>
  <c r="AT209" i="19"/>
  <c r="AR210" i="19"/>
  <c r="AR209" i="19"/>
  <c r="AP210" i="19"/>
  <c r="AP209" i="19"/>
  <c r="AN210" i="19"/>
  <c r="AN209" i="19"/>
  <c r="AL210" i="19"/>
  <c r="AL209" i="19"/>
  <c r="AJ210" i="19"/>
  <c r="AJ209" i="19"/>
  <c r="AH210" i="19"/>
  <c r="AH209" i="19"/>
  <c r="AF210" i="19"/>
  <c r="AF209" i="19"/>
  <c r="AD210" i="19"/>
  <c r="AD209" i="19"/>
  <c r="AB210" i="19"/>
  <c r="AB209" i="19"/>
  <c r="Z210" i="19"/>
  <c r="Z209" i="19"/>
  <c r="X210" i="19"/>
  <c r="X209" i="19"/>
  <c r="V210" i="19"/>
  <c r="V209" i="19"/>
  <c r="T210" i="19"/>
  <c r="T209" i="19"/>
  <c r="R210" i="19"/>
  <c r="R209" i="19"/>
  <c r="P210" i="19"/>
  <c r="P209" i="19"/>
  <c r="N210" i="19"/>
  <c r="N209" i="19"/>
  <c r="L210" i="19"/>
  <c r="L209" i="19"/>
  <c r="J210" i="19"/>
  <c r="J209" i="19"/>
  <c r="H210" i="19"/>
  <c r="H209" i="19"/>
  <c r="CY208" i="19"/>
  <c r="CX208" i="19"/>
  <c r="CW208" i="19"/>
  <c r="CV208" i="19"/>
  <c r="CU208" i="19"/>
  <c r="CT208" i="19"/>
  <c r="CS208" i="19"/>
  <c r="CR208" i="19"/>
  <c r="CQ208" i="19"/>
  <c r="CP208" i="19"/>
  <c r="CO208" i="19"/>
  <c r="CN208" i="19"/>
  <c r="CM208" i="19"/>
  <c r="CL208" i="19"/>
  <c r="CK208" i="19"/>
  <c r="CJ208" i="19"/>
  <c r="CI208" i="19"/>
  <c r="CH208" i="19"/>
  <c r="CG208" i="19"/>
  <c r="CF208" i="19"/>
  <c r="CE208" i="19"/>
  <c r="CD208" i="19"/>
  <c r="CC208" i="19"/>
  <c r="CB208" i="19"/>
  <c r="CA208" i="19"/>
  <c r="BZ208" i="19"/>
  <c r="BY208" i="19"/>
  <c r="BX208" i="19"/>
  <c r="BW208" i="19"/>
  <c r="BV208" i="19"/>
  <c r="BU208" i="19"/>
  <c r="BT208" i="19"/>
  <c r="BS208" i="19"/>
  <c r="BR208" i="19"/>
  <c r="BQ208" i="19"/>
  <c r="BP208" i="19"/>
  <c r="BO208" i="19"/>
  <c r="BN208" i="19"/>
  <c r="BM208" i="19"/>
  <c r="BL208" i="19"/>
  <c r="BK208" i="19"/>
  <c r="BJ208" i="19"/>
  <c r="BI208" i="19"/>
  <c r="BH208" i="19"/>
  <c r="BG208" i="19"/>
  <c r="BF208" i="19"/>
  <c r="BE208" i="19"/>
  <c r="BD208" i="19"/>
  <c r="BC208" i="19"/>
  <c r="BB208" i="19"/>
  <c r="BA208" i="19"/>
  <c r="AZ208" i="19"/>
  <c r="AY208" i="19"/>
  <c r="AX208" i="19"/>
  <c r="AW208" i="19"/>
  <c r="AV208" i="19"/>
  <c r="AU208" i="19"/>
  <c r="AT208" i="19"/>
  <c r="AS208" i="19"/>
  <c r="AR208" i="19"/>
  <c r="AQ208" i="19"/>
  <c r="AP208" i="19"/>
  <c r="AO208" i="19"/>
  <c r="AN208" i="19"/>
  <c r="AM208" i="19"/>
  <c r="AL208" i="19"/>
  <c r="AK208" i="19"/>
  <c r="AJ208" i="19"/>
  <c r="AI208" i="19"/>
  <c r="AH208" i="19"/>
  <c r="AG208" i="19"/>
  <c r="AF208" i="19"/>
  <c r="AE208" i="19"/>
  <c r="AD208" i="19"/>
  <c r="AC208" i="19"/>
  <c r="AB208" i="19"/>
  <c r="AA208" i="19"/>
  <c r="Z208" i="19"/>
  <c r="Y208" i="19"/>
  <c r="X208" i="19"/>
  <c r="W208" i="19"/>
  <c r="V208" i="19"/>
  <c r="U208" i="19"/>
  <c r="T208" i="19"/>
  <c r="S208" i="19"/>
  <c r="R208" i="19"/>
  <c r="Q208" i="19"/>
  <c r="P208" i="19"/>
  <c r="O208" i="19"/>
  <c r="N208" i="19"/>
  <c r="M208" i="19"/>
  <c r="L208" i="19"/>
  <c r="K208" i="19"/>
  <c r="J208" i="19"/>
  <c r="I208" i="19"/>
  <c r="H208" i="19"/>
  <c r="G208" i="19"/>
  <c r="CY207" i="19"/>
  <c r="CX207" i="19"/>
  <c r="CW207" i="19"/>
  <c r="CV207" i="19"/>
  <c r="CU207" i="19"/>
  <c r="CT207" i="19"/>
  <c r="CS207" i="19"/>
  <c r="CR207" i="19"/>
  <c r="CQ207" i="19"/>
  <c r="CP207" i="19"/>
  <c r="CO207" i="19"/>
  <c r="CN207" i="19"/>
  <c r="CM207" i="19"/>
  <c r="CL207" i="19"/>
  <c r="CK207" i="19"/>
  <c r="CJ207" i="19"/>
  <c r="CI207" i="19"/>
  <c r="CH207" i="19"/>
  <c r="CG207" i="19"/>
  <c r="CF207" i="19"/>
  <c r="CE207" i="19"/>
  <c r="CD207" i="19"/>
  <c r="CC207" i="19"/>
  <c r="CB207" i="19"/>
  <c r="CA207" i="19"/>
  <c r="BZ207" i="19"/>
  <c r="BY207" i="19"/>
  <c r="BX207" i="19"/>
  <c r="BW207" i="19"/>
  <c r="BV207" i="19"/>
  <c r="BU207" i="19"/>
  <c r="BT207" i="19"/>
  <c r="BS207" i="19"/>
  <c r="BR207" i="19"/>
  <c r="BQ207" i="19"/>
  <c r="BP207" i="19"/>
  <c r="BO207" i="19"/>
  <c r="BN207" i="19"/>
  <c r="BM207" i="19"/>
  <c r="BL207" i="19"/>
  <c r="BK207" i="19"/>
  <c r="BJ207" i="19"/>
  <c r="BI207" i="19"/>
  <c r="BH207" i="19"/>
  <c r="BG207" i="19"/>
  <c r="BF207" i="19"/>
  <c r="BE207" i="19"/>
  <c r="BD207" i="19"/>
  <c r="BC207" i="19"/>
  <c r="BB207" i="19"/>
  <c r="BA207" i="19"/>
  <c r="AZ207" i="19"/>
  <c r="AY207" i="19"/>
  <c r="AX207" i="19"/>
  <c r="AW207" i="19"/>
  <c r="AV207" i="19"/>
  <c r="AU207" i="19"/>
  <c r="AT207" i="19"/>
  <c r="AS207" i="19"/>
  <c r="AR207" i="19"/>
  <c r="AQ207" i="19"/>
  <c r="AP207" i="19"/>
  <c r="AO207" i="19"/>
  <c r="AN207" i="19"/>
  <c r="AM207" i="19"/>
  <c r="AL207" i="19"/>
  <c r="AK207" i="19"/>
  <c r="AJ207" i="19"/>
  <c r="AI207" i="19"/>
  <c r="AH207" i="19"/>
  <c r="AG207" i="19"/>
  <c r="AF207" i="19"/>
  <c r="AE207" i="19"/>
  <c r="AD207" i="19"/>
  <c r="AC207" i="19"/>
  <c r="AB207" i="19"/>
  <c r="AA207" i="19"/>
  <c r="Z207" i="19"/>
  <c r="Y207" i="19"/>
  <c r="X207" i="19"/>
  <c r="W207" i="19"/>
  <c r="V207" i="19"/>
  <c r="U207" i="19"/>
  <c r="T207" i="19"/>
  <c r="S207" i="19"/>
  <c r="R207" i="19"/>
  <c r="Q207" i="19"/>
  <c r="P207" i="19"/>
  <c r="O207" i="19"/>
  <c r="N207" i="19"/>
  <c r="M207" i="19"/>
  <c r="L207" i="19"/>
  <c r="K207" i="19"/>
  <c r="J207" i="19"/>
  <c r="I207" i="19"/>
  <c r="H207" i="19"/>
  <c r="G207" i="19"/>
  <c r="CY206" i="19"/>
  <c r="CX206" i="19"/>
  <c r="CW206" i="19"/>
  <c r="CV206" i="19"/>
  <c r="CU206" i="19"/>
  <c r="CT206" i="19"/>
  <c r="CS206" i="19"/>
  <c r="CR206" i="19"/>
  <c r="CQ206" i="19"/>
  <c r="CP206" i="19"/>
  <c r="CO206" i="19"/>
  <c r="CN206" i="19"/>
  <c r="CM206" i="19"/>
  <c r="CL206" i="19"/>
  <c r="CK206" i="19"/>
  <c r="CJ206" i="19"/>
  <c r="CI206" i="19"/>
  <c r="CH206" i="19"/>
  <c r="CG206" i="19"/>
  <c r="CF206" i="19"/>
  <c r="CE206" i="19"/>
  <c r="CD206" i="19"/>
  <c r="CC206" i="19"/>
  <c r="CB206" i="19"/>
  <c r="CA206" i="19"/>
  <c r="BZ206" i="19"/>
  <c r="BY206" i="19"/>
  <c r="BX206" i="19"/>
  <c r="BW206" i="19"/>
  <c r="BV206" i="19"/>
  <c r="BU206" i="19"/>
  <c r="BT206" i="19"/>
  <c r="BS206" i="19"/>
  <c r="BR206" i="19"/>
  <c r="BQ206" i="19"/>
  <c r="BP206" i="19"/>
  <c r="BO206" i="19"/>
  <c r="BN206" i="19"/>
  <c r="BM206" i="19"/>
  <c r="BL206" i="19"/>
  <c r="BK206" i="19"/>
  <c r="BJ206" i="19"/>
  <c r="BI206" i="19"/>
  <c r="BH206" i="19"/>
  <c r="BG206" i="19"/>
  <c r="BF206" i="19"/>
  <c r="BE206" i="19"/>
  <c r="BD206" i="19"/>
  <c r="BC206" i="19"/>
  <c r="BB206" i="19"/>
  <c r="BA206" i="19"/>
  <c r="AZ206" i="19"/>
  <c r="AY206" i="19"/>
  <c r="AX206" i="19"/>
  <c r="AW206" i="19"/>
  <c r="AV206" i="19"/>
  <c r="AU206" i="19"/>
  <c r="AT206" i="19"/>
  <c r="AS206" i="19"/>
  <c r="AR206" i="19"/>
  <c r="AQ206" i="19"/>
  <c r="AP206" i="19"/>
  <c r="AO206" i="19"/>
  <c r="AN206" i="19"/>
  <c r="AM206" i="19"/>
  <c r="AL206" i="19"/>
  <c r="AK206" i="19"/>
  <c r="AJ206" i="19"/>
  <c r="AI206" i="19"/>
  <c r="AH206" i="19"/>
  <c r="AG206" i="19"/>
  <c r="AF206" i="19"/>
  <c r="AE206" i="19"/>
  <c r="AD206" i="19"/>
  <c r="AC206" i="19"/>
  <c r="AB206" i="19"/>
  <c r="AA206" i="19"/>
  <c r="Z206" i="19"/>
  <c r="Y206" i="19"/>
  <c r="X206" i="19"/>
  <c r="W206" i="19"/>
  <c r="V206" i="19"/>
  <c r="U206" i="19"/>
  <c r="T206" i="19"/>
  <c r="S206" i="19"/>
  <c r="R206" i="19"/>
  <c r="Q206" i="19"/>
  <c r="P206" i="19"/>
  <c r="O206" i="19"/>
  <c r="N206" i="19"/>
  <c r="M206" i="19"/>
  <c r="L206" i="19"/>
  <c r="K206" i="19"/>
  <c r="J206" i="19"/>
  <c r="I206" i="19"/>
  <c r="H206" i="19"/>
  <c r="G206" i="19"/>
  <c r="CY205" i="19"/>
  <c r="CX205" i="19"/>
  <c r="CW205" i="19"/>
  <c r="CV205" i="19"/>
  <c r="CU205" i="19"/>
  <c r="CT205" i="19"/>
  <c r="CS205" i="19"/>
  <c r="CR205" i="19"/>
  <c r="CQ205" i="19"/>
  <c r="CP205" i="19"/>
  <c r="CO205" i="19"/>
  <c r="CN205" i="19"/>
  <c r="CM205" i="19"/>
  <c r="CL205" i="19"/>
  <c r="CK205" i="19"/>
  <c r="CJ205" i="19"/>
  <c r="CI205" i="19"/>
  <c r="CH205" i="19"/>
  <c r="CG205" i="19"/>
  <c r="CF205" i="19"/>
  <c r="CE205" i="19"/>
  <c r="CD205" i="19"/>
  <c r="CC205" i="19"/>
  <c r="CB205" i="19"/>
  <c r="CA205" i="19"/>
  <c r="BZ205" i="19"/>
  <c r="BY205" i="19"/>
  <c r="BX205" i="19"/>
  <c r="BW205" i="19"/>
  <c r="BV205" i="19"/>
  <c r="BU205" i="19"/>
  <c r="BT205" i="19"/>
  <c r="BS205" i="19"/>
  <c r="BR205" i="19"/>
  <c r="BQ205" i="19"/>
  <c r="BP205" i="19"/>
  <c r="BO205" i="19"/>
  <c r="BN205" i="19"/>
  <c r="BM205" i="19"/>
  <c r="BL205" i="19"/>
  <c r="BK205" i="19"/>
  <c r="BJ205" i="19"/>
  <c r="BI205" i="19"/>
  <c r="BH205" i="19"/>
  <c r="BG205" i="19"/>
  <c r="BF205" i="19"/>
  <c r="BE205" i="19"/>
  <c r="BD205" i="19"/>
  <c r="BC205" i="19"/>
  <c r="BB205" i="19"/>
  <c r="BA205" i="19"/>
  <c r="AZ205" i="19"/>
  <c r="AY205" i="19"/>
  <c r="AX205" i="19"/>
  <c r="AW205" i="19"/>
  <c r="AV205" i="19"/>
  <c r="AU205" i="19"/>
  <c r="AT205" i="19"/>
  <c r="AS205" i="19"/>
  <c r="AR205" i="19"/>
  <c r="AQ205" i="19"/>
  <c r="AP205" i="19"/>
  <c r="AO205" i="19"/>
  <c r="AN205" i="19"/>
  <c r="AM205" i="19"/>
  <c r="AL205" i="19"/>
  <c r="AK205" i="19"/>
  <c r="AJ205" i="19"/>
  <c r="AI205" i="19"/>
  <c r="AH205" i="19"/>
  <c r="AG205" i="19"/>
  <c r="AF205" i="19"/>
  <c r="AE205" i="19"/>
  <c r="AD205" i="19"/>
  <c r="AC205" i="19"/>
  <c r="AB205" i="19"/>
  <c r="AA205" i="19"/>
  <c r="Z205" i="19"/>
  <c r="Y205" i="19"/>
  <c r="X205" i="19"/>
  <c r="W205" i="19"/>
  <c r="V205" i="19"/>
  <c r="U205" i="19"/>
  <c r="T205" i="19"/>
  <c r="S205" i="19"/>
  <c r="R205" i="19"/>
  <c r="Q205" i="19"/>
  <c r="P205" i="19"/>
  <c r="O205" i="19"/>
  <c r="N205" i="19"/>
  <c r="M205" i="19"/>
  <c r="L205" i="19"/>
  <c r="K205" i="19"/>
  <c r="J205" i="19"/>
  <c r="I205" i="19"/>
  <c r="H205" i="19"/>
  <c r="G205" i="19"/>
  <c r="CY204" i="19"/>
  <c r="CX204" i="19"/>
  <c r="CW204" i="19"/>
  <c r="CV204" i="19"/>
  <c r="CU204" i="19"/>
  <c r="CT204" i="19"/>
  <c r="CS204" i="19"/>
  <c r="CR204" i="19"/>
  <c r="CQ204" i="19"/>
  <c r="CP204" i="19"/>
  <c r="CO204" i="19"/>
  <c r="CN204" i="19"/>
  <c r="CM204" i="19"/>
  <c r="CL204" i="19"/>
  <c r="CK204" i="19"/>
  <c r="CJ204" i="19"/>
  <c r="CI204" i="19"/>
  <c r="CH204" i="19"/>
  <c r="CG204" i="19"/>
  <c r="CF204" i="19"/>
  <c r="CE204" i="19"/>
  <c r="CD204" i="19"/>
  <c r="CC204" i="19"/>
  <c r="CB204" i="19"/>
  <c r="CA204" i="19"/>
  <c r="BZ204" i="19"/>
  <c r="BY204" i="19"/>
  <c r="BX204" i="19"/>
  <c r="BW204" i="19"/>
  <c r="BV204" i="19"/>
  <c r="BU204" i="19"/>
  <c r="BT204" i="19"/>
  <c r="BS204" i="19"/>
  <c r="BR204" i="19"/>
  <c r="BQ204" i="19"/>
  <c r="BP204" i="19"/>
  <c r="BO204" i="19"/>
  <c r="BN204" i="19"/>
  <c r="BM204" i="19"/>
  <c r="BL204" i="19"/>
  <c r="BK204" i="19"/>
  <c r="BJ204" i="19"/>
  <c r="BI204" i="19"/>
  <c r="BH204" i="19"/>
  <c r="BG204" i="19"/>
  <c r="BF204" i="19"/>
  <c r="BE204" i="19"/>
  <c r="BD204" i="19"/>
  <c r="BC204" i="19"/>
  <c r="BB204" i="19"/>
  <c r="BA204" i="19"/>
  <c r="AZ204" i="19"/>
  <c r="AY204" i="19"/>
  <c r="AX204" i="19"/>
  <c r="AW204" i="19"/>
  <c r="AV204" i="19"/>
  <c r="AU204" i="19"/>
  <c r="AT204" i="19"/>
  <c r="AS204" i="19"/>
  <c r="AR204" i="19"/>
  <c r="AQ204" i="19"/>
  <c r="AP204" i="19"/>
  <c r="AO204" i="19"/>
  <c r="AN204" i="19"/>
  <c r="AM204" i="19"/>
  <c r="AL204" i="19"/>
  <c r="AK204" i="19"/>
  <c r="AJ204" i="19"/>
  <c r="AI204" i="19"/>
  <c r="AH204" i="19"/>
  <c r="AG204" i="19"/>
  <c r="AF204" i="19"/>
  <c r="AE204" i="19"/>
  <c r="AD204" i="19"/>
  <c r="AC204" i="19"/>
  <c r="AB204" i="19"/>
  <c r="AA204" i="19"/>
  <c r="Z204" i="19"/>
  <c r="Y204" i="19"/>
  <c r="X204" i="19"/>
  <c r="W204" i="19"/>
  <c r="V204" i="19"/>
  <c r="U204" i="19"/>
  <c r="T204" i="19"/>
  <c r="S204" i="19"/>
  <c r="R204" i="19"/>
  <c r="Q204" i="19"/>
  <c r="P204" i="19"/>
  <c r="O204" i="19"/>
  <c r="N204" i="19"/>
  <c r="M204" i="19"/>
  <c r="L204" i="19"/>
  <c r="K204" i="19"/>
  <c r="J204" i="19"/>
  <c r="I204" i="19"/>
  <c r="H204" i="19"/>
  <c r="G204" i="19"/>
  <c r="CY203" i="19"/>
  <c r="CX203" i="19"/>
  <c r="CW203" i="19"/>
  <c r="CV203" i="19"/>
  <c r="CU203" i="19"/>
  <c r="CT203" i="19"/>
  <c r="CS203" i="19"/>
  <c r="CR203" i="19"/>
  <c r="CQ203" i="19"/>
  <c r="CP203" i="19"/>
  <c r="CO203" i="19"/>
  <c r="CN203" i="19"/>
  <c r="CM203" i="19"/>
  <c r="CL203" i="19"/>
  <c r="CK203" i="19"/>
  <c r="CJ203" i="19"/>
  <c r="CI203" i="19"/>
  <c r="CH203" i="19"/>
  <c r="CG203" i="19"/>
  <c r="CF203" i="19"/>
  <c r="CE203" i="19"/>
  <c r="CD203" i="19"/>
  <c r="CC203" i="19"/>
  <c r="CB203" i="19"/>
  <c r="CA203" i="19"/>
  <c r="BZ203" i="19"/>
  <c r="BY203" i="19"/>
  <c r="BX203" i="19"/>
  <c r="BW203" i="19"/>
  <c r="BV203" i="19"/>
  <c r="BU203" i="19"/>
  <c r="BT203" i="19"/>
  <c r="BS203" i="19"/>
  <c r="BR203" i="19"/>
  <c r="BQ203" i="19"/>
  <c r="BP203" i="19"/>
  <c r="BO203" i="19"/>
  <c r="BN203" i="19"/>
  <c r="BM203" i="19"/>
  <c r="BL203" i="19"/>
  <c r="BK203" i="19"/>
  <c r="BJ203" i="19"/>
  <c r="BI203" i="19"/>
  <c r="BH203" i="19"/>
  <c r="BG203" i="19"/>
  <c r="BF203" i="19"/>
  <c r="BE203" i="19"/>
  <c r="BD203" i="19"/>
  <c r="BC203" i="19"/>
  <c r="BB203" i="19"/>
  <c r="BA203" i="19"/>
  <c r="AZ203" i="19"/>
  <c r="AY203" i="19"/>
  <c r="AX203" i="19"/>
  <c r="AW203" i="19"/>
  <c r="AV203" i="19"/>
  <c r="AU203" i="19"/>
  <c r="AT203" i="19"/>
  <c r="AS203" i="19"/>
  <c r="AR203" i="19"/>
  <c r="AQ203" i="19"/>
  <c r="AP203" i="19"/>
  <c r="AO203" i="19"/>
  <c r="AN203" i="19"/>
  <c r="AM203" i="19"/>
  <c r="AL203" i="19"/>
  <c r="AK203" i="19"/>
  <c r="AJ203" i="19"/>
  <c r="AI203" i="19"/>
  <c r="AH203" i="19"/>
  <c r="AG203" i="19"/>
  <c r="AF203" i="19"/>
  <c r="AE203" i="19"/>
  <c r="AD203" i="19"/>
  <c r="AC203" i="19"/>
  <c r="AB203" i="19"/>
  <c r="AA203" i="19"/>
  <c r="Z203" i="19"/>
  <c r="Y203" i="19"/>
  <c r="X203" i="19"/>
  <c r="W203" i="19"/>
  <c r="V203" i="19"/>
  <c r="U203" i="19"/>
  <c r="T203" i="19"/>
  <c r="S203" i="19"/>
  <c r="R203" i="19"/>
  <c r="Q203" i="19"/>
  <c r="P203" i="19"/>
  <c r="O203" i="19"/>
  <c r="N203" i="19"/>
  <c r="M203" i="19"/>
  <c r="L203" i="19"/>
  <c r="K203" i="19"/>
  <c r="J203" i="19"/>
  <c r="I203" i="19"/>
  <c r="H203" i="19"/>
  <c r="G203" i="19"/>
  <c r="H202" i="19"/>
  <c r="CX201" i="19"/>
  <c r="CX200" i="19"/>
  <c r="CV201" i="19"/>
  <c r="CV200" i="19"/>
  <c r="CT201" i="19"/>
  <c r="CT200" i="19"/>
  <c r="CR201" i="19"/>
  <c r="CR200" i="19"/>
  <c r="CP201" i="19"/>
  <c r="CP200" i="19"/>
  <c r="CN201" i="19"/>
  <c r="CN200" i="19"/>
  <c r="CL201" i="19"/>
  <c r="CL200" i="19"/>
  <c r="CJ201" i="19"/>
  <c r="CJ200" i="19"/>
  <c r="CH201" i="19"/>
  <c r="CH200" i="19"/>
  <c r="CF201" i="19"/>
  <c r="CF200" i="19"/>
  <c r="CD201" i="19"/>
  <c r="CD200" i="19"/>
  <c r="CB201" i="19"/>
  <c r="CB200" i="19"/>
  <c r="BZ201" i="19"/>
  <c r="BZ200" i="19"/>
  <c r="BX201" i="19"/>
  <c r="BX200" i="19"/>
  <c r="BV201" i="19"/>
  <c r="BV200" i="19"/>
  <c r="BT201" i="19"/>
  <c r="BT200" i="19"/>
  <c r="BR201" i="19"/>
  <c r="BR200" i="19"/>
  <c r="BP201" i="19"/>
  <c r="BP200" i="19"/>
  <c r="BN201" i="19"/>
  <c r="BN200" i="19"/>
  <c r="BL201" i="19"/>
  <c r="BL200" i="19"/>
  <c r="BJ201" i="19"/>
  <c r="BJ200" i="19"/>
  <c r="BH201" i="19"/>
  <c r="BH200" i="19"/>
  <c r="BF201" i="19"/>
  <c r="BF200" i="19"/>
  <c r="BD201" i="19"/>
  <c r="BD200" i="19"/>
  <c r="BB201" i="19"/>
  <c r="BB200" i="19"/>
  <c r="AZ201" i="19"/>
  <c r="AZ200" i="19"/>
  <c r="AX201" i="19"/>
  <c r="AX200" i="19"/>
  <c r="AV201" i="19"/>
  <c r="AV200" i="19"/>
  <c r="AT201" i="19"/>
  <c r="AT200" i="19"/>
  <c r="AR201" i="19"/>
  <c r="AR200" i="19"/>
  <c r="AP201" i="19"/>
  <c r="AP200" i="19"/>
  <c r="AN201" i="19"/>
  <c r="AN200" i="19"/>
  <c r="AL201" i="19"/>
  <c r="AL200" i="19"/>
  <c r="AJ201" i="19"/>
  <c r="AJ200" i="19"/>
  <c r="AH201" i="19"/>
  <c r="AH200" i="19"/>
  <c r="AF201" i="19"/>
  <c r="AF200" i="19"/>
  <c r="AD201" i="19"/>
  <c r="AD200" i="19"/>
  <c r="AB201" i="19"/>
  <c r="AB200" i="19"/>
  <c r="Z201" i="19"/>
  <c r="Z200" i="19"/>
  <c r="X201" i="19"/>
  <c r="X200" i="19"/>
  <c r="V201" i="19"/>
  <c r="V200" i="19"/>
  <c r="T201" i="19"/>
  <c r="T200" i="19"/>
  <c r="R201" i="19"/>
  <c r="R200" i="19"/>
  <c r="P201" i="19"/>
  <c r="P200" i="19"/>
  <c r="N201" i="19"/>
  <c r="N200" i="19"/>
  <c r="L201" i="19"/>
  <c r="L200" i="19"/>
  <c r="J201" i="19"/>
  <c r="J200" i="19"/>
  <c r="H201" i="19"/>
  <c r="H200" i="19"/>
  <c r="CY199" i="19"/>
  <c r="CX199" i="19"/>
  <c r="CW199" i="19"/>
  <c r="CV199" i="19"/>
  <c r="CU199" i="19"/>
  <c r="CT199" i="19"/>
  <c r="CS199" i="19"/>
  <c r="CR199" i="19"/>
  <c r="CQ199" i="19"/>
  <c r="CP199" i="19"/>
  <c r="CO199" i="19"/>
  <c r="CN199" i="19"/>
  <c r="CM199" i="19"/>
  <c r="CL199" i="19"/>
  <c r="CK199" i="19"/>
  <c r="CJ199" i="19"/>
  <c r="CI199" i="19"/>
  <c r="CH199" i="19"/>
  <c r="CG199" i="19"/>
  <c r="CF199" i="19"/>
  <c r="CE199" i="19"/>
  <c r="CD199" i="19"/>
  <c r="CC199" i="19"/>
  <c r="CB199" i="19"/>
  <c r="CA199" i="19"/>
  <c r="BZ199" i="19"/>
  <c r="BY199" i="19"/>
  <c r="BX199" i="19"/>
  <c r="BW199" i="19"/>
  <c r="BV199" i="19"/>
  <c r="BU199" i="19"/>
  <c r="BT199" i="19"/>
  <c r="BS199" i="19"/>
  <c r="BR199" i="19"/>
  <c r="BQ199" i="19"/>
  <c r="BP199" i="19"/>
  <c r="BO199" i="19"/>
  <c r="BN199" i="19"/>
  <c r="BM199" i="19"/>
  <c r="BL199" i="19"/>
  <c r="BK199" i="19"/>
  <c r="BJ199" i="19"/>
  <c r="BI199" i="19"/>
  <c r="BH199" i="19"/>
  <c r="BG199" i="19"/>
  <c r="BF199" i="19"/>
  <c r="BE199" i="19"/>
  <c r="BD199" i="19"/>
  <c r="BC199" i="19"/>
  <c r="BB199" i="19"/>
  <c r="BA199" i="19"/>
  <c r="AZ199" i="19"/>
  <c r="AY199" i="19"/>
  <c r="AX199" i="19"/>
  <c r="AW199" i="19"/>
  <c r="AV199" i="19"/>
  <c r="AU199" i="19"/>
  <c r="AT199" i="19"/>
  <c r="AS199" i="19"/>
  <c r="AR199" i="19"/>
  <c r="AQ199" i="19"/>
  <c r="AP199" i="19"/>
  <c r="AO199" i="19"/>
  <c r="AN199" i="19"/>
  <c r="AM199" i="19"/>
  <c r="AL199" i="19"/>
  <c r="AK199" i="19"/>
  <c r="AJ199" i="19"/>
  <c r="AI199" i="19"/>
  <c r="AH199" i="19"/>
  <c r="AG199" i="19"/>
  <c r="AF199" i="19"/>
  <c r="AE199" i="19"/>
  <c r="AD199" i="19"/>
  <c r="AC199" i="19"/>
  <c r="AB199" i="19"/>
  <c r="AA199" i="19"/>
  <c r="Z199" i="19"/>
  <c r="Y199" i="19"/>
  <c r="X199" i="19"/>
  <c r="W199" i="19"/>
  <c r="V199" i="19"/>
  <c r="U199" i="19"/>
  <c r="T199" i="19"/>
  <c r="S199" i="19"/>
  <c r="R199" i="19"/>
  <c r="Q199" i="19"/>
  <c r="P199" i="19"/>
  <c r="O199" i="19"/>
  <c r="N199" i="19"/>
  <c r="M199" i="19"/>
  <c r="L199" i="19"/>
  <c r="K199" i="19"/>
  <c r="J199" i="19"/>
  <c r="I199" i="19"/>
  <c r="H199" i="19"/>
  <c r="G199" i="19"/>
  <c r="CY198" i="19"/>
  <c r="CX198" i="19"/>
  <c r="CW198" i="19"/>
  <c r="CV198" i="19"/>
  <c r="CU198" i="19"/>
  <c r="CT198" i="19"/>
  <c r="CS198" i="19"/>
  <c r="CR198" i="19"/>
  <c r="CQ198" i="19"/>
  <c r="CP198" i="19"/>
  <c r="CO198" i="19"/>
  <c r="CN198" i="19"/>
  <c r="CM198" i="19"/>
  <c r="CL198" i="19"/>
  <c r="CK198" i="19"/>
  <c r="CJ198" i="19"/>
  <c r="CI198" i="19"/>
  <c r="CH198" i="19"/>
  <c r="CG198" i="19"/>
  <c r="CF198" i="19"/>
  <c r="CE198" i="19"/>
  <c r="CD198" i="19"/>
  <c r="CC198" i="19"/>
  <c r="CB198" i="19"/>
  <c r="CA198" i="19"/>
  <c r="BZ198" i="19"/>
  <c r="BY198" i="19"/>
  <c r="BX198" i="19"/>
  <c r="BW198" i="19"/>
  <c r="BV198" i="19"/>
  <c r="BU198" i="19"/>
  <c r="BT198" i="19"/>
  <c r="BS198" i="19"/>
  <c r="BR198" i="19"/>
  <c r="BQ198" i="19"/>
  <c r="BP198" i="19"/>
  <c r="BO198" i="19"/>
  <c r="BN198" i="19"/>
  <c r="BM198" i="19"/>
  <c r="BL198" i="19"/>
  <c r="BK198" i="19"/>
  <c r="BJ198" i="19"/>
  <c r="BI198" i="19"/>
  <c r="BH198" i="19"/>
  <c r="BG198" i="19"/>
  <c r="BF198" i="19"/>
  <c r="BE198" i="19"/>
  <c r="BD198" i="19"/>
  <c r="BC198" i="19"/>
  <c r="BB198" i="19"/>
  <c r="BA198" i="19"/>
  <c r="AZ198" i="19"/>
  <c r="AY198" i="19"/>
  <c r="AX198" i="19"/>
  <c r="AW198" i="19"/>
  <c r="AV198" i="19"/>
  <c r="AU198" i="19"/>
  <c r="AT198" i="19"/>
  <c r="AS198" i="19"/>
  <c r="AR198" i="19"/>
  <c r="AQ198" i="19"/>
  <c r="AP198" i="19"/>
  <c r="AO198" i="19"/>
  <c r="AN198" i="19"/>
  <c r="AM198" i="19"/>
  <c r="AL198" i="19"/>
  <c r="AK198" i="19"/>
  <c r="AJ198" i="19"/>
  <c r="AI198" i="19"/>
  <c r="AH198" i="19"/>
  <c r="AG198" i="19"/>
  <c r="AF198" i="19"/>
  <c r="AE198" i="19"/>
  <c r="AD198" i="19"/>
  <c r="AC198" i="19"/>
  <c r="AB198" i="19"/>
  <c r="AA198" i="19"/>
  <c r="Z198" i="19"/>
  <c r="Y198" i="19"/>
  <c r="X198" i="19"/>
  <c r="W198" i="19"/>
  <c r="V198" i="19"/>
  <c r="U198" i="19"/>
  <c r="T198" i="19"/>
  <c r="S198" i="19"/>
  <c r="R198" i="19"/>
  <c r="Q198" i="19"/>
  <c r="P198" i="19"/>
  <c r="O198" i="19"/>
  <c r="N198" i="19"/>
  <c r="M198" i="19"/>
  <c r="L198" i="19"/>
  <c r="K198" i="19"/>
  <c r="J198" i="19"/>
  <c r="I198" i="19"/>
  <c r="H198" i="19"/>
  <c r="G198" i="19"/>
  <c r="CY197" i="19"/>
  <c r="CX197" i="19"/>
  <c r="CW197" i="19"/>
  <c r="CV197" i="19"/>
  <c r="CU197" i="19"/>
  <c r="CT197" i="19"/>
  <c r="CS197" i="19"/>
  <c r="CR197" i="19"/>
  <c r="CQ197" i="19"/>
  <c r="CP197" i="19"/>
  <c r="CO197" i="19"/>
  <c r="CN197" i="19"/>
  <c r="CM197" i="19"/>
  <c r="CL197" i="19"/>
  <c r="CK197" i="19"/>
  <c r="CJ197" i="19"/>
  <c r="CI197" i="19"/>
  <c r="CH197" i="19"/>
  <c r="CG197" i="19"/>
  <c r="CF197" i="19"/>
  <c r="CE197" i="19"/>
  <c r="CD197" i="19"/>
  <c r="CC197" i="19"/>
  <c r="CB197" i="19"/>
  <c r="CA197" i="19"/>
  <c r="BZ197" i="19"/>
  <c r="BY197" i="19"/>
  <c r="BX197" i="19"/>
  <c r="BW197" i="19"/>
  <c r="BV197" i="19"/>
  <c r="BU197" i="19"/>
  <c r="BT197" i="19"/>
  <c r="BS197" i="19"/>
  <c r="BR197" i="19"/>
  <c r="BQ197" i="19"/>
  <c r="BP197" i="19"/>
  <c r="BO197" i="19"/>
  <c r="BN197" i="19"/>
  <c r="BM197" i="19"/>
  <c r="BL197" i="19"/>
  <c r="BK197" i="19"/>
  <c r="BJ197" i="19"/>
  <c r="BI197" i="19"/>
  <c r="BH197" i="19"/>
  <c r="BG197" i="19"/>
  <c r="BF197" i="19"/>
  <c r="BE197" i="19"/>
  <c r="BD197" i="19"/>
  <c r="BC197" i="19"/>
  <c r="BB197" i="19"/>
  <c r="BA197" i="19"/>
  <c r="AZ197" i="19"/>
  <c r="AY197" i="19"/>
  <c r="AX197" i="19"/>
  <c r="AW197" i="19"/>
  <c r="AV197" i="19"/>
  <c r="AU197" i="19"/>
  <c r="AT197" i="19"/>
  <c r="AS197" i="19"/>
  <c r="AR197" i="19"/>
  <c r="AQ197" i="19"/>
  <c r="AP197" i="19"/>
  <c r="AO197" i="19"/>
  <c r="AN197" i="19"/>
  <c r="AM197" i="19"/>
  <c r="AL197" i="19"/>
  <c r="AK197" i="19"/>
  <c r="AJ197" i="19"/>
  <c r="AI197" i="19"/>
  <c r="AH197" i="19"/>
  <c r="AG197" i="19"/>
  <c r="AF197" i="19"/>
  <c r="AE197" i="19"/>
  <c r="AD197" i="19"/>
  <c r="AC197" i="19"/>
  <c r="AB197" i="19"/>
  <c r="AA197" i="19"/>
  <c r="Z197" i="19"/>
  <c r="Y197" i="19"/>
  <c r="X197" i="19"/>
  <c r="W197" i="19"/>
  <c r="V197" i="19"/>
  <c r="U197" i="19"/>
  <c r="T197" i="19"/>
  <c r="S197" i="19"/>
  <c r="R197" i="19"/>
  <c r="Q197" i="19"/>
  <c r="P197" i="19"/>
  <c r="O197" i="19"/>
  <c r="N197" i="19"/>
  <c r="M197" i="19"/>
  <c r="L197" i="19"/>
  <c r="K197" i="19"/>
  <c r="J197" i="19"/>
  <c r="I197" i="19"/>
  <c r="H197" i="19"/>
  <c r="G197" i="19"/>
  <c r="CY196" i="19"/>
  <c r="CX196" i="19"/>
  <c r="CW196" i="19"/>
  <c r="CV196" i="19"/>
  <c r="CU196" i="19"/>
  <c r="CT196" i="19"/>
  <c r="CS196" i="19"/>
  <c r="CR196" i="19"/>
  <c r="CQ196" i="19"/>
  <c r="CP196" i="19"/>
  <c r="CO196" i="19"/>
  <c r="CN196" i="19"/>
  <c r="CM196" i="19"/>
  <c r="CL196" i="19"/>
  <c r="CK196" i="19"/>
  <c r="CJ196" i="19"/>
  <c r="CI196" i="19"/>
  <c r="CH196" i="19"/>
  <c r="CG196" i="19"/>
  <c r="CF196" i="19"/>
  <c r="CE196" i="19"/>
  <c r="CD196" i="19"/>
  <c r="CC196" i="19"/>
  <c r="CB196" i="19"/>
  <c r="CA196" i="19"/>
  <c r="BZ196" i="19"/>
  <c r="BY196" i="19"/>
  <c r="BX196" i="19"/>
  <c r="BW196" i="19"/>
  <c r="BV196" i="19"/>
  <c r="BU196" i="19"/>
  <c r="BT196" i="19"/>
  <c r="BS196" i="19"/>
  <c r="BR196" i="19"/>
  <c r="BQ196" i="19"/>
  <c r="BP196" i="19"/>
  <c r="BO196" i="19"/>
  <c r="BN196" i="19"/>
  <c r="BM196" i="19"/>
  <c r="BL196" i="19"/>
  <c r="BK196" i="19"/>
  <c r="BJ196" i="19"/>
  <c r="BI196" i="19"/>
  <c r="BH196" i="19"/>
  <c r="BG196" i="19"/>
  <c r="BF196" i="19"/>
  <c r="BE196" i="19"/>
  <c r="BD196" i="19"/>
  <c r="BC196" i="19"/>
  <c r="BB196" i="19"/>
  <c r="BA196" i="19"/>
  <c r="AZ196" i="19"/>
  <c r="AY196" i="19"/>
  <c r="AX196" i="19"/>
  <c r="AW196" i="19"/>
  <c r="AV196" i="19"/>
  <c r="AU196" i="19"/>
  <c r="AT196" i="19"/>
  <c r="AS196" i="19"/>
  <c r="AR196" i="19"/>
  <c r="AQ196" i="19"/>
  <c r="AP196" i="19"/>
  <c r="AO196" i="19"/>
  <c r="AN196" i="19"/>
  <c r="AM196" i="19"/>
  <c r="AL196" i="19"/>
  <c r="AK196" i="19"/>
  <c r="AJ196" i="19"/>
  <c r="AI196" i="19"/>
  <c r="AH196" i="19"/>
  <c r="AG196" i="19"/>
  <c r="AF196" i="19"/>
  <c r="AE196" i="19"/>
  <c r="AD196" i="19"/>
  <c r="AC196" i="19"/>
  <c r="AB196" i="19"/>
  <c r="AA196" i="19"/>
  <c r="Z196" i="19"/>
  <c r="Y196" i="19"/>
  <c r="X196" i="19"/>
  <c r="W196" i="19"/>
  <c r="V196" i="19"/>
  <c r="U196" i="19"/>
  <c r="T196" i="19"/>
  <c r="S196" i="19"/>
  <c r="R196" i="19"/>
  <c r="Q196" i="19"/>
  <c r="P196" i="19"/>
  <c r="O196" i="19"/>
  <c r="N196" i="19"/>
  <c r="M196" i="19"/>
  <c r="L196" i="19"/>
  <c r="K196" i="19"/>
  <c r="J196" i="19"/>
  <c r="I196" i="19"/>
  <c r="H196" i="19"/>
  <c r="G196" i="19"/>
  <c r="CY195" i="19"/>
  <c r="CX195" i="19"/>
  <c r="CW195" i="19"/>
  <c r="CV195" i="19"/>
  <c r="CU195" i="19"/>
  <c r="CT195" i="19"/>
  <c r="CS195" i="19"/>
  <c r="CR195" i="19"/>
  <c r="CQ195" i="19"/>
  <c r="CP195" i="19"/>
  <c r="CO195" i="19"/>
  <c r="CN195" i="19"/>
  <c r="CM195" i="19"/>
  <c r="CL195" i="19"/>
  <c r="CK195" i="19"/>
  <c r="CJ195" i="19"/>
  <c r="CI195" i="19"/>
  <c r="CH195" i="19"/>
  <c r="CG195" i="19"/>
  <c r="CF195" i="19"/>
  <c r="CE195" i="19"/>
  <c r="CD195" i="19"/>
  <c r="CC195" i="19"/>
  <c r="CB195" i="19"/>
  <c r="CA195" i="19"/>
  <c r="BZ195" i="19"/>
  <c r="BY195" i="19"/>
  <c r="BX195" i="19"/>
  <c r="BW195" i="19"/>
  <c r="BV195" i="19"/>
  <c r="BU195" i="19"/>
  <c r="BT195" i="19"/>
  <c r="BS195" i="19"/>
  <c r="BR195" i="19"/>
  <c r="BQ195" i="19"/>
  <c r="BP195" i="19"/>
  <c r="BO195" i="19"/>
  <c r="BN195" i="19"/>
  <c r="BM195" i="19"/>
  <c r="BL195" i="19"/>
  <c r="BK195" i="19"/>
  <c r="BJ195" i="19"/>
  <c r="BI195" i="19"/>
  <c r="BH195" i="19"/>
  <c r="BG195" i="19"/>
  <c r="BF195" i="19"/>
  <c r="BE195" i="19"/>
  <c r="BD195" i="19"/>
  <c r="BC195" i="19"/>
  <c r="BB195" i="19"/>
  <c r="BA195" i="19"/>
  <c r="AZ195" i="19"/>
  <c r="AY195" i="19"/>
  <c r="AX195" i="19"/>
  <c r="AW195" i="19"/>
  <c r="AV195" i="19"/>
  <c r="AU195" i="19"/>
  <c r="AT195" i="19"/>
  <c r="AS195" i="19"/>
  <c r="AR195" i="19"/>
  <c r="AQ195" i="19"/>
  <c r="AP195" i="19"/>
  <c r="AO195" i="19"/>
  <c r="AN195" i="19"/>
  <c r="AM195" i="19"/>
  <c r="AL195" i="19"/>
  <c r="AK195" i="19"/>
  <c r="AJ195" i="19"/>
  <c r="AI195" i="19"/>
  <c r="AH195" i="19"/>
  <c r="AG195" i="19"/>
  <c r="AF195" i="19"/>
  <c r="AE195" i="19"/>
  <c r="AD195" i="19"/>
  <c r="AC195" i="19"/>
  <c r="AB195" i="19"/>
  <c r="AA195" i="19"/>
  <c r="Z195" i="19"/>
  <c r="Y195" i="19"/>
  <c r="X195" i="19"/>
  <c r="W195" i="19"/>
  <c r="V195" i="19"/>
  <c r="U195" i="19"/>
  <c r="T195" i="19"/>
  <c r="S195" i="19"/>
  <c r="R195" i="19"/>
  <c r="Q195" i="19"/>
  <c r="P195" i="19"/>
  <c r="O195" i="19"/>
  <c r="N195" i="19"/>
  <c r="M195" i="19"/>
  <c r="L195" i="19"/>
  <c r="K195" i="19"/>
  <c r="J195" i="19"/>
  <c r="I195" i="19"/>
  <c r="H195" i="19"/>
  <c r="G195" i="19"/>
  <c r="CY194" i="19"/>
  <c r="CX194" i="19"/>
  <c r="CW194" i="19"/>
  <c r="CV194" i="19"/>
  <c r="CU194" i="19"/>
  <c r="CT194" i="19"/>
  <c r="CS194" i="19"/>
  <c r="CR194" i="19"/>
  <c r="CQ194" i="19"/>
  <c r="CP194" i="19"/>
  <c r="CO194" i="19"/>
  <c r="CN194" i="19"/>
  <c r="CM194" i="19"/>
  <c r="CL194" i="19"/>
  <c r="CK194" i="19"/>
  <c r="CJ194" i="19"/>
  <c r="CI194" i="19"/>
  <c r="CH194" i="19"/>
  <c r="CG194" i="19"/>
  <c r="CF194" i="19"/>
  <c r="CE194" i="19"/>
  <c r="CD194" i="19"/>
  <c r="CC194" i="19"/>
  <c r="CB194" i="19"/>
  <c r="CA194" i="19"/>
  <c r="BZ194" i="19"/>
  <c r="BY194" i="19"/>
  <c r="BX194" i="19"/>
  <c r="BW194" i="19"/>
  <c r="BV194" i="19"/>
  <c r="BU194" i="19"/>
  <c r="BT194" i="19"/>
  <c r="BS194" i="19"/>
  <c r="BR194" i="19"/>
  <c r="BQ194" i="19"/>
  <c r="BP194" i="19"/>
  <c r="BO194" i="19"/>
  <c r="BN194" i="19"/>
  <c r="BM194" i="19"/>
  <c r="BL194" i="19"/>
  <c r="BK194" i="19"/>
  <c r="BJ194" i="19"/>
  <c r="BI194" i="19"/>
  <c r="BH194" i="19"/>
  <c r="BG194" i="19"/>
  <c r="BF194" i="19"/>
  <c r="BE194" i="19"/>
  <c r="BD194" i="19"/>
  <c r="BC194" i="19"/>
  <c r="BB194" i="19"/>
  <c r="BA194" i="19"/>
  <c r="AZ194" i="19"/>
  <c r="AY194" i="19"/>
  <c r="AX194" i="19"/>
  <c r="AW194" i="19"/>
  <c r="AV194" i="19"/>
  <c r="AU194" i="19"/>
  <c r="AT194" i="19"/>
  <c r="AS194" i="19"/>
  <c r="AR194" i="19"/>
  <c r="AQ194" i="19"/>
  <c r="AP194" i="19"/>
  <c r="AO194" i="19"/>
  <c r="AN194" i="19"/>
  <c r="AM194" i="19"/>
  <c r="AL194" i="19"/>
  <c r="AK194" i="19"/>
  <c r="AJ194" i="19"/>
  <c r="AI194" i="19"/>
  <c r="AH194" i="19"/>
  <c r="AG194" i="19"/>
  <c r="AF194" i="19"/>
  <c r="AE194" i="19"/>
  <c r="AD194" i="19"/>
  <c r="AC194" i="19"/>
  <c r="AB194" i="19"/>
  <c r="AA194" i="19"/>
  <c r="Z194" i="19"/>
  <c r="Y194" i="19"/>
  <c r="X194" i="19"/>
  <c r="W194" i="19"/>
  <c r="V194" i="19"/>
  <c r="U194" i="19"/>
  <c r="T194" i="19"/>
  <c r="S194" i="19"/>
  <c r="R194" i="19"/>
  <c r="Q194" i="19"/>
  <c r="P194" i="19"/>
  <c r="O194" i="19"/>
  <c r="N194" i="19"/>
  <c r="M194" i="19"/>
  <c r="L194" i="19"/>
  <c r="K194" i="19"/>
  <c r="J194" i="19"/>
  <c r="I194" i="19"/>
  <c r="H194" i="19"/>
  <c r="G194" i="19"/>
  <c r="H193" i="19"/>
  <c r="CX192" i="19"/>
  <c r="CX191" i="19"/>
  <c r="CV192" i="19"/>
  <c r="CV191" i="19"/>
  <c r="CT192" i="19"/>
  <c r="CT191" i="19"/>
  <c r="CR192" i="19"/>
  <c r="CR191" i="19"/>
  <c r="CP192" i="19"/>
  <c r="CP191" i="19"/>
  <c r="CN192" i="19"/>
  <c r="CN191" i="19"/>
  <c r="CL192" i="19"/>
  <c r="CL191" i="19"/>
  <c r="CJ192" i="19"/>
  <c r="CJ191" i="19"/>
  <c r="CH192" i="19"/>
  <c r="CH191" i="19"/>
  <c r="CF192" i="19"/>
  <c r="CF191" i="19"/>
  <c r="CD192" i="19"/>
  <c r="CD191" i="19"/>
  <c r="CB192" i="19"/>
  <c r="CB191" i="19"/>
  <c r="BZ192" i="19"/>
  <c r="BZ191" i="19"/>
  <c r="BX192" i="19"/>
  <c r="BX191" i="19"/>
  <c r="BV192" i="19"/>
  <c r="BV191" i="19"/>
  <c r="BT192" i="19"/>
  <c r="BT191" i="19"/>
  <c r="BR192" i="19"/>
  <c r="BR191" i="19"/>
  <c r="BP192" i="19"/>
  <c r="BP191" i="19"/>
  <c r="BN192" i="19"/>
  <c r="BN191" i="19"/>
  <c r="BL192" i="19"/>
  <c r="BL191" i="19"/>
  <c r="BJ192" i="19"/>
  <c r="BJ191" i="19"/>
  <c r="BH192" i="19"/>
  <c r="BH191" i="19"/>
  <c r="BF192" i="19"/>
  <c r="BF191" i="19"/>
  <c r="BD192" i="19"/>
  <c r="BD191" i="19"/>
  <c r="BB192" i="19"/>
  <c r="BB191" i="19"/>
  <c r="AZ192" i="19"/>
  <c r="AZ191" i="19"/>
  <c r="AX192" i="19"/>
  <c r="AX191" i="19"/>
  <c r="AV192" i="19"/>
  <c r="AV191" i="19"/>
  <c r="AT192" i="19"/>
  <c r="AT191" i="19"/>
  <c r="AR192" i="19"/>
  <c r="AR191" i="19"/>
  <c r="AP192" i="19"/>
  <c r="AP191" i="19"/>
  <c r="AN192" i="19"/>
  <c r="AN191" i="19"/>
  <c r="AL192" i="19"/>
  <c r="AL191" i="19"/>
  <c r="AJ192" i="19"/>
  <c r="AJ191" i="19"/>
  <c r="AH192" i="19"/>
  <c r="AH191" i="19"/>
  <c r="AF192" i="19"/>
  <c r="AF191" i="19"/>
  <c r="AD192" i="19"/>
  <c r="AD191" i="19"/>
  <c r="AB192" i="19"/>
  <c r="AB191" i="19"/>
  <c r="Z192" i="19"/>
  <c r="Z191" i="19"/>
  <c r="X192" i="19"/>
  <c r="X191" i="19"/>
  <c r="V192" i="19"/>
  <c r="V191" i="19"/>
  <c r="T192" i="19"/>
  <c r="T191" i="19"/>
  <c r="R192" i="19"/>
  <c r="R191" i="19"/>
  <c r="P192" i="19"/>
  <c r="P191" i="19"/>
  <c r="N192" i="19"/>
  <c r="N191" i="19"/>
  <c r="L192" i="19"/>
  <c r="L191" i="19"/>
  <c r="J192" i="19"/>
  <c r="J191" i="19"/>
  <c r="H192" i="19"/>
  <c r="H191" i="19"/>
  <c r="CY190" i="19"/>
  <c r="CX190" i="19"/>
  <c r="CW190" i="19"/>
  <c r="CV190" i="19"/>
  <c r="CU190" i="19"/>
  <c r="CT190" i="19"/>
  <c r="CS190" i="19"/>
  <c r="CR190" i="19"/>
  <c r="CQ190" i="19"/>
  <c r="CP190" i="19"/>
  <c r="CO190" i="19"/>
  <c r="CN190" i="19"/>
  <c r="CM190" i="19"/>
  <c r="CL190" i="19"/>
  <c r="CK190" i="19"/>
  <c r="CJ190" i="19"/>
  <c r="CI190" i="19"/>
  <c r="CH190" i="19"/>
  <c r="CG190" i="19"/>
  <c r="CF190" i="19"/>
  <c r="CE190" i="19"/>
  <c r="CD190" i="19"/>
  <c r="CC190" i="19"/>
  <c r="CB190" i="19"/>
  <c r="CA190" i="19"/>
  <c r="BZ190" i="19"/>
  <c r="BY190" i="19"/>
  <c r="BX190" i="19"/>
  <c r="BW190" i="19"/>
  <c r="BV190" i="19"/>
  <c r="BU190" i="19"/>
  <c r="BT190" i="19"/>
  <c r="BS190" i="19"/>
  <c r="BR190" i="19"/>
  <c r="BQ190" i="19"/>
  <c r="BP190" i="19"/>
  <c r="BO190" i="19"/>
  <c r="BN190" i="19"/>
  <c r="BM190" i="19"/>
  <c r="BL190" i="19"/>
  <c r="BK190" i="19"/>
  <c r="BJ190" i="19"/>
  <c r="BI190" i="19"/>
  <c r="BH190" i="19"/>
  <c r="BG190" i="19"/>
  <c r="BF190" i="19"/>
  <c r="BE190" i="19"/>
  <c r="BD190" i="19"/>
  <c r="BC190" i="19"/>
  <c r="BB190" i="19"/>
  <c r="BA190" i="19"/>
  <c r="AZ190" i="19"/>
  <c r="AY190" i="19"/>
  <c r="AX190" i="19"/>
  <c r="AW190" i="19"/>
  <c r="AV190" i="19"/>
  <c r="AU190" i="19"/>
  <c r="AT190" i="19"/>
  <c r="AS190" i="19"/>
  <c r="AR190" i="19"/>
  <c r="AQ190" i="19"/>
  <c r="AP190" i="19"/>
  <c r="AO190" i="19"/>
  <c r="AN190" i="19"/>
  <c r="AM190" i="19"/>
  <c r="AL190" i="19"/>
  <c r="AK190" i="19"/>
  <c r="AJ190" i="19"/>
  <c r="AI190" i="19"/>
  <c r="AH190" i="19"/>
  <c r="AG190" i="19"/>
  <c r="AF190" i="19"/>
  <c r="AE190" i="19"/>
  <c r="AD190" i="19"/>
  <c r="AC190" i="19"/>
  <c r="AB190" i="19"/>
  <c r="AA190" i="19"/>
  <c r="Z190" i="19"/>
  <c r="Y190" i="19"/>
  <c r="X190" i="19"/>
  <c r="W190" i="19"/>
  <c r="V190" i="19"/>
  <c r="U190" i="19"/>
  <c r="T190" i="19"/>
  <c r="S190" i="19"/>
  <c r="R190" i="19"/>
  <c r="Q190" i="19"/>
  <c r="P190" i="19"/>
  <c r="O190" i="19"/>
  <c r="N190" i="19"/>
  <c r="M190" i="19"/>
  <c r="L190" i="19"/>
  <c r="K190" i="19"/>
  <c r="J190" i="19"/>
  <c r="I190" i="19"/>
  <c r="H190" i="19"/>
  <c r="G190" i="19"/>
  <c r="CY189" i="19"/>
  <c r="CX189" i="19"/>
  <c r="CW189" i="19"/>
  <c r="CV189" i="19"/>
  <c r="CU189" i="19"/>
  <c r="CT189" i="19"/>
  <c r="CS189" i="19"/>
  <c r="CR189" i="19"/>
  <c r="CQ189" i="19"/>
  <c r="CP189" i="19"/>
  <c r="CO189" i="19"/>
  <c r="CN189" i="19"/>
  <c r="CM189" i="19"/>
  <c r="CL189" i="19"/>
  <c r="CK189" i="19"/>
  <c r="CJ189" i="19"/>
  <c r="CI189" i="19"/>
  <c r="CH189" i="19"/>
  <c r="CG189" i="19"/>
  <c r="CF189" i="19"/>
  <c r="CE189" i="19"/>
  <c r="CD189" i="19"/>
  <c r="CC189" i="19"/>
  <c r="CB189" i="19"/>
  <c r="CA189" i="19"/>
  <c r="BZ189" i="19"/>
  <c r="BY189" i="19"/>
  <c r="BX189" i="19"/>
  <c r="BW189" i="19"/>
  <c r="BV189" i="19"/>
  <c r="BU189" i="19"/>
  <c r="BT189" i="19"/>
  <c r="BS189" i="19"/>
  <c r="BR189" i="19"/>
  <c r="BQ189" i="19"/>
  <c r="BP189" i="19"/>
  <c r="BO189" i="19"/>
  <c r="BN189" i="19"/>
  <c r="BM189" i="19"/>
  <c r="BL189" i="19"/>
  <c r="BK189" i="19"/>
  <c r="BJ189" i="19"/>
  <c r="BI189" i="19"/>
  <c r="BH189" i="19"/>
  <c r="BG189" i="19"/>
  <c r="BF189" i="19"/>
  <c r="BE189" i="19"/>
  <c r="BD189" i="19"/>
  <c r="BC189" i="19"/>
  <c r="BB189" i="19"/>
  <c r="BA189" i="19"/>
  <c r="AZ189" i="19"/>
  <c r="AY189" i="19"/>
  <c r="AX189" i="19"/>
  <c r="AW189" i="19"/>
  <c r="AV189" i="19"/>
  <c r="AU189" i="19"/>
  <c r="AT189" i="19"/>
  <c r="AS189" i="19"/>
  <c r="AR189" i="19"/>
  <c r="AQ189" i="19"/>
  <c r="AP189" i="19"/>
  <c r="AO189" i="19"/>
  <c r="AN189" i="19"/>
  <c r="AM189" i="19"/>
  <c r="AL189" i="19"/>
  <c r="AK189" i="19"/>
  <c r="AJ189" i="19"/>
  <c r="AI189" i="19"/>
  <c r="AH189" i="19"/>
  <c r="AG189" i="19"/>
  <c r="AF189" i="19"/>
  <c r="AE189" i="19"/>
  <c r="AD189" i="19"/>
  <c r="AC189" i="19"/>
  <c r="AB189" i="19"/>
  <c r="AA189" i="19"/>
  <c r="Z189" i="19"/>
  <c r="Y189" i="19"/>
  <c r="X189" i="19"/>
  <c r="W189" i="19"/>
  <c r="V189" i="19"/>
  <c r="U189" i="19"/>
  <c r="T189" i="19"/>
  <c r="S189" i="19"/>
  <c r="R189" i="19"/>
  <c r="Q189" i="19"/>
  <c r="P189" i="19"/>
  <c r="O189" i="19"/>
  <c r="N189" i="19"/>
  <c r="M189" i="19"/>
  <c r="L189" i="19"/>
  <c r="K189" i="19"/>
  <c r="J189" i="19"/>
  <c r="I189" i="19"/>
  <c r="H189" i="19"/>
  <c r="G189" i="19"/>
  <c r="CY188" i="19"/>
  <c r="CX188" i="19"/>
  <c r="CW188" i="19"/>
  <c r="CV188" i="19"/>
  <c r="CU188" i="19"/>
  <c r="CT188" i="19"/>
  <c r="CS188" i="19"/>
  <c r="CR188" i="19"/>
  <c r="CQ188" i="19"/>
  <c r="CP188" i="19"/>
  <c r="CO188" i="19"/>
  <c r="CN188" i="19"/>
  <c r="CM188" i="19"/>
  <c r="CL188" i="19"/>
  <c r="CK188" i="19"/>
  <c r="CJ188" i="19"/>
  <c r="CI188" i="19"/>
  <c r="CH188" i="19"/>
  <c r="CG188" i="19"/>
  <c r="CF188" i="19"/>
  <c r="CE188" i="19"/>
  <c r="CD188" i="19"/>
  <c r="CC188" i="19"/>
  <c r="CB188" i="19"/>
  <c r="CA188" i="19"/>
  <c r="BZ188" i="19"/>
  <c r="BY188" i="19"/>
  <c r="BX188" i="19"/>
  <c r="BW188" i="19"/>
  <c r="BV188" i="19"/>
  <c r="BU188" i="19"/>
  <c r="BT188" i="19"/>
  <c r="BS188" i="19"/>
  <c r="BR188" i="19"/>
  <c r="BQ188" i="19"/>
  <c r="BP188" i="19"/>
  <c r="BO188" i="19"/>
  <c r="BN188" i="19"/>
  <c r="BM188" i="19"/>
  <c r="BL188" i="19"/>
  <c r="BK188" i="19"/>
  <c r="BJ188" i="19"/>
  <c r="BI188" i="19"/>
  <c r="BH188" i="19"/>
  <c r="BG188" i="19"/>
  <c r="BF188" i="19"/>
  <c r="BE188" i="19"/>
  <c r="BD188" i="19"/>
  <c r="BC188" i="19"/>
  <c r="BB188" i="19"/>
  <c r="BA188" i="19"/>
  <c r="AZ188" i="19"/>
  <c r="AY188" i="19"/>
  <c r="AX188" i="19"/>
  <c r="AW188" i="19"/>
  <c r="AV188" i="19"/>
  <c r="AU188" i="19"/>
  <c r="AT188" i="19"/>
  <c r="AS188" i="19"/>
  <c r="AR188" i="19"/>
  <c r="AQ188" i="19"/>
  <c r="AP188" i="19"/>
  <c r="AO188" i="19"/>
  <c r="AN188" i="19"/>
  <c r="AM188" i="19"/>
  <c r="AL188" i="19"/>
  <c r="AK188" i="19"/>
  <c r="AJ188" i="19"/>
  <c r="AI188" i="19"/>
  <c r="AH188" i="19"/>
  <c r="AG188" i="19"/>
  <c r="AF188" i="19"/>
  <c r="AE188" i="19"/>
  <c r="AD188" i="19"/>
  <c r="AC188" i="19"/>
  <c r="AB188" i="19"/>
  <c r="AA188" i="19"/>
  <c r="Z188" i="19"/>
  <c r="Y188" i="19"/>
  <c r="X188" i="19"/>
  <c r="W188" i="19"/>
  <c r="V188" i="19"/>
  <c r="U188" i="19"/>
  <c r="T188" i="19"/>
  <c r="S188" i="19"/>
  <c r="R188" i="19"/>
  <c r="Q188" i="19"/>
  <c r="P188" i="19"/>
  <c r="O188" i="19"/>
  <c r="N188" i="19"/>
  <c r="M188" i="19"/>
  <c r="L188" i="19"/>
  <c r="K188" i="19"/>
  <c r="J188" i="19"/>
  <c r="I188" i="19"/>
  <c r="H188" i="19"/>
  <c r="G188" i="19"/>
  <c r="CY187" i="19"/>
  <c r="CX187" i="19"/>
  <c r="CW187" i="19"/>
  <c r="CV187" i="19"/>
  <c r="CU187" i="19"/>
  <c r="CT187" i="19"/>
  <c r="CS187" i="19"/>
  <c r="CR187" i="19"/>
  <c r="CQ187" i="19"/>
  <c r="CP187" i="19"/>
  <c r="CO187" i="19"/>
  <c r="CN187" i="19"/>
  <c r="CM187" i="19"/>
  <c r="CL187" i="19"/>
  <c r="CK187" i="19"/>
  <c r="CJ187" i="19"/>
  <c r="CI187" i="19"/>
  <c r="CH187" i="19"/>
  <c r="CG187" i="19"/>
  <c r="CF187" i="19"/>
  <c r="CE187" i="19"/>
  <c r="CD187" i="19"/>
  <c r="CC187" i="19"/>
  <c r="CB187" i="19"/>
  <c r="CA187" i="19"/>
  <c r="BZ187" i="19"/>
  <c r="BY187" i="19"/>
  <c r="BX187" i="19"/>
  <c r="BW187" i="19"/>
  <c r="BV187" i="19"/>
  <c r="BU187" i="19"/>
  <c r="BT187" i="19"/>
  <c r="BS187" i="19"/>
  <c r="BR187" i="19"/>
  <c r="BQ187" i="19"/>
  <c r="BP187" i="19"/>
  <c r="BO187" i="19"/>
  <c r="BN187" i="19"/>
  <c r="BM187" i="19"/>
  <c r="BL187" i="19"/>
  <c r="BK187" i="19"/>
  <c r="BJ187" i="19"/>
  <c r="BI187" i="19"/>
  <c r="BH187" i="19"/>
  <c r="BG187" i="19"/>
  <c r="BF187" i="19"/>
  <c r="BE187" i="19"/>
  <c r="BD187" i="19"/>
  <c r="BC187" i="19"/>
  <c r="BB187" i="19"/>
  <c r="BA187" i="19"/>
  <c r="AZ187" i="19"/>
  <c r="AY187" i="19"/>
  <c r="AX187" i="19"/>
  <c r="AW187" i="19"/>
  <c r="AV187" i="19"/>
  <c r="AU187" i="19"/>
  <c r="AT187" i="19"/>
  <c r="AS187" i="19"/>
  <c r="AR187" i="19"/>
  <c r="AQ187" i="19"/>
  <c r="AP187" i="19"/>
  <c r="AO187" i="19"/>
  <c r="AN187" i="19"/>
  <c r="AM187" i="19"/>
  <c r="AL187" i="19"/>
  <c r="AK187" i="19"/>
  <c r="AJ187" i="19"/>
  <c r="AI187" i="19"/>
  <c r="AH187" i="19"/>
  <c r="AG187" i="19"/>
  <c r="AF187" i="19"/>
  <c r="AE187" i="19"/>
  <c r="AD187" i="19"/>
  <c r="AC187" i="19"/>
  <c r="AB187" i="19"/>
  <c r="AA187" i="19"/>
  <c r="Z187" i="19"/>
  <c r="Y187" i="19"/>
  <c r="X187" i="19"/>
  <c r="W187" i="19"/>
  <c r="V187" i="19"/>
  <c r="U187" i="19"/>
  <c r="T187" i="19"/>
  <c r="S187" i="19"/>
  <c r="R187" i="19"/>
  <c r="Q187" i="19"/>
  <c r="P187" i="19"/>
  <c r="O187" i="19"/>
  <c r="N187" i="19"/>
  <c r="M187" i="19"/>
  <c r="L187" i="19"/>
  <c r="K187" i="19"/>
  <c r="J187" i="19"/>
  <c r="I187" i="19"/>
  <c r="H187" i="19"/>
  <c r="G187" i="19"/>
  <c r="CY186" i="19"/>
  <c r="CX186" i="19"/>
  <c r="CW186" i="19"/>
  <c r="CV186" i="19"/>
  <c r="CU186" i="19"/>
  <c r="CT186" i="19"/>
  <c r="CS186" i="19"/>
  <c r="CR186" i="19"/>
  <c r="CQ186" i="19"/>
  <c r="CP186" i="19"/>
  <c r="CO186" i="19"/>
  <c r="CN186" i="19"/>
  <c r="CM186" i="19"/>
  <c r="CL186" i="19"/>
  <c r="CK186" i="19"/>
  <c r="CJ186" i="19"/>
  <c r="CI186" i="19"/>
  <c r="CH186" i="19"/>
  <c r="CG186" i="19"/>
  <c r="CF186" i="19"/>
  <c r="CE186" i="19"/>
  <c r="CD186" i="19"/>
  <c r="CC186" i="19"/>
  <c r="CB186" i="19"/>
  <c r="CA186" i="19"/>
  <c r="BZ186" i="19"/>
  <c r="BY186" i="19"/>
  <c r="BX186" i="19"/>
  <c r="BW186" i="19"/>
  <c r="BV186" i="19"/>
  <c r="BU186" i="19"/>
  <c r="BT186" i="19"/>
  <c r="BS186" i="19"/>
  <c r="BR186" i="19"/>
  <c r="BQ186" i="19"/>
  <c r="BP186" i="19"/>
  <c r="BO186" i="19"/>
  <c r="BN186" i="19"/>
  <c r="BM186" i="19"/>
  <c r="BL186" i="19"/>
  <c r="BK186" i="19"/>
  <c r="BJ186" i="19"/>
  <c r="BI186" i="19"/>
  <c r="BH186" i="19"/>
  <c r="BG186" i="19"/>
  <c r="BF186" i="19"/>
  <c r="BE186" i="19"/>
  <c r="BD186" i="19"/>
  <c r="BC186" i="19"/>
  <c r="BB186" i="19"/>
  <c r="BA186" i="19"/>
  <c r="AZ186" i="19"/>
  <c r="AY186" i="19"/>
  <c r="AX186" i="19"/>
  <c r="AW186" i="19"/>
  <c r="AV186" i="19"/>
  <c r="AU186" i="19"/>
  <c r="AT186" i="19"/>
  <c r="AS186" i="19"/>
  <c r="AR186" i="19"/>
  <c r="AQ186" i="19"/>
  <c r="AP186" i="19"/>
  <c r="AO186" i="19"/>
  <c r="AN186" i="19"/>
  <c r="AM186" i="19"/>
  <c r="AL186" i="19"/>
  <c r="AK186" i="19"/>
  <c r="AJ186" i="19"/>
  <c r="AI186" i="19"/>
  <c r="AH186" i="19"/>
  <c r="AG186" i="19"/>
  <c r="AF186" i="19"/>
  <c r="AE186" i="19"/>
  <c r="AD186" i="19"/>
  <c r="AC186" i="19"/>
  <c r="AB186" i="19"/>
  <c r="AA186" i="19"/>
  <c r="Z186" i="19"/>
  <c r="Y186" i="19"/>
  <c r="X186" i="19"/>
  <c r="W186" i="19"/>
  <c r="V186" i="19"/>
  <c r="U186" i="19"/>
  <c r="T186" i="19"/>
  <c r="S186" i="19"/>
  <c r="R186" i="19"/>
  <c r="Q186" i="19"/>
  <c r="P186" i="19"/>
  <c r="O186" i="19"/>
  <c r="N186" i="19"/>
  <c r="M186" i="19"/>
  <c r="L186" i="19"/>
  <c r="K186" i="19"/>
  <c r="J186" i="19"/>
  <c r="I186" i="19"/>
  <c r="H186" i="19"/>
  <c r="G186" i="19"/>
  <c r="CY185" i="19"/>
  <c r="CX185" i="19"/>
  <c r="CW185" i="19"/>
  <c r="CV185" i="19"/>
  <c r="CU185" i="19"/>
  <c r="CT185" i="19"/>
  <c r="CS185" i="19"/>
  <c r="CR185" i="19"/>
  <c r="CQ185" i="19"/>
  <c r="CP185" i="19"/>
  <c r="CO185" i="19"/>
  <c r="CN185" i="19"/>
  <c r="CM185" i="19"/>
  <c r="CL185" i="19"/>
  <c r="CK185" i="19"/>
  <c r="CJ185" i="19"/>
  <c r="CI185" i="19"/>
  <c r="CH185" i="19"/>
  <c r="CG185" i="19"/>
  <c r="CF185" i="19"/>
  <c r="CE185" i="19"/>
  <c r="CD185" i="19"/>
  <c r="CC185" i="19"/>
  <c r="CB185" i="19"/>
  <c r="CA185" i="19"/>
  <c r="BZ185" i="19"/>
  <c r="BY185" i="19"/>
  <c r="BX185" i="19"/>
  <c r="BW185" i="19"/>
  <c r="BV185" i="19"/>
  <c r="BU185" i="19"/>
  <c r="BT185" i="19"/>
  <c r="BS185" i="19"/>
  <c r="BR185" i="19"/>
  <c r="BQ185" i="19"/>
  <c r="BP185" i="19"/>
  <c r="BO185" i="19"/>
  <c r="BN185" i="19"/>
  <c r="BM185" i="19"/>
  <c r="BL185" i="19"/>
  <c r="BK185" i="19"/>
  <c r="BJ185" i="19"/>
  <c r="BI185" i="19"/>
  <c r="BH185" i="19"/>
  <c r="BG185" i="19"/>
  <c r="BF185" i="19"/>
  <c r="BE185" i="19"/>
  <c r="BD185" i="19"/>
  <c r="BC185" i="19"/>
  <c r="BB185" i="19"/>
  <c r="BA185" i="19"/>
  <c r="AZ185" i="19"/>
  <c r="AY185" i="19"/>
  <c r="AX185" i="19"/>
  <c r="AW185" i="19"/>
  <c r="AV185" i="19"/>
  <c r="AU185" i="19"/>
  <c r="AT185" i="19"/>
  <c r="AS185" i="19"/>
  <c r="AR185" i="19"/>
  <c r="AQ185" i="19"/>
  <c r="AP185" i="19"/>
  <c r="AO185" i="19"/>
  <c r="AN185" i="19"/>
  <c r="AM185" i="19"/>
  <c r="AL185" i="19"/>
  <c r="AK185" i="19"/>
  <c r="AJ185" i="19"/>
  <c r="AI185" i="19"/>
  <c r="AH185" i="19"/>
  <c r="AG185" i="19"/>
  <c r="AF185" i="19"/>
  <c r="AE185" i="19"/>
  <c r="AD185" i="19"/>
  <c r="AC185" i="19"/>
  <c r="AB185" i="19"/>
  <c r="AA185" i="19"/>
  <c r="Z185" i="19"/>
  <c r="Y185" i="19"/>
  <c r="X185" i="19"/>
  <c r="W185" i="19"/>
  <c r="V185" i="19"/>
  <c r="U185" i="19"/>
  <c r="T185" i="19"/>
  <c r="S185" i="19"/>
  <c r="R185" i="19"/>
  <c r="Q185" i="19"/>
  <c r="P185" i="19"/>
  <c r="O185" i="19"/>
  <c r="N185" i="19"/>
  <c r="M185" i="19"/>
  <c r="L185" i="19"/>
  <c r="K185" i="19"/>
  <c r="J185" i="19"/>
  <c r="I185" i="19"/>
  <c r="H185" i="19"/>
  <c r="G185" i="19"/>
  <c r="H184" i="19"/>
  <c r="CX183" i="19"/>
  <c r="CX182" i="19"/>
  <c r="CV183" i="19"/>
  <c r="CV182" i="19"/>
  <c r="CT183" i="19"/>
  <c r="CT182" i="19"/>
  <c r="CR183" i="19"/>
  <c r="CR182" i="19"/>
  <c r="CP183" i="19"/>
  <c r="CP182" i="19"/>
  <c r="CN183" i="19"/>
  <c r="CN182" i="19"/>
  <c r="CL183" i="19"/>
  <c r="CL182" i="19"/>
  <c r="CJ183" i="19"/>
  <c r="CJ182" i="19"/>
  <c r="CH183" i="19"/>
  <c r="CH182" i="19"/>
  <c r="CF183" i="19"/>
  <c r="CF182" i="19"/>
  <c r="CD183" i="19"/>
  <c r="CD182" i="19"/>
  <c r="CB183" i="19"/>
  <c r="CB182" i="19"/>
  <c r="BZ183" i="19"/>
  <c r="BZ182" i="19"/>
  <c r="BX183" i="19"/>
  <c r="BX182" i="19"/>
  <c r="BV183" i="19"/>
  <c r="BV182" i="19"/>
  <c r="BT183" i="19"/>
  <c r="BT182" i="19"/>
  <c r="BR183" i="19"/>
  <c r="BR182" i="19"/>
  <c r="BP183" i="19"/>
  <c r="BP182" i="19"/>
  <c r="BN183" i="19"/>
  <c r="BN182" i="19"/>
  <c r="BL183" i="19"/>
  <c r="BL182" i="19"/>
  <c r="BJ183" i="19"/>
  <c r="BJ182" i="19"/>
  <c r="BH183" i="19"/>
  <c r="BH182" i="19"/>
  <c r="BF183" i="19"/>
  <c r="BF182" i="19"/>
  <c r="BD183" i="19"/>
  <c r="BD182" i="19"/>
  <c r="BB183" i="19"/>
  <c r="BB182" i="19"/>
  <c r="AZ183" i="19"/>
  <c r="AZ182" i="19"/>
  <c r="AX183" i="19"/>
  <c r="AX182" i="19"/>
  <c r="AV183" i="19"/>
  <c r="AV182" i="19"/>
  <c r="AT183" i="19"/>
  <c r="AT182" i="19"/>
  <c r="AR183" i="19"/>
  <c r="AR182" i="19"/>
  <c r="AP183" i="19"/>
  <c r="AP182" i="19"/>
  <c r="AN183" i="19"/>
  <c r="AN182" i="19"/>
  <c r="AL183" i="19"/>
  <c r="AL182" i="19"/>
  <c r="AJ183" i="19"/>
  <c r="AJ182" i="19"/>
  <c r="AH183" i="19"/>
  <c r="AH182" i="19"/>
  <c r="AF183" i="19"/>
  <c r="AF182" i="19"/>
  <c r="AD183" i="19"/>
  <c r="AD182" i="19"/>
  <c r="AB183" i="19"/>
  <c r="AB182" i="19"/>
  <c r="Z183" i="19"/>
  <c r="Z182" i="19"/>
  <c r="X183" i="19"/>
  <c r="X182" i="19"/>
  <c r="V183" i="19"/>
  <c r="V182" i="19"/>
  <c r="T183" i="19"/>
  <c r="T182" i="19"/>
  <c r="R183" i="19"/>
  <c r="R182" i="19"/>
  <c r="P183" i="19"/>
  <c r="P182" i="19"/>
  <c r="N183" i="19"/>
  <c r="N182" i="19"/>
  <c r="L183" i="19"/>
  <c r="L182" i="19"/>
  <c r="J183" i="19"/>
  <c r="J182" i="19"/>
  <c r="H183" i="19"/>
  <c r="H182" i="19"/>
  <c r="CY181" i="19"/>
  <c r="CX181" i="19"/>
  <c r="CW181" i="19"/>
  <c r="CV181" i="19"/>
  <c r="CU181" i="19"/>
  <c r="CT181" i="19"/>
  <c r="CS181" i="19"/>
  <c r="CR181" i="19"/>
  <c r="CQ181" i="19"/>
  <c r="CP181" i="19"/>
  <c r="CO181" i="19"/>
  <c r="CN181" i="19"/>
  <c r="CM181" i="19"/>
  <c r="CL181" i="19"/>
  <c r="CK181" i="19"/>
  <c r="CJ181" i="19"/>
  <c r="CI181" i="19"/>
  <c r="CH181" i="19"/>
  <c r="CG181" i="19"/>
  <c r="CF181" i="19"/>
  <c r="CE181" i="19"/>
  <c r="CD181" i="19"/>
  <c r="CC181" i="19"/>
  <c r="CB181" i="19"/>
  <c r="CA181" i="19"/>
  <c r="BZ181" i="19"/>
  <c r="BY181" i="19"/>
  <c r="BX181" i="19"/>
  <c r="BW181" i="19"/>
  <c r="BV181" i="19"/>
  <c r="BU181" i="19"/>
  <c r="BT181" i="19"/>
  <c r="BS181" i="19"/>
  <c r="BR181" i="19"/>
  <c r="BQ181" i="19"/>
  <c r="BP181" i="19"/>
  <c r="BO181" i="19"/>
  <c r="BN181" i="19"/>
  <c r="BM181" i="19"/>
  <c r="BL181" i="19"/>
  <c r="BK181" i="19"/>
  <c r="BJ181" i="19"/>
  <c r="BI181" i="19"/>
  <c r="BH181" i="19"/>
  <c r="BG181" i="19"/>
  <c r="BF181" i="19"/>
  <c r="BE181" i="19"/>
  <c r="BD181" i="19"/>
  <c r="BC181" i="19"/>
  <c r="BB181" i="19"/>
  <c r="BA181" i="19"/>
  <c r="AZ181" i="19"/>
  <c r="AY181" i="19"/>
  <c r="AX181" i="19"/>
  <c r="AW181" i="19"/>
  <c r="AV181" i="19"/>
  <c r="AU181" i="19"/>
  <c r="AT181" i="19"/>
  <c r="AS181" i="19"/>
  <c r="AR181" i="19"/>
  <c r="AQ181" i="19"/>
  <c r="AP181" i="19"/>
  <c r="AO181" i="19"/>
  <c r="AN181" i="19"/>
  <c r="AM181" i="19"/>
  <c r="AL181" i="19"/>
  <c r="AK181" i="19"/>
  <c r="AJ181" i="19"/>
  <c r="AI181" i="19"/>
  <c r="AH181" i="19"/>
  <c r="AG181" i="19"/>
  <c r="AF181" i="19"/>
  <c r="AE181" i="19"/>
  <c r="AD181" i="19"/>
  <c r="AC181" i="19"/>
  <c r="AB181" i="19"/>
  <c r="AA181" i="19"/>
  <c r="Z181" i="19"/>
  <c r="Y181" i="19"/>
  <c r="X181" i="19"/>
  <c r="W181" i="19"/>
  <c r="V181" i="19"/>
  <c r="U181" i="19"/>
  <c r="T181" i="19"/>
  <c r="S181" i="19"/>
  <c r="R181" i="19"/>
  <c r="Q181" i="19"/>
  <c r="P181" i="19"/>
  <c r="O181" i="19"/>
  <c r="N181" i="19"/>
  <c r="M181" i="19"/>
  <c r="L181" i="19"/>
  <c r="K181" i="19"/>
  <c r="J181" i="19"/>
  <c r="I181" i="19"/>
  <c r="H181" i="19"/>
  <c r="G181" i="19"/>
  <c r="CY180" i="19"/>
  <c r="CX180" i="19"/>
  <c r="CW180" i="19"/>
  <c r="CV180" i="19"/>
  <c r="CU180" i="19"/>
  <c r="CT180" i="19"/>
  <c r="CS180" i="19"/>
  <c r="CR180" i="19"/>
  <c r="CQ180" i="19"/>
  <c r="CP180" i="19"/>
  <c r="CO180" i="19"/>
  <c r="CN180" i="19"/>
  <c r="CM180" i="19"/>
  <c r="CL180" i="19"/>
  <c r="CK180" i="19"/>
  <c r="CJ180" i="19"/>
  <c r="CI180" i="19"/>
  <c r="CH180" i="19"/>
  <c r="CG180" i="19"/>
  <c r="CF180" i="19"/>
  <c r="CE180" i="19"/>
  <c r="CD180" i="19"/>
  <c r="CC180" i="19"/>
  <c r="CB180" i="19"/>
  <c r="CA180" i="19"/>
  <c r="BZ180" i="19"/>
  <c r="BY180" i="19"/>
  <c r="BX180" i="19"/>
  <c r="BW180" i="19"/>
  <c r="BV180" i="19"/>
  <c r="BU180" i="19"/>
  <c r="BT180" i="19"/>
  <c r="BS180" i="19"/>
  <c r="BR180" i="19"/>
  <c r="BQ180" i="19"/>
  <c r="BP180" i="19"/>
  <c r="BO180" i="19"/>
  <c r="BN180" i="19"/>
  <c r="BM180" i="19"/>
  <c r="BL180" i="19"/>
  <c r="BK180" i="19"/>
  <c r="BJ180" i="19"/>
  <c r="BI180" i="19"/>
  <c r="BH180" i="19"/>
  <c r="BG180" i="19"/>
  <c r="BF180" i="19"/>
  <c r="BE180" i="19"/>
  <c r="BD180" i="19"/>
  <c r="BC180" i="19"/>
  <c r="BB180" i="19"/>
  <c r="BA180" i="19"/>
  <c r="AZ180" i="19"/>
  <c r="AY180" i="19"/>
  <c r="AX180" i="19"/>
  <c r="AW180" i="19"/>
  <c r="AV180" i="19"/>
  <c r="AU180" i="19"/>
  <c r="AT180" i="19"/>
  <c r="AS180" i="19"/>
  <c r="AR180" i="19"/>
  <c r="AQ180" i="19"/>
  <c r="AP180" i="19"/>
  <c r="AO180" i="19"/>
  <c r="AN180" i="19"/>
  <c r="AM180" i="19"/>
  <c r="AL180" i="19"/>
  <c r="AK180" i="19"/>
  <c r="AJ180" i="19"/>
  <c r="AI180" i="19"/>
  <c r="AH180" i="19"/>
  <c r="AG180" i="19"/>
  <c r="AF180" i="19"/>
  <c r="AE180" i="19"/>
  <c r="AD180" i="19"/>
  <c r="AC180" i="19"/>
  <c r="AB180" i="19"/>
  <c r="AA180" i="19"/>
  <c r="Z180" i="19"/>
  <c r="Y180" i="19"/>
  <c r="X180" i="19"/>
  <c r="W180" i="19"/>
  <c r="V180" i="19"/>
  <c r="U180" i="19"/>
  <c r="T180" i="19"/>
  <c r="S180" i="19"/>
  <c r="R180" i="19"/>
  <c r="Q180" i="19"/>
  <c r="P180" i="19"/>
  <c r="O180" i="19"/>
  <c r="N180" i="19"/>
  <c r="M180" i="19"/>
  <c r="L180" i="19"/>
  <c r="K180" i="19"/>
  <c r="J180" i="19"/>
  <c r="I180" i="19"/>
  <c r="H180" i="19"/>
  <c r="G180" i="19"/>
  <c r="CY179" i="19"/>
  <c r="CX179" i="19"/>
  <c r="CW179" i="19"/>
  <c r="CV179" i="19"/>
  <c r="CU179" i="19"/>
  <c r="CT179" i="19"/>
  <c r="CS179" i="19"/>
  <c r="CR179" i="19"/>
  <c r="CQ179" i="19"/>
  <c r="CP179" i="19"/>
  <c r="CO179" i="19"/>
  <c r="CN179" i="19"/>
  <c r="CM179" i="19"/>
  <c r="CL179" i="19"/>
  <c r="CK179" i="19"/>
  <c r="CJ179" i="19"/>
  <c r="CI179" i="19"/>
  <c r="CH179" i="19"/>
  <c r="CG179" i="19"/>
  <c r="CF179" i="19"/>
  <c r="CE179" i="19"/>
  <c r="CD179" i="19"/>
  <c r="CC179" i="19"/>
  <c r="CB179" i="19"/>
  <c r="CA179" i="19"/>
  <c r="BZ179" i="19"/>
  <c r="BY179" i="19"/>
  <c r="BX179" i="19"/>
  <c r="BW179" i="19"/>
  <c r="BV179" i="19"/>
  <c r="BU179" i="19"/>
  <c r="BT179" i="19"/>
  <c r="BS179" i="19"/>
  <c r="BR179" i="19"/>
  <c r="BQ179" i="19"/>
  <c r="BP179" i="19"/>
  <c r="BO179" i="19"/>
  <c r="BN179" i="19"/>
  <c r="BM179" i="19"/>
  <c r="BL179" i="19"/>
  <c r="BK179" i="19"/>
  <c r="BJ179" i="19"/>
  <c r="BI179" i="19"/>
  <c r="BH179" i="19"/>
  <c r="BG179" i="19"/>
  <c r="BF179" i="19"/>
  <c r="BE179" i="19"/>
  <c r="BD179" i="19"/>
  <c r="BC179" i="19"/>
  <c r="BB179" i="19"/>
  <c r="BA179" i="19"/>
  <c r="AZ179" i="19"/>
  <c r="AY179" i="19"/>
  <c r="AX179" i="19"/>
  <c r="AW179" i="19"/>
  <c r="AV179" i="19"/>
  <c r="AU179" i="19"/>
  <c r="AT179" i="19"/>
  <c r="AS179" i="19"/>
  <c r="AR179" i="19"/>
  <c r="AQ179" i="19"/>
  <c r="AP179" i="19"/>
  <c r="AO179" i="19"/>
  <c r="AN179" i="19"/>
  <c r="AM179" i="19"/>
  <c r="AL179" i="19"/>
  <c r="AK179" i="19"/>
  <c r="AJ179" i="19"/>
  <c r="AI179" i="19"/>
  <c r="AH179" i="19"/>
  <c r="AG179" i="19"/>
  <c r="AF179" i="19"/>
  <c r="AE179" i="19"/>
  <c r="AD179" i="19"/>
  <c r="AC179" i="19"/>
  <c r="AB179" i="19"/>
  <c r="AA179" i="19"/>
  <c r="Z179" i="19"/>
  <c r="Y179" i="19"/>
  <c r="X179" i="19"/>
  <c r="W179" i="19"/>
  <c r="V179" i="19"/>
  <c r="U179" i="19"/>
  <c r="T179" i="19"/>
  <c r="S179" i="19"/>
  <c r="R179" i="19"/>
  <c r="Q179" i="19"/>
  <c r="P179" i="19"/>
  <c r="O179" i="19"/>
  <c r="N179" i="19"/>
  <c r="M179" i="19"/>
  <c r="L179" i="19"/>
  <c r="K179" i="19"/>
  <c r="J179" i="19"/>
  <c r="I179" i="19"/>
  <c r="H179" i="19"/>
  <c r="G179" i="19"/>
  <c r="CY178" i="19"/>
  <c r="CX178" i="19"/>
  <c r="CW178" i="19"/>
  <c r="CV178" i="19"/>
  <c r="CU178" i="19"/>
  <c r="CT178" i="19"/>
  <c r="CS178" i="19"/>
  <c r="CR178" i="19"/>
  <c r="CQ178" i="19"/>
  <c r="CP178" i="19"/>
  <c r="CO178" i="19"/>
  <c r="CN178" i="19"/>
  <c r="CM178" i="19"/>
  <c r="CL178" i="19"/>
  <c r="CK178" i="19"/>
  <c r="CJ178" i="19"/>
  <c r="CI178" i="19"/>
  <c r="CH178" i="19"/>
  <c r="CG178" i="19"/>
  <c r="CF178" i="19"/>
  <c r="CE178" i="19"/>
  <c r="CD178" i="19"/>
  <c r="CC178" i="19"/>
  <c r="CB178" i="19"/>
  <c r="CA178" i="19"/>
  <c r="BZ178" i="19"/>
  <c r="BY178" i="19"/>
  <c r="BX178" i="19"/>
  <c r="BW178" i="19"/>
  <c r="BV178" i="19"/>
  <c r="BU178" i="19"/>
  <c r="BT178" i="19"/>
  <c r="BS178" i="19"/>
  <c r="BR178" i="19"/>
  <c r="BQ178" i="19"/>
  <c r="BP178" i="19"/>
  <c r="BO178" i="19"/>
  <c r="BN178" i="19"/>
  <c r="BM178" i="19"/>
  <c r="BL178" i="19"/>
  <c r="BK178" i="19"/>
  <c r="BJ178" i="19"/>
  <c r="BI178" i="19"/>
  <c r="BH178" i="19"/>
  <c r="BG178" i="19"/>
  <c r="BF178" i="19"/>
  <c r="BE178" i="19"/>
  <c r="BD178" i="19"/>
  <c r="BC178" i="19"/>
  <c r="BB178" i="19"/>
  <c r="BA178" i="19"/>
  <c r="AZ178" i="19"/>
  <c r="AY178" i="19"/>
  <c r="AX178" i="19"/>
  <c r="AW178" i="19"/>
  <c r="AV178" i="19"/>
  <c r="AU178" i="19"/>
  <c r="AT178" i="19"/>
  <c r="AS178" i="19"/>
  <c r="AR178" i="19"/>
  <c r="AQ178" i="19"/>
  <c r="AP178" i="19"/>
  <c r="AO178" i="19"/>
  <c r="AN178" i="19"/>
  <c r="AM178" i="19"/>
  <c r="AL178" i="19"/>
  <c r="AK178" i="19"/>
  <c r="AJ178" i="19"/>
  <c r="AI178" i="19"/>
  <c r="AH178" i="19"/>
  <c r="AG178" i="19"/>
  <c r="AF178" i="19"/>
  <c r="AE178" i="19"/>
  <c r="AD178" i="19"/>
  <c r="AC178" i="19"/>
  <c r="AB178" i="19"/>
  <c r="AA178" i="19"/>
  <c r="Z178" i="19"/>
  <c r="Y178" i="19"/>
  <c r="X178" i="19"/>
  <c r="W178" i="19"/>
  <c r="V178" i="19"/>
  <c r="U178" i="19"/>
  <c r="T178" i="19"/>
  <c r="S178" i="19"/>
  <c r="R178" i="19"/>
  <c r="Q178" i="19"/>
  <c r="P178" i="19"/>
  <c r="O178" i="19"/>
  <c r="N178" i="19"/>
  <c r="M178" i="19"/>
  <c r="L178" i="19"/>
  <c r="K178" i="19"/>
  <c r="J178" i="19"/>
  <c r="I178" i="19"/>
  <c r="H178" i="19"/>
  <c r="G178" i="19"/>
  <c r="CY177" i="19"/>
  <c r="CX177" i="19"/>
  <c r="CW177" i="19"/>
  <c r="CV177" i="19"/>
  <c r="CU177" i="19"/>
  <c r="CT177" i="19"/>
  <c r="CS177" i="19"/>
  <c r="CR177" i="19"/>
  <c r="CQ177" i="19"/>
  <c r="CP177" i="19"/>
  <c r="CO177" i="19"/>
  <c r="CN177" i="19"/>
  <c r="CM177" i="19"/>
  <c r="CL177" i="19"/>
  <c r="CK177" i="19"/>
  <c r="CJ177" i="19"/>
  <c r="CI177" i="19"/>
  <c r="CH177" i="19"/>
  <c r="CG177" i="19"/>
  <c r="CF177" i="19"/>
  <c r="CE177" i="19"/>
  <c r="CD177" i="19"/>
  <c r="CC177" i="19"/>
  <c r="CB177" i="19"/>
  <c r="CA177" i="19"/>
  <c r="BZ177" i="19"/>
  <c r="BY177" i="19"/>
  <c r="BX177" i="19"/>
  <c r="BW177" i="19"/>
  <c r="BV177" i="19"/>
  <c r="BU177" i="19"/>
  <c r="BT177" i="19"/>
  <c r="BS177" i="19"/>
  <c r="BR177" i="19"/>
  <c r="BQ177" i="19"/>
  <c r="BP177" i="19"/>
  <c r="BO177" i="19"/>
  <c r="BN177" i="19"/>
  <c r="BM177" i="19"/>
  <c r="BL177" i="19"/>
  <c r="BK177" i="19"/>
  <c r="BJ177" i="19"/>
  <c r="BI177" i="19"/>
  <c r="BH177" i="19"/>
  <c r="BG177" i="19"/>
  <c r="BF177" i="19"/>
  <c r="BE177" i="19"/>
  <c r="BD177" i="19"/>
  <c r="BC177" i="19"/>
  <c r="BB177" i="19"/>
  <c r="BA177" i="19"/>
  <c r="AZ177" i="19"/>
  <c r="AY177" i="19"/>
  <c r="AX177" i="19"/>
  <c r="AW177" i="19"/>
  <c r="AV177" i="19"/>
  <c r="AU177" i="19"/>
  <c r="AT177" i="19"/>
  <c r="AS177" i="19"/>
  <c r="AR177" i="19"/>
  <c r="AQ177" i="19"/>
  <c r="AP177" i="19"/>
  <c r="AO177" i="19"/>
  <c r="AN177" i="19"/>
  <c r="AM177" i="19"/>
  <c r="AL177" i="19"/>
  <c r="AK177" i="19"/>
  <c r="AJ177" i="19"/>
  <c r="AI177" i="19"/>
  <c r="AH177" i="19"/>
  <c r="AG177" i="19"/>
  <c r="AF177" i="19"/>
  <c r="AE177" i="19"/>
  <c r="AD177" i="19"/>
  <c r="AC177" i="19"/>
  <c r="AB177" i="19"/>
  <c r="AA177" i="19"/>
  <c r="Z177" i="19"/>
  <c r="Y177" i="19"/>
  <c r="X177" i="19"/>
  <c r="W177" i="19"/>
  <c r="V177" i="19"/>
  <c r="U177" i="19"/>
  <c r="T177" i="19"/>
  <c r="S177" i="19"/>
  <c r="R177" i="19"/>
  <c r="Q177" i="19"/>
  <c r="P177" i="19"/>
  <c r="O177" i="19"/>
  <c r="N177" i="19"/>
  <c r="M177" i="19"/>
  <c r="L177" i="19"/>
  <c r="K177" i="19"/>
  <c r="J177" i="19"/>
  <c r="I177" i="19"/>
  <c r="H177" i="19"/>
  <c r="G177" i="19"/>
  <c r="CY176" i="19"/>
  <c r="CX176" i="19"/>
  <c r="CW176" i="19"/>
  <c r="CV176" i="19"/>
  <c r="CU176" i="19"/>
  <c r="CT176" i="19"/>
  <c r="CS176" i="19"/>
  <c r="CR176" i="19"/>
  <c r="CQ176" i="19"/>
  <c r="CP176" i="19"/>
  <c r="CO176" i="19"/>
  <c r="CN176" i="19"/>
  <c r="CM176" i="19"/>
  <c r="CL176" i="19"/>
  <c r="CK176" i="19"/>
  <c r="CJ176" i="19"/>
  <c r="CI176" i="19"/>
  <c r="CH176" i="19"/>
  <c r="CG176" i="19"/>
  <c r="CF176" i="19"/>
  <c r="CE176" i="19"/>
  <c r="CD176" i="19"/>
  <c r="CC176" i="19"/>
  <c r="CB176" i="19"/>
  <c r="CA176" i="19"/>
  <c r="BZ176" i="19"/>
  <c r="BY176" i="19"/>
  <c r="BX176" i="19"/>
  <c r="BW176" i="19"/>
  <c r="BV176" i="19"/>
  <c r="BU176" i="19"/>
  <c r="BT176" i="19"/>
  <c r="BS176" i="19"/>
  <c r="BR176" i="19"/>
  <c r="BQ176" i="19"/>
  <c r="BP176" i="19"/>
  <c r="BO176" i="19"/>
  <c r="BN176" i="19"/>
  <c r="BM176" i="19"/>
  <c r="BL176" i="19"/>
  <c r="BK176" i="19"/>
  <c r="BJ176" i="19"/>
  <c r="BI176" i="19"/>
  <c r="BH176" i="19"/>
  <c r="BG176" i="19"/>
  <c r="BF176" i="19"/>
  <c r="BE176" i="19"/>
  <c r="BD176" i="19"/>
  <c r="BC176" i="19"/>
  <c r="BB176" i="19"/>
  <c r="BA176" i="19"/>
  <c r="AZ176" i="19"/>
  <c r="AY176" i="19"/>
  <c r="AX176" i="19"/>
  <c r="AW176" i="19"/>
  <c r="AV176" i="19"/>
  <c r="AU176" i="19"/>
  <c r="AT176" i="19"/>
  <c r="AS176" i="19"/>
  <c r="AR176" i="19"/>
  <c r="AQ176" i="19"/>
  <c r="AP176" i="19"/>
  <c r="AO176" i="19"/>
  <c r="AN176" i="19"/>
  <c r="AM176" i="19"/>
  <c r="AL176" i="19"/>
  <c r="AK176" i="19"/>
  <c r="AJ176" i="19"/>
  <c r="AI176" i="19"/>
  <c r="AH176" i="19"/>
  <c r="AG176" i="19"/>
  <c r="AF176" i="19"/>
  <c r="AE176" i="19"/>
  <c r="AD176" i="19"/>
  <c r="AC176" i="19"/>
  <c r="AB176" i="19"/>
  <c r="AA176" i="19"/>
  <c r="Z176" i="19"/>
  <c r="Y176" i="19"/>
  <c r="X176" i="19"/>
  <c r="W176" i="19"/>
  <c r="V176" i="19"/>
  <c r="U176" i="19"/>
  <c r="T176" i="19"/>
  <c r="S176" i="19"/>
  <c r="R176" i="19"/>
  <c r="Q176" i="19"/>
  <c r="P176" i="19"/>
  <c r="O176" i="19"/>
  <c r="N176" i="19"/>
  <c r="M176" i="19"/>
  <c r="L176" i="19"/>
  <c r="K176" i="19"/>
  <c r="J176" i="19"/>
  <c r="I176" i="19"/>
  <c r="H176" i="19"/>
  <c r="G176" i="19"/>
  <c r="H175" i="19"/>
  <c r="CX174" i="19"/>
  <c r="CX173" i="19"/>
  <c r="CV174" i="19"/>
  <c r="CV173" i="19"/>
  <c r="CT174" i="19"/>
  <c r="CT173" i="19"/>
  <c r="CR174" i="19"/>
  <c r="CR173" i="19"/>
  <c r="CP174" i="19"/>
  <c r="CP173" i="19"/>
  <c r="CN174" i="19"/>
  <c r="CN173" i="19"/>
  <c r="CL174" i="19"/>
  <c r="CL173" i="19"/>
  <c r="CJ174" i="19"/>
  <c r="CJ173" i="19"/>
  <c r="CH174" i="19"/>
  <c r="CH173" i="19"/>
  <c r="CF174" i="19"/>
  <c r="CF173" i="19"/>
  <c r="CD174" i="19"/>
  <c r="CD173" i="19"/>
  <c r="CB174" i="19"/>
  <c r="CB173" i="19"/>
  <c r="BZ174" i="19"/>
  <c r="BZ173" i="19"/>
  <c r="BX174" i="19"/>
  <c r="BX173" i="19"/>
  <c r="BV174" i="19"/>
  <c r="BV173" i="19"/>
  <c r="BT174" i="19"/>
  <c r="BT173" i="19"/>
  <c r="BR174" i="19"/>
  <c r="BR173" i="19"/>
  <c r="BP174" i="19"/>
  <c r="BP173" i="19"/>
  <c r="BN174" i="19"/>
  <c r="BN173" i="19"/>
  <c r="BL174" i="19"/>
  <c r="BL173" i="19"/>
  <c r="BJ174" i="19"/>
  <c r="BJ173" i="19"/>
  <c r="BH174" i="19"/>
  <c r="BH173" i="19"/>
  <c r="BF174" i="19"/>
  <c r="BF173" i="19"/>
  <c r="BD174" i="19"/>
  <c r="BD173" i="19"/>
  <c r="BB174" i="19"/>
  <c r="BB173" i="19"/>
  <c r="AZ174" i="19"/>
  <c r="AZ173" i="19"/>
  <c r="AX174" i="19"/>
  <c r="AX173" i="19"/>
  <c r="AV174" i="19"/>
  <c r="AV173" i="19"/>
  <c r="AT174" i="19"/>
  <c r="AT173" i="19"/>
  <c r="AR174" i="19"/>
  <c r="AR173" i="19"/>
  <c r="AP174" i="19"/>
  <c r="AP173" i="19"/>
  <c r="AN174" i="19"/>
  <c r="AN173" i="19"/>
  <c r="AL174" i="19"/>
  <c r="AL173" i="19"/>
  <c r="AJ174" i="19"/>
  <c r="AJ173" i="19"/>
  <c r="AH174" i="19"/>
  <c r="AH173" i="19"/>
  <c r="AF174" i="19"/>
  <c r="AF173" i="19"/>
  <c r="AD174" i="19"/>
  <c r="AD173" i="19"/>
  <c r="AB174" i="19"/>
  <c r="AB173" i="19"/>
  <c r="Z174" i="19"/>
  <c r="Z173" i="19"/>
  <c r="X174" i="19"/>
  <c r="X173" i="19"/>
  <c r="V174" i="19"/>
  <c r="V173" i="19"/>
  <c r="T174" i="19"/>
  <c r="T173" i="19"/>
  <c r="R174" i="19"/>
  <c r="R173" i="19"/>
  <c r="P174" i="19"/>
  <c r="P173" i="19"/>
  <c r="N174" i="19"/>
  <c r="N173" i="19"/>
  <c r="L174" i="19"/>
  <c r="L173" i="19"/>
  <c r="J174" i="19"/>
  <c r="J173" i="19"/>
  <c r="H174" i="19"/>
  <c r="H173" i="19"/>
  <c r="CY172" i="19"/>
  <c r="CX172" i="19"/>
  <c r="CW172" i="19"/>
  <c r="CV172" i="19"/>
  <c r="CU172" i="19"/>
  <c r="CT172" i="19"/>
  <c r="CS172" i="19"/>
  <c r="CR172" i="19"/>
  <c r="CQ172" i="19"/>
  <c r="CP172" i="19"/>
  <c r="CO172" i="19"/>
  <c r="CN172" i="19"/>
  <c r="CM172" i="19"/>
  <c r="CL172" i="19"/>
  <c r="CK172" i="19"/>
  <c r="CJ172" i="19"/>
  <c r="CI172" i="19"/>
  <c r="CH172" i="19"/>
  <c r="CG172" i="19"/>
  <c r="CF172" i="19"/>
  <c r="CE172" i="19"/>
  <c r="CD172" i="19"/>
  <c r="CC172" i="19"/>
  <c r="CB172" i="19"/>
  <c r="CA172" i="19"/>
  <c r="BZ172" i="19"/>
  <c r="BY172" i="19"/>
  <c r="BX172" i="19"/>
  <c r="BW172" i="19"/>
  <c r="BV172" i="19"/>
  <c r="BU172" i="19"/>
  <c r="BT172" i="19"/>
  <c r="BS172" i="19"/>
  <c r="BR172" i="19"/>
  <c r="BQ172" i="19"/>
  <c r="BP172" i="19"/>
  <c r="BO172" i="19"/>
  <c r="BN172" i="19"/>
  <c r="BM172" i="19"/>
  <c r="BL172" i="19"/>
  <c r="BK172" i="19"/>
  <c r="BJ172" i="19"/>
  <c r="BI172" i="19"/>
  <c r="BH172" i="19"/>
  <c r="BG172" i="19"/>
  <c r="BF172" i="19"/>
  <c r="BE172" i="19"/>
  <c r="BD172" i="19"/>
  <c r="BC172" i="19"/>
  <c r="BB172" i="19"/>
  <c r="BA172" i="19"/>
  <c r="AZ172" i="19"/>
  <c r="AY172" i="19"/>
  <c r="AX172" i="19"/>
  <c r="AW172" i="19"/>
  <c r="AV172" i="19"/>
  <c r="AU172" i="19"/>
  <c r="AT172" i="19"/>
  <c r="AS172" i="19"/>
  <c r="AR172" i="19"/>
  <c r="AQ172" i="19"/>
  <c r="AP172" i="19"/>
  <c r="AO172" i="19"/>
  <c r="AN172" i="19"/>
  <c r="AM172" i="19"/>
  <c r="AL172" i="19"/>
  <c r="AK172" i="19"/>
  <c r="AJ172" i="19"/>
  <c r="AI172" i="19"/>
  <c r="AH172" i="19"/>
  <c r="AG172" i="19"/>
  <c r="AF172" i="19"/>
  <c r="AE172" i="19"/>
  <c r="AD172" i="19"/>
  <c r="AC172" i="19"/>
  <c r="AB172" i="19"/>
  <c r="AA172" i="19"/>
  <c r="Z172" i="19"/>
  <c r="Y172" i="19"/>
  <c r="X172" i="19"/>
  <c r="W172" i="19"/>
  <c r="V172" i="19"/>
  <c r="U172" i="19"/>
  <c r="T172" i="19"/>
  <c r="S172" i="19"/>
  <c r="R172" i="19"/>
  <c r="Q172" i="19"/>
  <c r="P172" i="19"/>
  <c r="O172" i="19"/>
  <c r="N172" i="19"/>
  <c r="M172" i="19"/>
  <c r="L172" i="19"/>
  <c r="K172" i="19"/>
  <c r="J172" i="19"/>
  <c r="I172" i="19"/>
  <c r="H172" i="19"/>
  <c r="G172" i="19"/>
  <c r="CY171" i="19"/>
  <c r="CX171" i="19"/>
  <c r="CW171" i="19"/>
  <c r="CV171" i="19"/>
  <c r="CU171" i="19"/>
  <c r="CT171" i="19"/>
  <c r="CS171" i="19"/>
  <c r="CR171" i="19"/>
  <c r="CQ171" i="19"/>
  <c r="CP171" i="19"/>
  <c r="CO171" i="19"/>
  <c r="CN171" i="19"/>
  <c r="CM171" i="19"/>
  <c r="CL171" i="19"/>
  <c r="CK171" i="19"/>
  <c r="CJ171" i="19"/>
  <c r="CI171" i="19"/>
  <c r="CH171" i="19"/>
  <c r="CG171" i="19"/>
  <c r="CF171" i="19"/>
  <c r="CE171" i="19"/>
  <c r="CD171" i="19"/>
  <c r="CC171" i="19"/>
  <c r="CB171" i="19"/>
  <c r="CA171" i="19"/>
  <c r="BZ171" i="19"/>
  <c r="BY171" i="19"/>
  <c r="BX171" i="19"/>
  <c r="BW171" i="19"/>
  <c r="BV171" i="19"/>
  <c r="BU171" i="19"/>
  <c r="BT171" i="19"/>
  <c r="BS171" i="19"/>
  <c r="BR171" i="19"/>
  <c r="BQ171" i="19"/>
  <c r="BP171" i="19"/>
  <c r="BO171" i="19"/>
  <c r="BN171" i="19"/>
  <c r="BM171" i="19"/>
  <c r="BL171" i="19"/>
  <c r="BK171" i="19"/>
  <c r="BJ171" i="19"/>
  <c r="BI171" i="19"/>
  <c r="BH171" i="19"/>
  <c r="BG171" i="19"/>
  <c r="BF171" i="19"/>
  <c r="BE171" i="19"/>
  <c r="BD171" i="19"/>
  <c r="BC171" i="19"/>
  <c r="BB171" i="19"/>
  <c r="BA171" i="19"/>
  <c r="AZ171" i="19"/>
  <c r="AY171" i="19"/>
  <c r="AX171" i="19"/>
  <c r="AW171" i="19"/>
  <c r="AV171" i="19"/>
  <c r="AU171" i="19"/>
  <c r="AT171" i="19"/>
  <c r="AS171" i="19"/>
  <c r="AR171" i="19"/>
  <c r="AQ171" i="19"/>
  <c r="AP171" i="19"/>
  <c r="AO171" i="19"/>
  <c r="AN171" i="19"/>
  <c r="AM171" i="19"/>
  <c r="AL171" i="19"/>
  <c r="AK171" i="19"/>
  <c r="AJ171" i="19"/>
  <c r="AI171" i="19"/>
  <c r="AH171" i="19"/>
  <c r="AG171" i="19"/>
  <c r="AF171" i="19"/>
  <c r="AE171" i="19"/>
  <c r="AD171" i="19"/>
  <c r="AC171" i="19"/>
  <c r="AB171" i="19"/>
  <c r="AA171" i="19"/>
  <c r="Z171" i="19"/>
  <c r="Y171" i="19"/>
  <c r="X171" i="19"/>
  <c r="W171" i="19"/>
  <c r="V171" i="19"/>
  <c r="U171" i="19"/>
  <c r="T171" i="19"/>
  <c r="S171" i="19"/>
  <c r="R171" i="19"/>
  <c r="Q171" i="19"/>
  <c r="P171" i="19"/>
  <c r="O171" i="19"/>
  <c r="N171" i="19"/>
  <c r="M171" i="19"/>
  <c r="L171" i="19"/>
  <c r="K171" i="19"/>
  <c r="J171" i="19"/>
  <c r="I171" i="19"/>
  <c r="H171" i="19"/>
  <c r="G171" i="19"/>
  <c r="CY170" i="19"/>
  <c r="CX170" i="19"/>
  <c r="CW170" i="19"/>
  <c r="CV170" i="19"/>
  <c r="CU170" i="19"/>
  <c r="CT170" i="19"/>
  <c r="CS170" i="19"/>
  <c r="CR170" i="19"/>
  <c r="CQ170" i="19"/>
  <c r="CP170" i="19"/>
  <c r="CO170" i="19"/>
  <c r="CN170" i="19"/>
  <c r="CM170" i="19"/>
  <c r="CL170" i="19"/>
  <c r="CK170" i="19"/>
  <c r="CJ170" i="19"/>
  <c r="CI170" i="19"/>
  <c r="CH170" i="19"/>
  <c r="CG170" i="19"/>
  <c r="CF170" i="19"/>
  <c r="CE170" i="19"/>
  <c r="CD170" i="19"/>
  <c r="CC170" i="19"/>
  <c r="CB170" i="19"/>
  <c r="CA170" i="19"/>
  <c r="BZ170" i="19"/>
  <c r="BY170" i="19"/>
  <c r="BX170" i="19"/>
  <c r="BW170" i="19"/>
  <c r="BV170" i="19"/>
  <c r="BU170" i="19"/>
  <c r="BT170" i="19"/>
  <c r="BS170" i="19"/>
  <c r="BR170" i="19"/>
  <c r="BQ170" i="19"/>
  <c r="BP170" i="19"/>
  <c r="BO170" i="19"/>
  <c r="BN170" i="19"/>
  <c r="BM170" i="19"/>
  <c r="BL170" i="19"/>
  <c r="BK170" i="19"/>
  <c r="BJ170" i="19"/>
  <c r="BI170" i="19"/>
  <c r="BH170" i="19"/>
  <c r="BG170" i="19"/>
  <c r="BF170" i="19"/>
  <c r="BE170" i="19"/>
  <c r="BD170" i="19"/>
  <c r="BC170" i="19"/>
  <c r="BB170" i="19"/>
  <c r="BA170" i="19"/>
  <c r="AZ170" i="19"/>
  <c r="AY170" i="19"/>
  <c r="AX170" i="19"/>
  <c r="AW170" i="19"/>
  <c r="AV170" i="19"/>
  <c r="AU170" i="19"/>
  <c r="AT170" i="19"/>
  <c r="AS170" i="19"/>
  <c r="AR170" i="19"/>
  <c r="AQ170" i="19"/>
  <c r="AP170" i="19"/>
  <c r="AO170" i="19"/>
  <c r="AN170" i="19"/>
  <c r="AM170" i="19"/>
  <c r="AL170" i="19"/>
  <c r="AK170" i="19"/>
  <c r="AJ170" i="19"/>
  <c r="AI170" i="19"/>
  <c r="AH170" i="19"/>
  <c r="AG170" i="19"/>
  <c r="AF170" i="19"/>
  <c r="AE170" i="19"/>
  <c r="AD170" i="19"/>
  <c r="AC170" i="19"/>
  <c r="AB170" i="19"/>
  <c r="AA170" i="19"/>
  <c r="Z170" i="19"/>
  <c r="Y170" i="19"/>
  <c r="X170" i="19"/>
  <c r="W170" i="19"/>
  <c r="V170" i="19"/>
  <c r="U170" i="19"/>
  <c r="T170" i="19"/>
  <c r="S170" i="19"/>
  <c r="R170" i="19"/>
  <c r="Q170" i="19"/>
  <c r="P170" i="19"/>
  <c r="O170" i="19"/>
  <c r="N170" i="19"/>
  <c r="M170" i="19"/>
  <c r="L170" i="19"/>
  <c r="K170" i="19"/>
  <c r="J170" i="19"/>
  <c r="I170" i="19"/>
  <c r="H170" i="19"/>
  <c r="G170" i="19"/>
  <c r="CY169" i="19"/>
  <c r="CX169" i="19"/>
  <c r="CW169" i="19"/>
  <c r="CV169" i="19"/>
  <c r="CU169" i="19"/>
  <c r="CT169" i="19"/>
  <c r="CS169" i="19"/>
  <c r="CR169" i="19"/>
  <c r="CQ169" i="19"/>
  <c r="CP169" i="19"/>
  <c r="CO169" i="19"/>
  <c r="CN169" i="19"/>
  <c r="CM169" i="19"/>
  <c r="CL169" i="19"/>
  <c r="CK169" i="19"/>
  <c r="CJ169" i="19"/>
  <c r="CI169" i="19"/>
  <c r="CH169" i="19"/>
  <c r="CG169" i="19"/>
  <c r="CF169" i="19"/>
  <c r="CE169" i="19"/>
  <c r="CD169" i="19"/>
  <c r="CC169" i="19"/>
  <c r="CB169" i="19"/>
  <c r="CA169" i="19"/>
  <c r="BZ169" i="19"/>
  <c r="BY169" i="19"/>
  <c r="BX169" i="19"/>
  <c r="BW169" i="19"/>
  <c r="BV169" i="19"/>
  <c r="BU169" i="19"/>
  <c r="BT169" i="19"/>
  <c r="BS169" i="19"/>
  <c r="BR169" i="19"/>
  <c r="BQ169" i="19"/>
  <c r="BP169" i="19"/>
  <c r="BO169" i="19"/>
  <c r="BN169" i="19"/>
  <c r="BM169" i="19"/>
  <c r="BL169" i="19"/>
  <c r="BK169" i="19"/>
  <c r="BJ169" i="19"/>
  <c r="BI169" i="19"/>
  <c r="BH169" i="19"/>
  <c r="BG169" i="19"/>
  <c r="BF169" i="19"/>
  <c r="BE169" i="19"/>
  <c r="BD169" i="19"/>
  <c r="BC169" i="19"/>
  <c r="BB169" i="19"/>
  <c r="BA169" i="19"/>
  <c r="AZ169" i="19"/>
  <c r="AY169" i="19"/>
  <c r="AX169" i="19"/>
  <c r="AW169" i="19"/>
  <c r="AV169" i="19"/>
  <c r="AU169" i="19"/>
  <c r="AT169" i="19"/>
  <c r="AS169" i="19"/>
  <c r="AR169" i="19"/>
  <c r="AQ169" i="19"/>
  <c r="AP169" i="19"/>
  <c r="AO169" i="19"/>
  <c r="AN169" i="19"/>
  <c r="AM169" i="19"/>
  <c r="AL169" i="19"/>
  <c r="AK169" i="19"/>
  <c r="AJ169" i="19"/>
  <c r="AI169" i="19"/>
  <c r="AH169" i="19"/>
  <c r="AG169" i="19"/>
  <c r="AF169" i="19"/>
  <c r="AE169" i="19"/>
  <c r="AD169" i="19"/>
  <c r="AC169" i="19"/>
  <c r="AB169" i="19"/>
  <c r="AA169" i="19"/>
  <c r="Z169" i="19"/>
  <c r="Y169" i="19"/>
  <c r="X169" i="19"/>
  <c r="W169" i="19"/>
  <c r="V169" i="19"/>
  <c r="U169" i="19"/>
  <c r="T169" i="19"/>
  <c r="S169" i="19"/>
  <c r="R169" i="19"/>
  <c r="Q169" i="19"/>
  <c r="P169" i="19"/>
  <c r="O169" i="19"/>
  <c r="N169" i="19"/>
  <c r="M169" i="19"/>
  <c r="L169" i="19"/>
  <c r="K169" i="19"/>
  <c r="J169" i="19"/>
  <c r="I169" i="19"/>
  <c r="H169" i="19"/>
  <c r="G169" i="19"/>
  <c r="CY168" i="19"/>
  <c r="CX168" i="19"/>
  <c r="CW168" i="19"/>
  <c r="CV168" i="19"/>
  <c r="CU168" i="19"/>
  <c r="CT168" i="19"/>
  <c r="CS168" i="19"/>
  <c r="CR168" i="19"/>
  <c r="CQ168" i="19"/>
  <c r="CP168" i="19"/>
  <c r="CO168" i="19"/>
  <c r="CN168" i="19"/>
  <c r="CM168" i="19"/>
  <c r="CL168" i="19"/>
  <c r="CK168" i="19"/>
  <c r="CJ168" i="19"/>
  <c r="CI168" i="19"/>
  <c r="CH168" i="19"/>
  <c r="CG168" i="19"/>
  <c r="CF168" i="19"/>
  <c r="CE168" i="19"/>
  <c r="CD168" i="19"/>
  <c r="CC168" i="19"/>
  <c r="CB168" i="19"/>
  <c r="CA168" i="19"/>
  <c r="BZ168" i="19"/>
  <c r="BY168" i="19"/>
  <c r="BX168" i="19"/>
  <c r="BW168" i="19"/>
  <c r="BV168" i="19"/>
  <c r="BU168" i="19"/>
  <c r="BT168" i="19"/>
  <c r="BS168" i="19"/>
  <c r="BR168" i="19"/>
  <c r="BQ168" i="19"/>
  <c r="BP168" i="19"/>
  <c r="BO168" i="19"/>
  <c r="BN168" i="19"/>
  <c r="BM168" i="19"/>
  <c r="BL168" i="19"/>
  <c r="BK168" i="19"/>
  <c r="BJ168" i="19"/>
  <c r="BI168" i="19"/>
  <c r="BH168" i="19"/>
  <c r="BG168" i="19"/>
  <c r="BF168" i="19"/>
  <c r="BE168" i="19"/>
  <c r="BD168" i="19"/>
  <c r="BC168" i="19"/>
  <c r="BB168" i="19"/>
  <c r="BA168" i="19"/>
  <c r="AZ168" i="19"/>
  <c r="AY168" i="19"/>
  <c r="AX168" i="19"/>
  <c r="AW168" i="19"/>
  <c r="AV168" i="19"/>
  <c r="AU168" i="19"/>
  <c r="AT168" i="19"/>
  <c r="AS168" i="19"/>
  <c r="AR168" i="19"/>
  <c r="AQ168" i="19"/>
  <c r="AP168" i="19"/>
  <c r="AO168" i="19"/>
  <c r="AN168" i="19"/>
  <c r="AM168" i="19"/>
  <c r="AL168" i="19"/>
  <c r="AK168" i="19"/>
  <c r="AJ168" i="19"/>
  <c r="AI168" i="19"/>
  <c r="AH168" i="19"/>
  <c r="AG168" i="19"/>
  <c r="AF168" i="19"/>
  <c r="AE168" i="19"/>
  <c r="AD168" i="19"/>
  <c r="AC168" i="19"/>
  <c r="AB168" i="19"/>
  <c r="AA168" i="19"/>
  <c r="Z168" i="19"/>
  <c r="Y168" i="19"/>
  <c r="X168" i="19"/>
  <c r="W168" i="19"/>
  <c r="V168" i="19"/>
  <c r="U168" i="19"/>
  <c r="T168" i="19"/>
  <c r="S168" i="19"/>
  <c r="R168" i="19"/>
  <c r="Q168" i="19"/>
  <c r="P168" i="19"/>
  <c r="O168" i="19"/>
  <c r="N168" i="19"/>
  <c r="M168" i="19"/>
  <c r="L168" i="19"/>
  <c r="K168" i="19"/>
  <c r="J168" i="19"/>
  <c r="I168" i="19"/>
  <c r="H168" i="19"/>
  <c r="G168" i="19"/>
  <c r="CY167" i="19"/>
  <c r="CX167" i="19"/>
  <c r="CW167" i="19"/>
  <c r="CV167" i="19"/>
  <c r="CU167" i="19"/>
  <c r="CT167" i="19"/>
  <c r="CS167" i="19"/>
  <c r="CR167" i="19"/>
  <c r="CQ167" i="19"/>
  <c r="CP167" i="19"/>
  <c r="CO167" i="19"/>
  <c r="CN167" i="19"/>
  <c r="CM167" i="19"/>
  <c r="CL167" i="19"/>
  <c r="CK167" i="19"/>
  <c r="CJ167" i="19"/>
  <c r="CI167" i="19"/>
  <c r="CH167" i="19"/>
  <c r="CG167" i="19"/>
  <c r="CF167" i="19"/>
  <c r="CE167" i="19"/>
  <c r="CD167" i="19"/>
  <c r="CC167" i="19"/>
  <c r="CB167" i="19"/>
  <c r="CA167" i="19"/>
  <c r="BZ167" i="19"/>
  <c r="BY167" i="19"/>
  <c r="BX167" i="19"/>
  <c r="BW167" i="19"/>
  <c r="BV167" i="19"/>
  <c r="BU167" i="19"/>
  <c r="BT167" i="19"/>
  <c r="BS167" i="19"/>
  <c r="BR167" i="19"/>
  <c r="BQ167" i="19"/>
  <c r="BP167" i="19"/>
  <c r="BO167" i="19"/>
  <c r="BN167" i="19"/>
  <c r="BM167" i="19"/>
  <c r="BL167" i="19"/>
  <c r="BK167" i="19"/>
  <c r="BJ167" i="19"/>
  <c r="BI167" i="19"/>
  <c r="BH167" i="19"/>
  <c r="BG167" i="19"/>
  <c r="BF167" i="19"/>
  <c r="BE167" i="19"/>
  <c r="BD167" i="19"/>
  <c r="BC167" i="19"/>
  <c r="BB167" i="19"/>
  <c r="BA167" i="19"/>
  <c r="AZ167" i="19"/>
  <c r="AY167" i="19"/>
  <c r="AX167" i="19"/>
  <c r="AW167" i="19"/>
  <c r="AV167" i="19"/>
  <c r="AU167" i="19"/>
  <c r="AT167" i="19"/>
  <c r="AS167" i="19"/>
  <c r="AR167" i="19"/>
  <c r="AQ167" i="19"/>
  <c r="AP167" i="19"/>
  <c r="AO167" i="19"/>
  <c r="AN167" i="19"/>
  <c r="AM167" i="19"/>
  <c r="AL167" i="19"/>
  <c r="AK167" i="19"/>
  <c r="AJ167" i="19"/>
  <c r="AI167" i="19"/>
  <c r="AH167" i="19"/>
  <c r="AG167" i="19"/>
  <c r="AF167" i="19"/>
  <c r="AE167" i="19"/>
  <c r="AD167" i="19"/>
  <c r="AC167" i="19"/>
  <c r="AB167" i="19"/>
  <c r="AA167" i="19"/>
  <c r="Z167" i="19"/>
  <c r="Y167" i="19"/>
  <c r="X167" i="19"/>
  <c r="W167" i="19"/>
  <c r="V167" i="19"/>
  <c r="U167" i="19"/>
  <c r="T167" i="19"/>
  <c r="S167" i="19"/>
  <c r="R167" i="19"/>
  <c r="Q167" i="19"/>
  <c r="P167" i="19"/>
  <c r="O167" i="19"/>
  <c r="N167" i="19"/>
  <c r="M167" i="19"/>
  <c r="L167" i="19"/>
  <c r="K167" i="19"/>
  <c r="J167" i="19"/>
  <c r="I167" i="19"/>
  <c r="H167" i="19"/>
  <c r="G167" i="19"/>
  <c r="H166" i="19"/>
  <c r="CX165" i="19"/>
  <c r="CX164" i="19"/>
  <c r="CV165" i="19"/>
  <c r="CV164" i="19"/>
  <c r="CT165" i="19"/>
  <c r="CT164" i="19"/>
  <c r="CR165" i="19"/>
  <c r="CR164" i="19"/>
  <c r="CP165" i="19"/>
  <c r="CP164" i="19"/>
  <c r="CN165" i="19"/>
  <c r="CN164" i="19"/>
  <c r="CL165" i="19"/>
  <c r="CL164" i="19"/>
  <c r="CJ165" i="19"/>
  <c r="CJ164" i="19"/>
  <c r="CH165" i="19"/>
  <c r="CH164" i="19"/>
  <c r="CF165" i="19"/>
  <c r="CF164" i="19"/>
  <c r="CD165" i="19"/>
  <c r="CD164" i="19"/>
  <c r="CB165" i="19"/>
  <c r="CB164" i="19"/>
  <c r="BZ165" i="19"/>
  <c r="BZ164" i="19"/>
  <c r="BX165" i="19"/>
  <c r="BX164" i="19"/>
  <c r="BV165" i="19"/>
  <c r="BV164" i="19"/>
  <c r="BT165" i="19"/>
  <c r="BT164" i="19"/>
  <c r="BR165" i="19"/>
  <c r="BR164" i="19"/>
  <c r="BP165" i="19"/>
  <c r="BP164" i="19"/>
  <c r="BN165" i="19"/>
  <c r="BN164" i="19"/>
  <c r="BL165" i="19"/>
  <c r="BL164" i="19"/>
  <c r="BJ165" i="19"/>
  <c r="BJ164" i="19"/>
  <c r="BH165" i="19"/>
  <c r="BH164" i="19"/>
  <c r="BF165" i="19"/>
  <c r="BF164" i="19"/>
  <c r="BD165" i="19"/>
  <c r="BD164" i="19"/>
  <c r="BB165" i="19"/>
  <c r="BB164" i="19"/>
  <c r="AZ165" i="19"/>
  <c r="AZ164" i="19"/>
  <c r="AX165" i="19"/>
  <c r="AX164" i="19"/>
  <c r="AV165" i="19"/>
  <c r="AV164" i="19"/>
  <c r="AT165" i="19"/>
  <c r="AT164" i="19"/>
  <c r="AR165" i="19"/>
  <c r="AR164" i="19"/>
  <c r="AP165" i="19"/>
  <c r="AP164" i="19"/>
  <c r="AN165" i="19"/>
  <c r="AN164" i="19"/>
  <c r="AL165" i="19"/>
  <c r="AL164" i="19"/>
  <c r="AJ165" i="19"/>
  <c r="AJ164" i="19"/>
  <c r="AH165" i="19"/>
  <c r="AH164" i="19"/>
  <c r="AF165" i="19"/>
  <c r="AF164" i="19"/>
  <c r="AD165" i="19"/>
  <c r="AD164" i="19"/>
  <c r="AB165" i="19"/>
  <c r="AB164" i="19"/>
  <c r="Z165" i="19"/>
  <c r="Z164" i="19"/>
  <c r="X165" i="19"/>
  <c r="X164" i="19"/>
  <c r="V165" i="19"/>
  <c r="V164" i="19"/>
  <c r="T165" i="19"/>
  <c r="T164" i="19"/>
  <c r="R165" i="19"/>
  <c r="R164" i="19"/>
  <c r="P165" i="19"/>
  <c r="P164" i="19"/>
  <c r="N165" i="19"/>
  <c r="N164" i="19"/>
  <c r="L165" i="19"/>
  <c r="L164" i="19"/>
  <c r="J165" i="19"/>
  <c r="J164" i="19"/>
  <c r="H165" i="19"/>
  <c r="H164" i="19"/>
  <c r="CY163" i="19"/>
  <c r="CX163" i="19"/>
  <c r="CW163" i="19"/>
  <c r="CV163" i="19"/>
  <c r="CU163" i="19"/>
  <c r="CT163" i="19"/>
  <c r="CS163" i="19"/>
  <c r="CR163" i="19"/>
  <c r="CQ163" i="19"/>
  <c r="CP163" i="19"/>
  <c r="CO163" i="19"/>
  <c r="CN163" i="19"/>
  <c r="CM163" i="19"/>
  <c r="CL163" i="19"/>
  <c r="CK163" i="19"/>
  <c r="CJ163" i="19"/>
  <c r="CI163" i="19"/>
  <c r="CH163" i="19"/>
  <c r="CG163" i="19"/>
  <c r="CF163" i="19"/>
  <c r="CE163" i="19"/>
  <c r="CD163" i="19"/>
  <c r="CC163" i="19"/>
  <c r="CB163" i="19"/>
  <c r="CA163" i="19"/>
  <c r="BZ163" i="19"/>
  <c r="BY163" i="19"/>
  <c r="BX163" i="19"/>
  <c r="BW163" i="19"/>
  <c r="BV163" i="19"/>
  <c r="BU163" i="19"/>
  <c r="BT163" i="19"/>
  <c r="BS163" i="19"/>
  <c r="BR163" i="19"/>
  <c r="BQ163" i="19"/>
  <c r="BP163" i="19"/>
  <c r="BO163" i="19"/>
  <c r="BN163" i="19"/>
  <c r="BM163" i="19"/>
  <c r="BL163" i="19"/>
  <c r="BK163" i="19"/>
  <c r="BJ163" i="19"/>
  <c r="BI163" i="19"/>
  <c r="BH163" i="19"/>
  <c r="BG163" i="19"/>
  <c r="BF163" i="19"/>
  <c r="BE163" i="19"/>
  <c r="BD163" i="19"/>
  <c r="BC163" i="19"/>
  <c r="BB163" i="19"/>
  <c r="BA163" i="19"/>
  <c r="AZ163" i="19"/>
  <c r="AY163" i="19"/>
  <c r="AX163" i="19"/>
  <c r="AW163" i="19"/>
  <c r="AV163" i="19"/>
  <c r="AU163" i="19"/>
  <c r="AT163" i="19"/>
  <c r="AS163" i="19"/>
  <c r="AR163" i="19"/>
  <c r="AQ163" i="19"/>
  <c r="AP163" i="19"/>
  <c r="AO163" i="19"/>
  <c r="AN163" i="19"/>
  <c r="AM163" i="19"/>
  <c r="AL163" i="19"/>
  <c r="AK163" i="19"/>
  <c r="AJ163" i="19"/>
  <c r="AI163" i="19"/>
  <c r="AH163" i="19"/>
  <c r="AG163" i="19"/>
  <c r="AF163" i="19"/>
  <c r="AE163" i="19"/>
  <c r="AD163" i="19"/>
  <c r="AC163" i="19"/>
  <c r="AB163" i="19"/>
  <c r="AA163" i="19"/>
  <c r="Z163" i="19"/>
  <c r="Y163" i="19"/>
  <c r="X163" i="19"/>
  <c r="W163" i="19"/>
  <c r="V163" i="19"/>
  <c r="U163" i="19"/>
  <c r="T163" i="19"/>
  <c r="S163" i="19"/>
  <c r="R163" i="19"/>
  <c r="Q163" i="19"/>
  <c r="P163" i="19"/>
  <c r="O163" i="19"/>
  <c r="N163" i="19"/>
  <c r="M163" i="19"/>
  <c r="L163" i="19"/>
  <c r="K163" i="19"/>
  <c r="J163" i="19"/>
  <c r="I163" i="19"/>
  <c r="H163" i="19"/>
  <c r="G163" i="19"/>
  <c r="CY162" i="19"/>
  <c r="CX162" i="19"/>
  <c r="CW162" i="19"/>
  <c r="CV162" i="19"/>
  <c r="CU162" i="19"/>
  <c r="CT162" i="19"/>
  <c r="CS162" i="19"/>
  <c r="CR162" i="19"/>
  <c r="CQ162" i="19"/>
  <c r="CP162" i="19"/>
  <c r="CO162" i="19"/>
  <c r="CN162" i="19"/>
  <c r="CM162" i="19"/>
  <c r="CL162" i="19"/>
  <c r="CK162" i="19"/>
  <c r="CJ162" i="19"/>
  <c r="CI162" i="19"/>
  <c r="CH162" i="19"/>
  <c r="CG162" i="19"/>
  <c r="CF162" i="19"/>
  <c r="CE162" i="19"/>
  <c r="CD162" i="19"/>
  <c r="CC162" i="19"/>
  <c r="CB162" i="19"/>
  <c r="CA162" i="19"/>
  <c r="BZ162" i="19"/>
  <c r="BY162" i="19"/>
  <c r="BX162" i="19"/>
  <c r="BW162" i="19"/>
  <c r="BV162" i="19"/>
  <c r="BU162" i="19"/>
  <c r="BT162" i="19"/>
  <c r="BS162" i="19"/>
  <c r="BR162" i="19"/>
  <c r="BQ162" i="19"/>
  <c r="BP162" i="19"/>
  <c r="BO162" i="19"/>
  <c r="BN162" i="19"/>
  <c r="BM162" i="19"/>
  <c r="BL162" i="19"/>
  <c r="BK162" i="19"/>
  <c r="BJ162" i="19"/>
  <c r="BI162" i="19"/>
  <c r="BH162" i="19"/>
  <c r="BG162" i="19"/>
  <c r="BF162" i="19"/>
  <c r="BE162" i="19"/>
  <c r="BD162" i="19"/>
  <c r="BC162" i="19"/>
  <c r="BB162" i="19"/>
  <c r="BA162" i="19"/>
  <c r="AZ162" i="19"/>
  <c r="AY162" i="19"/>
  <c r="AX162" i="19"/>
  <c r="AW162" i="19"/>
  <c r="AV162" i="19"/>
  <c r="AU162" i="19"/>
  <c r="AT162" i="19"/>
  <c r="AS162" i="19"/>
  <c r="AR162" i="19"/>
  <c r="AQ162" i="19"/>
  <c r="AP162" i="19"/>
  <c r="AO162" i="19"/>
  <c r="AN162" i="19"/>
  <c r="AM162" i="19"/>
  <c r="AL162" i="19"/>
  <c r="AK162" i="19"/>
  <c r="AJ162" i="19"/>
  <c r="AI162" i="19"/>
  <c r="AH162" i="19"/>
  <c r="AG162" i="19"/>
  <c r="AF162" i="19"/>
  <c r="AE162" i="19"/>
  <c r="AD162" i="19"/>
  <c r="AC162" i="19"/>
  <c r="AB162" i="19"/>
  <c r="AA162" i="19"/>
  <c r="Z162" i="19"/>
  <c r="Y162" i="19"/>
  <c r="X162" i="19"/>
  <c r="W162" i="19"/>
  <c r="V162" i="19"/>
  <c r="U162" i="19"/>
  <c r="T162" i="19"/>
  <c r="S162" i="19"/>
  <c r="R162" i="19"/>
  <c r="Q162" i="19"/>
  <c r="P162" i="19"/>
  <c r="O162" i="19"/>
  <c r="N162" i="19"/>
  <c r="M162" i="19"/>
  <c r="L162" i="19"/>
  <c r="K162" i="19"/>
  <c r="J162" i="19"/>
  <c r="I162" i="19"/>
  <c r="H162" i="19"/>
  <c r="G162" i="19"/>
  <c r="CY161" i="19"/>
  <c r="CX161" i="19"/>
  <c r="CW161" i="19"/>
  <c r="CV161" i="19"/>
  <c r="CU161" i="19"/>
  <c r="CT161" i="19"/>
  <c r="CS161" i="19"/>
  <c r="CR161" i="19"/>
  <c r="CQ161" i="19"/>
  <c r="CP161" i="19"/>
  <c r="CO161" i="19"/>
  <c r="CN161" i="19"/>
  <c r="CM161" i="19"/>
  <c r="CL161" i="19"/>
  <c r="CK161" i="19"/>
  <c r="CJ161" i="19"/>
  <c r="CI161" i="19"/>
  <c r="CH161" i="19"/>
  <c r="CG161" i="19"/>
  <c r="CF161" i="19"/>
  <c r="CE161" i="19"/>
  <c r="CD161" i="19"/>
  <c r="CC161" i="19"/>
  <c r="CB161" i="19"/>
  <c r="CA161" i="19"/>
  <c r="BZ161" i="19"/>
  <c r="BY161" i="19"/>
  <c r="BX161" i="19"/>
  <c r="BW161" i="19"/>
  <c r="BV161" i="19"/>
  <c r="BU161" i="19"/>
  <c r="BT161" i="19"/>
  <c r="BS161" i="19"/>
  <c r="BR161" i="19"/>
  <c r="BQ161" i="19"/>
  <c r="BP161" i="19"/>
  <c r="BO161" i="19"/>
  <c r="BN161" i="19"/>
  <c r="BM161" i="19"/>
  <c r="BL161" i="19"/>
  <c r="BK161" i="19"/>
  <c r="BJ161" i="19"/>
  <c r="BI161" i="19"/>
  <c r="BH161" i="19"/>
  <c r="BG161" i="19"/>
  <c r="BF161" i="19"/>
  <c r="BE161" i="19"/>
  <c r="BD161" i="19"/>
  <c r="BC161" i="19"/>
  <c r="BB161" i="19"/>
  <c r="BA161" i="19"/>
  <c r="AZ161" i="19"/>
  <c r="AY161" i="19"/>
  <c r="AX161" i="19"/>
  <c r="AW161" i="19"/>
  <c r="AV161" i="19"/>
  <c r="AU161" i="19"/>
  <c r="AT161" i="19"/>
  <c r="AS161" i="19"/>
  <c r="AR161" i="19"/>
  <c r="AQ161" i="19"/>
  <c r="AP161" i="19"/>
  <c r="AO161" i="19"/>
  <c r="AN161" i="19"/>
  <c r="AM161" i="19"/>
  <c r="AL161" i="19"/>
  <c r="AK161" i="19"/>
  <c r="AJ161" i="19"/>
  <c r="AI161" i="19"/>
  <c r="AH161" i="19"/>
  <c r="AG161" i="19"/>
  <c r="AF161" i="19"/>
  <c r="AE161" i="19"/>
  <c r="AD161" i="19"/>
  <c r="AC161" i="19"/>
  <c r="AB161" i="19"/>
  <c r="AA161" i="19"/>
  <c r="Z161" i="19"/>
  <c r="Y161" i="19"/>
  <c r="X161" i="19"/>
  <c r="W161" i="19"/>
  <c r="V161" i="19"/>
  <c r="U161" i="19"/>
  <c r="T161" i="19"/>
  <c r="S161" i="19"/>
  <c r="R161" i="19"/>
  <c r="Q161" i="19"/>
  <c r="P161" i="19"/>
  <c r="O161" i="19"/>
  <c r="N161" i="19"/>
  <c r="M161" i="19"/>
  <c r="L161" i="19"/>
  <c r="K161" i="19"/>
  <c r="J161" i="19"/>
  <c r="I161" i="19"/>
  <c r="H161" i="19"/>
  <c r="G161" i="19"/>
  <c r="CY160" i="19"/>
  <c r="CX160" i="19"/>
  <c r="CW160" i="19"/>
  <c r="CV160" i="19"/>
  <c r="CU160" i="19"/>
  <c r="CT160" i="19"/>
  <c r="CS160" i="19"/>
  <c r="CR160" i="19"/>
  <c r="CQ160" i="19"/>
  <c r="CP160" i="19"/>
  <c r="CO160" i="19"/>
  <c r="CN160" i="19"/>
  <c r="CM160" i="19"/>
  <c r="CL160" i="19"/>
  <c r="CK160" i="19"/>
  <c r="CJ160" i="19"/>
  <c r="CI160" i="19"/>
  <c r="CH160" i="19"/>
  <c r="CG160" i="19"/>
  <c r="CF160" i="19"/>
  <c r="CE160" i="19"/>
  <c r="CD160" i="19"/>
  <c r="CC160" i="19"/>
  <c r="CB160" i="19"/>
  <c r="CA160" i="19"/>
  <c r="BZ160" i="19"/>
  <c r="BY160" i="19"/>
  <c r="BX160" i="19"/>
  <c r="BW160" i="19"/>
  <c r="BV160" i="19"/>
  <c r="BU160" i="19"/>
  <c r="BT160" i="19"/>
  <c r="BS160" i="19"/>
  <c r="BR160" i="19"/>
  <c r="BQ160" i="19"/>
  <c r="BP160" i="19"/>
  <c r="BO160" i="19"/>
  <c r="BN160" i="19"/>
  <c r="BM160" i="19"/>
  <c r="BL160" i="19"/>
  <c r="BK160" i="19"/>
  <c r="BJ160" i="19"/>
  <c r="BI160" i="19"/>
  <c r="BH160" i="19"/>
  <c r="BG160" i="19"/>
  <c r="BF160" i="19"/>
  <c r="BE160" i="19"/>
  <c r="BD160" i="19"/>
  <c r="BC160" i="19"/>
  <c r="BB160" i="19"/>
  <c r="BA160" i="19"/>
  <c r="AZ160" i="19"/>
  <c r="AY160" i="19"/>
  <c r="AX160" i="19"/>
  <c r="AW160" i="19"/>
  <c r="AV160" i="19"/>
  <c r="AU160" i="19"/>
  <c r="AT160" i="19"/>
  <c r="AS160" i="19"/>
  <c r="AR160" i="19"/>
  <c r="AQ160" i="19"/>
  <c r="AP160" i="19"/>
  <c r="AO160" i="19"/>
  <c r="AN160" i="19"/>
  <c r="AM160" i="19"/>
  <c r="AL160" i="19"/>
  <c r="AK160" i="19"/>
  <c r="AJ160" i="19"/>
  <c r="AI160" i="19"/>
  <c r="AH160" i="19"/>
  <c r="AG160" i="19"/>
  <c r="AF160" i="19"/>
  <c r="AE160" i="19"/>
  <c r="AD160" i="19"/>
  <c r="AC160" i="19"/>
  <c r="AB160" i="19"/>
  <c r="AA160" i="19"/>
  <c r="Z160" i="19"/>
  <c r="Y160" i="19"/>
  <c r="X160" i="19"/>
  <c r="W160" i="19"/>
  <c r="V160" i="19"/>
  <c r="U160" i="19"/>
  <c r="T160" i="19"/>
  <c r="S160" i="19"/>
  <c r="R160" i="19"/>
  <c r="Q160" i="19"/>
  <c r="P160" i="19"/>
  <c r="O160" i="19"/>
  <c r="N160" i="19"/>
  <c r="M160" i="19"/>
  <c r="L160" i="19"/>
  <c r="K160" i="19"/>
  <c r="J160" i="19"/>
  <c r="I160" i="19"/>
  <c r="H160" i="19"/>
  <c r="G160" i="19"/>
  <c r="CY159" i="19"/>
  <c r="CX159" i="19"/>
  <c r="CW159" i="19"/>
  <c r="CV159" i="19"/>
  <c r="CU159" i="19"/>
  <c r="CT159" i="19"/>
  <c r="CS159" i="19"/>
  <c r="CR159" i="19"/>
  <c r="CQ159" i="19"/>
  <c r="CP159" i="19"/>
  <c r="CO159" i="19"/>
  <c r="CN159" i="19"/>
  <c r="CM159" i="19"/>
  <c r="CL159" i="19"/>
  <c r="CK159" i="19"/>
  <c r="CJ159" i="19"/>
  <c r="CI159" i="19"/>
  <c r="CH159" i="19"/>
  <c r="CG159" i="19"/>
  <c r="CF159" i="19"/>
  <c r="CE159" i="19"/>
  <c r="CD159" i="19"/>
  <c r="CC159" i="19"/>
  <c r="CB159" i="19"/>
  <c r="CA159" i="19"/>
  <c r="BZ159" i="19"/>
  <c r="BY159" i="19"/>
  <c r="BX159" i="19"/>
  <c r="BW159" i="19"/>
  <c r="BV159" i="19"/>
  <c r="BU159" i="19"/>
  <c r="BT159" i="19"/>
  <c r="BS159" i="19"/>
  <c r="BR159" i="19"/>
  <c r="BQ159" i="19"/>
  <c r="BP159" i="19"/>
  <c r="BO159" i="19"/>
  <c r="BN159" i="19"/>
  <c r="BM159" i="19"/>
  <c r="BL159" i="19"/>
  <c r="BK159" i="19"/>
  <c r="BJ159" i="19"/>
  <c r="BI159" i="19"/>
  <c r="BH159" i="19"/>
  <c r="BG159" i="19"/>
  <c r="BF159" i="19"/>
  <c r="BE159" i="19"/>
  <c r="BD159" i="19"/>
  <c r="BC159" i="19"/>
  <c r="BB159" i="19"/>
  <c r="BA159" i="19"/>
  <c r="AZ159" i="19"/>
  <c r="AY159" i="19"/>
  <c r="AX159" i="19"/>
  <c r="AW159" i="19"/>
  <c r="AV159" i="19"/>
  <c r="AU159" i="19"/>
  <c r="AT159" i="19"/>
  <c r="AS159" i="19"/>
  <c r="AR159" i="19"/>
  <c r="AQ159" i="19"/>
  <c r="AP159" i="19"/>
  <c r="AO159" i="19"/>
  <c r="AN159" i="19"/>
  <c r="AM159" i="19"/>
  <c r="AL159" i="19"/>
  <c r="AK159" i="19"/>
  <c r="AJ159" i="19"/>
  <c r="AI159" i="19"/>
  <c r="AH159" i="19"/>
  <c r="AG159" i="19"/>
  <c r="AF159" i="19"/>
  <c r="AE159" i="19"/>
  <c r="AD159" i="19"/>
  <c r="AC159" i="19"/>
  <c r="AB159" i="19"/>
  <c r="AA159" i="19"/>
  <c r="Z159" i="19"/>
  <c r="Y159" i="19"/>
  <c r="X159" i="19"/>
  <c r="W159" i="19"/>
  <c r="V159" i="19"/>
  <c r="U159" i="19"/>
  <c r="T159" i="19"/>
  <c r="S159" i="19"/>
  <c r="R159" i="19"/>
  <c r="Q159" i="19"/>
  <c r="P159" i="19"/>
  <c r="O159" i="19"/>
  <c r="N159" i="19"/>
  <c r="M159" i="19"/>
  <c r="L159" i="19"/>
  <c r="K159" i="19"/>
  <c r="J159" i="19"/>
  <c r="I159" i="19"/>
  <c r="H159" i="19"/>
  <c r="G159" i="19"/>
  <c r="CY158" i="19"/>
  <c r="CX158" i="19"/>
  <c r="CW158" i="19"/>
  <c r="CV158" i="19"/>
  <c r="CU158" i="19"/>
  <c r="CT158" i="19"/>
  <c r="CS158" i="19"/>
  <c r="CR158" i="19"/>
  <c r="CQ158" i="19"/>
  <c r="CP158" i="19"/>
  <c r="CO158" i="19"/>
  <c r="CN158" i="19"/>
  <c r="CM158" i="19"/>
  <c r="CL158" i="19"/>
  <c r="CK158" i="19"/>
  <c r="CJ158" i="19"/>
  <c r="CI158" i="19"/>
  <c r="CH158" i="19"/>
  <c r="CG158" i="19"/>
  <c r="CF158" i="19"/>
  <c r="CE158" i="19"/>
  <c r="CD158" i="19"/>
  <c r="CC158" i="19"/>
  <c r="CB158" i="19"/>
  <c r="CA158" i="19"/>
  <c r="BZ158" i="19"/>
  <c r="BY158" i="19"/>
  <c r="BX158" i="19"/>
  <c r="BW158" i="19"/>
  <c r="BV158" i="19"/>
  <c r="BU158" i="19"/>
  <c r="BT158" i="19"/>
  <c r="BS158" i="19"/>
  <c r="BR158" i="19"/>
  <c r="BQ158" i="19"/>
  <c r="BP158" i="19"/>
  <c r="BO158" i="19"/>
  <c r="BN158" i="19"/>
  <c r="BM158" i="19"/>
  <c r="BL158" i="19"/>
  <c r="BK158" i="19"/>
  <c r="BJ158" i="19"/>
  <c r="BI158" i="19"/>
  <c r="BH158" i="19"/>
  <c r="BG158" i="19"/>
  <c r="BF158" i="19"/>
  <c r="BE158" i="19"/>
  <c r="BD158" i="19"/>
  <c r="BC158" i="19"/>
  <c r="BB158" i="19"/>
  <c r="BA158" i="19"/>
  <c r="AZ158" i="19"/>
  <c r="AY158" i="19"/>
  <c r="AX158" i="19"/>
  <c r="AW158" i="19"/>
  <c r="AV158" i="19"/>
  <c r="AU158" i="19"/>
  <c r="AT158" i="19"/>
  <c r="AS158" i="19"/>
  <c r="AR158" i="19"/>
  <c r="AQ158" i="19"/>
  <c r="AP158" i="19"/>
  <c r="AO158" i="19"/>
  <c r="AN158" i="19"/>
  <c r="AM158" i="19"/>
  <c r="AL158" i="19"/>
  <c r="AK158" i="19"/>
  <c r="AJ158" i="19"/>
  <c r="AI158" i="19"/>
  <c r="AH158" i="19"/>
  <c r="AG158" i="19"/>
  <c r="AF158" i="19"/>
  <c r="AE158" i="19"/>
  <c r="AD158" i="19"/>
  <c r="AC158" i="19"/>
  <c r="AB158" i="19"/>
  <c r="AA158" i="19"/>
  <c r="Z158" i="19"/>
  <c r="Y158" i="19"/>
  <c r="X158" i="19"/>
  <c r="W158" i="19"/>
  <c r="V158" i="19"/>
  <c r="U158" i="19"/>
  <c r="T158" i="19"/>
  <c r="S158" i="19"/>
  <c r="R158" i="19"/>
  <c r="Q158" i="19"/>
  <c r="P158" i="19"/>
  <c r="O158" i="19"/>
  <c r="N158" i="19"/>
  <c r="M158" i="19"/>
  <c r="L158" i="19"/>
  <c r="K158" i="19"/>
  <c r="J158" i="19"/>
  <c r="I158" i="19"/>
  <c r="H158" i="19"/>
  <c r="G158" i="19"/>
  <c r="H157" i="19"/>
  <c r="CX156" i="19"/>
  <c r="CX155" i="19"/>
  <c r="CV156" i="19"/>
  <c r="CV155" i="19"/>
  <c r="CT156" i="19"/>
  <c r="CT155" i="19"/>
  <c r="CR156" i="19"/>
  <c r="CR155" i="19"/>
  <c r="CP156" i="19"/>
  <c r="CP155" i="19"/>
  <c r="CN156" i="19"/>
  <c r="CN155" i="19"/>
  <c r="CL156" i="19"/>
  <c r="CL155" i="19"/>
  <c r="CJ156" i="19"/>
  <c r="CJ155" i="19"/>
  <c r="CH156" i="19"/>
  <c r="CH155" i="19"/>
  <c r="CF156" i="19"/>
  <c r="CF155" i="19"/>
  <c r="CD156" i="19"/>
  <c r="CD155" i="19"/>
  <c r="CB156" i="19"/>
  <c r="CB155" i="19"/>
  <c r="BZ156" i="19"/>
  <c r="BZ155" i="19"/>
  <c r="BX156" i="19"/>
  <c r="BX155" i="19"/>
  <c r="BV156" i="19"/>
  <c r="BV155" i="19"/>
  <c r="BT156" i="19"/>
  <c r="BT155" i="19"/>
  <c r="BR156" i="19"/>
  <c r="BR155" i="19"/>
  <c r="BP156" i="19"/>
  <c r="BP155" i="19"/>
  <c r="BN156" i="19"/>
  <c r="BN155" i="19"/>
  <c r="BL156" i="19"/>
  <c r="BL155" i="19"/>
  <c r="BJ156" i="19"/>
  <c r="BJ155" i="19"/>
  <c r="BH156" i="19"/>
  <c r="BH155" i="19"/>
  <c r="BF156" i="19"/>
  <c r="BF155" i="19"/>
  <c r="BD156" i="19"/>
  <c r="BD155" i="19"/>
  <c r="BB156" i="19"/>
  <c r="BB155" i="19"/>
  <c r="AZ156" i="19"/>
  <c r="AZ155" i="19"/>
  <c r="AX156" i="19"/>
  <c r="AX155" i="19"/>
  <c r="AV156" i="19"/>
  <c r="AV155" i="19"/>
  <c r="AT156" i="19"/>
  <c r="AT155" i="19"/>
  <c r="AR156" i="19"/>
  <c r="AR155" i="19"/>
  <c r="AP156" i="19"/>
  <c r="AP155" i="19"/>
  <c r="AN156" i="19"/>
  <c r="AN155" i="19"/>
  <c r="AL156" i="19"/>
  <c r="AL155" i="19"/>
  <c r="AJ156" i="19"/>
  <c r="AJ155" i="19"/>
  <c r="AH156" i="19"/>
  <c r="AH155" i="19"/>
  <c r="AF156" i="19"/>
  <c r="AF155" i="19"/>
  <c r="AD156" i="19"/>
  <c r="AD155" i="19"/>
  <c r="AB156" i="19"/>
  <c r="AB155" i="19"/>
  <c r="Z156" i="19"/>
  <c r="Z155" i="19"/>
  <c r="X156" i="19"/>
  <c r="X155" i="19"/>
  <c r="V156" i="19"/>
  <c r="V155" i="19"/>
  <c r="T156" i="19"/>
  <c r="T155" i="19"/>
  <c r="R156" i="19"/>
  <c r="R155" i="19"/>
  <c r="P156" i="19"/>
  <c r="P155" i="19"/>
  <c r="N156" i="19"/>
  <c r="N155" i="19"/>
  <c r="L156" i="19"/>
  <c r="L155" i="19"/>
  <c r="J156" i="19"/>
  <c r="J155" i="19"/>
  <c r="H156" i="19"/>
  <c r="H155" i="19"/>
  <c r="CY154" i="19"/>
  <c r="CX154" i="19"/>
  <c r="CW154" i="19"/>
  <c r="CV154" i="19"/>
  <c r="CU154" i="19"/>
  <c r="CT154" i="19"/>
  <c r="CS154" i="19"/>
  <c r="CR154" i="19"/>
  <c r="CQ154" i="19"/>
  <c r="CP154" i="19"/>
  <c r="CO154" i="19"/>
  <c r="CN154" i="19"/>
  <c r="CM154" i="19"/>
  <c r="CL154" i="19"/>
  <c r="CK154" i="19"/>
  <c r="CJ154" i="19"/>
  <c r="CI154" i="19"/>
  <c r="CH154" i="19"/>
  <c r="CG154" i="19"/>
  <c r="CF154" i="19"/>
  <c r="CE154" i="19"/>
  <c r="CD154" i="19"/>
  <c r="CC154" i="19"/>
  <c r="CB154" i="19"/>
  <c r="CA154" i="19"/>
  <c r="BZ154" i="19"/>
  <c r="BY154" i="19"/>
  <c r="BX154" i="19"/>
  <c r="BW154" i="19"/>
  <c r="BV154" i="19"/>
  <c r="BU154" i="19"/>
  <c r="BT154" i="19"/>
  <c r="BS154" i="19"/>
  <c r="BR154" i="19"/>
  <c r="BQ154" i="19"/>
  <c r="BP154" i="19"/>
  <c r="BO154" i="19"/>
  <c r="BN154" i="19"/>
  <c r="BM154" i="19"/>
  <c r="BL154" i="19"/>
  <c r="BK154" i="19"/>
  <c r="BJ154" i="19"/>
  <c r="BI154" i="19"/>
  <c r="BH154" i="19"/>
  <c r="BG154" i="19"/>
  <c r="BF154" i="19"/>
  <c r="BE154" i="19"/>
  <c r="BD154" i="19"/>
  <c r="BC154" i="19"/>
  <c r="BB154" i="19"/>
  <c r="BA154" i="19"/>
  <c r="AZ154" i="19"/>
  <c r="AY154" i="19"/>
  <c r="AX154" i="19"/>
  <c r="AW154" i="19"/>
  <c r="AV154" i="19"/>
  <c r="AU154" i="19"/>
  <c r="AT154" i="19"/>
  <c r="AS154" i="19"/>
  <c r="AR154" i="19"/>
  <c r="AQ154" i="19"/>
  <c r="AP154" i="19"/>
  <c r="AO154" i="19"/>
  <c r="AN154" i="19"/>
  <c r="AM154" i="19"/>
  <c r="AL154" i="19"/>
  <c r="AK154" i="19"/>
  <c r="AJ154" i="19"/>
  <c r="AI154" i="19"/>
  <c r="AH154" i="19"/>
  <c r="AG154" i="19"/>
  <c r="AF154" i="19"/>
  <c r="AE154" i="19"/>
  <c r="AD154" i="19"/>
  <c r="AC154" i="19"/>
  <c r="AB154" i="19"/>
  <c r="AA154" i="19"/>
  <c r="Z154" i="19"/>
  <c r="Y154" i="19"/>
  <c r="X154" i="19"/>
  <c r="W154" i="19"/>
  <c r="V154" i="19"/>
  <c r="U154" i="19"/>
  <c r="T154" i="19"/>
  <c r="S154" i="19"/>
  <c r="R154" i="19"/>
  <c r="Q154" i="19"/>
  <c r="P154" i="19"/>
  <c r="O154" i="19"/>
  <c r="N154" i="19"/>
  <c r="M154" i="19"/>
  <c r="L154" i="19"/>
  <c r="K154" i="19"/>
  <c r="J154" i="19"/>
  <c r="I154" i="19"/>
  <c r="H154" i="19"/>
  <c r="G154" i="19"/>
  <c r="CY153" i="19"/>
  <c r="CX153" i="19"/>
  <c r="CW153" i="19"/>
  <c r="CV153" i="19"/>
  <c r="CU153" i="19"/>
  <c r="CT153" i="19"/>
  <c r="CS153" i="19"/>
  <c r="CR153" i="19"/>
  <c r="CQ153" i="19"/>
  <c r="CP153" i="19"/>
  <c r="CO153" i="19"/>
  <c r="CN153" i="19"/>
  <c r="CM153" i="19"/>
  <c r="CL153" i="19"/>
  <c r="CK153" i="19"/>
  <c r="CJ153" i="19"/>
  <c r="CI153" i="19"/>
  <c r="CH153" i="19"/>
  <c r="CG153" i="19"/>
  <c r="CF153" i="19"/>
  <c r="CE153" i="19"/>
  <c r="CD153" i="19"/>
  <c r="CC153" i="19"/>
  <c r="CB153" i="19"/>
  <c r="CA153" i="19"/>
  <c r="BZ153" i="19"/>
  <c r="BY153" i="19"/>
  <c r="BX153" i="19"/>
  <c r="BW153" i="19"/>
  <c r="BV153" i="19"/>
  <c r="BU153" i="19"/>
  <c r="BT153" i="19"/>
  <c r="BS153" i="19"/>
  <c r="BR153" i="19"/>
  <c r="BQ153" i="19"/>
  <c r="BP153" i="19"/>
  <c r="BO153" i="19"/>
  <c r="BN153" i="19"/>
  <c r="BM153" i="19"/>
  <c r="BL153" i="19"/>
  <c r="BK153" i="19"/>
  <c r="BJ153" i="19"/>
  <c r="BI153" i="19"/>
  <c r="BH153" i="19"/>
  <c r="BG153" i="19"/>
  <c r="BF153" i="19"/>
  <c r="BE153" i="19"/>
  <c r="BD153" i="19"/>
  <c r="BC153" i="19"/>
  <c r="BB153" i="19"/>
  <c r="BA153" i="19"/>
  <c r="AZ153" i="19"/>
  <c r="AY153" i="19"/>
  <c r="AX153" i="19"/>
  <c r="AW153" i="19"/>
  <c r="AV153" i="19"/>
  <c r="AU153" i="19"/>
  <c r="AT153" i="19"/>
  <c r="AS153" i="19"/>
  <c r="AR153" i="19"/>
  <c r="AQ153" i="19"/>
  <c r="AP153" i="19"/>
  <c r="AO153" i="19"/>
  <c r="AN153" i="19"/>
  <c r="AM153" i="19"/>
  <c r="AL153" i="19"/>
  <c r="AK153" i="19"/>
  <c r="AJ153" i="19"/>
  <c r="AI153" i="19"/>
  <c r="AH153" i="19"/>
  <c r="AG153" i="19"/>
  <c r="AF153" i="19"/>
  <c r="AE153" i="19"/>
  <c r="AD153" i="19"/>
  <c r="AC153" i="19"/>
  <c r="AB153" i="19"/>
  <c r="AA153" i="19"/>
  <c r="Z153" i="19"/>
  <c r="Y153" i="19"/>
  <c r="X153" i="19"/>
  <c r="W153" i="19"/>
  <c r="V153" i="19"/>
  <c r="U153" i="19"/>
  <c r="T153" i="19"/>
  <c r="S153" i="19"/>
  <c r="R153" i="19"/>
  <c r="Q153" i="19"/>
  <c r="P153" i="19"/>
  <c r="O153" i="19"/>
  <c r="N153" i="19"/>
  <c r="M153" i="19"/>
  <c r="L153" i="19"/>
  <c r="K153" i="19"/>
  <c r="J153" i="19"/>
  <c r="I153" i="19"/>
  <c r="H153" i="19"/>
  <c r="G153" i="19"/>
  <c r="CY152" i="19"/>
  <c r="CX152" i="19"/>
  <c r="CW152" i="19"/>
  <c r="CV152" i="19"/>
  <c r="CU152" i="19"/>
  <c r="CT152" i="19"/>
  <c r="CS152" i="19"/>
  <c r="CR152" i="19"/>
  <c r="CQ152" i="19"/>
  <c r="CP152" i="19"/>
  <c r="CO152" i="19"/>
  <c r="CN152" i="19"/>
  <c r="CM152" i="19"/>
  <c r="CL152" i="19"/>
  <c r="CK152" i="19"/>
  <c r="CJ152" i="19"/>
  <c r="CI152" i="19"/>
  <c r="CH152" i="19"/>
  <c r="CG152" i="19"/>
  <c r="CF152" i="19"/>
  <c r="CE152" i="19"/>
  <c r="CD152" i="19"/>
  <c r="CC152" i="19"/>
  <c r="CB152" i="19"/>
  <c r="CA152" i="19"/>
  <c r="BZ152" i="19"/>
  <c r="BY152" i="19"/>
  <c r="BX152" i="19"/>
  <c r="BW152" i="19"/>
  <c r="BV152" i="19"/>
  <c r="BU152" i="19"/>
  <c r="BT152" i="19"/>
  <c r="BS152" i="19"/>
  <c r="BR152" i="19"/>
  <c r="BQ152" i="19"/>
  <c r="BP152" i="19"/>
  <c r="BO152" i="19"/>
  <c r="BN152" i="19"/>
  <c r="BM152" i="19"/>
  <c r="BL152" i="19"/>
  <c r="BK152" i="19"/>
  <c r="BJ152" i="19"/>
  <c r="BI152" i="19"/>
  <c r="BH152" i="19"/>
  <c r="BG152" i="19"/>
  <c r="BF152" i="19"/>
  <c r="BE152" i="19"/>
  <c r="BD152" i="19"/>
  <c r="BC152" i="19"/>
  <c r="BB152" i="19"/>
  <c r="BA152" i="19"/>
  <c r="AZ152" i="19"/>
  <c r="AY152" i="19"/>
  <c r="AX152" i="19"/>
  <c r="AW152" i="19"/>
  <c r="AV152" i="19"/>
  <c r="AU152" i="19"/>
  <c r="AT152" i="19"/>
  <c r="AS152" i="19"/>
  <c r="AR152" i="19"/>
  <c r="AQ152" i="19"/>
  <c r="AP152" i="19"/>
  <c r="AO152" i="19"/>
  <c r="AN152" i="19"/>
  <c r="AM152" i="19"/>
  <c r="AL152" i="19"/>
  <c r="AK152" i="19"/>
  <c r="AJ152" i="19"/>
  <c r="AI152" i="19"/>
  <c r="AH152" i="19"/>
  <c r="AG152" i="19"/>
  <c r="AF152" i="19"/>
  <c r="AE152" i="19"/>
  <c r="AD152" i="19"/>
  <c r="AC152" i="19"/>
  <c r="AB152" i="19"/>
  <c r="AA152" i="19"/>
  <c r="Z152" i="19"/>
  <c r="Y152" i="19"/>
  <c r="X152" i="19"/>
  <c r="W152" i="19"/>
  <c r="V152" i="19"/>
  <c r="U152" i="19"/>
  <c r="T152" i="19"/>
  <c r="S152" i="19"/>
  <c r="R152" i="19"/>
  <c r="Q152" i="19"/>
  <c r="P152" i="19"/>
  <c r="O152" i="19"/>
  <c r="N152" i="19"/>
  <c r="M152" i="19"/>
  <c r="L152" i="19"/>
  <c r="K152" i="19"/>
  <c r="J152" i="19"/>
  <c r="I152" i="19"/>
  <c r="H152" i="19"/>
  <c r="G152" i="19"/>
  <c r="CY151" i="19"/>
  <c r="CX151" i="19"/>
  <c r="CW151" i="19"/>
  <c r="CV151" i="19"/>
  <c r="CU151" i="19"/>
  <c r="CT151" i="19"/>
  <c r="CS151" i="19"/>
  <c r="CR151" i="19"/>
  <c r="CQ151" i="19"/>
  <c r="CP151" i="19"/>
  <c r="CO151" i="19"/>
  <c r="CN151" i="19"/>
  <c r="CM151" i="19"/>
  <c r="CL151" i="19"/>
  <c r="CK151" i="19"/>
  <c r="CJ151" i="19"/>
  <c r="CI151" i="19"/>
  <c r="CH151" i="19"/>
  <c r="CG151" i="19"/>
  <c r="CF151" i="19"/>
  <c r="CE151" i="19"/>
  <c r="CD151" i="19"/>
  <c r="CC151" i="19"/>
  <c r="CB151" i="19"/>
  <c r="CA151" i="19"/>
  <c r="BZ151" i="19"/>
  <c r="BY151" i="19"/>
  <c r="BX151" i="19"/>
  <c r="BW151" i="19"/>
  <c r="BV151" i="19"/>
  <c r="BU151" i="19"/>
  <c r="BT151" i="19"/>
  <c r="BS151" i="19"/>
  <c r="BR151" i="19"/>
  <c r="BQ151" i="19"/>
  <c r="BP151" i="19"/>
  <c r="BO151" i="19"/>
  <c r="BN151" i="19"/>
  <c r="BM151" i="19"/>
  <c r="BL151" i="19"/>
  <c r="BK151" i="19"/>
  <c r="BJ151" i="19"/>
  <c r="BI151" i="19"/>
  <c r="BH151" i="19"/>
  <c r="BG151" i="19"/>
  <c r="BF151" i="19"/>
  <c r="BE151" i="19"/>
  <c r="BD151" i="19"/>
  <c r="BC151" i="19"/>
  <c r="BB151" i="19"/>
  <c r="BA151" i="19"/>
  <c r="AZ151" i="19"/>
  <c r="AY151" i="19"/>
  <c r="AX151" i="19"/>
  <c r="AW151" i="19"/>
  <c r="AV151" i="19"/>
  <c r="AU151" i="19"/>
  <c r="AT151" i="19"/>
  <c r="AS151" i="19"/>
  <c r="AR151" i="19"/>
  <c r="AQ151" i="19"/>
  <c r="AP151" i="19"/>
  <c r="AO151" i="19"/>
  <c r="AN151" i="19"/>
  <c r="AM151" i="19"/>
  <c r="AL151" i="19"/>
  <c r="AK151" i="19"/>
  <c r="AJ151" i="19"/>
  <c r="AI151" i="19"/>
  <c r="AH151" i="19"/>
  <c r="AG151" i="19"/>
  <c r="AF151" i="19"/>
  <c r="AE151" i="19"/>
  <c r="AD151" i="19"/>
  <c r="AC151" i="19"/>
  <c r="AB151" i="19"/>
  <c r="AA151" i="19"/>
  <c r="Z151" i="19"/>
  <c r="Y151" i="19"/>
  <c r="X151" i="19"/>
  <c r="W151" i="19"/>
  <c r="V151" i="19"/>
  <c r="U151" i="19"/>
  <c r="T151" i="19"/>
  <c r="S151" i="19"/>
  <c r="R151" i="19"/>
  <c r="Q151" i="19"/>
  <c r="P151" i="19"/>
  <c r="O151" i="19"/>
  <c r="N151" i="19"/>
  <c r="M151" i="19"/>
  <c r="L151" i="19"/>
  <c r="K151" i="19"/>
  <c r="J151" i="19"/>
  <c r="I151" i="19"/>
  <c r="H151" i="19"/>
  <c r="G151" i="19"/>
  <c r="CY150" i="19"/>
  <c r="CX150" i="19"/>
  <c r="CW150" i="19"/>
  <c r="CV150" i="19"/>
  <c r="CU150" i="19"/>
  <c r="CT150" i="19"/>
  <c r="CS150" i="19"/>
  <c r="CR150" i="19"/>
  <c r="CQ150" i="19"/>
  <c r="CP150" i="19"/>
  <c r="CO150" i="19"/>
  <c r="CN150" i="19"/>
  <c r="CM150" i="19"/>
  <c r="CL150" i="19"/>
  <c r="CK150" i="19"/>
  <c r="CJ150" i="19"/>
  <c r="CI150" i="19"/>
  <c r="CH150" i="19"/>
  <c r="CG150" i="19"/>
  <c r="CF150" i="19"/>
  <c r="CE150" i="19"/>
  <c r="CD150" i="19"/>
  <c r="CC150" i="19"/>
  <c r="CB150" i="19"/>
  <c r="CA150" i="19"/>
  <c r="BZ150" i="19"/>
  <c r="BY150" i="19"/>
  <c r="BX150" i="19"/>
  <c r="BW150" i="19"/>
  <c r="BV150" i="19"/>
  <c r="BU150" i="19"/>
  <c r="BT150" i="19"/>
  <c r="BS150" i="19"/>
  <c r="BR150" i="19"/>
  <c r="BQ150" i="19"/>
  <c r="BP150" i="19"/>
  <c r="BO150" i="19"/>
  <c r="BN150" i="19"/>
  <c r="BM150" i="19"/>
  <c r="BL150" i="19"/>
  <c r="BK150" i="19"/>
  <c r="BJ150" i="19"/>
  <c r="BI150" i="19"/>
  <c r="BH150" i="19"/>
  <c r="BG150" i="19"/>
  <c r="BF150" i="19"/>
  <c r="BE150" i="19"/>
  <c r="BD150" i="19"/>
  <c r="BC150" i="19"/>
  <c r="BB150" i="19"/>
  <c r="BA150" i="19"/>
  <c r="AZ150" i="19"/>
  <c r="AY150" i="19"/>
  <c r="AX150" i="19"/>
  <c r="AW150" i="19"/>
  <c r="AV150" i="19"/>
  <c r="AU150" i="19"/>
  <c r="AT150" i="19"/>
  <c r="AS150" i="19"/>
  <c r="AR150" i="19"/>
  <c r="AQ150" i="19"/>
  <c r="AP150" i="19"/>
  <c r="AO150" i="19"/>
  <c r="AN150" i="19"/>
  <c r="AM150" i="19"/>
  <c r="AL150" i="19"/>
  <c r="AK150" i="19"/>
  <c r="AJ150" i="19"/>
  <c r="AI150" i="19"/>
  <c r="AH150" i="19"/>
  <c r="AG150" i="19"/>
  <c r="AF150" i="19"/>
  <c r="AE150" i="19"/>
  <c r="AD150" i="19"/>
  <c r="AC150" i="19"/>
  <c r="AB150" i="19"/>
  <c r="AA150" i="19"/>
  <c r="Z150" i="19"/>
  <c r="Y150" i="19"/>
  <c r="X150" i="19"/>
  <c r="W150" i="19"/>
  <c r="V150" i="19"/>
  <c r="U150" i="19"/>
  <c r="T150" i="19"/>
  <c r="S150" i="19"/>
  <c r="R150" i="19"/>
  <c r="Q150" i="19"/>
  <c r="P150" i="19"/>
  <c r="O150" i="19"/>
  <c r="N150" i="19"/>
  <c r="M150" i="19"/>
  <c r="L150" i="19"/>
  <c r="K150" i="19"/>
  <c r="J150" i="19"/>
  <c r="I150" i="19"/>
  <c r="H150" i="19"/>
  <c r="G150" i="19"/>
  <c r="CY149" i="19"/>
  <c r="CX149" i="19"/>
  <c r="CW149" i="19"/>
  <c r="CV149" i="19"/>
  <c r="CU149" i="19"/>
  <c r="CT149" i="19"/>
  <c r="CS149" i="19"/>
  <c r="CR149" i="19"/>
  <c r="CQ149" i="19"/>
  <c r="CP149" i="19"/>
  <c r="CO149" i="19"/>
  <c r="CN149" i="19"/>
  <c r="CM149" i="19"/>
  <c r="CL149" i="19"/>
  <c r="CK149" i="19"/>
  <c r="CJ149" i="19"/>
  <c r="CI149" i="19"/>
  <c r="CH149" i="19"/>
  <c r="CG149" i="19"/>
  <c r="CF149" i="19"/>
  <c r="CE149" i="19"/>
  <c r="CD149" i="19"/>
  <c r="CC149" i="19"/>
  <c r="CB149" i="19"/>
  <c r="CA149" i="19"/>
  <c r="BZ149" i="19"/>
  <c r="BY149" i="19"/>
  <c r="BX149" i="19"/>
  <c r="BW149" i="19"/>
  <c r="BV149" i="19"/>
  <c r="BU149" i="19"/>
  <c r="BT149" i="19"/>
  <c r="BS149" i="19"/>
  <c r="BR149" i="19"/>
  <c r="BQ149" i="19"/>
  <c r="BP149" i="19"/>
  <c r="BO149" i="19"/>
  <c r="BN149" i="19"/>
  <c r="BM149" i="19"/>
  <c r="BL149" i="19"/>
  <c r="BK149" i="19"/>
  <c r="BJ149" i="19"/>
  <c r="BI149" i="19"/>
  <c r="BH149" i="19"/>
  <c r="BG149" i="19"/>
  <c r="BF149" i="19"/>
  <c r="BE149" i="19"/>
  <c r="BD149" i="19"/>
  <c r="BC149" i="19"/>
  <c r="BB149" i="19"/>
  <c r="BA149" i="19"/>
  <c r="AZ149" i="19"/>
  <c r="AY149" i="19"/>
  <c r="AX149" i="19"/>
  <c r="AW149" i="19"/>
  <c r="AV149" i="19"/>
  <c r="AU149" i="19"/>
  <c r="AT149" i="19"/>
  <c r="AS149" i="19"/>
  <c r="AR149" i="19"/>
  <c r="AQ149" i="19"/>
  <c r="AP149" i="19"/>
  <c r="AO149" i="19"/>
  <c r="AN149" i="19"/>
  <c r="AM149" i="19"/>
  <c r="AL149" i="19"/>
  <c r="AK149" i="19"/>
  <c r="AJ149" i="19"/>
  <c r="AI149" i="19"/>
  <c r="AH149" i="19"/>
  <c r="AG149" i="19"/>
  <c r="AF149" i="19"/>
  <c r="AE149" i="19"/>
  <c r="AD149" i="19"/>
  <c r="AC149" i="19"/>
  <c r="AB149" i="19"/>
  <c r="AA149" i="19"/>
  <c r="Z149" i="19"/>
  <c r="Y149" i="19"/>
  <c r="X149" i="19"/>
  <c r="W149" i="19"/>
  <c r="V149" i="19"/>
  <c r="U149" i="19"/>
  <c r="T149" i="19"/>
  <c r="S149" i="19"/>
  <c r="R149" i="19"/>
  <c r="Q149" i="19"/>
  <c r="P149" i="19"/>
  <c r="O149" i="19"/>
  <c r="N149" i="19"/>
  <c r="M149" i="19"/>
  <c r="L149" i="19"/>
  <c r="K149" i="19"/>
  <c r="J149" i="19"/>
  <c r="I149" i="19"/>
  <c r="H149" i="19"/>
  <c r="G149" i="19"/>
  <c r="H148" i="19"/>
  <c r="CX147" i="19"/>
  <c r="CX146" i="19"/>
  <c r="CV147" i="19"/>
  <c r="CV146" i="19"/>
  <c r="CT147" i="19"/>
  <c r="CT146" i="19"/>
  <c r="CR147" i="19"/>
  <c r="CR146" i="19"/>
  <c r="CP147" i="19"/>
  <c r="CP146" i="19"/>
  <c r="CN147" i="19"/>
  <c r="CN146" i="19"/>
  <c r="CL147" i="19"/>
  <c r="CL146" i="19"/>
  <c r="CJ147" i="19"/>
  <c r="CJ146" i="19"/>
  <c r="CH147" i="19"/>
  <c r="CH146" i="19"/>
  <c r="CF147" i="19"/>
  <c r="CF146" i="19"/>
  <c r="CD147" i="19"/>
  <c r="CD146" i="19"/>
  <c r="CB147" i="19"/>
  <c r="CB146" i="19"/>
  <c r="BZ147" i="19"/>
  <c r="BZ146" i="19"/>
  <c r="BX147" i="19"/>
  <c r="BX146" i="19"/>
  <c r="BV147" i="19"/>
  <c r="BV146" i="19"/>
  <c r="BT147" i="19"/>
  <c r="BT146" i="19"/>
  <c r="BR147" i="19"/>
  <c r="BR146" i="19"/>
  <c r="BP147" i="19"/>
  <c r="BP146" i="19"/>
  <c r="BN147" i="19"/>
  <c r="BN146" i="19"/>
  <c r="BL147" i="19"/>
  <c r="BL146" i="19"/>
  <c r="BJ147" i="19"/>
  <c r="BJ146" i="19"/>
  <c r="BH147" i="19"/>
  <c r="BH146" i="19"/>
  <c r="BF147" i="19"/>
  <c r="BF146" i="19"/>
  <c r="BD147" i="19"/>
  <c r="BD146" i="19"/>
  <c r="BB147" i="19"/>
  <c r="BB146" i="19"/>
  <c r="AZ147" i="19"/>
  <c r="AZ146" i="19"/>
  <c r="AX147" i="19"/>
  <c r="AX146" i="19"/>
  <c r="AV147" i="19"/>
  <c r="AV146" i="19"/>
  <c r="AT147" i="19"/>
  <c r="AT146" i="19"/>
  <c r="AR147" i="19"/>
  <c r="AR146" i="19"/>
  <c r="AP147" i="19"/>
  <c r="AP146" i="19"/>
  <c r="AN147" i="19"/>
  <c r="AN146" i="19"/>
  <c r="AL147" i="19"/>
  <c r="AL146" i="19"/>
  <c r="AJ147" i="19"/>
  <c r="AJ146" i="19"/>
  <c r="AH147" i="19"/>
  <c r="AH146" i="19"/>
  <c r="AF147" i="19"/>
  <c r="AF146" i="19"/>
  <c r="AD147" i="19"/>
  <c r="AD146" i="19"/>
  <c r="AB147" i="19"/>
  <c r="AB146" i="19"/>
  <c r="Z147" i="19"/>
  <c r="Z146" i="19"/>
  <c r="X147" i="19"/>
  <c r="X146" i="19"/>
  <c r="V147" i="19"/>
  <c r="V146" i="19"/>
  <c r="T147" i="19"/>
  <c r="T146" i="19"/>
  <c r="R147" i="19"/>
  <c r="R146" i="19"/>
  <c r="P147" i="19"/>
  <c r="P146" i="19"/>
  <c r="N147" i="19"/>
  <c r="N146" i="19"/>
  <c r="L147" i="19"/>
  <c r="L146" i="19"/>
  <c r="J147" i="19"/>
  <c r="J146" i="19"/>
  <c r="H147" i="19"/>
  <c r="H146" i="19"/>
  <c r="CY145" i="19"/>
  <c r="CX145" i="19"/>
  <c r="CW145" i="19"/>
  <c r="CV145" i="19"/>
  <c r="CU145" i="19"/>
  <c r="CT145" i="19"/>
  <c r="CS145" i="19"/>
  <c r="CR145" i="19"/>
  <c r="CQ145" i="19"/>
  <c r="CP145" i="19"/>
  <c r="CO145" i="19"/>
  <c r="CN145" i="19"/>
  <c r="CM145" i="19"/>
  <c r="CL145" i="19"/>
  <c r="CK145" i="19"/>
  <c r="CJ145" i="19"/>
  <c r="CI145" i="19"/>
  <c r="CH145" i="19"/>
  <c r="CG145" i="19"/>
  <c r="CF145" i="19"/>
  <c r="CE145" i="19"/>
  <c r="CD145" i="19"/>
  <c r="CC145" i="19"/>
  <c r="CB145" i="19"/>
  <c r="CA145" i="19"/>
  <c r="BZ145" i="19"/>
  <c r="BY145" i="19"/>
  <c r="BX145" i="19"/>
  <c r="BW145" i="19"/>
  <c r="BV145" i="19"/>
  <c r="BU145" i="19"/>
  <c r="BT145" i="19"/>
  <c r="BS145" i="19"/>
  <c r="BR145" i="19"/>
  <c r="BQ145" i="19"/>
  <c r="BP145" i="19"/>
  <c r="BO145" i="19"/>
  <c r="BN145" i="19"/>
  <c r="BM145" i="19"/>
  <c r="BL145" i="19"/>
  <c r="BK145" i="19"/>
  <c r="BJ145" i="19"/>
  <c r="BI145" i="19"/>
  <c r="BH145" i="19"/>
  <c r="BG145" i="19"/>
  <c r="BF145" i="19"/>
  <c r="BE145" i="19"/>
  <c r="BD145" i="19"/>
  <c r="BC145" i="19"/>
  <c r="BB145" i="19"/>
  <c r="BA145" i="19"/>
  <c r="AZ145" i="19"/>
  <c r="AY145" i="19"/>
  <c r="AX145" i="19"/>
  <c r="AW145" i="19"/>
  <c r="AV145" i="19"/>
  <c r="AU145" i="19"/>
  <c r="AT145" i="19"/>
  <c r="AS145" i="19"/>
  <c r="AR145" i="19"/>
  <c r="AQ145" i="19"/>
  <c r="AP145" i="19"/>
  <c r="AO145" i="19"/>
  <c r="AN145" i="19"/>
  <c r="AM145" i="19"/>
  <c r="AL145" i="19"/>
  <c r="AK145" i="19"/>
  <c r="AJ145" i="19"/>
  <c r="AI145" i="19"/>
  <c r="AH145" i="19"/>
  <c r="AG145" i="19"/>
  <c r="AF145" i="19"/>
  <c r="AE145" i="19"/>
  <c r="AD145" i="19"/>
  <c r="AC145" i="19"/>
  <c r="AB145" i="19"/>
  <c r="AA145" i="19"/>
  <c r="Z145" i="19"/>
  <c r="Y145" i="19"/>
  <c r="X145" i="19"/>
  <c r="W145" i="19"/>
  <c r="V145" i="19"/>
  <c r="U145" i="19"/>
  <c r="T145" i="19"/>
  <c r="S145" i="19"/>
  <c r="R145" i="19"/>
  <c r="Q145" i="19"/>
  <c r="P145" i="19"/>
  <c r="O145" i="19"/>
  <c r="N145" i="19"/>
  <c r="M145" i="19"/>
  <c r="L145" i="19"/>
  <c r="K145" i="19"/>
  <c r="J145" i="19"/>
  <c r="I145" i="19"/>
  <c r="H145" i="19"/>
  <c r="G145" i="19"/>
  <c r="CY144" i="19"/>
  <c r="CX144" i="19"/>
  <c r="CW144" i="19"/>
  <c r="CV144" i="19"/>
  <c r="CU144" i="19"/>
  <c r="CT144" i="19"/>
  <c r="CS144" i="19"/>
  <c r="CR144" i="19"/>
  <c r="CQ144" i="19"/>
  <c r="CP144" i="19"/>
  <c r="CO144" i="19"/>
  <c r="CN144" i="19"/>
  <c r="CM144" i="19"/>
  <c r="CL144" i="19"/>
  <c r="CK144" i="19"/>
  <c r="CJ144" i="19"/>
  <c r="CI144" i="19"/>
  <c r="CH144" i="19"/>
  <c r="CG144" i="19"/>
  <c r="CF144" i="19"/>
  <c r="CE144" i="19"/>
  <c r="CD144" i="19"/>
  <c r="CC144" i="19"/>
  <c r="CB144" i="19"/>
  <c r="CA144" i="19"/>
  <c r="BZ144" i="19"/>
  <c r="BY144" i="19"/>
  <c r="BX144" i="19"/>
  <c r="BW144" i="19"/>
  <c r="BV144" i="19"/>
  <c r="BU144" i="19"/>
  <c r="BT144" i="19"/>
  <c r="BS144" i="19"/>
  <c r="BR144" i="19"/>
  <c r="BQ144" i="19"/>
  <c r="BP144" i="19"/>
  <c r="BO144" i="19"/>
  <c r="BN144" i="19"/>
  <c r="BM144" i="19"/>
  <c r="BL144" i="19"/>
  <c r="BK144" i="19"/>
  <c r="BJ144" i="19"/>
  <c r="BI144" i="19"/>
  <c r="BH144" i="19"/>
  <c r="BG144" i="19"/>
  <c r="BF144" i="19"/>
  <c r="BE144" i="19"/>
  <c r="BD144" i="19"/>
  <c r="BC144" i="19"/>
  <c r="BB144" i="19"/>
  <c r="BA144" i="19"/>
  <c r="AZ144" i="19"/>
  <c r="AY144" i="19"/>
  <c r="AX144" i="19"/>
  <c r="AW144" i="19"/>
  <c r="AV144" i="19"/>
  <c r="AU144" i="19"/>
  <c r="AT144" i="19"/>
  <c r="AS144" i="19"/>
  <c r="AR144" i="19"/>
  <c r="AQ144" i="19"/>
  <c r="AP144" i="19"/>
  <c r="AO144" i="19"/>
  <c r="AN144" i="19"/>
  <c r="AM144" i="19"/>
  <c r="AL144" i="19"/>
  <c r="AK144" i="19"/>
  <c r="AJ144" i="19"/>
  <c r="AI144" i="19"/>
  <c r="AH144" i="19"/>
  <c r="AG144" i="19"/>
  <c r="AF144" i="19"/>
  <c r="AE144" i="19"/>
  <c r="AD144" i="19"/>
  <c r="AC144" i="19"/>
  <c r="AB144" i="19"/>
  <c r="AA144" i="19"/>
  <c r="Z144" i="19"/>
  <c r="Y144" i="19"/>
  <c r="X144" i="19"/>
  <c r="W144" i="19"/>
  <c r="V144" i="19"/>
  <c r="U144" i="19"/>
  <c r="T144" i="19"/>
  <c r="S144" i="19"/>
  <c r="R144" i="19"/>
  <c r="Q144" i="19"/>
  <c r="P144" i="19"/>
  <c r="O144" i="19"/>
  <c r="N144" i="19"/>
  <c r="M144" i="19"/>
  <c r="L144" i="19"/>
  <c r="K144" i="19"/>
  <c r="J144" i="19"/>
  <c r="I144" i="19"/>
  <c r="H144" i="19"/>
  <c r="G144" i="19"/>
  <c r="CY143" i="19"/>
  <c r="CX143" i="19"/>
  <c r="CW143" i="19"/>
  <c r="CV143" i="19"/>
  <c r="CU143" i="19"/>
  <c r="CT143" i="19"/>
  <c r="CS143" i="19"/>
  <c r="CR143" i="19"/>
  <c r="CQ143" i="19"/>
  <c r="CP143" i="19"/>
  <c r="CO143" i="19"/>
  <c r="CN143" i="19"/>
  <c r="CM143" i="19"/>
  <c r="CL143" i="19"/>
  <c r="CK143" i="19"/>
  <c r="CJ143" i="19"/>
  <c r="CI143" i="19"/>
  <c r="CH143" i="19"/>
  <c r="CG143" i="19"/>
  <c r="CF143" i="19"/>
  <c r="CE143" i="19"/>
  <c r="CD143" i="19"/>
  <c r="CC143" i="19"/>
  <c r="CB143" i="19"/>
  <c r="CA143" i="19"/>
  <c r="BZ143" i="19"/>
  <c r="BY143" i="19"/>
  <c r="BX143" i="19"/>
  <c r="BW143" i="19"/>
  <c r="BV143" i="19"/>
  <c r="BU143" i="19"/>
  <c r="BT143" i="19"/>
  <c r="BS143" i="19"/>
  <c r="BR143" i="19"/>
  <c r="BQ143" i="19"/>
  <c r="BP143" i="19"/>
  <c r="BO143" i="19"/>
  <c r="BN143" i="19"/>
  <c r="BM143" i="19"/>
  <c r="BL143" i="19"/>
  <c r="BK143" i="19"/>
  <c r="BJ143" i="19"/>
  <c r="BI143" i="19"/>
  <c r="BH143" i="19"/>
  <c r="BG143" i="19"/>
  <c r="BF143" i="19"/>
  <c r="BE143" i="19"/>
  <c r="BD143" i="19"/>
  <c r="BC143" i="19"/>
  <c r="BB143" i="19"/>
  <c r="BA143" i="19"/>
  <c r="AZ143" i="19"/>
  <c r="AY143" i="19"/>
  <c r="AX143" i="19"/>
  <c r="AW143" i="19"/>
  <c r="AV143" i="19"/>
  <c r="AU143" i="19"/>
  <c r="AT143" i="19"/>
  <c r="AS143" i="19"/>
  <c r="AR143" i="19"/>
  <c r="AQ143" i="19"/>
  <c r="AP143" i="19"/>
  <c r="AO143" i="19"/>
  <c r="AN143" i="19"/>
  <c r="AM143" i="19"/>
  <c r="AL143" i="19"/>
  <c r="AK143" i="19"/>
  <c r="AJ143" i="19"/>
  <c r="AI143" i="19"/>
  <c r="AH143" i="19"/>
  <c r="AG143" i="19"/>
  <c r="AF143" i="19"/>
  <c r="AE143" i="19"/>
  <c r="AD143" i="19"/>
  <c r="AC143" i="19"/>
  <c r="AB143" i="19"/>
  <c r="AA143" i="19"/>
  <c r="Z143" i="19"/>
  <c r="Y143" i="19"/>
  <c r="X143" i="19"/>
  <c r="W143" i="19"/>
  <c r="V143" i="19"/>
  <c r="U143" i="19"/>
  <c r="T143" i="19"/>
  <c r="S143" i="19"/>
  <c r="R143" i="19"/>
  <c r="Q143" i="19"/>
  <c r="P143" i="19"/>
  <c r="O143" i="19"/>
  <c r="N143" i="19"/>
  <c r="M143" i="19"/>
  <c r="L143" i="19"/>
  <c r="K143" i="19"/>
  <c r="J143" i="19"/>
  <c r="I143" i="19"/>
  <c r="H143" i="19"/>
  <c r="G143" i="19"/>
  <c r="CY142" i="19"/>
  <c r="CX142" i="19"/>
  <c r="CW142" i="19"/>
  <c r="CV142" i="19"/>
  <c r="CU142" i="19"/>
  <c r="CT142" i="19"/>
  <c r="CS142" i="19"/>
  <c r="CR142" i="19"/>
  <c r="CQ142" i="19"/>
  <c r="CP142" i="19"/>
  <c r="CO142" i="19"/>
  <c r="CN142" i="19"/>
  <c r="CM142" i="19"/>
  <c r="CL142" i="19"/>
  <c r="CK142" i="19"/>
  <c r="CJ142" i="19"/>
  <c r="CI142" i="19"/>
  <c r="CH142" i="19"/>
  <c r="CG142" i="19"/>
  <c r="CF142" i="19"/>
  <c r="CE142" i="19"/>
  <c r="CD142" i="19"/>
  <c r="CC142" i="19"/>
  <c r="CB142" i="19"/>
  <c r="CA142" i="19"/>
  <c r="BZ142" i="19"/>
  <c r="BY142" i="19"/>
  <c r="BX142" i="19"/>
  <c r="BW142" i="19"/>
  <c r="BV142" i="19"/>
  <c r="BU142" i="19"/>
  <c r="BT142" i="19"/>
  <c r="BS142" i="19"/>
  <c r="BR142" i="19"/>
  <c r="BQ142" i="19"/>
  <c r="BP142" i="19"/>
  <c r="BO142" i="19"/>
  <c r="BN142" i="19"/>
  <c r="BM142" i="19"/>
  <c r="BL142" i="19"/>
  <c r="BK142" i="19"/>
  <c r="BJ142" i="19"/>
  <c r="BI142" i="19"/>
  <c r="BH142" i="19"/>
  <c r="BG142" i="19"/>
  <c r="BF142" i="19"/>
  <c r="BE142" i="19"/>
  <c r="BD142" i="19"/>
  <c r="BC142" i="19"/>
  <c r="BB142" i="19"/>
  <c r="BA142" i="19"/>
  <c r="AZ142" i="19"/>
  <c r="AY142" i="19"/>
  <c r="AX142" i="19"/>
  <c r="AW142" i="19"/>
  <c r="AV142" i="19"/>
  <c r="AU142" i="19"/>
  <c r="AT142" i="19"/>
  <c r="AS142" i="19"/>
  <c r="AR142" i="19"/>
  <c r="AQ142" i="19"/>
  <c r="AP142" i="19"/>
  <c r="AO142" i="19"/>
  <c r="AN142" i="19"/>
  <c r="AM142" i="19"/>
  <c r="AL142" i="19"/>
  <c r="AK142" i="19"/>
  <c r="AJ142" i="19"/>
  <c r="AI142" i="19"/>
  <c r="AH142" i="19"/>
  <c r="AG142" i="19"/>
  <c r="AF142" i="19"/>
  <c r="AE142" i="19"/>
  <c r="AD142" i="19"/>
  <c r="AC142" i="19"/>
  <c r="AB142" i="19"/>
  <c r="AA142" i="19"/>
  <c r="Z142" i="19"/>
  <c r="Y142" i="19"/>
  <c r="X142" i="19"/>
  <c r="W142" i="19"/>
  <c r="V142" i="19"/>
  <c r="U142" i="19"/>
  <c r="T142" i="19"/>
  <c r="S142" i="19"/>
  <c r="R142" i="19"/>
  <c r="Q142" i="19"/>
  <c r="P142" i="19"/>
  <c r="O142" i="19"/>
  <c r="N142" i="19"/>
  <c r="M142" i="19"/>
  <c r="L142" i="19"/>
  <c r="K142" i="19"/>
  <c r="J142" i="19"/>
  <c r="I142" i="19"/>
  <c r="H142" i="19"/>
  <c r="G142" i="19"/>
  <c r="CY141" i="19"/>
  <c r="CX141" i="19"/>
  <c r="CW141" i="19"/>
  <c r="CV141" i="19"/>
  <c r="CU141" i="19"/>
  <c r="CT141" i="19"/>
  <c r="CS141" i="19"/>
  <c r="CR141" i="19"/>
  <c r="CQ141" i="19"/>
  <c r="CP141" i="19"/>
  <c r="CO141" i="19"/>
  <c r="CN141" i="19"/>
  <c r="CM141" i="19"/>
  <c r="CL141" i="19"/>
  <c r="CK141" i="19"/>
  <c r="CJ141" i="19"/>
  <c r="CI141" i="19"/>
  <c r="CH141" i="19"/>
  <c r="CG141" i="19"/>
  <c r="CF141" i="19"/>
  <c r="CE141" i="19"/>
  <c r="CD141" i="19"/>
  <c r="CC141" i="19"/>
  <c r="CB141" i="19"/>
  <c r="CA141" i="19"/>
  <c r="BZ141" i="19"/>
  <c r="BY141" i="19"/>
  <c r="BX141" i="19"/>
  <c r="BW141" i="19"/>
  <c r="BV141" i="19"/>
  <c r="BU141" i="19"/>
  <c r="BT141" i="19"/>
  <c r="BS141" i="19"/>
  <c r="BR141" i="19"/>
  <c r="BQ141" i="19"/>
  <c r="BP141" i="19"/>
  <c r="BO141" i="19"/>
  <c r="BN141" i="19"/>
  <c r="BM141" i="19"/>
  <c r="BL141" i="19"/>
  <c r="BK141" i="19"/>
  <c r="BJ141" i="19"/>
  <c r="BI141" i="19"/>
  <c r="BH141" i="19"/>
  <c r="BG141" i="19"/>
  <c r="BF141" i="19"/>
  <c r="BE141" i="19"/>
  <c r="BD141" i="19"/>
  <c r="BC141" i="19"/>
  <c r="BB141" i="19"/>
  <c r="BA141" i="19"/>
  <c r="AZ141" i="19"/>
  <c r="AY141" i="19"/>
  <c r="AX141" i="19"/>
  <c r="AW141" i="19"/>
  <c r="AV141" i="19"/>
  <c r="AU141" i="19"/>
  <c r="AT141" i="19"/>
  <c r="AS141" i="19"/>
  <c r="AR141" i="19"/>
  <c r="AQ141" i="19"/>
  <c r="AP141" i="19"/>
  <c r="AO141" i="19"/>
  <c r="AN141" i="19"/>
  <c r="AM141" i="19"/>
  <c r="AL141" i="19"/>
  <c r="AK141" i="19"/>
  <c r="AJ141" i="19"/>
  <c r="AI141" i="19"/>
  <c r="AH141" i="19"/>
  <c r="AG141" i="19"/>
  <c r="AF141" i="19"/>
  <c r="AE141" i="19"/>
  <c r="AD141" i="19"/>
  <c r="AC141" i="19"/>
  <c r="AB141" i="19"/>
  <c r="AA141" i="19"/>
  <c r="Z141" i="19"/>
  <c r="Y141" i="19"/>
  <c r="X141" i="19"/>
  <c r="W141" i="19"/>
  <c r="V141" i="19"/>
  <c r="U141" i="19"/>
  <c r="T141" i="19"/>
  <c r="S141" i="19"/>
  <c r="R141" i="19"/>
  <c r="Q141" i="19"/>
  <c r="P141" i="19"/>
  <c r="O141" i="19"/>
  <c r="N141" i="19"/>
  <c r="M141" i="19"/>
  <c r="L141" i="19"/>
  <c r="K141" i="19"/>
  <c r="J141" i="19"/>
  <c r="I141" i="19"/>
  <c r="H141" i="19"/>
  <c r="G141" i="19"/>
  <c r="CY140" i="19"/>
  <c r="CX140" i="19"/>
  <c r="CW140" i="19"/>
  <c r="CV140" i="19"/>
  <c r="CU140" i="19"/>
  <c r="CT140" i="19"/>
  <c r="CS140" i="19"/>
  <c r="CR140" i="19"/>
  <c r="CQ140" i="19"/>
  <c r="CP140" i="19"/>
  <c r="CO140" i="19"/>
  <c r="CN140" i="19"/>
  <c r="CM140" i="19"/>
  <c r="CL140" i="19"/>
  <c r="CK140" i="19"/>
  <c r="CJ140" i="19"/>
  <c r="CI140" i="19"/>
  <c r="CH140" i="19"/>
  <c r="CG140" i="19"/>
  <c r="CF140" i="19"/>
  <c r="CE140" i="19"/>
  <c r="CD140" i="19"/>
  <c r="CC140" i="19"/>
  <c r="CB140" i="19"/>
  <c r="CA140" i="19"/>
  <c r="BZ140" i="19"/>
  <c r="BY140" i="19"/>
  <c r="BX140" i="19"/>
  <c r="BW140" i="19"/>
  <c r="BV140" i="19"/>
  <c r="BU140" i="19"/>
  <c r="BT140" i="19"/>
  <c r="BS140" i="19"/>
  <c r="BR140" i="19"/>
  <c r="BQ140" i="19"/>
  <c r="BP140" i="19"/>
  <c r="BO140" i="19"/>
  <c r="BN140" i="19"/>
  <c r="BM140" i="19"/>
  <c r="BL140" i="19"/>
  <c r="BK140" i="19"/>
  <c r="BJ140" i="19"/>
  <c r="BI140" i="19"/>
  <c r="BH140" i="19"/>
  <c r="BG140" i="19"/>
  <c r="BF140" i="19"/>
  <c r="BE140" i="19"/>
  <c r="BD140" i="19"/>
  <c r="BC140" i="19"/>
  <c r="BB140" i="19"/>
  <c r="BA140" i="19"/>
  <c r="AZ140" i="19"/>
  <c r="AY140" i="19"/>
  <c r="AX140" i="19"/>
  <c r="AW140" i="19"/>
  <c r="AV140" i="19"/>
  <c r="AU140" i="19"/>
  <c r="AT140" i="19"/>
  <c r="AS140" i="19"/>
  <c r="AR140" i="19"/>
  <c r="AQ140" i="19"/>
  <c r="AP140" i="19"/>
  <c r="AO140" i="19"/>
  <c r="AN140" i="19"/>
  <c r="AM140" i="19"/>
  <c r="AL140" i="19"/>
  <c r="AK140" i="19"/>
  <c r="AJ140" i="19"/>
  <c r="AI140" i="19"/>
  <c r="AH140" i="19"/>
  <c r="AG140" i="19"/>
  <c r="AF140" i="19"/>
  <c r="AE140" i="19"/>
  <c r="AD140" i="19"/>
  <c r="AC140" i="19"/>
  <c r="AB140" i="19"/>
  <c r="AA140" i="19"/>
  <c r="Z140" i="19"/>
  <c r="Y140" i="19"/>
  <c r="X140" i="19"/>
  <c r="W140" i="19"/>
  <c r="V140" i="19"/>
  <c r="U140" i="19"/>
  <c r="T140" i="19"/>
  <c r="S140" i="19"/>
  <c r="R140" i="19"/>
  <c r="Q140" i="19"/>
  <c r="P140" i="19"/>
  <c r="O140" i="19"/>
  <c r="N140" i="19"/>
  <c r="M140" i="19"/>
  <c r="L140" i="19"/>
  <c r="K140" i="19"/>
  <c r="J140" i="19"/>
  <c r="I140" i="19"/>
  <c r="H140" i="19"/>
  <c r="G140" i="19"/>
  <c r="H139" i="19"/>
  <c r="CX138" i="19"/>
  <c r="CX137" i="19"/>
  <c r="CV138" i="19"/>
  <c r="CV137" i="19"/>
  <c r="CT138" i="19"/>
  <c r="CT137" i="19"/>
  <c r="CR138" i="19"/>
  <c r="CR137" i="19"/>
  <c r="CP138" i="19"/>
  <c r="CP137" i="19"/>
  <c r="CN138" i="19"/>
  <c r="CN137" i="19"/>
  <c r="CL138" i="19"/>
  <c r="CL137" i="19"/>
  <c r="CJ138" i="19"/>
  <c r="CJ137" i="19"/>
  <c r="CH138" i="19"/>
  <c r="CH137" i="19"/>
  <c r="CF138" i="19"/>
  <c r="CF137" i="19"/>
  <c r="CD138" i="19"/>
  <c r="CD137" i="19"/>
  <c r="CB138" i="19"/>
  <c r="CB137" i="19"/>
  <c r="BZ138" i="19"/>
  <c r="BZ137" i="19"/>
  <c r="BX138" i="19"/>
  <c r="BX137" i="19"/>
  <c r="BV138" i="19"/>
  <c r="BV137" i="19"/>
  <c r="BT138" i="19"/>
  <c r="BT137" i="19"/>
  <c r="BR138" i="19"/>
  <c r="BR137" i="19"/>
  <c r="BP138" i="19"/>
  <c r="BP137" i="19"/>
  <c r="BN138" i="19"/>
  <c r="BN137" i="19"/>
  <c r="BL138" i="19"/>
  <c r="BL137" i="19"/>
  <c r="BJ138" i="19"/>
  <c r="BJ137" i="19"/>
  <c r="BH138" i="19"/>
  <c r="BH137" i="19"/>
  <c r="BF138" i="19"/>
  <c r="BF137" i="19"/>
  <c r="BD138" i="19"/>
  <c r="BD137" i="19"/>
  <c r="BB138" i="19"/>
  <c r="BB137" i="19"/>
  <c r="AZ138" i="19"/>
  <c r="AZ137" i="19"/>
  <c r="AX138" i="19"/>
  <c r="AX137" i="19"/>
  <c r="AV138" i="19"/>
  <c r="AV137" i="19"/>
  <c r="AT138" i="19"/>
  <c r="AT137" i="19"/>
  <c r="AR138" i="19"/>
  <c r="AR137" i="19"/>
  <c r="AP138" i="19"/>
  <c r="AP137" i="19"/>
  <c r="AN138" i="19"/>
  <c r="AN137" i="19"/>
  <c r="AL138" i="19"/>
  <c r="AL137" i="19"/>
  <c r="AJ138" i="19"/>
  <c r="AJ137" i="19"/>
  <c r="AH138" i="19"/>
  <c r="AH137" i="19"/>
  <c r="AF138" i="19"/>
  <c r="AF137" i="19"/>
  <c r="AD138" i="19"/>
  <c r="AD137" i="19"/>
  <c r="AB138" i="19"/>
  <c r="AB137" i="19"/>
  <c r="Z138" i="19"/>
  <c r="Z137" i="19"/>
  <c r="X138" i="19"/>
  <c r="X137" i="19"/>
  <c r="V138" i="19"/>
  <c r="V137" i="19"/>
  <c r="T138" i="19"/>
  <c r="T137" i="19"/>
  <c r="R138" i="19"/>
  <c r="R137" i="19"/>
  <c r="P138" i="19"/>
  <c r="P137" i="19"/>
  <c r="N138" i="19"/>
  <c r="N137" i="19"/>
  <c r="L138" i="19"/>
  <c r="L137" i="19"/>
  <c r="J138" i="19"/>
  <c r="J137" i="19"/>
  <c r="H138" i="19"/>
  <c r="H137" i="19"/>
  <c r="CY136" i="19"/>
  <c r="CX136" i="19"/>
  <c r="CW136" i="19"/>
  <c r="CV136" i="19"/>
  <c r="CU136" i="19"/>
  <c r="CT136" i="19"/>
  <c r="CS136" i="19"/>
  <c r="CR136" i="19"/>
  <c r="CQ136" i="19"/>
  <c r="CP136" i="19"/>
  <c r="CO136" i="19"/>
  <c r="CN136" i="19"/>
  <c r="CM136" i="19"/>
  <c r="CL136" i="19"/>
  <c r="CK136" i="19"/>
  <c r="CJ136" i="19"/>
  <c r="CI136" i="19"/>
  <c r="CH136" i="19"/>
  <c r="CG136" i="19"/>
  <c r="CF136" i="19"/>
  <c r="CE136" i="19"/>
  <c r="CD136" i="19"/>
  <c r="CC136" i="19"/>
  <c r="CB136" i="19"/>
  <c r="CA136" i="19"/>
  <c r="BZ136" i="19"/>
  <c r="BY136" i="19"/>
  <c r="BX136" i="19"/>
  <c r="BW136" i="19"/>
  <c r="BV136" i="19"/>
  <c r="BU136" i="19"/>
  <c r="BT136" i="19"/>
  <c r="BS136" i="19"/>
  <c r="BR136" i="19"/>
  <c r="BQ136" i="19"/>
  <c r="BP136" i="19"/>
  <c r="BO136" i="19"/>
  <c r="BN136" i="19"/>
  <c r="BM136" i="19"/>
  <c r="BL136" i="19"/>
  <c r="BK136" i="19"/>
  <c r="BJ136" i="19"/>
  <c r="BI136" i="19"/>
  <c r="BH136" i="19"/>
  <c r="BG136" i="19"/>
  <c r="BF136" i="19"/>
  <c r="BE136" i="19"/>
  <c r="BD136" i="19"/>
  <c r="BC136" i="19"/>
  <c r="BB136" i="19"/>
  <c r="BA136" i="19"/>
  <c r="AZ136" i="19"/>
  <c r="AY136" i="19"/>
  <c r="AX136" i="19"/>
  <c r="AW136" i="19"/>
  <c r="AV136" i="19"/>
  <c r="AU136" i="19"/>
  <c r="AT136" i="19"/>
  <c r="AS136" i="19"/>
  <c r="AR136" i="19"/>
  <c r="AQ136" i="19"/>
  <c r="AP136" i="19"/>
  <c r="AO136" i="19"/>
  <c r="AN136" i="19"/>
  <c r="AM136" i="19"/>
  <c r="AL136" i="19"/>
  <c r="AK136" i="19"/>
  <c r="AJ136" i="19"/>
  <c r="AI136" i="19"/>
  <c r="AH136" i="19"/>
  <c r="AG136" i="19"/>
  <c r="AF136" i="19"/>
  <c r="AE136" i="19"/>
  <c r="AD136" i="19"/>
  <c r="AC136" i="19"/>
  <c r="AB136" i="19"/>
  <c r="AA136" i="19"/>
  <c r="Z136" i="19"/>
  <c r="Y136" i="19"/>
  <c r="X136" i="19"/>
  <c r="W136" i="19"/>
  <c r="V136" i="19"/>
  <c r="U136" i="19"/>
  <c r="T136" i="19"/>
  <c r="S136" i="19"/>
  <c r="R136" i="19"/>
  <c r="Q136" i="19"/>
  <c r="P136" i="19"/>
  <c r="O136" i="19"/>
  <c r="N136" i="19"/>
  <c r="M136" i="19"/>
  <c r="L136" i="19"/>
  <c r="K136" i="19"/>
  <c r="J136" i="19"/>
  <c r="I136" i="19"/>
  <c r="H136" i="19"/>
  <c r="G136" i="19"/>
  <c r="CY135" i="19"/>
  <c r="CX135" i="19"/>
  <c r="CW135" i="19"/>
  <c r="CV135" i="19"/>
  <c r="CU135" i="19"/>
  <c r="CT135" i="19"/>
  <c r="CS135" i="19"/>
  <c r="CR135" i="19"/>
  <c r="CQ135" i="19"/>
  <c r="CP135" i="19"/>
  <c r="CO135" i="19"/>
  <c r="CN135" i="19"/>
  <c r="CM135" i="19"/>
  <c r="CL135" i="19"/>
  <c r="CK135" i="19"/>
  <c r="CJ135" i="19"/>
  <c r="CI135" i="19"/>
  <c r="CH135" i="19"/>
  <c r="CG135" i="19"/>
  <c r="CF135" i="19"/>
  <c r="CE135" i="19"/>
  <c r="CD135" i="19"/>
  <c r="CC135" i="19"/>
  <c r="CB135" i="19"/>
  <c r="CA135" i="19"/>
  <c r="BZ135" i="19"/>
  <c r="BY135" i="19"/>
  <c r="BX135" i="19"/>
  <c r="BW135" i="19"/>
  <c r="BV135" i="19"/>
  <c r="BU135" i="19"/>
  <c r="BT135" i="19"/>
  <c r="BS135" i="19"/>
  <c r="BR135" i="19"/>
  <c r="BQ135" i="19"/>
  <c r="BP135" i="19"/>
  <c r="BO135" i="19"/>
  <c r="BN135" i="19"/>
  <c r="BM135" i="19"/>
  <c r="BL135" i="19"/>
  <c r="BK135" i="19"/>
  <c r="BJ135" i="19"/>
  <c r="BI135" i="19"/>
  <c r="BH135" i="19"/>
  <c r="BG135" i="19"/>
  <c r="BF135" i="19"/>
  <c r="BE135" i="19"/>
  <c r="BD135" i="19"/>
  <c r="BC135" i="19"/>
  <c r="BB135" i="19"/>
  <c r="BA135" i="19"/>
  <c r="AZ135" i="19"/>
  <c r="AY135" i="19"/>
  <c r="AX135" i="19"/>
  <c r="AW135" i="19"/>
  <c r="AV135" i="19"/>
  <c r="AU135" i="19"/>
  <c r="AT135" i="19"/>
  <c r="AS135" i="19"/>
  <c r="AR135" i="19"/>
  <c r="AQ135" i="19"/>
  <c r="AP135" i="19"/>
  <c r="AO135" i="19"/>
  <c r="AN135" i="19"/>
  <c r="AM135" i="19"/>
  <c r="AL135" i="19"/>
  <c r="AK135" i="19"/>
  <c r="AJ135" i="19"/>
  <c r="AI135" i="19"/>
  <c r="AH135" i="19"/>
  <c r="AG135" i="19"/>
  <c r="AF135" i="19"/>
  <c r="AE135" i="19"/>
  <c r="AD135" i="19"/>
  <c r="AC135" i="19"/>
  <c r="AB135" i="19"/>
  <c r="AA135" i="19"/>
  <c r="Z135" i="19"/>
  <c r="Y135" i="19"/>
  <c r="X135" i="19"/>
  <c r="W135" i="19"/>
  <c r="V135" i="19"/>
  <c r="U135" i="19"/>
  <c r="T135" i="19"/>
  <c r="S135" i="19"/>
  <c r="R135" i="19"/>
  <c r="Q135" i="19"/>
  <c r="P135" i="19"/>
  <c r="O135" i="19"/>
  <c r="N135" i="19"/>
  <c r="M135" i="19"/>
  <c r="L135" i="19"/>
  <c r="K135" i="19"/>
  <c r="J135" i="19"/>
  <c r="I135" i="19"/>
  <c r="H135" i="19"/>
  <c r="G135" i="19"/>
  <c r="CY134" i="19"/>
  <c r="CX134" i="19"/>
  <c r="CW134" i="19"/>
  <c r="CV134" i="19"/>
  <c r="CU134" i="19"/>
  <c r="CT134" i="19"/>
  <c r="CS134" i="19"/>
  <c r="CR134" i="19"/>
  <c r="CQ134" i="19"/>
  <c r="CP134" i="19"/>
  <c r="CO134" i="19"/>
  <c r="CN134" i="19"/>
  <c r="CM134" i="19"/>
  <c r="CL134" i="19"/>
  <c r="CK134" i="19"/>
  <c r="CJ134" i="19"/>
  <c r="CI134" i="19"/>
  <c r="CH134" i="19"/>
  <c r="CG134" i="19"/>
  <c r="CF134" i="19"/>
  <c r="CE134" i="19"/>
  <c r="CD134" i="19"/>
  <c r="CC134" i="19"/>
  <c r="CB134" i="19"/>
  <c r="CA134" i="19"/>
  <c r="BZ134" i="19"/>
  <c r="BY134" i="19"/>
  <c r="BX134" i="19"/>
  <c r="BW134" i="19"/>
  <c r="BV134" i="19"/>
  <c r="BU134" i="19"/>
  <c r="BT134" i="19"/>
  <c r="BS134" i="19"/>
  <c r="BR134" i="19"/>
  <c r="BQ134" i="19"/>
  <c r="BP134" i="19"/>
  <c r="BO134" i="19"/>
  <c r="BN134" i="19"/>
  <c r="BM134" i="19"/>
  <c r="BL134" i="19"/>
  <c r="BK134" i="19"/>
  <c r="BJ134" i="19"/>
  <c r="BI134" i="19"/>
  <c r="BH134" i="19"/>
  <c r="BG134" i="19"/>
  <c r="BF134" i="19"/>
  <c r="BE134" i="19"/>
  <c r="BD134" i="19"/>
  <c r="BC134" i="19"/>
  <c r="BB134" i="19"/>
  <c r="BA134" i="19"/>
  <c r="AZ134" i="19"/>
  <c r="AY134" i="19"/>
  <c r="AX134" i="19"/>
  <c r="AW134" i="19"/>
  <c r="AV134" i="19"/>
  <c r="AU134" i="19"/>
  <c r="AT134" i="19"/>
  <c r="AS134" i="19"/>
  <c r="AR134" i="19"/>
  <c r="AQ134" i="19"/>
  <c r="AP134" i="19"/>
  <c r="AO134" i="19"/>
  <c r="AN134" i="19"/>
  <c r="AM134" i="19"/>
  <c r="AL134" i="19"/>
  <c r="AK134" i="19"/>
  <c r="AJ134" i="19"/>
  <c r="AI134" i="19"/>
  <c r="AH134" i="19"/>
  <c r="AG134" i="19"/>
  <c r="AF134" i="19"/>
  <c r="AE134" i="19"/>
  <c r="AD134" i="19"/>
  <c r="AC134" i="19"/>
  <c r="AB134" i="19"/>
  <c r="AA134" i="19"/>
  <c r="Z134" i="19"/>
  <c r="Y134" i="19"/>
  <c r="X134" i="19"/>
  <c r="W134" i="19"/>
  <c r="V134" i="19"/>
  <c r="U134" i="19"/>
  <c r="T134" i="19"/>
  <c r="S134" i="19"/>
  <c r="R134" i="19"/>
  <c r="Q134" i="19"/>
  <c r="P134" i="19"/>
  <c r="O134" i="19"/>
  <c r="N134" i="19"/>
  <c r="M134" i="19"/>
  <c r="L134" i="19"/>
  <c r="K134" i="19"/>
  <c r="J134" i="19"/>
  <c r="I134" i="19"/>
  <c r="H134" i="19"/>
  <c r="G134" i="19"/>
  <c r="CY133" i="19"/>
  <c r="CX133" i="19"/>
  <c r="CW133" i="19"/>
  <c r="CV133" i="19"/>
  <c r="CU133" i="19"/>
  <c r="CT133" i="19"/>
  <c r="CS133" i="19"/>
  <c r="CR133" i="19"/>
  <c r="CQ133" i="19"/>
  <c r="CP133" i="19"/>
  <c r="CO133" i="19"/>
  <c r="CN133" i="19"/>
  <c r="CM133" i="19"/>
  <c r="CL133" i="19"/>
  <c r="CK133" i="19"/>
  <c r="CJ133" i="19"/>
  <c r="CI133" i="19"/>
  <c r="CH133" i="19"/>
  <c r="CG133" i="19"/>
  <c r="CF133" i="19"/>
  <c r="CE133" i="19"/>
  <c r="CD133" i="19"/>
  <c r="CC133" i="19"/>
  <c r="CB133" i="19"/>
  <c r="CA133" i="19"/>
  <c r="BZ133" i="19"/>
  <c r="BY133" i="19"/>
  <c r="BX133" i="19"/>
  <c r="BW133" i="19"/>
  <c r="BV133" i="19"/>
  <c r="BU133" i="19"/>
  <c r="BT133" i="19"/>
  <c r="BS133" i="19"/>
  <c r="BR133" i="19"/>
  <c r="BQ133" i="19"/>
  <c r="BP133" i="19"/>
  <c r="BO133" i="19"/>
  <c r="BN133" i="19"/>
  <c r="BM133" i="19"/>
  <c r="BL133" i="19"/>
  <c r="BK133" i="19"/>
  <c r="BJ133" i="19"/>
  <c r="BI133" i="19"/>
  <c r="BH133" i="19"/>
  <c r="BG133" i="19"/>
  <c r="BF133" i="19"/>
  <c r="BE133" i="19"/>
  <c r="BD133" i="19"/>
  <c r="BC133" i="19"/>
  <c r="BB133" i="19"/>
  <c r="BA133" i="19"/>
  <c r="AZ133" i="19"/>
  <c r="AY133" i="19"/>
  <c r="AX133" i="19"/>
  <c r="AW133" i="19"/>
  <c r="AV133" i="19"/>
  <c r="AU133" i="19"/>
  <c r="AT133" i="19"/>
  <c r="AS133" i="19"/>
  <c r="AR133" i="19"/>
  <c r="AQ133" i="19"/>
  <c r="AP133" i="19"/>
  <c r="AO133" i="19"/>
  <c r="AN133" i="19"/>
  <c r="AM133" i="19"/>
  <c r="AL133" i="19"/>
  <c r="AK133" i="19"/>
  <c r="AJ133" i="19"/>
  <c r="AI133" i="19"/>
  <c r="AH133" i="19"/>
  <c r="AG133" i="19"/>
  <c r="AF133" i="19"/>
  <c r="AE133" i="19"/>
  <c r="AD133" i="19"/>
  <c r="AC133" i="19"/>
  <c r="AB133" i="19"/>
  <c r="AA133" i="19"/>
  <c r="Z133" i="19"/>
  <c r="Y133" i="19"/>
  <c r="X133" i="19"/>
  <c r="W133" i="19"/>
  <c r="V133" i="19"/>
  <c r="U133" i="19"/>
  <c r="T133" i="19"/>
  <c r="S133" i="19"/>
  <c r="R133" i="19"/>
  <c r="Q133" i="19"/>
  <c r="P133" i="19"/>
  <c r="O133" i="19"/>
  <c r="N133" i="19"/>
  <c r="M133" i="19"/>
  <c r="L133" i="19"/>
  <c r="K133" i="19"/>
  <c r="J133" i="19"/>
  <c r="I133" i="19"/>
  <c r="H133" i="19"/>
  <c r="G133" i="19"/>
  <c r="CY132" i="19"/>
  <c r="CX132" i="19"/>
  <c r="CW132" i="19"/>
  <c r="CV132" i="19"/>
  <c r="CU132" i="19"/>
  <c r="CT132" i="19"/>
  <c r="CS132" i="19"/>
  <c r="CR132" i="19"/>
  <c r="CQ132" i="19"/>
  <c r="CP132" i="19"/>
  <c r="CO132" i="19"/>
  <c r="CN132" i="19"/>
  <c r="CM132" i="19"/>
  <c r="CL132" i="19"/>
  <c r="CK132" i="19"/>
  <c r="CJ132" i="19"/>
  <c r="CI132" i="19"/>
  <c r="CH132" i="19"/>
  <c r="CG132" i="19"/>
  <c r="CF132" i="19"/>
  <c r="CE132" i="19"/>
  <c r="CD132" i="19"/>
  <c r="CC132" i="19"/>
  <c r="CB132" i="19"/>
  <c r="CA132" i="19"/>
  <c r="BZ132" i="19"/>
  <c r="BY132" i="19"/>
  <c r="BX132" i="19"/>
  <c r="BW132" i="19"/>
  <c r="BV132" i="19"/>
  <c r="BU132" i="19"/>
  <c r="BT132" i="19"/>
  <c r="BS132" i="19"/>
  <c r="BR132" i="19"/>
  <c r="BQ132" i="19"/>
  <c r="BP132" i="19"/>
  <c r="BO132" i="19"/>
  <c r="BN132" i="19"/>
  <c r="BM132" i="19"/>
  <c r="BL132" i="19"/>
  <c r="BK132" i="19"/>
  <c r="BJ132" i="19"/>
  <c r="BI132" i="19"/>
  <c r="BH132" i="19"/>
  <c r="BG132" i="19"/>
  <c r="BF132" i="19"/>
  <c r="BE132" i="19"/>
  <c r="BD132" i="19"/>
  <c r="BC132" i="19"/>
  <c r="BB132" i="19"/>
  <c r="BA132" i="19"/>
  <c r="AZ132" i="19"/>
  <c r="AY132" i="19"/>
  <c r="AX132" i="19"/>
  <c r="AW132" i="19"/>
  <c r="AV132" i="19"/>
  <c r="AU132" i="19"/>
  <c r="AT132" i="19"/>
  <c r="AS132" i="19"/>
  <c r="AR132" i="19"/>
  <c r="AQ132" i="19"/>
  <c r="AP132" i="19"/>
  <c r="AO132" i="19"/>
  <c r="AN132" i="19"/>
  <c r="AM132" i="19"/>
  <c r="AL132" i="19"/>
  <c r="AK132" i="19"/>
  <c r="AJ132" i="19"/>
  <c r="AI132" i="19"/>
  <c r="AH132" i="19"/>
  <c r="AG132" i="19"/>
  <c r="AF132" i="19"/>
  <c r="AE132" i="19"/>
  <c r="AD132" i="19"/>
  <c r="AC132" i="19"/>
  <c r="AB132" i="19"/>
  <c r="AA132" i="19"/>
  <c r="Z132" i="19"/>
  <c r="Y132" i="19"/>
  <c r="X132" i="19"/>
  <c r="W132" i="19"/>
  <c r="V132" i="19"/>
  <c r="U132" i="19"/>
  <c r="T132" i="19"/>
  <c r="S132" i="19"/>
  <c r="R132" i="19"/>
  <c r="Q132" i="19"/>
  <c r="P132" i="19"/>
  <c r="O132" i="19"/>
  <c r="N132" i="19"/>
  <c r="M132" i="19"/>
  <c r="L132" i="19"/>
  <c r="K132" i="19"/>
  <c r="J132" i="19"/>
  <c r="I132" i="19"/>
  <c r="H132" i="19"/>
  <c r="G132" i="19"/>
  <c r="CY131" i="19"/>
  <c r="CX131" i="19"/>
  <c r="CW131" i="19"/>
  <c r="CV131" i="19"/>
  <c r="CU131" i="19"/>
  <c r="CT131" i="19"/>
  <c r="CS131" i="19"/>
  <c r="CR131" i="19"/>
  <c r="CQ131" i="19"/>
  <c r="CP131" i="19"/>
  <c r="CO131" i="19"/>
  <c r="CN131" i="19"/>
  <c r="CM131" i="19"/>
  <c r="CL131" i="19"/>
  <c r="CK131" i="19"/>
  <c r="CJ131" i="19"/>
  <c r="CI131" i="19"/>
  <c r="CH131" i="19"/>
  <c r="CG131" i="19"/>
  <c r="CF131" i="19"/>
  <c r="CE131" i="19"/>
  <c r="CD131" i="19"/>
  <c r="CC131" i="19"/>
  <c r="CB131" i="19"/>
  <c r="CA131" i="19"/>
  <c r="BZ131" i="19"/>
  <c r="BY131" i="19"/>
  <c r="BX131" i="19"/>
  <c r="BW131" i="19"/>
  <c r="BV131" i="19"/>
  <c r="BU131" i="19"/>
  <c r="BT131" i="19"/>
  <c r="BS131" i="19"/>
  <c r="BR131" i="19"/>
  <c r="BQ131" i="19"/>
  <c r="BP131" i="19"/>
  <c r="BO131" i="19"/>
  <c r="BN131" i="19"/>
  <c r="BM131" i="19"/>
  <c r="BL131" i="19"/>
  <c r="BK131" i="19"/>
  <c r="BJ131" i="19"/>
  <c r="BI131" i="19"/>
  <c r="BH131" i="19"/>
  <c r="BG131" i="19"/>
  <c r="BF131" i="19"/>
  <c r="BE131" i="19"/>
  <c r="BD131" i="19"/>
  <c r="BC131" i="19"/>
  <c r="BB131" i="19"/>
  <c r="BA131" i="19"/>
  <c r="AZ131" i="19"/>
  <c r="AY131" i="19"/>
  <c r="AX131" i="19"/>
  <c r="AW131" i="19"/>
  <c r="AV131" i="19"/>
  <c r="AU131" i="19"/>
  <c r="AT131" i="19"/>
  <c r="AS131" i="19"/>
  <c r="AR131" i="19"/>
  <c r="AQ131" i="19"/>
  <c r="AP131" i="19"/>
  <c r="AO131" i="19"/>
  <c r="AN131" i="19"/>
  <c r="AM131" i="19"/>
  <c r="AL131" i="19"/>
  <c r="AK131" i="19"/>
  <c r="AJ131" i="19"/>
  <c r="AI131" i="19"/>
  <c r="AH131" i="19"/>
  <c r="AG131" i="19"/>
  <c r="AF131" i="19"/>
  <c r="AE131" i="19"/>
  <c r="AD131" i="19"/>
  <c r="AC131" i="19"/>
  <c r="AB131" i="19"/>
  <c r="AA131" i="19"/>
  <c r="Z131" i="19"/>
  <c r="Y131" i="19"/>
  <c r="X131" i="19"/>
  <c r="W131" i="19"/>
  <c r="V131" i="19"/>
  <c r="U131" i="19"/>
  <c r="T131" i="19"/>
  <c r="S131" i="19"/>
  <c r="R131" i="19"/>
  <c r="Q131" i="19"/>
  <c r="P131" i="19"/>
  <c r="O131" i="19"/>
  <c r="N131" i="19"/>
  <c r="M131" i="19"/>
  <c r="L131" i="19"/>
  <c r="K131" i="19"/>
  <c r="J131" i="19"/>
  <c r="I131" i="19"/>
  <c r="H131" i="19"/>
  <c r="G131" i="19"/>
  <c r="H130" i="19"/>
  <c r="CX129" i="19"/>
  <c r="CX128" i="19"/>
  <c r="CV129" i="19"/>
  <c r="CV128" i="19"/>
  <c r="CT129" i="19"/>
  <c r="CT128" i="19"/>
  <c r="CR129" i="19"/>
  <c r="CR128" i="19"/>
  <c r="CP129" i="19"/>
  <c r="CP128" i="19"/>
  <c r="CN129" i="19"/>
  <c r="CN128" i="19"/>
  <c r="CL129" i="19"/>
  <c r="CL128" i="19"/>
  <c r="CJ129" i="19"/>
  <c r="CJ128" i="19"/>
  <c r="CH129" i="19"/>
  <c r="CH128" i="19"/>
  <c r="CF129" i="19"/>
  <c r="CF128" i="19"/>
  <c r="CD129" i="19"/>
  <c r="CD128" i="19"/>
  <c r="CB129" i="19"/>
  <c r="CB128" i="19"/>
  <c r="BZ129" i="19"/>
  <c r="BZ128" i="19"/>
  <c r="BX129" i="19"/>
  <c r="BX128" i="19"/>
  <c r="BV129" i="19"/>
  <c r="BV128" i="19"/>
  <c r="BT129" i="19"/>
  <c r="BT128" i="19"/>
  <c r="BR129" i="19"/>
  <c r="BR128" i="19"/>
  <c r="BP129" i="19"/>
  <c r="BP128" i="19"/>
  <c r="BN129" i="19"/>
  <c r="BN128" i="19"/>
  <c r="BL129" i="19"/>
  <c r="BL128" i="19"/>
  <c r="BJ129" i="19"/>
  <c r="BJ128" i="19"/>
  <c r="BH129" i="19"/>
  <c r="BH128" i="19"/>
  <c r="BF129" i="19"/>
  <c r="BF128" i="19"/>
  <c r="BD129" i="19"/>
  <c r="BD128" i="19"/>
  <c r="BB129" i="19"/>
  <c r="BB128" i="19"/>
  <c r="AZ129" i="19"/>
  <c r="AZ128" i="19"/>
  <c r="AX129" i="19"/>
  <c r="AX128" i="19"/>
  <c r="AV129" i="19"/>
  <c r="AV128" i="19"/>
  <c r="AT129" i="19"/>
  <c r="AT128" i="19"/>
  <c r="AR129" i="19"/>
  <c r="AR128" i="19"/>
  <c r="AP129" i="19"/>
  <c r="AP128" i="19"/>
  <c r="AN129" i="19"/>
  <c r="AN128" i="19"/>
  <c r="AL129" i="19"/>
  <c r="AL128" i="19"/>
  <c r="AJ129" i="19"/>
  <c r="AJ128" i="19"/>
  <c r="AH129" i="19"/>
  <c r="AH128" i="19"/>
  <c r="AF129" i="19"/>
  <c r="AF128" i="19"/>
  <c r="AD129" i="19"/>
  <c r="AD128" i="19"/>
  <c r="AB129" i="19"/>
  <c r="AB128" i="19"/>
  <c r="Z129" i="19"/>
  <c r="Z128" i="19"/>
  <c r="X129" i="19"/>
  <c r="X128" i="19"/>
  <c r="V129" i="19"/>
  <c r="V128" i="19"/>
  <c r="T129" i="19"/>
  <c r="T128" i="19"/>
  <c r="R129" i="19"/>
  <c r="R128" i="19"/>
  <c r="P129" i="19"/>
  <c r="P128" i="19"/>
  <c r="N129" i="19"/>
  <c r="N128" i="19"/>
  <c r="L129" i="19"/>
  <c r="L128" i="19"/>
  <c r="J129" i="19"/>
  <c r="J128" i="19"/>
  <c r="H129" i="19"/>
  <c r="H128" i="19"/>
  <c r="CY127" i="19"/>
  <c r="CX127" i="19"/>
  <c r="CW127" i="19"/>
  <c r="CV127" i="19"/>
  <c r="CU127" i="19"/>
  <c r="CT127" i="19"/>
  <c r="CS127" i="19"/>
  <c r="CR127" i="19"/>
  <c r="CQ127" i="19"/>
  <c r="CP127" i="19"/>
  <c r="CO127" i="19"/>
  <c r="CN127" i="19"/>
  <c r="CM127" i="19"/>
  <c r="CL127" i="19"/>
  <c r="CK127" i="19"/>
  <c r="CJ127" i="19"/>
  <c r="CI127" i="19"/>
  <c r="CH127" i="19"/>
  <c r="CG127" i="19"/>
  <c r="CF127" i="19"/>
  <c r="CE127" i="19"/>
  <c r="CD127" i="19"/>
  <c r="CC127" i="19"/>
  <c r="CB127" i="19"/>
  <c r="CA127" i="19"/>
  <c r="BZ127" i="19"/>
  <c r="BY127" i="19"/>
  <c r="BX127" i="19"/>
  <c r="BW127" i="19"/>
  <c r="BV127" i="19"/>
  <c r="BU127" i="19"/>
  <c r="BT127" i="19"/>
  <c r="BS127" i="19"/>
  <c r="BR127" i="19"/>
  <c r="BQ127" i="19"/>
  <c r="BP127" i="19"/>
  <c r="BO127" i="19"/>
  <c r="BN127" i="19"/>
  <c r="BM127" i="19"/>
  <c r="BL127" i="19"/>
  <c r="BK127" i="19"/>
  <c r="BJ127" i="19"/>
  <c r="BI127" i="19"/>
  <c r="BH127" i="19"/>
  <c r="BG127" i="19"/>
  <c r="BF127" i="19"/>
  <c r="BE127" i="19"/>
  <c r="BD127" i="19"/>
  <c r="BC127" i="19"/>
  <c r="BB127" i="19"/>
  <c r="BA127" i="19"/>
  <c r="AZ127" i="19"/>
  <c r="AY127" i="19"/>
  <c r="AX127" i="19"/>
  <c r="AW127" i="19"/>
  <c r="AV127" i="19"/>
  <c r="AU127" i="19"/>
  <c r="AT127" i="19"/>
  <c r="AS127" i="19"/>
  <c r="AR127" i="19"/>
  <c r="AQ127" i="19"/>
  <c r="AP127" i="19"/>
  <c r="AO127" i="19"/>
  <c r="AN127" i="19"/>
  <c r="AM127" i="19"/>
  <c r="AL127" i="19"/>
  <c r="AK127" i="19"/>
  <c r="AJ127" i="19"/>
  <c r="AI127" i="19"/>
  <c r="AH127" i="19"/>
  <c r="AG127" i="19"/>
  <c r="AF127" i="19"/>
  <c r="AE127" i="19"/>
  <c r="AD127" i="19"/>
  <c r="AC127" i="19"/>
  <c r="AB127" i="19"/>
  <c r="AA127" i="19"/>
  <c r="Z127" i="19"/>
  <c r="Y127" i="19"/>
  <c r="X127" i="19"/>
  <c r="W127" i="19"/>
  <c r="V127" i="19"/>
  <c r="U127" i="19"/>
  <c r="T127" i="19"/>
  <c r="S127" i="19"/>
  <c r="R127" i="19"/>
  <c r="Q127" i="19"/>
  <c r="P127" i="19"/>
  <c r="O127" i="19"/>
  <c r="N127" i="19"/>
  <c r="M127" i="19"/>
  <c r="L127" i="19"/>
  <c r="K127" i="19"/>
  <c r="J127" i="19"/>
  <c r="I127" i="19"/>
  <c r="H127" i="19"/>
  <c r="G127" i="19"/>
  <c r="CY126" i="19"/>
  <c r="CX126" i="19"/>
  <c r="CW126" i="19"/>
  <c r="CV126" i="19"/>
  <c r="CU126" i="19"/>
  <c r="CT126" i="19"/>
  <c r="CS126" i="19"/>
  <c r="CR126" i="19"/>
  <c r="CQ126" i="19"/>
  <c r="CP126" i="19"/>
  <c r="CO126" i="19"/>
  <c r="CN126" i="19"/>
  <c r="CM126" i="19"/>
  <c r="CL126" i="19"/>
  <c r="CK126" i="19"/>
  <c r="CJ126" i="19"/>
  <c r="CI126" i="19"/>
  <c r="CH126" i="19"/>
  <c r="CG126" i="19"/>
  <c r="CF126" i="19"/>
  <c r="CE126" i="19"/>
  <c r="CD126" i="19"/>
  <c r="CC126" i="19"/>
  <c r="CB126" i="19"/>
  <c r="CA126" i="19"/>
  <c r="BZ126" i="19"/>
  <c r="BY126" i="19"/>
  <c r="BX126" i="19"/>
  <c r="BW126" i="19"/>
  <c r="BV126" i="19"/>
  <c r="BU126" i="19"/>
  <c r="BT126" i="19"/>
  <c r="BS126" i="19"/>
  <c r="BR126" i="19"/>
  <c r="BQ126" i="19"/>
  <c r="BP126" i="19"/>
  <c r="BO126" i="19"/>
  <c r="BN126" i="19"/>
  <c r="BM126" i="19"/>
  <c r="BL126" i="19"/>
  <c r="BK126" i="19"/>
  <c r="BJ126" i="19"/>
  <c r="BI126" i="19"/>
  <c r="BH126" i="19"/>
  <c r="BG126" i="19"/>
  <c r="BF126" i="19"/>
  <c r="BE126" i="19"/>
  <c r="BD126" i="19"/>
  <c r="BC126" i="19"/>
  <c r="BB126" i="19"/>
  <c r="BA126" i="19"/>
  <c r="AZ126" i="19"/>
  <c r="AY126" i="19"/>
  <c r="AX126" i="19"/>
  <c r="AW126" i="19"/>
  <c r="AV126" i="19"/>
  <c r="AU126" i="19"/>
  <c r="AT126" i="19"/>
  <c r="AS126" i="19"/>
  <c r="AR126" i="19"/>
  <c r="AQ126" i="19"/>
  <c r="AP126" i="19"/>
  <c r="AO126" i="19"/>
  <c r="AN126" i="19"/>
  <c r="AM126" i="19"/>
  <c r="AL126" i="19"/>
  <c r="AK126" i="19"/>
  <c r="AJ126" i="19"/>
  <c r="AI126" i="19"/>
  <c r="AH126" i="19"/>
  <c r="AG126" i="19"/>
  <c r="AF126" i="19"/>
  <c r="AE126" i="19"/>
  <c r="AD126" i="19"/>
  <c r="AC126" i="19"/>
  <c r="AB126" i="19"/>
  <c r="AA126" i="19"/>
  <c r="Z126" i="19"/>
  <c r="Y126" i="19"/>
  <c r="X126" i="19"/>
  <c r="W126" i="19"/>
  <c r="V126" i="19"/>
  <c r="U126" i="19"/>
  <c r="T126" i="19"/>
  <c r="S126" i="19"/>
  <c r="R126" i="19"/>
  <c r="Q126" i="19"/>
  <c r="P126" i="19"/>
  <c r="O126" i="19"/>
  <c r="N126" i="19"/>
  <c r="M126" i="19"/>
  <c r="L126" i="19"/>
  <c r="K126" i="19"/>
  <c r="J126" i="19"/>
  <c r="I126" i="19"/>
  <c r="H126" i="19"/>
  <c r="G126" i="19"/>
  <c r="CY125" i="19"/>
  <c r="CX125" i="19"/>
  <c r="CW125" i="19"/>
  <c r="CV125" i="19"/>
  <c r="CU125" i="19"/>
  <c r="CT125" i="19"/>
  <c r="CS125" i="19"/>
  <c r="CR125" i="19"/>
  <c r="CQ125" i="19"/>
  <c r="CP125" i="19"/>
  <c r="CO125" i="19"/>
  <c r="CN125" i="19"/>
  <c r="CM125" i="19"/>
  <c r="CL125" i="19"/>
  <c r="CK125" i="19"/>
  <c r="CJ125" i="19"/>
  <c r="CI125" i="19"/>
  <c r="CH125" i="19"/>
  <c r="CG125" i="19"/>
  <c r="CF125" i="19"/>
  <c r="CE125" i="19"/>
  <c r="CD125" i="19"/>
  <c r="CC125" i="19"/>
  <c r="CB125" i="19"/>
  <c r="CA125" i="19"/>
  <c r="BZ125" i="19"/>
  <c r="BY125" i="19"/>
  <c r="BX125" i="19"/>
  <c r="BW125" i="19"/>
  <c r="BV125" i="19"/>
  <c r="BU125" i="19"/>
  <c r="BT125" i="19"/>
  <c r="BS125" i="19"/>
  <c r="BR125" i="19"/>
  <c r="BQ125" i="19"/>
  <c r="BP125" i="19"/>
  <c r="BO125" i="19"/>
  <c r="BN125" i="19"/>
  <c r="BM125" i="19"/>
  <c r="BL125" i="19"/>
  <c r="BK125" i="19"/>
  <c r="BJ125" i="19"/>
  <c r="BI125" i="19"/>
  <c r="BH125" i="19"/>
  <c r="BG125" i="19"/>
  <c r="BF125" i="19"/>
  <c r="BE125" i="19"/>
  <c r="BD125" i="19"/>
  <c r="BC125" i="19"/>
  <c r="BB125" i="19"/>
  <c r="BA125" i="19"/>
  <c r="AZ125" i="19"/>
  <c r="AY125" i="19"/>
  <c r="AX125" i="19"/>
  <c r="AW125" i="19"/>
  <c r="AV125" i="19"/>
  <c r="AU125" i="19"/>
  <c r="AT125" i="19"/>
  <c r="AS125" i="19"/>
  <c r="AR125" i="19"/>
  <c r="AQ125" i="19"/>
  <c r="AP125" i="19"/>
  <c r="AO125" i="19"/>
  <c r="AN125" i="19"/>
  <c r="AM125" i="19"/>
  <c r="AL125" i="19"/>
  <c r="AK125" i="19"/>
  <c r="AJ125" i="19"/>
  <c r="AI125" i="19"/>
  <c r="AH125" i="19"/>
  <c r="AG125" i="19"/>
  <c r="AF125" i="19"/>
  <c r="AE125" i="19"/>
  <c r="AD125" i="19"/>
  <c r="AC125" i="19"/>
  <c r="AB125" i="19"/>
  <c r="AA125" i="19"/>
  <c r="Z125" i="19"/>
  <c r="Y125" i="19"/>
  <c r="X125" i="19"/>
  <c r="W125" i="19"/>
  <c r="V125" i="19"/>
  <c r="U125" i="19"/>
  <c r="T125" i="19"/>
  <c r="S125" i="19"/>
  <c r="R125" i="19"/>
  <c r="Q125" i="19"/>
  <c r="P125" i="19"/>
  <c r="O125" i="19"/>
  <c r="N125" i="19"/>
  <c r="M125" i="19"/>
  <c r="L125" i="19"/>
  <c r="K125" i="19"/>
  <c r="J125" i="19"/>
  <c r="I125" i="19"/>
  <c r="H125" i="19"/>
  <c r="G125" i="19"/>
  <c r="CY124" i="19"/>
  <c r="CX124" i="19"/>
  <c r="CW124" i="19"/>
  <c r="CV124" i="19"/>
  <c r="CU124" i="19"/>
  <c r="CT124" i="19"/>
  <c r="CS124" i="19"/>
  <c r="CR124" i="19"/>
  <c r="CQ124" i="19"/>
  <c r="CP124" i="19"/>
  <c r="CO124" i="19"/>
  <c r="CN124" i="19"/>
  <c r="CM124" i="19"/>
  <c r="CL124" i="19"/>
  <c r="CK124" i="19"/>
  <c r="CJ124" i="19"/>
  <c r="CI124" i="19"/>
  <c r="CH124" i="19"/>
  <c r="CG124" i="19"/>
  <c r="CF124" i="19"/>
  <c r="CE124" i="19"/>
  <c r="CD124" i="19"/>
  <c r="CC124" i="19"/>
  <c r="CB124" i="19"/>
  <c r="CA124" i="19"/>
  <c r="BZ124" i="19"/>
  <c r="BY124" i="19"/>
  <c r="BX124" i="19"/>
  <c r="BW124" i="19"/>
  <c r="BV124" i="19"/>
  <c r="BU124" i="19"/>
  <c r="BT124" i="19"/>
  <c r="BS124" i="19"/>
  <c r="BR124" i="19"/>
  <c r="BQ124" i="19"/>
  <c r="BP124" i="19"/>
  <c r="BO124" i="19"/>
  <c r="BN124" i="19"/>
  <c r="BM124" i="19"/>
  <c r="BL124" i="19"/>
  <c r="BK124" i="19"/>
  <c r="BJ124" i="19"/>
  <c r="BI124" i="19"/>
  <c r="BH124" i="19"/>
  <c r="BG124" i="19"/>
  <c r="BF124" i="19"/>
  <c r="BE124" i="19"/>
  <c r="BD124" i="19"/>
  <c r="BC124" i="19"/>
  <c r="BB124" i="19"/>
  <c r="BA124" i="19"/>
  <c r="AZ124" i="19"/>
  <c r="AY124" i="19"/>
  <c r="AX124" i="19"/>
  <c r="AW124" i="19"/>
  <c r="AV124" i="19"/>
  <c r="AU124" i="19"/>
  <c r="AT124" i="19"/>
  <c r="AS124" i="19"/>
  <c r="AR124" i="19"/>
  <c r="AQ124" i="19"/>
  <c r="AP124" i="19"/>
  <c r="AO124" i="19"/>
  <c r="AN124" i="19"/>
  <c r="AM124" i="19"/>
  <c r="AL124" i="19"/>
  <c r="AK124" i="19"/>
  <c r="AJ124" i="19"/>
  <c r="AI124" i="19"/>
  <c r="AH124" i="19"/>
  <c r="AG124" i="19"/>
  <c r="AF124" i="19"/>
  <c r="AE124" i="19"/>
  <c r="AD124" i="19"/>
  <c r="AC124" i="19"/>
  <c r="AB124" i="19"/>
  <c r="AA124" i="19"/>
  <c r="Z124" i="19"/>
  <c r="Y124" i="19"/>
  <c r="X124" i="19"/>
  <c r="W124" i="19"/>
  <c r="V124" i="19"/>
  <c r="U124" i="19"/>
  <c r="T124" i="19"/>
  <c r="S124" i="19"/>
  <c r="R124" i="19"/>
  <c r="Q124" i="19"/>
  <c r="P124" i="19"/>
  <c r="O124" i="19"/>
  <c r="N124" i="19"/>
  <c r="M124" i="19"/>
  <c r="L124" i="19"/>
  <c r="K124" i="19"/>
  <c r="J124" i="19"/>
  <c r="I124" i="19"/>
  <c r="H124" i="19"/>
  <c r="G124" i="19"/>
  <c r="CY123" i="19"/>
  <c r="CX123" i="19"/>
  <c r="CW123" i="19"/>
  <c r="CV123" i="19"/>
  <c r="CU123" i="19"/>
  <c r="CT123" i="19"/>
  <c r="CS123" i="19"/>
  <c r="CR123" i="19"/>
  <c r="CQ123" i="19"/>
  <c r="CP123" i="19"/>
  <c r="CO123" i="19"/>
  <c r="CN123" i="19"/>
  <c r="CM123" i="19"/>
  <c r="CL123" i="19"/>
  <c r="CK123" i="19"/>
  <c r="CJ123" i="19"/>
  <c r="CI123" i="19"/>
  <c r="CH123" i="19"/>
  <c r="CG123" i="19"/>
  <c r="CF123" i="19"/>
  <c r="CE123" i="19"/>
  <c r="CD123" i="19"/>
  <c r="CC123" i="19"/>
  <c r="CB123" i="19"/>
  <c r="CA123" i="19"/>
  <c r="BZ123" i="19"/>
  <c r="BY123" i="19"/>
  <c r="BX123" i="19"/>
  <c r="BW123" i="19"/>
  <c r="BV123" i="19"/>
  <c r="BU123" i="19"/>
  <c r="BT123" i="19"/>
  <c r="BS123" i="19"/>
  <c r="BR123" i="19"/>
  <c r="BQ123" i="19"/>
  <c r="BP123" i="19"/>
  <c r="BO123" i="19"/>
  <c r="BN123" i="19"/>
  <c r="BM123" i="19"/>
  <c r="BL123" i="19"/>
  <c r="BK123" i="19"/>
  <c r="BJ123" i="19"/>
  <c r="BI123" i="19"/>
  <c r="BH123" i="19"/>
  <c r="BG123" i="19"/>
  <c r="BF123" i="19"/>
  <c r="BE123" i="19"/>
  <c r="BD123" i="19"/>
  <c r="BC123" i="19"/>
  <c r="BB123" i="19"/>
  <c r="BA123" i="19"/>
  <c r="AZ123" i="19"/>
  <c r="AY123" i="19"/>
  <c r="AX123" i="19"/>
  <c r="AW123" i="19"/>
  <c r="AV123" i="19"/>
  <c r="AU123" i="19"/>
  <c r="AT123" i="19"/>
  <c r="AS123" i="19"/>
  <c r="AR123" i="19"/>
  <c r="AQ123" i="19"/>
  <c r="AP123" i="19"/>
  <c r="AO123" i="19"/>
  <c r="AN123" i="19"/>
  <c r="AM123" i="19"/>
  <c r="AL123" i="19"/>
  <c r="AK123" i="19"/>
  <c r="AJ123" i="19"/>
  <c r="AI123" i="19"/>
  <c r="AH123" i="19"/>
  <c r="AG123" i="19"/>
  <c r="AF123" i="19"/>
  <c r="AE123" i="19"/>
  <c r="AD123" i="19"/>
  <c r="AC123" i="19"/>
  <c r="AB123" i="19"/>
  <c r="AA123" i="19"/>
  <c r="Z123" i="19"/>
  <c r="Y123" i="19"/>
  <c r="X123" i="19"/>
  <c r="W123" i="19"/>
  <c r="V123" i="19"/>
  <c r="U123" i="19"/>
  <c r="T123" i="19"/>
  <c r="S123" i="19"/>
  <c r="R123" i="19"/>
  <c r="Q123" i="19"/>
  <c r="P123" i="19"/>
  <c r="O123" i="19"/>
  <c r="N123" i="19"/>
  <c r="M123" i="19"/>
  <c r="L123" i="19"/>
  <c r="K123" i="19"/>
  <c r="J123" i="19"/>
  <c r="I123" i="19"/>
  <c r="H123" i="19"/>
  <c r="G123" i="19"/>
  <c r="CY122" i="19"/>
  <c r="CX122" i="19"/>
  <c r="CW122" i="19"/>
  <c r="CV122" i="19"/>
  <c r="CU122" i="19"/>
  <c r="CT122" i="19"/>
  <c r="CS122" i="19"/>
  <c r="CR122" i="19"/>
  <c r="CQ122" i="19"/>
  <c r="CP122" i="19"/>
  <c r="CO122" i="19"/>
  <c r="CN122" i="19"/>
  <c r="CM122" i="19"/>
  <c r="CL122" i="19"/>
  <c r="CK122" i="19"/>
  <c r="CJ122" i="19"/>
  <c r="CI122" i="19"/>
  <c r="CH122" i="19"/>
  <c r="CG122" i="19"/>
  <c r="CF122" i="19"/>
  <c r="CE122" i="19"/>
  <c r="CD122" i="19"/>
  <c r="CC122" i="19"/>
  <c r="CB122" i="19"/>
  <c r="CA122" i="19"/>
  <c r="BZ122" i="19"/>
  <c r="BY122" i="19"/>
  <c r="BX122" i="19"/>
  <c r="BW122" i="19"/>
  <c r="BV122" i="19"/>
  <c r="BU122" i="19"/>
  <c r="BT122" i="19"/>
  <c r="BS122" i="19"/>
  <c r="BR122" i="19"/>
  <c r="BQ122" i="19"/>
  <c r="BP122" i="19"/>
  <c r="BO122" i="19"/>
  <c r="BN122" i="19"/>
  <c r="BM122" i="19"/>
  <c r="BL122" i="19"/>
  <c r="BK122" i="19"/>
  <c r="BJ122" i="19"/>
  <c r="BI122" i="19"/>
  <c r="BH122" i="19"/>
  <c r="BG122" i="19"/>
  <c r="BF122" i="19"/>
  <c r="BE122" i="19"/>
  <c r="BD122" i="19"/>
  <c r="BC122" i="19"/>
  <c r="BB122" i="19"/>
  <c r="BA122" i="19"/>
  <c r="AZ122" i="19"/>
  <c r="AY122" i="19"/>
  <c r="AX122" i="19"/>
  <c r="AW122" i="19"/>
  <c r="AV122" i="19"/>
  <c r="AU122" i="19"/>
  <c r="AT122" i="19"/>
  <c r="AS122" i="19"/>
  <c r="AR122" i="19"/>
  <c r="AQ122" i="19"/>
  <c r="AP122" i="19"/>
  <c r="AO122" i="19"/>
  <c r="AN122" i="19"/>
  <c r="AM122" i="19"/>
  <c r="AL122" i="19"/>
  <c r="AK122" i="19"/>
  <c r="AJ122" i="19"/>
  <c r="AI122" i="19"/>
  <c r="AH122" i="19"/>
  <c r="AG122" i="19"/>
  <c r="AF122" i="19"/>
  <c r="AE122" i="19"/>
  <c r="AD122" i="19"/>
  <c r="AC122" i="19"/>
  <c r="AB122" i="19"/>
  <c r="AA122" i="19"/>
  <c r="Z122" i="19"/>
  <c r="Y122" i="19"/>
  <c r="X122" i="19"/>
  <c r="W122" i="19"/>
  <c r="V122" i="19"/>
  <c r="U122" i="19"/>
  <c r="T122" i="19"/>
  <c r="S122" i="19"/>
  <c r="R122" i="19"/>
  <c r="Q122" i="19"/>
  <c r="P122" i="19"/>
  <c r="O122" i="19"/>
  <c r="N122" i="19"/>
  <c r="M122" i="19"/>
  <c r="L122" i="19"/>
  <c r="K122" i="19"/>
  <c r="J122" i="19"/>
  <c r="I122" i="19"/>
  <c r="H122" i="19"/>
  <c r="G122" i="19"/>
  <c r="H121" i="19"/>
  <c r="CX120" i="19"/>
  <c r="CX119" i="19"/>
  <c r="CV120" i="19"/>
  <c r="CV119" i="19"/>
  <c r="CT120" i="19"/>
  <c r="CT119" i="19"/>
  <c r="CR120" i="19"/>
  <c r="CR119" i="19"/>
  <c r="CP120" i="19"/>
  <c r="CP119" i="19"/>
  <c r="CN120" i="19"/>
  <c r="CN119" i="19"/>
  <c r="CL120" i="19"/>
  <c r="CL119" i="19"/>
  <c r="CJ120" i="19"/>
  <c r="CJ119" i="19"/>
  <c r="CH120" i="19"/>
  <c r="CH119" i="19"/>
  <c r="CF120" i="19"/>
  <c r="CF119" i="19"/>
  <c r="CD120" i="19"/>
  <c r="CD119" i="19"/>
  <c r="CB120" i="19"/>
  <c r="CB119" i="19"/>
  <c r="BZ120" i="19"/>
  <c r="BZ119" i="19"/>
  <c r="BX120" i="19"/>
  <c r="BX119" i="19"/>
  <c r="BV120" i="19"/>
  <c r="BV119" i="19"/>
  <c r="BT120" i="19"/>
  <c r="BT119" i="19"/>
  <c r="BR120" i="19"/>
  <c r="BR119" i="19"/>
  <c r="BP120" i="19"/>
  <c r="BP119" i="19"/>
  <c r="BN120" i="19"/>
  <c r="BN119" i="19"/>
  <c r="BL120" i="19"/>
  <c r="BL119" i="19"/>
  <c r="BJ120" i="19"/>
  <c r="BJ119" i="19"/>
  <c r="BH120" i="19"/>
  <c r="BH119" i="19"/>
  <c r="BF120" i="19"/>
  <c r="BF119" i="19"/>
  <c r="BD120" i="19"/>
  <c r="BD119" i="19"/>
  <c r="BB120" i="19"/>
  <c r="BB119" i="19"/>
  <c r="AZ120" i="19"/>
  <c r="AZ119" i="19"/>
  <c r="AX120" i="19"/>
  <c r="AX119" i="19"/>
  <c r="AV120" i="19"/>
  <c r="AV119" i="19"/>
  <c r="AT120" i="19"/>
  <c r="AT119" i="19"/>
  <c r="AR120" i="19"/>
  <c r="AR119" i="19"/>
  <c r="AP120" i="19"/>
  <c r="AP119" i="19"/>
  <c r="AN120" i="19"/>
  <c r="AN119" i="19"/>
  <c r="AL120" i="19"/>
  <c r="AL119" i="19"/>
  <c r="AJ120" i="19"/>
  <c r="AJ119" i="19"/>
  <c r="AH120" i="19"/>
  <c r="AH119" i="19"/>
  <c r="AF120" i="19"/>
  <c r="AF119" i="19"/>
  <c r="AD120" i="19"/>
  <c r="AD119" i="19"/>
  <c r="AB120" i="19"/>
  <c r="AB119" i="19"/>
  <c r="Z120" i="19"/>
  <c r="Z119" i="19"/>
  <c r="X120" i="19"/>
  <c r="X119" i="19"/>
  <c r="V120" i="19"/>
  <c r="V119" i="19"/>
  <c r="T120" i="19"/>
  <c r="T119" i="19"/>
  <c r="R120" i="19"/>
  <c r="R119" i="19"/>
  <c r="P120" i="19"/>
  <c r="P119" i="19"/>
  <c r="N120" i="19"/>
  <c r="N119" i="19"/>
  <c r="L120" i="19"/>
  <c r="L119" i="19"/>
  <c r="J120" i="19"/>
  <c r="J119" i="19"/>
  <c r="H120" i="19"/>
  <c r="H119" i="19"/>
  <c r="CY118" i="19"/>
  <c r="CX118" i="19"/>
  <c r="CW118" i="19"/>
  <c r="CV118" i="19"/>
  <c r="CU118" i="19"/>
  <c r="CT118" i="19"/>
  <c r="CS118" i="19"/>
  <c r="CR118" i="19"/>
  <c r="CQ118" i="19"/>
  <c r="CP118" i="19"/>
  <c r="CO118" i="19"/>
  <c r="CN118" i="19"/>
  <c r="CM118" i="19"/>
  <c r="CL118" i="19"/>
  <c r="CK118" i="19"/>
  <c r="CJ118" i="19"/>
  <c r="CI118" i="19"/>
  <c r="CH118" i="19"/>
  <c r="CG118" i="19"/>
  <c r="CF118" i="19"/>
  <c r="CE118" i="19"/>
  <c r="CD118" i="19"/>
  <c r="CC118" i="19"/>
  <c r="CB118" i="19"/>
  <c r="CA118" i="19"/>
  <c r="BZ118" i="19"/>
  <c r="BY118" i="19"/>
  <c r="BX118" i="19"/>
  <c r="BW118" i="19"/>
  <c r="BV118" i="19"/>
  <c r="BU118" i="19"/>
  <c r="BT118" i="19"/>
  <c r="BS118" i="19"/>
  <c r="BR118" i="19"/>
  <c r="BQ118" i="19"/>
  <c r="BP118" i="19"/>
  <c r="BO118" i="19"/>
  <c r="BN118" i="19"/>
  <c r="BM118" i="19"/>
  <c r="BL118" i="19"/>
  <c r="BK118" i="19"/>
  <c r="BJ118" i="19"/>
  <c r="BI118" i="19"/>
  <c r="BH118" i="19"/>
  <c r="BG118" i="19"/>
  <c r="BF118" i="19"/>
  <c r="BE118" i="19"/>
  <c r="BD118" i="19"/>
  <c r="BC118" i="19"/>
  <c r="BB118" i="19"/>
  <c r="BA118" i="19"/>
  <c r="AZ118" i="19"/>
  <c r="AY118" i="19"/>
  <c r="AX118" i="19"/>
  <c r="AW118" i="19"/>
  <c r="AV118" i="19"/>
  <c r="AU118" i="19"/>
  <c r="AT118" i="19"/>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S118" i="19"/>
  <c r="R118" i="19"/>
  <c r="Q118" i="19"/>
  <c r="P118" i="19"/>
  <c r="O118" i="19"/>
  <c r="N118" i="19"/>
  <c r="M118" i="19"/>
  <c r="L118" i="19"/>
  <c r="K118" i="19"/>
  <c r="J118" i="19"/>
  <c r="I118" i="19"/>
  <c r="H118" i="19"/>
  <c r="G118" i="19"/>
  <c r="CY117" i="19"/>
  <c r="CX117" i="19"/>
  <c r="CW117" i="19"/>
  <c r="CV117" i="19"/>
  <c r="CU117" i="19"/>
  <c r="CT117" i="19"/>
  <c r="CS117" i="19"/>
  <c r="CR117" i="19"/>
  <c r="CQ117" i="19"/>
  <c r="CP117" i="19"/>
  <c r="CO117" i="19"/>
  <c r="CN117" i="19"/>
  <c r="CM117" i="19"/>
  <c r="CL117" i="19"/>
  <c r="CK117" i="19"/>
  <c r="CJ117" i="19"/>
  <c r="CI117" i="19"/>
  <c r="CH117" i="19"/>
  <c r="CG117" i="19"/>
  <c r="CF117" i="19"/>
  <c r="CE117" i="19"/>
  <c r="CD117" i="19"/>
  <c r="CC117" i="19"/>
  <c r="CB117" i="19"/>
  <c r="CA117" i="19"/>
  <c r="BZ117" i="19"/>
  <c r="BY117" i="19"/>
  <c r="BX117" i="19"/>
  <c r="BW117" i="19"/>
  <c r="BV117" i="19"/>
  <c r="BU117" i="19"/>
  <c r="BT117" i="19"/>
  <c r="BS117" i="19"/>
  <c r="BR117" i="19"/>
  <c r="BQ117" i="19"/>
  <c r="BP117" i="19"/>
  <c r="BO117" i="19"/>
  <c r="BN117" i="19"/>
  <c r="BM117" i="19"/>
  <c r="BL117" i="19"/>
  <c r="BK117" i="19"/>
  <c r="BJ117" i="19"/>
  <c r="BI117" i="19"/>
  <c r="BH117" i="19"/>
  <c r="BG117" i="19"/>
  <c r="BF117" i="19"/>
  <c r="BE117" i="19"/>
  <c r="BD117" i="19"/>
  <c r="BC117" i="19"/>
  <c r="BB117" i="19"/>
  <c r="BA117" i="19"/>
  <c r="AZ117" i="19"/>
  <c r="AY117" i="19"/>
  <c r="AX117" i="19"/>
  <c r="AW117" i="19"/>
  <c r="AV117" i="19"/>
  <c r="AU117"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S117" i="19"/>
  <c r="R117" i="19"/>
  <c r="Q117" i="19"/>
  <c r="P117" i="19"/>
  <c r="O117" i="19"/>
  <c r="N117" i="19"/>
  <c r="M117" i="19"/>
  <c r="L117" i="19"/>
  <c r="K117" i="19"/>
  <c r="J117" i="19"/>
  <c r="I117" i="19"/>
  <c r="H117" i="19"/>
  <c r="G117" i="19"/>
  <c r="CY116" i="19"/>
  <c r="CX116" i="19"/>
  <c r="CW116" i="19"/>
  <c r="CV116" i="19"/>
  <c r="CU116" i="19"/>
  <c r="CT116" i="19"/>
  <c r="CS116" i="19"/>
  <c r="CR116" i="19"/>
  <c r="CQ116" i="19"/>
  <c r="CP116" i="19"/>
  <c r="CO116" i="19"/>
  <c r="CN116" i="19"/>
  <c r="CM116" i="19"/>
  <c r="CL116" i="19"/>
  <c r="CK116" i="19"/>
  <c r="CJ116" i="19"/>
  <c r="CI116" i="19"/>
  <c r="CH116" i="19"/>
  <c r="CG116" i="19"/>
  <c r="CF116" i="19"/>
  <c r="CE116" i="19"/>
  <c r="CD116" i="19"/>
  <c r="CC116" i="19"/>
  <c r="CB116" i="19"/>
  <c r="CA116" i="19"/>
  <c r="BZ116" i="19"/>
  <c r="BY116" i="19"/>
  <c r="BX116" i="19"/>
  <c r="BW116" i="19"/>
  <c r="BV116" i="19"/>
  <c r="BU116" i="19"/>
  <c r="BT116" i="19"/>
  <c r="BS116" i="19"/>
  <c r="BR116" i="19"/>
  <c r="BQ116" i="19"/>
  <c r="BP116" i="19"/>
  <c r="BO116" i="19"/>
  <c r="BN116" i="19"/>
  <c r="BM116" i="19"/>
  <c r="BL116" i="19"/>
  <c r="BK116" i="19"/>
  <c r="BJ116" i="19"/>
  <c r="BI116" i="19"/>
  <c r="BH116" i="19"/>
  <c r="BG116" i="19"/>
  <c r="BF116" i="19"/>
  <c r="BE116" i="19"/>
  <c r="BD116" i="19"/>
  <c r="BC116" i="19"/>
  <c r="BB116" i="19"/>
  <c r="BA116" i="19"/>
  <c r="AZ116" i="19"/>
  <c r="AY116" i="19"/>
  <c r="AX116" i="19"/>
  <c r="AW116" i="19"/>
  <c r="AV116" i="19"/>
  <c r="AU116" i="19"/>
  <c r="AT116" i="19"/>
  <c r="AS116" i="19"/>
  <c r="AR116" i="19"/>
  <c r="AQ116" i="19"/>
  <c r="AP116" i="19"/>
  <c r="AO116" i="19"/>
  <c r="AN116" i="19"/>
  <c r="AM116" i="19"/>
  <c r="AL116" i="19"/>
  <c r="AK116" i="19"/>
  <c r="AJ116" i="19"/>
  <c r="AI116" i="19"/>
  <c r="AH116" i="19"/>
  <c r="AG116" i="19"/>
  <c r="AF116" i="19"/>
  <c r="AE116" i="19"/>
  <c r="AD116" i="19"/>
  <c r="AC116" i="19"/>
  <c r="AB116" i="19"/>
  <c r="AA116" i="19"/>
  <c r="Z116" i="19"/>
  <c r="Y116" i="19"/>
  <c r="X116" i="19"/>
  <c r="W116" i="19"/>
  <c r="V116" i="19"/>
  <c r="U116" i="19"/>
  <c r="T116" i="19"/>
  <c r="S116" i="19"/>
  <c r="R116" i="19"/>
  <c r="Q116" i="19"/>
  <c r="P116" i="19"/>
  <c r="O116" i="19"/>
  <c r="N116" i="19"/>
  <c r="M116" i="19"/>
  <c r="L116" i="19"/>
  <c r="K116" i="19"/>
  <c r="J116" i="19"/>
  <c r="I116" i="19"/>
  <c r="H116" i="19"/>
  <c r="G116" i="19"/>
  <c r="CY115" i="19"/>
  <c r="CX115" i="19"/>
  <c r="CW115" i="19"/>
  <c r="CV115" i="19"/>
  <c r="CU115" i="19"/>
  <c r="CT115" i="19"/>
  <c r="CS115" i="19"/>
  <c r="CR115" i="19"/>
  <c r="CQ115" i="19"/>
  <c r="CP115" i="19"/>
  <c r="CO115" i="19"/>
  <c r="CN115" i="19"/>
  <c r="CM115" i="19"/>
  <c r="CL115" i="19"/>
  <c r="CK115" i="19"/>
  <c r="CJ115" i="19"/>
  <c r="CI115" i="19"/>
  <c r="CH115" i="19"/>
  <c r="CG115" i="19"/>
  <c r="CF115" i="19"/>
  <c r="CE115" i="19"/>
  <c r="CD115" i="19"/>
  <c r="CC115" i="19"/>
  <c r="CB115" i="19"/>
  <c r="CA115" i="19"/>
  <c r="BZ115" i="19"/>
  <c r="BY115" i="19"/>
  <c r="BX115" i="19"/>
  <c r="BW115" i="19"/>
  <c r="BV115" i="19"/>
  <c r="BU115" i="19"/>
  <c r="BT115" i="19"/>
  <c r="BS115" i="19"/>
  <c r="BR115" i="19"/>
  <c r="BQ115" i="19"/>
  <c r="BP115" i="19"/>
  <c r="BO115" i="19"/>
  <c r="BN115" i="19"/>
  <c r="BM115" i="19"/>
  <c r="BL115" i="19"/>
  <c r="BK115" i="19"/>
  <c r="BJ115" i="19"/>
  <c r="BI115" i="19"/>
  <c r="BH115" i="19"/>
  <c r="BG115" i="19"/>
  <c r="BF115" i="19"/>
  <c r="BE115" i="19"/>
  <c r="BD115" i="19"/>
  <c r="BC115" i="19"/>
  <c r="BB115" i="19"/>
  <c r="BA115" i="19"/>
  <c r="AZ115" i="19"/>
  <c r="AY115" i="19"/>
  <c r="AX115" i="19"/>
  <c r="AW115" i="19"/>
  <c r="AV115" i="19"/>
  <c r="AU115" i="19"/>
  <c r="AT115" i="19"/>
  <c r="AS115" i="19"/>
  <c r="AR115" i="19"/>
  <c r="AQ115" i="19"/>
  <c r="AP115" i="19"/>
  <c r="AO115" i="19"/>
  <c r="AN115" i="19"/>
  <c r="AM115" i="19"/>
  <c r="AL115" i="19"/>
  <c r="AK115" i="19"/>
  <c r="AJ115" i="19"/>
  <c r="AI115" i="19"/>
  <c r="AH115" i="19"/>
  <c r="AG115" i="19"/>
  <c r="AF115" i="19"/>
  <c r="AE115" i="19"/>
  <c r="AD115" i="19"/>
  <c r="AC115" i="19"/>
  <c r="AB115" i="19"/>
  <c r="AA115" i="19"/>
  <c r="Z115" i="19"/>
  <c r="Y115" i="19"/>
  <c r="X115" i="19"/>
  <c r="W115" i="19"/>
  <c r="V115" i="19"/>
  <c r="U115" i="19"/>
  <c r="T115" i="19"/>
  <c r="S115" i="19"/>
  <c r="R115" i="19"/>
  <c r="Q115" i="19"/>
  <c r="P115" i="19"/>
  <c r="O115" i="19"/>
  <c r="N115" i="19"/>
  <c r="M115" i="19"/>
  <c r="L115" i="19"/>
  <c r="K115" i="19"/>
  <c r="J115" i="19"/>
  <c r="I115" i="19"/>
  <c r="H115" i="19"/>
  <c r="G115" i="19"/>
  <c r="CY114" i="19"/>
  <c r="CX114" i="19"/>
  <c r="CW114" i="19"/>
  <c r="CV114" i="19"/>
  <c r="CU114" i="19"/>
  <c r="CT114" i="19"/>
  <c r="CS114" i="19"/>
  <c r="CR114" i="19"/>
  <c r="CQ114" i="19"/>
  <c r="CP114" i="19"/>
  <c r="CO114" i="19"/>
  <c r="CN114" i="19"/>
  <c r="CM114" i="19"/>
  <c r="CL114" i="19"/>
  <c r="CK114" i="19"/>
  <c r="CJ114" i="19"/>
  <c r="CI114" i="19"/>
  <c r="CH114" i="19"/>
  <c r="CG114" i="19"/>
  <c r="CF114" i="19"/>
  <c r="CE114" i="19"/>
  <c r="CD114" i="19"/>
  <c r="CC114" i="19"/>
  <c r="CB114" i="19"/>
  <c r="CA114" i="19"/>
  <c r="BZ114" i="19"/>
  <c r="BY114" i="19"/>
  <c r="BX114" i="19"/>
  <c r="BW114" i="19"/>
  <c r="BV114" i="19"/>
  <c r="BU114" i="19"/>
  <c r="BT114" i="19"/>
  <c r="BS114" i="19"/>
  <c r="BR114" i="19"/>
  <c r="BQ114" i="19"/>
  <c r="BP114" i="19"/>
  <c r="BO114" i="19"/>
  <c r="BN114" i="19"/>
  <c r="BM114" i="19"/>
  <c r="BL114" i="19"/>
  <c r="BK114" i="19"/>
  <c r="BJ114" i="19"/>
  <c r="BI114" i="19"/>
  <c r="BH114" i="19"/>
  <c r="BG114" i="19"/>
  <c r="BF114" i="19"/>
  <c r="BE114" i="19"/>
  <c r="BD114" i="19"/>
  <c r="BC114" i="19"/>
  <c r="BB114" i="19"/>
  <c r="BA114" i="19"/>
  <c r="AZ114" i="19"/>
  <c r="AY114" i="19"/>
  <c r="AX114" i="19"/>
  <c r="AW114" i="19"/>
  <c r="AV114" i="19"/>
  <c r="AU114" i="19"/>
  <c r="AT114" i="19"/>
  <c r="AS114" i="19"/>
  <c r="AR114" i="19"/>
  <c r="AQ114" i="19"/>
  <c r="AP114" i="19"/>
  <c r="AO114" i="19"/>
  <c r="AN114" i="19"/>
  <c r="AM114" i="19"/>
  <c r="AL114" i="19"/>
  <c r="AK114" i="19"/>
  <c r="AJ114" i="19"/>
  <c r="AI114" i="19"/>
  <c r="AH114" i="19"/>
  <c r="AG114" i="19"/>
  <c r="AF114" i="19"/>
  <c r="AE114" i="19"/>
  <c r="AD114" i="19"/>
  <c r="AC114" i="19"/>
  <c r="AB114" i="19"/>
  <c r="AA114" i="19"/>
  <c r="Z114" i="19"/>
  <c r="Y114" i="19"/>
  <c r="X114" i="19"/>
  <c r="W114" i="19"/>
  <c r="V114" i="19"/>
  <c r="U114" i="19"/>
  <c r="T114" i="19"/>
  <c r="S114" i="19"/>
  <c r="R114" i="19"/>
  <c r="Q114" i="19"/>
  <c r="P114" i="19"/>
  <c r="O114" i="19"/>
  <c r="N114" i="19"/>
  <c r="M114" i="19"/>
  <c r="L114" i="19"/>
  <c r="K114" i="19"/>
  <c r="J114" i="19"/>
  <c r="I114" i="19"/>
  <c r="H114" i="19"/>
  <c r="G114" i="19"/>
  <c r="CY113" i="19"/>
  <c r="CX113" i="19"/>
  <c r="CW113" i="19"/>
  <c r="CV113" i="19"/>
  <c r="CU113" i="19"/>
  <c r="CT113" i="19"/>
  <c r="CS113" i="19"/>
  <c r="CR113" i="19"/>
  <c r="CQ113" i="19"/>
  <c r="CP113" i="19"/>
  <c r="CO113" i="19"/>
  <c r="CN113" i="19"/>
  <c r="CM113" i="19"/>
  <c r="CL113" i="19"/>
  <c r="CK113" i="19"/>
  <c r="CJ113" i="19"/>
  <c r="CI113" i="19"/>
  <c r="CH113" i="19"/>
  <c r="CG113" i="19"/>
  <c r="CF113" i="19"/>
  <c r="CE113" i="19"/>
  <c r="CD113" i="19"/>
  <c r="CC113" i="19"/>
  <c r="CB113" i="19"/>
  <c r="CA113" i="19"/>
  <c r="BZ113" i="19"/>
  <c r="BY113" i="19"/>
  <c r="BX113" i="19"/>
  <c r="BW113" i="19"/>
  <c r="BV113" i="19"/>
  <c r="BU113" i="19"/>
  <c r="BT113" i="19"/>
  <c r="BS113" i="19"/>
  <c r="BR113" i="19"/>
  <c r="BQ113" i="19"/>
  <c r="BP113" i="19"/>
  <c r="BO113" i="19"/>
  <c r="BN113" i="19"/>
  <c r="BM113" i="19"/>
  <c r="BL113" i="19"/>
  <c r="BK113" i="19"/>
  <c r="BJ113" i="19"/>
  <c r="BI113" i="19"/>
  <c r="BH113" i="19"/>
  <c r="BG113" i="19"/>
  <c r="BF113" i="19"/>
  <c r="BE113" i="19"/>
  <c r="BD113" i="19"/>
  <c r="BC113" i="19"/>
  <c r="BB113" i="19"/>
  <c r="BA113" i="19"/>
  <c r="AZ113" i="19"/>
  <c r="AY113" i="19"/>
  <c r="AX113" i="19"/>
  <c r="AW113" i="19"/>
  <c r="AV113" i="19"/>
  <c r="AU113" i="19"/>
  <c r="AT113" i="19"/>
  <c r="AS113" i="19"/>
  <c r="AR113" i="19"/>
  <c r="AQ113" i="19"/>
  <c r="AP113" i="19"/>
  <c r="AO113" i="19"/>
  <c r="AN113" i="19"/>
  <c r="AM113" i="19"/>
  <c r="AL113" i="19"/>
  <c r="AK113" i="19"/>
  <c r="AJ113" i="19"/>
  <c r="AI113" i="19"/>
  <c r="AH113" i="19"/>
  <c r="AG113" i="19"/>
  <c r="AF113" i="19"/>
  <c r="AE113" i="19"/>
  <c r="AD113" i="19"/>
  <c r="AC113" i="19"/>
  <c r="AB113" i="19"/>
  <c r="AA113" i="19"/>
  <c r="Z113" i="19"/>
  <c r="Y113" i="19"/>
  <c r="X113" i="19"/>
  <c r="W113" i="19"/>
  <c r="V113" i="19"/>
  <c r="U113" i="19"/>
  <c r="T113" i="19"/>
  <c r="S113" i="19"/>
  <c r="R113" i="19"/>
  <c r="Q113" i="19"/>
  <c r="P113" i="19"/>
  <c r="O113" i="19"/>
  <c r="N113" i="19"/>
  <c r="M113" i="19"/>
  <c r="L113" i="19"/>
  <c r="K113" i="19"/>
  <c r="J113" i="19"/>
  <c r="I113" i="19"/>
  <c r="H113" i="19"/>
  <c r="G113" i="19"/>
  <c r="H112" i="19"/>
  <c r="CX111" i="19"/>
  <c r="CX110" i="19"/>
  <c r="CV111" i="19"/>
  <c r="CV110" i="19"/>
  <c r="CT111" i="19"/>
  <c r="CT110" i="19"/>
  <c r="CR111" i="19"/>
  <c r="CR110" i="19"/>
  <c r="CP111" i="19"/>
  <c r="CP110" i="19"/>
  <c r="CN111" i="19"/>
  <c r="CN110" i="19"/>
  <c r="CL111" i="19"/>
  <c r="CL110" i="19"/>
  <c r="CJ111" i="19"/>
  <c r="CJ110" i="19"/>
  <c r="CH111" i="19"/>
  <c r="CH110" i="19"/>
  <c r="CF111" i="19"/>
  <c r="CF110" i="19"/>
  <c r="CD111" i="19"/>
  <c r="CD110" i="19"/>
  <c r="CB111" i="19"/>
  <c r="CB110" i="19"/>
  <c r="BZ111" i="19"/>
  <c r="BZ110" i="19"/>
  <c r="BX111" i="19"/>
  <c r="BX110" i="19"/>
  <c r="BV111" i="19"/>
  <c r="BV110" i="19"/>
  <c r="BT111" i="19"/>
  <c r="BT110" i="19"/>
  <c r="BR111" i="19"/>
  <c r="BR110" i="19"/>
  <c r="BP111" i="19"/>
  <c r="BP110" i="19"/>
  <c r="BN111" i="19"/>
  <c r="BN110" i="19"/>
  <c r="BL111" i="19"/>
  <c r="BL110" i="19"/>
  <c r="BJ111" i="19"/>
  <c r="BJ110" i="19"/>
  <c r="BH111" i="19"/>
  <c r="BH110" i="19"/>
  <c r="BF111" i="19"/>
  <c r="BF110" i="19"/>
  <c r="BD111" i="19"/>
  <c r="BD110" i="19"/>
  <c r="BB111" i="19"/>
  <c r="BB110" i="19"/>
  <c r="AZ111" i="19"/>
  <c r="AZ110" i="19"/>
  <c r="AX111" i="19"/>
  <c r="AX110" i="19"/>
  <c r="AV111" i="19"/>
  <c r="AV110" i="19"/>
  <c r="AT111" i="19"/>
  <c r="AT110" i="19"/>
  <c r="AR111" i="19"/>
  <c r="AR110" i="19"/>
  <c r="AP111" i="19"/>
  <c r="AP110" i="19"/>
  <c r="AN111" i="19"/>
  <c r="AN110" i="19"/>
  <c r="AL111" i="19"/>
  <c r="AL110" i="19"/>
  <c r="AJ111" i="19"/>
  <c r="AJ110" i="19"/>
  <c r="AH111" i="19"/>
  <c r="AH110" i="19"/>
  <c r="AF111" i="19"/>
  <c r="AF110" i="19"/>
  <c r="AD111" i="19"/>
  <c r="AD110" i="19"/>
  <c r="AB111" i="19"/>
  <c r="AB110" i="19"/>
  <c r="Z111" i="19"/>
  <c r="Z110" i="19"/>
  <c r="X111" i="19"/>
  <c r="X110" i="19"/>
  <c r="V111" i="19"/>
  <c r="V110" i="19"/>
  <c r="T111" i="19"/>
  <c r="T110" i="19"/>
  <c r="R111" i="19"/>
  <c r="R110" i="19"/>
  <c r="P111" i="19"/>
  <c r="P110" i="19"/>
  <c r="N111" i="19"/>
  <c r="N110" i="19"/>
  <c r="L111" i="19"/>
  <c r="L110" i="19"/>
  <c r="J111" i="19"/>
  <c r="J110" i="19"/>
  <c r="H111" i="19"/>
  <c r="H110" i="19"/>
  <c r="CY109" i="19"/>
  <c r="CX109" i="19"/>
  <c r="CW109" i="19"/>
  <c r="CV109" i="19"/>
  <c r="CU109" i="19"/>
  <c r="CT109" i="19"/>
  <c r="CS109" i="19"/>
  <c r="CR109" i="19"/>
  <c r="CQ109" i="19"/>
  <c r="CP109" i="19"/>
  <c r="CO109" i="19"/>
  <c r="CN109" i="19"/>
  <c r="CM109" i="19"/>
  <c r="CL109" i="19"/>
  <c r="CK109" i="19"/>
  <c r="CJ109" i="19"/>
  <c r="CI109" i="19"/>
  <c r="CH109" i="19"/>
  <c r="CG109" i="19"/>
  <c r="CF109" i="19"/>
  <c r="CE109" i="19"/>
  <c r="CD109" i="19"/>
  <c r="CC109" i="19"/>
  <c r="CB109" i="19"/>
  <c r="CA109" i="19"/>
  <c r="BZ109" i="19"/>
  <c r="BY109" i="19"/>
  <c r="BX109" i="19"/>
  <c r="BW109" i="19"/>
  <c r="BV109" i="19"/>
  <c r="BU109" i="19"/>
  <c r="BT109" i="19"/>
  <c r="BS109" i="19"/>
  <c r="BR109" i="19"/>
  <c r="BQ109" i="19"/>
  <c r="BP109" i="19"/>
  <c r="BO109" i="19"/>
  <c r="BN109" i="19"/>
  <c r="BM109" i="19"/>
  <c r="BL109" i="19"/>
  <c r="BK109" i="19"/>
  <c r="BJ109" i="19"/>
  <c r="BI109" i="19"/>
  <c r="BH109" i="19"/>
  <c r="BG109" i="19"/>
  <c r="BF109" i="19"/>
  <c r="BE109" i="19"/>
  <c r="BD109" i="19"/>
  <c r="BC109" i="19"/>
  <c r="BB109" i="19"/>
  <c r="BA109" i="19"/>
  <c r="AZ109" i="19"/>
  <c r="AY109" i="19"/>
  <c r="AX109" i="19"/>
  <c r="AW109" i="19"/>
  <c r="AV109" i="19"/>
  <c r="AU109" i="19"/>
  <c r="AT109" i="19"/>
  <c r="AS109" i="19"/>
  <c r="AR109" i="19"/>
  <c r="AQ109" i="19"/>
  <c r="AP109" i="19"/>
  <c r="AO109" i="19"/>
  <c r="AN109" i="19"/>
  <c r="AM109" i="19"/>
  <c r="AL109" i="19"/>
  <c r="AK109" i="19"/>
  <c r="AJ109" i="19"/>
  <c r="AI109" i="19"/>
  <c r="AH109" i="19"/>
  <c r="AG109" i="19"/>
  <c r="AF109" i="19"/>
  <c r="AE109" i="19"/>
  <c r="AD109" i="19"/>
  <c r="AC109" i="19"/>
  <c r="AB109" i="19"/>
  <c r="AA109" i="19"/>
  <c r="Z109" i="19"/>
  <c r="Y109" i="19"/>
  <c r="X109" i="19"/>
  <c r="W109" i="19"/>
  <c r="V109" i="19"/>
  <c r="U109" i="19"/>
  <c r="T109" i="19"/>
  <c r="S109" i="19"/>
  <c r="R109" i="19"/>
  <c r="Q109" i="19"/>
  <c r="P109" i="19"/>
  <c r="O109" i="19"/>
  <c r="N109" i="19"/>
  <c r="M109" i="19"/>
  <c r="L109" i="19"/>
  <c r="K109" i="19"/>
  <c r="J109" i="19"/>
  <c r="I109" i="19"/>
  <c r="H109" i="19"/>
  <c r="G109" i="19"/>
  <c r="CY108" i="19"/>
  <c r="CX108" i="19"/>
  <c r="CW108" i="19"/>
  <c r="CV108" i="19"/>
  <c r="CU108" i="19"/>
  <c r="CT108" i="19"/>
  <c r="CS108" i="19"/>
  <c r="CR108" i="19"/>
  <c r="CQ108" i="19"/>
  <c r="CP108" i="19"/>
  <c r="CO108" i="19"/>
  <c r="CN108" i="19"/>
  <c r="CM108" i="19"/>
  <c r="CL108" i="19"/>
  <c r="CK108" i="19"/>
  <c r="CJ108" i="19"/>
  <c r="CI108" i="19"/>
  <c r="CH108" i="19"/>
  <c r="CG108" i="19"/>
  <c r="CF108" i="19"/>
  <c r="CE108" i="19"/>
  <c r="CD108" i="19"/>
  <c r="CC108" i="19"/>
  <c r="CB108" i="19"/>
  <c r="CA108" i="19"/>
  <c r="BZ108" i="19"/>
  <c r="BY108" i="19"/>
  <c r="BX108" i="19"/>
  <c r="BW108" i="19"/>
  <c r="BV108" i="19"/>
  <c r="BU108" i="19"/>
  <c r="BT108" i="19"/>
  <c r="BS108" i="19"/>
  <c r="BR108" i="19"/>
  <c r="BQ108" i="19"/>
  <c r="BP108" i="19"/>
  <c r="BO108" i="19"/>
  <c r="BN108" i="19"/>
  <c r="BM108" i="19"/>
  <c r="BL108" i="19"/>
  <c r="BK108" i="19"/>
  <c r="BJ108" i="19"/>
  <c r="BI108" i="19"/>
  <c r="BH108" i="19"/>
  <c r="BG108" i="19"/>
  <c r="BF108" i="19"/>
  <c r="BE108" i="19"/>
  <c r="BD108" i="19"/>
  <c r="BC108" i="19"/>
  <c r="BB108" i="19"/>
  <c r="BA108" i="19"/>
  <c r="AZ108" i="19"/>
  <c r="AY108" i="19"/>
  <c r="AX108" i="19"/>
  <c r="AW108" i="19"/>
  <c r="AV108" i="19"/>
  <c r="AU108" i="19"/>
  <c r="AT108" i="19"/>
  <c r="AS108" i="19"/>
  <c r="AR108" i="19"/>
  <c r="AQ108" i="19"/>
  <c r="AP108" i="19"/>
  <c r="AO108" i="19"/>
  <c r="AN108" i="19"/>
  <c r="AM108" i="19"/>
  <c r="AL108" i="19"/>
  <c r="AK108" i="19"/>
  <c r="AJ108" i="19"/>
  <c r="AI108" i="19"/>
  <c r="AH108" i="19"/>
  <c r="AG108" i="19"/>
  <c r="AF108" i="19"/>
  <c r="AE108" i="19"/>
  <c r="AD108" i="19"/>
  <c r="AC108" i="19"/>
  <c r="AB108" i="19"/>
  <c r="AA108" i="19"/>
  <c r="Z108" i="19"/>
  <c r="Y108" i="19"/>
  <c r="X108" i="19"/>
  <c r="W108" i="19"/>
  <c r="V108" i="19"/>
  <c r="U108" i="19"/>
  <c r="T108" i="19"/>
  <c r="S108" i="19"/>
  <c r="R108" i="19"/>
  <c r="Q108" i="19"/>
  <c r="P108" i="19"/>
  <c r="O108" i="19"/>
  <c r="N108" i="19"/>
  <c r="M108" i="19"/>
  <c r="L108" i="19"/>
  <c r="K108" i="19"/>
  <c r="J108" i="19"/>
  <c r="I108" i="19"/>
  <c r="H108" i="19"/>
  <c r="G108" i="19"/>
  <c r="CY107" i="19"/>
  <c r="CX107" i="19"/>
  <c r="CW107" i="19"/>
  <c r="CV107" i="19"/>
  <c r="CU107" i="19"/>
  <c r="CT107" i="19"/>
  <c r="CS107" i="19"/>
  <c r="CR107" i="19"/>
  <c r="CQ107" i="19"/>
  <c r="CP107" i="19"/>
  <c r="CO107" i="19"/>
  <c r="CN107" i="19"/>
  <c r="CM107" i="19"/>
  <c r="CL107" i="19"/>
  <c r="CK107" i="19"/>
  <c r="CJ107" i="19"/>
  <c r="CI107" i="19"/>
  <c r="CH107" i="19"/>
  <c r="CG107" i="19"/>
  <c r="CF107" i="19"/>
  <c r="CE107" i="19"/>
  <c r="CD107" i="19"/>
  <c r="CC107" i="19"/>
  <c r="CB107" i="19"/>
  <c r="CA107" i="19"/>
  <c r="BZ107" i="19"/>
  <c r="BY107" i="19"/>
  <c r="BX107" i="19"/>
  <c r="BW107" i="19"/>
  <c r="BV107" i="19"/>
  <c r="BU107" i="19"/>
  <c r="BT107" i="19"/>
  <c r="BS107" i="19"/>
  <c r="BR107" i="19"/>
  <c r="BQ107" i="19"/>
  <c r="BP107" i="19"/>
  <c r="BO107" i="19"/>
  <c r="BN107" i="19"/>
  <c r="BM107" i="19"/>
  <c r="BL107" i="19"/>
  <c r="BK107" i="19"/>
  <c r="BJ107" i="19"/>
  <c r="BI107" i="19"/>
  <c r="BH107" i="19"/>
  <c r="BG107" i="19"/>
  <c r="BF107" i="19"/>
  <c r="BE107" i="19"/>
  <c r="BD107" i="19"/>
  <c r="BC107" i="19"/>
  <c r="BB107" i="19"/>
  <c r="BA107" i="19"/>
  <c r="AZ107" i="19"/>
  <c r="AY107" i="19"/>
  <c r="AX107" i="19"/>
  <c r="AW107" i="19"/>
  <c r="AV107" i="19"/>
  <c r="AU107" i="19"/>
  <c r="AT107" i="19"/>
  <c r="AS107" i="19"/>
  <c r="AR107" i="19"/>
  <c r="AQ107" i="19"/>
  <c r="AP107" i="19"/>
  <c r="AO107" i="19"/>
  <c r="AN107" i="19"/>
  <c r="AM107" i="19"/>
  <c r="AL107" i="19"/>
  <c r="AK107" i="19"/>
  <c r="AJ107" i="19"/>
  <c r="AI107" i="19"/>
  <c r="AH107" i="19"/>
  <c r="AG107" i="19"/>
  <c r="AF107" i="19"/>
  <c r="AE107" i="19"/>
  <c r="AD107" i="19"/>
  <c r="AC107" i="19"/>
  <c r="AB107" i="19"/>
  <c r="AA107" i="19"/>
  <c r="Z107" i="19"/>
  <c r="Y107" i="19"/>
  <c r="X107" i="19"/>
  <c r="W107" i="19"/>
  <c r="V107" i="19"/>
  <c r="U107" i="19"/>
  <c r="T107" i="19"/>
  <c r="S107" i="19"/>
  <c r="R107" i="19"/>
  <c r="Q107" i="19"/>
  <c r="P107" i="19"/>
  <c r="O107" i="19"/>
  <c r="N107" i="19"/>
  <c r="M107" i="19"/>
  <c r="L107" i="19"/>
  <c r="K107" i="19"/>
  <c r="J107" i="19"/>
  <c r="I107" i="19"/>
  <c r="H107" i="19"/>
  <c r="G107" i="19"/>
  <c r="CY106" i="19"/>
  <c r="CX106" i="19"/>
  <c r="CW106" i="19"/>
  <c r="CV106" i="19"/>
  <c r="CU106" i="19"/>
  <c r="CT106" i="19"/>
  <c r="CS106" i="19"/>
  <c r="CR106" i="19"/>
  <c r="CQ106" i="19"/>
  <c r="CP106" i="19"/>
  <c r="CO106" i="19"/>
  <c r="CN106" i="19"/>
  <c r="CM106" i="19"/>
  <c r="CL106" i="19"/>
  <c r="CK106" i="19"/>
  <c r="CJ106" i="19"/>
  <c r="CI106" i="19"/>
  <c r="CH106" i="19"/>
  <c r="CG106" i="19"/>
  <c r="CF106" i="19"/>
  <c r="CE106" i="19"/>
  <c r="CD106" i="19"/>
  <c r="CC106" i="19"/>
  <c r="CB106" i="19"/>
  <c r="CA106" i="19"/>
  <c r="BZ106" i="19"/>
  <c r="BY106" i="19"/>
  <c r="BX106" i="19"/>
  <c r="BW106" i="19"/>
  <c r="BV106" i="19"/>
  <c r="BU106" i="19"/>
  <c r="BT106" i="19"/>
  <c r="BS106" i="19"/>
  <c r="BR106" i="19"/>
  <c r="BQ106" i="19"/>
  <c r="BP106" i="19"/>
  <c r="BO106" i="19"/>
  <c r="BN106" i="19"/>
  <c r="BM106" i="19"/>
  <c r="BL106" i="19"/>
  <c r="BK106" i="19"/>
  <c r="BJ106" i="19"/>
  <c r="BI106" i="19"/>
  <c r="BH106" i="19"/>
  <c r="BG106" i="19"/>
  <c r="BF106" i="19"/>
  <c r="BE106" i="19"/>
  <c r="BD106" i="19"/>
  <c r="BC106" i="19"/>
  <c r="BB106" i="19"/>
  <c r="BA106" i="19"/>
  <c r="AZ106" i="19"/>
  <c r="AY106" i="19"/>
  <c r="AX106" i="19"/>
  <c r="AW106" i="19"/>
  <c r="AV106" i="19"/>
  <c r="AU106" i="19"/>
  <c r="AT106" i="19"/>
  <c r="AS106" i="19"/>
  <c r="AR106" i="19"/>
  <c r="AQ106" i="19"/>
  <c r="AP106" i="19"/>
  <c r="AO106" i="19"/>
  <c r="AN106" i="19"/>
  <c r="AM106" i="19"/>
  <c r="AL106" i="19"/>
  <c r="AK106" i="19"/>
  <c r="AJ106" i="19"/>
  <c r="AI106" i="19"/>
  <c r="AH106" i="19"/>
  <c r="AG106" i="19"/>
  <c r="AF106" i="19"/>
  <c r="AE106" i="19"/>
  <c r="AD106" i="19"/>
  <c r="AC106" i="19"/>
  <c r="AB106" i="19"/>
  <c r="AA106" i="19"/>
  <c r="Z106" i="19"/>
  <c r="Y106" i="19"/>
  <c r="X106" i="19"/>
  <c r="W106" i="19"/>
  <c r="V106" i="19"/>
  <c r="U106" i="19"/>
  <c r="T106" i="19"/>
  <c r="S106" i="19"/>
  <c r="R106" i="19"/>
  <c r="Q106" i="19"/>
  <c r="P106" i="19"/>
  <c r="O106" i="19"/>
  <c r="N106" i="19"/>
  <c r="M106" i="19"/>
  <c r="L106" i="19"/>
  <c r="K106" i="19"/>
  <c r="J106" i="19"/>
  <c r="I106" i="19"/>
  <c r="H106" i="19"/>
  <c r="G106" i="19"/>
  <c r="CY105" i="19"/>
  <c r="CX105" i="19"/>
  <c r="CW105" i="19"/>
  <c r="CV105" i="19"/>
  <c r="CU105" i="19"/>
  <c r="CT105" i="19"/>
  <c r="CS105" i="19"/>
  <c r="CR105" i="19"/>
  <c r="CQ105" i="19"/>
  <c r="CP105" i="19"/>
  <c r="CO105" i="19"/>
  <c r="CN105" i="19"/>
  <c r="CM105" i="19"/>
  <c r="CL105" i="19"/>
  <c r="CK105" i="19"/>
  <c r="CJ105" i="19"/>
  <c r="CI105" i="19"/>
  <c r="CH105" i="19"/>
  <c r="CG105" i="19"/>
  <c r="CF105" i="19"/>
  <c r="CE105" i="19"/>
  <c r="CD105" i="19"/>
  <c r="CC105" i="19"/>
  <c r="CB105" i="19"/>
  <c r="CA105" i="19"/>
  <c r="BZ105" i="19"/>
  <c r="BY105" i="19"/>
  <c r="BX105" i="19"/>
  <c r="BW105" i="19"/>
  <c r="BV105" i="19"/>
  <c r="BU105" i="19"/>
  <c r="BT105" i="19"/>
  <c r="BS105" i="19"/>
  <c r="BR105" i="19"/>
  <c r="BQ105" i="19"/>
  <c r="BP105" i="19"/>
  <c r="BO105" i="19"/>
  <c r="BN105" i="19"/>
  <c r="BM105" i="19"/>
  <c r="BL105" i="19"/>
  <c r="BK105" i="19"/>
  <c r="BJ105" i="19"/>
  <c r="BI105" i="19"/>
  <c r="BH105" i="19"/>
  <c r="BG105" i="19"/>
  <c r="BF105" i="19"/>
  <c r="BE105" i="19"/>
  <c r="BD105" i="19"/>
  <c r="BC105" i="19"/>
  <c r="BB105" i="19"/>
  <c r="BA105" i="19"/>
  <c r="AZ105" i="19"/>
  <c r="AY105" i="19"/>
  <c r="AX105" i="19"/>
  <c r="AW105" i="19"/>
  <c r="AV105" i="19"/>
  <c r="AU105" i="19"/>
  <c r="AT105" i="19"/>
  <c r="AS105" i="19"/>
  <c r="AR105" i="19"/>
  <c r="AQ105" i="19"/>
  <c r="AP105" i="19"/>
  <c r="AO105" i="19"/>
  <c r="AN105" i="19"/>
  <c r="AM105" i="19"/>
  <c r="AL105" i="19"/>
  <c r="AK105" i="19"/>
  <c r="AJ105" i="19"/>
  <c r="AI105" i="19"/>
  <c r="AH105" i="19"/>
  <c r="AG105" i="19"/>
  <c r="AF105" i="19"/>
  <c r="AE105" i="19"/>
  <c r="AD105" i="19"/>
  <c r="AC105" i="19"/>
  <c r="AB105" i="19"/>
  <c r="AA105" i="19"/>
  <c r="Z105" i="19"/>
  <c r="Y105" i="19"/>
  <c r="X105" i="19"/>
  <c r="W105" i="19"/>
  <c r="V105" i="19"/>
  <c r="U105" i="19"/>
  <c r="T105" i="19"/>
  <c r="S105" i="19"/>
  <c r="R105" i="19"/>
  <c r="Q105" i="19"/>
  <c r="P105" i="19"/>
  <c r="O105" i="19"/>
  <c r="N105" i="19"/>
  <c r="M105" i="19"/>
  <c r="L105" i="19"/>
  <c r="K105" i="19"/>
  <c r="J105" i="19"/>
  <c r="I105" i="19"/>
  <c r="H105" i="19"/>
  <c r="G105" i="19"/>
  <c r="CY104" i="19"/>
  <c r="CX104" i="19"/>
  <c r="CW104" i="19"/>
  <c r="CV104" i="19"/>
  <c r="CU104" i="19"/>
  <c r="CT104" i="19"/>
  <c r="CS104" i="19"/>
  <c r="CR104" i="19"/>
  <c r="CQ104" i="19"/>
  <c r="CP104" i="19"/>
  <c r="CO104" i="19"/>
  <c r="CN104" i="19"/>
  <c r="CM104" i="19"/>
  <c r="CL104" i="19"/>
  <c r="CK104" i="19"/>
  <c r="CJ104" i="19"/>
  <c r="CI104" i="19"/>
  <c r="CH104" i="19"/>
  <c r="CG104" i="19"/>
  <c r="CF104" i="19"/>
  <c r="CE104" i="19"/>
  <c r="CD104" i="19"/>
  <c r="CC104" i="19"/>
  <c r="CB104" i="19"/>
  <c r="CA104" i="19"/>
  <c r="BZ104" i="19"/>
  <c r="BY104" i="19"/>
  <c r="BX104" i="19"/>
  <c r="BW104" i="19"/>
  <c r="BV104" i="19"/>
  <c r="BU104" i="19"/>
  <c r="BT104" i="19"/>
  <c r="BS104" i="19"/>
  <c r="BR104" i="19"/>
  <c r="BQ104" i="19"/>
  <c r="BP104" i="19"/>
  <c r="BO104" i="19"/>
  <c r="BN104" i="19"/>
  <c r="BM104" i="19"/>
  <c r="BL104" i="19"/>
  <c r="BK104" i="19"/>
  <c r="BJ104" i="19"/>
  <c r="BI104" i="19"/>
  <c r="BH104" i="19"/>
  <c r="BG104" i="19"/>
  <c r="BF104" i="19"/>
  <c r="BE104" i="19"/>
  <c r="BD104" i="19"/>
  <c r="BC104" i="19"/>
  <c r="BB104" i="19"/>
  <c r="BA104" i="19"/>
  <c r="AZ104" i="19"/>
  <c r="AY104" i="19"/>
  <c r="AX104" i="19"/>
  <c r="AW104" i="19"/>
  <c r="AV104" i="19"/>
  <c r="AU104" i="19"/>
  <c r="AT104" i="19"/>
  <c r="AS104" i="19"/>
  <c r="AR104" i="19"/>
  <c r="AQ104" i="19"/>
  <c r="AP104" i="19"/>
  <c r="AO104" i="19"/>
  <c r="AN104" i="19"/>
  <c r="AM104" i="19"/>
  <c r="AL104" i="19"/>
  <c r="AK104" i="19"/>
  <c r="AJ104" i="19"/>
  <c r="AI104" i="19"/>
  <c r="AH104" i="19"/>
  <c r="AG104" i="19"/>
  <c r="AF104" i="19"/>
  <c r="AE104" i="19"/>
  <c r="AD104" i="19"/>
  <c r="AC104" i="19"/>
  <c r="AB104" i="19"/>
  <c r="AA104" i="19"/>
  <c r="Z104" i="19"/>
  <c r="Y104" i="19"/>
  <c r="X104" i="19"/>
  <c r="W104" i="19"/>
  <c r="V104" i="19"/>
  <c r="U104" i="19"/>
  <c r="T104" i="19"/>
  <c r="S104" i="19"/>
  <c r="R104" i="19"/>
  <c r="Q104" i="19"/>
  <c r="P104" i="19"/>
  <c r="O104" i="19"/>
  <c r="N104" i="19"/>
  <c r="M104" i="19"/>
  <c r="L104" i="19"/>
  <c r="K104" i="19"/>
  <c r="J104" i="19"/>
  <c r="I104" i="19"/>
  <c r="H104" i="19"/>
  <c r="G104" i="19"/>
  <c r="H103" i="19"/>
  <c r="CX102" i="19"/>
  <c r="CX101" i="19"/>
  <c r="CV102" i="19"/>
  <c r="CV101" i="19"/>
  <c r="CT102" i="19"/>
  <c r="CT101" i="19"/>
  <c r="CR102" i="19"/>
  <c r="CR101" i="19"/>
  <c r="CP102" i="19"/>
  <c r="CP101" i="19"/>
  <c r="CN102" i="19"/>
  <c r="CN101" i="19"/>
  <c r="CL102" i="19"/>
  <c r="CL101" i="19"/>
  <c r="CJ102" i="19"/>
  <c r="CJ101" i="19"/>
  <c r="CH102" i="19"/>
  <c r="CH101" i="19"/>
  <c r="CF102" i="19"/>
  <c r="CF101" i="19"/>
  <c r="CD102" i="19"/>
  <c r="CD101" i="19"/>
  <c r="CB102" i="19"/>
  <c r="CB101" i="19"/>
  <c r="BZ102" i="19"/>
  <c r="BZ101" i="19"/>
  <c r="BX102" i="19"/>
  <c r="BX101" i="19"/>
  <c r="BV102" i="19"/>
  <c r="BV101" i="19"/>
  <c r="BT102" i="19"/>
  <c r="BT101" i="19"/>
  <c r="BR102" i="19"/>
  <c r="BR101" i="19"/>
  <c r="BP102" i="19"/>
  <c r="BP101" i="19"/>
  <c r="BN102" i="19"/>
  <c r="BN101" i="19"/>
  <c r="BL102" i="19"/>
  <c r="BL101" i="19"/>
  <c r="BJ102" i="19"/>
  <c r="BJ101" i="19"/>
  <c r="BH102" i="19"/>
  <c r="BH101" i="19"/>
  <c r="BF102" i="19"/>
  <c r="BF101" i="19"/>
  <c r="BD102" i="19"/>
  <c r="BD101" i="19"/>
  <c r="BB102" i="19"/>
  <c r="BB101" i="19"/>
  <c r="AZ102" i="19"/>
  <c r="AZ101" i="19"/>
  <c r="AX102" i="19"/>
  <c r="AX101" i="19"/>
  <c r="AV102" i="19"/>
  <c r="AV101" i="19"/>
  <c r="AT102" i="19"/>
  <c r="AT101" i="19"/>
  <c r="AR102" i="19"/>
  <c r="AR101" i="19"/>
  <c r="AP102" i="19"/>
  <c r="AP101" i="19"/>
  <c r="AN102" i="19"/>
  <c r="AN101" i="19"/>
  <c r="AL102" i="19"/>
  <c r="AL101" i="19"/>
  <c r="AJ102" i="19"/>
  <c r="AJ101" i="19"/>
  <c r="AH102" i="19"/>
  <c r="AH101" i="19"/>
  <c r="AF102" i="19"/>
  <c r="AF101" i="19"/>
  <c r="AD102" i="19"/>
  <c r="AD101" i="19"/>
  <c r="AB102" i="19"/>
  <c r="AB101" i="19"/>
  <c r="Z102" i="19"/>
  <c r="Z101" i="19"/>
  <c r="X102" i="19"/>
  <c r="X101" i="19"/>
  <c r="V102" i="19"/>
  <c r="V101" i="19"/>
  <c r="T102" i="19"/>
  <c r="T101" i="19"/>
  <c r="R102" i="19"/>
  <c r="R101" i="19"/>
  <c r="P102" i="19"/>
  <c r="P101" i="19"/>
  <c r="N102" i="19"/>
  <c r="N101" i="19"/>
  <c r="L102" i="19"/>
  <c r="L101" i="19"/>
  <c r="J102" i="19"/>
  <c r="J101" i="19"/>
  <c r="H102" i="19"/>
  <c r="H101" i="19"/>
  <c r="CY100" i="19"/>
  <c r="CX100" i="19"/>
  <c r="CW100" i="19"/>
  <c r="CV100" i="19"/>
  <c r="CU100" i="19"/>
  <c r="CT100" i="19"/>
  <c r="CS100" i="19"/>
  <c r="CR100" i="19"/>
  <c r="CQ100" i="19"/>
  <c r="CP100" i="19"/>
  <c r="CO100" i="19"/>
  <c r="CN100" i="19"/>
  <c r="CM100" i="19"/>
  <c r="CL100" i="19"/>
  <c r="CK100" i="19"/>
  <c r="CJ100" i="19"/>
  <c r="CI100" i="19"/>
  <c r="CH100" i="19"/>
  <c r="CG100" i="19"/>
  <c r="CF100" i="19"/>
  <c r="CE100" i="19"/>
  <c r="CD100" i="19"/>
  <c r="CC100" i="19"/>
  <c r="CB100" i="19"/>
  <c r="CA100" i="19"/>
  <c r="BZ100" i="19"/>
  <c r="BY100" i="19"/>
  <c r="BX100" i="19"/>
  <c r="BW100" i="19"/>
  <c r="BV100" i="19"/>
  <c r="BU100" i="19"/>
  <c r="BT100" i="19"/>
  <c r="BS100" i="19"/>
  <c r="BR100" i="19"/>
  <c r="BQ100" i="19"/>
  <c r="BP100" i="19"/>
  <c r="BO100" i="19"/>
  <c r="BN100" i="19"/>
  <c r="BM100" i="19"/>
  <c r="BL100" i="19"/>
  <c r="BK100" i="19"/>
  <c r="BJ100" i="19"/>
  <c r="BI100" i="19"/>
  <c r="BH100" i="19"/>
  <c r="BG100" i="19"/>
  <c r="BF100" i="19"/>
  <c r="BE100" i="19"/>
  <c r="BD100" i="19"/>
  <c r="BC100" i="19"/>
  <c r="BB100" i="19"/>
  <c r="BA100" i="19"/>
  <c r="AZ100" i="19"/>
  <c r="AY100" i="19"/>
  <c r="AX100" i="19"/>
  <c r="AW100" i="19"/>
  <c r="AV100" i="19"/>
  <c r="AU100" i="19"/>
  <c r="AT100" i="19"/>
  <c r="AS100" i="19"/>
  <c r="AR100" i="19"/>
  <c r="AQ100" i="19"/>
  <c r="AP100" i="19"/>
  <c r="AO100" i="19"/>
  <c r="AN100" i="19"/>
  <c r="AM100" i="19"/>
  <c r="AL100" i="19"/>
  <c r="AK100" i="19"/>
  <c r="AJ100" i="19"/>
  <c r="AI100" i="19"/>
  <c r="AH100" i="19"/>
  <c r="AG100" i="19"/>
  <c r="AF100" i="19"/>
  <c r="AE100" i="19"/>
  <c r="AD100" i="19"/>
  <c r="AC100" i="19"/>
  <c r="AB100" i="19"/>
  <c r="AA100" i="19"/>
  <c r="Z100" i="19"/>
  <c r="Y100" i="19"/>
  <c r="X100" i="19"/>
  <c r="W100" i="19"/>
  <c r="V100" i="19"/>
  <c r="U100" i="19"/>
  <c r="T100" i="19"/>
  <c r="S100" i="19"/>
  <c r="R100" i="19"/>
  <c r="Q100" i="19"/>
  <c r="P100" i="19"/>
  <c r="O100" i="19"/>
  <c r="N100" i="19"/>
  <c r="M100" i="19"/>
  <c r="L100" i="19"/>
  <c r="K100" i="19"/>
  <c r="J100" i="19"/>
  <c r="I100" i="19"/>
  <c r="H100" i="19"/>
  <c r="G100" i="19"/>
  <c r="CY99" i="19"/>
  <c r="CX99" i="19"/>
  <c r="CW99" i="19"/>
  <c r="CV99" i="19"/>
  <c r="CU99" i="19"/>
  <c r="CT99" i="19"/>
  <c r="CS99" i="19"/>
  <c r="CR99" i="19"/>
  <c r="CQ99" i="19"/>
  <c r="CP99" i="19"/>
  <c r="CO99" i="19"/>
  <c r="CN99" i="19"/>
  <c r="CM99" i="19"/>
  <c r="CL99" i="19"/>
  <c r="CK99" i="19"/>
  <c r="CJ99" i="19"/>
  <c r="CI99" i="19"/>
  <c r="CH99" i="19"/>
  <c r="CG99" i="19"/>
  <c r="CF99" i="19"/>
  <c r="CE99" i="19"/>
  <c r="CD99" i="19"/>
  <c r="CC99" i="19"/>
  <c r="CB99" i="19"/>
  <c r="CA99" i="19"/>
  <c r="BZ99" i="19"/>
  <c r="BY99" i="19"/>
  <c r="BX99" i="19"/>
  <c r="BW99" i="19"/>
  <c r="BV99" i="19"/>
  <c r="BU99" i="19"/>
  <c r="BT99" i="19"/>
  <c r="BS99" i="19"/>
  <c r="BR99" i="19"/>
  <c r="BQ99" i="19"/>
  <c r="BP99" i="19"/>
  <c r="BO99" i="19"/>
  <c r="BN99" i="19"/>
  <c r="BM99" i="19"/>
  <c r="BL99" i="19"/>
  <c r="BK99" i="19"/>
  <c r="BJ99" i="19"/>
  <c r="BI99" i="19"/>
  <c r="BH99" i="19"/>
  <c r="BG99" i="19"/>
  <c r="BF99" i="19"/>
  <c r="BE99" i="19"/>
  <c r="BD99" i="19"/>
  <c r="BC99" i="19"/>
  <c r="BB99" i="19"/>
  <c r="BA99" i="19"/>
  <c r="AZ99" i="19"/>
  <c r="AY99" i="19"/>
  <c r="AX99" i="19"/>
  <c r="AW99" i="19"/>
  <c r="AV99" i="19"/>
  <c r="AU99" i="19"/>
  <c r="AT99" i="19"/>
  <c r="AS99" i="19"/>
  <c r="AR99" i="19"/>
  <c r="AQ99" i="19"/>
  <c r="AP99" i="19"/>
  <c r="AO99" i="19"/>
  <c r="AN99" i="19"/>
  <c r="AM99" i="19"/>
  <c r="AL99" i="19"/>
  <c r="AK99" i="19"/>
  <c r="AJ99" i="19"/>
  <c r="AI99" i="19"/>
  <c r="AH99" i="19"/>
  <c r="AG99" i="19"/>
  <c r="AF99" i="19"/>
  <c r="AE99" i="19"/>
  <c r="AD99" i="19"/>
  <c r="AC99" i="19"/>
  <c r="AB99" i="19"/>
  <c r="AA99" i="19"/>
  <c r="Z99" i="19"/>
  <c r="Y99" i="19"/>
  <c r="X99" i="19"/>
  <c r="W99" i="19"/>
  <c r="V99" i="19"/>
  <c r="U99" i="19"/>
  <c r="T99" i="19"/>
  <c r="S99" i="19"/>
  <c r="R99" i="19"/>
  <c r="Q99" i="19"/>
  <c r="P99" i="19"/>
  <c r="O99" i="19"/>
  <c r="N99" i="19"/>
  <c r="M99" i="19"/>
  <c r="L99" i="19"/>
  <c r="K99" i="19"/>
  <c r="J99" i="19"/>
  <c r="I99" i="19"/>
  <c r="H99" i="19"/>
  <c r="G99" i="19"/>
  <c r="CY98" i="19"/>
  <c r="CX98" i="19"/>
  <c r="CW98" i="19"/>
  <c r="CV98" i="19"/>
  <c r="CU98" i="19"/>
  <c r="CT98" i="19"/>
  <c r="CS98" i="19"/>
  <c r="CR98" i="19"/>
  <c r="CQ98" i="19"/>
  <c r="CP98" i="19"/>
  <c r="CO98" i="19"/>
  <c r="CN98" i="19"/>
  <c r="CM98" i="19"/>
  <c r="CL98" i="19"/>
  <c r="CK98" i="19"/>
  <c r="CJ98" i="19"/>
  <c r="CI98" i="19"/>
  <c r="CH98" i="19"/>
  <c r="CG98" i="19"/>
  <c r="CF98" i="19"/>
  <c r="CE98" i="19"/>
  <c r="CD98" i="19"/>
  <c r="CC98" i="19"/>
  <c r="CB98" i="19"/>
  <c r="CA98" i="19"/>
  <c r="BZ98" i="19"/>
  <c r="BY98" i="19"/>
  <c r="BX98" i="19"/>
  <c r="BW98" i="19"/>
  <c r="BV98" i="19"/>
  <c r="BU98" i="19"/>
  <c r="BT98" i="19"/>
  <c r="BS98" i="19"/>
  <c r="BR98" i="19"/>
  <c r="BQ98" i="19"/>
  <c r="BP98" i="19"/>
  <c r="BO98" i="19"/>
  <c r="BN98" i="19"/>
  <c r="BM98" i="19"/>
  <c r="BL98" i="19"/>
  <c r="BK98" i="19"/>
  <c r="BJ98" i="19"/>
  <c r="BI98" i="19"/>
  <c r="BH98" i="19"/>
  <c r="BG98" i="19"/>
  <c r="BF98" i="19"/>
  <c r="BE98" i="19"/>
  <c r="BD98" i="19"/>
  <c r="BC98" i="19"/>
  <c r="BB98" i="19"/>
  <c r="BA98" i="19"/>
  <c r="AZ98" i="19"/>
  <c r="AY98" i="19"/>
  <c r="AX98" i="19"/>
  <c r="AW98" i="19"/>
  <c r="AV98" i="19"/>
  <c r="AU98" i="19"/>
  <c r="AT98" i="19"/>
  <c r="AS98" i="19"/>
  <c r="AR98" i="19"/>
  <c r="AQ98" i="19"/>
  <c r="AP98" i="19"/>
  <c r="AO98" i="19"/>
  <c r="AN98" i="19"/>
  <c r="AM98" i="19"/>
  <c r="AL98" i="19"/>
  <c r="AK98" i="19"/>
  <c r="AJ98" i="19"/>
  <c r="AI98" i="19"/>
  <c r="AH98" i="19"/>
  <c r="AG98" i="19"/>
  <c r="AF98" i="19"/>
  <c r="AE98" i="19"/>
  <c r="AD98" i="19"/>
  <c r="AC98" i="19"/>
  <c r="AB98" i="19"/>
  <c r="AA98" i="19"/>
  <c r="Z98" i="19"/>
  <c r="Y98" i="19"/>
  <c r="X98" i="19"/>
  <c r="W98" i="19"/>
  <c r="V98" i="19"/>
  <c r="U98" i="19"/>
  <c r="T98" i="19"/>
  <c r="S98" i="19"/>
  <c r="R98" i="19"/>
  <c r="Q98" i="19"/>
  <c r="P98" i="19"/>
  <c r="O98" i="19"/>
  <c r="N98" i="19"/>
  <c r="M98" i="19"/>
  <c r="L98" i="19"/>
  <c r="K98" i="19"/>
  <c r="J98" i="19"/>
  <c r="I98" i="19"/>
  <c r="H98" i="19"/>
  <c r="G98" i="19"/>
  <c r="CY97" i="19"/>
  <c r="CX97" i="19"/>
  <c r="CW97" i="19"/>
  <c r="CV97" i="19"/>
  <c r="CU97" i="19"/>
  <c r="CT97" i="19"/>
  <c r="CS97" i="19"/>
  <c r="CR97" i="19"/>
  <c r="CQ97" i="19"/>
  <c r="CP97" i="19"/>
  <c r="CO97" i="19"/>
  <c r="CN97" i="19"/>
  <c r="CM97" i="19"/>
  <c r="CL97" i="19"/>
  <c r="CK97" i="19"/>
  <c r="CJ97" i="19"/>
  <c r="CI97" i="19"/>
  <c r="CH97" i="19"/>
  <c r="CG97" i="19"/>
  <c r="CF97" i="19"/>
  <c r="CE97" i="19"/>
  <c r="CD97" i="19"/>
  <c r="CC97" i="19"/>
  <c r="CB97" i="19"/>
  <c r="CA97" i="19"/>
  <c r="BZ97" i="19"/>
  <c r="BY97" i="19"/>
  <c r="BX97" i="19"/>
  <c r="BW97" i="19"/>
  <c r="BV97" i="19"/>
  <c r="BU97" i="19"/>
  <c r="BT97" i="19"/>
  <c r="BS97" i="19"/>
  <c r="BR97" i="19"/>
  <c r="BQ97" i="19"/>
  <c r="BP97" i="19"/>
  <c r="BO97" i="19"/>
  <c r="BN97" i="19"/>
  <c r="BM97" i="19"/>
  <c r="BL97" i="19"/>
  <c r="BK97" i="19"/>
  <c r="BJ97" i="19"/>
  <c r="BI97" i="19"/>
  <c r="BH97" i="19"/>
  <c r="BG97" i="19"/>
  <c r="BF97" i="19"/>
  <c r="BE97" i="19"/>
  <c r="BD97" i="19"/>
  <c r="BC97" i="19"/>
  <c r="BB97" i="19"/>
  <c r="BA97" i="19"/>
  <c r="AZ97" i="19"/>
  <c r="AY97" i="19"/>
  <c r="AX97" i="19"/>
  <c r="AW97" i="19"/>
  <c r="AV97" i="19"/>
  <c r="AU97" i="19"/>
  <c r="AT97" i="19"/>
  <c r="AS97" i="19"/>
  <c r="AR97" i="19"/>
  <c r="AQ97" i="19"/>
  <c r="AP97" i="19"/>
  <c r="AO97" i="19"/>
  <c r="AN97" i="19"/>
  <c r="AM97" i="19"/>
  <c r="AL97" i="19"/>
  <c r="AK97" i="19"/>
  <c r="AJ97" i="19"/>
  <c r="AI97" i="19"/>
  <c r="AH97" i="19"/>
  <c r="AG97" i="19"/>
  <c r="AF97" i="19"/>
  <c r="AE97" i="19"/>
  <c r="AD97" i="19"/>
  <c r="AC97" i="19"/>
  <c r="AB97" i="19"/>
  <c r="AA97" i="19"/>
  <c r="Z97" i="19"/>
  <c r="Y97" i="19"/>
  <c r="X97" i="19"/>
  <c r="W97" i="19"/>
  <c r="V97" i="19"/>
  <c r="U97" i="19"/>
  <c r="T97" i="19"/>
  <c r="S97" i="19"/>
  <c r="R97" i="19"/>
  <c r="Q97" i="19"/>
  <c r="P97" i="19"/>
  <c r="O97" i="19"/>
  <c r="N97" i="19"/>
  <c r="M97" i="19"/>
  <c r="L97" i="19"/>
  <c r="K97" i="19"/>
  <c r="J97" i="19"/>
  <c r="I97" i="19"/>
  <c r="H97" i="19"/>
  <c r="G97" i="19"/>
  <c r="CY96" i="19"/>
  <c r="CX96" i="19"/>
  <c r="CW96" i="19"/>
  <c r="CV96" i="19"/>
  <c r="CU96" i="19"/>
  <c r="CT96" i="19"/>
  <c r="CS96" i="19"/>
  <c r="CR96" i="19"/>
  <c r="CQ96" i="19"/>
  <c r="CP96" i="19"/>
  <c r="CO96" i="19"/>
  <c r="CN96" i="19"/>
  <c r="CM96" i="19"/>
  <c r="CL96" i="19"/>
  <c r="CK96" i="19"/>
  <c r="CJ96" i="19"/>
  <c r="CI96" i="19"/>
  <c r="CH96" i="19"/>
  <c r="CG96" i="19"/>
  <c r="CF96" i="19"/>
  <c r="CE96" i="19"/>
  <c r="CD96" i="19"/>
  <c r="CC96" i="19"/>
  <c r="CB96" i="19"/>
  <c r="CA96" i="19"/>
  <c r="BZ96" i="19"/>
  <c r="BY96" i="19"/>
  <c r="BX96" i="19"/>
  <c r="BW96" i="19"/>
  <c r="BV96" i="19"/>
  <c r="BU96" i="19"/>
  <c r="BT96" i="19"/>
  <c r="BS96" i="19"/>
  <c r="BR96" i="19"/>
  <c r="BQ96" i="19"/>
  <c r="BP96" i="19"/>
  <c r="BO96" i="19"/>
  <c r="BN96" i="19"/>
  <c r="BM96" i="19"/>
  <c r="BL96" i="19"/>
  <c r="BK96" i="19"/>
  <c r="BJ96" i="19"/>
  <c r="BI96" i="19"/>
  <c r="BH96" i="19"/>
  <c r="BG96" i="19"/>
  <c r="BF96" i="19"/>
  <c r="BE96" i="19"/>
  <c r="BD96" i="19"/>
  <c r="BC96" i="19"/>
  <c r="BB96" i="19"/>
  <c r="BA96" i="19"/>
  <c r="AZ96" i="19"/>
  <c r="AY96" i="19"/>
  <c r="AX96" i="19"/>
  <c r="AW96" i="19"/>
  <c r="AV96" i="19"/>
  <c r="AU96" i="19"/>
  <c r="AT96" i="19"/>
  <c r="AS96" i="19"/>
  <c r="AR96" i="19"/>
  <c r="AQ96" i="19"/>
  <c r="AP96" i="19"/>
  <c r="AO96" i="19"/>
  <c r="AN96" i="19"/>
  <c r="AM96" i="19"/>
  <c r="AL96" i="19"/>
  <c r="AK96" i="19"/>
  <c r="AJ96" i="19"/>
  <c r="AI96" i="19"/>
  <c r="AH96" i="19"/>
  <c r="AG96" i="19"/>
  <c r="AF96" i="19"/>
  <c r="AE96" i="19"/>
  <c r="AD96" i="19"/>
  <c r="AC96" i="19"/>
  <c r="AB96" i="19"/>
  <c r="AA96" i="19"/>
  <c r="Z96" i="19"/>
  <c r="Y96" i="19"/>
  <c r="X96" i="19"/>
  <c r="W96" i="19"/>
  <c r="V96" i="19"/>
  <c r="U96" i="19"/>
  <c r="T96" i="19"/>
  <c r="S96" i="19"/>
  <c r="R96" i="19"/>
  <c r="Q96" i="19"/>
  <c r="P96" i="19"/>
  <c r="O96" i="19"/>
  <c r="N96" i="19"/>
  <c r="M96" i="19"/>
  <c r="L96" i="19"/>
  <c r="K96" i="19"/>
  <c r="J96" i="19"/>
  <c r="I96" i="19"/>
  <c r="H96" i="19"/>
  <c r="G96" i="19"/>
  <c r="CY95" i="19"/>
  <c r="CX95" i="19"/>
  <c r="CW95" i="19"/>
  <c r="CV95" i="19"/>
  <c r="CU95" i="19"/>
  <c r="CT95" i="19"/>
  <c r="CS95" i="19"/>
  <c r="CR95" i="19"/>
  <c r="CQ95" i="19"/>
  <c r="CP95" i="19"/>
  <c r="CO95" i="19"/>
  <c r="CN95" i="19"/>
  <c r="CM95" i="19"/>
  <c r="CL95" i="19"/>
  <c r="CK95" i="19"/>
  <c r="CJ95" i="19"/>
  <c r="CI95" i="19"/>
  <c r="CH95" i="19"/>
  <c r="CG95" i="19"/>
  <c r="CF95" i="19"/>
  <c r="CE95" i="19"/>
  <c r="CD95" i="19"/>
  <c r="CC95" i="19"/>
  <c r="CB95" i="19"/>
  <c r="CA95" i="19"/>
  <c r="BZ95" i="19"/>
  <c r="BY95" i="19"/>
  <c r="BX95" i="19"/>
  <c r="BW95" i="19"/>
  <c r="BV95" i="19"/>
  <c r="BU95" i="19"/>
  <c r="BT95" i="19"/>
  <c r="BS95" i="19"/>
  <c r="BR95" i="19"/>
  <c r="BQ95" i="19"/>
  <c r="BP95" i="19"/>
  <c r="BO95" i="19"/>
  <c r="BN95" i="19"/>
  <c r="BM95" i="19"/>
  <c r="BL95" i="19"/>
  <c r="BK95" i="19"/>
  <c r="BJ95" i="19"/>
  <c r="BI95" i="19"/>
  <c r="BH95" i="19"/>
  <c r="BG95" i="19"/>
  <c r="BF95" i="19"/>
  <c r="BE95" i="19"/>
  <c r="BD95" i="19"/>
  <c r="BC95" i="19"/>
  <c r="BB95" i="19"/>
  <c r="BA95" i="19"/>
  <c r="AZ95" i="19"/>
  <c r="AY95" i="19"/>
  <c r="AX95" i="19"/>
  <c r="AW95" i="19"/>
  <c r="AV95" i="19"/>
  <c r="AU95" i="19"/>
  <c r="AT95" i="19"/>
  <c r="AS95" i="19"/>
  <c r="AR95" i="19"/>
  <c r="AQ95" i="19"/>
  <c r="AP95" i="19"/>
  <c r="AO95" i="19"/>
  <c r="AN95" i="19"/>
  <c r="AM95" i="19"/>
  <c r="AL95" i="19"/>
  <c r="AK95" i="19"/>
  <c r="AJ95" i="19"/>
  <c r="AI95" i="19"/>
  <c r="AH95" i="19"/>
  <c r="AG95" i="19"/>
  <c r="AF95" i="19"/>
  <c r="AE95" i="19"/>
  <c r="AD95" i="19"/>
  <c r="AC95" i="19"/>
  <c r="AB95" i="19"/>
  <c r="AA95" i="19"/>
  <c r="Z95" i="19"/>
  <c r="Y95" i="19"/>
  <c r="X95" i="19"/>
  <c r="W95" i="19"/>
  <c r="V95" i="19"/>
  <c r="U95" i="19"/>
  <c r="T95" i="19"/>
  <c r="S95" i="19"/>
  <c r="R95" i="19"/>
  <c r="Q95" i="19"/>
  <c r="P95" i="19"/>
  <c r="O95" i="19"/>
  <c r="N95" i="19"/>
  <c r="M95" i="19"/>
  <c r="L95" i="19"/>
  <c r="K95" i="19"/>
  <c r="J95" i="19"/>
  <c r="I95" i="19"/>
  <c r="H95" i="19"/>
  <c r="G95" i="19"/>
  <c r="H94" i="19"/>
  <c r="CX93" i="19"/>
  <c r="CX92" i="19"/>
  <c r="CV93" i="19"/>
  <c r="CV92" i="19"/>
  <c r="CT93" i="19"/>
  <c r="CT92" i="19"/>
  <c r="CR93" i="19"/>
  <c r="CR92" i="19"/>
  <c r="CP93" i="19"/>
  <c r="CP92" i="19"/>
  <c r="CN93" i="19"/>
  <c r="CN92" i="19"/>
  <c r="CL93" i="19"/>
  <c r="CL92" i="19"/>
  <c r="CJ93" i="19"/>
  <c r="CJ92" i="19"/>
  <c r="CH93" i="19"/>
  <c r="CH92" i="19"/>
  <c r="CF93" i="19"/>
  <c r="CF92" i="19"/>
  <c r="CD93" i="19"/>
  <c r="CD92" i="19"/>
  <c r="CB93" i="19"/>
  <c r="CB92" i="19"/>
  <c r="BZ93" i="19"/>
  <c r="BZ92" i="19"/>
  <c r="BX93" i="19"/>
  <c r="BX92" i="19"/>
  <c r="BV93" i="19"/>
  <c r="BV92" i="19"/>
  <c r="BT93" i="19"/>
  <c r="BT92" i="19"/>
  <c r="BR93" i="19"/>
  <c r="BR92" i="19"/>
  <c r="BP93" i="19"/>
  <c r="BP92" i="19"/>
  <c r="BN93" i="19"/>
  <c r="BN92" i="19"/>
  <c r="BL93" i="19"/>
  <c r="BL92" i="19"/>
  <c r="BJ93" i="19"/>
  <c r="BJ92" i="19"/>
  <c r="BH93" i="19"/>
  <c r="BH92" i="19"/>
  <c r="BF93" i="19"/>
  <c r="BF92" i="19"/>
  <c r="BD93" i="19"/>
  <c r="BD92" i="19"/>
  <c r="BB93" i="19"/>
  <c r="BB92" i="19"/>
  <c r="AZ93" i="19"/>
  <c r="AZ92" i="19"/>
  <c r="AX93" i="19"/>
  <c r="AX92" i="19"/>
  <c r="AV93" i="19"/>
  <c r="AV92" i="19"/>
  <c r="AT93" i="19"/>
  <c r="AT92" i="19"/>
  <c r="AR93" i="19"/>
  <c r="AR92" i="19"/>
  <c r="AP93" i="19"/>
  <c r="AP92" i="19"/>
  <c r="AN93" i="19"/>
  <c r="AN92" i="19"/>
  <c r="AL93" i="19"/>
  <c r="AL92" i="19"/>
  <c r="AJ93" i="19"/>
  <c r="AJ92" i="19"/>
  <c r="AH93" i="19"/>
  <c r="AH92" i="19"/>
  <c r="AF93" i="19"/>
  <c r="AF92" i="19"/>
  <c r="AD93" i="19"/>
  <c r="AD92" i="19"/>
  <c r="AB93" i="19"/>
  <c r="AB92" i="19"/>
  <c r="Z93" i="19"/>
  <c r="Z92" i="19"/>
  <c r="X93" i="19"/>
  <c r="X92" i="19"/>
  <c r="V93" i="19"/>
  <c r="V92" i="19"/>
  <c r="T93" i="19"/>
  <c r="T92" i="19"/>
  <c r="R93" i="19"/>
  <c r="R92" i="19"/>
  <c r="P93" i="19"/>
  <c r="P92" i="19"/>
  <c r="N93" i="19"/>
  <c r="N92" i="19"/>
  <c r="L93" i="19"/>
  <c r="L92" i="19"/>
  <c r="J93" i="19"/>
  <c r="J92" i="19"/>
  <c r="H93" i="19"/>
  <c r="H92" i="19"/>
  <c r="CY91" i="19"/>
  <c r="CX91" i="19"/>
  <c r="CW91" i="19"/>
  <c r="CV91" i="19"/>
  <c r="CU91" i="19"/>
  <c r="CT91" i="19"/>
  <c r="CS91" i="19"/>
  <c r="CR91" i="19"/>
  <c r="CQ91" i="19"/>
  <c r="CP91" i="19"/>
  <c r="CO91" i="19"/>
  <c r="CN91" i="19"/>
  <c r="CM91" i="19"/>
  <c r="CL91" i="19"/>
  <c r="CK91" i="19"/>
  <c r="CJ91" i="19"/>
  <c r="CI91" i="19"/>
  <c r="CH91" i="19"/>
  <c r="CG91" i="19"/>
  <c r="CF91" i="19"/>
  <c r="CE91" i="19"/>
  <c r="CD91" i="19"/>
  <c r="CC91" i="19"/>
  <c r="CB91" i="19"/>
  <c r="CA91" i="19"/>
  <c r="BZ91" i="19"/>
  <c r="BY91" i="19"/>
  <c r="BX91" i="19"/>
  <c r="BW91" i="19"/>
  <c r="BV91" i="19"/>
  <c r="BU91" i="19"/>
  <c r="BT91" i="19"/>
  <c r="BS91" i="19"/>
  <c r="BR91" i="19"/>
  <c r="BQ91" i="19"/>
  <c r="BP91" i="19"/>
  <c r="BO91" i="19"/>
  <c r="BN91" i="19"/>
  <c r="BM91" i="19"/>
  <c r="BL91" i="19"/>
  <c r="BK91" i="19"/>
  <c r="BJ91" i="19"/>
  <c r="BI91" i="19"/>
  <c r="BH91" i="19"/>
  <c r="BG91" i="19"/>
  <c r="BF91" i="19"/>
  <c r="BE91" i="19"/>
  <c r="BD91" i="19"/>
  <c r="BC91" i="19"/>
  <c r="BB91" i="19"/>
  <c r="BA91" i="19"/>
  <c r="AZ91" i="19"/>
  <c r="AY91" i="19"/>
  <c r="AX91" i="19"/>
  <c r="AW91" i="19"/>
  <c r="AV91" i="19"/>
  <c r="AU91" i="19"/>
  <c r="AT91" i="19"/>
  <c r="AS91" i="19"/>
  <c r="AR91" i="19"/>
  <c r="AQ91" i="19"/>
  <c r="AP91" i="19"/>
  <c r="AO91" i="19"/>
  <c r="AN91" i="19"/>
  <c r="AM91" i="19"/>
  <c r="AL91" i="19"/>
  <c r="AK91" i="19"/>
  <c r="AJ91" i="19"/>
  <c r="AI91" i="19"/>
  <c r="AH91" i="19"/>
  <c r="AG91" i="19"/>
  <c r="AF91" i="19"/>
  <c r="AE91" i="19"/>
  <c r="AD91" i="19"/>
  <c r="AC91" i="19"/>
  <c r="AB91" i="19"/>
  <c r="AA91" i="19"/>
  <c r="Z91" i="19"/>
  <c r="Y91" i="19"/>
  <c r="X91" i="19"/>
  <c r="W91" i="19"/>
  <c r="V91" i="19"/>
  <c r="U91" i="19"/>
  <c r="T91" i="19"/>
  <c r="S91" i="19"/>
  <c r="R91" i="19"/>
  <c r="Q91" i="19"/>
  <c r="P91" i="19"/>
  <c r="O91" i="19"/>
  <c r="N91" i="19"/>
  <c r="M91" i="19"/>
  <c r="L91" i="19"/>
  <c r="K91" i="19"/>
  <c r="J91" i="19"/>
  <c r="I91" i="19"/>
  <c r="H91" i="19"/>
  <c r="G91" i="19"/>
  <c r="CY90" i="19"/>
  <c r="CX90" i="19"/>
  <c r="CW90" i="19"/>
  <c r="CV90" i="19"/>
  <c r="CU90" i="19"/>
  <c r="CT90" i="19"/>
  <c r="CS90" i="19"/>
  <c r="CR90" i="19"/>
  <c r="CQ90" i="19"/>
  <c r="CP90" i="19"/>
  <c r="CO90" i="19"/>
  <c r="CN90" i="19"/>
  <c r="CM90" i="19"/>
  <c r="CL90" i="19"/>
  <c r="CK90" i="19"/>
  <c r="CJ90" i="19"/>
  <c r="CI90" i="19"/>
  <c r="CH90" i="19"/>
  <c r="CG90" i="19"/>
  <c r="CF90" i="19"/>
  <c r="CE90" i="19"/>
  <c r="CD90" i="19"/>
  <c r="CC90" i="19"/>
  <c r="CB90" i="19"/>
  <c r="CA90" i="19"/>
  <c r="BZ90" i="19"/>
  <c r="BY90" i="19"/>
  <c r="BX90" i="19"/>
  <c r="BW90" i="19"/>
  <c r="BV90" i="19"/>
  <c r="BU90" i="19"/>
  <c r="BT90" i="19"/>
  <c r="BS90" i="19"/>
  <c r="BR90" i="19"/>
  <c r="BQ90" i="19"/>
  <c r="BP90" i="19"/>
  <c r="BO90" i="19"/>
  <c r="BN90" i="19"/>
  <c r="BM90" i="19"/>
  <c r="BL90" i="19"/>
  <c r="BK90" i="19"/>
  <c r="BJ90" i="19"/>
  <c r="BI90" i="19"/>
  <c r="BH90" i="19"/>
  <c r="BG90" i="19"/>
  <c r="BF90" i="19"/>
  <c r="BE90" i="19"/>
  <c r="BD90" i="19"/>
  <c r="BC90" i="19"/>
  <c r="BB90" i="19"/>
  <c r="BA90" i="19"/>
  <c r="AZ90" i="19"/>
  <c r="AY90" i="19"/>
  <c r="AX90" i="19"/>
  <c r="AW90" i="19"/>
  <c r="AV90" i="19"/>
  <c r="AU90" i="19"/>
  <c r="AT90" i="19"/>
  <c r="AS90" i="19"/>
  <c r="AR90" i="19"/>
  <c r="AQ90" i="19"/>
  <c r="AP90" i="19"/>
  <c r="AO90" i="19"/>
  <c r="AN90" i="19"/>
  <c r="AM90" i="19"/>
  <c r="AL90" i="19"/>
  <c r="AK90" i="19"/>
  <c r="AJ90" i="19"/>
  <c r="AI90" i="19"/>
  <c r="AH90" i="19"/>
  <c r="AG90" i="19"/>
  <c r="AF90" i="19"/>
  <c r="AE90" i="19"/>
  <c r="AD90" i="19"/>
  <c r="AC90" i="19"/>
  <c r="AB90" i="19"/>
  <c r="AA90" i="19"/>
  <c r="Z90" i="19"/>
  <c r="Y90" i="19"/>
  <c r="X90" i="19"/>
  <c r="W90" i="19"/>
  <c r="V90" i="19"/>
  <c r="U90" i="19"/>
  <c r="T90" i="19"/>
  <c r="S90" i="19"/>
  <c r="R90" i="19"/>
  <c r="Q90" i="19"/>
  <c r="P90" i="19"/>
  <c r="O90" i="19"/>
  <c r="N90" i="19"/>
  <c r="M90" i="19"/>
  <c r="L90" i="19"/>
  <c r="K90" i="19"/>
  <c r="J90" i="19"/>
  <c r="I90" i="19"/>
  <c r="H90" i="19"/>
  <c r="G90" i="19"/>
  <c r="CY89" i="19"/>
  <c r="CX89" i="19"/>
  <c r="CW89" i="19"/>
  <c r="CV89" i="19"/>
  <c r="CU89" i="19"/>
  <c r="CT89" i="19"/>
  <c r="CS89" i="19"/>
  <c r="CR89" i="19"/>
  <c r="CQ89" i="19"/>
  <c r="CP89" i="19"/>
  <c r="CO89" i="19"/>
  <c r="CN89" i="19"/>
  <c r="CM89" i="19"/>
  <c r="CL89" i="19"/>
  <c r="CK89" i="19"/>
  <c r="CJ89" i="19"/>
  <c r="CI89" i="19"/>
  <c r="CH89" i="19"/>
  <c r="CG89" i="19"/>
  <c r="CF89" i="19"/>
  <c r="CE89" i="19"/>
  <c r="CD89" i="19"/>
  <c r="CC89" i="19"/>
  <c r="CB89" i="19"/>
  <c r="CA89" i="19"/>
  <c r="BZ89" i="19"/>
  <c r="BY89" i="19"/>
  <c r="BX89" i="19"/>
  <c r="BW89" i="19"/>
  <c r="BV89" i="19"/>
  <c r="BU89" i="19"/>
  <c r="BT89" i="19"/>
  <c r="BS89" i="19"/>
  <c r="BR89" i="19"/>
  <c r="BQ89" i="19"/>
  <c r="BP89" i="19"/>
  <c r="BO89" i="19"/>
  <c r="BN89" i="19"/>
  <c r="BM89" i="19"/>
  <c r="BL89" i="19"/>
  <c r="BK89" i="19"/>
  <c r="BJ89" i="19"/>
  <c r="BI89" i="19"/>
  <c r="BH89" i="19"/>
  <c r="BG89" i="19"/>
  <c r="BF89" i="19"/>
  <c r="BE89" i="19"/>
  <c r="BD89" i="19"/>
  <c r="BC89" i="19"/>
  <c r="BB89" i="19"/>
  <c r="BA89" i="19"/>
  <c r="AZ89" i="19"/>
  <c r="AY89" i="19"/>
  <c r="AX89" i="19"/>
  <c r="AW89" i="19"/>
  <c r="AV89" i="19"/>
  <c r="AU89" i="19"/>
  <c r="AT89" i="19"/>
  <c r="AS89" i="19"/>
  <c r="AR89" i="19"/>
  <c r="AQ89" i="19"/>
  <c r="AP89" i="19"/>
  <c r="AO89" i="19"/>
  <c r="AN89" i="19"/>
  <c r="AM89" i="19"/>
  <c r="AL89" i="19"/>
  <c r="AK89" i="19"/>
  <c r="AJ89" i="19"/>
  <c r="AI89" i="19"/>
  <c r="AH89" i="19"/>
  <c r="AG89" i="19"/>
  <c r="AF89" i="19"/>
  <c r="AE89" i="19"/>
  <c r="AD89" i="19"/>
  <c r="AC89" i="19"/>
  <c r="AB89" i="19"/>
  <c r="AA89" i="19"/>
  <c r="Z89" i="19"/>
  <c r="Y89" i="19"/>
  <c r="X89" i="19"/>
  <c r="W89" i="19"/>
  <c r="V89" i="19"/>
  <c r="U89" i="19"/>
  <c r="T89" i="19"/>
  <c r="S89" i="19"/>
  <c r="R89" i="19"/>
  <c r="Q89" i="19"/>
  <c r="P89" i="19"/>
  <c r="O89" i="19"/>
  <c r="N89" i="19"/>
  <c r="M89" i="19"/>
  <c r="L89" i="19"/>
  <c r="K89" i="19"/>
  <c r="J89" i="19"/>
  <c r="I89" i="19"/>
  <c r="H89" i="19"/>
  <c r="G89" i="19"/>
  <c r="CY88" i="19"/>
  <c r="CX88" i="19"/>
  <c r="CW88" i="19"/>
  <c r="CV88" i="19"/>
  <c r="CU88" i="19"/>
  <c r="CT88" i="19"/>
  <c r="CS88" i="19"/>
  <c r="CR88" i="19"/>
  <c r="CQ88" i="19"/>
  <c r="CP88" i="19"/>
  <c r="CO88" i="19"/>
  <c r="CN88" i="19"/>
  <c r="CM88" i="19"/>
  <c r="CL88" i="19"/>
  <c r="CK88" i="19"/>
  <c r="CJ88" i="19"/>
  <c r="CI88" i="19"/>
  <c r="CH88" i="19"/>
  <c r="CG88" i="19"/>
  <c r="CF88" i="19"/>
  <c r="CE88" i="19"/>
  <c r="CD88" i="19"/>
  <c r="CC88" i="19"/>
  <c r="CB88" i="19"/>
  <c r="CA88" i="19"/>
  <c r="BZ88" i="19"/>
  <c r="BY88" i="19"/>
  <c r="BX88" i="19"/>
  <c r="BW88" i="19"/>
  <c r="BV88" i="19"/>
  <c r="BU88" i="19"/>
  <c r="BT88" i="19"/>
  <c r="BS88" i="19"/>
  <c r="BR88" i="19"/>
  <c r="BQ88" i="19"/>
  <c r="BP88" i="19"/>
  <c r="BO88" i="19"/>
  <c r="BN88" i="19"/>
  <c r="BM88" i="19"/>
  <c r="BL88" i="19"/>
  <c r="BK88" i="19"/>
  <c r="BJ88" i="19"/>
  <c r="BI88" i="19"/>
  <c r="BH88" i="19"/>
  <c r="BG88" i="19"/>
  <c r="BF88" i="19"/>
  <c r="BE88" i="19"/>
  <c r="BD88" i="19"/>
  <c r="BC88" i="19"/>
  <c r="BB88" i="19"/>
  <c r="BA88" i="19"/>
  <c r="AZ88" i="19"/>
  <c r="AY88" i="19"/>
  <c r="AX88" i="19"/>
  <c r="AW88" i="19"/>
  <c r="AV88" i="19"/>
  <c r="AU88" i="19"/>
  <c r="AT88" i="19"/>
  <c r="AS88" i="19"/>
  <c r="AR88" i="19"/>
  <c r="AQ88" i="19"/>
  <c r="AP88" i="19"/>
  <c r="AO88" i="19"/>
  <c r="AN88" i="19"/>
  <c r="AM88" i="19"/>
  <c r="AL88" i="19"/>
  <c r="AK88" i="19"/>
  <c r="AJ88" i="19"/>
  <c r="AI88" i="19"/>
  <c r="AH88" i="19"/>
  <c r="AG88" i="19"/>
  <c r="AF88" i="19"/>
  <c r="AE88" i="19"/>
  <c r="AD88" i="19"/>
  <c r="AC88" i="19"/>
  <c r="AB88" i="19"/>
  <c r="AA88" i="19"/>
  <c r="Z88" i="19"/>
  <c r="Y88" i="19"/>
  <c r="X88" i="19"/>
  <c r="W88" i="19"/>
  <c r="V88" i="19"/>
  <c r="U88" i="19"/>
  <c r="T88" i="19"/>
  <c r="S88" i="19"/>
  <c r="R88" i="19"/>
  <c r="Q88" i="19"/>
  <c r="P88" i="19"/>
  <c r="O88" i="19"/>
  <c r="N88" i="19"/>
  <c r="M88" i="19"/>
  <c r="L88" i="19"/>
  <c r="K88" i="19"/>
  <c r="J88" i="19"/>
  <c r="I88" i="19"/>
  <c r="H88" i="19"/>
  <c r="G88" i="19"/>
  <c r="CY87" i="19"/>
  <c r="CX87" i="19"/>
  <c r="CW87" i="19"/>
  <c r="CV87" i="19"/>
  <c r="CU87" i="19"/>
  <c r="CT87" i="19"/>
  <c r="CS87" i="19"/>
  <c r="CR87" i="19"/>
  <c r="CQ87" i="19"/>
  <c r="CP87" i="19"/>
  <c r="CO87" i="19"/>
  <c r="CN87" i="19"/>
  <c r="CM87" i="19"/>
  <c r="CL87" i="19"/>
  <c r="CK87" i="19"/>
  <c r="CJ87" i="19"/>
  <c r="CI87" i="19"/>
  <c r="CH87" i="19"/>
  <c r="CG87" i="19"/>
  <c r="CF87" i="19"/>
  <c r="CE87" i="19"/>
  <c r="CD87" i="19"/>
  <c r="CC87" i="19"/>
  <c r="CB87" i="19"/>
  <c r="CA87" i="19"/>
  <c r="BZ87" i="19"/>
  <c r="BY87" i="19"/>
  <c r="BX87" i="19"/>
  <c r="BW87" i="19"/>
  <c r="BV87" i="19"/>
  <c r="BU87" i="19"/>
  <c r="BT87" i="19"/>
  <c r="BS87" i="19"/>
  <c r="BR87" i="19"/>
  <c r="BQ87" i="19"/>
  <c r="BP87" i="19"/>
  <c r="BO87" i="19"/>
  <c r="BN87" i="19"/>
  <c r="BM87" i="19"/>
  <c r="BL87" i="19"/>
  <c r="BK87" i="19"/>
  <c r="BJ87" i="19"/>
  <c r="BI87" i="19"/>
  <c r="BH87" i="19"/>
  <c r="BG87" i="19"/>
  <c r="BF87" i="19"/>
  <c r="BE87" i="19"/>
  <c r="BD87" i="19"/>
  <c r="BC87" i="19"/>
  <c r="BB87" i="19"/>
  <c r="BA87" i="19"/>
  <c r="AZ87" i="19"/>
  <c r="AY87" i="19"/>
  <c r="AX87" i="19"/>
  <c r="AW87" i="19"/>
  <c r="AV87" i="19"/>
  <c r="AU87" i="19"/>
  <c r="AT87" i="19"/>
  <c r="AS87" i="19"/>
  <c r="AR87" i="19"/>
  <c r="AQ87" i="19"/>
  <c r="AP87" i="19"/>
  <c r="AO87" i="19"/>
  <c r="AN87" i="19"/>
  <c r="AM87" i="19"/>
  <c r="AL87" i="19"/>
  <c r="AK87" i="19"/>
  <c r="AJ87" i="19"/>
  <c r="AI87" i="19"/>
  <c r="AH87" i="19"/>
  <c r="AG87" i="19"/>
  <c r="AF87" i="19"/>
  <c r="AE87" i="19"/>
  <c r="AD87" i="19"/>
  <c r="AC87" i="19"/>
  <c r="AB87" i="19"/>
  <c r="AA87" i="19"/>
  <c r="Z87" i="19"/>
  <c r="Y87" i="19"/>
  <c r="X87" i="19"/>
  <c r="W87" i="19"/>
  <c r="V87" i="19"/>
  <c r="U87" i="19"/>
  <c r="T87" i="19"/>
  <c r="S87" i="19"/>
  <c r="R87" i="19"/>
  <c r="Q87" i="19"/>
  <c r="P87" i="19"/>
  <c r="O87" i="19"/>
  <c r="N87" i="19"/>
  <c r="M87" i="19"/>
  <c r="L87" i="19"/>
  <c r="K87" i="19"/>
  <c r="J87" i="19"/>
  <c r="I87" i="19"/>
  <c r="H87" i="19"/>
  <c r="G87" i="19"/>
  <c r="CY86" i="19"/>
  <c r="CX86" i="19"/>
  <c r="CW86" i="19"/>
  <c r="CV86" i="19"/>
  <c r="CU86" i="19"/>
  <c r="CT86" i="19"/>
  <c r="CS86" i="19"/>
  <c r="CR86" i="19"/>
  <c r="CQ86" i="19"/>
  <c r="CP86" i="19"/>
  <c r="CO86" i="19"/>
  <c r="CN86" i="19"/>
  <c r="CM86" i="19"/>
  <c r="CL86" i="19"/>
  <c r="CK86" i="19"/>
  <c r="CJ86" i="19"/>
  <c r="CI86" i="19"/>
  <c r="CH86" i="19"/>
  <c r="CG86" i="19"/>
  <c r="CF86" i="19"/>
  <c r="CE86" i="19"/>
  <c r="CD86" i="19"/>
  <c r="CC86" i="19"/>
  <c r="CB86" i="19"/>
  <c r="CA86" i="19"/>
  <c r="BZ86" i="19"/>
  <c r="BY86" i="19"/>
  <c r="BX86" i="19"/>
  <c r="BW86" i="19"/>
  <c r="BV86" i="19"/>
  <c r="BU86" i="19"/>
  <c r="BT86" i="19"/>
  <c r="BS86" i="19"/>
  <c r="BR86" i="19"/>
  <c r="BQ86" i="19"/>
  <c r="BP86" i="19"/>
  <c r="BO86" i="19"/>
  <c r="BN86" i="19"/>
  <c r="BM86" i="19"/>
  <c r="BL86" i="19"/>
  <c r="BK86" i="19"/>
  <c r="BJ86" i="19"/>
  <c r="BI86" i="19"/>
  <c r="BH86" i="19"/>
  <c r="BG86" i="19"/>
  <c r="BF86" i="19"/>
  <c r="BE86" i="19"/>
  <c r="BD86" i="19"/>
  <c r="BC86" i="19"/>
  <c r="BB86" i="19"/>
  <c r="BA86" i="19"/>
  <c r="AZ86" i="19"/>
  <c r="AY86" i="19"/>
  <c r="AX86" i="19"/>
  <c r="AW86" i="19"/>
  <c r="AV86" i="19"/>
  <c r="AU86" i="19"/>
  <c r="AT86" i="19"/>
  <c r="AS86" i="19"/>
  <c r="AR86" i="19"/>
  <c r="AQ86" i="19"/>
  <c r="AP86" i="19"/>
  <c r="AO86" i="19"/>
  <c r="AN86" i="19"/>
  <c r="AM86" i="19"/>
  <c r="AL86" i="19"/>
  <c r="AK86" i="19"/>
  <c r="AJ86" i="19"/>
  <c r="AI86" i="19"/>
  <c r="AH86" i="19"/>
  <c r="AG86" i="19"/>
  <c r="AF86" i="19"/>
  <c r="AE86" i="19"/>
  <c r="AD86" i="19"/>
  <c r="AC86" i="19"/>
  <c r="AB86" i="19"/>
  <c r="AA86" i="19"/>
  <c r="Z86" i="19"/>
  <c r="Y86" i="19"/>
  <c r="X86" i="19"/>
  <c r="W86" i="19"/>
  <c r="V86" i="19"/>
  <c r="U86" i="19"/>
  <c r="T86" i="19"/>
  <c r="S86" i="19"/>
  <c r="R86" i="19"/>
  <c r="Q86" i="19"/>
  <c r="P86" i="19"/>
  <c r="O86" i="19"/>
  <c r="N86" i="19"/>
  <c r="M86" i="19"/>
  <c r="L86" i="19"/>
  <c r="K86" i="19"/>
  <c r="J86" i="19"/>
  <c r="I86" i="19"/>
  <c r="H86" i="19"/>
  <c r="G86" i="19"/>
  <c r="H85" i="19"/>
  <c r="CX84" i="19"/>
  <c r="CX83" i="19"/>
  <c r="CV84" i="19"/>
  <c r="CV83" i="19"/>
  <c r="CT84" i="19"/>
  <c r="CT83" i="19"/>
  <c r="CR84" i="19"/>
  <c r="CR83" i="19"/>
  <c r="CP84" i="19"/>
  <c r="CP83" i="19"/>
  <c r="CN84" i="19"/>
  <c r="CN83" i="19"/>
  <c r="CL84" i="19"/>
  <c r="CL83" i="19"/>
  <c r="CJ84" i="19"/>
  <c r="CJ83" i="19"/>
  <c r="CH84" i="19"/>
  <c r="CH83" i="19"/>
  <c r="CF84" i="19"/>
  <c r="CF83" i="19"/>
  <c r="CD84" i="19"/>
  <c r="CD83" i="19"/>
  <c r="CB84" i="19"/>
  <c r="CB83" i="19"/>
  <c r="BZ84" i="19"/>
  <c r="BZ83" i="19"/>
  <c r="BX84" i="19"/>
  <c r="BX83" i="19"/>
  <c r="BV84" i="19"/>
  <c r="BV83" i="19"/>
  <c r="BT84" i="19"/>
  <c r="BT83" i="19"/>
  <c r="BR84" i="19"/>
  <c r="BR83" i="19"/>
  <c r="BP84" i="19"/>
  <c r="BP83" i="19"/>
  <c r="BN84" i="19"/>
  <c r="BN83" i="19"/>
  <c r="BL84" i="19"/>
  <c r="BL83" i="19"/>
  <c r="BJ84" i="19"/>
  <c r="BJ83" i="19"/>
  <c r="BH84" i="19"/>
  <c r="BH83" i="19"/>
  <c r="BF84" i="19"/>
  <c r="BF83" i="19"/>
  <c r="BD84" i="19"/>
  <c r="BD83" i="19"/>
  <c r="BB84" i="19"/>
  <c r="BB83" i="19"/>
  <c r="AZ84" i="19"/>
  <c r="AZ83" i="19"/>
  <c r="AX84" i="19"/>
  <c r="AX83" i="19"/>
  <c r="AV84" i="19"/>
  <c r="AV83" i="19"/>
  <c r="AT84" i="19"/>
  <c r="AT83" i="19"/>
  <c r="AR84" i="19"/>
  <c r="AR83" i="19"/>
  <c r="AP84" i="19"/>
  <c r="AP83" i="19"/>
  <c r="AN84" i="19"/>
  <c r="AN83" i="19"/>
  <c r="AL84" i="19"/>
  <c r="AL83" i="19"/>
  <c r="AJ84" i="19"/>
  <c r="AJ83" i="19"/>
  <c r="AH84" i="19"/>
  <c r="AH83" i="19"/>
  <c r="AF84" i="19"/>
  <c r="AF83" i="19"/>
  <c r="AD84" i="19"/>
  <c r="AD83" i="19"/>
  <c r="AB84" i="19"/>
  <c r="AB83" i="19"/>
  <c r="Z84" i="19"/>
  <c r="Z83" i="19"/>
  <c r="X84" i="19"/>
  <c r="X83" i="19"/>
  <c r="V84" i="19"/>
  <c r="V83" i="19"/>
  <c r="T84" i="19"/>
  <c r="T83" i="19"/>
  <c r="R84" i="19"/>
  <c r="R83" i="19"/>
  <c r="P84" i="19"/>
  <c r="P83" i="19"/>
  <c r="N84" i="19"/>
  <c r="N83" i="19"/>
  <c r="L84" i="19"/>
  <c r="L83" i="19"/>
  <c r="J84" i="19"/>
  <c r="J83" i="19"/>
  <c r="H84" i="19"/>
  <c r="H83" i="19"/>
  <c r="CY82" i="19"/>
  <c r="CX82" i="19"/>
  <c r="CW82" i="19"/>
  <c r="CV82" i="19"/>
  <c r="CU82" i="19"/>
  <c r="CT82" i="19"/>
  <c r="CS82" i="19"/>
  <c r="CR82" i="19"/>
  <c r="CQ82" i="19"/>
  <c r="CP82" i="19"/>
  <c r="CO82" i="19"/>
  <c r="CN82" i="19"/>
  <c r="CM82" i="19"/>
  <c r="CL82" i="19"/>
  <c r="CK82" i="19"/>
  <c r="CJ82" i="19"/>
  <c r="CI82" i="19"/>
  <c r="CH82" i="19"/>
  <c r="CG82" i="19"/>
  <c r="CF82" i="19"/>
  <c r="CE82" i="19"/>
  <c r="CD82" i="19"/>
  <c r="CC82" i="19"/>
  <c r="CB82" i="19"/>
  <c r="CA82" i="19"/>
  <c r="BZ82" i="19"/>
  <c r="BY82" i="19"/>
  <c r="BX82" i="19"/>
  <c r="BW82" i="19"/>
  <c r="BV82" i="19"/>
  <c r="BU82" i="19"/>
  <c r="BT82" i="19"/>
  <c r="BS82" i="19"/>
  <c r="BR82" i="19"/>
  <c r="BQ82" i="19"/>
  <c r="BP82" i="19"/>
  <c r="BO82" i="19"/>
  <c r="BN82" i="19"/>
  <c r="BM82" i="19"/>
  <c r="BL82" i="19"/>
  <c r="BK82" i="19"/>
  <c r="BJ82" i="19"/>
  <c r="BI82" i="19"/>
  <c r="BH82" i="19"/>
  <c r="BG82" i="19"/>
  <c r="BF82" i="19"/>
  <c r="BE82" i="19"/>
  <c r="BD82" i="19"/>
  <c r="BC82" i="19"/>
  <c r="BB82" i="19"/>
  <c r="BA82" i="19"/>
  <c r="AZ82" i="19"/>
  <c r="AY82" i="19"/>
  <c r="AX82" i="19"/>
  <c r="AW82" i="19"/>
  <c r="AV82" i="19"/>
  <c r="AU82" i="19"/>
  <c r="AT82" i="19"/>
  <c r="AS82" i="19"/>
  <c r="AR82" i="19"/>
  <c r="AQ82" i="19"/>
  <c r="AP82" i="19"/>
  <c r="AO82" i="19"/>
  <c r="AN82" i="19"/>
  <c r="AM82" i="19"/>
  <c r="AL82" i="19"/>
  <c r="AK82" i="19"/>
  <c r="AJ82" i="19"/>
  <c r="AI82" i="19"/>
  <c r="AH82" i="19"/>
  <c r="AG82" i="19"/>
  <c r="AF82" i="19"/>
  <c r="AE82" i="19"/>
  <c r="AD82" i="19"/>
  <c r="AC82" i="19"/>
  <c r="AB82" i="19"/>
  <c r="AA82" i="19"/>
  <c r="Z82" i="19"/>
  <c r="Y82" i="19"/>
  <c r="X82" i="19"/>
  <c r="W82" i="19"/>
  <c r="V82" i="19"/>
  <c r="U82" i="19"/>
  <c r="T82" i="19"/>
  <c r="S82" i="19"/>
  <c r="R82" i="19"/>
  <c r="Q82" i="19"/>
  <c r="P82" i="19"/>
  <c r="O82" i="19"/>
  <c r="N82" i="19"/>
  <c r="M82" i="19"/>
  <c r="L82" i="19"/>
  <c r="K82" i="19"/>
  <c r="J82" i="19"/>
  <c r="I82" i="19"/>
  <c r="H82" i="19"/>
  <c r="G82" i="19"/>
  <c r="CY81" i="19"/>
  <c r="CX81" i="19"/>
  <c r="CW81" i="19"/>
  <c r="CV81" i="19"/>
  <c r="CU81" i="19"/>
  <c r="CT81" i="19"/>
  <c r="CS81" i="19"/>
  <c r="CR81" i="19"/>
  <c r="CQ81" i="19"/>
  <c r="CP81" i="19"/>
  <c r="CO81" i="19"/>
  <c r="CN81" i="19"/>
  <c r="CM81" i="19"/>
  <c r="CL81" i="19"/>
  <c r="CK81" i="19"/>
  <c r="CJ81" i="19"/>
  <c r="CI81" i="19"/>
  <c r="CH81" i="19"/>
  <c r="CG81" i="19"/>
  <c r="CF81" i="19"/>
  <c r="CE81" i="19"/>
  <c r="CD81" i="19"/>
  <c r="CC81" i="19"/>
  <c r="CB81" i="19"/>
  <c r="CA81" i="19"/>
  <c r="BZ81" i="19"/>
  <c r="BY81" i="19"/>
  <c r="BX81" i="19"/>
  <c r="BW81" i="19"/>
  <c r="BV81" i="19"/>
  <c r="BU81" i="19"/>
  <c r="BT81" i="19"/>
  <c r="BS81" i="19"/>
  <c r="BR81" i="19"/>
  <c r="BQ81" i="19"/>
  <c r="BP81" i="19"/>
  <c r="BO81" i="19"/>
  <c r="BN81" i="19"/>
  <c r="BM81" i="19"/>
  <c r="BL81" i="19"/>
  <c r="BK81" i="19"/>
  <c r="BJ81" i="19"/>
  <c r="BI81" i="19"/>
  <c r="BH81" i="19"/>
  <c r="BG81" i="19"/>
  <c r="BF81" i="19"/>
  <c r="BE81" i="19"/>
  <c r="BD81" i="19"/>
  <c r="BC81" i="19"/>
  <c r="BB81" i="19"/>
  <c r="BA81" i="19"/>
  <c r="AZ81" i="19"/>
  <c r="AY81" i="19"/>
  <c r="AX81" i="19"/>
  <c r="AW81" i="19"/>
  <c r="AV81" i="19"/>
  <c r="AU81" i="19"/>
  <c r="AT81" i="19"/>
  <c r="AS81" i="19"/>
  <c r="AR81" i="19"/>
  <c r="AQ81" i="19"/>
  <c r="AP81" i="19"/>
  <c r="AO81" i="19"/>
  <c r="AN81" i="19"/>
  <c r="AM81" i="19"/>
  <c r="AL81" i="19"/>
  <c r="AK81" i="19"/>
  <c r="AJ81" i="19"/>
  <c r="AI81" i="19"/>
  <c r="AH81" i="19"/>
  <c r="AG81" i="19"/>
  <c r="AF81" i="19"/>
  <c r="AE81" i="19"/>
  <c r="AD81" i="19"/>
  <c r="AC81" i="19"/>
  <c r="AB81" i="19"/>
  <c r="AA81" i="19"/>
  <c r="Z81" i="19"/>
  <c r="Y81" i="19"/>
  <c r="X81" i="19"/>
  <c r="W81" i="19"/>
  <c r="V81" i="19"/>
  <c r="U81" i="19"/>
  <c r="T81" i="19"/>
  <c r="S81" i="19"/>
  <c r="R81" i="19"/>
  <c r="Q81" i="19"/>
  <c r="P81" i="19"/>
  <c r="O81" i="19"/>
  <c r="N81" i="19"/>
  <c r="M81" i="19"/>
  <c r="L81" i="19"/>
  <c r="K81" i="19"/>
  <c r="J81" i="19"/>
  <c r="I81" i="19"/>
  <c r="H81" i="19"/>
  <c r="G81" i="19"/>
  <c r="CY80" i="19"/>
  <c r="CX80" i="19"/>
  <c r="CW80" i="19"/>
  <c r="CV80" i="19"/>
  <c r="CU80" i="19"/>
  <c r="CT80" i="19"/>
  <c r="CS80" i="19"/>
  <c r="CR80" i="19"/>
  <c r="CQ80" i="19"/>
  <c r="CP80" i="19"/>
  <c r="CO80" i="19"/>
  <c r="CN80" i="19"/>
  <c r="CM80" i="19"/>
  <c r="CL80" i="19"/>
  <c r="CK80" i="19"/>
  <c r="CJ80" i="19"/>
  <c r="CI80" i="19"/>
  <c r="CH80" i="19"/>
  <c r="CG80" i="19"/>
  <c r="CF80" i="19"/>
  <c r="CE80" i="19"/>
  <c r="CD80" i="19"/>
  <c r="CC80" i="19"/>
  <c r="CB80" i="19"/>
  <c r="CA80" i="19"/>
  <c r="BZ80" i="19"/>
  <c r="BY80" i="19"/>
  <c r="BX80" i="19"/>
  <c r="BW80" i="19"/>
  <c r="BV80" i="19"/>
  <c r="BU80" i="19"/>
  <c r="BT80" i="19"/>
  <c r="BS80" i="19"/>
  <c r="BR80" i="19"/>
  <c r="BQ80" i="19"/>
  <c r="BP80" i="19"/>
  <c r="BO80" i="19"/>
  <c r="BN80" i="19"/>
  <c r="BM80" i="19"/>
  <c r="BL80" i="19"/>
  <c r="BK80" i="19"/>
  <c r="BJ80" i="19"/>
  <c r="BI80" i="19"/>
  <c r="BH80" i="19"/>
  <c r="BG80" i="19"/>
  <c r="BF80" i="19"/>
  <c r="BE80" i="19"/>
  <c r="BD80" i="19"/>
  <c r="BC80" i="19"/>
  <c r="BB80" i="19"/>
  <c r="BA80" i="19"/>
  <c r="AZ80" i="19"/>
  <c r="AY80" i="19"/>
  <c r="AX80" i="19"/>
  <c r="AW80" i="19"/>
  <c r="AV80" i="19"/>
  <c r="AU80" i="19"/>
  <c r="AT80" i="19"/>
  <c r="AS80" i="19"/>
  <c r="AR80" i="19"/>
  <c r="AQ80" i="19"/>
  <c r="AP80" i="19"/>
  <c r="AO80" i="19"/>
  <c r="AN80" i="19"/>
  <c r="AM80" i="19"/>
  <c r="AL80" i="19"/>
  <c r="AK80" i="19"/>
  <c r="AJ80" i="19"/>
  <c r="AI80" i="19"/>
  <c r="AH80" i="19"/>
  <c r="AG80" i="19"/>
  <c r="AF80" i="19"/>
  <c r="AE80" i="19"/>
  <c r="AD80" i="19"/>
  <c r="AC80" i="19"/>
  <c r="AB80" i="19"/>
  <c r="AA80" i="19"/>
  <c r="Z80" i="19"/>
  <c r="Y80" i="19"/>
  <c r="X80" i="19"/>
  <c r="W80" i="19"/>
  <c r="V80" i="19"/>
  <c r="U80" i="19"/>
  <c r="T80" i="19"/>
  <c r="S80" i="19"/>
  <c r="R80" i="19"/>
  <c r="Q80" i="19"/>
  <c r="P80" i="19"/>
  <c r="O80" i="19"/>
  <c r="N80" i="19"/>
  <c r="M80" i="19"/>
  <c r="L80" i="19"/>
  <c r="K80" i="19"/>
  <c r="J80" i="19"/>
  <c r="I80" i="19"/>
  <c r="H80" i="19"/>
  <c r="G80" i="19"/>
  <c r="CY79" i="19"/>
  <c r="CX79" i="19"/>
  <c r="CW79" i="19"/>
  <c r="CV79" i="19"/>
  <c r="CU79" i="19"/>
  <c r="CT79" i="19"/>
  <c r="CS79" i="19"/>
  <c r="CR79" i="19"/>
  <c r="CQ79" i="19"/>
  <c r="CP79" i="19"/>
  <c r="CO79" i="19"/>
  <c r="CN79" i="19"/>
  <c r="CM79" i="19"/>
  <c r="CL79" i="19"/>
  <c r="CK79" i="19"/>
  <c r="CJ79" i="19"/>
  <c r="CI79" i="19"/>
  <c r="CH79" i="19"/>
  <c r="CG79" i="19"/>
  <c r="CF79" i="19"/>
  <c r="CE79" i="19"/>
  <c r="CD79" i="19"/>
  <c r="CC79" i="19"/>
  <c r="CB79" i="19"/>
  <c r="CA79" i="19"/>
  <c r="BZ79" i="19"/>
  <c r="BY79" i="19"/>
  <c r="BX79" i="19"/>
  <c r="BW79" i="19"/>
  <c r="BV79" i="19"/>
  <c r="BU79" i="19"/>
  <c r="BT79" i="19"/>
  <c r="BS79" i="19"/>
  <c r="BR79" i="19"/>
  <c r="BQ79" i="19"/>
  <c r="BP79" i="19"/>
  <c r="BO79" i="19"/>
  <c r="BN79" i="19"/>
  <c r="BM79" i="19"/>
  <c r="BL79" i="19"/>
  <c r="BK79" i="19"/>
  <c r="BJ79" i="19"/>
  <c r="BI79" i="19"/>
  <c r="BH79" i="19"/>
  <c r="BG79" i="19"/>
  <c r="BF79" i="19"/>
  <c r="BE79" i="19"/>
  <c r="BD79" i="19"/>
  <c r="BC79" i="19"/>
  <c r="BB79" i="19"/>
  <c r="BA79" i="19"/>
  <c r="AZ79" i="19"/>
  <c r="AY79" i="19"/>
  <c r="AX79" i="19"/>
  <c r="AW79" i="19"/>
  <c r="AV79" i="19"/>
  <c r="AU79" i="19"/>
  <c r="AT79" i="19"/>
  <c r="AS79" i="19"/>
  <c r="AR79" i="19"/>
  <c r="AQ79" i="19"/>
  <c r="AP79" i="19"/>
  <c r="AO79" i="19"/>
  <c r="AN79" i="19"/>
  <c r="AM79" i="19"/>
  <c r="AL79" i="19"/>
  <c r="AK79" i="19"/>
  <c r="AJ79" i="19"/>
  <c r="AI79" i="19"/>
  <c r="AH79" i="19"/>
  <c r="AG79" i="19"/>
  <c r="AF79" i="19"/>
  <c r="AE79" i="19"/>
  <c r="AD79" i="19"/>
  <c r="AC79" i="19"/>
  <c r="AB79" i="19"/>
  <c r="AA79" i="19"/>
  <c r="Z79" i="19"/>
  <c r="Y79" i="19"/>
  <c r="X79" i="19"/>
  <c r="W79" i="19"/>
  <c r="V79" i="19"/>
  <c r="U79" i="19"/>
  <c r="T79" i="19"/>
  <c r="S79" i="19"/>
  <c r="R79" i="19"/>
  <c r="Q79" i="19"/>
  <c r="P79" i="19"/>
  <c r="O79" i="19"/>
  <c r="N79" i="19"/>
  <c r="M79" i="19"/>
  <c r="L79" i="19"/>
  <c r="K79" i="19"/>
  <c r="J79" i="19"/>
  <c r="I79" i="19"/>
  <c r="H79" i="19"/>
  <c r="G79" i="19"/>
  <c r="CY78" i="19"/>
  <c r="CX78" i="19"/>
  <c r="CW78" i="19"/>
  <c r="CV78" i="19"/>
  <c r="CU78" i="19"/>
  <c r="CT78" i="19"/>
  <c r="CS78" i="19"/>
  <c r="CR78" i="19"/>
  <c r="CQ78" i="19"/>
  <c r="CP78" i="19"/>
  <c r="CO78" i="19"/>
  <c r="CN78" i="19"/>
  <c r="CM78" i="19"/>
  <c r="CL78" i="19"/>
  <c r="CK78" i="19"/>
  <c r="CJ78" i="19"/>
  <c r="CI78" i="19"/>
  <c r="CH78" i="19"/>
  <c r="CG78" i="19"/>
  <c r="CF78" i="19"/>
  <c r="CE78" i="19"/>
  <c r="CD78" i="19"/>
  <c r="CC78" i="19"/>
  <c r="CB78" i="19"/>
  <c r="CA78" i="19"/>
  <c r="BZ78" i="19"/>
  <c r="BY78" i="19"/>
  <c r="BX78" i="19"/>
  <c r="BW78" i="19"/>
  <c r="BV78" i="19"/>
  <c r="BU78" i="19"/>
  <c r="BT78" i="19"/>
  <c r="BS78" i="19"/>
  <c r="BR78" i="19"/>
  <c r="BQ78" i="19"/>
  <c r="BP78" i="19"/>
  <c r="BO78" i="19"/>
  <c r="BN78" i="19"/>
  <c r="BM78" i="19"/>
  <c r="BL78" i="19"/>
  <c r="BK78" i="19"/>
  <c r="BJ78" i="19"/>
  <c r="BI78" i="19"/>
  <c r="BH78" i="19"/>
  <c r="BG78" i="19"/>
  <c r="BF78" i="19"/>
  <c r="BE78" i="19"/>
  <c r="BD78" i="19"/>
  <c r="BC78" i="19"/>
  <c r="BB78" i="19"/>
  <c r="BA78" i="19"/>
  <c r="AZ78" i="19"/>
  <c r="AY78" i="19"/>
  <c r="AX78" i="19"/>
  <c r="AW78" i="19"/>
  <c r="AV78" i="19"/>
  <c r="AU78" i="19"/>
  <c r="AT78" i="19"/>
  <c r="AS78" i="19"/>
  <c r="AR78" i="19"/>
  <c r="AQ78" i="19"/>
  <c r="AP78" i="19"/>
  <c r="AO78" i="19"/>
  <c r="AN78" i="19"/>
  <c r="AM78" i="19"/>
  <c r="AL78" i="19"/>
  <c r="AK78" i="19"/>
  <c r="AJ78" i="19"/>
  <c r="AI78" i="19"/>
  <c r="AH78" i="19"/>
  <c r="AG78" i="19"/>
  <c r="AF78" i="19"/>
  <c r="AE78" i="19"/>
  <c r="AD78" i="19"/>
  <c r="AC78" i="19"/>
  <c r="AB78" i="19"/>
  <c r="AA78" i="19"/>
  <c r="Z78" i="19"/>
  <c r="Y78" i="19"/>
  <c r="X78" i="19"/>
  <c r="W78" i="19"/>
  <c r="V78" i="19"/>
  <c r="U78" i="19"/>
  <c r="T78" i="19"/>
  <c r="S78" i="19"/>
  <c r="R78" i="19"/>
  <c r="Q78" i="19"/>
  <c r="P78" i="19"/>
  <c r="O78" i="19"/>
  <c r="N78" i="19"/>
  <c r="M78" i="19"/>
  <c r="L78" i="19"/>
  <c r="K78" i="19"/>
  <c r="J78" i="19"/>
  <c r="I78" i="19"/>
  <c r="H78" i="19"/>
  <c r="G78" i="19"/>
  <c r="CY77" i="19"/>
  <c r="CX77" i="19"/>
  <c r="CW77" i="19"/>
  <c r="CV77" i="19"/>
  <c r="CU77" i="19"/>
  <c r="CT77" i="19"/>
  <c r="CS77" i="19"/>
  <c r="CR77" i="19"/>
  <c r="CQ77" i="19"/>
  <c r="CP77" i="19"/>
  <c r="CO77" i="19"/>
  <c r="CN77" i="19"/>
  <c r="CM77" i="19"/>
  <c r="CL77" i="19"/>
  <c r="CK77" i="19"/>
  <c r="CJ77" i="19"/>
  <c r="CI77" i="19"/>
  <c r="CH77" i="19"/>
  <c r="CG77" i="19"/>
  <c r="CF77" i="19"/>
  <c r="CE77" i="19"/>
  <c r="CD77" i="19"/>
  <c r="CC77" i="19"/>
  <c r="CB77" i="19"/>
  <c r="CA77" i="19"/>
  <c r="BZ77" i="19"/>
  <c r="BY77" i="19"/>
  <c r="BX77" i="19"/>
  <c r="BW77" i="19"/>
  <c r="BV77" i="19"/>
  <c r="BU77" i="19"/>
  <c r="BT77" i="19"/>
  <c r="BS77" i="19"/>
  <c r="BR77" i="19"/>
  <c r="BQ77" i="19"/>
  <c r="BP77" i="19"/>
  <c r="BO77" i="19"/>
  <c r="BN77" i="19"/>
  <c r="BM77" i="19"/>
  <c r="BL77" i="19"/>
  <c r="BK77" i="19"/>
  <c r="BJ77" i="19"/>
  <c r="BI77" i="19"/>
  <c r="BH77" i="19"/>
  <c r="BG77" i="19"/>
  <c r="BF77" i="19"/>
  <c r="BE77" i="19"/>
  <c r="BD77" i="19"/>
  <c r="BC77" i="19"/>
  <c r="BB77" i="19"/>
  <c r="BA77" i="19"/>
  <c r="AZ77" i="19"/>
  <c r="AY77" i="19"/>
  <c r="AX77" i="19"/>
  <c r="AW77" i="19"/>
  <c r="AV77" i="19"/>
  <c r="AU77" i="19"/>
  <c r="AT77" i="19"/>
  <c r="AS77" i="19"/>
  <c r="AR77" i="19"/>
  <c r="AQ77" i="19"/>
  <c r="AP77" i="19"/>
  <c r="AO77" i="19"/>
  <c r="AN77" i="19"/>
  <c r="AM77" i="19"/>
  <c r="AL77" i="19"/>
  <c r="AK77" i="19"/>
  <c r="AJ77" i="19"/>
  <c r="AI77" i="19"/>
  <c r="AH77" i="19"/>
  <c r="AG77" i="19"/>
  <c r="AF77" i="19"/>
  <c r="AE77" i="19"/>
  <c r="AD77" i="19"/>
  <c r="AC77" i="19"/>
  <c r="AB77" i="19"/>
  <c r="AA77" i="19"/>
  <c r="Z77" i="19"/>
  <c r="Y77" i="19"/>
  <c r="X77" i="19"/>
  <c r="W77" i="19"/>
  <c r="V77" i="19"/>
  <c r="U77" i="19"/>
  <c r="T77" i="19"/>
  <c r="S77" i="19"/>
  <c r="R77" i="19"/>
  <c r="Q77" i="19"/>
  <c r="P77" i="19"/>
  <c r="O77" i="19"/>
  <c r="N77" i="19"/>
  <c r="M77" i="19"/>
  <c r="L77" i="19"/>
  <c r="K77" i="19"/>
  <c r="J77" i="19"/>
  <c r="I77" i="19"/>
  <c r="H77" i="19"/>
  <c r="G77" i="19"/>
  <c r="H76" i="19"/>
  <c r="CX75" i="19"/>
  <c r="CX74" i="19"/>
  <c r="CV75" i="19"/>
  <c r="CV74" i="19"/>
  <c r="CT75" i="19"/>
  <c r="CT74" i="19"/>
  <c r="CR75" i="19"/>
  <c r="CR74" i="19"/>
  <c r="CP75" i="19"/>
  <c r="CP74" i="19"/>
  <c r="CN75" i="19"/>
  <c r="CN74" i="19"/>
  <c r="CL75" i="19"/>
  <c r="CL74" i="19"/>
  <c r="CJ75" i="19"/>
  <c r="CJ74" i="19"/>
  <c r="CH75" i="19"/>
  <c r="CH74" i="19"/>
  <c r="CF75" i="19"/>
  <c r="CF74" i="19"/>
  <c r="CD75" i="19"/>
  <c r="CD74" i="19"/>
  <c r="CB75" i="19"/>
  <c r="CB74" i="19"/>
  <c r="BZ75" i="19"/>
  <c r="BZ74" i="19"/>
  <c r="BX75" i="19"/>
  <c r="BX74" i="19"/>
  <c r="BV75" i="19"/>
  <c r="BV74" i="19"/>
  <c r="BT75" i="19"/>
  <c r="BT74" i="19"/>
  <c r="BR75" i="19"/>
  <c r="BR74" i="19"/>
  <c r="BP75" i="19"/>
  <c r="BP74" i="19"/>
  <c r="BN75" i="19"/>
  <c r="BN74" i="19"/>
  <c r="BL75" i="19"/>
  <c r="BL74" i="19"/>
  <c r="BJ75" i="19"/>
  <c r="BJ74" i="19"/>
  <c r="BH75" i="19"/>
  <c r="BH74" i="19"/>
  <c r="BF75" i="19"/>
  <c r="BF74" i="19"/>
  <c r="BD75" i="19"/>
  <c r="BD74" i="19"/>
  <c r="BB75" i="19"/>
  <c r="BB74" i="19"/>
  <c r="AZ75" i="19"/>
  <c r="AZ74" i="19"/>
  <c r="AX75" i="19"/>
  <c r="AX74" i="19"/>
  <c r="AV75" i="19"/>
  <c r="AV74" i="19"/>
  <c r="AT75" i="19"/>
  <c r="AT74" i="19"/>
  <c r="AR75" i="19"/>
  <c r="AR74" i="19"/>
  <c r="AP75" i="19"/>
  <c r="AP74" i="19"/>
  <c r="AN75" i="19"/>
  <c r="AN74" i="19"/>
  <c r="AL75" i="19"/>
  <c r="AL74" i="19"/>
  <c r="AJ75" i="19"/>
  <c r="AJ74" i="19"/>
  <c r="AH75" i="19"/>
  <c r="AH74" i="19"/>
  <c r="AF75" i="19"/>
  <c r="AF74" i="19"/>
  <c r="AD75" i="19"/>
  <c r="AD74" i="19"/>
  <c r="AB75" i="19"/>
  <c r="AB74" i="19"/>
  <c r="Z75" i="19"/>
  <c r="Z74" i="19"/>
  <c r="X75" i="19"/>
  <c r="X74" i="19"/>
  <c r="V75" i="19"/>
  <c r="V74" i="19"/>
  <c r="T75" i="19"/>
  <c r="T74" i="19"/>
  <c r="R75" i="19"/>
  <c r="R74" i="19"/>
  <c r="P75" i="19"/>
  <c r="P74" i="19"/>
  <c r="N75" i="19"/>
  <c r="N74" i="19"/>
  <c r="L75" i="19"/>
  <c r="L74" i="19"/>
  <c r="J75" i="19"/>
  <c r="J74" i="19"/>
  <c r="H75" i="19"/>
  <c r="H74" i="19"/>
  <c r="CY73" i="19"/>
  <c r="CX73" i="19"/>
  <c r="CW73" i="19"/>
  <c r="CV73" i="19"/>
  <c r="CU73" i="19"/>
  <c r="CT73" i="19"/>
  <c r="CS73" i="19"/>
  <c r="CR73" i="19"/>
  <c r="CQ73" i="19"/>
  <c r="CP73" i="19"/>
  <c r="CO73" i="19"/>
  <c r="CN73" i="19"/>
  <c r="CM73" i="19"/>
  <c r="CL73" i="19"/>
  <c r="CK73" i="19"/>
  <c r="CJ73" i="19"/>
  <c r="CI73" i="19"/>
  <c r="CH73" i="19"/>
  <c r="CG73" i="19"/>
  <c r="CF73" i="19"/>
  <c r="CE73" i="19"/>
  <c r="CD73" i="19"/>
  <c r="CC73" i="19"/>
  <c r="CB73" i="19"/>
  <c r="CA73" i="19"/>
  <c r="BZ73" i="19"/>
  <c r="BY73" i="19"/>
  <c r="BX73" i="19"/>
  <c r="BW73" i="19"/>
  <c r="BV73" i="19"/>
  <c r="BU73" i="19"/>
  <c r="BT73" i="19"/>
  <c r="BS73" i="19"/>
  <c r="BR73" i="19"/>
  <c r="BQ73" i="19"/>
  <c r="BP73" i="19"/>
  <c r="BO73" i="19"/>
  <c r="BN73" i="19"/>
  <c r="BM73" i="19"/>
  <c r="BL73" i="19"/>
  <c r="BK73" i="19"/>
  <c r="BJ73" i="19"/>
  <c r="BI73" i="19"/>
  <c r="BH73" i="19"/>
  <c r="BG73" i="19"/>
  <c r="BF73" i="19"/>
  <c r="BE73" i="19"/>
  <c r="BD73" i="19"/>
  <c r="BC73" i="19"/>
  <c r="BB73" i="19"/>
  <c r="BA73" i="19"/>
  <c r="AZ73" i="19"/>
  <c r="AY73" i="19"/>
  <c r="AX73" i="19"/>
  <c r="AW73" i="19"/>
  <c r="AV73" i="19"/>
  <c r="AU73" i="19"/>
  <c r="AT73" i="19"/>
  <c r="AS73" i="19"/>
  <c r="AR73" i="19"/>
  <c r="AQ73" i="19"/>
  <c r="AP73" i="19"/>
  <c r="AO73" i="19"/>
  <c r="AN73" i="19"/>
  <c r="AM73" i="19"/>
  <c r="AL73" i="19"/>
  <c r="AK73" i="19"/>
  <c r="AJ73" i="19"/>
  <c r="AI73" i="19"/>
  <c r="AH73" i="19"/>
  <c r="AG73" i="19"/>
  <c r="AF73" i="19"/>
  <c r="AE73" i="19"/>
  <c r="AD73" i="19"/>
  <c r="AC73" i="19"/>
  <c r="AB73" i="19"/>
  <c r="AA73" i="19"/>
  <c r="Z73" i="19"/>
  <c r="Y73" i="19"/>
  <c r="X73" i="19"/>
  <c r="W73" i="19"/>
  <c r="V73" i="19"/>
  <c r="U73" i="19"/>
  <c r="T73" i="19"/>
  <c r="S73" i="19"/>
  <c r="R73" i="19"/>
  <c r="Q73" i="19"/>
  <c r="P73" i="19"/>
  <c r="O73" i="19"/>
  <c r="N73" i="19"/>
  <c r="M73" i="19"/>
  <c r="L73" i="19"/>
  <c r="K73" i="19"/>
  <c r="J73" i="19"/>
  <c r="I73" i="19"/>
  <c r="H73" i="19"/>
  <c r="G73" i="19"/>
  <c r="CY72" i="19"/>
  <c r="CX72" i="19"/>
  <c r="CW72" i="19"/>
  <c r="CV72" i="19"/>
  <c r="CU72" i="19"/>
  <c r="CT72" i="19"/>
  <c r="CS72" i="19"/>
  <c r="CR72" i="19"/>
  <c r="CQ72" i="19"/>
  <c r="CP72" i="19"/>
  <c r="CO72" i="19"/>
  <c r="CN72" i="19"/>
  <c r="CM72" i="19"/>
  <c r="CL72" i="19"/>
  <c r="CK72" i="19"/>
  <c r="CJ72" i="19"/>
  <c r="CI72" i="19"/>
  <c r="CH72" i="19"/>
  <c r="CG72" i="19"/>
  <c r="CF72" i="19"/>
  <c r="CE72" i="19"/>
  <c r="CD72" i="19"/>
  <c r="CC72" i="19"/>
  <c r="CB72" i="19"/>
  <c r="CA72" i="19"/>
  <c r="BZ72" i="19"/>
  <c r="BY72" i="19"/>
  <c r="BX72" i="19"/>
  <c r="BW72" i="19"/>
  <c r="BV72" i="19"/>
  <c r="BU72" i="19"/>
  <c r="BT72" i="19"/>
  <c r="BS72" i="19"/>
  <c r="BR72" i="19"/>
  <c r="BQ72" i="19"/>
  <c r="BP72" i="19"/>
  <c r="BO72" i="19"/>
  <c r="BN72" i="19"/>
  <c r="BM72" i="19"/>
  <c r="BL72" i="19"/>
  <c r="BK72" i="19"/>
  <c r="BJ72" i="19"/>
  <c r="BI72" i="19"/>
  <c r="BH72" i="19"/>
  <c r="BG72" i="19"/>
  <c r="BF72" i="19"/>
  <c r="BE72" i="19"/>
  <c r="BD72" i="19"/>
  <c r="BC72" i="19"/>
  <c r="BB72" i="19"/>
  <c r="BA72" i="19"/>
  <c r="AZ72" i="19"/>
  <c r="AY72" i="19"/>
  <c r="AX72" i="19"/>
  <c r="AW72" i="19"/>
  <c r="AV72" i="19"/>
  <c r="AU72" i="19"/>
  <c r="AT72" i="19"/>
  <c r="AS72" i="19"/>
  <c r="AR72" i="19"/>
  <c r="AQ72" i="19"/>
  <c r="AP72" i="19"/>
  <c r="AO72" i="19"/>
  <c r="AN72" i="19"/>
  <c r="AM72" i="19"/>
  <c r="AL72" i="19"/>
  <c r="AK72" i="19"/>
  <c r="AJ72" i="19"/>
  <c r="AI72" i="19"/>
  <c r="AH72" i="19"/>
  <c r="AG72" i="19"/>
  <c r="AF72" i="19"/>
  <c r="AE72" i="19"/>
  <c r="AD72" i="19"/>
  <c r="AC72" i="19"/>
  <c r="AB72" i="19"/>
  <c r="AA72" i="19"/>
  <c r="Z72" i="19"/>
  <c r="Y72" i="19"/>
  <c r="X72" i="19"/>
  <c r="W72" i="19"/>
  <c r="V72" i="19"/>
  <c r="U72" i="19"/>
  <c r="T72" i="19"/>
  <c r="S72" i="19"/>
  <c r="R72" i="19"/>
  <c r="Q72" i="19"/>
  <c r="P72" i="19"/>
  <c r="O72" i="19"/>
  <c r="N72" i="19"/>
  <c r="M72" i="19"/>
  <c r="L72" i="19"/>
  <c r="K72" i="19"/>
  <c r="J72" i="19"/>
  <c r="I72" i="19"/>
  <c r="H72" i="19"/>
  <c r="G72" i="19"/>
  <c r="CY71" i="19"/>
  <c r="CX71" i="19"/>
  <c r="CW71" i="19"/>
  <c r="CV71" i="19"/>
  <c r="CU71" i="19"/>
  <c r="CT71" i="19"/>
  <c r="CS71" i="19"/>
  <c r="CR71" i="19"/>
  <c r="CQ71" i="19"/>
  <c r="CP71" i="19"/>
  <c r="CO71" i="19"/>
  <c r="CN71" i="19"/>
  <c r="CM71" i="19"/>
  <c r="CL71" i="19"/>
  <c r="CK71" i="19"/>
  <c r="CJ71" i="19"/>
  <c r="CI71" i="19"/>
  <c r="CH71" i="19"/>
  <c r="CG71" i="19"/>
  <c r="CF71" i="19"/>
  <c r="CE71" i="19"/>
  <c r="CD71" i="19"/>
  <c r="CC71" i="19"/>
  <c r="CB71" i="19"/>
  <c r="CA71" i="19"/>
  <c r="BZ71" i="19"/>
  <c r="BY71" i="19"/>
  <c r="BX71" i="19"/>
  <c r="BW71" i="19"/>
  <c r="BV71" i="19"/>
  <c r="BU71" i="19"/>
  <c r="BT71" i="19"/>
  <c r="BS71" i="19"/>
  <c r="BR71" i="19"/>
  <c r="BQ71" i="19"/>
  <c r="BP71" i="19"/>
  <c r="BO71" i="19"/>
  <c r="BN71" i="19"/>
  <c r="BM71" i="19"/>
  <c r="BL71" i="19"/>
  <c r="BK71" i="19"/>
  <c r="BJ71" i="19"/>
  <c r="BI71" i="19"/>
  <c r="BH71" i="19"/>
  <c r="BG71" i="19"/>
  <c r="BF71" i="19"/>
  <c r="BE71" i="19"/>
  <c r="BD71" i="19"/>
  <c r="BC71" i="19"/>
  <c r="BB71" i="19"/>
  <c r="BA71" i="19"/>
  <c r="AZ71" i="19"/>
  <c r="AY71" i="19"/>
  <c r="AX71" i="19"/>
  <c r="AW71" i="19"/>
  <c r="AV71" i="19"/>
  <c r="AU71" i="19"/>
  <c r="AT71" i="19"/>
  <c r="AS71" i="19"/>
  <c r="AR71" i="19"/>
  <c r="AQ71" i="19"/>
  <c r="AP71" i="19"/>
  <c r="AO71" i="19"/>
  <c r="AN71" i="19"/>
  <c r="AM71" i="19"/>
  <c r="AL71" i="19"/>
  <c r="AK71" i="19"/>
  <c r="AJ71" i="19"/>
  <c r="AI71" i="19"/>
  <c r="AH71" i="19"/>
  <c r="AG71" i="19"/>
  <c r="AF71" i="19"/>
  <c r="AE71" i="19"/>
  <c r="AD71" i="19"/>
  <c r="AC71" i="19"/>
  <c r="AB71" i="19"/>
  <c r="AA71" i="19"/>
  <c r="Z71" i="19"/>
  <c r="Y71" i="19"/>
  <c r="X71" i="19"/>
  <c r="W71" i="19"/>
  <c r="V71" i="19"/>
  <c r="U71" i="19"/>
  <c r="T71" i="19"/>
  <c r="S71" i="19"/>
  <c r="R71" i="19"/>
  <c r="Q71" i="19"/>
  <c r="P71" i="19"/>
  <c r="O71" i="19"/>
  <c r="N71" i="19"/>
  <c r="M71" i="19"/>
  <c r="L71" i="19"/>
  <c r="K71" i="19"/>
  <c r="J71" i="19"/>
  <c r="I71" i="19"/>
  <c r="H71" i="19"/>
  <c r="G71"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J70" i="19"/>
  <c r="I70" i="19"/>
  <c r="H70" i="19"/>
  <c r="G70" i="19"/>
  <c r="CY69" i="19"/>
  <c r="CX69" i="19"/>
  <c r="CW69" i="19"/>
  <c r="CV69" i="19"/>
  <c r="CU69" i="19"/>
  <c r="CT69" i="19"/>
  <c r="CS69" i="19"/>
  <c r="CR69" i="19"/>
  <c r="CQ69" i="19"/>
  <c r="CP69" i="19"/>
  <c r="CO69" i="19"/>
  <c r="CN69" i="19"/>
  <c r="CM69" i="19"/>
  <c r="CL69" i="19"/>
  <c r="CK69" i="19"/>
  <c r="CJ69" i="19"/>
  <c r="CI69" i="19"/>
  <c r="CH69" i="19"/>
  <c r="CG69" i="19"/>
  <c r="CF69" i="19"/>
  <c r="CE69" i="19"/>
  <c r="CD69" i="19"/>
  <c r="CC69" i="19"/>
  <c r="CB69" i="19"/>
  <c r="CA69" i="19"/>
  <c r="BZ69" i="19"/>
  <c r="BY69" i="19"/>
  <c r="BX69" i="19"/>
  <c r="BW69" i="19"/>
  <c r="BV69" i="19"/>
  <c r="BU69" i="19"/>
  <c r="BT69" i="19"/>
  <c r="BS69" i="19"/>
  <c r="BR69" i="19"/>
  <c r="BQ69" i="19"/>
  <c r="BP69" i="19"/>
  <c r="BO69" i="19"/>
  <c r="BN69" i="19"/>
  <c r="BM69" i="19"/>
  <c r="BL69" i="19"/>
  <c r="BK69" i="19"/>
  <c r="BJ69" i="19"/>
  <c r="BI69" i="19"/>
  <c r="BH69" i="19"/>
  <c r="BG69" i="19"/>
  <c r="BF69" i="19"/>
  <c r="BE69" i="19"/>
  <c r="BD69" i="19"/>
  <c r="BC69" i="19"/>
  <c r="BB69" i="19"/>
  <c r="BA69" i="19"/>
  <c r="AZ69" i="19"/>
  <c r="AY69" i="19"/>
  <c r="AX69" i="19"/>
  <c r="AW69" i="19"/>
  <c r="AV69" i="19"/>
  <c r="AU69" i="19"/>
  <c r="AT69" i="19"/>
  <c r="AS69" i="19"/>
  <c r="AR69" i="19"/>
  <c r="AQ69" i="19"/>
  <c r="AP69" i="19"/>
  <c r="AO69" i="19"/>
  <c r="AN69" i="19"/>
  <c r="AM69" i="19"/>
  <c r="AL69" i="19"/>
  <c r="AK69" i="19"/>
  <c r="AJ69" i="19"/>
  <c r="AI69" i="19"/>
  <c r="AH69" i="19"/>
  <c r="AG69" i="19"/>
  <c r="AF69" i="19"/>
  <c r="AE69" i="19"/>
  <c r="AD69" i="19"/>
  <c r="AC69" i="19"/>
  <c r="AB69" i="19"/>
  <c r="AA69" i="19"/>
  <c r="Z69" i="19"/>
  <c r="Y69" i="19"/>
  <c r="X69" i="19"/>
  <c r="W69" i="19"/>
  <c r="V69" i="19"/>
  <c r="U69" i="19"/>
  <c r="T69" i="19"/>
  <c r="S69" i="19"/>
  <c r="R69" i="19"/>
  <c r="Q69" i="19"/>
  <c r="P69" i="19"/>
  <c r="O69" i="19"/>
  <c r="N69" i="19"/>
  <c r="M69" i="19"/>
  <c r="L69" i="19"/>
  <c r="K69" i="19"/>
  <c r="J69" i="19"/>
  <c r="I69" i="19"/>
  <c r="H69" i="19"/>
  <c r="G69" i="19"/>
  <c r="CY68" i="19"/>
  <c r="CX68" i="19"/>
  <c r="CW68" i="19"/>
  <c r="CV68" i="19"/>
  <c r="CU68" i="19"/>
  <c r="CT68" i="19"/>
  <c r="CS68" i="19"/>
  <c r="CR68" i="19"/>
  <c r="CQ68" i="19"/>
  <c r="CP68" i="19"/>
  <c r="CO68" i="19"/>
  <c r="CN68" i="19"/>
  <c r="CM68" i="19"/>
  <c r="CL68" i="19"/>
  <c r="CK68" i="19"/>
  <c r="CJ68" i="19"/>
  <c r="CI68" i="19"/>
  <c r="CH68" i="19"/>
  <c r="CG68" i="19"/>
  <c r="CF68" i="19"/>
  <c r="CE68" i="19"/>
  <c r="CD68" i="19"/>
  <c r="CC68" i="19"/>
  <c r="CB68" i="19"/>
  <c r="CA68" i="19"/>
  <c r="BZ68" i="19"/>
  <c r="BY68" i="19"/>
  <c r="BX68" i="19"/>
  <c r="BW68" i="19"/>
  <c r="BV68" i="19"/>
  <c r="BU68" i="19"/>
  <c r="BT68" i="19"/>
  <c r="BS68" i="19"/>
  <c r="BR68" i="19"/>
  <c r="BQ68" i="19"/>
  <c r="BP68" i="19"/>
  <c r="BO68" i="19"/>
  <c r="BN68" i="19"/>
  <c r="BM68" i="19"/>
  <c r="BL68" i="19"/>
  <c r="BK68" i="19"/>
  <c r="BJ68" i="19"/>
  <c r="BI68" i="19"/>
  <c r="BH68" i="19"/>
  <c r="BG68" i="19"/>
  <c r="BF68" i="19"/>
  <c r="BE68" i="19"/>
  <c r="BD68" i="19"/>
  <c r="BC68" i="19"/>
  <c r="BB68" i="19"/>
  <c r="BA68" i="19"/>
  <c r="AZ68" i="19"/>
  <c r="AY68" i="19"/>
  <c r="AX68" i="19"/>
  <c r="AW68" i="19"/>
  <c r="AV68" i="19"/>
  <c r="AU68" i="19"/>
  <c r="AT68" i="19"/>
  <c r="AS68" i="19"/>
  <c r="AR68" i="19"/>
  <c r="AQ68" i="19"/>
  <c r="AP68" i="19"/>
  <c r="AO68" i="19"/>
  <c r="AN68" i="19"/>
  <c r="AM68" i="19"/>
  <c r="AL68" i="19"/>
  <c r="AK68" i="19"/>
  <c r="AJ68" i="19"/>
  <c r="AI68" i="19"/>
  <c r="AH68" i="19"/>
  <c r="AG68" i="19"/>
  <c r="AF68" i="19"/>
  <c r="AE68" i="19"/>
  <c r="AD68" i="19"/>
  <c r="AC68" i="19"/>
  <c r="AB68" i="19"/>
  <c r="AA68" i="19"/>
  <c r="Z68" i="19"/>
  <c r="Y68" i="19"/>
  <c r="X68" i="19"/>
  <c r="W68" i="19"/>
  <c r="V68" i="19"/>
  <c r="U68" i="19"/>
  <c r="T68" i="19"/>
  <c r="S68" i="19"/>
  <c r="R68" i="19"/>
  <c r="Q68" i="19"/>
  <c r="P68" i="19"/>
  <c r="O68" i="19"/>
  <c r="N68" i="19"/>
  <c r="M68" i="19"/>
  <c r="L68" i="19"/>
  <c r="K68" i="19"/>
  <c r="J68" i="19"/>
  <c r="I68" i="19"/>
  <c r="H68" i="19"/>
  <c r="G68" i="19"/>
  <c r="H67" i="19"/>
  <c r="CX66" i="19"/>
  <c r="CX65" i="19"/>
  <c r="CV66" i="19"/>
  <c r="CV65" i="19"/>
  <c r="CT66" i="19"/>
  <c r="CT65" i="19"/>
  <c r="CR66" i="19"/>
  <c r="CR65" i="19"/>
  <c r="CP66" i="19"/>
  <c r="CP65" i="19"/>
  <c r="CN66" i="19"/>
  <c r="CN65" i="19"/>
  <c r="CL66" i="19"/>
  <c r="CL65" i="19"/>
  <c r="CJ66" i="19"/>
  <c r="CJ65" i="19"/>
  <c r="CH66" i="19"/>
  <c r="CH65" i="19"/>
  <c r="CF66" i="19"/>
  <c r="CF65" i="19"/>
  <c r="CD66" i="19"/>
  <c r="CD65" i="19"/>
  <c r="CB66" i="19"/>
  <c r="CB65" i="19"/>
  <c r="BZ66" i="19"/>
  <c r="BZ65" i="19"/>
  <c r="BX66" i="19"/>
  <c r="BX65" i="19"/>
  <c r="BV66" i="19"/>
  <c r="BV65" i="19"/>
  <c r="BT66" i="19"/>
  <c r="BT65" i="19"/>
  <c r="BR66" i="19"/>
  <c r="BR65" i="19"/>
  <c r="BP66" i="19"/>
  <c r="BP65" i="19"/>
  <c r="BN66" i="19"/>
  <c r="BN65" i="19"/>
  <c r="BL66" i="19"/>
  <c r="BL65" i="19"/>
  <c r="BJ66" i="19"/>
  <c r="BJ65" i="19"/>
  <c r="BH66" i="19"/>
  <c r="BH65" i="19"/>
  <c r="BF66" i="19"/>
  <c r="BF65" i="19"/>
  <c r="BD66" i="19"/>
  <c r="BD65" i="19"/>
  <c r="BB66" i="19"/>
  <c r="BB65" i="19"/>
  <c r="AZ66" i="19"/>
  <c r="AZ65" i="19"/>
  <c r="AX66" i="19"/>
  <c r="AX65" i="19"/>
  <c r="AV66" i="19"/>
  <c r="AV65" i="19"/>
  <c r="AT66" i="19"/>
  <c r="AT65" i="19"/>
  <c r="AR66" i="19"/>
  <c r="AR65" i="19"/>
  <c r="AP66" i="19"/>
  <c r="AP65" i="19"/>
  <c r="AN66" i="19"/>
  <c r="AN65" i="19"/>
  <c r="AL66" i="19"/>
  <c r="AL65" i="19"/>
  <c r="AJ66" i="19"/>
  <c r="AJ65" i="19"/>
  <c r="AH66" i="19"/>
  <c r="AH65" i="19"/>
  <c r="AF66" i="19"/>
  <c r="AF65" i="19"/>
  <c r="AD66" i="19"/>
  <c r="AD65" i="19"/>
  <c r="AB66" i="19"/>
  <c r="AB65" i="19"/>
  <c r="Z66" i="19"/>
  <c r="Z65" i="19"/>
  <c r="X66" i="19"/>
  <c r="X65" i="19"/>
  <c r="V66" i="19"/>
  <c r="V65" i="19"/>
  <c r="T66" i="19"/>
  <c r="T65" i="19"/>
  <c r="R66" i="19"/>
  <c r="R65" i="19"/>
  <c r="P66" i="19"/>
  <c r="P65" i="19"/>
  <c r="N66" i="19"/>
  <c r="N65" i="19"/>
  <c r="L66" i="19"/>
  <c r="L65" i="19"/>
  <c r="J66" i="19"/>
  <c r="J65" i="19"/>
  <c r="H66" i="19"/>
  <c r="H65" i="19"/>
  <c r="CY64" i="19"/>
  <c r="CX64" i="19"/>
  <c r="CW64" i="19"/>
  <c r="CV64" i="19"/>
  <c r="CU64" i="19"/>
  <c r="CT64" i="19"/>
  <c r="CS64" i="19"/>
  <c r="CR64" i="19"/>
  <c r="CQ64" i="19"/>
  <c r="CP64" i="19"/>
  <c r="CO64" i="19"/>
  <c r="CN64" i="19"/>
  <c r="CM64" i="19"/>
  <c r="CL64" i="19"/>
  <c r="CK64" i="19"/>
  <c r="CJ64" i="19"/>
  <c r="CI64" i="19"/>
  <c r="CH64" i="19"/>
  <c r="CG64" i="19"/>
  <c r="CF64" i="19"/>
  <c r="CE64" i="19"/>
  <c r="CD64" i="19"/>
  <c r="CC64" i="19"/>
  <c r="CB64" i="19"/>
  <c r="CA64" i="19"/>
  <c r="BZ64" i="19"/>
  <c r="BY64" i="19"/>
  <c r="BX64" i="19"/>
  <c r="BW64" i="19"/>
  <c r="BV64" i="19"/>
  <c r="BU64" i="19"/>
  <c r="BT64" i="19"/>
  <c r="BS64" i="19"/>
  <c r="BR64" i="19"/>
  <c r="BQ64" i="19"/>
  <c r="BP64" i="19"/>
  <c r="BO64" i="19"/>
  <c r="BN64" i="19"/>
  <c r="BM64" i="19"/>
  <c r="BL64" i="19"/>
  <c r="BK64" i="19"/>
  <c r="BJ64" i="19"/>
  <c r="BI64" i="19"/>
  <c r="BH64" i="19"/>
  <c r="BG64" i="19"/>
  <c r="BF64" i="19"/>
  <c r="BE64" i="19"/>
  <c r="BD64" i="19"/>
  <c r="BC64" i="19"/>
  <c r="BB64" i="19"/>
  <c r="BA64" i="19"/>
  <c r="AZ64" i="19"/>
  <c r="AY64" i="19"/>
  <c r="AX64" i="19"/>
  <c r="AW64" i="19"/>
  <c r="AV64" i="19"/>
  <c r="AU64" i="19"/>
  <c r="AT64" i="19"/>
  <c r="AS64" i="19"/>
  <c r="AR64" i="19"/>
  <c r="AQ64" i="19"/>
  <c r="AP64" i="19"/>
  <c r="AO64" i="19"/>
  <c r="AN64" i="19"/>
  <c r="AM64" i="19"/>
  <c r="AL64" i="19"/>
  <c r="AK64" i="19"/>
  <c r="AJ64" i="19"/>
  <c r="AI64" i="19"/>
  <c r="AH64" i="19"/>
  <c r="AG64" i="19"/>
  <c r="AF64" i="19"/>
  <c r="AE64" i="19"/>
  <c r="AD64" i="19"/>
  <c r="AC64" i="19"/>
  <c r="AB64" i="19"/>
  <c r="AA64" i="19"/>
  <c r="Z64" i="19"/>
  <c r="Y64" i="19"/>
  <c r="X64" i="19"/>
  <c r="W64" i="19"/>
  <c r="V64" i="19"/>
  <c r="U64" i="19"/>
  <c r="T64" i="19"/>
  <c r="S64" i="19"/>
  <c r="R64" i="19"/>
  <c r="Q64" i="19"/>
  <c r="P64" i="19"/>
  <c r="O64" i="19"/>
  <c r="N64" i="19"/>
  <c r="M64" i="19"/>
  <c r="L64" i="19"/>
  <c r="K64" i="19"/>
  <c r="J64" i="19"/>
  <c r="I64" i="19"/>
  <c r="H64" i="19"/>
  <c r="G64" i="19"/>
  <c r="CY63" i="19"/>
  <c r="CX63" i="19"/>
  <c r="CW63" i="19"/>
  <c r="CV63" i="19"/>
  <c r="CU63" i="19"/>
  <c r="CT63" i="19"/>
  <c r="CS63" i="19"/>
  <c r="CR63" i="19"/>
  <c r="CQ63" i="19"/>
  <c r="CP63" i="19"/>
  <c r="CO63" i="19"/>
  <c r="CN63" i="19"/>
  <c r="CM63" i="19"/>
  <c r="CL63" i="19"/>
  <c r="CK63" i="19"/>
  <c r="CJ63" i="19"/>
  <c r="CI63" i="19"/>
  <c r="CH63" i="19"/>
  <c r="CG63" i="19"/>
  <c r="CF63" i="19"/>
  <c r="CE63" i="19"/>
  <c r="CD63" i="19"/>
  <c r="CC63" i="19"/>
  <c r="CB63" i="19"/>
  <c r="CA63" i="19"/>
  <c r="BZ63" i="19"/>
  <c r="BY63" i="19"/>
  <c r="BX63" i="19"/>
  <c r="BW63" i="19"/>
  <c r="BV63" i="19"/>
  <c r="BU63" i="19"/>
  <c r="BT63" i="19"/>
  <c r="BS63" i="19"/>
  <c r="BR63" i="19"/>
  <c r="BQ63" i="19"/>
  <c r="BP63" i="19"/>
  <c r="BO63" i="19"/>
  <c r="BN63" i="19"/>
  <c r="BM63" i="19"/>
  <c r="BL63" i="19"/>
  <c r="BK63" i="19"/>
  <c r="BJ63" i="19"/>
  <c r="BI63" i="19"/>
  <c r="BH63" i="19"/>
  <c r="BG63" i="19"/>
  <c r="BF63" i="19"/>
  <c r="BE63" i="19"/>
  <c r="BD63" i="19"/>
  <c r="BC63" i="19"/>
  <c r="BB63" i="19"/>
  <c r="BA63" i="19"/>
  <c r="AZ63" i="19"/>
  <c r="AY63" i="19"/>
  <c r="AX63" i="19"/>
  <c r="AW63" i="19"/>
  <c r="AV63" i="19"/>
  <c r="AU63" i="19"/>
  <c r="AT63" i="19"/>
  <c r="AS63" i="19"/>
  <c r="AR63" i="19"/>
  <c r="AQ63" i="19"/>
  <c r="AP63" i="19"/>
  <c r="AO63" i="19"/>
  <c r="AN63" i="19"/>
  <c r="AM63" i="19"/>
  <c r="AL63" i="19"/>
  <c r="AK63" i="19"/>
  <c r="AJ63" i="19"/>
  <c r="AI63" i="19"/>
  <c r="AH63" i="19"/>
  <c r="AG63" i="19"/>
  <c r="AF63" i="19"/>
  <c r="AE63" i="19"/>
  <c r="AD63" i="19"/>
  <c r="AC63" i="19"/>
  <c r="AB63" i="19"/>
  <c r="AA63" i="19"/>
  <c r="Z63" i="19"/>
  <c r="Y63" i="19"/>
  <c r="X63" i="19"/>
  <c r="W63" i="19"/>
  <c r="V63" i="19"/>
  <c r="U63" i="19"/>
  <c r="T63" i="19"/>
  <c r="S63" i="19"/>
  <c r="R63" i="19"/>
  <c r="Q63" i="19"/>
  <c r="P63" i="19"/>
  <c r="O63" i="19"/>
  <c r="N63" i="19"/>
  <c r="M63" i="19"/>
  <c r="L63" i="19"/>
  <c r="K63" i="19"/>
  <c r="J63" i="19"/>
  <c r="I63" i="19"/>
  <c r="H63" i="19"/>
  <c r="G63" i="19"/>
  <c r="CY62" i="19"/>
  <c r="CX62" i="19"/>
  <c r="CW62" i="19"/>
  <c r="CV62" i="19"/>
  <c r="CU62" i="19"/>
  <c r="CT62" i="19"/>
  <c r="CS62" i="19"/>
  <c r="CR62" i="19"/>
  <c r="CQ62" i="19"/>
  <c r="CP62" i="19"/>
  <c r="CO62" i="19"/>
  <c r="CN62" i="19"/>
  <c r="CM62" i="19"/>
  <c r="CL62" i="19"/>
  <c r="CK62" i="19"/>
  <c r="CJ62" i="19"/>
  <c r="CI62" i="19"/>
  <c r="CH62" i="19"/>
  <c r="CG62" i="19"/>
  <c r="CF62" i="19"/>
  <c r="CE62" i="19"/>
  <c r="CD62" i="19"/>
  <c r="CC62" i="19"/>
  <c r="CB62" i="19"/>
  <c r="CA62" i="19"/>
  <c r="BZ62" i="19"/>
  <c r="BY62" i="19"/>
  <c r="BX62" i="19"/>
  <c r="BW62" i="19"/>
  <c r="BV62" i="19"/>
  <c r="BU62" i="19"/>
  <c r="BT62" i="19"/>
  <c r="BS62" i="19"/>
  <c r="BR62" i="19"/>
  <c r="BQ62" i="19"/>
  <c r="BP62" i="19"/>
  <c r="BO62" i="19"/>
  <c r="BN62" i="19"/>
  <c r="BM62" i="19"/>
  <c r="BL62" i="19"/>
  <c r="BK62" i="19"/>
  <c r="BJ62" i="19"/>
  <c r="BI62" i="19"/>
  <c r="BH62" i="19"/>
  <c r="BG62" i="19"/>
  <c r="BF62" i="19"/>
  <c r="BE62" i="19"/>
  <c r="BD62" i="19"/>
  <c r="BC62" i="19"/>
  <c r="BB62" i="19"/>
  <c r="BA62" i="19"/>
  <c r="AZ62" i="19"/>
  <c r="AY62" i="19"/>
  <c r="AX62" i="19"/>
  <c r="AW62" i="19"/>
  <c r="AV62" i="19"/>
  <c r="AU62" i="19"/>
  <c r="AT62" i="19"/>
  <c r="AS62" i="19"/>
  <c r="AR62" i="19"/>
  <c r="AQ62" i="19"/>
  <c r="AP62" i="19"/>
  <c r="AO62" i="19"/>
  <c r="AN62" i="19"/>
  <c r="AM62" i="19"/>
  <c r="AL62" i="19"/>
  <c r="AK62" i="19"/>
  <c r="AJ62" i="19"/>
  <c r="AI62" i="19"/>
  <c r="AH62" i="19"/>
  <c r="AG62" i="19"/>
  <c r="AF62" i="19"/>
  <c r="AE62" i="19"/>
  <c r="AD62" i="19"/>
  <c r="AC62" i="19"/>
  <c r="AB62" i="19"/>
  <c r="AA62" i="19"/>
  <c r="Z62" i="19"/>
  <c r="Y62" i="19"/>
  <c r="X62" i="19"/>
  <c r="W62" i="19"/>
  <c r="V62" i="19"/>
  <c r="U62" i="19"/>
  <c r="T62" i="19"/>
  <c r="S62" i="19"/>
  <c r="R62" i="19"/>
  <c r="Q62" i="19"/>
  <c r="P62" i="19"/>
  <c r="O62" i="19"/>
  <c r="N62" i="19"/>
  <c r="M62" i="19"/>
  <c r="L62" i="19"/>
  <c r="K62" i="19"/>
  <c r="J62" i="19"/>
  <c r="I62" i="19"/>
  <c r="H62" i="19"/>
  <c r="G62" i="19"/>
  <c r="CY61" i="19"/>
  <c r="CX61" i="19"/>
  <c r="CW61" i="19"/>
  <c r="CV61" i="19"/>
  <c r="CU61" i="19"/>
  <c r="CT61" i="19"/>
  <c r="CS61" i="19"/>
  <c r="CR61" i="19"/>
  <c r="CQ61" i="19"/>
  <c r="CP61" i="19"/>
  <c r="CO61" i="19"/>
  <c r="CN61" i="19"/>
  <c r="CM61" i="19"/>
  <c r="CL61" i="19"/>
  <c r="CK61" i="19"/>
  <c r="CJ61" i="19"/>
  <c r="CI61" i="19"/>
  <c r="CH61" i="19"/>
  <c r="CG61" i="19"/>
  <c r="CF61" i="19"/>
  <c r="CE61" i="19"/>
  <c r="CD61" i="19"/>
  <c r="CC61" i="19"/>
  <c r="CB61" i="19"/>
  <c r="CA61" i="19"/>
  <c r="BZ61" i="19"/>
  <c r="BY61" i="19"/>
  <c r="BX61" i="19"/>
  <c r="BW61" i="19"/>
  <c r="BV61" i="19"/>
  <c r="BU61" i="19"/>
  <c r="BT61" i="19"/>
  <c r="BS61" i="19"/>
  <c r="BR61" i="19"/>
  <c r="BQ61" i="19"/>
  <c r="BP61" i="19"/>
  <c r="BO61" i="19"/>
  <c r="BN61" i="19"/>
  <c r="BM61" i="19"/>
  <c r="BL61" i="19"/>
  <c r="BK61" i="19"/>
  <c r="BJ61" i="19"/>
  <c r="BI61" i="19"/>
  <c r="BH61" i="19"/>
  <c r="BG61" i="19"/>
  <c r="BF61" i="19"/>
  <c r="BE61" i="19"/>
  <c r="BD61" i="19"/>
  <c r="BC61" i="19"/>
  <c r="BB61" i="19"/>
  <c r="BA61" i="19"/>
  <c r="AZ61" i="19"/>
  <c r="AY61" i="19"/>
  <c r="AX61" i="19"/>
  <c r="AW61" i="19"/>
  <c r="AV61" i="19"/>
  <c r="AU61" i="19"/>
  <c r="AT61" i="19"/>
  <c r="AS61" i="19"/>
  <c r="AR61" i="19"/>
  <c r="AQ61" i="19"/>
  <c r="AP61" i="19"/>
  <c r="AO61" i="19"/>
  <c r="AN61" i="19"/>
  <c r="AM61" i="19"/>
  <c r="AL61" i="19"/>
  <c r="AK61" i="19"/>
  <c r="AJ61" i="19"/>
  <c r="AI61" i="19"/>
  <c r="AH61" i="19"/>
  <c r="AG61" i="19"/>
  <c r="AF61" i="19"/>
  <c r="AE61" i="19"/>
  <c r="AD61" i="19"/>
  <c r="AC61" i="19"/>
  <c r="AB61" i="19"/>
  <c r="AA61" i="19"/>
  <c r="Z61" i="19"/>
  <c r="Y61" i="19"/>
  <c r="X61" i="19"/>
  <c r="W61" i="19"/>
  <c r="V61" i="19"/>
  <c r="U61" i="19"/>
  <c r="T61" i="19"/>
  <c r="S61" i="19"/>
  <c r="R61" i="19"/>
  <c r="Q61" i="19"/>
  <c r="P61" i="19"/>
  <c r="O61" i="19"/>
  <c r="N61" i="19"/>
  <c r="M61" i="19"/>
  <c r="L61" i="19"/>
  <c r="K61" i="19"/>
  <c r="J61" i="19"/>
  <c r="I61" i="19"/>
  <c r="H61" i="19"/>
  <c r="G61" i="19"/>
  <c r="CY60" i="19"/>
  <c r="CX60" i="19"/>
  <c r="CW60" i="19"/>
  <c r="CV60" i="19"/>
  <c r="CU60" i="19"/>
  <c r="CT60" i="19"/>
  <c r="CS60" i="19"/>
  <c r="CR60" i="19"/>
  <c r="CQ60" i="19"/>
  <c r="CP60" i="19"/>
  <c r="CO60" i="19"/>
  <c r="CN60" i="19"/>
  <c r="CM60" i="19"/>
  <c r="CL60" i="19"/>
  <c r="CK60" i="19"/>
  <c r="CJ60" i="19"/>
  <c r="CI60" i="19"/>
  <c r="CH60" i="19"/>
  <c r="CG60" i="19"/>
  <c r="CF60" i="19"/>
  <c r="CE60" i="19"/>
  <c r="CD60" i="19"/>
  <c r="CC60" i="19"/>
  <c r="CB60" i="19"/>
  <c r="CA60" i="19"/>
  <c r="BZ60" i="19"/>
  <c r="BY60" i="19"/>
  <c r="BX60" i="19"/>
  <c r="BW60" i="19"/>
  <c r="BV60" i="19"/>
  <c r="BU60" i="19"/>
  <c r="BT60" i="19"/>
  <c r="BS60" i="19"/>
  <c r="BR60" i="19"/>
  <c r="BQ60" i="19"/>
  <c r="BP60" i="19"/>
  <c r="BO60" i="19"/>
  <c r="BN60" i="19"/>
  <c r="BM60" i="19"/>
  <c r="BL60" i="19"/>
  <c r="BK60" i="19"/>
  <c r="BJ60" i="19"/>
  <c r="BI60" i="19"/>
  <c r="BH60" i="19"/>
  <c r="BG60" i="19"/>
  <c r="BF60" i="19"/>
  <c r="BE60" i="19"/>
  <c r="BD60" i="19"/>
  <c r="BC60" i="19"/>
  <c r="BB60" i="19"/>
  <c r="BA60" i="19"/>
  <c r="AZ60" i="19"/>
  <c r="AY60" i="19"/>
  <c r="AX60" i="19"/>
  <c r="AW60" i="19"/>
  <c r="AV60" i="19"/>
  <c r="AU60" i="19"/>
  <c r="AT60" i="19"/>
  <c r="AS60" i="19"/>
  <c r="AR60" i="19"/>
  <c r="AQ60" i="19"/>
  <c r="AP60" i="19"/>
  <c r="AO60" i="19"/>
  <c r="AN60" i="19"/>
  <c r="AM60" i="19"/>
  <c r="AL60" i="19"/>
  <c r="AK60" i="19"/>
  <c r="AJ60" i="19"/>
  <c r="AI60" i="19"/>
  <c r="AH60" i="19"/>
  <c r="AG60" i="19"/>
  <c r="AF60" i="19"/>
  <c r="AE60" i="19"/>
  <c r="AD60" i="19"/>
  <c r="AC60" i="19"/>
  <c r="AB60" i="19"/>
  <c r="AA60" i="19"/>
  <c r="Z60" i="19"/>
  <c r="Y60" i="19"/>
  <c r="X60" i="19"/>
  <c r="W60" i="19"/>
  <c r="V60" i="19"/>
  <c r="U60" i="19"/>
  <c r="T60" i="19"/>
  <c r="S60" i="19"/>
  <c r="R60" i="19"/>
  <c r="Q60" i="19"/>
  <c r="P60" i="19"/>
  <c r="O60" i="19"/>
  <c r="N60" i="19"/>
  <c r="M60" i="19"/>
  <c r="L60" i="19"/>
  <c r="K60" i="19"/>
  <c r="J60" i="19"/>
  <c r="I60" i="19"/>
  <c r="H60" i="19"/>
  <c r="G60" i="19"/>
  <c r="CY59" i="19"/>
  <c r="CX59" i="19"/>
  <c r="CW59" i="19"/>
  <c r="CV59" i="19"/>
  <c r="CU59" i="19"/>
  <c r="CT59" i="19"/>
  <c r="CS59" i="19"/>
  <c r="CR59" i="19"/>
  <c r="CQ59" i="19"/>
  <c r="CP59" i="19"/>
  <c r="CO59" i="19"/>
  <c r="CN59" i="19"/>
  <c r="CM59" i="19"/>
  <c r="CL59" i="19"/>
  <c r="CK59" i="19"/>
  <c r="CJ59" i="19"/>
  <c r="CI59" i="19"/>
  <c r="CH59" i="19"/>
  <c r="CG59" i="19"/>
  <c r="CF59" i="19"/>
  <c r="CE59" i="19"/>
  <c r="CD59" i="19"/>
  <c r="CC59" i="19"/>
  <c r="CB59" i="19"/>
  <c r="CA59" i="19"/>
  <c r="BZ59" i="19"/>
  <c r="BY59" i="19"/>
  <c r="BX59" i="19"/>
  <c r="BW59" i="19"/>
  <c r="BV59" i="19"/>
  <c r="BU59" i="19"/>
  <c r="BT59" i="19"/>
  <c r="BS59" i="19"/>
  <c r="BR59" i="19"/>
  <c r="BQ59" i="19"/>
  <c r="BP59" i="19"/>
  <c r="BO59" i="19"/>
  <c r="BN59" i="19"/>
  <c r="BM59" i="19"/>
  <c r="BL59" i="19"/>
  <c r="BK59" i="19"/>
  <c r="BJ59" i="19"/>
  <c r="BI59" i="19"/>
  <c r="BH59" i="19"/>
  <c r="BG59" i="19"/>
  <c r="BF59" i="19"/>
  <c r="BE59" i="19"/>
  <c r="BD59" i="19"/>
  <c r="BC59" i="19"/>
  <c r="BB59" i="19"/>
  <c r="BA59" i="19"/>
  <c r="AZ59" i="19"/>
  <c r="AY59" i="19"/>
  <c r="AX59" i="19"/>
  <c r="AW59" i="19"/>
  <c r="AV59" i="19"/>
  <c r="AU59" i="19"/>
  <c r="AT59" i="19"/>
  <c r="AS59" i="19"/>
  <c r="AR59" i="19"/>
  <c r="AQ59" i="19"/>
  <c r="AP59" i="19"/>
  <c r="AO59" i="19"/>
  <c r="AN59" i="19"/>
  <c r="AM59" i="19"/>
  <c r="AL59" i="19"/>
  <c r="AK59" i="19"/>
  <c r="AJ59" i="19"/>
  <c r="AI59" i="19"/>
  <c r="AH59" i="19"/>
  <c r="AG59" i="19"/>
  <c r="AF59" i="19"/>
  <c r="AE59" i="19"/>
  <c r="AD59" i="19"/>
  <c r="AC59" i="19"/>
  <c r="AB59" i="19"/>
  <c r="AA59" i="19"/>
  <c r="Z59" i="19"/>
  <c r="Y59" i="19"/>
  <c r="X59" i="19"/>
  <c r="W59" i="19"/>
  <c r="V59" i="19"/>
  <c r="U59" i="19"/>
  <c r="T59" i="19"/>
  <c r="S59" i="19"/>
  <c r="R59" i="19"/>
  <c r="Q59" i="19"/>
  <c r="P59" i="19"/>
  <c r="O59" i="19"/>
  <c r="N59" i="19"/>
  <c r="M59" i="19"/>
  <c r="L59" i="19"/>
  <c r="K59" i="19"/>
  <c r="J59" i="19"/>
  <c r="I59" i="19"/>
  <c r="H59" i="19"/>
  <c r="G59" i="19"/>
  <c r="H58" i="19"/>
  <c r="CX57" i="19"/>
  <c r="CX56" i="19"/>
  <c r="CV57" i="19"/>
  <c r="CV56" i="19"/>
  <c r="CT57" i="19"/>
  <c r="CT56" i="19"/>
  <c r="CR57" i="19"/>
  <c r="CR56" i="19"/>
  <c r="CP57" i="19"/>
  <c r="CP56" i="19"/>
  <c r="CN57" i="19"/>
  <c r="CN56" i="19"/>
  <c r="CL57" i="19"/>
  <c r="CL56" i="19"/>
  <c r="CJ57" i="19"/>
  <c r="CJ56" i="19"/>
  <c r="CH57" i="19"/>
  <c r="CH56" i="19"/>
  <c r="CF57" i="19"/>
  <c r="CF56" i="19"/>
  <c r="CD57" i="19"/>
  <c r="CD56" i="19"/>
  <c r="CB57" i="19"/>
  <c r="CB56" i="19"/>
  <c r="BZ57" i="19"/>
  <c r="BZ56" i="19"/>
  <c r="BX57" i="19"/>
  <c r="BX56" i="19"/>
  <c r="BV57" i="19"/>
  <c r="BV56" i="19"/>
  <c r="BT57" i="19"/>
  <c r="BT56" i="19"/>
  <c r="BR57" i="19"/>
  <c r="BR56" i="19"/>
  <c r="BP57" i="19"/>
  <c r="BP56" i="19"/>
  <c r="BN57" i="19"/>
  <c r="BN56" i="19"/>
  <c r="BL57" i="19"/>
  <c r="BL56" i="19"/>
  <c r="BJ57" i="19"/>
  <c r="BJ56" i="19"/>
  <c r="BH57" i="19"/>
  <c r="BH56" i="19"/>
  <c r="BF57" i="19"/>
  <c r="BF56" i="19"/>
  <c r="BD57" i="19"/>
  <c r="BD56" i="19"/>
  <c r="BB57" i="19"/>
  <c r="BB56" i="19"/>
  <c r="AZ57" i="19"/>
  <c r="AZ56" i="19"/>
  <c r="AX57" i="19"/>
  <c r="AX56" i="19"/>
  <c r="AV57" i="19"/>
  <c r="AV56" i="19"/>
  <c r="AT57" i="19"/>
  <c r="AT56" i="19"/>
  <c r="AR57" i="19"/>
  <c r="AR56" i="19"/>
  <c r="AP57" i="19"/>
  <c r="AP56" i="19"/>
  <c r="AN57" i="19"/>
  <c r="AN56" i="19"/>
  <c r="AL57" i="19"/>
  <c r="AL56" i="19"/>
  <c r="AJ57" i="19"/>
  <c r="AJ56" i="19"/>
  <c r="AH57" i="19"/>
  <c r="AH56" i="19"/>
  <c r="AF57" i="19"/>
  <c r="AF56" i="19"/>
  <c r="AD57" i="19"/>
  <c r="AD56" i="19"/>
  <c r="AB57" i="19"/>
  <c r="AB56" i="19"/>
  <c r="Z57" i="19"/>
  <c r="Z56" i="19"/>
  <c r="X57" i="19"/>
  <c r="X56" i="19"/>
  <c r="V57" i="19"/>
  <c r="V56" i="19"/>
  <c r="T57" i="19"/>
  <c r="T56" i="19"/>
  <c r="R57" i="19"/>
  <c r="R56" i="19"/>
  <c r="P57" i="19"/>
  <c r="P56" i="19"/>
  <c r="N57" i="19"/>
  <c r="N56" i="19"/>
  <c r="L57" i="19"/>
  <c r="L56" i="19"/>
  <c r="J57" i="19"/>
  <c r="J56" i="19"/>
  <c r="H57" i="19"/>
  <c r="H56" i="19"/>
  <c r="CY55" i="19"/>
  <c r="CX55" i="19"/>
  <c r="CW55" i="19"/>
  <c r="CV55" i="19"/>
  <c r="CU55" i="19"/>
  <c r="CT55" i="19"/>
  <c r="CS55" i="19"/>
  <c r="CR55" i="19"/>
  <c r="CQ55" i="19"/>
  <c r="CP55" i="19"/>
  <c r="CO55" i="19"/>
  <c r="CN55" i="19"/>
  <c r="CM55" i="19"/>
  <c r="CL55" i="19"/>
  <c r="CK55" i="19"/>
  <c r="CJ55" i="19"/>
  <c r="CI55" i="19"/>
  <c r="CH55" i="19"/>
  <c r="CG55" i="19"/>
  <c r="CF55" i="19"/>
  <c r="CE55" i="19"/>
  <c r="CD55" i="19"/>
  <c r="CC55" i="19"/>
  <c r="CB55" i="19"/>
  <c r="CA55" i="19"/>
  <c r="BZ55" i="19"/>
  <c r="BY55" i="19"/>
  <c r="BX55" i="19"/>
  <c r="BW55" i="19"/>
  <c r="BV55" i="19"/>
  <c r="BU55" i="19"/>
  <c r="BT55" i="19"/>
  <c r="BS55" i="19"/>
  <c r="BR55" i="19"/>
  <c r="BQ55" i="19"/>
  <c r="BP55" i="19"/>
  <c r="BO55" i="19"/>
  <c r="BN55" i="19"/>
  <c r="BM55" i="19"/>
  <c r="BL55" i="19"/>
  <c r="BK55" i="19"/>
  <c r="BJ55" i="19"/>
  <c r="BI55" i="19"/>
  <c r="BH55" i="19"/>
  <c r="BG55" i="19"/>
  <c r="BF55" i="19"/>
  <c r="BE55" i="19"/>
  <c r="BD55" i="19"/>
  <c r="BC55" i="19"/>
  <c r="BB55" i="19"/>
  <c r="BA55" i="19"/>
  <c r="AZ55" i="19"/>
  <c r="AY55" i="19"/>
  <c r="AX55" i="19"/>
  <c r="AW55" i="19"/>
  <c r="AV55" i="19"/>
  <c r="AU55" i="19"/>
  <c r="AT55" i="19"/>
  <c r="AS55" i="19"/>
  <c r="AR55" i="19"/>
  <c r="AQ55"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L55" i="19"/>
  <c r="K55" i="19"/>
  <c r="J55" i="19"/>
  <c r="I55" i="19"/>
  <c r="H55" i="19"/>
  <c r="G55" i="19"/>
  <c r="CY54" i="19"/>
  <c r="CX54" i="19"/>
  <c r="CW54" i="19"/>
  <c r="CV54" i="19"/>
  <c r="CU54" i="19"/>
  <c r="CT54" i="19"/>
  <c r="CS54" i="19"/>
  <c r="CR54" i="19"/>
  <c r="CQ54" i="19"/>
  <c r="CP54" i="19"/>
  <c r="CO54" i="19"/>
  <c r="CN54" i="19"/>
  <c r="CM54" i="19"/>
  <c r="CL54" i="19"/>
  <c r="CK54" i="19"/>
  <c r="CJ54" i="19"/>
  <c r="CI54" i="19"/>
  <c r="CH54" i="19"/>
  <c r="CG54" i="19"/>
  <c r="CF54" i="19"/>
  <c r="CE54" i="19"/>
  <c r="CD54" i="19"/>
  <c r="CC54" i="19"/>
  <c r="CB54" i="19"/>
  <c r="CA54" i="19"/>
  <c r="BZ54" i="19"/>
  <c r="BY54" i="19"/>
  <c r="BX54" i="19"/>
  <c r="BW54" i="19"/>
  <c r="BV54" i="19"/>
  <c r="BU54" i="19"/>
  <c r="BT54" i="19"/>
  <c r="BS54" i="19"/>
  <c r="BR54" i="19"/>
  <c r="BQ54" i="19"/>
  <c r="BP54" i="19"/>
  <c r="BO54" i="19"/>
  <c r="BN54" i="19"/>
  <c r="BM54" i="19"/>
  <c r="BL54" i="19"/>
  <c r="BK54" i="19"/>
  <c r="BJ54" i="19"/>
  <c r="BI54" i="19"/>
  <c r="BH54" i="19"/>
  <c r="BG54" i="19"/>
  <c r="BF54" i="19"/>
  <c r="BE54" i="19"/>
  <c r="BD54" i="19"/>
  <c r="BC54" i="19"/>
  <c r="BB54" i="19"/>
  <c r="BA54" i="19"/>
  <c r="AZ54" i="19"/>
  <c r="AY54" i="19"/>
  <c r="AX54" i="19"/>
  <c r="AW54" i="19"/>
  <c r="AV54" i="19"/>
  <c r="AU54" i="19"/>
  <c r="AT54" i="19"/>
  <c r="AS54" i="19"/>
  <c r="AR54" i="19"/>
  <c r="AQ54"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L54" i="19"/>
  <c r="K54" i="19"/>
  <c r="J54" i="19"/>
  <c r="I54" i="19"/>
  <c r="H54" i="19"/>
  <c r="G54" i="19"/>
  <c r="CY53" i="19"/>
  <c r="CX53" i="19"/>
  <c r="CW53" i="19"/>
  <c r="CV53" i="19"/>
  <c r="CU53" i="19"/>
  <c r="CT53" i="19"/>
  <c r="CS53" i="19"/>
  <c r="CR53" i="19"/>
  <c r="CQ53" i="19"/>
  <c r="CP53" i="19"/>
  <c r="CO53" i="19"/>
  <c r="CN53" i="19"/>
  <c r="CM53" i="19"/>
  <c r="CL53" i="19"/>
  <c r="CK53" i="19"/>
  <c r="CJ53" i="19"/>
  <c r="CI53" i="19"/>
  <c r="CH53" i="19"/>
  <c r="CG53" i="19"/>
  <c r="CF53" i="19"/>
  <c r="CE53" i="19"/>
  <c r="CD53" i="19"/>
  <c r="CC53" i="19"/>
  <c r="CB53" i="19"/>
  <c r="CA53" i="19"/>
  <c r="BZ53" i="19"/>
  <c r="BY53" i="19"/>
  <c r="BX53" i="19"/>
  <c r="BW53" i="19"/>
  <c r="BV53" i="19"/>
  <c r="BU53" i="19"/>
  <c r="BT53" i="19"/>
  <c r="BS53" i="19"/>
  <c r="BR53" i="19"/>
  <c r="BQ53" i="19"/>
  <c r="BP53" i="19"/>
  <c r="BO53" i="19"/>
  <c r="BN53" i="19"/>
  <c r="BM53" i="19"/>
  <c r="BL53" i="19"/>
  <c r="BK53" i="19"/>
  <c r="BJ53" i="19"/>
  <c r="BI53" i="19"/>
  <c r="BH53" i="19"/>
  <c r="BG53" i="19"/>
  <c r="BF53" i="19"/>
  <c r="BE53" i="19"/>
  <c r="BD53" i="19"/>
  <c r="BC53" i="19"/>
  <c r="BB53" i="19"/>
  <c r="BA53" i="19"/>
  <c r="AZ53" i="19"/>
  <c r="AY53" i="19"/>
  <c r="AX53" i="19"/>
  <c r="AW53" i="19"/>
  <c r="AV53" i="19"/>
  <c r="AU53" i="19"/>
  <c r="AT53" i="19"/>
  <c r="AS53" i="19"/>
  <c r="AR53" i="19"/>
  <c r="AQ53"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L53" i="19"/>
  <c r="K53" i="19"/>
  <c r="J53" i="19"/>
  <c r="I53" i="19"/>
  <c r="H53" i="19"/>
  <c r="G53" i="19"/>
  <c r="CY52" i="19"/>
  <c r="CX52" i="19"/>
  <c r="CW52" i="19"/>
  <c r="CV52" i="19"/>
  <c r="CU52" i="19"/>
  <c r="CT52" i="19"/>
  <c r="CS52" i="19"/>
  <c r="CR52" i="19"/>
  <c r="CQ52" i="19"/>
  <c r="CP52" i="19"/>
  <c r="CO52" i="19"/>
  <c r="CN52" i="19"/>
  <c r="CM52" i="19"/>
  <c r="CL52" i="19"/>
  <c r="CK52" i="19"/>
  <c r="CJ52" i="19"/>
  <c r="CI52" i="19"/>
  <c r="CH52" i="19"/>
  <c r="CG52" i="19"/>
  <c r="CF52" i="19"/>
  <c r="CE52" i="19"/>
  <c r="CD52" i="19"/>
  <c r="CC52" i="19"/>
  <c r="CB52" i="19"/>
  <c r="CA52" i="19"/>
  <c r="BZ52" i="19"/>
  <c r="BY52" i="19"/>
  <c r="BX52" i="19"/>
  <c r="BW52" i="19"/>
  <c r="BV52" i="19"/>
  <c r="BU52" i="19"/>
  <c r="BT52" i="19"/>
  <c r="BS52" i="19"/>
  <c r="BR52" i="19"/>
  <c r="BQ52" i="19"/>
  <c r="BP52" i="19"/>
  <c r="BO52" i="19"/>
  <c r="BN52" i="19"/>
  <c r="BM52" i="19"/>
  <c r="BL52" i="19"/>
  <c r="BK52" i="19"/>
  <c r="BJ52" i="19"/>
  <c r="BI52" i="19"/>
  <c r="BH52" i="19"/>
  <c r="BG52" i="19"/>
  <c r="BF52" i="19"/>
  <c r="BE52" i="19"/>
  <c r="BD52" i="19"/>
  <c r="BC52" i="19"/>
  <c r="BB52" i="19"/>
  <c r="BA52" i="19"/>
  <c r="AZ52" i="19"/>
  <c r="AY52" i="19"/>
  <c r="AX52" i="19"/>
  <c r="AW52" i="19"/>
  <c r="AV52" i="19"/>
  <c r="AU52" i="19"/>
  <c r="AT52" i="19"/>
  <c r="AS52" i="19"/>
  <c r="AR52" i="19"/>
  <c r="AQ52"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L52" i="19"/>
  <c r="K52" i="19"/>
  <c r="J52" i="19"/>
  <c r="I52" i="19"/>
  <c r="H52" i="19"/>
  <c r="G52" i="19"/>
  <c r="CY51" i="19"/>
  <c r="CX51" i="19"/>
  <c r="CW51" i="19"/>
  <c r="CV51" i="19"/>
  <c r="CU51" i="19"/>
  <c r="CT51" i="19"/>
  <c r="CS51" i="19"/>
  <c r="CR51" i="19"/>
  <c r="CQ51" i="19"/>
  <c r="CP51" i="19"/>
  <c r="CO51" i="19"/>
  <c r="CN51" i="19"/>
  <c r="CM51" i="19"/>
  <c r="CL51" i="19"/>
  <c r="CK51" i="19"/>
  <c r="CJ51" i="19"/>
  <c r="CI51" i="19"/>
  <c r="CH51" i="19"/>
  <c r="CG51" i="19"/>
  <c r="CF51" i="19"/>
  <c r="CE51" i="19"/>
  <c r="CD51" i="19"/>
  <c r="CC51" i="19"/>
  <c r="CB51" i="19"/>
  <c r="CA51" i="19"/>
  <c r="BZ51" i="19"/>
  <c r="BY51" i="19"/>
  <c r="BX51" i="19"/>
  <c r="BW51" i="19"/>
  <c r="BV51" i="19"/>
  <c r="BU51" i="19"/>
  <c r="BT51" i="19"/>
  <c r="BS51" i="19"/>
  <c r="BR51" i="19"/>
  <c r="BQ51" i="19"/>
  <c r="BP51" i="19"/>
  <c r="BO51" i="19"/>
  <c r="BN51" i="19"/>
  <c r="BM51" i="19"/>
  <c r="BL51" i="19"/>
  <c r="BK51" i="19"/>
  <c r="BJ51" i="19"/>
  <c r="BI51" i="19"/>
  <c r="BH51" i="19"/>
  <c r="BG51" i="19"/>
  <c r="BF51" i="19"/>
  <c r="BE51" i="19"/>
  <c r="BD51" i="19"/>
  <c r="BC51" i="19"/>
  <c r="BB51" i="19"/>
  <c r="BA51" i="19"/>
  <c r="AZ51" i="19"/>
  <c r="AY51" i="19"/>
  <c r="AX51" i="19"/>
  <c r="AW51" i="19"/>
  <c r="AV51" i="19"/>
  <c r="AU51" i="19"/>
  <c r="AT51" i="19"/>
  <c r="AS51" i="19"/>
  <c r="AR51" i="19"/>
  <c r="AQ51"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L51" i="19"/>
  <c r="K51" i="19"/>
  <c r="J51" i="19"/>
  <c r="I51" i="19"/>
  <c r="H51" i="19"/>
  <c r="G51" i="19"/>
  <c r="CY50" i="19"/>
  <c r="CX50" i="19"/>
  <c r="CW50" i="19"/>
  <c r="CV50" i="19"/>
  <c r="CU50" i="19"/>
  <c r="CT50" i="19"/>
  <c r="CS50" i="19"/>
  <c r="CR50" i="19"/>
  <c r="CQ50" i="19"/>
  <c r="CP50" i="19"/>
  <c r="CO50" i="19"/>
  <c r="CN50" i="19"/>
  <c r="CM50" i="19"/>
  <c r="CL50" i="19"/>
  <c r="CK50" i="19"/>
  <c r="CJ50" i="19"/>
  <c r="CI50" i="19"/>
  <c r="CH50" i="19"/>
  <c r="CG50" i="19"/>
  <c r="CF50" i="19"/>
  <c r="CE50" i="19"/>
  <c r="CD50" i="19"/>
  <c r="CC50" i="19"/>
  <c r="CB50" i="19"/>
  <c r="CA50" i="19"/>
  <c r="BZ50" i="19"/>
  <c r="BY50" i="19"/>
  <c r="BX50" i="19"/>
  <c r="BW50" i="19"/>
  <c r="BV50" i="19"/>
  <c r="BU50" i="19"/>
  <c r="BT50" i="19"/>
  <c r="BS50" i="19"/>
  <c r="BR50" i="19"/>
  <c r="BQ50" i="19"/>
  <c r="BP50" i="19"/>
  <c r="BO50" i="19"/>
  <c r="BN50" i="19"/>
  <c r="BM50" i="19"/>
  <c r="BL50" i="19"/>
  <c r="BK50" i="19"/>
  <c r="BJ50" i="19"/>
  <c r="BI50" i="19"/>
  <c r="BH50" i="19"/>
  <c r="BG50" i="19"/>
  <c r="BF50" i="19"/>
  <c r="BE50" i="19"/>
  <c r="BD50" i="19"/>
  <c r="BC50" i="19"/>
  <c r="BB50" i="19"/>
  <c r="BA50" i="19"/>
  <c r="AZ50" i="19"/>
  <c r="AY50" i="19"/>
  <c r="AX50" i="19"/>
  <c r="AW50" i="19"/>
  <c r="AV50" i="19"/>
  <c r="AU50" i="19"/>
  <c r="AT50" i="19"/>
  <c r="AS50" i="19"/>
  <c r="AR50" i="19"/>
  <c r="AQ50"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L50" i="19"/>
  <c r="K50" i="19"/>
  <c r="J50" i="19"/>
  <c r="I50" i="19"/>
  <c r="H50" i="19"/>
  <c r="G50" i="19"/>
  <c r="H49" i="19"/>
  <c r="CX48" i="19"/>
  <c r="CX47" i="19"/>
  <c r="CV48" i="19"/>
  <c r="CV47" i="19"/>
  <c r="CT48" i="19"/>
  <c r="CT47" i="19"/>
  <c r="CR48" i="19"/>
  <c r="CR47" i="19"/>
  <c r="CP48" i="19"/>
  <c r="CP47" i="19"/>
  <c r="CN48" i="19"/>
  <c r="CN47" i="19"/>
  <c r="CL48" i="19"/>
  <c r="CL47" i="19"/>
  <c r="CJ48" i="19"/>
  <c r="CJ47" i="19"/>
  <c r="CH48" i="19"/>
  <c r="CH47" i="19"/>
  <c r="CF48" i="19"/>
  <c r="CF47" i="19"/>
  <c r="CD48" i="19"/>
  <c r="CD47" i="19"/>
  <c r="CB48" i="19"/>
  <c r="CB47" i="19"/>
  <c r="BZ48" i="19"/>
  <c r="BZ47" i="19"/>
  <c r="BX48" i="19"/>
  <c r="BX47" i="19"/>
  <c r="BV48" i="19"/>
  <c r="BV47" i="19"/>
  <c r="BT48" i="19"/>
  <c r="BT47" i="19"/>
  <c r="BR48" i="19"/>
  <c r="BR47" i="19"/>
  <c r="BP48" i="19"/>
  <c r="BP47" i="19"/>
  <c r="BN48" i="19"/>
  <c r="BN47" i="19"/>
  <c r="BL48" i="19"/>
  <c r="BL47" i="19"/>
  <c r="BJ48" i="19"/>
  <c r="BJ47" i="19"/>
  <c r="BH48" i="19"/>
  <c r="BH47" i="19"/>
  <c r="BF48" i="19"/>
  <c r="BF47" i="19"/>
  <c r="BD48" i="19"/>
  <c r="BD47" i="19"/>
  <c r="BB48" i="19"/>
  <c r="BB47" i="19"/>
  <c r="AZ48" i="19"/>
  <c r="AZ47" i="19"/>
  <c r="AX48" i="19"/>
  <c r="AX47" i="19"/>
  <c r="AV48" i="19"/>
  <c r="AV47" i="19"/>
  <c r="AT48" i="19"/>
  <c r="AT47" i="19"/>
  <c r="AR48" i="19"/>
  <c r="AR47" i="19"/>
  <c r="AP48" i="19"/>
  <c r="AP47" i="19"/>
  <c r="AN48" i="19"/>
  <c r="AN47" i="19"/>
  <c r="AL48" i="19"/>
  <c r="AL47" i="19"/>
  <c r="AJ48" i="19"/>
  <c r="AJ47" i="19"/>
  <c r="AH48" i="19"/>
  <c r="AH47" i="19"/>
  <c r="AF48" i="19"/>
  <c r="AF47" i="19"/>
  <c r="AD48" i="19"/>
  <c r="AD47" i="19"/>
  <c r="AB48" i="19"/>
  <c r="AB47" i="19"/>
  <c r="Z48" i="19"/>
  <c r="Z47" i="19"/>
  <c r="X48" i="19"/>
  <c r="X47" i="19"/>
  <c r="V48" i="19"/>
  <c r="V47" i="19"/>
  <c r="T48" i="19"/>
  <c r="T47" i="19"/>
  <c r="R48" i="19"/>
  <c r="R47" i="19"/>
  <c r="P48" i="19"/>
  <c r="P47" i="19"/>
  <c r="N48" i="19"/>
  <c r="N47" i="19"/>
  <c r="L48" i="19"/>
  <c r="L47" i="19"/>
  <c r="J48" i="19"/>
  <c r="J47" i="19"/>
  <c r="H48" i="19"/>
  <c r="H47" i="19"/>
  <c r="CY46" i="19"/>
  <c r="CX46" i="19"/>
  <c r="CW46" i="19"/>
  <c r="CV46" i="19"/>
  <c r="CU46" i="19"/>
  <c r="CT46" i="19"/>
  <c r="CS46" i="19"/>
  <c r="CR46" i="19"/>
  <c r="CQ46" i="19"/>
  <c r="CP46" i="19"/>
  <c r="CO46" i="19"/>
  <c r="CN46" i="19"/>
  <c r="CM46" i="19"/>
  <c r="CL46" i="19"/>
  <c r="CK46" i="19"/>
  <c r="CJ46" i="19"/>
  <c r="CI46" i="19"/>
  <c r="CH46" i="19"/>
  <c r="CG46" i="19"/>
  <c r="CF46" i="19"/>
  <c r="CE46" i="19"/>
  <c r="CD46" i="19"/>
  <c r="CC46" i="19"/>
  <c r="CB46" i="19"/>
  <c r="CA46" i="19"/>
  <c r="BZ46" i="19"/>
  <c r="BY46" i="19"/>
  <c r="BX46" i="19"/>
  <c r="BW46" i="19"/>
  <c r="BV46" i="19"/>
  <c r="BU46" i="19"/>
  <c r="BT46" i="19"/>
  <c r="BS46" i="19"/>
  <c r="BR46" i="19"/>
  <c r="BQ46" i="19"/>
  <c r="BP46" i="19"/>
  <c r="BO46" i="19"/>
  <c r="BN46" i="19"/>
  <c r="BM46" i="19"/>
  <c r="BL46" i="19"/>
  <c r="BK46" i="19"/>
  <c r="BJ46" i="19"/>
  <c r="BI46" i="19"/>
  <c r="BH46" i="19"/>
  <c r="BG46" i="19"/>
  <c r="BF46" i="19"/>
  <c r="BE46" i="19"/>
  <c r="BD46" i="19"/>
  <c r="BC46" i="19"/>
  <c r="BB46" i="19"/>
  <c r="BA46" i="19"/>
  <c r="AZ46" i="19"/>
  <c r="AY46" i="19"/>
  <c r="AX46" i="19"/>
  <c r="AW46" i="19"/>
  <c r="AV46" i="19"/>
  <c r="AU46" i="19"/>
  <c r="AT46" i="19"/>
  <c r="AS46" i="19"/>
  <c r="AR46" i="19"/>
  <c r="AQ46" i="19"/>
  <c r="AP46" i="19"/>
  <c r="AO46" i="19"/>
  <c r="AN46" i="19"/>
  <c r="AM46" i="19"/>
  <c r="AL46" i="19"/>
  <c r="AK46" i="19"/>
  <c r="AJ46" i="19"/>
  <c r="AI46" i="19"/>
  <c r="AH46" i="19"/>
  <c r="AG46" i="19"/>
  <c r="AF46" i="19"/>
  <c r="AE46" i="19"/>
  <c r="AD46" i="19"/>
  <c r="AC46" i="19"/>
  <c r="AB46" i="19"/>
  <c r="AA46" i="19"/>
  <c r="Z46" i="19"/>
  <c r="Y46" i="19"/>
  <c r="X46" i="19"/>
  <c r="W46" i="19"/>
  <c r="V46" i="19"/>
  <c r="U46" i="19"/>
  <c r="T46" i="19"/>
  <c r="S46" i="19"/>
  <c r="R46" i="19"/>
  <c r="Q46" i="19"/>
  <c r="P46" i="19"/>
  <c r="O46" i="19"/>
  <c r="N46" i="19"/>
  <c r="M46" i="19"/>
  <c r="L46" i="19"/>
  <c r="K46" i="19"/>
  <c r="J46" i="19"/>
  <c r="I46" i="19"/>
  <c r="H46" i="19"/>
  <c r="G46" i="19"/>
  <c r="CY45" i="19"/>
  <c r="CX45" i="19"/>
  <c r="CW45" i="19"/>
  <c r="CV45" i="19"/>
  <c r="CU45" i="19"/>
  <c r="CT45" i="19"/>
  <c r="CS45" i="19"/>
  <c r="CR45" i="19"/>
  <c r="CQ45" i="19"/>
  <c r="CP45" i="19"/>
  <c r="CO45" i="19"/>
  <c r="CN45" i="19"/>
  <c r="CM45" i="19"/>
  <c r="CL45" i="19"/>
  <c r="CK45" i="19"/>
  <c r="CJ45" i="19"/>
  <c r="CI45" i="19"/>
  <c r="CH45" i="19"/>
  <c r="CG45" i="19"/>
  <c r="CF45" i="19"/>
  <c r="CE45" i="19"/>
  <c r="CD45" i="19"/>
  <c r="CC45" i="19"/>
  <c r="CB45" i="19"/>
  <c r="CA45" i="19"/>
  <c r="BZ45" i="19"/>
  <c r="BY45" i="19"/>
  <c r="BX45" i="19"/>
  <c r="BW45" i="19"/>
  <c r="BV45" i="19"/>
  <c r="BU45" i="19"/>
  <c r="BT45" i="19"/>
  <c r="BS45" i="19"/>
  <c r="BR45" i="19"/>
  <c r="BQ45" i="19"/>
  <c r="BP45" i="19"/>
  <c r="BO45" i="19"/>
  <c r="BN45" i="19"/>
  <c r="BM45" i="19"/>
  <c r="BL45" i="19"/>
  <c r="BK45" i="19"/>
  <c r="BJ45" i="19"/>
  <c r="BI45" i="19"/>
  <c r="BH45" i="19"/>
  <c r="BG45" i="19"/>
  <c r="BF45" i="19"/>
  <c r="BE45" i="19"/>
  <c r="BD45" i="19"/>
  <c r="BC45" i="19"/>
  <c r="BB45" i="19"/>
  <c r="BA45" i="19"/>
  <c r="AZ45" i="19"/>
  <c r="AY45" i="19"/>
  <c r="AX45" i="19"/>
  <c r="AW45" i="19"/>
  <c r="AV45" i="19"/>
  <c r="AU45" i="19"/>
  <c r="AT45" i="19"/>
  <c r="AS45" i="19"/>
  <c r="AR45" i="19"/>
  <c r="AQ45" i="19"/>
  <c r="AP45" i="19"/>
  <c r="AO45" i="19"/>
  <c r="AN45" i="19"/>
  <c r="AM45" i="19"/>
  <c r="AL45" i="19"/>
  <c r="AK45" i="19"/>
  <c r="AJ45" i="19"/>
  <c r="AI45" i="19"/>
  <c r="AH45" i="19"/>
  <c r="AG45" i="19"/>
  <c r="AF45" i="19"/>
  <c r="AE45" i="19"/>
  <c r="AD45" i="19"/>
  <c r="AC45" i="19"/>
  <c r="AB45" i="19"/>
  <c r="AA45" i="19"/>
  <c r="Z45" i="19"/>
  <c r="Y45" i="19"/>
  <c r="X45" i="19"/>
  <c r="W45" i="19"/>
  <c r="V45" i="19"/>
  <c r="U45" i="19"/>
  <c r="T45" i="19"/>
  <c r="S45" i="19"/>
  <c r="R45" i="19"/>
  <c r="Q45" i="19"/>
  <c r="P45" i="19"/>
  <c r="O45" i="19"/>
  <c r="N45" i="19"/>
  <c r="M45" i="19"/>
  <c r="L45" i="19"/>
  <c r="K45" i="19"/>
  <c r="J45" i="19"/>
  <c r="I45" i="19"/>
  <c r="H45" i="19"/>
  <c r="G45" i="19"/>
  <c r="CY44" i="19"/>
  <c r="CX44" i="19"/>
  <c r="CW44" i="19"/>
  <c r="CV44" i="19"/>
  <c r="CU44" i="19"/>
  <c r="CT44" i="19"/>
  <c r="CS44" i="19"/>
  <c r="CR44" i="19"/>
  <c r="CQ44" i="19"/>
  <c r="CP44" i="19"/>
  <c r="CO44" i="19"/>
  <c r="CN44" i="19"/>
  <c r="CM44" i="19"/>
  <c r="CL44" i="19"/>
  <c r="CK44" i="19"/>
  <c r="CJ44" i="19"/>
  <c r="CI44" i="19"/>
  <c r="CH44" i="19"/>
  <c r="CG44" i="19"/>
  <c r="CF44" i="19"/>
  <c r="CE44" i="19"/>
  <c r="CD44" i="19"/>
  <c r="CC44" i="19"/>
  <c r="CB44" i="19"/>
  <c r="CA44" i="19"/>
  <c r="BZ44" i="19"/>
  <c r="BY44" i="19"/>
  <c r="BX44" i="19"/>
  <c r="BW44" i="19"/>
  <c r="BV44" i="19"/>
  <c r="BU44" i="19"/>
  <c r="BT44" i="19"/>
  <c r="BS44" i="19"/>
  <c r="BR44" i="19"/>
  <c r="BQ44" i="19"/>
  <c r="BP44" i="19"/>
  <c r="BO44" i="19"/>
  <c r="BN44" i="19"/>
  <c r="BM44" i="19"/>
  <c r="BL44" i="19"/>
  <c r="BK44" i="19"/>
  <c r="BJ44" i="19"/>
  <c r="BI44" i="19"/>
  <c r="BH44" i="19"/>
  <c r="BG44" i="19"/>
  <c r="BF44" i="19"/>
  <c r="BE44" i="19"/>
  <c r="BD44" i="19"/>
  <c r="BC44" i="19"/>
  <c r="BB44" i="19"/>
  <c r="BA44" i="19"/>
  <c r="AZ44" i="19"/>
  <c r="AY44" i="19"/>
  <c r="AX44" i="19"/>
  <c r="AW44" i="19"/>
  <c r="AV44" i="19"/>
  <c r="AU44" i="19"/>
  <c r="AT44" i="19"/>
  <c r="AS44" i="19"/>
  <c r="AR44" i="19"/>
  <c r="AQ44" i="19"/>
  <c r="AP44" i="19"/>
  <c r="AO44" i="19"/>
  <c r="AN44" i="19"/>
  <c r="AM44" i="19"/>
  <c r="AL44" i="19"/>
  <c r="AK44" i="19"/>
  <c r="AJ44" i="19"/>
  <c r="AI44" i="19"/>
  <c r="AH44" i="19"/>
  <c r="AG44" i="19"/>
  <c r="AF44" i="19"/>
  <c r="AE44" i="19"/>
  <c r="AD44" i="19"/>
  <c r="AC44" i="19"/>
  <c r="AB44" i="19"/>
  <c r="AA44" i="19"/>
  <c r="Z44" i="19"/>
  <c r="Y44" i="19"/>
  <c r="X44" i="19"/>
  <c r="W44" i="19"/>
  <c r="V44" i="19"/>
  <c r="U44" i="19"/>
  <c r="T44" i="19"/>
  <c r="S44" i="19"/>
  <c r="R44" i="19"/>
  <c r="Q44" i="19"/>
  <c r="P44" i="19"/>
  <c r="O44" i="19"/>
  <c r="N44" i="19"/>
  <c r="M44" i="19"/>
  <c r="L44" i="19"/>
  <c r="K44" i="19"/>
  <c r="J44" i="19"/>
  <c r="I44" i="19"/>
  <c r="H44" i="19"/>
  <c r="G44" i="19"/>
  <c r="CY43" i="19"/>
  <c r="CX43" i="19"/>
  <c r="CW43" i="19"/>
  <c r="CV43" i="19"/>
  <c r="CU43" i="19"/>
  <c r="CT43" i="19"/>
  <c r="CS43" i="19"/>
  <c r="CR43" i="19"/>
  <c r="CQ43" i="19"/>
  <c r="CP43" i="19"/>
  <c r="CO43" i="19"/>
  <c r="CN43" i="19"/>
  <c r="CM43" i="19"/>
  <c r="CL43" i="19"/>
  <c r="CK43" i="19"/>
  <c r="CJ43" i="19"/>
  <c r="CI43" i="19"/>
  <c r="CH43" i="19"/>
  <c r="CG43" i="19"/>
  <c r="CF43" i="19"/>
  <c r="CE43" i="19"/>
  <c r="CD43" i="19"/>
  <c r="CC43" i="19"/>
  <c r="CB43" i="19"/>
  <c r="CA43" i="19"/>
  <c r="BZ43" i="19"/>
  <c r="BY43" i="19"/>
  <c r="BX43" i="19"/>
  <c r="BW43" i="19"/>
  <c r="BV43" i="19"/>
  <c r="BU43" i="19"/>
  <c r="BT43" i="19"/>
  <c r="BS43" i="19"/>
  <c r="BR43" i="19"/>
  <c r="BQ43" i="19"/>
  <c r="BP43" i="19"/>
  <c r="BO43" i="19"/>
  <c r="BN43" i="19"/>
  <c r="BM43" i="19"/>
  <c r="BL43" i="19"/>
  <c r="BK43" i="19"/>
  <c r="BJ43" i="19"/>
  <c r="BI43" i="19"/>
  <c r="BH43" i="19"/>
  <c r="BG43" i="19"/>
  <c r="BF43" i="19"/>
  <c r="BE43" i="19"/>
  <c r="BD43" i="19"/>
  <c r="BC43" i="19"/>
  <c r="BB43" i="19"/>
  <c r="BA43" i="19"/>
  <c r="AZ43" i="19"/>
  <c r="AY43" i="19"/>
  <c r="AX43" i="19"/>
  <c r="AW43" i="19"/>
  <c r="AV43" i="19"/>
  <c r="AU43" i="19"/>
  <c r="AT43" i="19"/>
  <c r="AS43" i="19"/>
  <c r="AR43" i="19"/>
  <c r="AQ43" i="19"/>
  <c r="AP43" i="19"/>
  <c r="AO43" i="19"/>
  <c r="AN43" i="19"/>
  <c r="AM43" i="19"/>
  <c r="AL43" i="19"/>
  <c r="AK43" i="19"/>
  <c r="AJ43" i="19"/>
  <c r="AI43" i="19"/>
  <c r="AH43" i="19"/>
  <c r="AG43" i="19"/>
  <c r="AF43" i="19"/>
  <c r="AE43" i="19"/>
  <c r="AD43" i="19"/>
  <c r="AC43" i="19"/>
  <c r="AB43" i="19"/>
  <c r="AA43" i="19"/>
  <c r="Z43" i="19"/>
  <c r="Y43" i="19"/>
  <c r="X43" i="19"/>
  <c r="W43" i="19"/>
  <c r="V43" i="19"/>
  <c r="U43" i="19"/>
  <c r="T43" i="19"/>
  <c r="S43" i="19"/>
  <c r="R43" i="19"/>
  <c r="Q43" i="19"/>
  <c r="P43" i="19"/>
  <c r="O43" i="19"/>
  <c r="N43" i="19"/>
  <c r="M43" i="19"/>
  <c r="L43" i="19"/>
  <c r="K43" i="19"/>
  <c r="J43" i="19"/>
  <c r="I43" i="19"/>
  <c r="H43" i="19"/>
  <c r="G43" i="19"/>
  <c r="CY42" i="19"/>
  <c r="CX42" i="19"/>
  <c r="CW42" i="19"/>
  <c r="CV42" i="19"/>
  <c r="CU42" i="19"/>
  <c r="CT42" i="19"/>
  <c r="CS42" i="19"/>
  <c r="CR42" i="19"/>
  <c r="CQ42" i="19"/>
  <c r="CP42" i="19"/>
  <c r="CO42" i="19"/>
  <c r="CN42" i="19"/>
  <c r="CM42" i="19"/>
  <c r="CL42" i="19"/>
  <c r="CK42" i="19"/>
  <c r="CJ42" i="19"/>
  <c r="CI42" i="19"/>
  <c r="CH42" i="19"/>
  <c r="CG42" i="19"/>
  <c r="CF42" i="19"/>
  <c r="CE42" i="19"/>
  <c r="CD42" i="19"/>
  <c r="CC42" i="19"/>
  <c r="CB42" i="19"/>
  <c r="CA42" i="19"/>
  <c r="BZ42" i="19"/>
  <c r="BY42" i="19"/>
  <c r="BX42" i="19"/>
  <c r="BW42" i="19"/>
  <c r="BV42" i="19"/>
  <c r="BU42" i="19"/>
  <c r="BT42" i="19"/>
  <c r="BS42" i="19"/>
  <c r="BR42" i="19"/>
  <c r="BQ42" i="19"/>
  <c r="BP42" i="19"/>
  <c r="BO42" i="19"/>
  <c r="BN42" i="19"/>
  <c r="BM42" i="19"/>
  <c r="BL42" i="19"/>
  <c r="BK42" i="19"/>
  <c r="BJ42" i="19"/>
  <c r="BI42" i="19"/>
  <c r="BH42" i="19"/>
  <c r="BG42" i="19"/>
  <c r="BF42" i="19"/>
  <c r="BE42" i="19"/>
  <c r="BD42" i="19"/>
  <c r="BC42" i="19"/>
  <c r="BB42" i="19"/>
  <c r="BA42" i="19"/>
  <c r="AZ42" i="19"/>
  <c r="AY42" i="19"/>
  <c r="AX42" i="19"/>
  <c r="AW42" i="19"/>
  <c r="AV42" i="19"/>
  <c r="AU42" i="19"/>
  <c r="AT42" i="19"/>
  <c r="AS42" i="19"/>
  <c r="AR42" i="19"/>
  <c r="AQ42" i="19"/>
  <c r="AP42" i="19"/>
  <c r="AO42" i="19"/>
  <c r="AN42" i="19"/>
  <c r="AM42" i="19"/>
  <c r="AL42" i="19"/>
  <c r="AK42" i="19"/>
  <c r="AJ42" i="19"/>
  <c r="AI42" i="19"/>
  <c r="AH42" i="19"/>
  <c r="AG42" i="19"/>
  <c r="AF42" i="19"/>
  <c r="AE42" i="19"/>
  <c r="AD42" i="19"/>
  <c r="AC42" i="19"/>
  <c r="AB42" i="19"/>
  <c r="AA42" i="19"/>
  <c r="Z42" i="19"/>
  <c r="Y42" i="19"/>
  <c r="X42" i="19"/>
  <c r="W42" i="19"/>
  <c r="V42" i="19"/>
  <c r="U42" i="19"/>
  <c r="T42" i="19"/>
  <c r="S42" i="19"/>
  <c r="R42" i="19"/>
  <c r="Q42" i="19"/>
  <c r="P42" i="19"/>
  <c r="O42" i="19"/>
  <c r="N42" i="19"/>
  <c r="M42" i="19"/>
  <c r="L42" i="19"/>
  <c r="K42" i="19"/>
  <c r="J42" i="19"/>
  <c r="I42" i="19"/>
  <c r="H42" i="19"/>
  <c r="G42" i="19"/>
  <c r="CY41" i="19"/>
  <c r="CX41" i="19"/>
  <c r="CW41" i="19"/>
  <c r="CV41" i="19"/>
  <c r="CU41" i="19"/>
  <c r="CT41" i="19"/>
  <c r="CS41" i="19"/>
  <c r="CR41" i="19"/>
  <c r="CQ41" i="19"/>
  <c r="CP41" i="19"/>
  <c r="CO41" i="19"/>
  <c r="CN41" i="19"/>
  <c r="CM41" i="19"/>
  <c r="CL41" i="19"/>
  <c r="CK41" i="19"/>
  <c r="CJ41" i="19"/>
  <c r="CI41" i="19"/>
  <c r="CH41" i="19"/>
  <c r="CG41" i="19"/>
  <c r="CF41" i="19"/>
  <c r="CE41" i="19"/>
  <c r="CD41" i="19"/>
  <c r="CC41" i="19"/>
  <c r="CB41" i="19"/>
  <c r="CA41" i="19"/>
  <c r="BZ41" i="19"/>
  <c r="BY41" i="19"/>
  <c r="BX41" i="19"/>
  <c r="BW41" i="19"/>
  <c r="BV41" i="19"/>
  <c r="BU41" i="19"/>
  <c r="BT41" i="19"/>
  <c r="BS41" i="19"/>
  <c r="BR41" i="19"/>
  <c r="BQ41" i="19"/>
  <c r="BP41" i="19"/>
  <c r="BO41" i="19"/>
  <c r="BN41" i="19"/>
  <c r="BM41" i="19"/>
  <c r="BL41" i="19"/>
  <c r="BK41" i="19"/>
  <c r="BJ41" i="19"/>
  <c r="BI41" i="19"/>
  <c r="BH41" i="19"/>
  <c r="BG41" i="19"/>
  <c r="BF41" i="19"/>
  <c r="BE41" i="19"/>
  <c r="BD41" i="19"/>
  <c r="BC41" i="19"/>
  <c r="BB41" i="19"/>
  <c r="BA41" i="19"/>
  <c r="AZ41" i="19"/>
  <c r="AY41" i="19"/>
  <c r="AX41" i="19"/>
  <c r="AW41" i="19"/>
  <c r="AV41" i="19"/>
  <c r="AU41" i="19"/>
  <c r="AT41" i="19"/>
  <c r="AS41" i="19"/>
  <c r="AR41" i="19"/>
  <c r="AQ41" i="19"/>
  <c r="AP41" i="19"/>
  <c r="AO41" i="19"/>
  <c r="AN41" i="19"/>
  <c r="AM41" i="19"/>
  <c r="AL41" i="19"/>
  <c r="AK41" i="19"/>
  <c r="AJ41" i="19"/>
  <c r="AI41" i="19"/>
  <c r="AH41" i="19"/>
  <c r="AG41" i="19"/>
  <c r="AF41" i="19"/>
  <c r="AE41" i="19"/>
  <c r="AD41" i="19"/>
  <c r="AC41" i="19"/>
  <c r="AB41" i="19"/>
  <c r="AA41" i="19"/>
  <c r="Z41" i="19"/>
  <c r="Y41" i="19"/>
  <c r="X41" i="19"/>
  <c r="W41" i="19"/>
  <c r="V41" i="19"/>
  <c r="U41" i="19"/>
  <c r="T41" i="19"/>
  <c r="S41" i="19"/>
  <c r="R41" i="19"/>
  <c r="Q41" i="19"/>
  <c r="P41" i="19"/>
  <c r="O41" i="19"/>
  <c r="N41" i="19"/>
  <c r="M41" i="19"/>
  <c r="L41" i="19"/>
  <c r="K41" i="19"/>
  <c r="J41" i="19"/>
  <c r="I41" i="19"/>
  <c r="H41" i="19"/>
  <c r="G41" i="19"/>
  <c r="H40" i="19"/>
  <c r="CX39" i="19"/>
  <c r="CX38" i="19"/>
  <c r="CV39" i="19"/>
  <c r="CV38" i="19"/>
  <c r="CT39" i="19"/>
  <c r="CT38" i="19"/>
  <c r="CR39" i="19"/>
  <c r="CR38" i="19"/>
  <c r="CP39" i="19"/>
  <c r="CP38" i="19"/>
  <c r="CN39" i="19"/>
  <c r="CN38" i="19"/>
  <c r="CL39" i="19"/>
  <c r="CL38" i="19"/>
  <c r="CJ39" i="19"/>
  <c r="CJ38" i="19"/>
  <c r="CH39" i="19"/>
  <c r="CH38" i="19"/>
  <c r="CF39" i="19"/>
  <c r="CF38" i="19"/>
  <c r="CD39" i="19"/>
  <c r="CD38" i="19"/>
  <c r="CB39" i="19"/>
  <c r="CB38" i="19"/>
  <c r="BZ39" i="19"/>
  <c r="BZ38" i="19"/>
  <c r="BX39" i="19"/>
  <c r="BX38" i="19"/>
  <c r="BV39" i="19"/>
  <c r="BV38" i="19"/>
  <c r="BT39" i="19"/>
  <c r="BT38" i="19"/>
  <c r="BR39" i="19"/>
  <c r="BR38" i="19"/>
  <c r="BP39" i="19"/>
  <c r="BP38" i="19"/>
  <c r="BN39" i="19"/>
  <c r="BN38" i="19"/>
  <c r="BL39" i="19"/>
  <c r="BL38" i="19"/>
  <c r="BJ39" i="19"/>
  <c r="BJ38" i="19"/>
  <c r="BH39" i="19"/>
  <c r="BH38" i="19"/>
  <c r="BF39" i="19"/>
  <c r="BF38" i="19"/>
  <c r="BD39" i="19"/>
  <c r="BD38" i="19"/>
  <c r="BB39" i="19"/>
  <c r="BB38" i="19"/>
  <c r="AZ39" i="19"/>
  <c r="AZ38" i="19"/>
  <c r="AX39" i="19"/>
  <c r="AX38" i="19"/>
  <c r="AV39" i="19"/>
  <c r="AV38" i="19"/>
  <c r="AT39" i="19"/>
  <c r="AT38" i="19"/>
  <c r="AR39" i="19"/>
  <c r="AR38" i="19"/>
  <c r="AP39" i="19"/>
  <c r="AP38" i="19"/>
  <c r="AN39" i="19"/>
  <c r="AN38" i="19"/>
  <c r="AL39" i="19"/>
  <c r="AL38" i="19"/>
  <c r="AJ39" i="19"/>
  <c r="AJ38" i="19"/>
  <c r="AH39" i="19"/>
  <c r="AH38" i="19"/>
  <c r="AF39" i="19"/>
  <c r="AF38" i="19"/>
  <c r="AD39" i="19"/>
  <c r="AD38" i="19"/>
  <c r="AB39" i="19"/>
  <c r="AB38" i="19"/>
  <c r="Z39" i="19"/>
  <c r="Z38" i="19"/>
  <c r="X39" i="19"/>
  <c r="X38" i="19"/>
  <c r="V39" i="19"/>
  <c r="V38" i="19"/>
  <c r="T39" i="19"/>
  <c r="T38" i="19"/>
  <c r="R39" i="19"/>
  <c r="R38" i="19"/>
  <c r="P39" i="19"/>
  <c r="P38" i="19"/>
  <c r="N39" i="19"/>
  <c r="N38" i="19"/>
  <c r="L39" i="19"/>
  <c r="L38" i="19"/>
  <c r="J39" i="19"/>
  <c r="J38" i="19"/>
  <c r="H39" i="19"/>
  <c r="H38" i="19"/>
  <c r="CY37" i="19"/>
  <c r="CX37" i="19"/>
  <c r="CW37" i="19"/>
  <c r="CV37" i="19"/>
  <c r="CU37" i="19"/>
  <c r="CT37" i="19"/>
  <c r="CS37" i="19"/>
  <c r="CR37" i="19"/>
  <c r="CQ37" i="19"/>
  <c r="CP37" i="19"/>
  <c r="CO37" i="19"/>
  <c r="CN37" i="19"/>
  <c r="CM37" i="19"/>
  <c r="CL37" i="19"/>
  <c r="CK37" i="19"/>
  <c r="CJ37" i="19"/>
  <c r="CI37" i="19"/>
  <c r="CH37" i="19"/>
  <c r="CG37" i="19"/>
  <c r="CF37" i="19"/>
  <c r="CE37" i="19"/>
  <c r="CD37" i="19"/>
  <c r="CC37" i="19"/>
  <c r="CB37" i="19"/>
  <c r="CA37" i="19"/>
  <c r="BZ37" i="19"/>
  <c r="BY37" i="19"/>
  <c r="BX37" i="19"/>
  <c r="BW37" i="19"/>
  <c r="BV37" i="19"/>
  <c r="BU37" i="19"/>
  <c r="BT37" i="19"/>
  <c r="BS37" i="19"/>
  <c r="BR37" i="19"/>
  <c r="BQ37" i="19"/>
  <c r="BP37" i="19"/>
  <c r="BO37" i="19"/>
  <c r="BN37" i="19"/>
  <c r="BM37" i="19"/>
  <c r="BL37" i="19"/>
  <c r="BK37" i="19"/>
  <c r="BJ37" i="19"/>
  <c r="BI37" i="19"/>
  <c r="BH37" i="19"/>
  <c r="BG37" i="19"/>
  <c r="BF37" i="19"/>
  <c r="BE37" i="19"/>
  <c r="BD37" i="19"/>
  <c r="BC37" i="19"/>
  <c r="BB37" i="19"/>
  <c r="BA37" i="19"/>
  <c r="AZ37" i="19"/>
  <c r="AY37" i="19"/>
  <c r="AX37" i="19"/>
  <c r="AW37" i="19"/>
  <c r="AV37" i="19"/>
  <c r="AU37" i="19"/>
  <c r="AT37" i="19"/>
  <c r="AS37" i="19"/>
  <c r="AR37" i="19"/>
  <c r="AQ37" i="19"/>
  <c r="AP37" i="19"/>
  <c r="AO37" i="19"/>
  <c r="AN37" i="19"/>
  <c r="AM37" i="19"/>
  <c r="AL37" i="19"/>
  <c r="AK37" i="19"/>
  <c r="AJ37" i="19"/>
  <c r="AI37" i="19"/>
  <c r="AH37" i="19"/>
  <c r="AG37" i="19"/>
  <c r="AF37" i="19"/>
  <c r="AE37" i="19"/>
  <c r="AD37" i="19"/>
  <c r="AC37" i="19"/>
  <c r="AB37" i="19"/>
  <c r="AA37" i="19"/>
  <c r="Z37" i="19"/>
  <c r="Y37" i="19"/>
  <c r="X37" i="19"/>
  <c r="W37" i="19"/>
  <c r="V37" i="19"/>
  <c r="U37" i="19"/>
  <c r="T37" i="19"/>
  <c r="S37" i="19"/>
  <c r="R37" i="19"/>
  <c r="Q37" i="19"/>
  <c r="P37" i="19"/>
  <c r="O37" i="19"/>
  <c r="N37" i="19"/>
  <c r="M37" i="19"/>
  <c r="L37" i="19"/>
  <c r="K37" i="19"/>
  <c r="J37" i="19"/>
  <c r="I37" i="19"/>
  <c r="H37" i="19"/>
  <c r="G37" i="19"/>
  <c r="CY36" i="19"/>
  <c r="CX36" i="19"/>
  <c r="CW36" i="19"/>
  <c r="CV36" i="19"/>
  <c r="CU36" i="19"/>
  <c r="CT36" i="19"/>
  <c r="CS36" i="19"/>
  <c r="CR36" i="19"/>
  <c r="CQ36" i="19"/>
  <c r="CP36" i="19"/>
  <c r="CO36" i="19"/>
  <c r="CN36" i="19"/>
  <c r="CM36" i="19"/>
  <c r="CL36" i="19"/>
  <c r="CK36" i="19"/>
  <c r="CJ36" i="19"/>
  <c r="CI36" i="19"/>
  <c r="CH36" i="19"/>
  <c r="CG36" i="19"/>
  <c r="CF36" i="19"/>
  <c r="CE36" i="19"/>
  <c r="CD36" i="19"/>
  <c r="CC36" i="19"/>
  <c r="CB36" i="19"/>
  <c r="CA36" i="19"/>
  <c r="BZ36" i="19"/>
  <c r="BY36" i="19"/>
  <c r="BX36" i="19"/>
  <c r="BW36" i="19"/>
  <c r="BV36" i="19"/>
  <c r="BU36" i="19"/>
  <c r="BT36" i="19"/>
  <c r="BS36" i="19"/>
  <c r="BR36" i="19"/>
  <c r="BQ36" i="19"/>
  <c r="BP36" i="19"/>
  <c r="BO36" i="19"/>
  <c r="BN36" i="19"/>
  <c r="BM36" i="19"/>
  <c r="BL36" i="19"/>
  <c r="BK36" i="19"/>
  <c r="BJ36" i="19"/>
  <c r="BI36" i="19"/>
  <c r="BH36" i="19"/>
  <c r="BG36" i="19"/>
  <c r="BF36" i="19"/>
  <c r="BE36" i="19"/>
  <c r="BD36" i="19"/>
  <c r="BC36" i="19"/>
  <c r="BB36" i="19"/>
  <c r="BA36" i="19"/>
  <c r="AZ36" i="19"/>
  <c r="AY36" i="19"/>
  <c r="AX36" i="19"/>
  <c r="AW36" i="19"/>
  <c r="AV36" i="19"/>
  <c r="AU36" i="19"/>
  <c r="AT36" i="19"/>
  <c r="AS36" i="19"/>
  <c r="AR36" i="19"/>
  <c r="AQ36" i="19"/>
  <c r="AP36" i="19"/>
  <c r="AO36" i="19"/>
  <c r="AN36" i="19"/>
  <c r="AM36" i="19"/>
  <c r="AL36" i="19"/>
  <c r="AK36" i="19"/>
  <c r="AJ36" i="19"/>
  <c r="AI36" i="19"/>
  <c r="AH36" i="19"/>
  <c r="AG36" i="19"/>
  <c r="AF36" i="19"/>
  <c r="AE36" i="19"/>
  <c r="AD36" i="19"/>
  <c r="AC36" i="19"/>
  <c r="AB36" i="19"/>
  <c r="AA36" i="19"/>
  <c r="Z36" i="19"/>
  <c r="Y36" i="19"/>
  <c r="X36" i="19"/>
  <c r="W36" i="19"/>
  <c r="V36" i="19"/>
  <c r="U36" i="19"/>
  <c r="T36" i="19"/>
  <c r="S36" i="19"/>
  <c r="R36" i="19"/>
  <c r="Q36" i="19"/>
  <c r="P36" i="19"/>
  <c r="O36" i="19"/>
  <c r="N36" i="19"/>
  <c r="M36" i="19"/>
  <c r="L36" i="19"/>
  <c r="K36" i="19"/>
  <c r="J36" i="19"/>
  <c r="I36" i="19"/>
  <c r="H36" i="19"/>
  <c r="G36" i="19"/>
  <c r="CY35" i="19"/>
  <c r="CX35" i="19"/>
  <c r="CW35" i="19"/>
  <c r="CV35" i="19"/>
  <c r="CU35" i="19"/>
  <c r="CT35" i="19"/>
  <c r="CS35" i="19"/>
  <c r="CR35" i="19"/>
  <c r="CQ35" i="19"/>
  <c r="CP35" i="19"/>
  <c r="CO35" i="19"/>
  <c r="CN35" i="19"/>
  <c r="CM35" i="19"/>
  <c r="CL35" i="19"/>
  <c r="CK35" i="19"/>
  <c r="CJ35" i="19"/>
  <c r="CI35" i="19"/>
  <c r="CH35" i="19"/>
  <c r="CG35" i="19"/>
  <c r="CF35" i="19"/>
  <c r="CE35" i="19"/>
  <c r="CD35" i="19"/>
  <c r="CC35" i="19"/>
  <c r="CB35" i="19"/>
  <c r="CA35" i="19"/>
  <c r="BZ35" i="19"/>
  <c r="BY35" i="19"/>
  <c r="BX35" i="19"/>
  <c r="BW35" i="19"/>
  <c r="BV35" i="19"/>
  <c r="BU35" i="19"/>
  <c r="BT35" i="19"/>
  <c r="BS35" i="19"/>
  <c r="BR35" i="19"/>
  <c r="BQ35" i="19"/>
  <c r="BP35" i="19"/>
  <c r="BO35" i="19"/>
  <c r="BN35" i="19"/>
  <c r="BM35" i="19"/>
  <c r="BL35" i="19"/>
  <c r="BK35" i="19"/>
  <c r="BJ35" i="19"/>
  <c r="BI35" i="19"/>
  <c r="BH35" i="19"/>
  <c r="BG35" i="19"/>
  <c r="BF35" i="19"/>
  <c r="BE35" i="19"/>
  <c r="BD35" i="19"/>
  <c r="BC35" i="19"/>
  <c r="BB35" i="19"/>
  <c r="BA35" i="19"/>
  <c r="AZ35" i="19"/>
  <c r="AY35" i="19"/>
  <c r="AX35" i="19"/>
  <c r="AW35" i="19"/>
  <c r="AV35" i="19"/>
  <c r="AU35" i="19"/>
  <c r="AT35" i="19"/>
  <c r="AS35" i="19"/>
  <c r="AR35" i="19"/>
  <c r="AQ35" i="19"/>
  <c r="AP35" i="19"/>
  <c r="AO35" i="19"/>
  <c r="AN35" i="19"/>
  <c r="AM35" i="19"/>
  <c r="AL35" i="19"/>
  <c r="AK35" i="19"/>
  <c r="AJ35" i="19"/>
  <c r="AI35" i="19"/>
  <c r="AH35" i="19"/>
  <c r="AG35" i="19"/>
  <c r="AF35" i="19"/>
  <c r="AE35" i="19"/>
  <c r="AD35" i="19"/>
  <c r="AC35" i="19"/>
  <c r="AB35" i="19"/>
  <c r="AA35" i="19"/>
  <c r="Z35" i="19"/>
  <c r="Y35" i="19"/>
  <c r="X35" i="19"/>
  <c r="W35" i="19"/>
  <c r="V35" i="19"/>
  <c r="U35" i="19"/>
  <c r="T35" i="19"/>
  <c r="S35" i="19"/>
  <c r="R35" i="19"/>
  <c r="Q35" i="19"/>
  <c r="P35" i="19"/>
  <c r="O35" i="19"/>
  <c r="N35" i="19"/>
  <c r="M35" i="19"/>
  <c r="L35" i="19"/>
  <c r="K35" i="19"/>
  <c r="J35" i="19"/>
  <c r="I35" i="19"/>
  <c r="H35" i="19"/>
  <c r="G35" i="19"/>
  <c r="CY34" i="19"/>
  <c r="CX34" i="19"/>
  <c r="CW34" i="19"/>
  <c r="CV34" i="19"/>
  <c r="CU34" i="19"/>
  <c r="CT34" i="19"/>
  <c r="CS34" i="19"/>
  <c r="CR34" i="19"/>
  <c r="CQ34" i="19"/>
  <c r="CP34" i="19"/>
  <c r="CO34" i="19"/>
  <c r="CN34" i="19"/>
  <c r="CM34" i="19"/>
  <c r="CL34" i="19"/>
  <c r="CK34" i="19"/>
  <c r="CJ34" i="19"/>
  <c r="CI34" i="19"/>
  <c r="CH34" i="19"/>
  <c r="CG34" i="19"/>
  <c r="CF34" i="19"/>
  <c r="CE34" i="19"/>
  <c r="CD34" i="19"/>
  <c r="CC34" i="19"/>
  <c r="CB34" i="19"/>
  <c r="CA34" i="19"/>
  <c r="BZ34" i="19"/>
  <c r="BY34" i="19"/>
  <c r="BX34" i="19"/>
  <c r="BW34" i="19"/>
  <c r="BV34" i="19"/>
  <c r="BU34" i="19"/>
  <c r="BT34" i="19"/>
  <c r="BS34" i="19"/>
  <c r="BR34" i="19"/>
  <c r="BQ34" i="19"/>
  <c r="BP34" i="19"/>
  <c r="BO34" i="19"/>
  <c r="BN34" i="19"/>
  <c r="BM34" i="19"/>
  <c r="BL34" i="19"/>
  <c r="BK34" i="19"/>
  <c r="BJ34" i="19"/>
  <c r="BI34" i="19"/>
  <c r="BH34" i="19"/>
  <c r="BG34" i="19"/>
  <c r="BF34" i="19"/>
  <c r="BE34" i="19"/>
  <c r="BD34" i="19"/>
  <c r="BC34" i="19"/>
  <c r="BB34" i="19"/>
  <c r="BA34" i="19"/>
  <c r="AZ34" i="19"/>
  <c r="AY34" i="19"/>
  <c r="AX34" i="19"/>
  <c r="AW34" i="19"/>
  <c r="AV34" i="19"/>
  <c r="AU34" i="19"/>
  <c r="AT34" i="19"/>
  <c r="AS34" i="19"/>
  <c r="AR34" i="19"/>
  <c r="AQ34" i="19"/>
  <c r="AP34" i="19"/>
  <c r="AO34" i="19"/>
  <c r="AN34" i="19"/>
  <c r="AM34" i="19"/>
  <c r="AL34" i="19"/>
  <c r="AK34" i="19"/>
  <c r="AJ34" i="19"/>
  <c r="AI34" i="19"/>
  <c r="AH34" i="19"/>
  <c r="AG34" i="19"/>
  <c r="AF34" i="19"/>
  <c r="AE34" i="19"/>
  <c r="AD34" i="19"/>
  <c r="AC34" i="19"/>
  <c r="AB34" i="19"/>
  <c r="AA34" i="19"/>
  <c r="Z34" i="19"/>
  <c r="Y34" i="19"/>
  <c r="X34" i="19"/>
  <c r="W34" i="19"/>
  <c r="V34" i="19"/>
  <c r="U34" i="19"/>
  <c r="T34" i="19"/>
  <c r="S34" i="19"/>
  <c r="R34" i="19"/>
  <c r="Q34" i="19"/>
  <c r="P34" i="19"/>
  <c r="O34" i="19"/>
  <c r="N34" i="19"/>
  <c r="M34" i="19"/>
  <c r="L34" i="19"/>
  <c r="K34" i="19"/>
  <c r="J34" i="19"/>
  <c r="I34" i="19"/>
  <c r="H34" i="19"/>
  <c r="G34" i="19"/>
  <c r="CY33" i="19"/>
  <c r="CX33" i="19"/>
  <c r="CW33" i="19"/>
  <c r="CV33" i="19"/>
  <c r="CU33" i="19"/>
  <c r="CT33" i="19"/>
  <c r="CS33" i="19"/>
  <c r="CR33" i="19"/>
  <c r="CQ33" i="19"/>
  <c r="CP33" i="19"/>
  <c r="CO33" i="19"/>
  <c r="CN33" i="19"/>
  <c r="CM33" i="19"/>
  <c r="CL33" i="19"/>
  <c r="CK33" i="19"/>
  <c r="CJ33" i="19"/>
  <c r="CI33" i="19"/>
  <c r="CH33" i="19"/>
  <c r="CG33" i="19"/>
  <c r="CF33" i="19"/>
  <c r="CE33" i="19"/>
  <c r="CD33" i="19"/>
  <c r="CC33" i="19"/>
  <c r="CB33" i="19"/>
  <c r="CA33" i="19"/>
  <c r="BZ33" i="19"/>
  <c r="BY33" i="19"/>
  <c r="BX33" i="19"/>
  <c r="BW33" i="19"/>
  <c r="BV33" i="19"/>
  <c r="BU33" i="19"/>
  <c r="BT33" i="19"/>
  <c r="BS33" i="19"/>
  <c r="BR33" i="19"/>
  <c r="BQ33" i="19"/>
  <c r="BP33" i="19"/>
  <c r="BO33" i="19"/>
  <c r="BN33" i="19"/>
  <c r="BM33" i="19"/>
  <c r="BL33" i="19"/>
  <c r="BK33" i="19"/>
  <c r="BJ33" i="19"/>
  <c r="BI33" i="19"/>
  <c r="BH33" i="19"/>
  <c r="BG33" i="19"/>
  <c r="BF33" i="19"/>
  <c r="BE33" i="19"/>
  <c r="BD33" i="19"/>
  <c r="BC33" i="19"/>
  <c r="BB33" i="19"/>
  <c r="BA33" i="19"/>
  <c r="AZ33" i="19"/>
  <c r="AY33" i="19"/>
  <c r="AX33" i="19"/>
  <c r="AW33" i="19"/>
  <c r="AV33" i="19"/>
  <c r="AU33" i="19"/>
  <c r="AT33" i="19"/>
  <c r="AS33" i="19"/>
  <c r="AR33" i="19"/>
  <c r="AQ33" i="19"/>
  <c r="AP33" i="19"/>
  <c r="AO33" i="19"/>
  <c r="AN33" i="19"/>
  <c r="AM33" i="19"/>
  <c r="AL33" i="19"/>
  <c r="AK33" i="19"/>
  <c r="AJ33" i="19"/>
  <c r="AI33" i="19"/>
  <c r="AH33" i="19"/>
  <c r="AG33" i="19"/>
  <c r="AF33" i="19"/>
  <c r="AE33" i="19"/>
  <c r="AD33" i="19"/>
  <c r="AC33" i="19"/>
  <c r="AB33" i="19"/>
  <c r="AA33" i="19"/>
  <c r="Z33" i="19"/>
  <c r="Y33" i="19"/>
  <c r="X33" i="19"/>
  <c r="W33" i="19"/>
  <c r="V33" i="19"/>
  <c r="U33" i="19"/>
  <c r="T33" i="19"/>
  <c r="S33" i="19"/>
  <c r="R33" i="19"/>
  <c r="Q33" i="19"/>
  <c r="P33" i="19"/>
  <c r="O33" i="19"/>
  <c r="N33" i="19"/>
  <c r="M33" i="19"/>
  <c r="L33" i="19"/>
  <c r="K33" i="19"/>
  <c r="J33" i="19"/>
  <c r="I33" i="19"/>
  <c r="H33" i="19"/>
  <c r="G33" i="19"/>
  <c r="CY32" i="19"/>
  <c r="CX32" i="19"/>
  <c r="CW32" i="19"/>
  <c r="CV32" i="19"/>
  <c r="CU32" i="19"/>
  <c r="CT32" i="19"/>
  <c r="CS32" i="19"/>
  <c r="CR32" i="19"/>
  <c r="CQ32" i="19"/>
  <c r="CP32" i="19"/>
  <c r="CO32" i="19"/>
  <c r="CN32" i="19"/>
  <c r="CM32" i="19"/>
  <c r="CL32" i="19"/>
  <c r="CK32" i="19"/>
  <c r="CJ32" i="19"/>
  <c r="CI32" i="19"/>
  <c r="CH32" i="19"/>
  <c r="CG32" i="19"/>
  <c r="CF32" i="19"/>
  <c r="CE32" i="19"/>
  <c r="CD32" i="19"/>
  <c r="CC32" i="19"/>
  <c r="CB32" i="19"/>
  <c r="CA32" i="19"/>
  <c r="BZ32" i="19"/>
  <c r="BY32" i="19"/>
  <c r="BX32" i="19"/>
  <c r="BW32" i="19"/>
  <c r="BV32" i="19"/>
  <c r="BU32" i="19"/>
  <c r="BT32" i="19"/>
  <c r="BS32" i="19"/>
  <c r="BR32" i="19"/>
  <c r="BQ32" i="19"/>
  <c r="BP32" i="19"/>
  <c r="BO32" i="19"/>
  <c r="BN32" i="19"/>
  <c r="BM32" i="19"/>
  <c r="BL32" i="19"/>
  <c r="BK32" i="19"/>
  <c r="BJ32" i="19"/>
  <c r="BI32" i="19"/>
  <c r="BH32" i="19"/>
  <c r="BG32" i="19"/>
  <c r="BF32" i="19"/>
  <c r="BE32" i="19"/>
  <c r="BD32" i="19"/>
  <c r="BC32" i="19"/>
  <c r="BB32" i="19"/>
  <c r="BA32" i="19"/>
  <c r="AZ32" i="19"/>
  <c r="AY32" i="19"/>
  <c r="AX32" i="19"/>
  <c r="AW32" i="19"/>
  <c r="AV32" i="19"/>
  <c r="AU32" i="19"/>
  <c r="AT32" i="19"/>
  <c r="AS32" i="19"/>
  <c r="AR32" i="19"/>
  <c r="AQ32"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L32" i="19"/>
  <c r="K32" i="19"/>
  <c r="J32" i="19"/>
  <c r="I32" i="19"/>
  <c r="H32" i="19"/>
  <c r="G32" i="19"/>
  <c r="H31" i="19"/>
  <c r="CX30" i="19"/>
  <c r="CX29" i="19"/>
  <c r="CV30" i="19"/>
  <c r="CV29" i="19"/>
  <c r="CT30" i="19"/>
  <c r="CT29" i="19"/>
  <c r="CR30" i="19"/>
  <c r="CR29" i="19"/>
  <c r="CP30" i="19"/>
  <c r="CP29" i="19"/>
  <c r="CN30" i="19"/>
  <c r="CN29" i="19"/>
  <c r="CL30" i="19"/>
  <c r="CL29" i="19"/>
  <c r="CJ30" i="19"/>
  <c r="CJ29" i="19"/>
  <c r="CH30" i="19"/>
  <c r="CH29" i="19"/>
  <c r="CF30" i="19"/>
  <c r="CF29" i="19"/>
  <c r="CD30" i="19"/>
  <c r="CD29" i="19"/>
  <c r="CB30" i="19"/>
  <c r="CB29" i="19"/>
  <c r="BZ30" i="19"/>
  <c r="BZ29" i="19"/>
  <c r="BX30" i="19"/>
  <c r="BX29" i="19"/>
  <c r="BV30" i="19"/>
  <c r="BV29" i="19"/>
  <c r="BT30" i="19"/>
  <c r="BT29" i="19"/>
  <c r="BR30" i="19"/>
  <c r="BR29" i="19"/>
  <c r="BP30" i="19"/>
  <c r="BP29" i="19"/>
  <c r="BN30" i="19"/>
  <c r="BN29" i="19"/>
  <c r="BL30" i="19"/>
  <c r="BL29" i="19"/>
  <c r="BJ30" i="19"/>
  <c r="BJ29" i="19"/>
  <c r="BH30" i="19"/>
  <c r="BH29" i="19"/>
  <c r="BF30" i="19"/>
  <c r="BF29" i="19"/>
  <c r="BD30" i="19"/>
  <c r="BD29" i="19"/>
  <c r="BB30" i="19"/>
  <c r="BB29" i="19"/>
  <c r="AZ30" i="19"/>
  <c r="AZ29" i="19"/>
  <c r="AX30" i="19"/>
  <c r="AX29" i="19"/>
  <c r="AV30" i="19"/>
  <c r="AV29" i="19"/>
  <c r="AT30" i="19"/>
  <c r="AT29" i="19"/>
  <c r="AR30" i="19"/>
  <c r="AR29" i="19"/>
  <c r="AP30" i="19"/>
  <c r="AP29" i="19"/>
  <c r="AN30" i="19"/>
  <c r="AN29" i="19"/>
  <c r="AL30" i="19"/>
  <c r="AL29" i="19"/>
  <c r="AJ30" i="19"/>
  <c r="AJ29" i="19"/>
  <c r="AH30" i="19"/>
  <c r="AH29" i="19"/>
  <c r="AF30" i="19"/>
  <c r="AF29" i="19"/>
  <c r="AD30" i="19"/>
  <c r="AD29" i="19"/>
  <c r="AB30" i="19"/>
  <c r="AB29" i="19"/>
  <c r="Z30" i="19"/>
  <c r="Z29" i="19"/>
  <c r="X30" i="19"/>
  <c r="X29" i="19"/>
  <c r="V30" i="19"/>
  <c r="V29" i="19"/>
  <c r="T30" i="19"/>
  <c r="T29" i="19"/>
  <c r="R30" i="19"/>
  <c r="R29" i="19"/>
  <c r="P30" i="19"/>
  <c r="P29" i="19"/>
  <c r="N30" i="19"/>
  <c r="N29" i="19"/>
  <c r="L30" i="19"/>
  <c r="L29" i="19"/>
  <c r="J30" i="19"/>
  <c r="J29" i="19"/>
  <c r="H30" i="19"/>
  <c r="H29" i="19"/>
  <c r="F55" i="20" l="1"/>
  <c r="D19" i="20"/>
  <c r="L55" i="14"/>
  <c r="J18" i="14"/>
  <c r="CF3" i="20"/>
  <c r="AA17" i="22"/>
  <c r="AA18" i="22"/>
  <c r="AA19" i="22"/>
  <c r="H55" i="20" l="1"/>
  <c r="F19" i="20"/>
  <c r="N55" i="14"/>
  <c r="L18" i="14"/>
  <c r="EV64" i="14"/>
  <c r="EV66" i="14" s="1"/>
  <c r="J55" i="20" l="1"/>
  <c r="H19" i="20"/>
  <c r="P55" i="14"/>
  <c r="N18" i="14"/>
  <c r="EW71" i="14"/>
  <c r="EW72" i="14"/>
  <c r="EW82" i="14"/>
  <c r="CO6" i="14" s="1"/>
  <c r="EW83" i="14"/>
  <c r="CO7" i="14" s="1"/>
  <c r="L55" i="20" l="1"/>
  <c r="J19" i="20"/>
  <c r="R55" i="14"/>
  <c r="P18" i="14"/>
  <c r="K25" i="22"/>
  <c r="N55" i="20" l="1"/>
  <c r="L19" i="20"/>
  <c r="T55" i="14"/>
  <c r="R18" i="14"/>
  <c r="L3" i="19"/>
  <c r="P3" i="19"/>
  <c r="T3" i="19"/>
  <c r="X3" i="19"/>
  <c r="AB3" i="19"/>
  <c r="AF3" i="19"/>
  <c r="AJ3" i="19"/>
  <c r="AN3" i="19"/>
  <c r="AR3" i="19"/>
  <c r="AV3" i="19"/>
  <c r="AZ3" i="19"/>
  <c r="BD3" i="19"/>
  <c r="BH3" i="19"/>
  <c r="BL3" i="19"/>
  <c r="BP3" i="19"/>
  <c r="BT3" i="19"/>
  <c r="BX3" i="19"/>
  <c r="CB3" i="19"/>
  <c r="CF3" i="19"/>
  <c r="CJ3" i="19"/>
  <c r="CN3" i="19"/>
  <c r="CR3" i="19"/>
  <c r="CV3" i="19"/>
  <c r="H3" i="19"/>
  <c r="H8" i="19"/>
  <c r="J8" i="19" s="1"/>
  <c r="L8" i="19" s="1"/>
  <c r="N8" i="19" s="1"/>
  <c r="P8" i="19" s="1"/>
  <c r="R8" i="19" s="1"/>
  <c r="T8" i="19" s="1"/>
  <c r="V8" i="19" s="1"/>
  <c r="X8" i="19" s="1"/>
  <c r="Z8" i="19" s="1"/>
  <c r="AB8" i="19" s="1"/>
  <c r="AD8" i="19" s="1"/>
  <c r="AF8" i="19" s="1"/>
  <c r="AH8" i="19" s="1"/>
  <c r="AJ8" i="19" s="1"/>
  <c r="AL8" i="19" s="1"/>
  <c r="AN8" i="19" s="1"/>
  <c r="AP8" i="19" s="1"/>
  <c r="AR8" i="19" s="1"/>
  <c r="AT8" i="19" s="1"/>
  <c r="AV8" i="19" s="1"/>
  <c r="AX8" i="19" s="1"/>
  <c r="AZ8" i="19" s="1"/>
  <c r="BB8" i="19" s="1"/>
  <c r="BD8" i="19" s="1"/>
  <c r="BF8" i="19" s="1"/>
  <c r="BH8" i="19" s="1"/>
  <c r="BJ8" i="19" s="1"/>
  <c r="BL8" i="19" s="1"/>
  <c r="BN8" i="19" s="1"/>
  <c r="BP8" i="19" s="1"/>
  <c r="BR8" i="19" s="1"/>
  <c r="BT8" i="19" s="1"/>
  <c r="BV8" i="19" s="1"/>
  <c r="BX8" i="19" s="1"/>
  <c r="BZ8" i="19" s="1"/>
  <c r="CB8" i="19" s="1"/>
  <c r="CD8" i="19" s="1"/>
  <c r="CF8" i="19" s="1"/>
  <c r="CH8" i="19" s="1"/>
  <c r="CJ8" i="19" s="1"/>
  <c r="CL8" i="19" s="1"/>
  <c r="CN8" i="19" s="1"/>
  <c r="CP8" i="19" s="1"/>
  <c r="CR8" i="19" s="1"/>
  <c r="CT8" i="19" s="1"/>
  <c r="CV8" i="19" s="1"/>
  <c r="CX8" i="19" s="1"/>
  <c r="DK23" i="19"/>
  <c r="DM23" i="19" s="1"/>
  <c r="DO23" i="19" s="1"/>
  <c r="DQ23" i="19" s="1"/>
  <c r="DS23" i="19" s="1"/>
  <c r="DU23" i="19" s="1"/>
  <c r="DW23" i="19" s="1"/>
  <c r="DY23" i="19" s="1"/>
  <c r="EA23" i="19" s="1"/>
  <c r="EC23" i="19" s="1"/>
  <c r="EE23" i="19" s="1"/>
  <c r="EG23" i="19" s="1"/>
  <c r="EI23" i="19" s="1"/>
  <c r="EK23" i="19" s="1"/>
  <c r="EM23" i="19" s="1"/>
  <c r="EO23" i="19" s="1"/>
  <c r="EQ23" i="19" s="1"/>
  <c r="ES23" i="19" s="1"/>
  <c r="EU23" i="19" s="1"/>
  <c r="EW23" i="19" s="1"/>
  <c r="EY23" i="19" s="1"/>
  <c r="FA23" i="19" s="1"/>
  <c r="FC23" i="19" s="1"/>
  <c r="FE23" i="19" s="1"/>
  <c r="FG23" i="19" s="1"/>
  <c r="FI23" i="19" s="1"/>
  <c r="FK23" i="19" s="1"/>
  <c r="FM23" i="19" s="1"/>
  <c r="FO23" i="19" s="1"/>
  <c r="FQ23" i="19" s="1"/>
  <c r="FS23" i="19" s="1"/>
  <c r="FU23" i="19" s="1"/>
  <c r="FW23" i="19" s="1"/>
  <c r="FY23" i="19" s="1"/>
  <c r="GA23" i="19" s="1"/>
  <c r="GC23" i="19" s="1"/>
  <c r="GE23" i="19" s="1"/>
  <c r="GG23" i="19" s="1"/>
  <c r="GI23" i="19" s="1"/>
  <c r="GK23" i="19" s="1"/>
  <c r="GM23" i="19" s="1"/>
  <c r="GO23" i="19" s="1"/>
  <c r="GQ23" i="19" s="1"/>
  <c r="GS23" i="19" s="1"/>
  <c r="GU23" i="19" s="1"/>
  <c r="GW23" i="19" s="1"/>
  <c r="GY23" i="19" s="1"/>
  <c r="HA23" i="19" s="1"/>
  <c r="DK9" i="19"/>
  <c r="DM8" i="19"/>
  <c r="DO8" i="19"/>
  <c r="DQ8" i="19"/>
  <c r="DS8" i="19"/>
  <c r="DU8" i="19"/>
  <c r="DW8" i="19"/>
  <c r="DY8" i="19"/>
  <c r="EA8" i="19"/>
  <c r="EC8" i="19"/>
  <c r="EE8" i="19"/>
  <c r="EG8" i="19"/>
  <c r="EI8" i="19"/>
  <c r="EK8" i="19"/>
  <c r="EM8" i="19"/>
  <c r="EO8" i="19"/>
  <c r="EQ8" i="19"/>
  <c r="ES8" i="19"/>
  <c r="EU8" i="19"/>
  <c r="EW8" i="19"/>
  <c r="EY8" i="19"/>
  <c r="FA8" i="19"/>
  <c r="FC8" i="19"/>
  <c r="FE8" i="19"/>
  <c r="FG8" i="19"/>
  <c r="FI8" i="19"/>
  <c r="FK8" i="19"/>
  <c r="FM8" i="19"/>
  <c r="FO8" i="19"/>
  <c r="FQ8" i="19"/>
  <c r="FS8" i="19"/>
  <c r="FU8" i="19"/>
  <c r="FW8" i="19"/>
  <c r="FY8" i="19"/>
  <c r="GA8" i="19"/>
  <c r="GC8" i="19"/>
  <c r="GE8" i="19"/>
  <c r="GG8" i="19"/>
  <c r="GI8" i="19"/>
  <c r="GK8" i="19"/>
  <c r="GM8" i="19"/>
  <c r="GO8" i="19"/>
  <c r="GQ8" i="19"/>
  <c r="GS8" i="19"/>
  <c r="GU8" i="19"/>
  <c r="GW8" i="19"/>
  <c r="GY8" i="19"/>
  <c r="HA8" i="19"/>
  <c r="DK8" i="19"/>
  <c r="DM7" i="19"/>
  <c r="DO7" i="19"/>
  <c r="DQ7" i="19"/>
  <c r="DS7" i="19"/>
  <c r="DU7" i="19"/>
  <c r="DW7" i="19"/>
  <c r="DY7" i="19"/>
  <c r="EA7" i="19"/>
  <c r="EC7" i="19"/>
  <c r="EE7" i="19"/>
  <c r="EG7" i="19"/>
  <c r="EI7" i="19"/>
  <c r="EK7" i="19"/>
  <c r="EM7" i="19"/>
  <c r="EO7" i="19"/>
  <c r="EQ7" i="19"/>
  <c r="ES7" i="19"/>
  <c r="EU7" i="19"/>
  <c r="EW7" i="19"/>
  <c r="EY7" i="19"/>
  <c r="FA7" i="19"/>
  <c r="FC7" i="19"/>
  <c r="FE7" i="19"/>
  <c r="FG7" i="19"/>
  <c r="FI7" i="19"/>
  <c r="FK7" i="19"/>
  <c r="FM7" i="19"/>
  <c r="FO7" i="19"/>
  <c r="FQ7" i="19"/>
  <c r="FS7" i="19"/>
  <c r="FU7" i="19"/>
  <c r="FW7" i="19"/>
  <c r="FY7" i="19"/>
  <c r="GA7" i="19"/>
  <c r="GC7" i="19"/>
  <c r="GE7" i="19"/>
  <c r="GG7" i="19"/>
  <c r="GI7" i="19"/>
  <c r="GK7" i="19"/>
  <c r="GM7" i="19"/>
  <c r="GO7" i="19"/>
  <c r="GQ7" i="19"/>
  <c r="GS7" i="19"/>
  <c r="GU7" i="19"/>
  <c r="GW7" i="19"/>
  <c r="GY7" i="19"/>
  <c r="HA7" i="19"/>
  <c r="DK7" i="19"/>
  <c r="DL6" i="19"/>
  <c r="DM6" i="19" s="1"/>
  <c r="DN6" i="19" s="1"/>
  <c r="DO6" i="19" s="1"/>
  <c r="DP6" i="19" s="1"/>
  <c r="DQ6" i="19" s="1"/>
  <c r="DR6" i="19" s="1"/>
  <c r="DS6" i="19" s="1"/>
  <c r="DT6" i="19" s="1"/>
  <c r="DU6" i="19" s="1"/>
  <c r="DV6" i="19" s="1"/>
  <c r="DW6" i="19" s="1"/>
  <c r="DX6" i="19" s="1"/>
  <c r="DY6" i="19" s="1"/>
  <c r="DZ6" i="19" s="1"/>
  <c r="EA6" i="19" s="1"/>
  <c r="EB6" i="19" s="1"/>
  <c r="EC6" i="19" s="1"/>
  <c r="ED6" i="19" s="1"/>
  <c r="EE6" i="19" s="1"/>
  <c r="EF6" i="19" s="1"/>
  <c r="EG6" i="19" s="1"/>
  <c r="EH6" i="19" s="1"/>
  <c r="EI6" i="19" s="1"/>
  <c r="EJ6" i="19" s="1"/>
  <c r="EK6" i="19" s="1"/>
  <c r="EL6" i="19" s="1"/>
  <c r="EM6" i="19" s="1"/>
  <c r="EN6" i="19" s="1"/>
  <c r="EO6" i="19" s="1"/>
  <c r="EP6" i="19" s="1"/>
  <c r="EQ6" i="19" s="1"/>
  <c r="ER6" i="19" s="1"/>
  <c r="ES6" i="19" s="1"/>
  <c r="ET6" i="19" s="1"/>
  <c r="EU6" i="19" s="1"/>
  <c r="EV6" i="19" s="1"/>
  <c r="EW6" i="19" s="1"/>
  <c r="EX6" i="19" s="1"/>
  <c r="EY6" i="19" s="1"/>
  <c r="EZ6" i="19" s="1"/>
  <c r="FA6" i="19" s="1"/>
  <c r="FB6" i="19" s="1"/>
  <c r="FC6" i="19" s="1"/>
  <c r="FD6" i="19" s="1"/>
  <c r="FE6" i="19" s="1"/>
  <c r="FF6" i="19" s="1"/>
  <c r="FG6" i="19" s="1"/>
  <c r="FH6" i="19" s="1"/>
  <c r="FI6" i="19" s="1"/>
  <c r="FJ6" i="19" s="1"/>
  <c r="FK6" i="19" s="1"/>
  <c r="FL6" i="19" s="1"/>
  <c r="FM6" i="19" s="1"/>
  <c r="FN6" i="19" s="1"/>
  <c r="FO6" i="19" s="1"/>
  <c r="FP6" i="19" s="1"/>
  <c r="FQ6" i="19" s="1"/>
  <c r="FR6" i="19" s="1"/>
  <c r="FS6" i="19" s="1"/>
  <c r="FT6" i="19" s="1"/>
  <c r="FU6" i="19" s="1"/>
  <c r="FV6" i="19" s="1"/>
  <c r="FW6" i="19" s="1"/>
  <c r="FX6" i="19" s="1"/>
  <c r="FY6" i="19" s="1"/>
  <c r="FZ6" i="19" s="1"/>
  <c r="GA6" i="19" s="1"/>
  <c r="GB6" i="19" s="1"/>
  <c r="GC6" i="19" s="1"/>
  <c r="GD6" i="19" s="1"/>
  <c r="GE6" i="19" s="1"/>
  <c r="GF6" i="19" s="1"/>
  <c r="GG6" i="19" s="1"/>
  <c r="GH6" i="19" s="1"/>
  <c r="GI6" i="19" s="1"/>
  <c r="GJ6" i="19" s="1"/>
  <c r="GK6" i="19" s="1"/>
  <c r="GL6" i="19" s="1"/>
  <c r="GM6" i="19" s="1"/>
  <c r="GN6" i="19" s="1"/>
  <c r="GO6" i="19" s="1"/>
  <c r="GP6" i="19" s="1"/>
  <c r="GQ6" i="19" s="1"/>
  <c r="GR6" i="19" s="1"/>
  <c r="GS6" i="19" s="1"/>
  <c r="GT6" i="19" s="1"/>
  <c r="GU6" i="19" s="1"/>
  <c r="GV6" i="19" s="1"/>
  <c r="GW6" i="19" s="1"/>
  <c r="GX6" i="19" s="1"/>
  <c r="GY6" i="19" s="1"/>
  <c r="GZ6" i="19" s="1"/>
  <c r="HA6" i="19" s="1"/>
  <c r="HB6" i="19" s="1"/>
  <c r="DO5" i="19"/>
  <c r="DS5" i="19" s="1"/>
  <c r="DW5" i="19" s="1"/>
  <c r="EA5" i="19" s="1"/>
  <c r="EE5" i="19" s="1"/>
  <c r="EI5" i="19" s="1"/>
  <c r="EM5" i="19" s="1"/>
  <c r="EQ5" i="19" s="1"/>
  <c r="EU5" i="19" s="1"/>
  <c r="EY5" i="19" s="1"/>
  <c r="FC5" i="19" s="1"/>
  <c r="FG5" i="19" s="1"/>
  <c r="FK5" i="19" s="1"/>
  <c r="FO5" i="19" s="1"/>
  <c r="FS5" i="19" s="1"/>
  <c r="FW5" i="19" s="1"/>
  <c r="GA5" i="19" s="1"/>
  <c r="GE5" i="19" s="1"/>
  <c r="GI5" i="19" s="1"/>
  <c r="GM5" i="19" s="1"/>
  <c r="GQ5" i="19" s="1"/>
  <c r="GU5" i="19" s="1"/>
  <c r="GY5" i="19" s="1"/>
  <c r="DF14" i="19"/>
  <c r="CZ11" i="19"/>
  <c r="J314" i="19"/>
  <c r="L314" i="19"/>
  <c r="N314" i="19"/>
  <c r="P314" i="19"/>
  <c r="R314" i="19"/>
  <c r="T314" i="19"/>
  <c r="V314" i="19"/>
  <c r="X314" i="19"/>
  <c r="Z314" i="19"/>
  <c r="AB314" i="19"/>
  <c r="AD314" i="19"/>
  <c r="AF314" i="19"/>
  <c r="AH314" i="19"/>
  <c r="AJ314" i="19"/>
  <c r="AL314" i="19"/>
  <c r="AN314" i="19"/>
  <c r="AP314" i="19"/>
  <c r="AR314" i="19"/>
  <c r="AT314" i="19"/>
  <c r="AV314" i="19"/>
  <c r="AX314" i="19"/>
  <c r="AZ314" i="19"/>
  <c r="BB314" i="19"/>
  <c r="BD314" i="19"/>
  <c r="BF314" i="19"/>
  <c r="BH314" i="19"/>
  <c r="BJ314" i="19"/>
  <c r="BL314" i="19"/>
  <c r="BN314" i="19"/>
  <c r="BP314" i="19"/>
  <c r="BR314" i="19"/>
  <c r="BT314" i="19"/>
  <c r="BV314" i="19"/>
  <c r="BX314" i="19"/>
  <c r="BZ314" i="19"/>
  <c r="CB314" i="19"/>
  <c r="CD314" i="19"/>
  <c r="CF314" i="19"/>
  <c r="CH314" i="19"/>
  <c r="CJ314" i="19"/>
  <c r="CL314" i="19"/>
  <c r="CN314" i="19"/>
  <c r="CP314" i="19"/>
  <c r="CR314" i="19"/>
  <c r="CT314" i="19"/>
  <c r="CV314" i="19"/>
  <c r="CX314" i="19"/>
  <c r="H314" i="19"/>
  <c r="C10" i="19"/>
  <c r="U31" i="22"/>
  <c r="U16" i="22"/>
  <c r="DP111" i="14"/>
  <c r="DP112" i="14"/>
  <c r="DO111" i="14"/>
  <c r="DO113" i="14"/>
  <c r="DO112" i="14"/>
  <c r="L16" i="22"/>
  <c r="DP113" i="14"/>
  <c r="DO110" i="14"/>
  <c r="DP110" i="14"/>
  <c r="P55" i="20" l="1"/>
  <c r="N19" i="20"/>
  <c r="V55" i="14"/>
  <c r="T18" i="14"/>
  <c r="DQ113" i="14"/>
  <c r="DR113" i="14" s="1"/>
  <c r="DQ111" i="14"/>
  <c r="DR111" i="14" s="1"/>
  <c r="DQ110" i="14"/>
  <c r="DR110" i="14" s="1"/>
  <c r="DQ112" i="14"/>
  <c r="DR112" i="14" s="1"/>
  <c r="CZ7" i="19"/>
  <c r="H45" i="22" a="1"/>
  <c r="R55" i="20" l="1"/>
  <c r="P19" i="20"/>
  <c r="X55" i="14"/>
  <c r="V18" i="14"/>
  <c r="H45" i="22"/>
  <c r="H46" i="22"/>
  <c r="H47" i="22"/>
  <c r="H48" i="22"/>
  <c r="H49" i="22"/>
  <c r="H50" i="22"/>
  <c r="H51" i="22"/>
  <c r="I45" i="22"/>
  <c r="I46" i="22"/>
  <c r="I47" i="22"/>
  <c r="I48" i="22"/>
  <c r="I49" i="22"/>
  <c r="I50" i="22"/>
  <c r="I51" i="22"/>
  <c r="DL73" i="14"/>
  <c r="DL74" i="14"/>
  <c r="DL75" i="14"/>
  <c r="DL76" i="14"/>
  <c r="DL84" i="14"/>
  <c r="DL89" i="14"/>
  <c r="DL90" i="14"/>
  <c r="DL91" i="14"/>
  <c r="DL92" i="14"/>
  <c r="DL97" i="14"/>
  <c r="DL98" i="14"/>
  <c r="DL99" i="14"/>
  <c r="DL100" i="14"/>
  <c r="DO92" i="14"/>
  <c r="DW84" i="14"/>
  <c r="DV75" i="14"/>
  <c r="DX98" i="14"/>
  <c r="DQ76" i="14"/>
  <c r="DQ92" i="14"/>
  <c r="DW100" i="14"/>
  <c r="DU84" i="14"/>
  <c r="DQ91" i="14"/>
  <c r="DP99" i="14"/>
  <c r="DT90" i="14"/>
  <c r="DT97" i="14"/>
  <c r="DQ84" i="14"/>
  <c r="DX76" i="14"/>
  <c r="DQ73" i="14"/>
  <c r="DS74" i="14"/>
  <c r="DV84" i="14"/>
  <c r="DP100" i="14"/>
  <c r="DW74" i="14"/>
  <c r="DO84" i="14"/>
  <c r="DQ74" i="14"/>
  <c r="DU92" i="14"/>
  <c r="DV99" i="14"/>
  <c r="DU91" i="14"/>
  <c r="DT100" i="14"/>
  <c r="DV74" i="14"/>
  <c r="DO73" i="14"/>
  <c r="DR73" i="14"/>
  <c r="DV73" i="14"/>
  <c r="DV76" i="14"/>
  <c r="DT98" i="14"/>
  <c r="DO75" i="14"/>
  <c r="DX75" i="14"/>
  <c r="DU90" i="14"/>
  <c r="DU99" i="14"/>
  <c r="DS99" i="14"/>
  <c r="DR97" i="14"/>
  <c r="DO99" i="14"/>
  <c r="DS100" i="14"/>
  <c r="DX92" i="14"/>
  <c r="DT99" i="14"/>
  <c r="DW73" i="14"/>
  <c r="DQ97" i="14"/>
  <c r="DS76" i="14"/>
  <c r="DS73" i="14"/>
  <c r="DS89" i="14"/>
  <c r="DQ89" i="14"/>
  <c r="DT84" i="14"/>
  <c r="DV92" i="14"/>
  <c r="DO89" i="14"/>
  <c r="DX90" i="14"/>
  <c r="DP73" i="14"/>
  <c r="DV90" i="14"/>
  <c r="DO97" i="14"/>
  <c r="DW76" i="14"/>
  <c r="DP76" i="14"/>
  <c r="DW98" i="14"/>
  <c r="DS97" i="14"/>
  <c r="DW92" i="14"/>
  <c r="DP92" i="14"/>
  <c r="DT73" i="14"/>
  <c r="DR92" i="14"/>
  <c r="DO98" i="14"/>
  <c r="DP89" i="14"/>
  <c r="DO91" i="14"/>
  <c r="DW99" i="14"/>
  <c r="DP98" i="14"/>
  <c r="DP84" i="14"/>
  <c r="DP91" i="14"/>
  <c r="DR99" i="14"/>
  <c r="DU73" i="14"/>
  <c r="DT75" i="14"/>
  <c r="DX97" i="14"/>
  <c r="DU75" i="14"/>
  <c r="DR84" i="14"/>
  <c r="DX99" i="14"/>
  <c r="DT89" i="14"/>
  <c r="DP75" i="14"/>
  <c r="DP90" i="14"/>
  <c r="DX91" i="14"/>
  <c r="DR76" i="14"/>
  <c r="DW90" i="14"/>
  <c r="DR89" i="14"/>
  <c r="DR100" i="14"/>
  <c r="DQ98" i="14"/>
  <c r="DO74" i="14"/>
  <c r="DR98" i="14"/>
  <c r="DW75" i="14"/>
  <c r="DQ99" i="14"/>
  <c r="DU74" i="14"/>
  <c r="DQ75" i="14"/>
  <c r="DV100" i="14"/>
  <c r="DP97" i="14"/>
  <c r="DQ90" i="14"/>
  <c r="DS92" i="14"/>
  <c r="DP74" i="14"/>
  <c r="DO90" i="14"/>
  <c r="DV91" i="14"/>
  <c r="DX73" i="14"/>
  <c r="DS91" i="14"/>
  <c r="DR75" i="14"/>
  <c r="DR91" i="14"/>
  <c r="DU98" i="14"/>
  <c r="DU97" i="14"/>
  <c r="DT76" i="14"/>
  <c r="DO76" i="14"/>
  <c r="DS75" i="14"/>
  <c r="DS98" i="14"/>
  <c r="DS90" i="14"/>
  <c r="DW91" i="14"/>
  <c r="DW97" i="14"/>
  <c r="DU76" i="14"/>
  <c r="DR90" i="14"/>
  <c r="DR74" i="14"/>
  <c r="DU89" i="14"/>
  <c r="DT74" i="14"/>
  <c r="DT92" i="14"/>
  <c r="DX100" i="14"/>
  <c r="DX89" i="14"/>
  <c r="DT91" i="14"/>
  <c r="DV97" i="14"/>
  <c r="DW89" i="14"/>
  <c r="DV89" i="14"/>
  <c r="DQ100" i="14"/>
  <c r="DV98" i="14"/>
  <c r="DX74" i="14"/>
  <c r="DU100" i="14"/>
  <c r="DS84" i="14"/>
  <c r="DX84" i="14"/>
  <c r="DO100" i="14"/>
  <c r="T55" i="20" l="1"/>
  <c r="R19" i="20"/>
  <c r="Z55" i="14"/>
  <c r="X18" i="14"/>
  <c r="DK75" i="14"/>
  <c r="DJ75" i="14" s="1"/>
  <c r="DK98" i="14"/>
  <c r="DJ98" i="14" s="1"/>
  <c r="DK97" i="14"/>
  <c r="DJ97" i="14" s="1"/>
  <c r="DK100" i="14"/>
  <c r="DJ100" i="14" s="1"/>
  <c r="DK99" i="14"/>
  <c r="DJ99" i="14" s="1"/>
  <c r="DK84" i="14"/>
  <c r="DJ84" i="14" s="1"/>
  <c r="DK90" i="14"/>
  <c r="DJ90" i="14" s="1"/>
  <c r="DK89" i="14"/>
  <c r="DJ89" i="14" s="1"/>
  <c r="DK74" i="14"/>
  <c r="DJ74" i="14" s="1"/>
  <c r="DK92" i="14"/>
  <c r="DJ92" i="14" s="1"/>
  <c r="DK73" i="14"/>
  <c r="DJ73" i="14" s="1"/>
  <c r="DK91" i="14"/>
  <c r="DJ91" i="14" s="1"/>
  <c r="DK76" i="14"/>
  <c r="DJ76" i="14" s="1"/>
  <c r="DY75" i="14"/>
  <c r="DY73" i="14"/>
  <c r="DY84" i="14"/>
  <c r="DY92" i="14"/>
  <c r="DY90" i="14"/>
  <c r="DY99" i="14"/>
  <c r="DY97" i="14"/>
  <c r="DY76" i="14"/>
  <c r="DY74" i="14"/>
  <c r="DY91" i="14"/>
  <c r="DY89" i="14"/>
  <c r="DY100" i="14"/>
  <c r="DY98" i="14"/>
  <c r="FY101" i="14"/>
  <c r="CO8" i="20"/>
  <c r="CN8" i="20"/>
  <c r="CM8" i="20"/>
  <c r="CL8" i="20"/>
  <c r="CK8" i="20"/>
  <c r="CJ8" i="20"/>
  <c r="B11" i="20"/>
  <c r="V55" i="20" l="1"/>
  <c r="T19" i="20"/>
  <c r="AB55" i="14"/>
  <c r="Z18" i="14"/>
  <c r="CO7" i="20"/>
  <c r="CN7" i="20"/>
  <c r="CM7" i="20"/>
  <c r="CL7" i="20"/>
  <c r="CK7" i="20"/>
  <c r="CJ7" i="20"/>
  <c r="CO6" i="20"/>
  <c r="CN6" i="20"/>
  <c r="CM6" i="20"/>
  <c r="CL6" i="20"/>
  <c r="CK6" i="20"/>
  <c r="CJ6" i="20"/>
  <c r="P7" i="20"/>
  <c r="O7" i="20"/>
  <c r="N7" i="20"/>
  <c r="M7" i="20"/>
  <c r="L7" i="20"/>
  <c r="K7" i="20"/>
  <c r="J7" i="20"/>
  <c r="F25" i="20"/>
  <c r="G25" i="20"/>
  <c r="H25" i="20"/>
  <c r="I25" i="20"/>
  <c r="J25" i="20"/>
  <c r="K25" i="20"/>
  <c r="L25" i="20"/>
  <c r="M25" i="20"/>
  <c r="N25" i="20"/>
  <c r="O25" i="20"/>
  <c r="P25" i="20"/>
  <c r="Q25" i="20"/>
  <c r="R25" i="20"/>
  <c r="S25" i="20"/>
  <c r="T25" i="20"/>
  <c r="U25" i="20"/>
  <c r="V25" i="20"/>
  <c r="W25" i="20"/>
  <c r="X25" i="20"/>
  <c r="Y25" i="20"/>
  <c r="Z25" i="20"/>
  <c r="AA25" i="20"/>
  <c r="AB25" i="20"/>
  <c r="AC25" i="20"/>
  <c r="AD25" i="20"/>
  <c r="AE25" i="20"/>
  <c r="AF25" i="20"/>
  <c r="AG25" i="20"/>
  <c r="AH25" i="20"/>
  <c r="AI25" i="20"/>
  <c r="AJ25" i="20"/>
  <c r="AK25" i="20"/>
  <c r="AL25" i="20"/>
  <c r="AM25" i="20"/>
  <c r="AN25" i="20"/>
  <c r="AO25" i="20"/>
  <c r="AP25" i="20"/>
  <c r="AQ25" i="20"/>
  <c r="AR25" i="20"/>
  <c r="AS25" i="20"/>
  <c r="AT25" i="20"/>
  <c r="AU25" i="20"/>
  <c r="AV25" i="20"/>
  <c r="AW25" i="20"/>
  <c r="AX25" i="20"/>
  <c r="AY25" i="20"/>
  <c r="AZ25" i="20"/>
  <c r="BA25" i="20"/>
  <c r="BB25" i="20"/>
  <c r="BC25" i="20"/>
  <c r="BD25" i="20"/>
  <c r="BE25" i="20"/>
  <c r="BF25" i="20"/>
  <c r="BG25" i="20"/>
  <c r="BH25" i="20"/>
  <c r="BI25" i="20"/>
  <c r="BJ25" i="20"/>
  <c r="BK25" i="20"/>
  <c r="BL25" i="20"/>
  <c r="BM25" i="20"/>
  <c r="BN25" i="20"/>
  <c r="BO25" i="20"/>
  <c r="BP25" i="20"/>
  <c r="BQ25" i="20"/>
  <c r="BR25" i="20"/>
  <c r="BS25" i="20"/>
  <c r="BT25" i="20"/>
  <c r="BU25" i="20"/>
  <c r="BV25" i="20"/>
  <c r="BW25" i="20"/>
  <c r="BX25" i="20"/>
  <c r="BY25" i="20"/>
  <c r="BZ25" i="20"/>
  <c r="CA25" i="20"/>
  <c r="CB25" i="20"/>
  <c r="CC25" i="20"/>
  <c r="CD25" i="20"/>
  <c r="CE25" i="20"/>
  <c r="CF25" i="20"/>
  <c r="CG25" i="20"/>
  <c r="CH25" i="20"/>
  <c r="CI25" i="20"/>
  <c r="CJ25" i="20"/>
  <c r="CK25" i="20"/>
  <c r="CL25" i="20"/>
  <c r="CM25" i="20"/>
  <c r="CN25" i="20"/>
  <c r="CO25" i="20"/>
  <c r="CP25" i="20"/>
  <c r="CQ25" i="20"/>
  <c r="CR25" i="20"/>
  <c r="CS25" i="20"/>
  <c r="CT25" i="20"/>
  <c r="CU25" i="20"/>
  <c r="F26" i="20"/>
  <c r="G26" i="20"/>
  <c r="H26" i="20"/>
  <c r="I26" i="20"/>
  <c r="J26" i="20"/>
  <c r="K26" i="20"/>
  <c r="L26" i="20"/>
  <c r="M26" i="20"/>
  <c r="N26" i="20"/>
  <c r="O26" i="20"/>
  <c r="P26" i="20"/>
  <c r="Q26" i="20"/>
  <c r="R26" i="20"/>
  <c r="S26" i="20"/>
  <c r="T26" i="20"/>
  <c r="U26" i="20"/>
  <c r="V26" i="20"/>
  <c r="W26" i="20"/>
  <c r="X26" i="20"/>
  <c r="Y26" i="20"/>
  <c r="Z26" i="20"/>
  <c r="AA26" i="20"/>
  <c r="AB26" i="20"/>
  <c r="AC26" i="20"/>
  <c r="AD26" i="20"/>
  <c r="AE26" i="20"/>
  <c r="AF26" i="20"/>
  <c r="AG26" i="20"/>
  <c r="AH26" i="20"/>
  <c r="AI26" i="20"/>
  <c r="AJ26" i="20"/>
  <c r="AK26" i="20"/>
  <c r="AL26" i="20"/>
  <c r="AM26" i="20"/>
  <c r="AN26" i="20"/>
  <c r="AO26" i="20"/>
  <c r="AP26" i="20"/>
  <c r="AQ26" i="20"/>
  <c r="AR26" i="20"/>
  <c r="AS26" i="20"/>
  <c r="AT26" i="20"/>
  <c r="AU26" i="20"/>
  <c r="AV26" i="20"/>
  <c r="AW26" i="20"/>
  <c r="AX26" i="20"/>
  <c r="AY26" i="20"/>
  <c r="AZ26" i="20"/>
  <c r="BA26" i="20"/>
  <c r="BB26" i="20"/>
  <c r="BC26" i="20"/>
  <c r="BD26" i="20"/>
  <c r="BE26" i="20"/>
  <c r="BF26" i="20"/>
  <c r="BG26" i="20"/>
  <c r="BH26" i="20"/>
  <c r="BI26" i="20"/>
  <c r="BJ26" i="20"/>
  <c r="BK26" i="20"/>
  <c r="BL26" i="20"/>
  <c r="BM26" i="20"/>
  <c r="BN26" i="20"/>
  <c r="BO26" i="20"/>
  <c r="BP26" i="20"/>
  <c r="BQ26" i="20"/>
  <c r="BR26" i="20"/>
  <c r="BS26" i="20"/>
  <c r="BT26" i="20"/>
  <c r="BU26" i="20"/>
  <c r="BV26" i="20"/>
  <c r="BW26" i="20"/>
  <c r="BX26" i="20"/>
  <c r="BY26" i="20"/>
  <c r="BZ26" i="20"/>
  <c r="CA26" i="20"/>
  <c r="CB26" i="20"/>
  <c r="CC26" i="20"/>
  <c r="CD26" i="20"/>
  <c r="CE26" i="20"/>
  <c r="CF26" i="20"/>
  <c r="CG26" i="20"/>
  <c r="CH26" i="20"/>
  <c r="CI26" i="20"/>
  <c r="CJ26" i="20"/>
  <c r="CK26" i="20"/>
  <c r="CL26" i="20"/>
  <c r="CM26" i="20"/>
  <c r="CN26" i="20"/>
  <c r="CO26" i="20"/>
  <c r="CP26" i="20"/>
  <c r="CQ26" i="20"/>
  <c r="CR26" i="20"/>
  <c r="CS26" i="20"/>
  <c r="CT26" i="20"/>
  <c r="CU26" i="20"/>
  <c r="E26" i="20"/>
  <c r="E25" i="20"/>
  <c r="D26" i="20"/>
  <c r="D25" i="20"/>
  <c r="F21" i="20"/>
  <c r="G21" i="20"/>
  <c r="H21" i="20"/>
  <c r="I21" i="20"/>
  <c r="J21" i="20"/>
  <c r="K21" i="20"/>
  <c r="L21" i="20"/>
  <c r="M21" i="20"/>
  <c r="N21" i="20"/>
  <c r="O21" i="20"/>
  <c r="P21" i="20"/>
  <c r="Q21" i="20"/>
  <c r="R21" i="20"/>
  <c r="S21" i="20"/>
  <c r="T21" i="20"/>
  <c r="U21" i="20"/>
  <c r="V21" i="20"/>
  <c r="W21" i="20"/>
  <c r="X21" i="20"/>
  <c r="Y21" i="20"/>
  <c r="Z21" i="20"/>
  <c r="AA21" i="20"/>
  <c r="AB21" i="20"/>
  <c r="AC21" i="20"/>
  <c r="AD21" i="20"/>
  <c r="AE21" i="20"/>
  <c r="AF21" i="20"/>
  <c r="AG21" i="20"/>
  <c r="AH21" i="20"/>
  <c r="AI21" i="20"/>
  <c r="AJ21" i="20"/>
  <c r="AK21" i="20"/>
  <c r="AL21" i="20"/>
  <c r="AM21" i="20"/>
  <c r="AN21" i="20"/>
  <c r="AO21" i="20"/>
  <c r="AP21" i="20"/>
  <c r="AQ21" i="20"/>
  <c r="AR21" i="20"/>
  <c r="AS21" i="20"/>
  <c r="AT21" i="20"/>
  <c r="AU21" i="20"/>
  <c r="AV21" i="20"/>
  <c r="AW21" i="20"/>
  <c r="AX21" i="20"/>
  <c r="AY21" i="20"/>
  <c r="AZ21" i="20"/>
  <c r="BA21" i="20"/>
  <c r="BB21" i="20"/>
  <c r="BC21" i="20"/>
  <c r="BD21" i="20"/>
  <c r="BE21" i="20"/>
  <c r="BF21" i="20"/>
  <c r="BG21" i="20"/>
  <c r="BH21" i="20"/>
  <c r="BI21" i="20"/>
  <c r="BJ21" i="20"/>
  <c r="BK21" i="20"/>
  <c r="BL21" i="20"/>
  <c r="BM21" i="20"/>
  <c r="BN21" i="20"/>
  <c r="BO21" i="20"/>
  <c r="BP21" i="20"/>
  <c r="BQ21" i="20"/>
  <c r="BR21" i="20"/>
  <c r="BS21" i="20"/>
  <c r="BT21" i="20"/>
  <c r="BU21" i="20"/>
  <c r="BV21" i="20"/>
  <c r="BW21" i="20"/>
  <c r="BX21" i="20"/>
  <c r="BY21" i="20"/>
  <c r="BZ21" i="20"/>
  <c r="CA21" i="20"/>
  <c r="CB21" i="20"/>
  <c r="CC21" i="20"/>
  <c r="CD21" i="20"/>
  <c r="CE21" i="20"/>
  <c r="CF21" i="20"/>
  <c r="CG21" i="20"/>
  <c r="CH21" i="20"/>
  <c r="CI21" i="20"/>
  <c r="CJ21" i="20"/>
  <c r="CK21" i="20"/>
  <c r="CL21" i="20"/>
  <c r="CM21" i="20"/>
  <c r="CN21" i="20"/>
  <c r="CO21" i="20"/>
  <c r="CP21" i="20"/>
  <c r="CQ21" i="20"/>
  <c r="CR21" i="20"/>
  <c r="CS21" i="20"/>
  <c r="CT21" i="20"/>
  <c r="CU21" i="20"/>
  <c r="F22" i="20"/>
  <c r="G22" i="20"/>
  <c r="H22" i="20"/>
  <c r="I22" i="20"/>
  <c r="J22" i="20"/>
  <c r="K22" i="20"/>
  <c r="L22" i="20"/>
  <c r="M22" i="20"/>
  <c r="N22" i="20"/>
  <c r="O22" i="20"/>
  <c r="P22" i="20"/>
  <c r="Q22" i="20"/>
  <c r="R22" i="20"/>
  <c r="S22" i="20"/>
  <c r="T22" i="20"/>
  <c r="U22" i="20"/>
  <c r="V22" i="20"/>
  <c r="W22" i="20"/>
  <c r="X22" i="20"/>
  <c r="Y22" i="20"/>
  <c r="Z22" i="20"/>
  <c r="AA22" i="20"/>
  <c r="AB22" i="20"/>
  <c r="AC22" i="20"/>
  <c r="AD22" i="20"/>
  <c r="AE22" i="20"/>
  <c r="AF22" i="20"/>
  <c r="AG22" i="20"/>
  <c r="AH22" i="20"/>
  <c r="AI22" i="20"/>
  <c r="AJ22" i="20"/>
  <c r="AK22" i="20"/>
  <c r="AL22" i="20"/>
  <c r="AM22" i="20"/>
  <c r="AN22" i="20"/>
  <c r="AO22" i="20"/>
  <c r="AP22" i="20"/>
  <c r="AQ22" i="20"/>
  <c r="AR22" i="20"/>
  <c r="AS22" i="20"/>
  <c r="AT22" i="20"/>
  <c r="AU22" i="20"/>
  <c r="AV22" i="20"/>
  <c r="AW22" i="20"/>
  <c r="AX22" i="20"/>
  <c r="AY22" i="20"/>
  <c r="AZ22" i="20"/>
  <c r="BA22" i="20"/>
  <c r="BB22" i="20"/>
  <c r="BC22" i="20"/>
  <c r="BD22" i="20"/>
  <c r="BE22" i="20"/>
  <c r="BF22" i="20"/>
  <c r="BG22" i="20"/>
  <c r="BH22" i="20"/>
  <c r="BI22" i="20"/>
  <c r="BJ22" i="20"/>
  <c r="BK22" i="20"/>
  <c r="BL22" i="20"/>
  <c r="BM22" i="20"/>
  <c r="BN22" i="20"/>
  <c r="BO22" i="20"/>
  <c r="BP22" i="20"/>
  <c r="BQ22" i="20"/>
  <c r="BR22" i="20"/>
  <c r="BS22" i="20"/>
  <c r="BT22" i="20"/>
  <c r="BU22" i="20"/>
  <c r="BV22" i="20"/>
  <c r="BW22" i="20"/>
  <c r="BX22" i="20"/>
  <c r="BY22" i="20"/>
  <c r="BZ22" i="20"/>
  <c r="CA22" i="20"/>
  <c r="CB22" i="20"/>
  <c r="CC22" i="20"/>
  <c r="CD22" i="20"/>
  <c r="CE22" i="20"/>
  <c r="CF22" i="20"/>
  <c r="CG22" i="20"/>
  <c r="CH22" i="20"/>
  <c r="CI22" i="20"/>
  <c r="CJ22" i="20"/>
  <c r="CK22" i="20"/>
  <c r="CL22" i="20"/>
  <c r="CM22" i="20"/>
  <c r="CN22" i="20"/>
  <c r="CO22" i="20"/>
  <c r="CP22" i="20"/>
  <c r="CQ22" i="20"/>
  <c r="CR22" i="20"/>
  <c r="CS22" i="20"/>
  <c r="CT22" i="20"/>
  <c r="CU22" i="20"/>
  <c r="F23" i="20"/>
  <c r="G23" i="20"/>
  <c r="H23" i="20"/>
  <c r="I23" i="20"/>
  <c r="J23" i="20"/>
  <c r="K23" i="20"/>
  <c r="L23" i="20"/>
  <c r="M23" i="20"/>
  <c r="N23" i="20"/>
  <c r="O23" i="20"/>
  <c r="P23" i="20"/>
  <c r="Q23" i="20"/>
  <c r="R23" i="20"/>
  <c r="S23" i="20"/>
  <c r="T23" i="20"/>
  <c r="U23" i="20"/>
  <c r="V23" i="20"/>
  <c r="W23" i="20"/>
  <c r="X23" i="20"/>
  <c r="Y23" i="20"/>
  <c r="Z23" i="20"/>
  <c r="AA23" i="20"/>
  <c r="AB23" i="20"/>
  <c r="AC23" i="20"/>
  <c r="AD23" i="20"/>
  <c r="AE23" i="20"/>
  <c r="AF23" i="20"/>
  <c r="AG23" i="20"/>
  <c r="AH23" i="20"/>
  <c r="AI23" i="20"/>
  <c r="AJ23" i="20"/>
  <c r="AK23" i="20"/>
  <c r="AL23" i="20"/>
  <c r="AM23" i="20"/>
  <c r="AN23" i="20"/>
  <c r="AO23" i="20"/>
  <c r="AP23" i="20"/>
  <c r="AQ23" i="20"/>
  <c r="AR23" i="20"/>
  <c r="AS23" i="20"/>
  <c r="AT23" i="20"/>
  <c r="AU23" i="20"/>
  <c r="AV23" i="20"/>
  <c r="AW23" i="20"/>
  <c r="AX23" i="20"/>
  <c r="AY23" i="20"/>
  <c r="AZ23" i="20"/>
  <c r="BA23" i="20"/>
  <c r="BB23" i="20"/>
  <c r="BC23" i="20"/>
  <c r="BD23" i="20"/>
  <c r="BE23" i="20"/>
  <c r="BF23" i="20"/>
  <c r="BG23" i="20"/>
  <c r="BH23" i="20"/>
  <c r="BI23" i="20"/>
  <c r="BJ23" i="20"/>
  <c r="BK23" i="20"/>
  <c r="BL23" i="20"/>
  <c r="BM23" i="20"/>
  <c r="BN23" i="20"/>
  <c r="BO23" i="20"/>
  <c r="BP23" i="20"/>
  <c r="BQ23" i="20"/>
  <c r="BR23" i="20"/>
  <c r="BS23" i="20"/>
  <c r="BT23" i="20"/>
  <c r="BU23" i="20"/>
  <c r="BV23" i="20"/>
  <c r="BW23" i="20"/>
  <c r="BX23" i="20"/>
  <c r="BY23" i="20"/>
  <c r="BZ23" i="20"/>
  <c r="CA23" i="20"/>
  <c r="CB23" i="20"/>
  <c r="CC23" i="20"/>
  <c r="CD23" i="20"/>
  <c r="CE23" i="20"/>
  <c r="CF23" i="20"/>
  <c r="CG23" i="20"/>
  <c r="CH23" i="20"/>
  <c r="CI23" i="20"/>
  <c r="CJ23" i="20"/>
  <c r="CK23" i="20"/>
  <c r="CL23" i="20"/>
  <c r="CM23" i="20"/>
  <c r="CN23" i="20"/>
  <c r="CO23" i="20"/>
  <c r="CP23" i="20"/>
  <c r="CQ23" i="20"/>
  <c r="CR23" i="20"/>
  <c r="CS23" i="20"/>
  <c r="CT23" i="20"/>
  <c r="CU23" i="20"/>
  <c r="F24" i="20"/>
  <c r="G24" i="20"/>
  <c r="H24" i="20"/>
  <c r="I24" i="20"/>
  <c r="J24" i="20"/>
  <c r="K24" i="20"/>
  <c r="L24" i="20"/>
  <c r="M24" i="20"/>
  <c r="N24" i="20"/>
  <c r="O24" i="20"/>
  <c r="P24" i="20"/>
  <c r="Q24" i="20"/>
  <c r="R24" i="20"/>
  <c r="S24" i="20"/>
  <c r="T24" i="20"/>
  <c r="U24" i="20"/>
  <c r="V24" i="20"/>
  <c r="W24" i="20"/>
  <c r="X24" i="20"/>
  <c r="Y24" i="20"/>
  <c r="Z24" i="20"/>
  <c r="AA24" i="20"/>
  <c r="AB24" i="20"/>
  <c r="AC24" i="20"/>
  <c r="AD24" i="20"/>
  <c r="AE24" i="20"/>
  <c r="AF24" i="20"/>
  <c r="AG24" i="20"/>
  <c r="AH24" i="20"/>
  <c r="AI24" i="20"/>
  <c r="AJ24" i="20"/>
  <c r="AK24" i="20"/>
  <c r="AL24" i="20"/>
  <c r="AM24" i="20"/>
  <c r="AN24" i="20"/>
  <c r="AO24" i="20"/>
  <c r="AP24" i="20"/>
  <c r="AQ24" i="20"/>
  <c r="AR24" i="20"/>
  <c r="AS24" i="20"/>
  <c r="AT24" i="20"/>
  <c r="AU24" i="20"/>
  <c r="AV24" i="20"/>
  <c r="AW24" i="20"/>
  <c r="AX24" i="20"/>
  <c r="AY24" i="20"/>
  <c r="AZ24" i="20"/>
  <c r="BA24" i="20"/>
  <c r="BB24" i="20"/>
  <c r="BC24" i="20"/>
  <c r="BD24" i="20"/>
  <c r="BE24" i="20"/>
  <c r="BF24" i="20"/>
  <c r="BG24" i="20"/>
  <c r="BH24" i="20"/>
  <c r="BI24" i="20"/>
  <c r="BJ24" i="20"/>
  <c r="BK24" i="20"/>
  <c r="BL24" i="20"/>
  <c r="BM24" i="20"/>
  <c r="BN24" i="20"/>
  <c r="BO24" i="20"/>
  <c r="BP24" i="20"/>
  <c r="BQ24" i="20"/>
  <c r="BR24" i="20"/>
  <c r="BS24" i="20"/>
  <c r="BT24" i="20"/>
  <c r="BU24" i="20"/>
  <c r="BV24" i="20"/>
  <c r="BW24" i="20"/>
  <c r="BX24" i="20"/>
  <c r="BY24" i="20"/>
  <c r="BZ24" i="20"/>
  <c r="CA24" i="20"/>
  <c r="CB24" i="20"/>
  <c r="CC24" i="20"/>
  <c r="CD24" i="20"/>
  <c r="CE24" i="20"/>
  <c r="CF24" i="20"/>
  <c r="CG24" i="20"/>
  <c r="CH24" i="20"/>
  <c r="CI24" i="20"/>
  <c r="CJ24" i="20"/>
  <c r="CK24" i="20"/>
  <c r="CL24" i="20"/>
  <c r="CM24" i="20"/>
  <c r="CN24" i="20"/>
  <c r="CO24" i="20"/>
  <c r="CP24" i="20"/>
  <c r="CQ24" i="20"/>
  <c r="CR24" i="20"/>
  <c r="CS24" i="20"/>
  <c r="CT24" i="20"/>
  <c r="CU24" i="20"/>
  <c r="E24" i="20"/>
  <c r="E23" i="20"/>
  <c r="E22" i="20"/>
  <c r="D24" i="20"/>
  <c r="D23" i="20"/>
  <c r="D22" i="20"/>
  <c r="E21" i="20"/>
  <c r="D21" i="20"/>
  <c r="H18" i="20"/>
  <c r="J18" i="20"/>
  <c r="L18" i="20"/>
  <c r="N18" i="20"/>
  <c r="P18" i="20"/>
  <c r="R18" i="20"/>
  <c r="T18" i="20"/>
  <c r="V18" i="20"/>
  <c r="X18" i="20"/>
  <c r="Z18" i="20"/>
  <c r="AB18" i="20"/>
  <c r="AD18" i="20"/>
  <c r="AF18" i="20"/>
  <c r="AH18" i="20"/>
  <c r="AJ18" i="20"/>
  <c r="AL18" i="20"/>
  <c r="AN18" i="20"/>
  <c r="AP18" i="20"/>
  <c r="AR18" i="20"/>
  <c r="AT18" i="20"/>
  <c r="AV18" i="20"/>
  <c r="AX18" i="20"/>
  <c r="AZ18" i="20"/>
  <c r="BB18" i="20"/>
  <c r="BD18" i="20"/>
  <c r="BF18" i="20"/>
  <c r="BH18" i="20"/>
  <c r="BJ18" i="20"/>
  <c r="BL18" i="20"/>
  <c r="BN18" i="20"/>
  <c r="BP18" i="20"/>
  <c r="BR18" i="20"/>
  <c r="BT18" i="20"/>
  <c r="BV18" i="20"/>
  <c r="BX18" i="20"/>
  <c r="BZ18" i="20"/>
  <c r="CB18" i="20"/>
  <c r="CD18" i="20"/>
  <c r="CF18" i="20"/>
  <c r="CH18" i="20"/>
  <c r="CJ18" i="20"/>
  <c r="CL18" i="20"/>
  <c r="CN18" i="20"/>
  <c r="CP18" i="20"/>
  <c r="CR18" i="20"/>
  <c r="CT18" i="20"/>
  <c r="F18" i="20"/>
  <c r="D18" i="20"/>
  <c r="BS101" i="22"/>
  <c r="E30" i="14"/>
  <c r="F30" i="14"/>
  <c r="G30" i="14"/>
  <c r="H30" i="14"/>
  <c r="I30" i="14"/>
  <c r="J30" i="14"/>
  <c r="K30" i="14"/>
  <c r="L30" i="14"/>
  <c r="M30" i="14"/>
  <c r="N30" i="14"/>
  <c r="O30" i="14"/>
  <c r="P30" i="14"/>
  <c r="Q30" i="14"/>
  <c r="R30" i="14"/>
  <c r="S30" i="14"/>
  <c r="T30" i="14"/>
  <c r="U30" i="14"/>
  <c r="V30" i="14"/>
  <c r="W30" i="14"/>
  <c r="X30" i="14"/>
  <c r="Y30" i="14"/>
  <c r="Z30" i="14"/>
  <c r="AA30" i="14"/>
  <c r="AB30" i="14"/>
  <c r="AC30" i="14"/>
  <c r="AD30" i="14"/>
  <c r="AE30" i="14"/>
  <c r="AF30" i="14"/>
  <c r="AG30" i="14"/>
  <c r="AH30" i="14"/>
  <c r="AI30" i="14"/>
  <c r="AJ30" i="14"/>
  <c r="AK30" i="14"/>
  <c r="AL30" i="14"/>
  <c r="AM30" i="14"/>
  <c r="AN30" i="14"/>
  <c r="AO30" i="14"/>
  <c r="AP30" i="14"/>
  <c r="AQ30" i="14"/>
  <c r="AR30" i="14"/>
  <c r="AS30" i="14"/>
  <c r="AT30" i="14"/>
  <c r="AU30" i="14"/>
  <c r="AV30" i="14"/>
  <c r="AW30" i="14"/>
  <c r="AX30" i="14"/>
  <c r="AY30" i="14"/>
  <c r="AZ30" i="14"/>
  <c r="BA30" i="14"/>
  <c r="BB30" i="14"/>
  <c r="BC30" i="14"/>
  <c r="BD30" i="14"/>
  <c r="BE30" i="14"/>
  <c r="BF30" i="14"/>
  <c r="BG30" i="14"/>
  <c r="BH30" i="14"/>
  <c r="BI30" i="14"/>
  <c r="BJ30" i="14"/>
  <c r="BK30" i="14"/>
  <c r="BL30" i="14"/>
  <c r="BM30" i="14"/>
  <c r="BN30" i="14"/>
  <c r="BO30" i="14"/>
  <c r="BP30" i="14"/>
  <c r="BQ30" i="14"/>
  <c r="BR30" i="14"/>
  <c r="BS30" i="14"/>
  <c r="BT30" i="14"/>
  <c r="BU30" i="14"/>
  <c r="BV30" i="14"/>
  <c r="BW30" i="14"/>
  <c r="BX30" i="14"/>
  <c r="BY30" i="14"/>
  <c r="BZ30" i="14"/>
  <c r="CA30" i="14"/>
  <c r="CB30" i="14"/>
  <c r="CC30" i="14"/>
  <c r="CD30" i="14"/>
  <c r="CE30" i="14"/>
  <c r="CF30" i="14"/>
  <c r="CG30" i="14"/>
  <c r="CH30" i="14"/>
  <c r="CI30" i="14"/>
  <c r="CJ30" i="14"/>
  <c r="CK30" i="14"/>
  <c r="CL30" i="14"/>
  <c r="CM30" i="14"/>
  <c r="CN30" i="14"/>
  <c r="CO30" i="14"/>
  <c r="CP30" i="14"/>
  <c r="CQ30" i="14"/>
  <c r="CR30" i="14"/>
  <c r="CS30" i="14"/>
  <c r="CT30" i="14"/>
  <c r="CU30" i="14"/>
  <c r="D30" i="14"/>
  <c r="E28" i="14"/>
  <c r="F28" i="14"/>
  <c r="G28" i="14"/>
  <c r="H28" i="14"/>
  <c r="I28" i="14"/>
  <c r="J28" i="14"/>
  <c r="K28" i="14"/>
  <c r="L28" i="14"/>
  <c r="M28" i="14"/>
  <c r="N28" i="14"/>
  <c r="O28" i="14"/>
  <c r="P28" i="14"/>
  <c r="Q28" i="14"/>
  <c r="R28" i="14"/>
  <c r="S28" i="14"/>
  <c r="T28" i="14"/>
  <c r="U28" i="14"/>
  <c r="V28" i="14"/>
  <c r="W28" i="14"/>
  <c r="X28" i="14"/>
  <c r="Y28" i="14"/>
  <c r="Z28" i="14"/>
  <c r="AA28" i="14"/>
  <c r="AB28" i="14"/>
  <c r="AC28" i="14"/>
  <c r="AD28" i="14"/>
  <c r="AE28" i="14"/>
  <c r="AF28" i="14"/>
  <c r="AG28" i="14"/>
  <c r="AH28" i="14"/>
  <c r="AI28" i="14"/>
  <c r="AJ28" i="14"/>
  <c r="AK28" i="14"/>
  <c r="AL28" i="14"/>
  <c r="AM28" i="14"/>
  <c r="AN28" i="14"/>
  <c r="AO28" i="14"/>
  <c r="AP28" i="14"/>
  <c r="AQ28" i="14"/>
  <c r="AR28" i="14"/>
  <c r="AS28" i="14"/>
  <c r="AT28" i="14"/>
  <c r="AU28" i="14"/>
  <c r="AV28" i="14"/>
  <c r="AW28" i="14"/>
  <c r="AX28" i="14"/>
  <c r="AY28" i="14"/>
  <c r="AZ28" i="14"/>
  <c r="BA28" i="14"/>
  <c r="BB28" i="14"/>
  <c r="BC28" i="14"/>
  <c r="BD28" i="14"/>
  <c r="BE28" i="14"/>
  <c r="BF28" i="14"/>
  <c r="BG28" i="14"/>
  <c r="BH28" i="14"/>
  <c r="BI28" i="14"/>
  <c r="BJ28" i="14"/>
  <c r="BK28" i="14"/>
  <c r="BL28" i="14"/>
  <c r="BM28" i="14"/>
  <c r="BN28" i="14"/>
  <c r="BO28" i="14"/>
  <c r="BP28" i="14"/>
  <c r="BQ28" i="14"/>
  <c r="BR28" i="14"/>
  <c r="BS28" i="14"/>
  <c r="BT28" i="14"/>
  <c r="BU28" i="14"/>
  <c r="BV28" i="14"/>
  <c r="BW28" i="14"/>
  <c r="BX28" i="14"/>
  <c r="BY28" i="14"/>
  <c r="BZ28" i="14"/>
  <c r="CA28" i="14"/>
  <c r="CB28" i="14"/>
  <c r="CC28" i="14"/>
  <c r="CD28" i="14"/>
  <c r="CE28" i="14"/>
  <c r="CF28" i="14"/>
  <c r="CG28" i="14"/>
  <c r="CH28" i="14"/>
  <c r="CI28" i="14"/>
  <c r="CJ28" i="14"/>
  <c r="CK28" i="14"/>
  <c r="CL28" i="14"/>
  <c r="CM28" i="14"/>
  <c r="CN28" i="14"/>
  <c r="CO28" i="14"/>
  <c r="CP28" i="14"/>
  <c r="CQ28" i="14"/>
  <c r="CR28" i="14"/>
  <c r="CS28" i="14"/>
  <c r="CT28" i="14"/>
  <c r="CU28" i="14"/>
  <c r="D28" i="14"/>
  <c r="E26" i="14"/>
  <c r="F26" i="14"/>
  <c r="G26" i="14"/>
  <c r="H26" i="14"/>
  <c r="I26" i="14"/>
  <c r="J26" i="14"/>
  <c r="K26" i="14"/>
  <c r="L26" i="14"/>
  <c r="M26" i="14"/>
  <c r="N26" i="14"/>
  <c r="O26" i="14"/>
  <c r="P26" i="14"/>
  <c r="Q26" i="14"/>
  <c r="R26" i="14"/>
  <c r="S26" i="14"/>
  <c r="T26" i="14"/>
  <c r="U26" i="14"/>
  <c r="V26" i="14"/>
  <c r="W26" i="14"/>
  <c r="X26" i="14"/>
  <c r="Y26" i="14"/>
  <c r="Z26" i="14"/>
  <c r="AA26" i="14"/>
  <c r="AB26" i="14"/>
  <c r="AC26" i="14"/>
  <c r="AD26" i="14"/>
  <c r="AE26" i="14"/>
  <c r="AF26" i="14"/>
  <c r="AG26" i="14"/>
  <c r="AH26" i="14"/>
  <c r="AI26" i="14"/>
  <c r="AJ26" i="14"/>
  <c r="AK26" i="14"/>
  <c r="AL26" i="14"/>
  <c r="AM26" i="14"/>
  <c r="AN26" i="14"/>
  <c r="AO26" i="14"/>
  <c r="AP26" i="14"/>
  <c r="AQ26" i="14"/>
  <c r="AR26" i="14"/>
  <c r="AS26" i="14"/>
  <c r="AT26" i="14"/>
  <c r="AU26" i="14"/>
  <c r="AV26" i="14"/>
  <c r="AW26" i="14"/>
  <c r="AX26" i="14"/>
  <c r="AY26" i="14"/>
  <c r="AZ26" i="14"/>
  <c r="BA26" i="14"/>
  <c r="BB26" i="14"/>
  <c r="BC26" i="14"/>
  <c r="BD26" i="14"/>
  <c r="BE26" i="14"/>
  <c r="BF26" i="14"/>
  <c r="BG26" i="14"/>
  <c r="BH26" i="14"/>
  <c r="BI26" i="14"/>
  <c r="BJ26" i="14"/>
  <c r="BK26" i="14"/>
  <c r="BL26" i="14"/>
  <c r="BM26" i="14"/>
  <c r="BN26" i="14"/>
  <c r="BO26" i="14"/>
  <c r="BP26" i="14"/>
  <c r="BQ26" i="14"/>
  <c r="BR26" i="14"/>
  <c r="BS26" i="14"/>
  <c r="BT26" i="14"/>
  <c r="BU26" i="14"/>
  <c r="BV26" i="14"/>
  <c r="BW26" i="14"/>
  <c r="BX26" i="14"/>
  <c r="BY26" i="14"/>
  <c r="BZ26" i="14"/>
  <c r="CA26" i="14"/>
  <c r="CB26" i="14"/>
  <c r="CC26" i="14"/>
  <c r="CD26" i="14"/>
  <c r="CE26" i="14"/>
  <c r="CF26" i="14"/>
  <c r="CG26" i="14"/>
  <c r="CH26" i="14"/>
  <c r="CI26" i="14"/>
  <c r="CJ26" i="14"/>
  <c r="CK26" i="14"/>
  <c r="CL26" i="14"/>
  <c r="CM26" i="14"/>
  <c r="CN26" i="14"/>
  <c r="CO26" i="14"/>
  <c r="CP26" i="14"/>
  <c r="CQ26" i="14"/>
  <c r="CR26" i="14"/>
  <c r="CS26" i="14"/>
  <c r="CT26" i="14"/>
  <c r="CU26" i="14"/>
  <c r="D26" i="14"/>
  <c r="E24" i="14"/>
  <c r="F24" i="14"/>
  <c r="G24" i="14"/>
  <c r="H24" i="14"/>
  <c r="I24" i="14"/>
  <c r="J24" i="14"/>
  <c r="K24" i="14"/>
  <c r="L24" i="14"/>
  <c r="M24" i="14"/>
  <c r="N24" i="14"/>
  <c r="O24" i="14"/>
  <c r="P24" i="14"/>
  <c r="Q24" i="14"/>
  <c r="R24" i="14"/>
  <c r="S24" i="14"/>
  <c r="T24" i="14"/>
  <c r="U24" i="14"/>
  <c r="V24" i="14"/>
  <c r="W24" i="14"/>
  <c r="X24" i="14"/>
  <c r="Y24" i="14"/>
  <c r="Z24" i="14"/>
  <c r="AA24" i="14"/>
  <c r="AB24" i="14"/>
  <c r="AC24" i="14"/>
  <c r="AD24" i="14"/>
  <c r="AE24" i="14"/>
  <c r="AF24" i="14"/>
  <c r="AG24" i="14"/>
  <c r="AH24" i="14"/>
  <c r="AI24" i="14"/>
  <c r="AJ24" i="14"/>
  <c r="AK24" i="14"/>
  <c r="AL24" i="14"/>
  <c r="AM24" i="14"/>
  <c r="AN24" i="14"/>
  <c r="AO24" i="14"/>
  <c r="AP24" i="14"/>
  <c r="AQ24" i="14"/>
  <c r="AR24" i="14"/>
  <c r="AS24" i="14"/>
  <c r="AT24" i="14"/>
  <c r="AU24" i="14"/>
  <c r="AV24" i="14"/>
  <c r="AW24" i="14"/>
  <c r="AX24" i="14"/>
  <c r="AY24" i="14"/>
  <c r="AZ24" i="14"/>
  <c r="BA24" i="14"/>
  <c r="BB24" i="14"/>
  <c r="BC24" i="14"/>
  <c r="BD24" i="14"/>
  <c r="BE24" i="14"/>
  <c r="BF24" i="14"/>
  <c r="BG24" i="14"/>
  <c r="BH24" i="14"/>
  <c r="BI24" i="14"/>
  <c r="BJ24" i="14"/>
  <c r="BK24" i="14"/>
  <c r="BL24" i="14"/>
  <c r="BM24" i="14"/>
  <c r="BN24" i="14"/>
  <c r="BO24" i="14"/>
  <c r="BP24" i="14"/>
  <c r="BQ24" i="14"/>
  <c r="BR24" i="14"/>
  <c r="BS24" i="14"/>
  <c r="BT24" i="14"/>
  <c r="BU24" i="14"/>
  <c r="BV24" i="14"/>
  <c r="BW24" i="14"/>
  <c r="BX24" i="14"/>
  <c r="BY24" i="14"/>
  <c r="BZ24" i="14"/>
  <c r="CA24" i="14"/>
  <c r="CB24" i="14"/>
  <c r="CC24" i="14"/>
  <c r="CD24" i="14"/>
  <c r="CE24" i="14"/>
  <c r="CF24" i="14"/>
  <c r="CG24" i="14"/>
  <c r="CH24" i="14"/>
  <c r="CI24" i="14"/>
  <c r="CJ24" i="14"/>
  <c r="CK24" i="14"/>
  <c r="CL24" i="14"/>
  <c r="CM24" i="14"/>
  <c r="CN24" i="14"/>
  <c r="CO24" i="14"/>
  <c r="CP24" i="14"/>
  <c r="CQ24" i="14"/>
  <c r="CR24" i="14"/>
  <c r="CS24" i="14"/>
  <c r="CT24" i="14"/>
  <c r="CU24" i="14"/>
  <c r="D24" i="14"/>
  <c r="E22" i="14"/>
  <c r="F22" i="14"/>
  <c r="G22" i="14"/>
  <c r="H22" i="14"/>
  <c r="I22" i="14"/>
  <c r="J22" i="14"/>
  <c r="K22" i="14"/>
  <c r="L22" i="14"/>
  <c r="M22" i="14"/>
  <c r="N22" i="14"/>
  <c r="O22" i="14"/>
  <c r="P22" i="14"/>
  <c r="Q22" i="14"/>
  <c r="R22" i="14"/>
  <c r="S22" i="14"/>
  <c r="T22" i="14"/>
  <c r="U22" i="14"/>
  <c r="V22" i="14"/>
  <c r="W22" i="14"/>
  <c r="X22" i="14"/>
  <c r="Y22" i="14"/>
  <c r="Z22" i="14"/>
  <c r="AA22" i="14"/>
  <c r="AB22" i="14"/>
  <c r="AC22" i="14"/>
  <c r="AD22" i="14"/>
  <c r="AE22" i="14"/>
  <c r="AF22" i="14"/>
  <c r="AG22" i="14"/>
  <c r="AH22" i="14"/>
  <c r="AI22" i="14"/>
  <c r="AJ22" i="14"/>
  <c r="AK22" i="14"/>
  <c r="AL22" i="14"/>
  <c r="AM22" i="14"/>
  <c r="AN22" i="14"/>
  <c r="AO22" i="14"/>
  <c r="AP22" i="14"/>
  <c r="AQ22" i="14"/>
  <c r="AR22" i="14"/>
  <c r="AS22" i="14"/>
  <c r="AT22" i="14"/>
  <c r="AU22" i="14"/>
  <c r="AV22" i="14"/>
  <c r="AW22" i="14"/>
  <c r="AX22" i="14"/>
  <c r="AY22" i="14"/>
  <c r="AZ22" i="14"/>
  <c r="BA22" i="14"/>
  <c r="BB22" i="14"/>
  <c r="BC22" i="14"/>
  <c r="BD22" i="14"/>
  <c r="BE22" i="14"/>
  <c r="BF22" i="14"/>
  <c r="BG22" i="14"/>
  <c r="BH22" i="14"/>
  <c r="BI22" i="14"/>
  <c r="BJ22" i="14"/>
  <c r="BK22" i="14"/>
  <c r="BL22" i="14"/>
  <c r="BM22" i="14"/>
  <c r="BN22" i="14"/>
  <c r="BO22" i="14"/>
  <c r="BP22" i="14"/>
  <c r="BQ22" i="14"/>
  <c r="BR22" i="14"/>
  <c r="BS22" i="14"/>
  <c r="BT22" i="14"/>
  <c r="BU22" i="14"/>
  <c r="BV22" i="14"/>
  <c r="BW22" i="14"/>
  <c r="BX22" i="14"/>
  <c r="BY22" i="14"/>
  <c r="BZ22" i="14"/>
  <c r="CA22" i="14"/>
  <c r="CB22" i="14"/>
  <c r="CC22" i="14"/>
  <c r="CD22" i="14"/>
  <c r="CE22" i="14"/>
  <c r="CF22" i="14"/>
  <c r="CG22" i="14"/>
  <c r="CH22" i="14"/>
  <c r="CI22" i="14"/>
  <c r="CJ22" i="14"/>
  <c r="CK22" i="14"/>
  <c r="CL22" i="14"/>
  <c r="CM22" i="14"/>
  <c r="CN22" i="14"/>
  <c r="CO22" i="14"/>
  <c r="CP22" i="14"/>
  <c r="CQ22" i="14"/>
  <c r="CR22" i="14"/>
  <c r="CS22" i="14"/>
  <c r="CT22" i="14"/>
  <c r="CU22" i="14"/>
  <c r="D22" i="14"/>
  <c r="E20" i="14"/>
  <c r="F20" i="14"/>
  <c r="G20" i="14"/>
  <c r="H20" i="14"/>
  <c r="I20" i="14"/>
  <c r="J20" i="14"/>
  <c r="K20" i="14"/>
  <c r="L20" i="14"/>
  <c r="M20" i="14"/>
  <c r="N20" i="14"/>
  <c r="O20" i="14"/>
  <c r="P20" i="14"/>
  <c r="Q20" i="14"/>
  <c r="R20" i="14"/>
  <c r="S20" i="14"/>
  <c r="T20" i="14"/>
  <c r="U20" i="14"/>
  <c r="V20" i="14"/>
  <c r="W20" i="14"/>
  <c r="X20" i="14"/>
  <c r="Y20" i="14"/>
  <c r="Z20" i="14"/>
  <c r="AA20" i="14"/>
  <c r="AB20" i="14"/>
  <c r="AC20" i="14"/>
  <c r="AD20" i="14"/>
  <c r="AE20" i="14"/>
  <c r="AF20" i="14"/>
  <c r="AG20" i="14"/>
  <c r="AH20" i="14"/>
  <c r="AI20" i="14"/>
  <c r="AJ20" i="14"/>
  <c r="AK20" i="14"/>
  <c r="AL20" i="14"/>
  <c r="AM20" i="14"/>
  <c r="AN20" i="14"/>
  <c r="AO20" i="14"/>
  <c r="AP20" i="14"/>
  <c r="AQ20" i="14"/>
  <c r="AR20" i="14"/>
  <c r="AS20" i="14"/>
  <c r="AT20" i="14"/>
  <c r="AU20" i="14"/>
  <c r="AV20" i="14"/>
  <c r="AW20" i="14"/>
  <c r="AX20" i="14"/>
  <c r="AY20" i="14"/>
  <c r="AZ20" i="14"/>
  <c r="BA20" i="14"/>
  <c r="BB20" i="14"/>
  <c r="BC20" i="14"/>
  <c r="BD20" i="14"/>
  <c r="BE20" i="14"/>
  <c r="BF20" i="14"/>
  <c r="BG20" i="14"/>
  <c r="BH20" i="14"/>
  <c r="BI20" i="14"/>
  <c r="BJ20" i="14"/>
  <c r="BK20" i="14"/>
  <c r="BL20" i="14"/>
  <c r="BM20" i="14"/>
  <c r="BN20" i="14"/>
  <c r="BO20" i="14"/>
  <c r="BP20" i="14"/>
  <c r="BQ20" i="14"/>
  <c r="BR20" i="14"/>
  <c r="BS20" i="14"/>
  <c r="BT20" i="14"/>
  <c r="BU20" i="14"/>
  <c r="BV20" i="14"/>
  <c r="BW20" i="14"/>
  <c r="BX20" i="14"/>
  <c r="BY20" i="14"/>
  <c r="BZ20" i="14"/>
  <c r="CA20" i="14"/>
  <c r="CB20" i="14"/>
  <c r="CC20" i="14"/>
  <c r="CD20" i="14"/>
  <c r="CE20" i="14"/>
  <c r="CF20" i="14"/>
  <c r="CG20" i="14"/>
  <c r="CH20" i="14"/>
  <c r="CI20" i="14"/>
  <c r="CJ20" i="14"/>
  <c r="CK20" i="14"/>
  <c r="CL20" i="14"/>
  <c r="CM20" i="14"/>
  <c r="CN20" i="14"/>
  <c r="CO20" i="14"/>
  <c r="CP20" i="14"/>
  <c r="CQ20" i="14"/>
  <c r="CR20" i="14"/>
  <c r="CS20" i="14"/>
  <c r="CT20" i="14"/>
  <c r="CU20" i="14"/>
  <c r="D20" i="14"/>
  <c r="BQ101" i="22"/>
  <c r="CZ9" i="19"/>
  <c r="DG8" i="19"/>
  <c r="CZ16" i="19"/>
  <c r="CZ15" i="19"/>
  <c r="X55" i="20" l="1"/>
  <c r="V19" i="20"/>
  <c r="AD55" i="14"/>
  <c r="AB18" i="14"/>
  <c r="CW26" i="20"/>
  <c r="CW25" i="20"/>
  <c r="CW30" i="14"/>
  <c r="CW28" i="14"/>
  <c r="CV26" i="20"/>
  <c r="CV21" i="20"/>
  <c r="CV22" i="20"/>
  <c r="CV25" i="20"/>
  <c r="CV18" i="20"/>
  <c r="I6" i="20" s="1"/>
  <c r="CV24" i="20"/>
  <c r="CV23" i="20"/>
  <c r="CV20" i="14"/>
  <c r="CV24" i="14"/>
  <c r="CV30" i="14"/>
  <c r="CV22" i="14"/>
  <c r="CV26" i="14"/>
  <c r="CV28" i="14"/>
  <c r="I7" i="20"/>
  <c r="E15" i="14"/>
  <c r="F15" i="14" s="1"/>
  <c r="G15" i="14" s="1"/>
  <c r="H15" i="14" s="1"/>
  <c r="I15" i="14" s="1"/>
  <c r="J15" i="14" s="1"/>
  <c r="K15" i="14" s="1"/>
  <c r="L15" i="14" s="1"/>
  <c r="M15" i="14" s="1"/>
  <c r="N15" i="14" s="1"/>
  <c r="O15" i="14" s="1"/>
  <c r="P15" i="14" s="1"/>
  <c r="Q15" i="14" s="1"/>
  <c r="R15" i="14" s="1"/>
  <c r="S15" i="14" s="1"/>
  <c r="T15" i="14" s="1"/>
  <c r="U15" i="14" s="1"/>
  <c r="V15" i="14" s="1"/>
  <c r="W15" i="14" s="1"/>
  <c r="X15" i="14" s="1"/>
  <c r="Y15" i="14" s="1"/>
  <c r="Z15" i="14" s="1"/>
  <c r="AA15" i="14" s="1"/>
  <c r="AB15" i="14" s="1"/>
  <c r="AC15" i="14" s="1"/>
  <c r="AD15" i="14" s="1"/>
  <c r="AE15" i="14" s="1"/>
  <c r="AF15" i="14" s="1"/>
  <c r="AG15" i="14" s="1"/>
  <c r="AH15" i="14" s="1"/>
  <c r="AI15" i="14" s="1"/>
  <c r="AJ15" i="14" s="1"/>
  <c r="AK15" i="14" s="1"/>
  <c r="AL15" i="14" s="1"/>
  <c r="AM15" i="14" s="1"/>
  <c r="AN15" i="14" s="1"/>
  <c r="AO15" i="14" s="1"/>
  <c r="AP15" i="14" s="1"/>
  <c r="AQ15" i="14" s="1"/>
  <c r="AR15" i="14" s="1"/>
  <c r="AS15" i="14" s="1"/>
  <c r="AT15" i="14" s="1"/>
  <c r="AU15" i="14" s="1"/>
  <c r="AV15" i="14" s="1"/>
  <c r="AW15" i="14" s="1"/>
  <c r="AX15" i="14" s="1"/>
  <c r="AY15" i="14" s="1"/>
  <c r="AZ15" i="14" s="1"/>
  <c r="BA15" i="14" s="1"/>
  <c r="BB15" i="14" s="1"/>
  <c r="BC15" i="14" s="1"/>
  <c r="BD15" i="14" s="1"/>
  <c r="BE15" i="14" s="1"/>
  <c r="BF15" i="14" s="1"/>
  <c r="BG15" i="14" s="1"/>
  <c r="BH15" i="14" s="1"/>
  <c r="BI15" i="14" s="1"/>
  <c r="BJ15" i="14" s="1"/>
  <c r="BK15" i="14" s="1"/>
  <c r="BL15" i="14" s="1"/>
  <c r="BM15" i="14" s="1"/>
  <c r="BN15" i="14" s="1"/>
  <c r="BO15" i="14" s="1"/>
  <c r="BP15" i="14" s="1"/>
  <c r="BQ15" i="14" s="1"/>
  <c r="BR15" i="14" s="1"/>
  <c r="BS15" i="14" s="1"/>
  <c r="BT15" i="14" s="1"/>
  <c r="BU15" i="14" s="1"/>
  <c r="BV15" i="14" s="1"/>
  <c r="BW15" i="14" s="1"/>
  <c r="BX15" i="14" s="1"/>
  <c r="BY15" i="14" s="1"/>
  <c r="BZ15" i="14" s="1"/>
  <c r="CA15" i="14" s="1"/>
  <c r="CB15" i="14" s="1"/>
  <c r="CC15" i="14" s="1"/>
  <c r="CD15" i="14" s="1"/>
  <c r="CE15" i="14" s="1"/>
  <c r="CF15" i="14" s="1"/>
  <c r="CG15" i="14" s="1"/>
  <c r="CH15" i="14" s="1"/>
  <c r="CI15" i="14" s="1"/>
  <c r="CJ15" i="14" s="1"/>
  <c r="CK15" i="14" s="1"/>
  <c r="CL15" i="14" s="1"/>
  <c r="CM15" i="14" s="1"/>
  <c r="CN15" i="14" s="1"/>
  <c r="CO15" i="14" s="1"/>
  <c r="CP15" i="14" s="1"/>
  <c r="CQ15" i="14" s="1"/>
  <c r="CR15" i="14" s="1"/>
  <c r="CS15" i="14" s="1"/>
  <c r="CT15" i="14" s="1"/>
  <c r="CU15" i="14" s="1"/>
  <c r="H14" i="14"/>
  <c r="L14" i="14" s="1"/>
  <c r="P14" i="14" s="1"/>
  <c r="T14" i="14" s="1"/>
  <c r="X14" i="14" s="1"/>
  <c r="AB14" i="14" s="1"/>
  <c r="AF14" i="14" s="1"/>
  <c r="AJ14" i="14" s="1"/>
  <c r="AN14" i="14" s="1"/>
  <c r="AR14" i="14" s="1"/>
  <c r="AV14" i="14" s="1"/>
  <c r="AZ14" i="14" s="1"/>
  <c r="BD14" i="14" s="1"/>
  <c r="BH14" i="14" s="1"/>
  <c r="BL14" i="14" s="1"/>
  <c r="BP14" i="14" s="1"/>
  <c r="BT14" i="14" s="1"/>
  <c r="BX14" i="14" s="1"/>
  <c r="CB14" i="14" s="1"/>
  <c r="CF14" i="14" s="1"/>
  <c r="CJ14" i="14" s="1"/>
  <c r="CN14" i="14" s="1"/>
  <c r="CR14" i="14" s="1"/>
  <c r="E17" i="20"/>
  <c r="F17" i="20" s="1"/>
  <c r="G17" i="20" s="1"/>
  <c r="H17" i="20" s="1"/>
  <c r="I17" i="20" s="1"/>
  <c r="J17" i="20" s="1"/>
  <c r="K17" i="20" s="1"/>
  <c r="L17" i="20" s="1"/>
  <c r="M17" i="20" s="1"/>
  <c r="N17" i="20" s="1"/>
  <c r="O17" i="20" s="1"/>
  <c r="P17" i="20" s="1"/>
  <c r="Q17" i="20" s="1"/>
  <c r="R17" i="20" s="1"/>
  <c r="S17" i="20" s="1"/>
  <c r="T17" i="20" s="1"/>
  <c r="U17" i="20" s="1"/>
  <c r="V17" i="20" s="1"/>
  <c r="W17" i="20" s="1"/>
  <c r="X17" i="20" s="1"/>
  <c r="Y17" i="20" s="1"/>
  <c r="Z17" i="20" s="1"/>
  <c r="AA17" i="20" s="1"/>
  <c r="AB17" i="20" s="1"/>
  <c r="AC17" i="20" s="1"/>
  <c r="AD17" i="20" s="1"/>
  <c r="AE17" i="20" s="1"/>
  <c r="AF17" i="20" s="1"/>
  <c r="AG17" i="20" s="1"/>
  <c r="AH17" i="20" s="1"/>
  <c r="AI17" i="20" s="1"/>
  <c r="AJ17" i="20" s="1"/>
  <c r="AK17" i="20" s="1"/>
  <c r="AL17" i="20" s="1"/>
  <c r="AM17" i="20" s="1"/>
  <c r="AN17" i="20" s="1"/>
  <c r="AO17" i="20" s="1"/>
  <c r="AP17" i="20" s="1"/>
  <c r="AQ17" i="20" s="1"/>
  <c r="AR17" i="20" s="1"/>
  <c r="AS17" i="20" s="1"/>
  <c r="AT17" i="20" s="1"/>
  <c r="AU17" i="20" s="1"/>
  <c r="AV17" i="20" s="1"/>
  <c r="AW17" i="20" s="1"/>
  <c r="AX17" i="20" s="1"/>
  <c r="AY17" i="20" s="1"/>
  <c r="AZ17" i="20" s="1"/>
  <c r="BA17" i="20" s="1"/>
  <c r="BB17" i="20" s="1"/>
  <c r="BC17" i="20" s="1"/>
  <c r="BD17" i="20" s="1"/>
  <c r="BE17" i="20" s="1"/>
  <c r="BF17" i="20" s="1"/>
  <c r="BG17" i="20" s="1"/>
  <c r="BH17" i="20" s="1"/>
  <c r="BI17" i="20" s="1"/>
  <c r="BJ17" i="20" s="1"/>
  <c r="BK17" i="20" s="1"/>
  <c r="BL17" i="20" s="1"/>
  <c r="BM17" i="20" s="1"/>
  <c r="BN17" i="20" s="1"/>
  <c r="BO17" i="20" s="1"/>
  <c r="BP17" i="20" s="1"/>
  <c r="BQ17" i="20" s="1"/>
  <c r="BR17" i="20" s="1"/>
  <c r="BS17" i="20" s="1"/>
  <c r="BT17" i="20" s="1"/>
  <c r="BU17" i="20" s="1"/>
  <c r="BV17" i="20" s="1"/>
  <c r="BW17" i="20" s="1"/>
  <c r="BX17" i="20" s="1"/>
  <c r="BY17" i="20" s="1"/>
  <c r="BZ17" i="20" s="1"/>
  <c r="CA17" i="20" s="1"/>
  <c r="CB17" i="20" s="1"/>
  <c r="CC17" i="20" s="1"/>
  <c r="CD17" i="20" s="1"/>
  <c r="CE17" i="20" s="1"/>
  <c r="CF17" i="20" s="1"/>
  <c r="CG17" i="20" s="1"/>
  <c r="CH17" i="20" s="1"/>
  <c r="CI17" i="20" s="1"/>
  <c r="CJ17" i="20" s="1"/>
  <c r="CK17" i="20" s="1"/>
  <c r="CL17" i="20" s="1"/>
  <c r="CM17" i="20" s="1"/>
  <c r="CN17" i="20" s="1"/>
  <c r="CO17" i="20" s="1"/>
  <c r="CP17" i="20" s="1"/>
  <c r="CQ17" i="20" s="1"/>
  <c r="CR17" i="20" s="1"/>
  <c r="CS17" i="20" s="1"/>
  <c r="CT17" i="20" s="1"/>
  <c r="CU17" i="20" s="1"/>
  <c r="H16" i="20"/>
  <c r="L16" i="20" s="1"/>
  <c r="P16" i="20" s="1"/>
  <c r="T16" i="20" s="1"/>
  <c r="X16" i="20" s="1"/>
  <c r="AB16" i="20" s="1"/>
  <c r="AF16" i="20" s="1"/>
  <c r="AJ16" i="20" s="1"/>
  <c r="AN16" i="20" s="1"/>
  <c r="AR16" i="20" s="1"/>
  <c r="AV16" i="20" s="1"/>
  <c r="AZ16" i="20" s="1"/>
  <c r="BD16" i="20" s="1"/>
  <c r="BH16" i="20" s="1"/>
  <c r="BL16" i="20" s="1"/>
  <c r="BP16" i="20" s="1"/>
  <c r="BT16" i="20" s="1"/>
  <c r="BX16" i="20" s="1"/>
  <c r="CB16" i="20" s="1"/>
  <c r="CF16" i="20" s="1"/>
  <c r="CJ16" i="20" s="1"/>
  <c r="CN16" i="20" s="1"/>
  <c r="CR16" i="20" s="1"/>
  <c r="Z55" i="20" l="1"/>
  <c r="X19" i="20"/>
  <c r="AF55" i="14"/>
  <c r="AD18" i="14"/>
  <c r="CI7" i="14"/>
  <c r="CI6" i="20"/>
  <c r="CI7" i="20"/>
  <c r="AX6" i="20"/>
  <c r="AX7" i="20" s="1"/>
  <c r="CI8" i="20"/>
  <c r="CI6" i="14"/>
  <c r="AX6" i="14"/>
  <c r="DJS30" i="19"/>
  <c r="DJS299" i="19"/>
  <c r="DJQ30" i="19"/>
  <c r="DJQ299" i="19"/>
  <c r="DJO30" i="19"/>
  <c r="DJO299" i="19"/>
  <c r="DJM30" i="19"/>
  <c r="DJM299" i="19"/>
  <c r="DJK30" i="19"/>
  <c r="DJK299" i="19"/>
  <c r="DJI30" i="19"/>
  <c r="DJI299" i="19"/>
  <c r="DJG30" i="19"/>
  <c r="DJG299" i="19"/>
  <c r="DJE30" i="19"/>
  <c r="DJE299" i="19"/>
  <c r="DJC30" i="19"/>
  <c r="DJC299" i="19"/>
  <c r="DJA30" i="19"/>
  <c r="DJA299" i="19"/>
  <c r="DIY30" i="19"/>
  <c r="DIY299" i="19"/>
  <c r="DIW30" i="19"/>
  <c r="DIW299" i="19"/>
  <c r="DIU30" i="19"/>
  <c r="DIU299" i="19"/>
  <c r="DIS30" i="19"/>
  <c r="DIS299" i="19"/>
  <c r="DIQ30" i="19"/>
  <c r="DIQ299" i="19"/>
  <c r="DIO30" i="19"/>
  <c r="DIO299" i="19"/>
  <c r="DIM30" i="19"/>
  <c r="DIM299" i="19"/>
  <c r="DIK30" i="19"/>
  <c r="DIK299" i="19"/>
  <c r="DII30" i="19"/>
  <c r="DII299" i="19"/>
  <c r="DIG30" i="19"/>
  <c r="DIG299" i="19"/>
  <c r="DIE30" i="19"/>
  <c r="DIE299" i="19"/>
  <c r="DIC30" i="19"/>
  <c r="DIC299" i="19"/>
  <c r="DIA30" i="19"/>
  <c r="DIA299" i="19"/>
  <c r="DHY30" i="19"/>
  <c r="DHY299" i="19"/>
  <c r="DHW30" i="19"/>
  <c r="DHW299" i="19"/>
  <c r="DHU30" i="19"/>
  <c r="DHU299" i="19"/>
  <c r="DHS30" i="19"/>
  <c r="DHS299" i="19"/>
  <c r="DHQ30" i="19"/>
  <c r="DHQ299" i="19"/>
  <c r="DHO30" i="19"/>
  <c r="DHO299" i="19"/>
  <c r="DHM30" i="19"/>
  <c r="DHM299" i="19"/>
  <c r="DHK30" i="19"/>
  <c r="DHK299" i="19"/>
  <c r="DHI30" i="19"/>
  <c r="DHI299" i="19"/>
  <c r="DHG30" i="19"/>
  <c r="DHG299" i="19"/>
  <c r="DHE30" i="19"/>
  <c r="DHE299" i="19"/>
  <c r="DHC30" i="19"/>
  <c r="DHC299" i="19"/>
  <c r="DHA30" i="19"/>
  <c r="DHA299" i="19"/>
  <c r="DGY30" i="19"/>
  <c r="DGY299" i="19"/>
  <c r="DGW30" i="19"/>
  <c r="DGW299" i="19"/>
  <c r="DGU30" i="19"/>
  <c r="DGU299" i="19"/>
  <c r="DGS30" i="19"/>
  <c r="DGS299" i="19"/>
  <c r="DGQ30" i="19"/>
  <c r="DGQ299" i="19"/>
  <c r="DGO30" i="19"/>
  <c r="DGO299" i="19"/>
  <c r="DGM30" i="19"/>
  <c r="DGM299" i="19"/>
  <c r="DGK30" i="19"/>
  <c r="DGK299" i="19"/>
  <c r="DGI30" i="19"/>
  <c r="DGI299" i="19"/>
  <c r="DGG30" i="19"/>
  <c r="DGG299" i="19"/>
  <c r="DGE30" i="19"/>
  <c r="DGE299" i="19"/>
  <c r="DGC30" i="19"/>
  <c r="DGC299" i="19"/>
  <c r="DGA30" i="19"/>
  <c r="DGA290" i="19"/>
  <c r="DFY30" i="19"/>
  <c r="DFY290" i="19"/>
  <c r="DFW30" i="19"/>
  <c r="DFW290" i="19"/>
  <c r="DFU30" i="19"/>
  <c r="DFU290" i="19"/>
  <c r="DFS30" i="19"/>
  <c r="DFS290" i="19"/>
  <c r="DFQ30" i="19"/>
  <c r="DFQ290" i="19"/>
  <c r="DFO30" i="19"/>
  <c r="DFO290" i="19"/>
  <c r="DFM30" i="19"/>
  <c r="DFM290" i="19"/>
  <c r="DFK30" i="19"/>
  <c r="DFK290" i="19"/>
  <c r="DFI30" i="19"/>
  <c r="DFI290" i="19"/>
  <c r="DFG30" i="19"/>
  <c r="DFG290" i="19"/>
  <c r="DFE30" i="19"/>
  <c r="DFE290" i="19"/>
  <c r="DFC30" i="19"/>
  <c r="DFC290" i="19"/>
  <c r="DFA30" i="19"/>
  <c r="DFA290" i="19"/>
  <c r="DEY30" i="19"/>
  <c r="DEY290" i="19"/>
  <c r="DEW30" i="19"/>
  <c r="DEW290" i="19"/>
  <c r="DEU30" i="19"/>
  <c r="DEU290" i="19"/>
  <c r="DES30" i="19"/>
  <c r="DES290" i="19"/>
  <c r="DEQ30" i="19"/>
  <c r="DEQ290" i="19"/>
  <c r="DEO30" i="19"/>
  <c r="DEO290" i="19"/>
  <c r="DEM30" i="19"/>
  <c r="DEM290" i="19"/>
  <c r="DEK30" i="19"/>
  <c r="DEK290" i="19"/>
  <c r="DEI30" i="19"/>
  <c r="DEI290" i="19"/>
  <c r="DEG30" i="19"/>
  <c r="DEG290" i="19"/>
  <c r="DEE30" i="19"/>
  <c r="DEE290" i="19"/>
  <c r="DEC30" i="19"/>
  <c r="DEC290" i="19"/>
  <c r="DEA30" i="19"/>
  <c r="DEA290" i="19"/>
  <c r="DDY30" i="19"/>
  <c r="DDY290" i="19"/>
  <c r="DDW30" i="19"/>
  <c r="DDW290" i="19"/>
  <c r="DDU30" i="19"/>
  <c r="DDU290" i="19"/>
  <c r="DDS30" i="19"/>
  <c r="DDS290" i="19"/>
  <c r="DDQ30" i="19"/>
  <c r="DDQ290" i="19"/>
  <c r="DDO30" i="19"/>
  <c r="DDO290" i="19"/>
  <c r="DDM30" i="19"/>
  <c r="DDM290" i="19"/>
  <c r="DDK30" i="19"/>
  <c r="DDK290" i="19"/>
  <c r="DDI30" i="19"/>
  <c r="DDI290" i="19"/>
  <c r="DDG30" i="19"/>
  <c r="DDG290" i="19"/>
  <c r="DDE30" i="19"/>
  <c r="DDE290" i="19"/>
  <c r="DDC30" i="19"/>
  <c r="DDC290" i="19"/>
  <c r="DDA30" i="19"/>
  <c r="DDA290" i="19"/>
  <c r="DCY30" i="19"/>
  <c r="DCY290" i="19"/>
  <c r="DCW30" i="19"/>
  <c r="DCW290" i="19"/>
  <c r="DCU30" i="19"/>
  <c r="DCU290" i="19"/>
  <c r="DCS30" i="19"/>
  <c r="DCS290" i="19"/>
  <c r="DCQ30" i="19"/>
  <c r="DCQ290" i="19"/>
  <c r="DCO30" i="19"/>
  <c r="DCO290" i="19"/>
  <c r="DCM30" i="19"/>
  <c r="DCM290" i="19"/>
  <c r="DCK30" i="19"/>
  <c r="DCK290" i="19"/>
  <c r="DCI30" i="19"/>
  <c r="DCI281" i="19"/>
  <c r="DCG30" i="19"/>
  <c r="DCG281" i="19"/>
  <c r="DCE30" i="19"/>
  <c r="DCE281" i="19"/>
  <c r="DCC30" i="19"/>
  <c r="DCC281" i="19"/>
  <c r="DCA30" i="19"/>
  <c r="DCA281" i="19"/>
  <c r="DBY30" i="19"/>
  <c r="DBY281" i="19"/>
  <c r="DBW30" i="19"/>
  <c r="DBW281" i="19"/>
  <c r="DBU30" i="19"/>
  <c r="DBU281" i="19"/>
  <c r="DBS30" i="19"/>
  <c r="DBS281" i="19"/>
  <c r="DBQ30" i="19"/>
  <c r="DBQ281" i="19"/>
  <c r="DBO30" i="19"/>
  <c r="DBO281" i="19"/>
  <c r="DBM30" i="19"/>
  <c r="DBM281" i="19"/>
  <c r="DBK30" i="19"/>
  <c r="DBK281" i="19"/>
  <c r="DBI30" i="19"/>
  <c r="DBI281" i="19"/>
  <c r="DBG30" i="19"/>
  <c r="DBG281" i="19"/>
  <c r="DBE30" i="19"/>
  <c r="DBE281" i="19"/>
  <c r="DBC30" i="19"/>
  <c r="DBC281" i="19"/>
  <c r="DBA30" i="19"/>
  <c r="DBA281" i="19"/>
  <c r="DAY30" i="19"/>
  <c r="DAY281" i="19"/>
  <c r="DAW30" i="19"/>
  <c r="DAW281" i="19"/>
  <c r="DAU30" i="19"/>
  <c r="DAU281" i="19"/>
  <c r="DAS30" i="19"/>
  <c r="DAS281" i="19"/>
  <c r="DAQ30" i="19"/>
  <c r="DAQ281" i="19"/>
  <c r="DAO30" i="19"/>
  <c r="DAO281" i="19"/>
  <c r="DAM30" i="19"/>
  <c r="DAM281" i="19"/>
  <c r="DAK30" i="19"/>
  <c r="DAK281" i="19"/>
  <c r="DAI30" i="19"/>
  <c r="DAI281" i="19"/>
  <c r="DAG30" i="19"/>
  <c r="DAG281" i="19"/>
  <c r="DAE30" i="19"/>
  <c r="DAE281" i="19"/>
  <c r="DAC30" i="19"/>
  <c r="DAC281" i="19"/>
  <c r="DAA30" i="19"/>
  <c r="DAA281" i="19"/>
  <c r="CZY30" i="19"/>
  <c r="CZY281" i="19"/>
  <c r="CZW30" i="19"/>
  <c r="CZW281" i="19"/>
  <c r="CZU30" i="19"/>
  <c r="CZU281" i="19"/>
  <c r="CZS30" i="19"/>
  <c r="CZS281" i="19"/>
  <c r="CZQ30" i="19"/>
  <c r="CZQ281" i="19"/>
  <c r="CZO30" i="19"/>
  <c r="CZO281" i="19"/>
  <c r="CZM30" i="19"/>
  <c r="CZM281" i="19"/>
  <c r="CZK30" i="19"/>
  <c r="CZK281" i="19"/>
  <c r="CZI30" i="19"/>
  <c r="CZI281" i="19"/>
  <c r="CZG30" i="19"/>
  <c r="CZG281" i="19"/>
  <c r="CZE30" i="19"/>
  <c r="CZE281" i="19"/>
  <c r="CZC30" i="19"/>
  <c r="CZC281" i="19"/>
  <c r="CZA30" i="19"/>
  <c r="CZA281" i="19"/>
  <c r="CYY30" i="19"/>
  <c r="CYY281" i="19"/>
  <c r="CYW30" i="19"/>
  <c r="CYW281" i="19"/>
  <c r="CYU30" i="19"/>
  <c r="CYU281" i="19"/>
  <c r="CYS30" i="19"/>
  <c r="CYS281" i="19"/>
  <c r="CYQ30" i="19"/>
  <c r="CYQ272" i="19"/>
  <c r="CYO30" i="19"/>
  <c r="CYO272" i="19"/>
  <c r="CYM30" i="19"/>
  <c r="CYM272" i="19"/>
  <c r="CYK30" i="19"/>
  <c r="CYK272" i="19"/>
  <c r="CYI30" i="19"/>
  <c r="CYI272" i="19"/>
  <c r="CYG30" i="19"/>
  <c r="CYG272" i="19"/>
  <c r="CYE30" i="19"/>
  <c r="CYE272" i="19"/>
  <c r="CYC30" i="19"/>
  <c r="CYC272" i="19"/>
  <c r="CYA30" i="19"/>
  <c r="CYA272" i="19"/>
  <c r="CXY30" i="19"/>
  <c r="CXY272" i="19"/>
  <c r="CXW30" i="19"/>
  <c r="CXW272" i="19"/>
  <c r="CXU30" i="19"/>
  <c r="CXU272" i="19"/>
  <c r="CXS30" i="19"/>
  <c r="CXS272" i="19"/>
  <c r="CXQ30" i="19"/>
  <c r="CXQ272" i="19"/>
  <c r="CXO30" i="19"/>
  <c r="CXO272" i="19"/>
  <c r="CXM30" i="19"/>
  <c r="CXM272" i="19"/>
  <c r="CXK30" i="19"/>
  <c r="CXK272" i="19"/>
  <c r="CXI30" i="19"/>
  <c r="CXI272" i="19"/>
  <c r="CXG30" i="19"/>
  <c r="CXG272" i="19"/>
  <c r="CXE30" i="19"/>
  <c r="CXE272" i="19"/>
  <c r="CXC30" i="19"/>
  <c r="CXC272" i="19"/>
  <c r="CXA30" i="19"/>
  <c r="CXA272" i="19"/>
  <c r="CWY30" i="19"/>
  <c r="CWY272" i="19"/>
  <c r="CWW30" i="19"/>
  <c r="CWW272" i="19"/>
  <c r="CWU30" i="19"/>
  <c r="CWU272" i="19"/>
  <c r="CWS30" i="19"/>
  <c r="CWS272" i="19"/>
  <c r="CWQ30" i="19"/>
  <c r="CWQ272" i="19"/>
  <c r="CWO30" i="19"/>
  <c r="CWO272" i="19"/>
  <c r="CWM30" i="19"/>
  <c r="CWM272" i="19"/>
  <c r="CWK30" i="19"/>
  <c r="CWK272" i="19"/>
  <c r="CWI30" i="19"/>
  <c r="CWI272" i="19"/>
  <c r="CWG30" i="19"/>
  <c r="CWG272" i="19"/>
  <c r="CWE30" i="19"/>
  <c r="CWE272" i="19"/>
  <c r="CWC30" i="19"/>
  <c r="CWC272" i="19"/>
  <c r="CWA30" i="19"/>
  <c r="CWA272" i="19"/>
  <c r="CVY30" i="19"/>
  <c r="CVY272" i="19"/>
  <c r="CVW30" i="19"/>
  <c r="CVW272" i="19"/>
  <c r="CVU30" i="19"/>
  <c r="CVU272" i="19"/>
  <c r="CVS30" i="19"/>
  <c r="CVS272" i="19"/>
  <c r="CVQ30" i="19"/>
  <c r="CVQ272" i="19"/>
  <c r="CVO30" i="19"/>
  <c r="CVO272" i="19"/>
  <c r="CVM30" i="19"/>
  <c r="CVM272" i="19"/>
  <c r="CVK30" i="19"/>
  <c r="CVK272" i="19"/>
  <c r="CVI30" i="19"/>
  <c r="CVI272" i="19"/>
  <c r="CVG30" i="19"/>
  <c r="CVG272" i="19"/>
  <c r="CVE30" i="19"/>
  <c r="CVE272" i="19"/>
  <c r="CVC30" i="19"/>
  <c r="CVC272" i="19"/>
  <c r="CVA30" i="19"/>
  <c r="CVA272" i="19"/>
  <c r="CUY30" i="19"/>
  <c r="CUY263" i="19"/>
  <c r="CUW30" i="19"/>
  <c r="CUW263" i="19"/>
  <c r="CUU30" i="19"/>
  <c r="CUU263" i="19"/>
  <c r="CUS30" i="19"/>
  <c r="CUS263" i="19"/>
  <c r="CUQ30" i="19"/>
  <c r="CUQ263" i="19"/>
  <c r="CUO30" i="19"/>
  <c r="CUO263" i="19"/>
  <c r="CUM30" i="19"/>
  <c r="CUM263" i="19"/>
  <c r="CUK30" i="19"/>
  <c r="CUK263" i="19"/>
  <c r="CUI30" i="19"/>
  <c r="CUI263" i="19"/>
  <c r="CUG30" i="19"/>
  <c r="CUG263" i="19"/>
  <c r="CUE30" i="19"/>
  <c r="CUE263" i="19"/>
  <c r="CUC30" i="19"/>
  <c r="CUC263" i="19"/>
  <c r="CUA30" i="19"/>
  <c r="CUA263" i="19"/>
  <c r="CTY30" i="19"/>
  <c r="CTY263" i="19"/>
  <c r="CTW30" i="19"/>
  <c r="CTW263" i="19"/>
  <c r="CTU30" i="19"/>
  <c r="CTU263" i="19"/>
  <c r="CTS30" i="19"/>
  <c r="CTS263" i="19"/>
  <c r="CTQ30" i="19"/>
  <c r="CTQ263" i="19"/>
  <c r="CTO30" i="19"/>
  <c r="CTO263" i="19"/>
  <c r="CTM30" i="19"/>
  <c r="CTM263" i="19"/>
  <c r="CTK30" i="19"/>
  <c r="CTK263" i="19"/>
  <c r="CTI30" i="19"/>
  <c r="CTI263" i="19"/>
  <c r="CTG30" i="19"/>
  <c r="CTG263" i="19"/>
  <c r="CTE30" i="19"/>
  <c r="CTE263" i="19"/>
  <c r="CTC30" i="19"/>
  <c r="CTC263" i="19"/>
  <c r="CTA30" i="19"/>
  <c r="CTA263" i="19"/>
  <c r="CSY30" i="19"/>
  <c r="CSY263" i="19"/>
  <c r="CSW30" i="19"/>
  <c r="CSW263" i="19"/>
  <c r="CSU30" i="19"/>
  <c r="CSU263" i="19"/>
  <c r="CSS30" i="19"/>
  <c r="CSS263" i="19"/>
  <c r="CSQ30" i="19"/>
  <c r="CSQ263" i="19"/>
  <c r="CSO30" i="19"/>
  <c r="CSO263" i="19"/>
  <c r="CSM30" i="19"/>
  <c r="CSM263" i="19"/>
  <c r="CSK30" i="19"/>
  <c r="CSK263" i="19"/>
  <c r="CSI30" i="19"/>
  <c r="CSI263" i="19"/>
  <c r="CSG30" i="19"/>
  <c r="CSG263" i="19"/>
  <c r="CSE30" i="19"/>
  <c r="CSE263" i="19"/>
  <c r="CSC30" i="19"/>
  <c r="CSC263" i="19"/>
  <c r="CSA30" i="19"/>
  <c r="CSA263" i="19"/>
  <c r="CRY30" i="19"/>
  <c r="CRY263" i="19"/>
  <c r="CRW30" i="19"/>
  <c r="CRW263" i="19"/>
  <c r="CRU30" i="19"/>
  <c r="CRU263" i="19"/>
  <c r="CRS30" i="19"/>
  <c r="CRS263" i="19"/>
  <c r="CRQ30" i="19"/>
  <c r="CRQ263" i="19"/>
  <c r="CRO30" i="19"/>
  <c r="CRO263" i="19"/>
  <c r="CRM30" i="19"/>
  <c r="CRM263" i="19"/>
  <c r="CRK30" i="19"/>
  <c r="CRK263" i="19"/>
  <c r="CRI30" i="19"/>
  <c r="CRI263" i="19"/>
  <c r="CRG30" i="19"/>
  <c r="CRG254" i="19"/>
  <c r="CRE30" i="19"/>
  <c r="CRE254" i="19"/>
  <c r="CRC30" i="19"/>
  <c r="CRC254" i="19"/>
  <c r="CRA30" i="19"/>
  <c r="CRA254" i="19"/>
  <c r="CQY30" i="19"/>
  <c r="CQY254" i="19"/>
  <c r="CQW30" i="19"/>
  <c r="CQW254" i="19"/>
  <c r="CQU30" i="19"/>
  <c r="CQU254" i="19"/>
  <c r="CQS30" i="19"/>
  <c r="CQS254" i="19"/>
  <c r="CQQ30" i="19"/>
  <c r="CQQ254" i="19"/>
  <c r="CQO30" i="19"/>
  <c r="CQO254" i="19"/>
  <c r="CQM30" i="19"/>
  <c r="CQM254" i="19"/>
  <c r="CQK30" i="19"/>
  <c r="CQK254" i="19"/>
  <c r="CQI30" i="19"/>
  <c r="CQI254" i="19"/>
  <c r="CQG30" i="19"/>
  <c r="CQG254" i="19"/>
  <c r="CQE30" i="19"/>
  <c r="CQE254" i="19"/>
  <c r="CQC30" i="19"/>
  <c r="CQC254" i="19"/>
  <c r="CQA30" i="19"/>
  <c r="CQA254" i="19"/>
  <c r="CPY30" i="19"/>
  <c r="CPY254" i="19"/>
  <c r="CPW30" i="19"/>
  <c r="CPW254" i="19"/>
  <c r="CPU30" i="19"/>
  <c r="CPU254" i="19"/>
  <c r="CPS30" i="19"/>
  <c r="CPS254" i="19"/>
  <c r="CPQ30" i="19"/>
  <c r="CPQ254" i="19"/>
  <c r="CPO30" i="19"/>
  <c r="CPO254" i="19"/>
  <c r="CPM30" i="19"/>
  <c r="CPM254" i="19"/>
  <c r="CPK30" i="19"/>
  <c r="CPK254" i="19"/>
  <c r="CPI30" i="19"/>
  <c r="CPI254" i="19"/>
  <c r="CPG30" i="19"/>
  <c r="CPG254" i="19"/>
  <c r="CPE30" i="19"/>
  <c r="CPE254" i="19"/>
  <c r="CPC30" i="19"/>
  <c r="CPC254" i="19"/>
  <c r="CPA30" i="19"/>
  <c r="CPA254" i="19"/>
  <c r="COY30" i="19"/>
  <c r="COY254" i="19"/>
  <c r="COW30" i="19"/>
  <c r="COW254" i="19"/>
  <c r="COU30" i="19"/>
  <c r="COU254" i="19"/>
  <c r="COS30" i="19"/>
  <c r="COS254" i="19"/>
  <c r="COQ30" i="19"/>
  <c r="COQ254" i="19"/>
  <c r="COO30" i="19"/>
  <c r="COO254" i="19"/>
  <c r="COM30" i="19"/>
  <c r="COM254" i="19"/>
  <c r="COK30" i="19"/>
  <c r="COK254" i="19"/>
  <c r="COI30" i="19"/>
  <c r="COI254" i="19"/>
  <c r="COG30" i="19"/>
  <c r="COG254" i="19"/>
  <c r="COE30" i="19"/>
  <c r="COE254" i="19"/>
  <c r="COC30" i="19"/>
  <c r="COC254" i="19"/>
  <c r="COA30" i="19"/>
  <c r="COA254" i="19"/>
  <c r="CNY30" i="19"/>
  <c r="CNY254" i="19"/>
  <c r="CNW30" i="19"/>
  <c r="CNW254" i="19"/>
  <c r="CNU30" i="19"/>
  <c r="CNU254" i="19"/>
  <c r="CNS30" i="19"/>
  <c r="CNS254" i="19"/>
  <c r="CNQ30" i="19"/>
  <c r="CNQ254" i="19"/>
  <c r="CNO30" i="19"/>
  <c r="CNO245" i="19"/>
  <c r="CNM30" i="19"/>
  <c r="CNM245" i="19"/>
  <c r="CNK30" i="19"/>
  <c r="CNK245" i="19"/>
  <c r="CNI30" i="19"/>
  <c r="CNI245" i="19"/>
  <c r="CNG30" i="19"/>
  <c r="CNG245" i="19"/>
  <c r="CNE30" i="19"/>
  <c r="CNE245" i="19"/>
  <c r="CNC30" i="19"/>
  <c r="CNC245" i="19"/>
  <c r="CNA30" i="19"/>
  <c r="CNA245" i="19"/>
  <c r="CMY30" i="19"/>
  <c r="CMY245" i="19"/>
  <c r="CMW30" i="19"/>
  <c r="CMW245" i="19"/>
  <c r="CMU30" i="19"/>
  <c r="CMU245" i="19"/>
  <c r="CMS30" i="19"/>
  <c r="CMS245" i="19"/>
  <c r="CMQ30" i="19"/>
  <c r="CMQ245" i="19"/>
  <c r="CMO30" i="19"/>
  <c r="CMO245" i="19"/>
  <c r="CMM30" i="19"/>
  <c r="CMM245" i="19"/>
  <c r="CMK30" i="19"/>
  <c r="CMK245" i="19"/>
  <c r="CMI30" i="19"/>
  <c r="CMI245" i="19"/>
  <c r="CMG30" i="19"/>
  <c r="CMG245" i="19"/>
  <c r="CME30" i="19"/>
  <c r="CME245" i="19"/>
  <c r="CMC30" i="19"/>
  <c r="CMC245" i="19"/>
  <c r="CMA30" i="19"/>
  <c r="CMA245" i="19"/>
  <c r="CLY30" i="19"/>
  <c r="CLY245" i="19"/>
  <c r="CLW30" i="19"/>
  <c r="CLW245" i="19"/>
  <c r="CLU30" i="19"/>
  <c r="CLU245" i="19"/>
  <c r="CLS30" i="19"/>
  <c r="CLS245" i="19"/>
  <c r="CLQ30" i="19"/>
  <c r="CLQ245" i="19"/>
  <c r="CLO30" i="19"/>
  <c r="CLO245" i="19"/>
  <c r="CLM30" i="19"/>
  <c r="CLM245" i="19"/>
  <c r="CLK30" i="19"/>
  <c r="CLK245" i="19"/>
  <c r="CLI30" i="19"/>
  <c r="CLI245" i="19"/>
  <c r="CLG30" i="19"/>
  <c r="CLG245" i="19"/>
  <c r="CLE30" i="19"/>
  <c r="CLE245" i="19"/>
  <c r="CLC30" i="19"/>
  <c r="CLC245" i="19"/>
  <c r="CLA30" i="19"/>
  <c r="CLA245" i="19"/>
  <c r="CKY30" i="19"/>
  <c r="CKY245" i="19"/>
  <c r="CKW30" i="19"/>
  <c r="CKW245" i="19"/>
  <c r="CKU30" i="19"/>
  <c r="CKU245" i="19"/>
  <c r="CKS30" i="19"/>
  <c r="CKS245" i="19"/>
  <c r="CKQ30" i="19"/>
  <c r="CKQ245" i="19"/>
  <c r="CKO30" i="19"/>
  <c r="CKO245" i="19"/>
  <c r="CKM30" i="19"/>
  <c r="CKM245" i="19"/>
  <c r="CKK30" i="19"/>
  <c r="CKK245" i="19"/>
  <c r="CKI30" i="19"/>
  <c r="CKI245" i="19"/>
  <c r="CKG30" i="19"/>
  <c r="CKG245" i="19"/>
  <c r="CKE30" i="19"/>
  <c r="CKE245" i="19"/>
  <c r="CKC30" i="19"/>
  <c r="CKC245" i="19"/>
  <c r="CKA30" i="19"/>
  <c r="CKA245" i="19"/>
  <c r="CJY30" i="19"/>
  <c r="CJY245" i="19"/>
  <c r="CJW30" i="19"/>
  <c r="CJW236" i="19"/>
  <c r="CJU30" i="19"/>
  <c r="CJU236" i="19"/>
  <c r="CJS30" i="19"/>
  <c r="CJS236" i="19"/>
  <c r="CJQ30" i="19"/>
  <c r="CJQ236" i="19"/>
  <c r="CJO30" i="19"/>
  <c r="CJO236" i="19"/>
  <c r="CJM30" i="19"/>
  <c r="CJM236" i="19"/>
  <c r="CJK30" i="19"/>
  <c r="CJK236" i="19"/>
  <c r="CJI30" i="19"/>
  <c r="CJI236" i="19"/>
  <c r="CJG30" i="19"/>
  <c r="CJG236" i="19"/>
  <c r="CJE30" i="19"/>
  <c r="CJE236" i="19"/>
  <c r="CJC30" i="19"/>
  <c r="CJC236" i="19"/>
  <c r="CJA30" i="19"/>
  <c r="CJA236" i="19"/>
  <c r="CIY30" i="19"/>
  <c r="CIY236" i="19"/>
  <c r="CIW30" i="19"/>
  <c r="CIW236" i="19"/>
  <c r="CIU30" i="19"/>
  <c r="CIU236" i="19"/>
  <c r="CIS30" i="19"/>
  <c r="CIS236" i="19"/>
  <c r="CIQ30" i="19"/>
  <c r="CIQ236" i="19"/>
  <c r="CIO30" i="19"/>
  <c r="CIO236" i="19"/>
  <c r="CIM30" i="19"/>
  <c r="CIM236" i="19"/>
  <c r="CIK30" i="19"/>
  <c r="CIK236" i="19"/>
  <c r="CII30" i="19"/>
  <c r="CII236" i="19"/>
  <c r="CIG30" i="19"/>
  <c r="CIG236" i="19"/>
  <c r="CIE30" i="19"/>
  <c r="CIE236" i="19"/>
  <c r="CIC30" i="19"/>
  <c r="CIC236" i="19"/>
  <c r="CIA30" i="19"/>
  <c r="CIA236" i="19"/>
  <c r="CHY30" i="19"/>
  <c r="CHY236" i="19"/>
  <c r="CHW30" i="19"/>
  <c r="CHW236" i="19"/>
  <c r="CHU30" i="19"/>
  <c r="CHU236" i="19"/>
  <c r="CHS30" i="19"/>
  <c r="CHS236" i="19"/>
  <c r="CHQ30" i="19"/>
  <c r="CHQ236" i="19"/>
  <c r="CHO30" i="19"/>
  <c r="CHO236" i="19"/>
  <c r="CHM30" i="19"/>
  <c r="CHM236" i="19"/>
  <c r="CHK30" i="19"/>
  <c r="CHK236" i="19"/>
  <c r="CHI30" i="19"/>
  <c r="CHI236" i="19"/>
  <c r="CHG30" i="19"/>
  <c r="CHG236" i="19"/>
  <c r="CHE30" i="19"/>
  <c r="CHE236" i="19"/>
  <c r="CHC30" i="19"/>
  <c r="CHC236" i="19"/>
  <c r="CHA30" i="19"/>
  <c r="CHA236" i="19"/>
  <c r="CGY30" i="19"/>
  <c r="CGY236" i="19"/>
  <c r="CGW30" i="19"/>
  <c r="CGW236" i="19"/>
  <c r="CGU30" i="19"/>
  <c r="CGU236" i="19"/>
  <c r="CGS30" i="19"/>
  <c r="CGS236" i="19"/>
  <c r="CGQ30" i="19"/>
  <c r="CGQ236" i="19"/>
  <c r="CGO30" i="19"/>
  <c r="CGO236" i="19"/>
  <c r="CGM30" i="19"/>
  <c r="CGM236" i="19"/>
  <c r="CGK30" i="19"/>
  <c r="CGK236" i="19"/>
  <c r="CGI30" i="19"/>
  <c r="CGI236" i="19"/>
  <c r="CGG30" i="19"/>
  <c r="CGG236" i="19"/>
  <c r="CGE30" i="19"/>
  <c r="CGE227" i="19"/>
  <c r="CGC30" i="19"/>
  <c r="CGC227" i="19"/>
  <c r="CGA30" i="19"/>
  <c r="CGA227" i="19"/>
  <c r="CFY30" i="19"/>
  <c r="CFY227" i="19"/>
  <c r="CFW30" i="19"/>
  <c r="CFW227" i="19"/>
  <c r="CFU30" i="19"/>
  <c r="CFU227" i="19"/>
  <c r="CFS30" i="19"/>
  <c r="CFS227" i="19"/>
  <c r="CFQ30" i="19"/>
  <c r="CFQ227" i="19"/>
  <c r="CFO30" i="19"/>
  <c r="CFO227" i="19"/>
  <c r="CFM30" i="19"/>
  <c r="CFM227" i="19"/>
  <c r="CFK30" i="19"/>
  <c r="CFK227" i="19"/>
  <c r="CFI30" i="19"/>
  <c r="CFI227" i="19"/>
  <c r="CFG30" i="19"/>
  <c r="CFG227" i="19"/>
  <c r="CFE30" i="19"/>
  <c r="CFE227" i="19"/>
  <c r="CFC30" i="19"/>
  <c r="CFC227" i="19"/>
  <c r="CFA30" i="19"/>
  <c r="CFA227" i="19"/>
  <c r="CEY30" i="19"/>
  <c r="CEY227" i="19"/>
  <c r="CEW30" i="19"/>
  <c r="CEW227" i="19"/>
  <c r="CEU30" i="19"/>
  <c r="CEU227" i="19"/>
  <c r="CES30" i="19"/>
  <c r="CES227" i="19"/>
  <c r="CEQ30" i="19"/>
  <c r="CEQ227" i="19"/>
  <c r="CEO30" i="19"/>
  <c r="CEO227" i="19"/>
  <c r="CEM30" i="19"/>
  <c r="CEM227" i="19"/>
  <c r="CEK30" i="19"/>
  <c r="CEK227" i="19"/>
  <c r="CEI30" i="19"/>
  <c r="CEI227" i="19"/>
  <c r="CEG30" i="19"/>
  <c r="CEG227" i="19"/>
  <c r="CEE30" i="19"/>
  <c r="CEE227" i="19"/>
  <c r="CEC30" i="19"/>
  <c r="CEC227" i="19"/>
  <c r="CEA30" i="19"/>
  <c r="CEA227" i="19"/>
  <c r="CDY30" i="19"/>
  <c r="CDY227" i="19"/>
  <c r="CDW30" i="19"/>
  <c r="CDW227" i="19"/>
  <c r="CDU30" i="19"/>
  <c r="CDU227" i="19"/>
  <c r="CDS30" i="19"/>
  <c r="CDS227" i="19"/>
  <c r="CDQ30" i="19"/>
  <c r="CDQ227" i="19"/>
  <c r="CDO30" i="19"/>
  <c r="CDO227" i="19"/>
  <c r="CDM30" i="19"/>
  <c r="CDM227" i="19"/>
  <c r="CDK30" i="19"/>
  <c r="CDK227" i="19"/>
  <c r="CDI30" i="19"/>
  <c r="CDI227" i="19"/>
  <c r="CDG30" i="19"/>
  <c r="CDG227" i="19"/>
  <c r="CDE30" i="19"/>
  <c r="CDE227" i="19"/>
  <c r="CDC30" i="19"/>
  <c r="CDC227" i="19"/>
  <c r="CDA30" i="19"/>
  <c r="CDA227" i="19"/>
  <c r="CCY30" i="19"/>
  <c r="CCY227" i="19"/>
  <c r="CCW30" i="19"/>
  <c r="CCW227" i="19"/>
  <c r="CCU30" i="19"/>
  <c r="CCU227" i="19"/>
  <c r="CCS30" i="19"/>
  <c r="CCS227" i="19"/>
  <c r="CCQ30" i="19"/>
  <c r="CCQ227" i="19"/>
  <c r="CCO30" i="19"/>
  <c r="CCO227" i="19"/>
  <c r="CCM30" i="19"/>
  <c r="CCM218" i="19"/>
  <c r="CCK30" i="19"/>
  <c r="CCK218" i="19"/>
  <c r="CCI30" i="19"/>
  <c r="CCI218" i="19"/>
  <c r="CCG30" i="19"/>
  <c r="CCG218" i="19"/>
  <c r="CCE30" i="19"/>
  <c r="CCE218" i="19"/>
  <c r="CCC30" i="19"/>
  <c r="CCC218" i="19"/>
  <c r="CCA30" i="19"/>
  <c r="CCA218" i="19"/>
  <c r="CBY30" i="19"/>
  <c r="CBY218" i="19"/>
  <c r="CBW30" i="19"/>
  <c r="CBW218" i="19"/>
  <c r="CBU30" i="19"/>
  <c r="CBU218" i="19"/>
  <c r="CBS30" i="19"/>
  <c r="CBS218" i="19"/>
  <c r="CBQ30" i="19"/>
  <c r="CBQ218" i="19"/>
  <c r="CBO30" i="19"/>
  <c r="CBO218" i="19"/>
  <c r="CBM30" i="19"/>
  <c r="CBM218" i="19"/>
  <c r="CBK30" i="19"/>
  <c r="CBK218" i="19"/>
  <c r="CBI30" i="19"/>
  <c r="CBI218" i="19"/>
  <c r="CBG30" i="19"/>
  <c r="CBG218" i="19"/>
  <c r="CBE30" i="19"/>
  <c r="CBE218" i="19"/>
  <c r="CBC30" i="19"/>
  <c r="CBC218" i="19"/>
  <c r="CBA30" i="19"/>
  <c r="CBA218" i="19"/>
  <c r="CAY30" i="19"/>
  <c r="CAY218" i="19"/>
  <c r="CAW30" i="19"/>
  <c r="CAW218" i="19"/>
  <c r="CAU30" i="19"/>
  <c r="CAU218" i="19"/>
  <c r="CAS30" i="19"/>
  <c r="CAS218" i="19"/>
  <c r="CAQ30" i="19"/>
  <c r="CAQ218" i="19"/>
  <c r="CAO30" i="19"/>
  <c r="CAO218" i="19"/>
  <c r="CAM30" i="19"/>
  <c r="CAM218" i="19"/>
  <c r="CAK30" i="19"/>
  <c r="CAK218" i="19"/>
  <c r="CAI30" i="19"/>
  <c r="CAI218" i="19"/>
  <c r="CAG30" i="19"/>
  <c r="CAG218" i="19"/>
  <c r="CAE30" i="19"/>
  <c r="CAE218" i="19"/>
  <c r="CAC30" i="19"/>
  <c r="CAC218" i="19"/>
  <c r="CAA30" i="19"/>
  <c r="CAA218" i="19"/>
  <c r="BZY30" i="19"/>
  <c r="BZY218" i="19"/>
  <c r="BZW30" i="19"/>
  <c r="BZW218" i="19"/>
  <c r="BZU30" i="19"/>
  <c r="BZU218" i="19"/>
  <c r="BZS30" i="19"/>
  <c r="BZS218" i="19"/>
  <c r="BZQ30" i="19"/>
  <c r="BZQ218" i="19"/>
  <c r="BZO30" i="19"/>
  <c r="BZO218" i="19"/>
  <c r="BZM30" i="19"/>
  <c r="BZM218" i="19"/>
  <c r="BZK30" i="19"/>
  <c r="BZK218" i="19"/>
  <c r="BZI30" i="19"/>
  <c r="BZI218" i="19"/>
  <c r="BZG30" i="19"/>
  <c r="BZG218" i="19"/>
  <c r="BZE30" i="19"/>
  <c r="BZE218" i="19"/>
  <c r="BZC30" i="19"/>
  <c r="BZC218" i="19"/>
  <c r="BZA30" i="19"/>
  <c r="BZA218" i="19"/>
  <c r="BYY30" i="19"/>
  <c r="BYY218" i="19"/>
  <c r="BYW30" i="19"/>
  <c r="BYW218" i="19"/>
  <c r="BYU30" i="19"/>
  <c r="BYU209" i="19"/>
  <c r="BYS30" i="19"/>
  <c r="BYS209" i="19"/>
  <c r="BYQ30" i="19"/>
  <c r="BYQ209" i="19"/>
  <c r="BYO30" i="19"/>
  <c r="BYO209" i="19"/>
  <c r="BYM30" i="19"/>
  <c r="BYM209" i="19"/>
  <c r="BYK30" i="19"/>
  <c r="BYK209" i="19"/>
  <c r="BYI30" i="19"/>
  <c r="BYI209" i="19"/>
  <c r="BYG30" i="19"/>
  <c r="BYG209" i="19"/>
  <c r="BYE30" i="19"/>
  <c r="BYE209" i="19"/>
  <c r="BYC30" i="19"/>
  <c r="BYC209" i="19"/>
  <c r="BYA30" i="19"/>
  <c r="BYA209" i="19"/>
  <c r="BXY30" i="19"/>
  <c r="BXY209" i="19"/>
  <c r="BXW30" i="19"/>
  <c r="BXW209" i="19"/>
  <c r="BXU30" i="19"/>
  <c r="BXU209" i="19"/>
  <c r="BXS30" i="19"/>
  <c r="BXS209" i="19"/>
  <c r="BXQ30" i="19"/>
  <c r="BXQ209" i="19"/>
  <c r="BXO30" i="19"/>
  <c r="BXO209" i="19"/>
  <c r="BXM30" i="19"/>
  <c r="BXM209" i="19"/>
  <c r="BXK30" i="19"/>
  <c r="BXK209" i="19"/>
  <c r="BXI30" i="19"/>
  <c r="BXI209" i="19"/>
  <c r="BXG30" i="19"/>
  <c r="BXG209" i="19"/>
  <c r="BXE30" i="19"/>
  <c r="BXE209" i="19"/>
  <c r="BXC30" i="19"/>
  <c r="BXC209" i="19"/>
  <c r="BXA30" i="19"/>
  <c r="BXA209" i="19"/>
  <c r="BWY30" i="19"/>
  <c r="BWY209" i="19"/>
  <c r="BWW30" i="19"/>
  <c r="BWW209" i="19"/>
  <c r="BWU30" i="19"/>
  <c r="BWU209" i="19"/>
  <c r="BWS30" i="19"/>
  <c r="BWS209" i="19"/>
  <c r="BWQ30" i="19"/>
  <c r="BWQ209" i="19"/>
  <c r="BWO30" i="19"/>
  <c r="BWO209" i="19"/>
  <c r="BWM30" i="19"/>
  <c r="BWM209" i="19"/>
  <c r="BWK30" i="19"/>
  <c r="BWK209" i="19"/>
  <c r="BWI30" i="19"/>
  <c r="BWI209" i="19"/>
  <c r="BWG30" i="19"/>
  <c r="BWG209" i="19"/>
  <c r="BWE30" i="19"/>
  <c r="BWE209" i="19"/>
  <c r="BWC30" i="19"/>
  <c r="BWC209" i="19"/>
  <c r="BWA30" i="19"/>
  <c r="BWA209" i="19"/>
  <c r="BVY30" i="19"/>
  <c r="BVY209" i="19"/>
  <c r="BVW30" i="19"/>
  <c r="BVW209" i="19"/>
  <c r="BVU30" i="19"/>
  <c r="BVU209" i="19"/>
  <c r="BVS30" i="19"/>
  <c r="BVS209" i="19"/>
  <c r="BVQ30" i="19"/>
  <c r="BVQ209" i="19"/>
  <c r="BVO30" i="19"/>
  <c r="BVO209" i="19"/>
  <c r="BVM30" i="19"/>
  <c r="BVM209" i="19"/>
  <c r="BVK30" i="19"/>
  <c r="BVK209" i="19"/>
  <c r="BVI30" i="19"/>
  <c r="BVI209" i="19"/>
  <c r="BVG30" i="19"/>
  <c r="BVG209" i="19"/>
  <c r="BVE30" i="19"/>
  <c r="BVE209" i="19"/>
  <c r="BVC30" i="19"/>
  <c r="BVC200" i="19"/>
  <c r="BVA30" i="19"/>
  <c r="BVA200" i="19"/>
  <c r="BUY30" i="19"/>
  <c r="BUY200" i="19"/>
  <c r="BUW30" i="19"/>
  <c r="BUW200" i="19"/>
  <c r="BUU30" i="19"/>
  <c r="BUU200" i="19"/>
  <c r="BUS30" i="19"/>
  <c r="BUS200" i="19"/>
  <c r="BUQ30" i="19"/>
  <c r="BUQ200" i="19"/>
  <c r="BUO30" i="19"/>
  <c r="BUO200" i="19"/>
  <c r="BUM30" i="19"/>
  <c r="BUM200" i="19"/>
  <c r="BUK30" i="19"/>
  <c r="BUK200" i="19"/>
  <c r="BUI30" i="19"/>
  <c r="BUI200" i="19"/>
  <c r="BUG30" i="19"/>
  <c r="BUG200" i="19"/>
  <c r="BUE30" i="19"/>
  <c r="BUE200" i="19"/>
  <c r="BUC30" i="19"/>
  <c r="BUC200" i="19"/>
  <c r="BUA30" i="19"/>
  <c r="BUA200" i="19"/>
  <c r="BTY30" i="19"/>
  <c r="BTY200" i="19"/>
  <c r="BTW30" i="19"/>
  <c r="BTW200" i="19"/>
  <c r="BTU30" i="19"/>
  <c r="BTU200" i="19"/>
  <c r="BTS30" i="19"/>
  <c r="BTS200" i="19"/>
  <c r="BTQ30" i="19"/>
  <c r="BTQ200" i="19"/>
  <c r="BTO30" i="19"/>
  <c r="BTO200" i="19"/>
  <c r="BTM30" i="19"/>
  <c r="BTM200" i="19"/>
  <c r="BTK30" i="19"/>
  <c r="BTK200" i="19"/>
  <c r="BTI30" i="19"/>
  <c r="BTI200" i="19"/>
  <c r="BTG30" i="19"/>
  <c r="BTG200" i="19"/>
  <c r="BTE30" i="19"/>
  <c r="BTE200" i="19"/>
  <c r="BTC30" i="19"/>
  <c r="BTC200" i="19"/>
  <c r="BTA30" i="19"/>
  <c r="BTA200" i="19"/>
  <c r="BSY30" i="19"/>
  <c r="BSY200" i="19"/>
  <c r="BSW30" i="19"/>
  <c r="BSW200" i="19"/>
  <c r="BSU30" i="19"/>
  <c r="BSU200" i="19"/>
  <c r="BSS30" i="19"/>
  <c r="BSS200" i="19"/>
  <c r="BSQ30" i="19"/>
  <c r="BSQ200" i="19"/>
  <c r="BSO30" i="19"/>
  <c r="BSO200" i="19"/>
  <c r="BSM30" i="19"/>
  <c r="BSM200" i="19"/>
  <c r="BSK30" i="19"/>
  <c r="BSK200" i="19"/>
  <c r="BSI30" i="19"/>
  <c r="BSI200" i="19"/>
  <c r="BSG30" i="19"/>
  <c r="BSG200" i="19"/>
  <c r="BSE30" i="19"/>
  <c r="BSE200" i="19"/>
  <c r="BSC30" i="19"/>
  <c r="BSC200" i="19"/>
  <c r="BSA30" i="19"/>
  <c r="BSA200" i="19"/>
  <c r="BRY30" i="19"/>
  <c r="BRY200" i="19"/>
  <c r="BRW30" i="19"/>
  <c r="BRW200" i="19"/>
  <c r="BRU30" i="19"/>
  <c r="BRU200" i="19"/>
  <c r="BRS30" i="19"/>
  <c r="BRS200" i="19"/>
  <c r="BRQ30" i="19"/>
  <c r="BRQ200" i="19"/>
  <c r="BRO30" i="19"/>
  <c r="BRO200" i="19"/>
  <c r="BRM30" i="19"/>
  <c r="BRM200" i="19"/>
  <c r="BRK30" i="19"/>
  <c r="BRK191" i="19"/>
  <c r="BRI30" i="19"/>
  <c r="BRI191" i="19"/>
  <c r="BRG30" i="19"/>
  <c r="BRG191" i="19"/>
  <c r="BRE30" i="19"/>
  <c r="BRE191" i="19"/>
  <c r="BRC30" i="19"/>
  <c r="BRC191" i="19"/>
  <c r="BRA30" i="19"/>
  <c r="BRA191" i="19"/>
  <c r="BQY30" i="19"/>
  <c r="BQY191" i="19"/>
  <c r="BQW30" i="19"/>
  <c r="BQW191" i="19"/>
  <c r="BQU30" i="19"/>
  <c r="BQU191" i="19"/>
  <c r="BQS30" i="19"/>
  <c r="BQS191" i="19"/>
  <c r="BQQ30" i="19"/>
  <c r="BQQ191" i="19"/>
  <c r="BQO30" i="19"/>
  <c r="BQO191" i="19"/>
  <c r="BQM30" i="19"/>
  <c r="BQM191" i="19"/>
  <c r="BQK30" i="19"/>
  <c r="BQK191" i="19"/>
  <c r="BQI30" i="19"/>
  <c r="BQI191" i="19"/>
  <c r="BQG30" i="19"/>
  <c r="BQG191" i="19"/>
  <c r="BQE30" i="19"/>
  <c r="BQE191" i="19"/>
  <c r="BQC30" i="19"/>
  <c r="BQC191" i="19"/>
  <c r="BQA30" i="19"/>
  <c r="BQA191" i="19"/>
  <c r="BPY30" i="19"/>
  <c r="BPY191" i="19"/>
  <c r="BPW30" i="19"/>
  <c r="BPW191" i="19"/>
  <c r="BPU30" i="19"/>
  <c r="BPU191" i="19"/>
  <c r="BPS30" i="19"/>
  <c r="BPS191" i="19"/>
  <c r="BPQ30" i="19"/>
  <c r="BPQ191" i="19"/>
  <c r="BPO30" i="19"/>
  <c r="BPO191" i="19"/>
  <c r="BPM30" i="19"/>
  <c r="BPM191" i="19"/>
  <c r="BPK30" i="19"/>
  <c r="BPK191" i="19"/>
  <c r="BPI30" i="19"/>
  <c r="BPI191" i="19"/>
  <c r="BPG30" i="19"/>
  <c r="BPG191" i="19"/>
  <c r="BPE30" i="19"/>
  <c r="BPE191" i="19"/>
  <c r="BPC30" i="19"/>
  <c r="BPC191" i="19"/>
  <c r="BPA30" i="19"/>
  <c r="BPA191" i="19"/>
  <c r="BOY30" i="19"/>
  <c r="BOY191" i="19"/>
  <c r="BOW30" i="19"/>
  <c r="BOW191" i="19"/>
  <c r="BOU30" i="19"/>
  <c r="BOU191" i="19"/>
  <c r="BOS30" i="19"/>
  <c r="BOS191" i="19"/>
  <c r="BOQ30" i="19"/>
  <c r="BOQ191" i="19"/>
  <c r="BOO30" i="19"/>
  <c r="BOO191" i="19"/>
  <c r="BOM30" i="19"/>
  <c r="BOM191" i="19"/>
  <c r="BOK30" i="19"/>
  <c r="BOK191" i="19"/>
  <c r="BOI30" i="19"/>
  <c r="BOI191" i="19"/>
  <c r="BOG30" i="19"/>
  <c r="BOG191" i="19"/>
  <c r="BOE30" i="19"/>
  <c r="BOE191" i="19"/>
  <c r="BOC30" i="19"/>
  <c r="BOC191" i="19"/>
  <c r="BOA30" i="19"/>
  <c r="BOA191" i="19"/>
  <c r="BNY30" i="19"/>
  <c r="BNY191" i="19"/>
  <c r="BNW30" i="19"/>
  <c r="BNW191" i="19"/>
  <c r="BNU30" i="19"/>
  <c r="BNU191" i="19"/>
  <c r="BNS30" i="19"/>
  <c r="BNS182" i="19"/>
  <c r="BNQ30" i="19"/>
  <c r="BNQ182" i="19"/>
  <c r="BNO30" i="19"/>
  <c r="BNO182" i="19"/>
  <c r="BNM30" i="19"/>
  <c r="BNM182" i="19"/>
  <c r="BNK30" i="19"/>
  <c r="BNK182" i="19"/>
  <c r="BNI30" i="19"/>
  <c r="BNI182" i="19"/>
  <c r="BNG30" i="19"/>
  <c r="BNG182" i="19"/>
  <c r="BNE30" i="19"/>
  <c r="BNE182" i="19"/>
  <c r="BNC30" i="19"/>
  <c r="BNC182" i="19"/>
  <c r="BNA30" i="19"/>
  <c r="BNA182" i="19"/>
  <c r="BMY30" i="19"/>
  <c r="BMY182" i="19"/>
  <c r="BMW30" i="19"/>
  <c r="BMW182" i="19"/>
  <c r="BMU30" i="19"/>
  <c r="BMU182" i="19"/>
  <c r="BMS30" i="19"/>
  <c r="BMS182" i="19"/>
  <c r="BMQ30" i="19"/>
  <c r="BMQ182" i="19"/>
  <c r="BMO30" i="19"/>
  <c r="BMO182" i="19"/>
  <c r="BMM30" i="19"/>
  <c r="BMM182" i="19"/>
  <c r="BMK30" i="19"/>
  <c r="BMK182" i="19"/>
  <c r="BMI30" i="19"/>
  <c r="BMI182" i="19"/>
  <c r="BMG30" i="19"/>
  <c r="BMG182" i="19"/>
  <c r="BME30" i="19"/>
  <c r="BME182" i="19"/>
  <c r="BMC30" i="19"/>
  <c r="BMC182" i="19"/>
  <c r="BMA30" i="19"/>
  <c r="BMA182" i="19"/>
  <c r="BLY30" i="19"/>
  <c r="BLY182" i="19"/>
  <c r="BLW30" i="19"/>
  <c r="BLW182" i="19"/>
  <c r="BLU30" i="19"/>
  <c r="BLU182" i="19"/>
  <c r="BLS30" i="19"/>
  <c r="BLS182" i="19"/>
  <c r="BLQ30" i="19"/>
  <c r="BLQ182" i="19"/>
  <c r="BLO30" i="19"/>
  <c r="BLO182" i="19"/>
  <c r="BLM30" i="19"/>
  <c r="BLM182" i="19"/>
  <c r="BLK30" i="19"/>
  <c r="BLK182" i="19"/>
  <c r="BLI30" i="19"/>
  <c r="BLI182" i="19"/>
  <c r="BLG30" i="19"/>
  <c r="BLG182" i="19"/>
  <c r="BLE30" i="19"/>
  <c r="BLE182" i="19"/>
  <c r="BLC30" i="19"/>
  <c r="BLC182" i="19"/>
  <c r="BLA30" i="19"/>
  <c r="BLA182" i="19"/>
  <c r="BKY30" i="19"/>
  <c r="BKY182" i="19"/>
  <c r="BKW30" i="19"/>
  <c r="BKW182" i="19"/>
  <c r="BKU30" i="19"/>
  <c r="BKU182" i="19"/>
  <c r="BKS30" i="19"/>
  <c r="BKS182" i="19"/>
  <c r="BKQ30" i="19"/>
  <c r="BKQ182" i="19"/>
  <c r="BKO30" i="19"/>
  <c r="BKO182" i="19"/>
  <c r="BKM30" i="19"/>
  <c r="BKM182" i="19"/>
  <c r="BKK30" i="19"/>
  <c r="BKK182" i="19"/>
  <c r="BKI30" i="19"/>
  <c r="BKI182" i="19"/>
  <c r="BKG30" i="19"/>
  <c r="BKG182" i="19"/>
  <c r="BKE30" i="19"/>
  <c r="BKE182" i="19"/>
  <c r="BKC30" i="19"/>
  <c r="BKC182" i="19"/>
  <c r="BKA30" i="19"/>
  <c r="BKA173" i="19"/>
  <c r="BJY30" i="19"/>
  <c r="BJY173" i="19"/>
  <c r="BJW30" i="19"/>
  <c r="BJW173" i="19"/>
  <c r="BJU30" i="19"/>
  <c r="BJU173" i="19"/>
  <c r="BJS30" i="19"/>
  <c r="BJS173" i="19"/>
  <c r="BJQ30" i="19"/>
  <c r="BJQ173" i="19"/>
  <c r="BJO30" i="19"/>
  <c r="BJO173" i="19"/>
  <c r="BJM30" i="19"/>
  <c r="BJM173" i="19"/>
  <c r="BJK30" i="19"/>
  <c r="BJK173" i="19"/>
  <c r="BJI30" i="19"/>
  <c r="BJI173" i="19"/>
  <c r="BJG30" i="19"/>
  <c r="BJG173" i="19"/>
  <c r="BJE30" i="19"/>
  <c r="BJE173" i="19"/>
  <c r="BJC30" i="19"/>
  <c r="BJC173" i="19"/>
  <c r="BJA30" i="19"/>
  <c r="BJA173" i="19"/>
  <c r="BIY30" i="19"/>
  <c r="BIY173" i="19"/>
  <c r="BIW30" i="19"/>
  <c r="BIW173" i="19"/>
  <c r="BIU30" i="19"/>
  <c r="BIU173" i="19"/>
  <c r="BIS30" i="19"/>
  <c r="BIS173" i="19"/>
  <c r="BIQ30" i="19"/>
  <c r="BIQ173" i="19"/>
  <c r="BIO30" i="19"/>
  <c r="BIO173" i="19"/>
  <c r="BIM30" i="19"/>
  <c r="BIM173" i="19"/>
  <c r="BIK30" i="19"/>
  <c r="BIK173" i="19"/>
  <c r="BII30" i="19"/>
  <c r="BII173" i="19"/>
  <c r="BIG30" i="19"/>
  <c r="BIG173" i="19"/>
  <c r="BIE30" i="19"/>
  <c r="BIE173" i="19"/>
  <c r="BIC30" i="19"/>
  <c r="BIC173" i="19"/>
  <c r="BIA30" i="19"/>
  <c r="BIA173" i="19"/>
  <c r="BHY30" i="19"/>
  <c r="BHY173" i="19"/>
  <c r="BHW30" i="19"/>
  <c r="BHW173" i="19"/>
  <c r="BHU30" i="19"/>
  <c r="BHU173" i="19"/>
  <c r="BHS30" i="19"/>
  <c r="BHS173" i="19"/>
  <c r="BHQ30" i="19"/>
  <c r="BHQ173" i="19"/>
  <c r="BHO30" i="19"/>
  <c r="BHO173" i="19"/>
  <c r="BHM30" i="19"/>
  <c r="BHM173" i="19"/>
  <c r="BHK30" i="19"/>
  <c r="BHK173" i="19"/>
  <c r="BHI30" i="19"/>
  <c r="BHI173" i="19"/>
  <c r="BHG30" i="19"/>
  <c r="BHG173" i="19"/>
  <c r="BHE30" i="19"/>
  <c r="BHE173" i="19"/>
  <c r="BHC30" i="19"/>
  <c r="BHC173" i="19"/>
  <c r="BHA30" i="19"/>
  <c r="BHA173" i="19"/>
  <c r="BGY30" i="19"/>
  <c r="BGY173" i="19"/>
  <c r="BGW30" i="19"/>
  <c r="BGW173" i="19"/>
  <c r="BGU30" i="19"/>
  <c r="BGU173" i="19"/>
  <c r="BGS30" i="19"/>
  <c r="BGS173" i="19"/>
  <c r="BGQ30" i="19"/>
  <c r="BGQ173" i="19"/>
  <c r="BGO30" i="19"/>
  <c r="BGO173" i="19"/>
  <c r="BGM30" i="19"/>
  <c r="BGM173" i="19"/>
  <c r="BGK30" i="19"/>
  <c r="BGK173" i="19"/>
  <c r="BGI30" i="19"/>
  <c r="BGI164" i="19"/>
  <c r="BGG30" i="19"/>
  <c r="BGG164" i="19"/>
  <c r="BGE30" i="19"/>
  <c r="BGE164" i="19"/>
  <c r="BGC30" i="19"/>
  <c r="BGC164" i="19"/>
  <c r="BGA30" i="19"/>
  <c r="BGA164" i="19"/>
  <c r="BFY30" i="19"/>
  <c r="BFY164" i="19"/>
  <c r="BFW30" i="19"/>
  <c r="BFW164" i="19"/>
  <c r="BFU30" i="19"/>
  <c r="BFU164" i="19"/>
  <c r="BFS30" i="19"/>
  <c r="BFS164" i="19"/>
  <c r="BFQ30" i="19"/>
  <c r="BFQ164" i="19"/>
  <c r="BFO30" i="19"/>
  <c r="BFO164" i="19"/>
  <c r="BFM30" i="19"/>
  <c r="BFM164" i="19"/>
  <c r="BFK30" i="19"/>
  <c r="BFK164" i="19"/>
  <c r="BFI30" i="19"/>
  <c r="BFI164" i="19"/>
  <c r="BFG30" i="19"/>
  <c r="BFG164" i="19"/>
  <c r="BFE30" i="19"/>
  <c r="BFE164" i="19"/>
  <c r="BFC30" i="19"/>
  <c r="BFC164" i="19"/>
  <c r="BFA30" i="19"/>
  <c r="BFA164" i="19"/>
  <c r="BEY30" i="19"/>
  <c r="BEY164" i="19"/>
  <c r="BEW30" i="19"/>
  <c r="BEW164" i="19"/>
  <c r="BEU30" i="19"/>
  <c r="BEU164" i="19"/>
  <c r="BES30" i="19"/>
  <c r="BES164" i="19"/>
  <c r="BEQ30" i="19"/>
  <c r="BEQ164" i="19"/>
  <c r="BEO30" i="19"/>
  <c r="BEO164" i="19"/>
  <c r="BEM30" i="19"/>
  <c r="BEM164" i="19"/>
  <c r="BEK30" i="19"/>
  <c r="BEK164" i="19"/>
  <c r="BEI30" i="19"/>
  <c r="BEI164" i="19"/>
  <c r="BEG30" i="19"/>
  <c r="BEG164" i="19"/>
  <c r="BEE30" i="19"/>
  <c r="BEE164" i="19"/>
  <c r="BEC30" i="19"/>
  <c r="BEC164" i="19"/>
  <c r="BEA30" i="19"/>
  <c r="BEA164" i="19"/>
  <c r="BDY30" i="19"/>
  <c r="BDY164" i="19"/>
  <c r="BDW30" i="19"/>
  <c r="BDW164" i="19"/>
  <c r="BDU30" i="19"/>
  <c r="BDU164" i="19"/>
  <c r="BDS30" i="19"/>
  <c r="BDS164" i="19"/>
  <c r="BDQ30" i="19"/>
  <c r="BDQ164" i="19"/>
  <c r="BDO30" i="19"/>
  <c r="BDO164" i="19"/>
  <c r="BDM30" i="19"/>
  <c r="BDM164" i="19"/>
  <c r="BDK30" i="19"/>
  <c r="BDK164" i="19"/>
  <c r="BDI30" i="19"/>
  <c r="BDI164" i="19"/>
  <c r="BDG30" i="19"/>
  <c r="BDG164" i="19"/>
  <c r="BDE30" i="19"/>
  <c r="BDE164" i="19"/>
  <c r="BDC30" i="19"/>
  <c r="BDC164" i="19"/>
  <c r="BDA30" i="19"/>
  <c r="BDA164" i="19"/>
  <c r="BCY30" i="19"/>
  <c r="BCY164" i="19"/>
  <c r="BCW30" i="19"/>
  <c r="BCW164" i="19"/>
  <c r="BCU30" i="19"/>
  <c r="BCU164" i="19"/>
  <c r="BCS30" i="19"/>
  <c r="BCS164" i="19"/>
  <c r="BCQ30" i="19"/>
  <c r="BCQ155" i="19"/>
  <c r="BCO30" i="19"/>
  <c r="BCO155" i="19"/>
  <c r="BCM30" i="19"/>
  <c r="BCM155" i="19"/>
  <c r="BCK30" i="19"/>
  <c r="BCK155" i="19"/>
  <c r="BCI30" i="19"/>
  <c r="BCI155" i="19"/>
  <c r="BCG30" i="19"/>
  <c r="BCG155" i="19"/>
  <c r="BCE30" i="19"/>
  <c r="BCE155" i="19"/>
  <c r="BCC30" i="19"/>
  <c r="BCC155" i="19"/>
  <c r="BCA30" i="19"/>
  <c r="BCA155" i="19"/>
  <c r="BBY30" i="19"/>
  <c r="BBY155" i="19"/>
  <c r="BBW30" i="19"/>
  <c r="BBW155" i="19"/>
  <c r="BBU30" i="19"/>
  <c r="BBU155" i="19"/>
  <c r="BBS30" i="19"/>
  <c r="BBS155" i="19"/>
  <c r="BBQ30" i="19"/>
  <c r="BBQ155" i="19"/>
  <c r="BBO30" i="19"/>
  <c r="BBO155" i="19"/>
  <c r="BBM30" i="19"/>
  <c r="BBM155" i="19"/>
  <c r="BBK30" i="19"/>
  <c r="BBK155" i="19"/>
  <c r="BBI30" i="19"/>
  <c r="BBI155" i="19"/>
  <c r="BBG30" i="19"/>
  <c r="BBG155" i="19"/>
  <c r="BBE30" i="19"/>
  <c r="BBE155" i="19"/>
  <c r="BBC30" i="19"/>
  <c r="BBC155" i="19"/>
  <c r="BBA30" i="19"/>
  <c r="BBA155" i="19"/>
  <c r="BAY30" i="19"/>
  <c r="BAY155" i="19"/>
  <c r="BAW30" i="19"/>
  <c r="BAW155" i="19"/>
  <c r="BAU30" i="19"/>
  <c r="BAU155" i="19"/>
  <c r="BAS30" i="19"/>
  <c r="BAS155" i="19"/>
  <c r="BAQ30" i="19"/>
  <c r="BAQ155" i="19"/>
  <c r="BAO30" i="19"/>
  <c r="BAO155" i="19"/>
  <c r="BAM30" i="19"/>
  <c r="BAM155" i="19"/>
  <c r="BAK30" i="19"/>
  <c r="BAK155" i="19"/>
  <c r="BAI30" i="19"/>
  <c r="BAI155" i="19"/>
  <c r="BAG30" i="19"/>
  <c r="BAG155" i="19"/>
  <c r="BAE30" i="19"/>
  <c r="BAE155" i="19"/>
  <c r="BAC30" i="19"/>
  <c r="BAC155" i="19"/>
  <c r="BAA30" i="19"/>
  <c r="BAA155" i="19"/>
  <c r="AZY30" i="19"/>
  <c r="AZY155" i="19"/>
  <c r="AZW30" i="19"/>
  <c r="AZW155" i="19"/>
  <c r="AZU30" i="19"/>
  <c r="AZU155" i="19"/>
  <c r="AZS30" i="19"/>
  <c r="AZS155" i="19"/>
  <c r="AZQ30" i="19"/>
  <c r="AZQ155" i="19"/>
  <c r="AZO30" i="19"/>
  <c r="AZO155" i="19"/>
  <c r="AZM30" i="19"/>
  <c r="AZM155" i="19"/>
  <c r="AZK30" i="19"/>
  <c r="AZK155" i="19"/>
  <c r="AZI30" i="19"/>
  <c r="AZI155" i="19"/>
  <c r="AZG30" i="19"/>
  <c r="AZG155" i="19"/>
  <c r="AZE30" i="19"/>
  <c r="AZE155" i="19"/>
  <c r="AZC30" i="19"/>
  <c r="AZC155" i="19"/>
  <c r="AZA30" i="19"/>
  <c r="AZA155" i="19"/>
  <c r="AYY30" i="19"/>
  <c r="AYY146" i="19"/>
  <c r="AYW30" i="19"/>
  <c r="AYW146" i="19"/>
  <c r="AYU30" i="19"/>
  <c r="AYU146" i="19"/>
  <c r="AYS30" i="19"/>
  <c r="AYS146" i="19"/>
  <c r="AYQ30" i="19"/>
  <c r="AYQ146" i="19"/>
  <c r="AYO30" i="19"/>
  <c r="AYO146" i="19"/>
  <c r="AYM30" i="19"/>
  <c r="AYM146" i="19"/>
  <c r="AYK30" i="19"/>
  <c r="AYK146" i="19"/>
  <c r="AYI30" i="19"/>
  <c r="AYI146" i="19"/>
  <c r="AYG30" i="19"/>
  <c r="AYG146" i="19"/>
  <c r="AYE30" i="19"/>
  <c r="AYE146" i="19"/>
  <c r="AYC30" i="19"/>
  <c r="AYC146" i="19"/>
  <c r="AYA30" i="19"/>
  <c r="AYA146" i="19"/>
  <c r="AXY30" i="19"/>
  <c r="AXY146" i="19"/>
  <c r="AXW30" i="19"/>
  <c r="AXW146" i="19"/>
  <c r="AXU30" i="19"/>
  <c r="AXU146" i="19"/>
  <c r="AXS30" i="19"/>
  <c r="AXS146" i="19"/>
  <c r="AXQ30" i="19"/>
  <c r="AXQ146" i="19"/>
  <c r="AXO30" i="19"/>
  <c r="AXO146" i="19"/>
  <c r="AXM30" i="19"/>
  <c r="AXM146" i="19"/>
  <c r="AXK30" i="19"/>
  <c r="AXK146" i="19"/>
  <c r="AXI30" i="19"/>
  <c r="AXI146" i="19"/>
  <c r="AXG30" i="19"/>
  <c r="AXG146" i="19"/>
  <c r="AXE30" i="19"/>
  <c r="AXE146" i="19"/>
  <c r="AXC30" i="19"/>
  <c r="AXC146" i="19"/>
  <c r="AXA30" i="19"/>
  <c r="AXA146" i="19"/>
  <c r="AWY30" i="19"/>
  <c r="AWY146" i="19"/>
  <c r="AWW30" i="19"/>
  <c r="AWW146" i="19"/>
  <c r="AWU30" i="19"/>
  <c r="AWU146" i="19"/>
  <c r="AWS30" i="19"/>
  <c r="AWS146" i="19"/>
  <c r="AWQ30" i="19"/>
  <c r="AWQ146" i="19"/>
  <c r="AWO30" i="19"/>
  <c r="AWO146" i="19"/>
  <c r="AWM30" i="19"/>
  <c r="AWM146" i="19"/>
  <c r="AWK30" i="19"/>
  <c r="AWK146" i="19"/>
  <c r="AWI30" i="19"/>
  <c r="AWI146" i="19"/>
  <c r="AWG30" i="19"/>
  <c r="AWG146" i="19"/>
  <c r="AWE30" i="19"/>
  <c r="AWE146" i="19"/>
  <c r="AWC30" i="19"/>
  <c r="AWC146" i="19"/>
  <c r="AWA30" i="19"/>
  <c r="AWA146" i="19"/>
  <c r="AVY30" i="19"/>
  <c r="AVY146" i="19"/>
  <c r="AVW30" i="19"/>
  <c r="AVW146" i="19"/>
  <c r="AVU30" i="19"/>
  <c r="AVU146" i="19"/>
  <c r="AVS30" i="19"/>
  <c r="AVS146" i="19"/>
  <c r="AVQ30" i="19"/>
  <c r="AVQ146" i="19"/>
  <c r="AVO30" i="19"/>
  <c r="AVO146" i="19"/>
  <c r="AVM30" i="19"/>
  <c r="AVM146" i="19"/>
  <c r="AVK30" i="19"/>
  <c r="AVK146" i="19"/>
  <c r="AVI30" i="19"/>
  <c r="AVI146" i="19"/>
  <c r="AVG30" i="19"/>
  <c r="AVG137" i="19"/>
  <c r="AVE30" i="19"/>
  <c r="AVE137" i="19"/>
  <c r="AVC30" i="19"/>
  <c r="AVC137" i="19"/>
  <c r="AVA30" i="19"/>
  <c r="AVA137" i="19"/>
  <c r="AUY30" i="19"/>
  <c r="AUY137" i="19"/>
  <c r="AUW30" i="19"/>
  <c r="AUW137" i="19"/>
  <c r="AUU30" i="19"/>
  <c r="AUU137" i="19"/>
  <c r="AUS30" i="19"/>
  <c r="AUS137" i="19"/>
  <c r="AUQ30" i="19"/>
  <c r="AUQ137" i="19"/>
  <c r="AUO30" i="19"/>
  <c r="AUO137" i="19"/>
  <c r="AUM30" i="19"/>
  <c r="AUM137" i="19"/>
  <c r="AUK30" i="19"/>
  <c r="AUK137" i="19"/>
  <c r="AUI30" i="19"/>
  <c r="AUI137" i="19"/>
  <c r="AUG30" i="19"/>
  <c r="AUG137" i="19"/>
  <c r="AUE30" i="19"/>
  <c r="AUE137" i="19"/>
  <c r="AUC30" i="19"/>
  <c r="AUC137" i="19"/>
  <c r="AUA30" i="19"/>
  <c r="AUA137" i="19"/>
  <c r="ATY30" i="19"/>
  <c r="ATY137" i="19"/>
  <c r="ATW30" i="19"/>
  <c r="ATW137" i="19"/>
  <c r="ATU30" i="19"/>
  <c r="ATU137" i="19"/>
  <c r="ATS30" i="19"/>
  <c r="ATS137" i="19"/>
  <c r="ATQ30" i="19"/>
  <c r="ATQ137" i="19"/>
  <c r="ATO30" i="19"/>
  <c r="ATO137" i="19"/>
  <c r="ATM30" i="19"/>
  <c r="ATM137" i="19"/>
  <c r="ATK30" i="19"/>
  <c r="ATK137" i="19"/>
  <c r="ATI30" i="19"/>
  <c r="ATI137" i="19"/>
  <c r="ATG30" i="19"/>
  <c r="ATG137" i="19"/>
  <c r="ATE30" i="19"/>
  <c r="ATE137" i="19"/>
  <c r="ATC30" i="19"/>
  <c r="ATC137" i="19"/>
  <c r="ATA30" i="19"/>
  <c r="ATA137" i="19"/>
  <c r="ASY30" i="19"/>
  <c r="ASY137" i="19"/>
  <c r="ASW30" i="19"/>
  <c r="ASW137" i="19"/>
  <c r="ASU30" i="19"/>
  <c r="ASU137" i="19"/>
  <c r="ASS30" i="19"/>
  <c r="ASS137" i="19"/>
  <c r="ASQ30" i="19"/>
  <c r="ASQ137" i="19"/>
  <c r="ASO30" i="19"/>
  <c r="ASO137" i="19"/>
  <c r="ASM30" i="19"/>
  <c r="ASM137" i="19"/>
  <c r="ASK30" i="19"/>
  <c r="ASK137" i="19"/>
  <c r="ASI30" i="19"/>
  <c r="ASI137" i="19"/>
  <c r="ASG30" i="19"/>
  <c r="ASG137" i="19"/>
  <c r="ASE30" i="19"/>
  <c r="ASE137" i="19"/>
  <c r="ASC30" i="19"/>
  <c r="ASC137" i="19"/>
  <c r="ASA30" i="19"/>
  <c r="ASA137" i="19"/>
  <c r="ARY30" i="19"/>
  <c r="ARY137" i="19"/>
  <c r="ARW30" i="19"/>
  <c r="ARW137" i="19"/>
  <c r="ARU30" i="19"/>
  <c r="ARU137" i="19"/>
  <c r="ARS30" i="19"/>
  <c r="ARS137" i="19"/>
  <c r="ARQ30" i="19"/>
  <c r="ARQ137" i="19"/>
  <c r="ARO30" i="19"/>
  <c r="ARO128" i="19"/>
  <c r="ARM30" i="19"/>
  <c r="ARM128" i="19"/>
  <c r="ARK30" i="19"/>
  <c r="ARK128" i="19"/>
  <c r="ARI30" i="19"/>
  <c r="ARI128" i="19"/>
  <c r="ARG30" i="19"/>
  <c r="ARG128" i="19"/>
  <c r="ARE30" i="19"/>
  <c r="ARE128" i="19"/>
  <c r="ARC30" i="19"/>
  <c r="ARC128" i="19"/>
  <c r="ARA30" i="19"/>
  <c r="ARA128" i="19"/>
  <c r="AQY30" i="19"/>
  <c r="AQY128" i="19"/>
  <c r="AQW30" i="19"/>
  <c r="AQW128" i="19"/>
  <c r="AQU30" i="19"/>
  <c r="AQU128" i="19"/>
  <c r="AQS30" i="19"/>
  <c r="AQS128" i="19"/>
  <c r="AQQ30" i="19"/>
  <c r="AQQ128" i="19"/>
  <c r="AQO30" i="19"/>
  <c r="AQO128" i="19"/>
  <c r="AQM30" i="19"/>
  <c r="AQM128" i="19"/>
  <c r="AQK30" i="19"/>
  <c r="AQK128" i="19"/>
  <c r="AQI30" i="19"/>
  <c r="AQI128" i="19"/>
  <c r="AQG30" i="19"/>
  <c r="AQG128" i="19"/>
  <c r="AQE30" i="19"/>
  <c r="AQE128" i="19"/>
  <c r="AQC30" i="19"/>
  <c r="AQC128" i="19"/>
  <c r="AQA30" i="19"/>
  <c r="AQA128" i="19"/>
  <c r="APY30" i="19"/>
  <c r="APY128" i="19"/>
  <c r="APW30" i="19"/>
  <c r="APW128" i="19"/>
  <c r="APU30" i="19"/>
  <c r="APU128" i="19"/>
  <c r="APS30" i="19"/>
  <c r="APS128" i="19"/>
  <c r="APQ30" i="19"/>
  <c r="APQ128" i="19"/>
  <c r="APO30" i="19"/>
  <c r="APO128" i="19"/>
  <c r="APM30" i="19"/>
  <c r="APM128" i="19"/>
  <c r="APK30" i="19"/>
  <c r="APK128" i="19"/>
  <c r="API30" i="19"/>
  <c r="API128" i="19"/>
  <c r="APG30" i="19"/>
  <c r="APG128" i="19"/>
  <c r="APE30" i="19"/>
  <c r="APE128" i="19"/>
  <c r="APC30" i="19"/>
  <c r="APC128" i="19"/>
  <c r="APA30" i="19"/>
  <c r="APA128" i="19"/>
  <c r="AOY30" i="19"/>
  <c r="AOY128" i="19"/>
  <c r="AOW30" i="19"/>
  <c r="AOW128" i="19"/>
  <c r="AOU30" i="19"/>
  <c r="AOU128" i="19"/>
  <c r="AOS30" i="19"/>
  <c r="AOS128" i="19"/>
  <c r="AOQ30" i="19"/>
  <c r="AOQ128" i="19"/>
  <c r="AOO30" i="19"/>
  <c r="AOO128" i="19"/>
  <c r="AOM30" i="19"/>
  <c r="AOM128" i="19"/>
  <c r="AOK30" i="19"/>
  <c r="AOK128" i="19"/>
  <c r="AOI30" i="19"/>
  <c r="AOI128" i="19"/>
  <c r="AOG30" i="19"/>
  <c r="AOG128" i="19"/>
  <c r="AOE30" i="19"/>
  <c r="AOE128" i="19"/>
  <c r="AOC30" i="19"/>
  <c r="AOC128" i="19"/>
  <c r="AOA30" i="19"/>
  <c r="AOA128" i="19"/>
  <c r="ANY30" i="19"/>
  <c r="ANY128" i="19"/>
  <c r="ANW30" i="19"/>
  <c r="ANW119" i="19"/>
  <c r="ANU30" i="19"/>
  <c r="ANU119" i="19"/>
  <c r="ANS30" i="19"/>
  <c r="ANS119" i="19"/>
  <c r="ANQ30" i="19"/>
  <c r="ANQ119" i="19"/>
  <c r="ANO30" i="19"/>
  <c r="ANO119" i="19"/>
  <c r="ANM30" i="19"/>
  <c r="ANM119" i="19"/>
  <c r="ANK30" i="19"/>
  <c r="ANK119" i="19"/>
  <c r="ANI30" i="19"/>
  <c r="ANI119" i="19"/>
  <c r="ANG30" i="19"/>
  <c r="ANG119" i="19"/>
  <c r="ANE30" i="19"/>
  <c r="ANE119" i="19"/>
  <c r="ANC30" i="19"/>
  <c r="ANC119" i="19"/>
  <c r="ANA30" i="19"/>
  <c r="ANA119" i="19"/>
  <c r="AMY30" i="19"/>
  <c r="AMY119" i="19"/>
  <c r="AMW30" i="19"/>
  <c r="AMW119" i="19"/>
  <c r="AMU30" i="19"/>
  <c r="AMU119" i="19"/>
  <c r="AMS30" i="19"/>
  <c r="AMS119" i="19"/>
  <c r="AMQ30" i="19"/>
  <c r="AMQ119" i="19"/>
  <c r="AMO30" i="19"/>
  <c r="AMO119" i="19"/>
  <c r="AMM30" i="19"/>
  <c r="AMM119" i="19"/>
  <c r="AMK30" i="19"/>
  <c r="AMK119" i="19"/>
  <c r="AMI30" i="19"/>
  <c r="AMI119" i="19"/>
  <c r="AMG30" i="19"/>
  <c r="AMG119" i="19"/>
  <c r="AME30" i="19"/>
  <c r="AME119" i="19"/>
  <c r="AMC30" i="19"/>
  <c r="AMC119" i="19"/>
  <c r="AMA30" i="19"/>
  <c r="AMA119" i="19"/>
  <c r="ALY30" i="19"/>
  <c r="ALY119" i="19"/>
  <c r="ALW30" i="19"/>
  <c r="ALW119" i="19"/>
  <c r="ALU30" i="19"/>
  <c r="ALU119" i="19"/>
  <c r="ALS30" i="19"/>
  <c r="ALS119" i="19"/>
  <c r="ALQ30" i="19"/>
  <c r="ALQ119" i="19"/>
  <c r="ALO30" i="19"/>
  <c r="ALO119" i="19"/>
  <c r="ALM30" i="19"/>
  <c r="ALM119" i="19"/>
  <c r="ALK30" i="19"/>
  <c r="ALK119" i="19"/>
  <c r="ALI30" i="19"/>
  <c r="ALI119" i="19"/>
  <c r="ALG30" i="19"/>
  <c r="ALG119" i="19"/>
  <c r="ALE30" i="19"/>
  <c r="ALE119" i="19"/>
  <c r="ALC30" i="19"/>
  <c r="ALC119" i="19"/>
  <c r="ALA30" i="19"/>
  <c r="ALA119" i="19"/>
  <c r="AKY30" i="19"/>
  <c r="AKY119" i="19"/>
  <c r="AKW30" i="19"/>
  <c r="AKW119" i="19"/>
  <c r="AKU30" i="19"/>
  <c r="AKU119" i="19"/>
  <c r="AKS30" i="19"/>
  <c r="AKS119" i="19"/>
  <c r="AKQ30" i="19"/>
  <c r="AKQ119" i="19"/>
  <c r="AKO30" i="19"/>
  <c r="AKO119" i="19"/>
  <c r="AKM30" i="19"/>
  <c r="AKM119" i="19"/>
  <c r="AKK30" i="19"/>
  <c r="AKK119" i="19"/>
  <c r="AKI30" i="19"/>
  <c r="AKI119" i="19"/>
  <c r="AKG30" i="19"/>
  <c r="AKG119" i="19"/>
  <c r="AKE30" i="19"/>
  <c r="AKE110" i="19"/>
  <c r="AKC30" i="19"/>
  <c r="AKC110" i="19"/>
  <c r="AKA30" i="19"/>
  <c r="AKA110" i="19"/>
  <c r="AJY30" i="19"/>
  <c r="AJY110" i="19"/>
  <c r="AJW30" i="19"/>
  <c r="AJW110" i="19"/>
  <c r="AJU30" i="19"/>
  <c r="AJU110" i="19"/>
  <c r="AJS30" i="19"/>
  <c r="AJS110" i="19"/>
  <c r="AJQ30" i="19"/>
  <c r="AJQ110" i="19"/>
  <c r="AJO30" i="19"/>
  <c r="AJO110" i="19"/>
  <c r="AJM30" i="19"/>
  <c r="AJM110" i="19"/>
  <c r="AJK30" i="19"/>
  <c r="AJK110" i="19"/>
  <c r="AJI30" i="19"/>
  <c r="AJI110" i="19"/>
  <c r="AJG30" i="19"/>
  <c r="AJG110" i="19"/>
  <c r="AJE30" i="19"/>
  <c r="AJE110" i="19"/>
  <c r="AJC30" i="19"/>
  <c r="AJC110" i="19"/>
  <c r="AJA30" i="19"/>
  <c r="AJA110" i="19"/>
  <c r="AIY30" i="19"/>
  <c r="AIY110" i="19"/>
  <c r="AIW30" i="19"/>
  <c r="AIW110" i="19"/>
  <c r="AIU30" i="19"/>
  <c r="AIU110" i="19"/>
  <c r="AIS30" i="19"/>
  <c r="AIS110" i="19"/>
  <c r="AIQ30" i="19"/>
  <c r="AIQ110" i="19"/>
  <c r="AIO30" i="19"/>
  <c r="AIO110" i="19"/>
  <c r="AIM30" i="19"/>
  <c r="AIM110" i="19"/>
  <c r="AIK30" i="19"/>
  <c r="AIK110" i="19"/>
  <c r="AII30" i="19"/>
  <c r="AII110" i="19"/>
  <c r="AIG30" i="19"/>
  <c r="AIG110" i="19"/>
  <c r="AIE30" i="19"/>
  <c r="AIE110" i="19"/>
  <c r="AIC30" i="19"/>
  <c r="AIC110" i="19"/>
  <c r="AIA30" i="19"/>
  <c r="AIA110" i="19"/>
  <c r="AHY30" i="19"/>
  <c r="AHY110" i="19"/>
  <c r="AHW30" i="19"/>
  <c r="AHW110" i="19"/>
  <c r="AHU30" i="19"/>
  <c r="AHU110" i="19"/>
  <c r="AHS30" i="19"/>
  <c r="AHS110" i="19"/>
  <c r="AHQ30" i="19"/>
  <c r="AHQ110" i="19"/>
  <c r="AHO30" i="19"/>
  <c r="AHO110" i="19"/>
  <c r="AHM30" i="19"/>
  <c r="AHM110" i="19"/>
  <c r="AHK30" i="19"/>
  <c r="AHK110" i="19"/>
  <c r="AHI30" i="19"/>
  <c r="AHI110" i="19"/>
  <c r="AHG30" i="19"/>
  <c r="AHG110" i="19"/>
  <c r="AHE30" i="19"/>
  <c r="AHE110" i="19"/>
  <c r="AHC30" i="19"/>
  <c r="AHC110" i="19"/>
  <c r="AHA30" i="19"/>
  <c r="AHA110" i="19"/>
  <c r="AGY30" i="19"/>
  <c r="AGY110" i="19"/>
  <c r="AGW30" i="19"/>
  <c r="AGW110" i="19"/>
  <c r="AGU30" i="19"/>
  <c r="AGU110" i="19"/>
  <c r="AGS30" i="19"/>
  <c r="AGS110" i="19"/>
  <c r="AGQ30" i="19"/>
  <c r="AGQ110" i="19"/>
  <c r="AGO30" i="19"/>
  <c r="AGO110" i="19"/>
  <c r="AGM30" i="19"/>
  <c r="AGM101" i="19"/>
  <c r="AGK30" i="19"/>
  <c r="AGK101" i="19"/>
  <c r="AGI30" i="19"/>
  <c r="AGI101" i="19"/>
  <c r="AGG30" i="19"/>
  <c r="AGG101" i="19"/>
  <c r="AGE30" i="19"/>
  <c r="AGE101" i="19"/>
  <c r="AGC30" i="19"/>
  <c r="AGC101" i="19"/>
  <c r="AGA30" i="19"/>
  <c r="AGA101" i="19"/>
  <c r="AFY30" i="19"/>
  <c r="AFY101" i="19"/>
  <c r="AFW30" i="19"/>
  <c r="AFW101" i="19"/>
  <c r="AFU30" i="19"/>
  <c r="AFU101" i="19"/>
  <c r="AFS30" i="19"/>
  <c r="AFS101" i="19"/>
  <c r="AFQ30" i="19"/>
  <c r="AFQ101" i="19"/>
  <c r="AFO30" i="19"/>
  <c r="AFO101" i="19"/>
  <c r="AFM30" i="19"/>
  <c r="AFM101" i="19"/>
  <c r="AFK30" i="19"/>
  <c r="AFK101" i="19"/>
  <c r="AFI30" i="19"/>
  <c r="AFI101" i="19"/>
  <c r="AFG30" i="19"/>
  <c r="AFG101" i="19"/>
  <c r="AFE30" i="19"/>
  <c r="AFE101" i="19"/>
  <c r="AFC30" i="19"/>
  <c r="AFC101" i="19"/>
  <c r="AFA30" i="19"/>
  <c r="AFA101" i="19"/>
  <c r="AEY30" i="19"/>
  <c r="AEY101" i="19"/>
  <c r="AEW30" i="19"/>
  <c r="AEW101" i="19"/>
  <c r="AEU30" i="19"/>
  <c r="AEU101" i="19"/>
  <c r="AES30" i="19"/>
  <c r="AES101" i="19"/>
  <c r="AEQ30" i="19"/>
  <c r="AEQ101" i="19"/>
  <c r="AEO30" i="19"/>
  <c r="AEO101" i="19"/>
  <c r="AEM30" i="19"/>
  <c r="AEM101" i="19"/>
  <c r="AEK30" i="19"/>
  <c r="AEK101" i="19"/>
  <c r="AEI30" i="19"/>
  <c r="AEI101" i="19"/>
  <c r="AEG30" i="19"/>
  <c r="AEG101" i="19"/>
  <c r="AEE30" i="19"/>
  <c r="AEE101" i="19"/>
  <c r="AEC30" i="19"/>
  <c r="AEC101" i="19"/>
  <c r="AEA30" i="19"/>
  <c r="AEA101" i="19"/>
  <c r="ADY30" i="19"/>
  <c r="ADY101" i="19"/>
  <c r="ADW30" i="19"/>
  <c r="ADW101" i="19"/>
  <c r="ADU30" i="19"/>
  <c r="ADU101" i="19"/>
  <c r="ADS30" i="19"/>
  <c r="ADS101" i="19"/>
  <c r="ADQ30" i="19"/>
  <c r="ADQ101" i="19"/>
  <c r="ADO30" i="19"/>
  <c r="ADO101" i="19"/>
  <c r="ADM30" i="19"/>
  <c r="ADM101" i="19"/>
  <c r="ADK30" i="19"/>
  <c r="ADK101" i="19"/>
  <c r="ADI30" i="19"/>
  <c r="ADI101" i="19"/>
  <c r="ADG30" i="19"/>
  <c r="ADG101" i="19"/>
  <c r="ADE30" i="19"/>
  <c r="ADE101" i="19"/>
  <c r="ADC30" i="19"/>
  <c r="ADC101" i="19"/>
  <c r="ADA30" i="19"/>
  <c r="ADA101" i="19"/>
  <c r="ACY30" i="19"/>
  <c r="ACY101" i="19"/>
  <c r="ACW30" i="19"/>
  <c r="ACW101" i="19"/>
  <c r="ACU30" i="19"/>
  <c r="ACU92" i="19"/>
  <c r="ACS30" i="19"/>
  <c r="ACS92" i="19"/>
  <c r="ACQ30" i="19"/>
  <c r="ACQ92" i="19"/>
  <c r="ACO30" i="19"/>
  <c r="ACO92" i="19"/>
  <c r="ACM30" i="19"/>
  <c r="ACM92" i="19"/>
  <c r="ACK30" i="19"/>
  <c r="ACK92" i="19"/>
  <c r="ACI30" i="19"/>
  <c r="ACI92" i="19"/>
  <c r="ACG30" i="19"/>
  <c r="ACG92" i="19"/>
  <c r="ACE30" i="19"/>
  <c r="ACE92" i="19"/>
  <c r="ACC30" i="19"/>
  <c r="ACC92" i="19"/>
  <c r="ACA30" i="19"/>
  <c r="ACA92" i="19"/>
  <c r="ABY30" i="19"/>
  <c r="ABY92" i="19"/>
  <c r="ABW30" i="19"/>
  <c r="ABW92" i="19"/>
  <c r="ABU30" i="19"/>
  <c r="ABU92" i="19"/>
  <c r="ABS30" i="19"/>
  <c r="ABS92" i="19"/>
  <c r="ABQ30" i="19"/>
  <c r="ABQ92" i="19"/>
  <c r="ABO30" i="19"/>
  <c r="ABO92" i="19"/>
  <c r="ABM30" i="19"/>
  <c r="ABM92" i="19"/>
  <c r="ABK30" i="19"/>
  <c r="ABK92" i="19"/>
  <c r="ABI30" i="19"/>
  <c r="ABI92" i="19"/>
  <c r="ABG30" i="19"/>
  <c r="ABG92" i="19"/>
  <c r="ABE30" i="19"/>
  <c r="ABE92" i="19"/>
  <c r="ABC30" i="19"/>
  <c r="ABC92" i="19"/>
  <c r="ABA30" i="19"/>
  <c r="ABA92" i="19"/>
  <c r="AAY30" i="19"/>
  <c r="AAY92" i="19"/>
  <c r="AAW30" i="19"/>
  <c r="AAW92" i="19"/>
  <c r="AAU30" i="19"/>
  <c r="AAU92" i="19"/>
  <c r="AAS30" i="19"/>
  <c r="AAS92" i="19"/>
  <c r="AAQ30" i="19"/>
  <c r="AAQ92" i="19"/>
  <c r="AAO30" i="19"/>
  <c r="AAO92" i="19"/>
  <c r="AAM30" i="19"/>
  <c r="AAM92" i="19"/>
  <c r="AAK30" i="19"/>
  <c r="AAK92" i="19"/>
  <c r="AAI30" i="19"/>
  <c r="AAI92" i="19"/>
  <c r="AAG30" i="19"/>
  <c r="AAG92" i="19"/>
  <c r="AAE30" i="19"/>
  <c r="AAE92" i="19"/>
  <c r="AAC30" i="19"/>
  <c r="AAC92" i="19"/>
  <c r="AAA30" i="19"/>
  <c r="AAA92" i="19"/>
  <c r="ZY30" i="19"/>
  <c r="ZY92" i="19"/>
  <c r="ZW30" i="19"/>
  <c r="ZW92" i="19"/>
  <c r="ZU30" i="19"/>
  <c r="ZU92" i="19"/>
  <c r="ZS30" i="19"/>
  <c r="ZS92" i="19"/>
  <c r="ZQ30" i="19"/>
  <c r="ZQ92" i="19"/>
  <c r="ZO30" i="19"/>
  <c r="ZO92" i="19"/>
  <c r="ZM30" i="19"/>
  <c r="ZM92" i="19"/>
  <c r="ZK30" i="19"/>
  <c r="ZK92" i="19"/>
  <c r="ZI30" i="19"/>
  <c r="ZI92" i="19"/>
  <c r="ZG30" i="19"/>
  <c r="ZG92" i="19"/>
  <c r="ZE30" i="19"/>
  <c r="ZE92" i="19"/>
  <c r="ZC30" i="19"/>
  <c r="ZC83" i="19"/>
  <c r="ZA30" i="19"/>
  <c r="ZA83" i="19"/>
  <c r="YY30" i="19"/>
  <c r="YY83" i="19"/>
  <c r="YW30" i="19"/>
  <c r="YW83" i="19"/>
  <c r="YU30" i="19"/>
  <c r="YU83" i="19"/>
  <c r="YS30" i="19"/>
  <c r="YS83" i="19"/>
  <c r="YQ30" i="19"/>
  <c r="YQ83" i="19"/>
  <c r="YO30" i="19"/>
  <c r="YO83" i="19"/>
  <c r="YM30" i="19"/>
  <c r="YM83" i="19"/>
  <c r="YK30" i="19"/>
  <c r="YK83" i="19"/>
  <c r="YI30" i="19"/>
  <c r="YI83" i="19"/>
  <c r="YG30" i="19"/>
  <c r="YG83" i="19"/>
  <c r="YE30" i="19"/>
  <c r="YE83" i="19"/>
  <c r="YC30" i="19"/>
  <c r="YC83" i="19"/>
  <c r="YA30" i="19"/>
  <c r="YA83" i="19"/>
  <c r="XY30" i="19"/>
  <c r="XY83" i="19"/>
  <c r="XW30" i="19"/>
  <c r="XW83" i="19"/>
  <c r="XU30" i="19"/>
  <c r="XU83" i="19"/>
  <c r="XS30" i="19"/>
  <c r="XS83" i="19"/>
  <c r="XQ30" i="19"/>
  <c r="XQ83" i="19"/>
  <c r="XO30" i="19"/>
  <c r="XO83" i="19"/>
  <c r="XM30" i="19"/>
  <c r="XM83" i="19"/>
  <c r="XK30" i="19"/>
  <c r="XK83" i="19"/>
  <c r="XI30" i="19"/>
  <c r="XI83" i="19"/>
  <c r="XG30" i="19"/>
  <c r="XG83" i="19"/>
  <c r="XE30" i="19"/>
  <c r="XE83" i="19"/>
  <c r="XC30" i="19"/>
  <c r="XC83" i="19"/>
  <c r="XA30" i="19"/>
  <c r="XA83" i="19"/>
  <c r="WY30" i="19"/>
  <c r="WY83" i="19"/>
  <c r="WW30" i="19"/>
  <c r="WW83" i="19"/>
  <c r="WU30" i="19"/>
  <c r="WU83" i="19"/>
  <c r="WS30" i="19"/>
  <c r="WS83" i="19"/>
  <c r="WQ30" i="19"/>
  <c r="WQ83" i="19"/>
  <c r="WO30" i="19"/>
  <c r="WO83" i="19"/>
  <c r="WM30" i="19"/>
  <c r="WM83" i="19"/>
  <c r="WK30" i="19"/>
  <c r="WK83" i="19"/>
  <c r="WI30" i="19"/>
  <c r="WI83" i="19"/>
  <c r="WG30" i="19"/>
  <c r="WG83" i="19"/>
  <c r="WE30" i="19"/>
  <c r="WE83" i="19"/>
  <c r="WC30" i="19"/>
  <c r="WC83" i="19"/>
  <c r="WA30" i="19"/>
  <c r="WA83" i="19"/>
  <c r="VY30" i="19"/>
  <c r="VY83" i="19"/>
  <c r="VW30" i="19"/>
  <c r="VW83" i="19"/>
  <c r="VU30" i="19"/>
  <c r="VU83" i="19"/>
  <c r="VS30" i="19"/>
  <c r="VS83" i="19"/>
  <c r="VQ30" i="19"/>
  <c r="VQ83" i="19"/>
  <c r="VO30" i="19"/>
  <c r="VO83" i="19"/>
  <c r="VM30" i="19"/>
  <c r="VM83" i="19"/>
  <c r="VK30" i="19"/>
  <c r="VK74" i="19"/>
  <c r="VI30" i="19"/>
  <c r="VI74" i="19"/>
  <c r="VG30" i="19"/>
  <c r="VG74" i="19"/>
  <c r="VE30" i="19"/>
  <c r="VE74" i="19"/>
  <c r="VC30" i="19"/>
  <c r="VC74" i="19"/>
  <c r="VA30" i="19"/>
  <c r="VA74" i="19"/>
  <c r="UY30" i="19"/>
  <c r="UY74" i="19"/>
  <c r="UW30" i="19"/>
  <c r="UW74" i="19"/>
  <c r="UU30" i="19"/>
  <c r="UU74" i="19"/>
  <c r="US30" i="19"/>
  <c r="US74" i="19"/>
  <c r="UQ30" i="19"/>
  <c r="UQ74" i="19"/>
  <c r="UO30" i="19"/>
  <c r="UO74" i="19"/>
  <c r="UM30" i="19"/>
  <c r="UM74" i="19"/>
  <c r="UK30" i="19"/>
  <c r="UK74" i="19"/>
  <c r="UI30" i="19"/>
  <c r="UI74" i="19"/>
  <c r="UG30" i="19"/>
  <c r="UG74" i="19"/>
  <c r="UE30" i="19"/>
  <c r="UE74" i="19"/>
  <c r="UC30" i="19"/>
  <c r="UC74" i="19"/>
  <c r="UA30" i="19"/>
  <c r="UA74" i="19"/>
  <c r="TY30" i="19"/>
  <c r="TY74" i="19"/>
  <c r="TW30" i="19"/>
  <c r="TW74" i="19"/>
  <c r="TU30" i="19"/>
  <c r="TU74" i="19"/>
  <c r="TS30" i="19"/>
  <c r="TS74" i="19"/>
  <c r="TQ30" i="19"/>
  <c r="TQ74" i="19"/>
  <c r="TO30" i="19"/>
  <c r="TO74" i="19"/>
  <c r="TM30" i="19"/>
  <c r="TM74" i="19"/>
  <c r="TK30" i="19"/>
  <c r="TK74" i="19"/>
  <c r="TI30" i="19"/>
  <c r="TI74" i="19"/>
  <c r="TG30" i="19"/>
  <c r="TG74" i="19"/>
  <c r="TE30" i="19"/>
  <c r="TE74" i="19"/>
  <c r="TC30" i="19"/>
  <c r="TC74" i="19"/>
  <c r="TA30" i="19"/>
  <c r="TA74" i="19"/>
  <c r="SY30" i="19"/>
  <c r="SY74" i="19"/>
  <c r="SW30" i="19"/>
  <c r="SW74" i="19"/>
  <c r="SU30" i="19"/>
  <c r="SU74" i="19"/>
  <c r="SS30" i="19"/>
  <c r="SS74" i="19"/>
  <c r="SQ30" i="19"/>
  <c r="SQ74" i="19"/>
  <c r="SO30" i="19"/>
  <c r="SO74" i="19"/>
  <c r="SM30" i="19"/>
  <c r="SM74" i="19"/>
  <c r="AB55" i="20" l="1"/>
  <c r="Z19" i="20"/>
  <c r="AH55" i="14"/>
  <c r="AF18" i="14"/>
  <c r="AX8" i="20"/>
  <c r="AY6" i="20" s="1"/>
  <c r="AZ6" i="20" s="1"/>
  <c r="BA6" i="20" s="1"/>
  <c r="BB6" i="20" s="1"/>
  <c r="BC6" i="20" s="1"/>
  <c r="BD6" i="20" s="1"/>
  <c r="AX7" i="14"/>
  <c r="AX8" i="14"/>
  <c r="CZ12" i="19"/>
  <c r="I28" i="19"/>
  <c r="J28" i="19" s="1"/>
  <c r="K28" i="19" s="1"/>
  <c r="L28" i="19" s="1"/>
  <c r="M28" i="19" s="1"/>
  <c r="N28" i="19" s="1"/>
  <c r="O28" i="19" s="1"/>
  <c r="P28" i="19" s="1"/>
  <c r="Q28" i="19" s="1"/>
  <c r="R28" i="19" s="1"/>
  <c r="S28" i="19" s="1"/>
  <c r="T28" i="19" s="1"/>
  <c r="U28" i="19" s="1"/>
  <c r="V28" i="19" s="1"/>
  <c r="W28" i="19" s="1"/>
  <c r="X28" i="19" s="1"/>
  <c r="Y28" i="19" s="1"/>
  <c r="Z28" i="19" s="1"/>
  <c r="AA28" i="19" s="1"/>
  <c r="AB28" i="19" s="1"/>
  <c r="AC28" i="19" s="1"/>
  <c r="AD28" i="19" s="1"/>
  <c r="AE28" i="19" s="1"/>
  <c r="AF28" i="19" s="1"/>
  <c r="AG28" i="19" s="1"/>
  <c r="AH28" i="19" s="1"/>
  <c r="AI28" i="19" s="1"/>
  <c r="AJ28" i="19" s="1"/>
  <c r="AK28" i="19" s="1"/>
  <c r="AL28" i="19" s="1"/>
  <c r="AM28" i="19" s="1"/>
  <c r="AN28" i="19" s="1"/>
  <c r="AO28" i="19" s="1"/>
  <c r="AP28" i="19" s="1"/>
  <c r="AQ28" i="19" s="1"/>
  <c r="AR28" i="19" s="1"/>
  <c r="AS28" i="19" s="1"/>
  <c r="AT28" i="19" s="1"/>
  <c r="AU28" i="19" s="1"/>
  <c r="AV28" i="19" s="1"/>
  <c r="AW28" i="19" s="1"/>
  <c r="AX28" i="19" s="1"/>
  <c r="AY28" i="19" s="1"/>
  <c r="AZ28" i="19" s="1"/>
  <c r="BA28" i="19" s="1"/>
  <c r="BB28" i="19" s="1"/>
  <c r="BC28" i="19" s="1"/>
  <c r="BD28" i="19" s="1"/>
  <c r="BE28" i="19" s="1"/>
  <c r="BF28" i="19" s="1"/>
  <c r="BG28" i="19" s="1"/>
  <c r="BH28" i="19" s="1"/>
  <c r="BI28" i="19" s="1"/>
  <c r="BJ28" i="19" s="1"/>
  <c r="BK28" i="19" s="1"/>
  <c r="BL28" i="19" s="1"/>
  <c r="BM28" i="19" s="1"/>
  <c r="BN28" i="19" s="1"/>
  <c r="BO28" i="19" s="1"/>
  <c r="BP28" i="19" s="1"/>
  <c r="BQ28" i="19" s="1"/>
  <c r="BR28" i="19" s="1"/>
  <c r="BS28" i="19" s="1"/>
  <c r="BT28" i="19" s="1"/>
  <c r="BU28" i="19" s="1"/>
  <c r="BV28" i="19" s="1"/>
  <c r="BW28" i="19" s="1"/>
  <c r="BX28" i="19" s="1"/>
  <c r="BY28" i="19" s="1"/>
  <c r="BZ28" i="19" s="1"/>
  <c r="CA28" i="19" s="1"/>
  <c r="CB28" i="19" s="1"/>
  <c r="CC28" i="19" s="1"/>
  <c r="CD28" i="19" s="1"/>
  <c r="CE28" i="19" s="1"/>
  <c r="CF28" i="19" s="1"/>
  <c r="CG28" i="19" s="1"/>
  <c r="CH28" i="19" s="1"/>
  <c r="CI28" i="19" s="1"/>
  <c r="CJ28" i="19" s="1"/>
  <c r="CK28" i="19" s="1"/>
  <c r="CL28" i="19" s="1"/>
  <c r="CM28" i="19" s="1"/>
  <c r="CN28" i="19" s="1"/>
  <c r="CO28" i="19" s="1"/>
  <c r="CP28" i="19" s="1"/>
  <c r="CQ28" i="19" s="1"/>
  <c r="CR28" i="19" s="1"/>
  <c r="CS28" i="19" s="1"/>
  <c r="CT28" i="19" s="1"/>
  <c r="CU28" i="19" s="1"/>
  <c r="CV28" i="19" s="1"/>
  <c r="CW28" i="19" s="1"/>
  <c r="CX28" i="19" s="1"/>
  <c r="CY28" i="19" s="1"/>
  <c r="L27" i="19"/>
  <c r="P27" i="19" s="1"/>
  <c r="T27" i="19" s="1"/>
  <c r="X27" i="19" s="1"/>
  <c r="AB27" i="19" s="1"/>
  <c r="AF27" i="19" s="1"/>
  <c r="AJ27" i="19" s="1"/>
  <c r="AN27" i="19" s="1"/>
  <c r="AR27" i="19" s="1"/>
  <c r="AV27" i="19" s="1"/>
  <c r="AZ27" i="19" s="1"/>
  <c r="BD27" i="19" s="1"/>
  <c r="BH27" i="19" s="1"/>
  <c r="BL27" i="19" s="1"/>
  <c r="BP27" i="19" s="1"/>
  <c r="BT27" i="19" s="1"/>
  <c r="BX27" i="19" s="1"/>
  <c r="CB27" i="19" s="1"/>
  <c r="CF27" i="19" s="1"/>
  <c r="CJ27" i="19" s="1"/>
  <c r="CN27" i="19" s="1"/>
  <c r="CR27" i="19" s="1"/>
  <c r="CV27" i="19" s="1"/>
  <c r="AD55" i="20" l="1"/>
  <c r="AB19" i="20"/>
  <c r="AJ55" i="14"/>
  <c r="AH18" i="14"/>
  <c r="CZ19" i="19"/>
  <c r="CR18" i="19" s="1"/>
  <c r="CZ14" i="19"/>
  <c r="CZ13" i="19"/>
  <c r="I6" i="19"/>
  <c r="J6" i="19" s="1"/>
  <c r="K6" i="19" s="1"/>
  <c r="L6" i="19" s="1"/>
  <c r="M6" i="19" s="1"/>
  <c r="N6" i="19" s="1"/>
  <c r="O6" i="19" s="1"/>
  <c r="P6" i="19" s="1"/>
  <c r="Q6" i="19" s="1"/>
  <c r="R6" i="19" s="1"/>
  <c r="S6" i="19" s="1"/>
  <c r="T6" i="19" s="1"/>
  <c r="U6" i="19" s="1"/>
  <c r="V6" i="19" s="1"/>
  <c r="W6" i="19" s="1"/>
  <c r="X6" i="19" s="1"/>
  <c r="Y6" i="19" s="1"/>
  <c r="Z6" i="19" s="1"/>
  <c r="AA6" i="19" s="1"/>
  <c r="AB6" i="19" s="1"/>
  <c r="AC6" i="19" s="1"/>
  <c r="AD6" i="19" s="1"/>
  <c r="AE6" i="19" s="1"/>
  <c r="AF6" i="19" s="1"/>
  <c r="AG6" i="19" s="1"/>
  <c r="AH6" i="19" s="1"/>
  <c r="AI6" i="19" s="1"/>
  <c r="AJ6" i="19" s="1"/>
  <c r="AK6" i="19" s="1"/>
  <c r="AL6" i="19" s="1"/>
  <c r="AM6" i="19" s="1"/>
  <c r="AN6" i="19" s="1"/>
  <c r="AO6" i="19" s="1"/>
  <c r="AP6" i="19" s="1"/>
  <c r="AQ6" i="19" s="1"/>
  <c r="AR6" i="19" s="1"/>
  <c r="AS6" i="19" s="1"/>
  <c r="AT6" i="19" s="1"/>
  <c r="AU6" i="19" s="1"/>
  <c r="AV6" i="19" s="1"/>
  <c r="AW6" i="19" s="1"/>
  <c r="AX6" i="19" s="1"/>
  <c r="AY6" i="19" s="1"/>
  <c r="AZ6" i="19" s="1"/>
  <c r="BA6" i="19" s="1"/>
  <c r="BB6" i="19" s="1"/>
  <c r="BC6" i="19" s="1"/>
  <c r="BD6" i="19" s="1"/>
  <c r="BE6" i="19" s="1"/>
  <c r="BF6" i="19" s="1"/>
  <c r="BG6" i="19" s="1"/>
  <c r="BH6" i="19" s="1"/>
  <c r="BI6" i="19" s="1"/>
  <c r="BJ6" i="19" s="1"/>
  <c r="BK6" i="19" s="1"/>
  <c r="BL6" i="19" s="1"/>
  <c r="BM6" i="19" s="1"/>
  <c r="BN6" i="19" s="1"/>
  <c r="BO6" i="19" s="1"/>
  <c r="BP6" i="19" s="1"/>
  <c r="BQ6" i="19" s="1"/>
  <c r="BR6" i="19" s="1"/>
  <c r="BS6" i="19" s="1"/>
  <c r="BT6" i="19" s="1"/>
  <c r="BU6" i="19" s="1"/>
  <c r="BV6" i="19" s="1"/>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L5" i="19"/>
  <c r="P5" i="19" s="1"/>
  <c r="T5" i="19" s="1"/>
  <c r="X5" i="19" s="1"/>
  <c r="AB5" i="19" s="1"/>
  <c r="AF5" i="19" s="1"/>
  <c r="AJ5" i="19" s="1"/>
  <c r="AN5" i="19" s="1"/>
  <c r="AR5" i="19" s="1"/>
  <c r="AV5" i="19" s="1"/>
  <c r="AZ5" i="19" s="1"/>
  <c r="BD5" i="19" s="1"/>
  <c r="BH5" i="19" s="1"/>
  <c r="BL5" i="19" s="1"/>
  <c r="BP5" i="19" s="1"/>
  <c r="BT5" i="19" s="1"/>
  <c r="BX5" i="19" s="1"/>
  <c r="CB5" i="19" s="1"/>
  <c r="CF5" i="19" s="1"/>
  <c r="CJ5" i="19" s="1"/>
  <c r="CN5" i="19" s="1"/>
  <c r="CR5" i="19" s="1"/>
  <c r="CV5" i="19" s="1"/>
  <c r="M3" i="18"/>
  <c r="AF55" i="20" l="1"/>
  <c r="AD19" i="20"/>
  <c r="AL55" i="14"/>
  <c r="AJ18" i="14"/>
  <c r="CZ18" i="19"/>
  <c r="Z19" i="22"/>
  <c r="Z18" i="22"/>
  <c r="Z3" i="22"/>
  <c r="Z2" i="22"/>
  <c r="AH55" i="20" l="1"/>
  <c r="AF19" i="20"/>
  <c r="AN55" i="14"/>
  <c r="AL18" i="14"/>
  <c r="F1" i="22"/>
  <c r="AJ55" i="20" l="1"/>
  <c r="AH19" i="20"/>
  <c r="AP55" i="14"/>
  <c r="AN18" i="14"/>
  <c r="F2" i="22"/>
  <c r="L2" i="22"/>
  <c r="D57" i="22" a="1"/>
  <c r="AL55" i="20" l="1"/>
  <c r="AJ19" i="20"/>
  <c r="AR55" i="14"/>
  <c r="AP18" i="14"/>
  <c r="E57" i="22"/>
  <c r="D57" i="22"/>
  <c r="AB3" i="22"/>
  <c r="AC5" i="22"/>
  <c r="AC6" i="22" s="1"/>
  <c r="AC7" i="22" s="1"/>
  <c r="AC8" i="22" s="1"/>
  <c r="AC9" i="22" s="1"/>
  <c r="AC10" i="22" s="1"/>
  <c r="AC11" i="22" s="1"/>
  <c r="AC12" i="22" s="1"/>
  <c r="AC13" i="22" s="1"/>
  <c r="AC14" i="22" s="1"/>
  <c r="AC15" i="22" s="1"/>
  <c r="AC16" i="22" s="1"/>
  <c r="AC17" i="22" s="1"/>
  <c r="AC18" i="22" s="1"/>
  <c r="AC19" i="22" s="1"/>
  <c r="AC20" i="22" s="1"/>
  <c r="AC21" i="22" s="1"/>
  <c r="AC22" i="22" s="1"/>
  <c r="AC23" i="22" s="1"/>
  <c r="AC24" i="22" s="1"/>
  <c r="AC25" i="22" s="1"/>
  <c r="AC26" i="22" s="1"/>
  <c r="AC27" i="22" s="1"/>
  <c r="AC28" i="22" s="1"/>
  <c r="AC29" i="22" s="1"/>
  <c r="AC30" i="22" s="1"/>
  <c r="AC31" i="22" s="1"/>
  <c r="AC32" i="22" s="1"/>
  <c r="AC33" i="22" s="1"/>
  <c r="AC34" i="22" s="1"/>
  <c r="AC35" i="22" s="1"/>
  <c r="AC36" i="22" s="1"/>
  <c r="AC37" i="22" s="1"/>
  <c r="AC38" i="22" s="1"/>
  <c r="AC39" i="22" s="1"/>
  <c r="AC40" i="22" s="1"/>
  <c r="AC41" i="22" s="1"/>
  <c r="AC42" i="22" s="1"/>
  <c r="AC43" i="22" s="1"/>
  <c r="AC44" i="22" s="1"/>
  <c r="AC45" i="22" s="1"/>
  <c r="AC46" i="22" s="1"/>
  <c r="AC47" i="22" s="1"/>
  <c r="AC48" i="22" s="1"/>
  <c r="AC49" i="22" s="1"/>
  <c r="AC50" i="22" s="1"/>
  <c r="AC51" i="22" s="1"/>
  <c r="AC52" i="22" s="1"/>
  <c r="AC53" i="22" s="1"/>
  <c r="AC54" i="22" s="1"/>
  <c r="AC55" i="22" s="1"/>
  <c r="AC56" i="22" s="1"/>
  <c r="AC57" i="22" s="1"/>
  <c r="AC58" i="22" s="1"/>
  <c r="AC59" i="22" s="1"/>
  <c r="AC60" i="22" s="1"/>
  <c r="AC61" i="22" s="1"/>
  <c r="AC62" i="22" s="1"/>
  <c r="AC63" i="22" s="1"/>
  <c r="AC64" i="22" s="1"/>
  <c r="AC65" i="22" s="1"/>
  <c r="AC66" i="22" s="1"/>
  <c r="AC67" i="22" s="1"/>
  <c r="AC68" i="22" s="1"/>
  <c r="AC69" i="22" s="1"/>
  <c r="AC70" i="22" s="1"/>
  <c r="AC71" i="22" s="1"/>
  <c r="AC72" i="22" s="1"/>
  <c r="AC73" i="22" s="1"/>
  <c r="AC74" i="22" s="1"/>
  <c r="AC75" i="22" s="1"/>
  <c r="AC76" i="22" s="1"/>
  <c r="AC77" i="22" s="1"/>
  <c r="AC78" i="22" s="1"/>
  <c r="AC79" i="22" s="1"/>
  <c r="AC80" i="22" s="1"/>
  <c r="AC81" i="22" s="1"/>
  <c r="AC82" i="22" s="1"/>
  <c r="AC83" i="22" s="1"/>
  <c r="AC84" i="22" s="1"/>
  <c r="AC85" i="22" s="1"/>
  <c r="AC86" i="22" s="1"/>
  <c r="AC87" i="22" s="1"/>
  <c r="AC88" i="22" s="1"/>
  <c r="AC89" i="22" s="1"/>
  <c r="AC90" i="22" s="1"/>
  <c r="AC91" i="22" s="1"/>
  <c r="AC92" i="22" s="1"/>
  <c r="AC93" i="22" s="1"/>
  <c r="AC94" i="22" s="1"/>
  <c r="AC95" i="22" s="1"/>
  <c r="AC96" i="22" s="1"/>
  <c r="AC97" i="22" s="1"/>
  <c r="AC98" i="22" s="1"/>
  <c r="AC99" i="22" s="1"/>
  <c r="AC100" i="22" s="1"/>
  <c r="AC101" i="22" s="1"/>
  <c r="AC102" i="22" s="1"/>
  <c r="AC103" i="22" s="1"/>
  <c r="AC104" i="22" s="1"/>
  <c r="AC105" i="22" s="1"/>
  <c r="AC106" i="22" s="1"/>
  <c r="AC107" i="22" s="1"/>
  <c r="AC108" i="22" s="1"/>
  <c r="AC109" i="22" s="1"/>
  <c r="AC110" i="22" s="1"/>
  <c r="AC111" i="22" s="1"/>
  <c r="AC112" i="22" s="1"/>
  <c r="AC113" i="22" s="1"/>
  <c r="AC114" i="22" s="1"/>
  <c r="AC115" i="22" s="1"/>
  <c r="AC116" i="22" s="1"/>
  <c r="AC117" i="22" s="1"/>
  <c r="AC118" i="22" s="1"/>
  <c r="AC119" i="22" s="1"/>
  <c r="AC120" i="22" s="1"/>
  <c r="AC121" i="22" s="1"/>
  <c r="AC122" i="22" s="1"/>
  <c r="AC123" i="22" s="1"/>
  <c r="AC124" i="22" s="1"/>
  <c r="AC125" i="22" s="1"/>
  <c r="AC126" i="22" s="1"/>
  <c r="AC127" i="22" s="1"/>
  <c r="AC128" i="22" s="1"/>
  <c r="AC129" i="22" s="1"/>
  <c r="AC130" i="22" s="1"/>
  <c r="AC131" i="22" s="1"/>
  <c r="AC132" i="22" s="1"/>
  <c r="AC133" i="22" s="1"/>
  <c r="AC134" i="22" s="1"/>
  <c r="AC135" i="22" s="1"/>
  <c r="AC136" i="22" s="1"/>
  <c r="AC137" i="22" s="1"/>
  <c r="AC138" i="22" s="1"/>
  <c r="AC139" i="22" s="1"/>
  <c r="AC140" i="22" s="1"/>
  <c r="AC141" i="22" s="1"/>
  <c r="AC142" i="22" s="1"/>
  <c r="AC143" i="22" s="1"/>
  <c r="AC144" i="22" s="1"/>
  <c r="AC145" i="22" s="1"/>
  <c r="AC146" i="22" s="1"/>
  <c r="AC147" i="22" s="1"/>
  <c r="AC148" i="22" s="1"/>
  <c r="AC149" i="22" s="1"/>
  <c r="AC150" i="22" s="1"/>
  <c r="AC151" i="22" s="1"/>
  <c r="AC152" i="22" s="1"/>
  <c r="AC153" i="22" s="1"/>
  <c r="AC154" i="22" s="1"/>
  <c r="AC155" i="22" s="1"/>
  <c r="AC156" i="22" s="1"/>
  <c r="AC157" i="22" s="1"/>
  <c r="AC158" i="22" s="1"/>
  <c r="AC159" i="22" s="1"/>
  <c r="AC160" i="22" s="1"/>
  <c r="AC161" i="22" s="1"/>
  <c r="AC162" i="22" s="1"/>
  <c r="AC163" i="22" s="1"/>
  <c r="AC164" i="22" s="1"/>
  <c r="AC165" i="22" s="1"/>
  <c r="AC166" i="22" s="1"/>
  <c r="AC167" i="22" s="1"/>
  <c r="AC168" i="22" s="1"/>
  <c r="AC169" i="22" s="1"/>
  <c r="AC170" i="22" s="1"/>
  <c r="AC171" i="22" s="1"/>
  <c r="AC172" i="22" s="1"/>
  <c r="AC173" i="22" s="1"/>
  <c r="AC174" i="22" s="1"/>
  <c r="AC175" i="22" s="1"/>
  <c r="AC176" i="22" s="1"/>
  <c r="AC177" i="22" s="1"/>
  <c r="AC178" i="22" s="1"/>
  <c r="AC179" i="22" s="1"/>
  <c r="AC180" i="22" s="1"/>
  <c r="AC181" i="22" s="1"/>
  <c r="AC182" i="22" s="1"/>
  <c r="AC183" i="22" s="1"/>
  <c r="AC184" i="22" s="1"/>
  <c r="AC185" i="22" s="1"/>
  <c r="AC186" i="22" s="1"/>
  <c r="AC187" i="22" s="1"/>
  <c r="AC188" i="22" s="1"/>
  <c r="AC189" i="22" s="1"/>
  <c r="AC190" i="22" s="1"/>
  <c r="AC191" i="22" s="1"/>
  <c r="AC192" i="22" s="1"/>
  <c r="AC193" i="22" s="1"/>
  <c r="AC194" i="22" s="1"/>
  <c r="AC195" i="22" s="1"/>
  <c r="AC196" i="22" s="1"/>
  <c r="AC197" i="22" s="1"/>
  <c r="AC198" i="22" s="1"/>
  <c r="AC199" i="22" s="1"/>
  <c r="AC200" i="22" s="1"/>
  <c r="AC201" i="22" s="1"/>
  <c r="AC202" i="22" s="1"/>
  <c r="AC203" i="22" s="1"/>
  <c r="AC204" i="22" s="1"/>
  <c r="AC205" i="22" s="1"/>
  <c r="AC206" i="22" s="1"/>
  <c r="AC207" i="22" s="1"/>
  <c r="AC208" i="22" s="1"/>
  <c r="AC209" i="22" s="1"/>
  <c r="AC210" i="22" s="1"/>
  <c r="AC211" i="22" s="1"/>
  <c r="AC212" i="22" s="1"/>
  <c r="AC213" i="22" s="1"/>
  <c r="AC214" i="22" s="1"/>
  <c r="AC215" i="22" s="1"/>
  <c r="AC216" i="22" s="1"/>
  <c r="AC217" i="22" s="1"/>
  <c r="AC218" i="22" s="1"/>
  <c r="AC219" i="22" s="1"/>
  <c r="AC220" i="22" s="1"/>
  <c r="AC221" i="22" s="1"/>
  <c r="AC222" i="22" s="1"/>
  <c r="AC223" i="22" s="1"/>
  <c r="AC224" i="22" s="1"/>
  <c r="AC225" i="22" s="1"/>
  <c r="AC226" i="22" s="1"/>
  <c r="AC227" i="22" s="1"/>
  <c r="AC228" i="22" s="1"/>
  <c r="AC229" i="22" s="1"/>
  <c r="AC230" i="22" s="1"/>
  <c r="AC231" i="22" s="1"/>
  <c r="AC232" i="22" s="1"/>
  <c r="AC233" i="22" s="1"/>
  <c r="AC234" i="22" s="1"/>
  <c r="AC235" i="22" s="1"/>
  <c r="AC236" i="22" s="1"/>
  <c r="AC237" i="22" s="1"/>
  <c r="AC238" i="22" s="1"/>
  <c r="AC239" i="22" s="1"/>
  <c r="AC240" i="22" s="1"/>
  <c r="AC241" i="22" s="1"/>
  <c r="AC242" i="22" s="1"/>
  <c r="AC243" i="22" s="1"/>
  <c r="AC244" i="22" s="1"/>
  <c r="AC245" i="22" s="1"/>
  <c r="AC246" i="22" s="1"/>
  <c r="AC247" i="22" s="1"/>
  <c r="AC248" i="22" s="1"/>
  <c r="AC249" i="22" s="1"/>
  <c r="AC250" i="22" s="1"/>
  <c r="AC251" i="22" s="1"/>
  <c r="AC252" i="22" s="1"/>
  <c r="AC253" i="22" s="1"/>
  <c r="AC254" i="22" s="1"/>
  <c r="AC255" i="22" s="1"/>
  <c r="AC256" i="22" s="1"/>
  <c r="AC257" i="22" s="1"/>
  <c r="AC258" i="22" s="1"/>
  <c r="AC259" i="22" s="1"/>
  <c r="AC260" i="22" s="1"/>
  <c r="AC261" i="22" s="1"/>
  <c r="AC262" i="22" s="1"/>
  <c r="AC263" i="22" s="1"/>
  <c r="AC264" i="22" s="1"/>
  <c r="AC265" i="22" s="1"/>
  <c r="AC266" i="22" s="1"/>
  <c r="AC267" i="22" s="1"/>
  <c r="AC268" i="22" s="1"/>
  <c r="AC269" i="22" s="1"/>
  <c r="AC270" i="22" s="1"/>
  <c r="AC271" i="22" s="1"/>
  <c r="AC272" i="22" s="1"/>
  <c r="AC273" i="22" s="1"/>
  <c r="AC274" i="22" s="1"/>
  <c r="AC275" i="22" s="1"/>
  <c r="AC276" i="22" s="1"/>
  <c r="AC277" i="22" s="1"/>
  <c r="AC278" i="22" s="1"/>
  <c r="AC279" i="22" s="1"/>
  <c r="AC280" i="22" s="1"/>
  <c r="AC281" i="22" s="1"/>
  <c r="AC282" i="22" s="1"/>
  <c r="AC283" i="22" s="1"/>
  <c r="AC284" i="22" s="1"/>
  <c r="AC285" i="22" s="1"/>
  <c r="AC286" i="22" s="1"/>
  <c r="AC287" i="22" s="1"/>
  <c r="AC288" i="22" s="1"/>
  <c r="AC289" i="22" s="1"/>
  <c r="AC290" i="22" s="1"/>
  <c r="AC291" i="22" s="1"/>
  <c r="AC292" i="22" s="1"/>
  <c r="G14" i="22"/>
  <c r="F26" i="22"/>
  <c r="L13" i="22"/>
  <c r="F24" i="22"/>
  <c r="F25" i="22"/>
  <c r="E12" i="22"/>
  <c r="I12" i="22"/>
  <c r="G8" i="22"/>
  <c r="E6" i="22"/>
  <c r="G9" i="22"/>
  <c r="L12" i="22"/>
  <c r="G25" i="22"/>
  <c r="E24" i="22"/>
  <c r="E11" i="22"/>
  <c r="I13" i="22"/>
  <c r="L9" i="22"/>
  <c r="E7" i="22"/>
  <c r="E8" i="22"/>
  <c r="G16" i="22"/>
  <c r="I9" i="22"/>
  <c r="I7" i="22"/>
  <c r="I11" i="22"/>
  <c r="I6" i="22"/>
  <c r="G26" i="22"/>
  <c r="I15" i="22"/>
  <c r="E26" i="22"/>
  <c r="E15" i="22"/>
  <c r="G10" i="22"/>
  <c r="L8" i="22"/>
  <c r="E10" i="22"/>
  <c r="G6" i="22"/>
  <c r="I10" i="22"/>
  <c r="L15" i="22"/>
  <c r="L6" i="22"/>
  <c r="E13" i="22"/>
  <c r="E14" i="22"/>
  <c r="I14" i="22"/>
  <c r="G13" i="22"/>
  <c r="E16" i="22"/>
  <c r="G12" i="22"/>
  <c r="E25" i="22"/>
  <c r="L7" i="22"/>
  <c r="I16" i="22"/>
  <c r="L14" i="22"/>
  <c r="G15" i="22"/>
  <c r="G11" i="22"/>
  <c r="G24" i="22"/>
  <c r="E9" i="22"/>
  <c r="L10" i="22"/>
  <c r="L11" i="22"/>
  <c r="I8" i="22"/>
  <c r="G7" i="22"/>
  <c r="L5" i="22"/>
  <c r="E5" i="22"/>
  <c r="G5" i="22"/>
  <c r="E23" i="22" a="1"/>
  <c r="G23" i="22" a="1"/>
  <c r="I5" i="22"/>
  <c r="F23" i="22" a="1"/>
  <c r="AN55" i="20" l="1"/>
  <c r="AL19" i="20"/>
  <c r="AT55" i="14"/>
  <c r="AR18" i="14"/>
  <c r="G23" i="22"/>
  <c r="F23" i="22"/>
  <c r="B23" i="22" s="1"/>
  <c r="B34" i="22"/>
  <c r="H34" i="22"/>
  <c r="I34" i="22" s="1"/>
  <c r="B29" i="22"/>
  <c r="H29" i="22"/>
  <c r="B32" i="22"/>
  <c r="H32" i="22"/>
  <c r="I32" i="22" s="1"/>
  <c r="B31" i="22"/>
  <c r="H31" i="22"/>
  <c r="B33" i="22"/>
  <c r="H33" i="22"/>
  <c r="I33" i="22" s="1"/>
  <c r="B30" i="22"/>
  <c r="H30" i="22"/>
  <c r="U14" i="22"/>
  <c r="U29" i="22"/>
  <c r="U15" i="22"/>
  <c r="U30" i="22"/>
  <c r="U13" i="22"/>
  <c r="U28" i="22"/>
  <c r="B28" i="22"/>
  <c r="H28" i="22"/>
  <c r="U12" i="22"/>
  <c r="U27" i="22"/>
  <c r="H27" i="22"/>
  <c r="I27" i="22" s="1"/>
  <c r="H25" i="22"/>
  <c r="I25" i="22" s="1"/>
  <c r="H24" i="22"/>
  <c r="I24" i="22" s="1"/>
  <c r="H26" i="22"/>
  <c r="I26" i="22" s="1"/>
  <c r="I29" i="22"/>
  <c r="I31" i="22"/>
  <c r="I28" i="22"/>
  <c r="I30" i="22"/>
  <c r="U11" i="22"/>
  <c r="U26" i="22"/>
  <c r="U25" i="22"/>
  <c r="U10" i="22"/>
  <c r="U21" i="22"/>
  <c r="U6" i="22"/>
  <c r="U24" i="22"/>
  <c r="U9" i="22"/>
  <c r="U20" i="22"/>
  <c r="U5" i="22"/>
  <c r="U23" i="22"/>
  <c r="U8" i="22"/>
  <c r="U22" i="22"/>
  <c r="U7" i="22"/>
  <c r="B27" i="22"/>
  <c r="E23" i="22"/>
  <c r="H23" i="22" s="1"/>
  <c r="I23" i="22" s="1"/>
  <c r="B24" i="22"/>
  <c r="B25" i="22"/>
  <c r="B26" i="22"/>
  <c r="F12" i="22"/>
  <c r="H11" i="22"/>
  <c r="D16" i="22"/>
  <c r="F15" i="22"/>
  <c r="H14" i="22"/>
  <c r="H15" i="22"/>
  <c r="H9" i="22"/>
  <c r="D7" i="22"/>
  <c r="F13" i="22"/>
  <c r="F11" i="22"/>
  <c r="H10" i="22"/>
  <c r="F14" i="22"/>
  <c r="F9" i="22"/>
  <c r="H16" i="22"/>
  <c r="D8" i="22"/>
  <c r="D14" i="22"/>
  <c r="H13" i="22"/>
  <c r="H12" i="22"/>
  <c r="D5" i="22"/>
  <c r="H5" i="22"/>
  <c r="F6" i="22"/>
  <c r="F10" i="22"/>
  <c r="F8" i="22"/>
  <c r="D13" i="22"/>
  <c r="D15" i="22"/>
  <c r="D6" i="22"/>
  <c r="F16" i="22"/>
  <c r="D11" i="22"/>
  <c r="H8" i="22"/>
  <c r="F7" i="22"/>
  <c r="H6" i="22"/>
  <c r="D9" i="22"/>
  <c r="F5" i="22"/>
  <c r="D12" i="22"/>
  <c r="D10" i="22"/>
  <c r="H7" i="22"/>
  <c r="AP55" i="20" l="1"/>
  <c r="AN19" i="20"/>
  <c r="AV55" i="14"/>
  <c r="AT18" i="14"/>
  <c r="M31" i="22"/>
  <c r="N31" i="22" s="1"/>
  <c r="M16" i="22"/>
  <c r="N16" i="22" s="1"/>
  <c r="M30" i="22"/>
  <c r="N30" i="22" s="1"/>
  <c r="M15" i="22"/>
  <c r="N15" i="22" s="1"/>
  <c r="Q31" i="22"/>
  <c r="R31" i="22" s="1"/>
  <c r="Q16" i="22"/>
  <c r="R16" i="22" s="1"/>
  <c r="O24" i="22"/>
  <c r="P24" i="22" s="1"/>
  <c r="O9" i="22"/>
  <c r="P9" i="22" s="1"/>
  <c r="M25" i="22"/>
  <c r="N25" i="22" s="1"/>
  <c r="M10" i="22"/>
  <c r="N10" i="22" s="1"/>
  <c r="Q25" i="22"/>
  <c r="R25" i="22" s="1"/>
  <c r="Q10" i="22"/>
  <c r="R10" i="22" s="1"/>
  <c r="O23" i="22"/>
  <c r="P23" i="22" s="1"/>
  <c r="O8" i="22"/>
  <c r="P8" i="22" s="1"/>
  <c r="O31" i="22"/>
  <c r="P31" i="22" s="1"/>
  <c r="O16" i="22"/>
  <c r="P16" i="22" s="1"/>
  <c r="Q28" i="22"/>
  <c r="R28" i="22" s="1"/>
  <c r="Q13" i="22"/>
  <c r="R13" i="22" s="1"/>
  <c r="Q21" i="22"/>
  <c r="R21" i="22" s="1"/>
  <c r="Q6" i="22"/>
  <c r="R6" i="22" s="1"/>
  <c r="M23" i="22"/>
  <c r="N23" i="22" s="1"/>
  <c r="M8" i="22"/>
  <c r="N8" i="22" s="1"/>
  <c r="Q30" i="22"/>
  <c r="R30" i="22" s="1"/>
  <c r="Q15" i="22"/>
  <c r="R15" i="22" s="1"/>
  <c r="Q29" i="22"/>
  <c r="R29" i="22" s="1"/>
  <c r="Q14" i="22"/>
  <c r="R14" i="22" s="1"/>
  <c r="O29" i="22"/>
  <c r="P29" i="22" s="1"/>
  <c r="O14" i="22"/>
  <c r="P14" i="22" s="1"/>
  <c r="Q22" i="22"/>
  <c r="R22" i="22" s="1"/>
  <c r="Q7" i="22"/>
  <c r="R7" i="22" s="1"/>
  <c r="Q27" i="22"/>
  <c r="R27" i="22" s="1"/>
  <c r="Q12" i="22"/>
  <c r="R12" i="22" s="1"/>
  <c r="M21" i="22"/>
  <c r="N21" i="22" s="1"/>
  <c r="M6" i="22"/>
  <c r="N6" i="22" s="1"/>
  <c r="M24" i="22"/>
  <c r="N24" i="22" s="1"/>
  <c r="M9" i="22"/>
  <c r="N9" i="22" s="1"/>
  <c r="Q20" i="22"/>
  <c r="R20" i="22" s="1"/>
  <c r="Q5" i="22"/>
  <c r="R5" i="22" s="1"/>
  <c r="O20" i="22"/>
  <c r="P20" i="22" s="1"/>
  <c r="O5" i="22"/>
  <c r="P5" i="22" s="1"/>
  <c r="O30" i="22"/>
  <c r="P30" i="22" s="1"/>
  <c r="O15" i="22"/>
  <c r="P15" i="22" s="1"/>
  <c r="Q24" i="22"/>
  <c r="R24" i="22" s="1"/>
  <c r="Q9" i="22"/>
  <c r="R9" i="22" s="1"/>
  <c r="Q23" i="22"/>
  <c r="R23" i="22" s="1"/>
  <c r="Q8" i="22"/>
  <c r="R8" i="22" s="1"/>
  <c r="O26" i="22"/>
  <c r="P26" i="22" s="1"/>
  <c r="O11" i="22"/>
  <c r="P11" i="22" s="1"/>
  <c r="M29" i="22"/>
  <c r="N29" i="22" s="1"/>
  <c r="M14" i="22"/>
  <c r="N14" i="22" s="1"/>
  <c r="O21" i="22"/>
  <c r="P21" i="22" s="1"/>
  <c r="O6" i="22"/>
  <c r="P6" i="22" s="1"/>
  <c r="O22" i="22"/>
  <c r="P22" i="22" s="1"/>
  <c r="O7" i="22"/>
  <c r="P7" i="22" s="1"/>
  <c r="M27" i="22"/>
  <c r="N27" i="22" s="1"/>
  <c r="M12" i="22"/>
  <c r="N12" i="22" s="1"/>
  <c r="M26" i="22"/>
  <c r="N26" i="22" s="1"/>
  <c r="M11" i="22"/>
  <c r="N11" i="22" s="1"/>
  <c r="O25" i="22"/>
  <c r="P25" i="22" s="1"/>
  <c r="O10" i="22"/>
  <c r="P10" i="22" s="1"/>
  <c r="O28" i="22"/>
  <c r="P28" i="22" s="1"/>
  <c r="O13" i="22"/>
  <c r="P13" i="22" s="1"/>
  <c r="M22" i="22"/>
  <c r="N22" i="22" s="1"/>
  <c r="M7" i="22"/>
  <c r="N7" i="22" s="1"/>
  <c r="M20" i="22"/>
  <c r="N20" i="22" s="1"/>
  <c r="M5" i="22"/>
  <c r="N5" i="22" s="1"/>
  <c r="M28" i="22"/>
  <c r="N28" i="22" s="1"/>
  <c r="M13" i="22"/>
  <c r="N13" i="22" s="1"/>
  <c r="O27" i="22"/>
  <c r="P27" i="22" s="1"/>
  <c r="O12" i="22"/>
  <c r="P12" i="22" s="1"/>
  <c r="Q26" i="22"/>
  <c r="R26" i="22" s="1"/>
  <c r="Q11" i="22"/>
  <c r="R11" i="22" s="1"/>
  <c r="J15" i="22"/>
  <c r="J13" i="22"/>
  <c r="J16" i="22"/>
  <c r="J14" i="22"/>
  <c r="J12" i="22"/>
  <c r="K15" i="22"/>
  <c r="K13" i="22"/>
  <c r="K16" i="22"/>
  <c r="K14" i="22"/>
  <c r="K12" i="22"/>
  <c r="K11" i="22"/>
  <c r="K9" i="22"/>
  <c r="K5" i="22"/>
  <c r="K6" i="22"/>
  <c r="K10" i="22"/>
  <c r="K7" i="22"/>
  <c r="K8" i="22"/>
  <c r="J11" i="22"/>
  <c r="J9" i="22"/>
  <c r="J5" i="22"/>
  <c r="J6" i="22"/>
  <c r="J10" i="22"/>
  <c r="J7" i="22"/>
  <c r="J8" i="22"/>
  <c r="FB62" i="14"/>
  <c r="FA70" i="14" a="1"/>
  <c r="EU94" i="14" a="1"/>
  <c r="FU97" i="14" a="1"/>
  <c r="FM97" i="14" a="1"/>
  <c r="FG70" i="14" a="1"/>
  <c r="FC70" i="14" a="1"/>
  <c r="FE70" i="14" a="1"/>
  <c r="GL70" i="14" a="1"/>
  <c r="EV92" i="14" a="1"/>
  <c r="EW74" i="14"/>
  <c r="EW73" i="14"/>
  <c r="GJ70" i="14" a="1"/>
  <c r="GH70" i="14" a="1"/>
  <c r="DL70" i="14" l="1"/>
  <c r="DL86" i="14"/>
  <c r="GL71" i="14"/>
  <c r="GL79" i="14"/>
  <c r="GL87" i="14"/>
  <c r="GL95" i="14"/>
  <c r="GL103" i="14"/>
  <c r="GL111" i="14"/>
  <c r="GL119" i="14"/>
  <c r="GL127" i="14"/>
  <c r="GL135" i="14"/>
  <c r="GL143" i="14"/>
  <c r="GL151" i="14"/>
  <c r="GL159" i="14"/>
  <c r="GL167" i="14"/>
  <c r="GL175" i="14"/>
  <c r="GL183" i="14"/>
  <c r="GL191" i="14"/>
  <c r="GL199" i="14"/>
  <c r="GL207" i="14"/>
  <c r="GL215" i="14"/>
  <c r="GL223" i="14"/>
  <c r="GL231" i="14"/>
  <c r="GL239" i="14"/>
  <c r="GL75" i="14"/>
  <c r="GL83" i="14"/>
  <c r="GL91" i="14"/>
  <c r="GL99" i="14"/>
  <c r="GL107" i="14"/>
  <c r="GL115" i="14"/>
  <c r="GL123" i="14"/>
  <c r="GL131" i="14"/>
  <c r="GL139" i="14"/>
  <c r="GL147" i="14"/>
  <c r="GL155" i="14"/>
  <c r="GL163" i="14"/>
  <c r="GL171" i="14"/>
  <c r="GL179" i="14"/>
  <c r="GL187" i="14"/>
  <c r="GL195" i="14"/>
  <c r="GL203" i="14"/>
  <c r="GL211" i="14"/>
  <c r="GL219" i="14"/>
  <c r="GL227" i="14"/>
  <c r="GL235" i="14"/>
  <c r="GL74" i="14"/>
  <c r="GM84" i="14"/>
  <c r="GM95" i="14"/>
  <c r="GL106" i="14"/>
  <c r="GM116" i="14"/>
  <c r="GM127" i="14"/>
  <c r="GL138" i="14"/>
  <c r="GM148" i="14"/>
  <c r="GM159" i="14"/>
  <c r="GL170" i="14"/>
  <c r="GM180" i="14"/>
  <c r="GM191" i="14"/>
  <c r="GL202" i="14"/>
  <c r="GM212" i="14"/>
  <c r="GM223" i="14"/>
  <c r="GL234" i="14"/>
  <c r="GM243" i="14"/>
  <c r="GM251" i="14"/>
  <c r="GM259" i="14"/>
  <c r="GM267" i="14"/>
  <c r="GM275" i="14"/>
  <c r="GM283" i="14"/>
  <c r="GM291" i="14"/>
  <c r="GM299" i="14"/>
  <c r="GM307" i="14"/>
  <c r="GM315" i="14"/>
  <c r="GM323" i="14"/>
  <c r="GM331" i="14"/>
  <c r="GM339" i="14"/>
  <c r="GM347" i="14"/>
  <c r="GM355" i="14"/>
  <c r="GM363" i="14"/>
  <c r="GM371" i="14"/>
  <c r="GM379" i="14"/>
  <c r="GM387" i="14"/>
  <c r="GM395" i="14"/>
  <c r="GM403" i="14"/>
  <c r="GM411" i="14"/>
  <c r="GM419" i="14"/>
  <c r="GM427" i="14"/>
  <c r="GM435" i="14"/>
  <c r="GM443" i="14"/>
  <c r="GM451" i="14"/>
  <c r="GM82" i="14"/>
  <c r="GM96" i="14"/>
  <c r="GM110" i="14"/>
  <c r="GM125" i="14"/>
  <c r="GM139" i="14"/>
  <c r="GM153" i="14"/>
  <c r="GL168" i="14"/>
  <c r="GL182" i="14"/>
  <c r="GL196" i="14"/>
  <c r="GM210" i="14"/>
  <c r="GM224" i="14"/>
  <c r="GM238" i="14"/>
  <c r="GL250" i="14"/>
  <c r="GM260" i="14"/>
  <c r="GL271" i="14"/>
  <c r="GL282" i="14"/>
  <c r="GM292" i="14"/>
  <c r="GL303" i="14"/>
  <c r="GL314" i="14"/>
  <c r="GM324" i="14"/>
  <c r="GL335" i="14"/>
  <c r="GL73" i="14"/>
  <c r="GL89" i="14"/>
  <c r="GL105" i="14"/>
  <c r="GL121" i="14"/>
  <c r="GL137" i="14"/>
  <c r="GL153" i="14"/>
  <c r="GL169" i="14"/>
  <c r="GL185" i="14"/>
  <c r="GL201" i="14"/>
  <c r="GL217" i="14"/>
  <c r="GL233" i="14"/>
  <c r="GM79" i="14"/>
  <c r="GM92" i="14"/>
  <c r="GM108" i="14"/>
  <c r="GL122" i="14"/>
  <c r="GM135" i="14"/>
  <c r="GM151" i="14"/>
  <c r="GM164" i="14"/>
  <c r="GL178" i="14"/>
  <c r="GL194" i="14"/>
  <c r="GM207" i="14"/>
  <c r="GM220" i="14"/>
  <c r="GM236" i="14"/>
  <c r="GM247" i="14"/>
  <c r="GM257" i="14"/>
  <c r="GM269" i="14"/>
  <c r="GM279" i="14"/>
  <c r="GM289" i="14"/>
  <c r="GM301" i="14"/>
  <c r="GM311" i="14"/>
  <c r="GL81" i="14"/>
  <c r="GL97" i="14"/>
  <c r="GL113" i="14"/>
  <c r="GL129" i="14"/>
  <c r="GL145" i="14"/>
  <c r="GL161" i="14"/>
  <c r="GL177" i="14"/>
  <c r="GL193" i="14"/>
  <c r="GL209" i="14"/>
  <c r="GL225" i="14"/>
  <c r="GM71" i="14"/>
  <c r="GM87" i="14"/>
  <c r="GM100" i="14"/>
  <c r="GL114" i="14"/>
  <c r="GL130" i="14"/>
  <c r="GM143" i="14"/>
  <c r="GM156" i="14"/>
  <c r="GM172" i="14"/>
  <c r="GL186" i="14"/>
  <c r="GM199" i="14"/>
  <c r="GM215" i="14"/>
  <c r="GM228" i="14"/>
  <c r="GM241" i="14"/>
  <c r="GM253" i="14"/>
  <c r="GM263" i="14"/>
  <c r="GM273" i="14"/>
  <c r="GM285" i="14"/>
  <c r="GM295" i="14"/>
  <c r="GM305" i="14"/>
  <c r="GM317" i="14"/>
  <c r="GM327" i="14"/>
  <c r="GM337" i="14"/>
  <c r="GM349" i="14"/>
  <c r="GM359" i="14"/>
  <c r="GM369" i="14"/>
  <c r="GM381" i="14"/>
  <c r="GM391" i="14"/>
  <c r="GM401" i="14"/>
  <c r="GM413" i="14"/>
  <c r="GM423" i="14"/>
  <c r="GM433" i="14"/>
  <c r="GM445" i="14"/>
  <c r="GM75" i="14"/>
  <c r="GM93" i="14"/>
  <c r="GM114" i="14"/>
  <c r="GL132" i="14"/>
  <c r="GL150" i="14"/>
  <c r="GM171" i="14"/>
  <c r="GM189" i="14"/>
  <c r="GM206" i="14"/>
  <c r="GL228" i="14"/>
  <c r="GM244" i="14"/>
  <c r="GL258" i="14"/>
  <c r="GL274" i="14"/>
  <c r="GL287" i="14"/>
  <c r="GM300" i="14"/>
  <c r="GM316" i="14"/>
  <c r="GL330" i="14"/>
  <c r="GL343" i="14"/>
  <c r="GL354" i="14"/>
  <c r="GM364" i="14"/>
  <c r="GL375" i="14"/>
  <c r="GL386" i="14"/>
  <c r="GM396" i="14"/>
  <c r="GL407" i="14"/>
  <c r="GL418" i="14"/>
  <c r="GM428" i="14"/>
  <c r="GL439" i="14"/>
  <c r="GL450" i="14"/>
  <c r="GM458" i="14"/>
  <c r="GM466" i="14"/>
  <c r="GM474" i="14"/>
  <c r="GM482" i="14"/>
  <c r="GM490" i="14"/>
  <c r="GM498" i="14"/>
  <c r="GM506" i="14"/>
  <c r="GM514" i="14"/>
  <c r="GM522" i="14"/>
  <c r="GM530" i="14"/>
  <c r="GM538" i="14"/>
  <c r="GM546" i="14"/>
  <c r="GM554" i="14"/>
  <c r="GM562" i="14"/>
  <c r="GM570" i="14"/>
  <c r="GM578" i="14"/>
  <c r="GM586" i="14"/>
  <c r="GM594" i="14"/>
  <c r="GM602" i="14"/>
  <c r="GM610" i="14"/>
  <c r="GM618" i="14"/>
  <c r="GM626" i="14"/>
  <c r="GM634" i="14"/>
  <c r="GM642" i="14"/>
  <c r="GM650" i="14"/>
  <c r="GM658" i="14"/>
  <c r="GM666" i="14"/>
  <c r="GM674" i="14"/>
  <c r="GM682" i="14"/>
  <c r="GM690" i="14"/>
  <c r="GM698" i="14"/>
  <c r="GM706" i="14"/>
  <c r="GM714" i="14"/>
  <c r="GM722" i="14"/>
  <c r="GM730" i="14"/>
  <c r="GM738" i="14"/>
  <c r="GM746" i="14"/>
  <c r="GM754" i="14"/>
  <c r="GM762" i="14"/>
  <c r="GM770" i="14"/>
  <c r="GM778" i="14"/>
  <c r="GM786" i="14"/>
  <c r="GM794" i="14"/>
  <c r="GM802" i="14"/>
  <c r="GM810" i="14"/>
  <c r="GM818" i="14"/>
  <c r="GM826" i="14"/>
  <c r="GM834" i="14"/>
  <c r="GM842" i="14"/>
  <c r="GM850" i="14"/>
  <c r="GM858" i="14"/>
  <c r="GM866" i="14"/>
  <c r="GM874" i="14"/>
  <c r="GM74" i="14"/>
  <c r="GL94" i="14"/>
  <c r="GM112" i="14"/>
  <c r="GM131" i="14"/>
  <c r="GM150" i="14"/>
  <c r="GM169" i="14"/>
  <c r="GL188" i="14"/>
  <c r="GL208" i="14"/>
  <c r="GM226" i="14"/>
  <c r="GL244" i="14"/>
  <c r="GM258" i="14"/>
  <c r="GM272" i="14"/>
  <c r="GM286" i="14"/>
  <c r="GL301" i="14"/>
  <c r="GL315" i="14"/>
  <c r="GL329" i="14"/>
  <c r="GL344" i="14"/>
  <c r="GL358" i="14"/>
  <c r="GL372" i="14"/>
  <c r="GM386" i="14"/>
  <c r="GM400" i="14"/>
  <c r="GM70" i="14"/>
  <c r="GM90" i="14"/>
  <c r="GM109" i="14"/>
  <c r="GL128" i="14"/>
  <c r="GM147" i="14"/>
  <c r="GL166" i="14"/>
  <c r="GM184" i="14"/>
  <c r="GL204" i="14"/>
  <c r="GM222" i="14"/>
  <c r="GL241" i="14"/>
  <c r="GL256" i="14"/>
  <c r="GL270" i="14"/>
  <c r="GL284" i="14"/>
  <c r="GM298" i="14"/>
  <c r="GM312" i="14"/>
  <c r="GM326" i="14"/>
  <c r="GL341" i="14"/>
  <c r="GL355" i="14"/>
  <c r="GL369" i="14"/>
  <c r="GL384" i="14"/>
  <c r="GL398" i="14"/>
  <c r="GL412" i="14"/>
  <c r="GM86" i="14"/>
  <c r="GM105" i="14"/>
  <c r="GL124" i="14"/>
  <c r="GL144" i="14"/>
  <c r="GM162" i="14"/>
  <c r="GL77" i="14"/>
  <c r="GL109" i="14"/>
  <c r="GL141" i="14"/>
  <c r="GL173" i="14"/>
  <c r="GL205" i="14"/>
  <c r="GL237" i="14"/>
  <c r="GL98" i="14"/>
  <c r="GM124" i="14"/>
  <c r="GL154" i="14"/>
  <c r="GM183" i="14"/>
  <c r="GL210" i="14"/>
  <c r="GM239" i="14"/>
  <c r="GM261" i="14"/>
  <c r="GM281" i="14"/>
  <c r="GM303" i="14"/>
  <c r="GM321" i="14"/>
  <c r="GM335" i="14"/>
  <c r="GM351" i="14"/>
  <c r="GM365" i="14"/>
  <c r="GM377" i="14"/>
  <c r="GM393" i="14"/>
  <c r="GM407" i="14"/>
  <c r="GM421" i="14"/>
  <c r="GM437" i="14"/>
  <c r="GM449" i="14"/>
  <c r="GM89" i="14"/>
  <c r="GL118" i="14"/>
  <c r="GM142" i="14"/>
  <c r="GL164" i="14"/>
  <c r="GM192" i="14"/>
  <c r="GM217" i="14"/>
  <c r="GL242" i="14"/>
  <c r="GL263" i="14"/>
  <c r="GL279" i="14"/>
  <c r="GL298" i="14"/>
  <c r="GL319" i="14"/>
  <c r="GL338" i="14"/>
  <c r="GL351" i="14"/>
  <c r="GL367" i="14"/>
  <c r="GM380" i="14"/>
  <c r="GL394" i="14"/>
  <c r="GL410" i="14"/>
  <c r="GL423" i="14"/>
  <c r="GM436" i="14"/>
  <c r="GM452" i="14"/>
  <c r="GM462" i="14"/>
  <c r="GM472" i="14"/>
  <c r="GM484" i="14"/>
  <c r="GM494" i="14"/>
  <c r="GM504" i="14"/>
  <c r="GM516" i="14"/>
  <c r="GM526" i="14"/>
  <c r="GM536" i="14"/>
  <c r="GM548" i="14"/>
  <c r="GM558" i="14"/>
  <c r="GM568" i="14"/>
  <c r="GM580" i="14"/>
  <c r="GM590" i="14"/>
  <c r="GM600" i="14"/>
  <c r="GM612" i="14"/>
  <c r="GM622" i="14"/>
  <c r="GM632" i="14"/>
  <c r="GM644" i="14"/>
  <c r="GM654" i="14"/>
  <c r="GM664" i="14"/>
  <c r="GM676" i="14"/>
  <c r="GM686" i="14"/>
  <c r="GM696" i="14"/>
  <c r="GM708" i="14"/>
  <c r="GM718" i="14"/>
  <c r="GM728" i="14"/>
  <c r="GM740" i="14"/>
  <c r="GM750" i="14"/>
  <c r="GM760" i="14"/>
  <c r="GM772" i="14"/>
  <c r="GM782" i="14"/>
  <c r="GM792" i="14"/>
  <c r="GM804" i="14"/>
  <c r="GM814" i="14"/>
  <c r="GM824" i="14"/>
  <c r="GM836" i="14"/>
  <c r="GM846" i="14"/>
  <c r="GM856" i="14"/>
  <c r="GM868" i="14"/>
  <c r="GM878" i="14"/>
  <c r="GL93" i="14"/>
  <c r="GL125" i="14"/>
  <c r="GL157" i="14"/>
  <c r="GL189" i="14"/>
  <c r="GL221" i="14"/>
  <c r="GL82" i="14"/>
  <c r="GM111" i="14"/>
  <c r="GM140" i="14"/>
  <c r="GM167" i="14"/>
  <c r="GM196" i="14"/>
  <c r="GL226" i="14"/>
  <c r="GM249" i="14"/>
  <c r="GM271" i="14"/>
  <c r="GM293" i="14"/>
  <c r="GM313" i="14"/>
  <c r="GM329" i="14"/>
  <c r="GM343" i="14"/>
  <c r="GM357" i="14"/>
  <c r="GM373" i="14"/>
  <c r="GM385" i="14"/>
  <c r="GM399" i="14"/>
  <c r="GM415" i="14"/>
  <c r="GM429" i="14"/>
  <c r="GM441" i="14"/>
  <c r="GM78" i="14"/>
  <c r="GL104" i="14"/>
  <c r="GM128" i="14"/>
  <c r="GM157" i="14"/>
  <c r="GM178" i="14"/>
  <c r="GM203" i="14"/>
  <c r="GL232" i="14"/>
  <c r="GM252" i="14"/>
  <c r="GM268" i="14"/>
  <c r="GL290" i="14"/>
  <c r="GM308" i="14"/>
  <c r="GL327" i="14"/>
  <c r="GL346" i="14"/>
  <c r="GL359" i="14"/>
  <c r="GM372" i="14"/>
  <c r="GM388" i="14"/>
  <c r="GL402" i="14"/>
  <c r="GL415" i="14"/>
  <c r="GL431" i="14"/>
  <c r="GM444" i="14"/>
  <c r="GM456" i="14"/>
  <c r="GM468" i="14"/>
  <c r="GM478" i="14"/>
  <c r="GM488" i="14"/>
  <c r="GM500" i="14"/>
  <c r="GM510" i="14"/>
  <c r="GM520" i="14"/>
  <c r="GM532" i="14"/>
  <c r="GM542" i="14"/>
  <c r="GM552" i="14"/>
  <c r="GM564" i="14"/>
  <c r="GM574" i="14"/>
  <c r="GM584" i="14"/>
  <c r="GM596" i="14"/>
  <c r="GM606" i="14"/>
  <c r="GM616" i="14"/>
  <c r="GM628" i="14"/>
  <c r="GM638" i="14"/>
  <c r="GM648" i="14"/>
  <c r="GM660" i="14"/>
  <c r="GM670" i="14"/>
  <c r="GM680" i="14"/>
  <c r="GM692" i="14"/>
  <c r="GM702" i="14"/>
  <c r="GM712" i="14"/>
  <c r="GM724" i="14"/>
  <c r="GM734" i="14"/>
  <c r="GM744" i="14"/>
  <c r="GM756" i="14"/>
  <c r="GM766" i="14"/>
  <c r="GM776" i="14"/>
  <c r="GM788" i="14"/>
  <c r="GM798" i="14"/>
  <c r="GM808" i="14"/>
  <c r="GM820" i="14"/>
  <c r="GM830" i="14"/>
  <c r="GM840" i="14"/>
  <c r="GM852" i="14"/>
  <c r="GM862" i="14"/>
  <c r="GM872" i="14"/>
  <c r="GL80" i="14"/>
  <c r="GM102" i="14"/>
  <c r="GM126" i="14"/>
  <c r="GM155" i="14"/>
  <c r="GM179" i="14"/>
  <c r="GM202" i="14"/>
  <c r="GM230" i="14"/>
  <c r="GL251" i="14"/>
  <c r="GL269" i="14"/>
  <c r="GM290" i="14"/>
  <c r="GL308" i="14"/>
  <c r="GL326" i="14"/>
  <c r="GL347" i="14"/>
  <c r="GL365" i="14"/>
  <c r="GM382" i="14"/>
  <c r="GL404" i="14"/>
  <c r="GM80" i="14"/>
  <c r="GM104" i="14"/>
  <c r="GM133" i="14"/>
  <c r="GL156" i="14"/>
  <c r="GL180" i="14"/>
  <c r="GM208" i="14"/>
  <c r="GM232" i="14"/>
  <c r="GL252" i="14"/>
  <c r="GL273" i="14"/>
  <c r="GL291" i="14"/>
  <c r="GL309" i="14"/>
  <c r="GM330" i="14"/>
  <c r="GL348" i="14"/>
  <c r="GL366" i="14"/>
  <c r="GL387" i="14"/>
  <c r="GL405" i="14"/>
  <c r="GM81" i="14"/>
  <c r="GL110" i="14"/>
  <c r="GL134" i="14"/>
  <c r="GL158" i="14"/>
  <c r="GM181" i="14"/>
  <c r="GM200" i="14"/>
  <c r="GM219" i="14"/>
  <c r="GL238" i="14"/>
  <c r="GL253" i="14"/>
  <c r="GL267" i="14"/>
  <c r="GL281" i="14"/>
  <c r="GL296" i="14"/>
  <c r="GL310" i="14"/>
  <c r="GL324" i="14"/>
  <c r="GM338" i="14"/>
  <c r="GM352" i="14"/>
  <c r="GM366" i="14"/>
  <c r="GL381" i="14"/>
  <c r="GL395" i="14"/>
  <c r="GL409" i="14"/>
  <c r="GL424" i="14"/>
  <c r="GL438" i="14"/>
  <c r="GL452" i="14"/>
  <c r="GL463" i="14"/>
  <c r="GM473" i="14"/>
  <c r="GL484" i="14"/>
  <c r="GL495" i="14"/>
  <c r="GM505" i="14"/>
  <c r="GL516" i="14"/>
  <c r="GL527" i="14"/>
  <c r="GM537" i="14"/>
  <c r="GL548" i="14"/>
  <c r="GL559" i="14"/>
  <c r="GM569" i="14"/>
  <c r="GL580" i="14"/>
  <c r="GL591" i="14"/>
  <c r="GM601" i="14"/>
  <c r="GL612" i="14"/>
  <c r="GL623" i="14"/>
  <c r="GM633" i="14"/>
  <c r="GL644" i="14"/>
  <c r="GL655" i="14"/>
  <c r="GM665" i="14"/>
  <c r="GL676" i="14"/>
  <c r="GL687" i="14"/>
  <c r="GM697" i="14"/>
  <c r="GL708" i="14"/>
  <c r="GL719" i="14"/>
  <c r="GM729" i="14"/>
  <c r="GL740" i="14"/>
  <c r="GL751" i="14"/>
  <c r="GM761" i="14"/>
  <c r="GL772" i="14"/>
  <c r="GL783" i="14"/>
  <c r="GM793" i="14"/>
  <c r="GL804" i="14"/>
  <c r="GL815" i="14"/>
  <c r="GM825" i="14"/>
  <c r="GL836" i="14"/>
  <c r="GL847" i="14"/>
  <c r="GM857" i="14"/>
  <c r="GL868" i="14"/>
  <c r="GL879" i="14"/>
  <c r="GL887" i="14"/>
  <c r="GL895" i="14"/>
  <c r="GL903" i="14"/>
  <c r="GL911" i="14"/>
  <c r="GL919" i="14"/>
  <c r="GL927" i="14"/>
  <c r="GL935" i="14"/>
  <c r="GL943" i="14"/>
  <c r="GL951" i="14"/>
  <c r="GL959" i="14"/>
  <c r="GL967" i="14"/>
  <c r="GL975" i="14"/>
  <c r="GL983" i="14"/>
  <c r="GL991" i="14"/>
  <c r="GL999" i="14"/>
  <c r="GL1007" i="14"/>
  <c r="GL1015" i="14"/>
  <c r="GL1023" i="14"/>
  <c r="GL1031" i="14"/>
  <c r="GL1039" i="14"/>
  <c r="GL1047" i="14"/>
  <c r="GL85" i="14"/>
  <c r="GL149" i="14"/>
  <c r="GL213" i="14"/>
  <c r="GM103" i="14"/>
  <c r="GL162" i="14"/>
  <c r="GL218" i="14"/>
  <c r="GM265" i="14"/>
  <c r="GM309" i="14"/>
  <c r="GM341" i="14"/>
  <c r="GM367" i="14"/>
  <c r="GM397" i="14"/>
  <c r="GM425" i="14"/>
  <c r="GL72" i="14"/>
  <c r="GM121" i="14"/>
  <c r="GM174" i="14"/>
  <c r="GM221" i="14"/>
  <c r="GL266" i="14"/>
  <c r="GL306" i="14"/>
  <c r="GM340" i="14"/>
  <c r="GL370" i="14"/>
  <c r="GL399" i="14"/>
  <c r="GL426" i="14"/>
  <c r="GM454" i="14"/>
  <c r="GM476" i="14"/>
  <c r="GM496" i="14"/>
  <c r="GM518" i="14"/>
  <c r="GM540" i="14"/>
  <c r="GM560" i="14"/>
  <c r="GM582" i="14"/>
  <c r="GM604" i="14"/>
  <c r="GM624" i="14"/>
  <c r="GM646" i="14"/>
  <c r="GM668" i="14"/>
  <c r="GM688" i="14"/>
  <c r="GM710" i="14"/>
  <c r="GM732" i="14"/>
  <c r="GM752" i="14"/>
  <c r="GM774" i="14"/>
  <c r="GM796" i="14"/>
  <c r="GM816" i="14"/>
  <c r="GM838" i="14"/>
  <c r="GM860" i="14"/>
  <c r="GL70" i="14"/>
  <c r="GL108" i="14"/>
  <c r="GM141" i="14"/>
  <c r="GL174" i="14"/>
  <c r="GL212" i="14"/>
  <c r="GM240" i="14"/>
  <c r="GL265" i="14"/>
  <c r="GL294" i="14"/>
  <c r="GM318" i="14"/>
  <c r="GL340" i="14"/>
  <c r="GM368" i="14"/>
  <c r="GL393" i="14"/>
  <c r="GL76" i="14"/>
  <c r="GM113" i="14"/>
  <c r="GL142" i="14"/>
  <c r="GL176" i="14"/>
  <c r="GM213" i="14"/>
  <c r="GL245" i="14"/>
  <c r="GM266" i="14"/>
  <c r="GM294" i="14"/>
  <c r="GL320" i="14"/>
  <c r="GM344" i="14"/>
  <c r="GL373" i="14"/>
  <c r="GM394" i="14"/>
  <c r="GM77" i="14"/>
  <c r="GM115" i="14"/>
  <c r="GL148" i="14"/>
  <c r="GM176" i="14"/>
  <c r="GM205" i="14"/>
  <c r="GM229" i="14"/>
  <c r="GL249" i="14"/>
  <c r="GM270" i="14"/>
  <c r="GM288" i="14"/>
  <c r="GM306" i="14"/>
  <c r="GL328" i="14"/>
  <c r="GL345" i="14"/>
  <c r="GL363" i="14"/>
  <c r="GM384" i="14"/>
  <c r="GM402" i="14"/>
  <c r="GL420" i="14"/>
  <c r="GL441" i="14"/>
  <c r="GM457" i="14"/>
  <c r="GL471" i="14"/>
  <c r="GL487" i="14"/>
  <c r="GL500" i="14"/>
  <c r="GM513" i="14"/>
  <c r="GM529" i="14"/>
  <c r="GL543" i="14"/>
  <c r="GL556" i="14"/>
  <c r="GL572" i="14"/>
  <c r="GM585" i="14"/>
  <c r="GL599" i="14"/>
  <c r="GL615" i="14"/>
  <c r="GL628" i="14"/>
  <c r="GM641" i="14"/>
  <c r="GM657" i="14"/>
  <c r="GL671" i="14"/>
  <c r="GL684" i="14"/>
  <c r="GL700" i="14"/>
  <c r="GM713" i="14"/>
  <c r="GL727" i="14"/>
  <c r="GL743" i="14"/>
  <c r="GL756" i="14"/>
  <c r="GM769" i="14"/>
  <c r="GM785" i="14"/>
  <c r="GL799" i="14"/>
  <c r="GL812" i="14"/>
  <c r="GL828" i="14"/>
  <c r="GM841" i="14"/>
  <c r="GL855" i="14"/>
  <c r="GL871" i="14"/>
  <c r="GL883" i="14"/>
  <c r="GL893" i="14"/>
  <c r="GL905" i="14"/>
  <c r="GL915" i="14"/>
  <c r="GL925" i="14"/>
  <c r="GL937" i="14"/>
  <c r="GL947" i="14"/>
  <c r="GL957" i="14"/>
  <c r="GL969" i="14"/>
  <c r="GL979" i="14"/>
  <c r="GL989" i="14"/>
  <c r="GL1001" i="14"/>
  <c r="GL1011" i="14"/>
  <c r="GL1021" i="14"/>
  <c r="GL1033" i="14"/>
  <c r="GL1043" i="14"/>
  <c r="GL1053" i="14"/>
  <c r="GL1061" i="14"/>
  <c r="GL1069" i="14"/>
  <c r="GL1077" i="14"/>
  <c r="GL1085" i="14"/>
  <c r="GL1093" i="14"/>
  <c r="GL1101" i="14"/>
  <c r="GL1109" i="14"/>
  <c r="GL1117" i="14"/>
  <c r="GL1125" i="14"/>
  <c r="GL1133" i="14"/>
  <c r="GL1141" i="14"/>
  <c r="GL1149" i="14"/>
  <c r="GL1157" i="14"/>
  <c r="GL1165" i="14"/>
  <c r="GL1173" i="14"/>
  <c r="GL1181" i="14"/>
  <c r="GL1189" i="14"/>
  <c r="GL1197" i="14"/>
  <c r="GL1205" i="14"/>
  <c r="GL1213" i="14"/>
  <c r="GL1221" i="14"/>
  <c r="GL1229" i="14"/>
  <c r="GL1237" i="14"/>
  <c r="GL1245" i="14"/>
  <c r="GL1253" i="14"/>
  <c r="GL1261" i="14"/>
  <c r="GL1269" i="14"/>
  <c r="GL1277" i="14"/>
  <c r="GL1285" i="14"/>
  <c r="GL1293" i="14"/>
  <c r="GL1301" i="14"/>
  <c r="GL1309" i="14"/>
  <c r="GL1317" i="14"/>
  <c r="GL1325" i="14"/>
  <c r="GL1333" i="14"/>
  <c r="GL1341" i="14"/>
  <c r="GL1349" i="14"/>
  <c r="GL1357" i="14"/>
  <c r="GL1365" i="14"/>
  <c r="GL1373" i="14"/>
  <c r="GL117" i="14"/>
  <c r="GL181" i="14"/>
  <c r="GM76" i="14"/>
  <c r="GM132" i="14"/>
  <c r="GM188" i="14"/>
  <c r="GM245" i="14"/>
  <c r="GM287" i="14"/>
  <c r="GM325" i="14"/>
  <c r="GM353" i="14"/>
  <c r="GM383" i="14"/>
  <c r="GM409" i="14"/>
  <c r="GM439" i="14"/>
  <c r="GL100" i="14"/>
  <c r="GM146" i="14"/>
  <c r="GL200" i="14"/>
  <c r="GL247" i="14"/>
  <c r="GM284" i="14"/>
  <c r="GL322" i="14"/>
  <c r="GM356" i="14"/>
  <c r="GL383" i="14"/>
  <c r="GM412" i="14"/>
  <c r="GL442" i="14"/>
  <c r="GM464" i="14"/>
  <c r="GM486" i="14"/>
  <c r="GM508" i="14"/>
  <c r="GM528" i="14"/>
  <c r="GM550" i="14"/>
  <c r="GM572" i="14"/>
  <c r="GM592" i="14"/>
  <c r="GM614" i="14"/>
  <c r="GM636" i="14"/>
  <c r="GM656" i="14"/>
  <c r="GM678" i="14"/>
  <c r="GM700" i="14"/>
  <c r="GM720" i="14"/>
  <c r="GM742" i="14"/>
  <c r="GM764" i="14"/>
  <c r="GM784" i="14"/>
  <c r="GM806" i="14"/>
  <c r="GM828" i="14"/>
  <c r="GM848" i="14"/>
  <c r="GM870" i="14"/>
  <c r="GM88" i="14"/>
  <c r="GM122" i="14"/>
  <c r="GL160" i="14"/>
  <c r="GM193" i="14"/>
  <c r="GL222" i="14"/>
  <c r="GM254" i="14"/>
  <c r="GL280" i="14"/>
  <c r="GM304" i="14"/>
  <c r="GL333" i="14"/>
  <c r="GM354" i="14"/>
  <c r="GL379" i="14"/>
  <c r="GL408" i="14"/>
  <c r="GM94" i="14"/>
  <c r="GM123" i="14"/>
  <c r="GM161" i="14"/>
  <c r="GM194" i="14"/>
  <c r="GM227" i="14"/>
  <c r="GL259" i="14"/>
  <c r="GM280" i="14"/>
  <c r="GL305" i="14"/>
  <c r="GL334" i="14"/>
  <c r="GM358" i="14"/>
  <c r="GL380" i="14"/>
  <c r="GM408" i="14"/>
  <c r="GL96" i="14"/>
  <c r="GM129" i="14"/>
  <c r="GM166" i="14"/>
  <c r="GM190" i="14"/>
  <c r="GM214" i="14"/>
  <c r="GM242" i="14"/>
  <c r="GL260" i="14"/>
  <c r="GL278" i="14"/>
  <c r="GL299" i="14"/>
  <c r="GL317" i="14"/>
  <c r="GM334" i="14"/>
  <c r="GL356" i="14"/>
  <c r="GL374" i="14"/>
  <c r="GL392" i="14"/>
  <c r="GL413" i="14"/>
  <c r="GM430" i="14"/>
  <c r="GM448" i="14"/>
  <c r="GM465" i="14"/>
  <c r="GL479" i="14"/>
  <c r="GL492" i="14"/>
  <c r="GL508" i="14"/>
  <c r="GM521" i="14"/>
  <c r="GL535" i="14"/>
  <c r="GL551" i="14"/>
  <c r="GL564" i="14"/>
  <c r="GM577" i="14"/>
  <c r="GM593" i="14"/>
  <c r="GL607" i="14"/>
  <c r="GL620" i="14"/>
  <c r="GL636" i="14"/>
  <c r="GM649" i="14"/>
  <c r="GL663" i="14"/>
  <c r="GL679" i="14"/>
  <c r="GL692" i="14"/>
  <c r="GM705" i="14"/>
  <c r="GM721" i="14"/>
  <c r="GL735" i="14"/>
  <c r="GL748" i="14"/>
  <c r="GL764" i="14"/>
  <c r="GM777" i="14"/>
  <c r="GL791" i="14"/>
  <c r="GL807" i="14"/>
  <c r="GL820" i="14"/>
  <c r="GM833" i="14"/>
  <c r="GM849" i="14"/>
  <c r="GL863" i="14"/>
  <c r="GL876" i="14"/>
  <c r="GL889" i="14"/>
  <c r="GL899" i="14"/>
  <c r="GL909" i="14"/>
  <c r="GL921" i="14"/>
  <c r="GL931" i="14"/>
  <c r="GL941" i="14"/>
  <c r="GL953" i="14"/>
  <c r="GL963" i="14"/>
  <c r="GL973" i="14"/>
  <c r="GL985" i="14"/>
  <c r="GL995" i="14"/>
  <c r="GL1005" i="14"/>
  <c r="GL1017" i="14"/>
  <c r="GL1027" i="14"/>
  <c r="GL1037" i="14"/>
  <c r="GL1049" i="14"/>
  <c r="GL1057" i="14"/>
  <c r="GL1065" i="14"/>
  <c r="GL1073" i="14"/>
  <c r="GL1081" i="14"/>
  <c r="GL1089" i="14"/>
  <c r="GL1097" i="14"/>
  <c r="GL1105" i="14"/>
  <c r="GL1113" i="14"/>
  <c r="GL1121" i="14"/>
  <c r="GL1129" i="14"/>
  <c r="GL1137" i="14"/>
  <c r="GL1145" i="14"/>
  <c r="GL1153" i="14"/>
  <c r="GL1161" i="14"/>
  <c r="GL1169" i="14"/>
  <c r="GL1177" i="14"/>
  <c r="GL1185" i="14"/>
  <c r="GL1193" i="14"/>
  <c r="GL1201" i="14"/>
  <c r="GL1209" i="14"/>
  <c r="GL1217" i="14"/>
  <c r="GL1225" i="14"/>
  <c r="GL1233" i="14"/>
  <c r="GL1241" i="14"/>
  <c r="GL1249" i="14"/>
  <c r="GL1257" i="14"/>
  <c r="GL1265" i="14"/>
  <c r="GL1273" i="14"/>
  <c r="GL1281" i="14"/>
  <c r="GL1289" i="14"/>
  <c r="GL1297" i="14"/>
  <c r="GL1305" i="14"/>
  <c r="GL1313" i="14"/>
  <c r="GL1321" i="14"/>
  <c r="GL1329" i="14"/>
  <c r="GL1337" i="14"/>
  <c r="GL1345" i="14"/>
  <c r="GL1353" i="14"/>
  <c r="GL1361" i="14"/>
  <c r="GL1369" i="14"/>
  <c r="GL1377" i="14"/>
  <c r="GL1385" i="14"/>
  <c r="GL1393" i="14"/>
  <c r="GL1401" i="14"/>
  <c r="GL1409" i="14"/>
  <c r="GL1417" i="14"/>
  <c r="GL1425" i="14"/>
  <c r="GL1433" i="14"/>
  <c r="GL1441" i="14"/>
  <c r="GL1449" i="14"/>
  <c r="GL1457" i="14"/>
  <c r="GL1465" i="14"/>
  <c r="GL1473" i="14"/>
  <c r="GL1481" i="14"/>
  <c r="GL1489" i="14"/>
  <c r="GL1497" i="14"/>
  <c r="GL1505" i="14"/>
  <c r="GL1513" i="14"/>
  <c r="GL1521" i="14"/>
  <c r="GL1529" i="14"/>
  <c r="GL1537" i="14"/>
  <c r="GL1545" i="14"/>
  <c r="GL1553" i="14"/>
  <c r="GL1561" i="14"/>
  <c r="GL1569" i="14"/>
  <c r="GM130" i="14"/>
  <c r="GL206" i="14"/>
  <c r="GL272" i="14"/>
  <c r="GM328" i="14"/>
  <c r="GL385" i="14"/>
  <c r="GM422" i="14"/>
  <c r="GM442" i="14"/>
  <c r="GL459" i="14"/>
  <c r="GL473" i="14"/>
  <c r="GM487" i="14"/>
  <c r="GM501" i="14"/>
  <c r="GM515" i="14"/>
  <c r="GL530" i="14"/>
  <c r="GL544" i="14"/>
  <c r="GL558" i="14"/>
  <c r="GL573" i="14"/>
  <c r="GL587" i="14"/>
  <c r="GL601" i="14"/>
  <c r="GM615" i="14"/>
  <c r="GM629" i="14"/>
  <c r="GM643" i="14"/>
  <c r="GL116" i="14"/>
  <c r="GL192" i="14"/>
  <c r="GL261" i="14"/>
  <c r="GL318" i="14"/>
  <c r="GM374" i="14"/>
  <c r="GL419" i="14"/>
  <c r="GM438" i="14"/>
  <c r="GL456" i="14"/>
  <c r="GL470" i="14"/>
  <c r="GL485" i="14"/>
  <c r="GL499" i="14"/>
  <c r="GL513" i="14"/>
  <c r="GM527" i="14"/>
  <c r="GM541" i="14"/>
  <c r="GM555" i="14"/>
  <c r="GL570" i="14"/>
  <c r="GL584" i="14"/>
  <c r="GL598" i="14"/>
  <c r="GL613" i="14"/>
  <c r="GL627" i="14"/>
  <c r="GL641" i="14"/>
  <c r="GL140" i="14"/>
  <c r="GL216" i="14"/>
  <c r="GM278" i="14"/>
  <c r="GL336" i="14"/>
  <c r="GM392" i="14"/>
  <c r="GL425" i="14"/>
  <c r="GL444" i="14"/>
  <c r="GL461" i="14"/>
  <c r="GL475" i="14"/>
  <c r="GL489" i="14"/>
  <c r="GM503" i="14"/>
  <c r="GM517" i="14"/>
  <c r="GM531" i="14"/>
  <c r="GL546" i="14"/>
  <c r="GL560" i="14"/>
  <c r="GL574" i="14"/>
  <c r="GL589" i="14"/>
  <c r="GL603" i="14"/>
  <c r="GL617" i="14"/>
  <c r="GM631" i="14"/>
  <c r="GM106" i="14"/>
  <c r="GM182" i="14"/>
  <c r="GL254" i="14"/>
  <c r="GM310" i="14"/>
  <c r="GL368" i="14"/>
  <c r="GL417" i="14"/>
  <c r="GL436" i="14"/>
  <c r="GL454" i="14"/>
  <c r="GL469" i="14"/>
  <c r="GL483" i="14"/>
  <c r="GL497" i="14"/>
  <c r="GM511" i="14"/>
  <c r="GM525" i="14"/>
  <c r="GM539" i="14"/>
  <c r="GL554" i="14"/>
  <c r="GL568" i="14"/>
  <c r="GL582" i="14"/>
  <c r="GL597" i="14"/>
  <c r="GL611" i="14"/>
  <c r="GL625" i="14"/>
  <c r="GM639" i="14"/>
  <c r="GM653" i="14"/>
  <c r="GM667" i="14"/>
  <c r="GL682" i="14"/>
  <c r="GL696" i="14"/>
  <c r="GL710" i="14"/>
  <c r="GL725" i="14"/>
  <c r="GL739" i="14"/>
  <c r="GL753" i="14"/>
  <c r="GM767" i="14"/>
  <c r="GM781" i="14"/>
  <c r="GM795" i="14"/>
  <c r="GL810" i="14"/>
  <c r="GL824" i="14"/>
  <c r="GL838" i="14"/>
  <c r="GL853" i="14"/>
  <c r="GL867" i="14"/>
  <c r="GM880" i="14"/>
  <c r="GM891" i="14"/>
  <c r="GL902" i="14"/>
  <c r="GM912" i="14"/>
  <c r="GM923" i="14"/>
  <c r="GL934" i="14"/>
  <c r="GM944" i="14"/>
  <c r="GM955" i="14"/>
  <c r="GL966" i="14"/>
  <c r="GM976" i="14"/>
  <c r="GM987" i="14"/>
  <c r="GL998" i="14"/>
  <c r="GM1008" i="14"/>
  <c r="GM1019" i="14"/>
  <c r="GL1030" i="14"/>
  <c r="GM1040" i="14"/>
  <c r="GM1051" i="14"/>
  <c r="GL1062" i="14"/>
  <c r="GM1072" i="14"/>
  <c r="GM1083" i="14"/>
  <c r="GL1094" i="14"/>
  <c r="GM1104" i="14"/>
  <c r="GM1115" i="14"/>
  <c r="GL1126" i="14"/>
  <c r="GM1136" i="14"/>
  <c r="GM1147" i="14"/>
  <c r="GL1158" i="14"/>
  <c r="GM1168" i="14"/>
  <c r="GM1179" i="14"/>
  <c r="GL1190" i="14"/>
  <c r="GM1200" i="14"/>
  <c r="GM1211" i="14"/>
  <c r="GL1222" i="14"/>
  <c r="GM1232" i="14"/>
  <c r="GM1243" i="14"/>
  <c r="GL1254" i="14"/>
  <c r="GM1264" i="14"/>
  <c r="GM1275" i="14"/>
  <c r="GL1286" i="14"/>
  <c r="GM1296" i="14"/>
  <c r="GM1307" i="14"/>
  <c r="GL1318" i="14"/>
  <c r="GM1328" i="14"/>
  <c r="GM1339" i="14"/>
  <c r="GL1350" i="14"/>
  <c r="GM1360" i="14"/>
  <c r="GM1371" i="14"/>
  <c r="GL101" i="14"/>
  <c r="GL229" i="14"/>
  <c r="GM175" i="14"/>
  <c r="GM277" i="14"/>
  <c r="GM345" i="14"/>
  <c r="GM405" i="14"/>
  <c r="GL86" i="14"/>
  <c r="GM185" i="14"/>
  <c r="GM276" i="14"/>
  <c r="GM348" i="14"/>
  <c r="GM404" i="14"/>
  <c r="GM460" i="14"/>
  <c r="GM502" i="14"/>
  <c r="GM544" i="14"/>
  <c r="GM588" i="14"/>
  <c r="GM630" i="14"/>
  <c r="GM672" i="14"/>
  <c r="GM716" i="14"/>
  <c r="GM758" i="14"/>
  <c r="GM800" i="14"/>
  <c r="GM844" i="14"/>
  <c r="GL84" i="14"/>
  <c r="GM145" i="14"/>
  <c r="GM216" i="14"/>
  <c r="GL276" i="14"/>
  <c r="GM322" i="14"/>
  <c r="GL376" i="14"/>
  <c r="GM85" i="14"/>
  <c r="GL152" i="14"/>
  <c r="GM218" i="14"/>
  <c r="GL277" i="14"/>
  <c r="GL323" i="14"/>
  <c r="GM376" i="14"/>
  <c r="GM91" i="14"/>
  <c r="GM152" i="14"/>
  <c r="GM209" i="14"/>
  <c r="GM256" i="14"/>
  <c r="GL292" i="14"/>
  <c r="GL331" i="14"/>
  <c r="GM370" i="14"/>
  <c r="GL406" i="14"/>
  <c r="GL445" i="14"/>
  <c r="GL476" i="14"/>
  <c r="GL503" i="14"/>
  <c r="GL532" i="14"/>
  <c r="GM561" i="14"/>
  <c r="GL588" i="14"/>
  <c r="GM617" i="14"/>
  <c r="GL647" i="14"/>
  <c r="GM673" i="14"/>
  <c r="GL703" i="14"/>
  <c r="GL732" i="14"/>
  <c r="GL759" i="14"/>
  <c r="GL788" i="14"/>
  <c r="GM817" i="14"/>
  <c r="GL844" i="14"/>
  <c r="GM873" i="14"/>
  <c r="GL897" i="14"/>
  <c r="GL917" i="14"/>
  <c r="GL939" i="14"/>
  <c r="GL961" i="14"/>
  <c r="GL981" i="14"/>
  <c r="GL1003" i="14"/>
  <c r="GL1025" i="14"/>
  <c r="GL1045" i="14"/>
  <c r="GL1063" i="14"/>
  <c r="GL1079" i="14"/>
  <c r="GL1095" i="14"/>
  <c r="GL1111" i="14"/>
  <c r="GL1127" i="14"/>
  <c r="GL1143" i="14"/>
  <c r="GL1159" i="14"/>
  <c r="GL1175" i="14"/>
  <c r="GL1191" i="14"/>
  <c r="GL1207" i="14"/>
  <c r="GL1223" i="14"/>
  <c r="GL1239" i="14"/>
  <c r="GL1255" i="14"/>
  <c r="GL1271" i="14"/>
  <c r="GL1287" i="14"/>
  <c r="GL1303" i="14"/>
  <c r="GL1319" i="14"/>
  <c r="GL1335" i="14"/>
  <c r="GL1351" i="14"/>
  <c r="GL1367" i="14"/>
  <c r="GL1381" i="14"/>
  <c r="GL1391" i="14"/>
  <c r="GL1403" i="14"/>
  <c r="GL1413" i="14"/>
  <c r="GL1423" i="14"/>
  <c r="GL1435" i="14"/>
  <c r="GL1445" i="14"/>
  <c r="GL1455" i="14"/>
  <c r="GL1467" i="14"/>
  <c r="GL1477" i="14"/>
  <c r="GL1487" i="14"/>
  <c r="GL1499" i="14"/>
  <c r="GL1509" i="14"/>
  <c r="GL165" i="14"/>
  <c r="GM119" i="14"/>
  <c r="GM231" i="14"/>
  <c r="GM319" i="14"/>
  <c r="GM375" i="14"/>
  <c r="GM431" i="14"/>
  <c r="GL136" i="14"/>
  <c r="GM235" i="14"/>
  <c r="GL311" i="14"/>
  <c r="GL378" i="14"/>
  <c r="GL434" i="14"/>
  <c r="GM480" i="14"/>
  <c r="GM524" i="14"/>
  <c r="GM566" i="14"/>
  <c r="GM608" i="14"/>
  <c r="GM652" i="14"/>
  <c r="GM694" i="14"/>
  <c r="GM736" i="14"/>
  <c r="GM780" i="14"/>
  <c r="GM822" i="14"/>
  <c r="GM864" i="14"/>
  <c r="GM117" i="14"/>
  <c r="GL184" i="14"/>
  <c r="GL248" i="14"/>
  <c r="GL297" i="14"/>
  <c r="GM350" i="14"/>
  <c r="GL397" i="14"/>
  <c r="GM118" i="14"/>
  <c r="GL190" i="14"/>
  <c r="GM248" i="14"/>
  <c r="GL302" i="14"/>
  <c r="GL352" i="14"/>
  <c r="GL401" i="14"/>
  <c r="GL120" i="14"/>
  <c r="GM186" i="14"/>
  <c r="GM233" i="14"/>
  <c r="GM274" i="14"/>
  <c r="GL313" i="14"/>
  <c r="GL349" i="14"/>
  <c r="GL388" i="14"/>
  <c r="GL427" i="14"/>
  <c r="GL460" i="14"/>
  <c r="GM489" i="14"/>
  <c r="GL519" i="14"/>
  <c r="GM545" i="14"/>
  <c r="GL575" i="14"/>
  <c r="GL604" i="14"/>
  <c r="GL631" i="14"/>
  <c r="GL660" i="14"/>
  <c r="GM689" i="14"/>
  <c r="GL716" i="14"/>
  <c r="GM745" i="14"/>
  <c r="GL775" i="14"/>
  <c r="GM801" i="14"/>
  <c r="GL831" i="14"/>
  <c r="GL860" i="14"/>
  <c r="GL885" i="14"/>
  <c r="GL907" i="14"/>
  <c r="GL929" i="14"/>
  <c r="GL949" i="14"/>
  <c r="GL971" i="14"/>
  <c r="GL993" i="14"/>
  <c r="GL1013" i="14"/>
  <c r="GL1035" i="14"/>
  <c r="GL1055" i="14"/>
  <c r="GL1071" i="14"/>
  <c r="GL1087" i="14"/>
  <c r="GL1103" i="14"/>
  <c r="GL1119" i="14"/>
  <c r="GL1135" i="14"/>
  <c r="GL1151" i="14"/>
  <c r="GL1167" i="14"/>
  <c r="GL1183" i="14"/>
  <c r="GL1199" i="14"/>
  <c r="GL1215" i="14"/>
  <c r="GL1231" i="14"/>
  <c r="GL1247" i="14"/>
  <c r="GL1263" i="14"/>
  <c r="GL1279" i="14"/>
  <c r="GL1295" i="14"/>
  <c r="GL1311" i="14"/>
  <c r="GL1327" i="14"/>
  <c r="GL1343" i="14"/>
  <c r="GL1359" i="14"/>
  <c r="GL1375" i="14"/>
  <c r="GL1387" i="14"/>
  <c r="GL1397" i="14"/>
  <c r="GL1407" i="14"/>
  <c r="GL1419" i="14"/>
  <c r="GL1429" i="14"/>
  <c r="GL1439" i="14"/>
  <c r="GL1451" i="14"/>
  <c r="GL1461" i="14"/>
  <c r="GL1471" i="14"/>
  <c r="GL1483" i="14"/>
  <c r="GL1493" i="14"/>
  <c r="GL1503" i="14"/>
  <c r="GL1515" i="14"/>
  <c r="GL1525" i="14"/>
  <c r="GL1535" i="14"/>
  <c r="GL1547" i="14"/>
  <c r="GL1557" i="14"/>
  <c r="GL1567" i="14"/>
  <c r="GM149" i="14"/>
  <c r="GL243" i="14"/>
  <c r="GM314" i="14"/>
  <c r="GL400" i="14"/>
  <c r="GM432" i="14"/>
  <c r="GM455" i="14"/>
  <c r="GL477" i="14"/>
  <c r="GL494" i="14"/>
  <c r="GL512" i="14"/>
  <c r="GM533" i="14"/>
  <c r="GM551" i="14"/>
  <c r="GL569" i="14"/>
  <c r="GL590" i="14"/>
  <c r="GL608" i="14"/>
  <c r="GL626" i="14"/>
  <c r="GM647" i="14"/>
  <c r="GM154" i="14"/>
  <c r="GM246" i="14"/>
  <c r="GL332" i="14"/>
  <c r="GL403" i="14"/>
  <c r="GL433" i="14"/>
  <c r="GM459" i="14"/>
  <c r="GM477" i="14"/>
  <c r="GM495" i="14"/>
  <c r="GL517" i="14"/>
  <c r="GL534" i="14"/>
  <c r="GL552" i="14"/>
  <c r="GM573" i="14"/>
  <c r="GM591" i="14"/>
  <c r="GL609" i="14"/>
  <c r="GL630" i="14"/>
  <c r="GL102" i="14"/>
  <c r="GM197" i="14"/>
  <c r="GL293" i="14"/>
  <c r="GL364" i="14"/>
  <c r="GL421" i="14"/>
  <c r="GL449" i="14"/>
  <c r="GM467" i="14"/>
  <c r="GM485" i="14"/>
  <c r="GL507" i="14"/>
  <c r="GL525" i="14"/>
  <c r="GL542" i="14"/>
  <c r="GM563" i="14"/>
  <c r="GM581" i="14"/>
  <c r="GM599" i="14"/>
  <c r="GL621" i="14"/>
  <c r="GL638" i="14"/>
  <c r="GM163" i="14"/>
  <c r="GL268" i="14"/>
  <c r="GL339" i="14"/>
  <c r="GM410" i="14"/>
  <c r="GM440" i="14"/>
  <c r="GM461" i="14"/>
  <c r="GM479" i="14"/>
  <c r="GL501" i="14"/>
  <c r="GL518" i="14"/>
  <c r="GL536" i="14"/>
  <c r="GM557" i="14"/>
  <c r="GM575" i="14"/>
  <c r="GL593" i="14"/>
  <c r="GL614" i="14"/>
  <c r="GL632" i="14"/>
  <c r="GL650" i="14"/>
  <c r="GM671" i="14"/>
  <c r="GL689" i="14"/>
  <c r="GL707" i="14"/>
  <c r="GL728" i="14"/>
  <c r="GL746" i="14"/>
  <c r="GM763" i="14"/>
  <c r="GL785" i="14"/>
  <c r="GL803" i="14"/>
  <c r="GL821" i="14"/>
  <c r="GL842" i="14"/>
  <c r="GM859" i="14"/>
  <c r="GM877" i="14"/>
  <c r="GL894" i="14"/>
  <c r="GM907" i="14"/>
  <c r="GM920" i="14"/>
  <c r="GM936" i="14"/>
  <c r="GL950" i="14"/>
  <c r="GM963" i="14"/>
  <c r="GM979" i="14"/>
  <c r="GM992" i="14"/>
  <c r="GL1006" i="14"/>
  <c r="GL1022" i="14"/>
  <c r="GM1035" i="14"/>
  <c r="GM1048" i="14"/>
  <c r="GM1064" i="14"/>
  <c r="GL1078" i="14"/>
  <c r="GM1091" i="14"/>
  <c r="GM1107" i="14"/>
  <c r="GM1120" i="14"/>
  <c r="GL1134" i="14"/>
  <c r="GL1150" i="14"/>
  <c r="GM1163" i="14"/>
  <c r="GM1176" i="14"/>
  <c r="GM1192" i="14"/>
  <c r="GL1206" i="14"/>
  <c r="GM1219" i="14"/>
  <c r="GM1235" i="14"/>
  <c r="GM1248" i="14"/>
  <c r="GL1262" i="14"/>
  <c r="GL1278" i="14"/>
  <c r="GM1291" i="14"/>
  <c r="GM1304" i="14"/>
  <c r="GM1320" i="14"/>
  <c r="GL1334" i="14"/>
  <c r="GM1347" i="14"/>
  <c r="GM1363" i="14"/>
  <c r="GM1376" i="14"/>
  <c r="GM1387" i="14"/>
  <c r="GL1398" i="14"/>
  <c r="GM1408" i="14"/>
  <c r="GM1419" i="14"/>
  <c r="GL1430" i="14"/>
  <c r="GM1440" i="14"/>
  <c r="GM1451" i="14"/>
  <c r="GL1462" i="14"/>
  <c r="GM1472" i="14"/>
  <c r="GM1483" i="14"/>
  <c r="GL1494" i="14"/>
  <c r="GM1504" i="14"/>
  <c r="GM1515" i="14"/>
  <c r="GL1526" i="14"/>
  <c r="GM1536" i="14"/>
  <c r="GM1547" i="14"/>
  <c r="GL1558" i="14"/>
  <c r="GM1568" i="14"/>
  <c r="GL1577" i="14"/>
  <c r="GL1585" i="14"/>
  <c r="GL1593" i="14"/>
  <c r="GL1601" i="14"/>
  <c r="GL1609" i="14"/>
  <c r="GL1617" i="14"/>
  <c r="GL1625" i="14"/>
  <c r="GL1633" i="14"/>
  <c r="GL1641" i="14"/>
  <c r="GL1649" i="14"/>
  <c r="GL1657" i="14"/>
  <c r="GL1665" i="14"/>
  <c r="GL1673" i="14"/>
  <c r="GL1681" i="14"/>
  <c r="GL1689" i="14"/>
  <c r="GL1697" i="14"/>
  <c r="GL1705" i="14"/>
  <c r="GL1713" i="14"/>
  <c r="GL1721" i="14"/>
  <c r="GL1729" i="14"/>
  <c r="GL1737" i="14"/>
  <c r="GL1745" i="14"/>
  <c r="GL1753" i="14"/>
  <c r="GL1761" i="14"/>
  <c r="GL1769" i="14"/>
  <c r="GL1777" i="14"/>
  <c r="GL1785" i="14"/>
  <c r="GL1793" i="14"/>
  <c r="GL1801" i="14"/>
  <c r="GL1809" i="14"/>
  <c r="GL1817" i="14"/>
  <c r="GL1825" i="14"/>
  <c r="GL1833" i="14"/>
  <c r="GL1841" i="14"/>
  <c r="GL1849" i="14"/>
  <c r="GL1857" i="14"/>
  <c r="GL1865" i="14"/>
  <c r="GL1873" i="14"/>
  <c r="GL1881" i="14"/>
  <c r="GL1889" i="14"/>
  <c r="GL1897" i="14"/>
  <c r="GL1905" i="14"/>
  <c r="GL1913" i="14"/>
  <c r="GL642" i="14"/>
  <c r="GM663" i="14"/>
  <c r="GL683" i="14"/>
  <c r="GM701" i="14"/>
  <c r="GL720" i="14"/>
  <c r="GM739" i="14"/>
  <c r="GL758" i="14"/>
  <c r="GL777" i="14"/>
  <c r="GL797" i="14"/>
  <c r="GM815" i="14"/>
  <c r="GL834" i="14"/>
  <c r="GM655" i="14"/>
  <c r="GL674" i="14"/>
  <c r="GM693" i="14"/>
  <c r="GL712" i="14"/>
  <c r="GL731" i="14"/>
  <c r="GL750" i="14"/>
  <c r="GL769" i="14"/>
  <c r="GM787" i="14"/>
  <c r="GM807" i="14"/>
  <c r="GL826" i="14"/>
  <c r="GL845" i="14"/>
  <c r="GL864" i="14"/>
  <c r="GL882" i="14"/>
  <c r="GL896" i="14"/>
  <c r="GM645" i="14"/>
  <c r="GL666" i="14"/>
  <c r="GL685" i="14"/>
  <c r="GL704" i="14"/>
  <c r="GL723" i="14"/>
  <c r="GM741" i="14"/>
  <c r="GL761" i="14"/>
  <c r="GM779" i="14"/>
  <c r="GL798" i="14"/>
  <c r="GL818" i="14"/>
  <c r="GL837" i="14"/>
  <c r="GM855" i="14"/>
  <c r="GL875" i="14"/>
  <c r="GL662" i="14"/>
  <c r="GL681" i="14"/>
  <c r="GL701" i="14"/>
  <c r="GM719" i="14"/>
  <c r="GL738" i="14"/>
  <c r="GM757" i="14"/>
  <c r="GL776" i="14"/>
  <c r="GL795" i="14"/>
  <c r="GL814" i="14"/>
  <c r="GL833" i="14"/>
  <c r="GM851" i="14"/>
  <c r="GM871" i="14"/>
  <c r="GM887" i="14"/>
  <c r="GM901" i="14"/>
  <c r="GL916" i="14"/>
  <c r="GL930" i="14"/>
  <c r="GL944" i="14"/>
  <c r="GM958" i="14"/>
  <c r="GM972" i="14"/>
  <c r="GM986" i="14"/>
  <c r="GM1001" i="14"/>
  <c r="GM1015" i="14"/>
  <c r="GM1029" i="14"/>
  <c r="GL1044" i="14"/>
  <c r="GL1058" i="14"/>
  <c r="GL1072" i="14"/>
  <c r="GM1086" i="14"/>
  <c r="GM1100" i="14"/>
  <c r="GM1114" i="14"/>
  <c r="GL133" i="14"/>
  <c r="GM204" i="14"/>
  <c r="GM361" i="14"/>
  <c r="GM107" i="14"/>
  <c r="GL295" i="14"/>
  <c r="GM420" i="14"/>
  <c r="GM512" i="14"/>
  <c r="GM598" i="14"/>
  <c r="GM684" i="14"/>
  <c r="GM768" i="14"/>
  <c r="GM854" i="14"/>
  <c r="GM165" i="14"/>
  <c r="GL283" i="14"/>
  <c r="GL390" i="14"/>
  <c r="GM170" i="14"/>
  <c r="GL288" i="14"/>
  <c r="GM390" i="14"/>
  <c r="GL172" i="14"/>
  <c r="GL264" i="14"/>
  <c r="GL342" i="14"/>
  <c r="GM416" i="14"/>
  <c r="GM481" i="14"/>
  <c r="GL540" i="14"/>
  <c r="GL596" i="14"/>
  <c r="GL652" i="14"/>
  <c r="GL711" i="14"/>
  <c r="GL767" i="14"/>
  <c r="GL823" i="14"/>
  <c r="GL881" i="14"/>
  <c r="GL923" i="14"/>
  <c r="GL965" i="14"/>
  <c r="GL1009" i="14"/>
  <c r="GL1051" i="14"/>
  <c r="GL1083" i="14"/>
  <c r="GL1115" i="14"/>
  <c r="GL1147" i="14"/>
  <c r="GL1179" i="14"/>
  <c r="GL1211" i="14"/>
  <c r="GL1243" i="14"/>
  <c r="GL1275" i="14"/>
  <c r="GL1307" i="14"/>
  <c r="GL1339" i="14"/>
  <c r="GL1371" i="14"/>
  <c r="GL1395" i="14"/>
  <c r="GL1415" i="14"/>
  <c r="GL1437" i="14"/>
  <c r="GL1459" i="14"/>
  <c r="GL1479" i="14"/>
  <c r="GL1501" i="14"/>
  <c r="GL1519" i="14"/>
  <c r="GL1533" i="14"/>
  <c r="GL1549" i="14"/>
  <c r="GL1563" i="14"/>
  <c r="GL112" i="14"/>
  <c r="GL257" i="14"/>
  <c r="GL357" i="14"/>
  <c r="GL428" i="14"/>
  <c r="GL462" i="14"/>
  <c r="GM483" i="14"/>
  <c r="GL509" i="14"/>
  <c r="GL537" i="14"/>
  <c r="GL562" i="14"/>
  <c r="GM583" i="14"/>
  <c r="GM611" i="14"/>
  <c r="GL637" i="14"/>
  <c r="GM134" i="14"/>
  <c r="GL275" i="14"/>
  <c r="GM360" i="14"/>
  <c r="GL429" i="14"/>
  <c r="GM463" i="14"/>
  <c r="GL488" i="14"/>
  <c r="GM509" i="14"/>
  <c r="GL538" i="14"/>
  <c r="GL563" i="14"/>
  <c r="GM587" i="14"/>
  <c r="GL616" i="14"/>
  <c r="GM637" i="14"/>
  <c r="GM177" i="14"/>
  <c r="GL307" i="14"/>
  <c r="GM406" i="14"/>
  <c r="GL440" i="14"/>
  <c r="GM471" i="14"/>
  <c r="GL496" i="14"/>
  <c r="GL521" i="14"/>
  <c r="GM549" i="14"/>
  <c r="GL571" i="14"/>
  <c r="GM595" i="14"/>
  <c r="GL624" i="14"/>
  <c r="GL126" i="14"/>
  <c r="GL240" i="14"/>
  <c r="GL353" i="14"/>
  <c r="GM426" i="14"/>
  <c r="GL458" i="14"/>
  <c r="GL486" i="14"/>
  <c r="GM507" i="14"/>
  <c r="GL533" i="14"/>
  <c r="GL561" i="14"/>
  <c r="GL586" i="14"/>
  <c r="GM607" i="14"/>
  <c r="GM635" i="14"/>
  <c r="GL661" i="14"/>
  <c r="GM685" i="14"/>
  <c r="GL714" i="14"/>
  <c r="GM735" i="14"/>
  <c r="GL760" i="14"/>
  <c r="GL789" i="14"/>
  <c r="GM813" i="14"/>
  <c r="GL835" i="14"/>
  <c r="GM863" i="14"/>
  <c r="GL886" i="14"/>
  <c r="GM904" i="14"/>
  <c r="GL926" i="14"/>
  <c r="GL942" i="14"/>
  <c r="GM960" i="14"/>
  <c r="GL982" i="14"/>
  <c r="GM1000" i="14"/>
  <c r="GM1016" i="14"/>
  <c r="GL1038" i="14"/>
  <c r="GM1056" i="14"/>
  <c r="GM1075" i="14"/>
  <c r="GM1096" i="14"/>
  <c r="GM1112" i="14"/>
  <c r="GM1131" i="14"/>
  <c r="GM1152" i="14"/>
  <c r="GM1171" i="14"/>
  <c r="GM1187" i="14"/>
  <c r="GM1208" i="14"/>
  <c r="GM1227" i="14"/>
  <c r="GL1246" i="14"/>
  <c r="GM1267" i="14"/>
  <c r="GM1283" i="14"/>
  <c r="GL1302" i="14"/>
  <c r="GM1323" i="14"/>
  <c r="GL1342" i="14"/>
  <c r="GL1358" i="14"/>
  <c r="GM1379" i="14"/>
  <c r="GM1392" i="14"/>
  <c r="GL1406" i="14"/>
  <c r="GL1422" i="14"/>
  <c r="GM1435" i="14"/>
  <c r="GM1448" i="14"/>
  <c r="GM1464" i="14"/>
  <c r="GL1478" i="14"/>
  <c r="GM1491" i="14"/>
  <c r="GM1507" i="14"/>
  <c r="GM1520" i="14"/>
  <c r="GL1534" i="14"/>
  <c r="GL1550" i="14"/>
  <c r="GM1563" i="14"/>
  <c r="GL1575" i="14"/>
  <c r="GL1587" i="14"/>
  <c r="GL1597" i="14"/>
  <c r="GL1607" i="14"/>
  <c r="GL1619" i="14"/>
  <c r="GL1629" i="14"/>
  <c r="GL1639" i="14"/>
  <c r="GL1651" i="14"/>
  <c r="GL1661" i="14"/>
  <c r="GL1671" i="14"/>
  <c r="GL1683" i="14"/>
  <c r="GL1693" i="14"/>
  <c r="GL1703" i="14"/>
  <c r="GL1715" i="14"/>
  <c r="GL1725" i="14"/>
  <c r="GL1735" i="14"/>
  <c r="GL1747" i="14"/>
  <c r="GL1757" i="14"/>
  <c r="GL1767" i="14"/>
  <c r="GL1779" i="14"/>
  <c r="GL1789" i="14"/>
  <c r="GL1799" i="14"/>
  <c r="GL1811" i="14"/>
  <c r="GL1821" i="14"/>
  <c r="GL1831" i="14"/>
  <c r="GL1843" i="14"/>
  <c r="GL1853" i="14"/>
  <c r="GL1863" i="14"/>
  <c r="GL1875" i="14"/>
  <c r="GL1885" i="14"/>
  <c r="GL1895" i="14"/>
  <c r="GL1907" i="14"/>
  <c r="GL1917" i="14"/>
  <c r="GL659" i="14"/>
  <c r="GM687" i="14"/>
  <c r="GM711" i="14"/>
  <c r="GL734" i="14"/>
  <c r="GL763" i="14"/>
  <c r="GL787" i="14"/>
  <c r="GL811" i="14"/>
  <c r="GM839" i="14"/>
  <c r="GL665" i="14"/>
  <c r="GL688" i="14"/>
  <c r="GL717" i="14"/>
  <c r="GL741" i="14"/>
  <c r="GL765" i="14"/>
  <c r="GL793" i="14"/>
  <c r="GL816" i="14"/>
  <c r="GL840" i="14"/>
  <c r="GL869" i="14"/>
  <c r="GM889" i="14"/>
  <c r="GM906" i="14"/>
  <c r="GL670" i="14"/>
  <c r="GL694" i="14"/>
  <c r="GL718" i="14"/>
  <c r="GL747" i="14"/>
  <c r="GL770" i="14"/>
  <c r="GL794" i="14"/>
  <c r="GL822" i="14"/>
  <c r="GL846" i="14"/>
  <c r="GM869" i="14"/>
  <c r="GL667" i="14"/>
  <c r="GL691" i="14"/>
  <c r="GL715" i="14"/>
  <c r="GM743" i="14"/>
  <c r="GL766" i="14"/>
  <c r="GL790" i="14"/>
  <c r="GL819" i="14"/>
  <c r="GL843" i="14"/>
  <c r="GL866" i="14"/>
  <c r="GM890" i="14"/>
  <c r="GM908" i="14"/>
  <c r="GM926" i="14"/>
  <c r="GL948" i="14"/>
  <c r="GM965" i="14"/>
  <c r="GM983" i="14"/>
  <c r="GM1004" i="14"/>
  <c r="GM1022" i="14"/>
  <c r="GL1040" i="14"/>
  <c r="GM1061" i="14"/>
  <c r="GM1079" i="14"/>
  <c r="GM1097" i="14"/>
  <c r="GM1118" i="14"/>
  <c r="GM1132" i="14"/>
  <c r="GM1146" i="14"/>
  <c r="GM1161" i="14"/>
  <c r="GM1175" i="14"/>
  <c r="GM1189" i="14"/>
  <c r="GL1204" i="14"/>
  <c r="GL1218" i="14"/>
  <c r="GL1232" i="14"/>
  <c r="GM1246" i="14"/>
  <c r="GM1260" i="14"/>
  <c r="GM1274" i="14"/>
  <c r="GM1289" i="14"/>
  <c r="GM1303" i="14"/>
  <c r="GM1317" i="14"/>
  <c r="GL1332" i="14"/>
  <c r="GL1346" i="14"/>
  <c r="GL1360" i="14"/>
  <c r="GM1374" i="14"/>
  <c r="GM1388" i="14"/>
  <c r="GM1402" i="14"/>
  <c r="GM1417" i="14"/>
  <c r="GM1431" i="14"/>
  <c r="GM1445" i="14"/>
  <c r="GL1460" i="14"/>
  <c r="GL1474" i="14"/>
  <c r="GL1488" i="14"/>
  <c r="GM1502" i="14"/>
  <c r="GM1516" i="14"/>
  <c r="GM1530" i="14"/>
  <c r="GM1545" i="14"/>
  <c r="GM1559" i="14"/>
  <c r="GM1572" i="14"/>
  <c r="GM1583" i="14"/>
  <c r="GL1594" i="14"/>
  <c r="GM1604" i="14"/>
  <c r="GM1615" i="14"/>
  <c r="GL1626" i="14"/>
  <c r="GM1636" i="14"/>
  <c r="GM1647" i="14"/>
  <c r="GL1658" i="14"/>
  <c r="GM1668" i="14"/>
  <c r="GM1679" i="14"/>
  <c r="GL1690" i="14"/>
  <c r="GM1700" i="14"/>
  <c r="GM1711" i="14"/>
  <c r="GL1722" i="14"/>
  <c r="GM1732" i="14"/>
  <c r="GM1743" i="14"/>
  <c r="GL1754" i="14"/>
  <c r="GM1764" i="14"/>
  <c r="GM1775" i="14"/>
  <c r="GL1786" i="14"/>
  <c r="GM1796" i="14"/>
  <c r="GM1807" i="14"/>
  <c r="GL1818" i="14"/>
  <c r="GM1828" i="14"/>
  <c r="GM1839" i="14"/>
  <c r="GL1850" i="14"/>
  <c r="GM1860" i="14"/>
  <c r="GM1871" i="14"/>
  <c r="GL1882" i="14"/>
  <c r="GM1892" i="14"/>
  <c r="GM1903" i="14"/>
  <c r="GL1914" i="14"/>
  <c r="GM1923" i="14"/>
  <c r="GM1931" i="14"/>
  <c r="GM1939" i="14"/>
  <c r="GM1947" i="14"/>
  <c r="GM1955" i="14"/>
  <c r="GM1963" i="14"/>
  <c r="GM1971" i="14"/>
  <c r="GM1979" i="14"/>
  <c r="GM1987" i="14"/>
  <c r="GM1995" i="14"/>
  <c r="GM2003" i="14"/>
  <c r="GM2011" i="14"/>
  <c r="GM2019" i="14"/>
  <c r="GM2027" i="14"/>
  <c r="GM2035" i="14"/>
  <c r="GM2043" i="14"/>
  <c r="GM2051" i="14"/>
  <c r="GM2059" i="14"/>
  <c r="GM2067" i="14"/>
  <c r="GM2075" i="14"/>
  <c r="GM2083" i="14"/>
  <c r="GM2091" i="14"/>
  <c r="GM2099" i="14"/>
  <c r="GM2107" i="14"/>
  <c r="GM2115" i="14"/>
  <c r="GM2123" i="14"/>
  <c r="GM2131" i="14"/>
  <c r="GM2139" i="14"/>
  <c r="GM2147" i="14"/>
  <c r="GM2155" i="14"/>
  <c r="GM2163" i="14"/>
  <c r="GM2171" i="14"/>
  <c r="GM2179" i="14"/>
  <c r="GM2187" i="14"/>
  <c r="GM2195" i="14"/>
  <c r="GM2203" i="14"/>
  <c r="GM2211" i="14"/>
  <c r="GM2219" i="14"/>
  <c r="GM2227" i="14"/>
  <c r="GM2235" i="14"/>
  <c r="GM2243" i="14"/>
  <c r="GM2251" i="14"/>
  <c r="GM2259" i="14"/>
  <c r="GM2267" i="14"/>
  <c r="GM2275" i="14"/>
  <c r="GL90" i="14"/>
  <c r="GM297" i="14"/>
  <c r="GM417" i="14"/>
  <c r="GL214" i="14"/>
  <c r="GL362" i="14"/>
  <c r="GM470" i="14"/>
  <c r="GM556" i="14"/>
  <c r="GM640" i="14"/>
  <c r="GM726" i="14"/>
  <c r="GM812" i="14"/>
  <c r="GM98" i="14"/>
  <c r="GL236" i="14"/>
  <c r="GM336" i="14"/>
  <c r="GM99" i="14"/>
  <c r="GM237" i="14"/>
  <c r="GL337" i="14"/>
  <c r="GM101" i="14"/>
  <c r="GL224" i="14"/>
  <c r="GM302" i="14"/>
  <c r="GL377" i="14"/>
  <c r="GL455" i="14"/>
  <c r="GL511" i="14"/>
  <c r="GL567" i="14"/>
  <c r="GM625" i="14"/>
  <c r="GM681" i="14"/>
  <c r="GM737" i="14"/>
  <c r="GL796" i="14"/>
  <c r="GL852" i="14"/>
  <c r="GL901" i="14"/>
  <c r="GL945" i="14"/>
  <c r="GL987" i="14"/>
  <c r="GL1029" i="14"/>
  <c r="GL1067" i="14"/>
  <c r="GL1099" i="14"/>
  <c r="GL1131" i="14"/>
  <c r="GL1163" i="14"/>
  <c r="GL1195" i="14"/>
  <c r="GL1227" i="14"/>
  <c r="GL1259" i="14"/>
  <c r="GL1291" i="14"/>
  <c r="GL1323" i="14"/>
  <c r="GL1355" i="14"/>
  <c r="GL1383" i="14"/>
  <c r="GL1405" i="14"/>
  <c r="GL1427" i="14"/>
  <c r="GL1447" i="14"/>
  <c r="GL1469" i="14"/>
  <c r="GL1491" i="14"/>
  <c r="GL1511" i="14"/>
  <c r="GL1527" i="14"/>
  <c r="GL1541" i="14"/>
  <c r="GL1555" i="14"/>
  <c r="GM73" i="14"/>
  <c r="GM187" i="14"/>
  <c r="GL300" i="14"/>
  <c r="GL414" i="14"/>
  <c r="GM446" i="14"/>
  <c r="GM469" i="14"/>
  <c r="GL498" i="14"/>
  <c r="GL523" i="14"/>
  <c r="GM547" i="14"/>
  <c r="GL576" i="14"/>
  <c r="GM597" i="14"/>
  <c r="GL622" i="14"/>
  <c r="GL78" i="14"/>
  <c r="GM211" i="14"/>
  <c r="GL304" i="14"/>
  <c r="GM414" i="14"/>
  <c r="GL448" i="14"/>
  <c r="GL474" i="14"/>
  <c r="GL502" i="14"/>
  <c r="GM523" i="14"/>
  <c r="GL549" i="14"/>
  <c r="GL577" i="14"/>
  <c r="GL602" i="14"/>
  <c r="GM623" i="14"/>
  <c r="GM120" i="14"/>
  <c r="GM250" i="14"/>
  <c r="GL350" i="14"/>
  <c r="GL430" i="14"/>
  <c r="GL457" i="14"/>
  <c r="GL482" i="14"/>
  <c r="GL510" i="14"/>
  <c r="GM535" i="14"/>
  <c r="GL557" i="14"/>
  <c r="GL585" i="14"/>
  <c r="GL610" i="14"/>
  <c r="GL635" i="14"/>
  <c r="GM201" i="14"/>
  <c r="GM296" i="14"/>
  <c r="GL396" i="14"/>
  <c r="GL446" i="14"/>
  <c r="GL472" i="14"/>
  <c r="GM493" i="14"/>
  <c r="GL522" i="14"/>
  <c r="GL547" i="14"/>
  <c r="GM571" i="14"/>
  <c r="GL600" i="14"/>
  <c r="GM621" i="14"/>
  <c r="GL646" i="14"/>
  <c r="GL675" i="14"/>
  <c r="GM699" i="14"/>
  <c r="GL721" i="14"/>
  <c r="GM749" i="14"/>
  <c r="GL774" i="14"/>
  <c r="GM799" i="14"/>
  <c r="GM827" i="14"/>
  <c r="GL849" i="14"/>
  <c r="GL874" i="14"/>
  <c r="GM896" i="14"/>
  <c r="GM915" i="14"/>
  <c r="GM931" i="14"/>
  <c r="GM952" i="14"/>
  <c r="GM971" i="14"/>
  <c r="GL990" i="14"/>
  <c r="GM1011" i="14"/>
  <c r="GM1027" i="14"/>
  <c r="GL1046" i="14"/>
  <c r="GM1067" i="14"/>
  <c r="GL1086" i="14"/>
  <c r="GL1102" i="14"/>
  <c r="GM1123" i="14"/>
  <c r="GL1142" i="14"/>
  <c r="GM1160" i="14"/>
  <c r="GL1182" i="14"/>
  <c r="GL1198" i="14"/>
  <c r="GM1216" i="14"/>
  <c r="GL1238" i="14"/>
  <c r="GM1256" i="14"/>
  <c r="GM1272" i="14"/>
  <c r="GL1294" i="14"/>
  <c r="GM1312" i="14"/>
  <c r="GM1331" i="14"/>
  <c r="GM1352" i="14"/>
  <c r="GM1368" i="14"/>
  <c r="GM1384" i="14"/>
  <c r="GM1400" i="14"/>
  <c r="GL1414" i="14"/>
  <c r="GM1427" i="14"/>
  <c r="GM1443" i="14"/>
  <c r="GM1456" i="14"/>
  <c r="GL1470" i="14"/>
  <c r="GL1486" i="14"/>
  <c r="GM1499" i="14"/>
  <c r="GM1512" i="14"/>
  <c r="GM1528" i="14"/>
  <c r="GL1542" i="14"/>
  <c r="GM1555" i="14"/>
  <c r="GL1571" i="14"/>
  <c r="GL1581" i="14"/>
  <c r="GL1591" i="14"/>
  <c r="GL1603" i="14"/>
  <c r="GL1613" i="14"/>
  <c r="GL1623" i="14"/>
  <c r="GL1635" i="14"/>
  <c r="GL1645" i="14"/>
  <c r="GL1655" i="14"/>
  <c r="GL1667" i="14"/>
  <c r="GL1677" i="14"/>
  <c r="GL1687" i="14"/>
  <c r="GL1699" i="14"/>
  <c r="GL1709" i="14"/>
  <c r="GL1719" i="14"/>
  <c r="GL1731" i="14"/>
  <c r="GL1741" i="14"/>
  <c r="GL1751" i="14"/>
  <c r="GL1763" i="14"/>
  <c r="GL1773" i="14"/>
  <c r="GL1783" i="14"/>
  <c r="GL1795" i="14"/>
  <c r="GL1805" i="14"/>
  <c r="GL1815" i="14"/>
  <c r="GL1827" i="14"/>
  <c r="GL1837" i="14"/>
  <c r="GL1847" i="14"/>
  <c r="GL1859" i="14"/>
  <c r="GL1869" i="14"/>
  <c r="GL1879" i="14"/>
  <c r="GL1891" i="14"/>
  <c r="GL1901" i="14"/>
  <c r="GL1911" i="14"/>
  <c r="GL649" i="14"/>
  <c r="GL673" i="14"/>
  <c r="GL697" i="14"/>
  <c r="GM725" i="14"/>
  <c r="GL749" i="14"/>
  <c r="GL773" i="14"/>
  <c r="GL801" i="14"/>
  <c r="GL825" i="14"/>
  <c r="GL651" i="14"/>
  <c r="GM679" i="14"/>
  <c r="GL702" i="14"/>
  <c r="GL726" i="14"/>
  <c r="GL755" i="14"/>
  <c r="GL779" i="14"/>
  <c r="GL802" i="14"/>
  <c r="GL830" i="14"/>
  <c r="GL854" i="14"/>
  <c r="GL878" i="14"/>
  <c r="GL900" i="14"/>
  <c r="GL656" i="14"/>
  <c r="GL680" i="14"/>
  <c r="GL709" i="14"/>
  <c r="GL733" i="14"/>
  <c r="GM755" i="14"/>
  <c r="GL784" i="14"/>
  <c r="GL808" i="14"/>
  <c r="GL832" i="14"/>
  <c r="GL861" i="14"/>
  <c r="GL653" i="14"/>
  <c r="GL677" i="14"/>
  <c r="GL705" i="14"/>
  <c r="GL729" i="14"/>
  <c r="GL752" i="14"/>
  <c r="GL781" i="14"/>
  <c r="GL805" i="14"/>
  <c r="GL829" i="14"/>
  <c r="GL857" i="14"/>
  <c r="GL880" i="14"/>
  <c r="GL898" i="14"/>
  <c r="GM919" i="14"/>
  <c r="GM937" i="14"/>
  <c r="GM954" i="14"/>
  <c r="GL976" i="14"/>
  <c r="GL994" i="14"/>
  <c r="GL1012" i="14"/>
  <c r="GM1033" i="14"/>
  <c r="GM1050" i="14"/>
  <c r="GM1068" i="14"/>
  <c r="GL1090" i="14"/>
  <c r="GL1108" i="14"/>
  <c r="GM1125" i="14"/>
  <c r="GL1140" i="14"/>
  <c r="GL1154" i="14"/>
  <c r="GL1168" i="14"/>
  <c r="GM1182" i="14"/>
  <c r="GM1196" i="14"/>
  <c r="GM1210" i="14"/>
  <c r="GM1225" i="14"/>
  <c r="GM1239" i="14"/>
  <c r="GM1253" i="14"/>
  <c r="GL1268" i="14"/>
  <c r="GL1282" i="14"/>
  <c r="GL1296" i="14"/>
  <c r="GM1310" i="14"/>
  <c r="GM1324" i="14"/>
  <c r="GM1338" i="14"/>
  <c r="GM1353" i="14"/>
  <c r="GM1367" i="14"/>
  <c r="GM1381" i="14"/>
  <c r="GL1396" i="14"/>
  <c r="GL1410" i="14"/>
  <c r="GL1424" i="14"/>
  <c r="GM1438" i="14"/>
  <c r="GM1452" i="14"/>
  <c r="GM1466" i="14"/>
  <c r="GM1481" i="14"/>
  <c r="GM1495" i="14"/>
  <c r="GM1509" i="14"/>
  <c r="GL1524" i="14"/>
  <c r="GL1538" i="14"/>
  <c r="GL1552" i="14"/>
  <c r="GM1566" i="14"/>
  <c r="GL1578" i="14"/>
  <c r="GM1588" i="14"/>
  <c r="GM1599" i="14"/>
  <c r="GL1610" i="14"/>
  <c r="GM1620" i="14"/>
  <c r="GM1631" i="14"/>
  <c r="GL1642" i="14"/>
  <c r="GM1652" i="14"/>
  <c r="GM1663" i="14"/>
  <c r="GL1674" i="14"/>
  <c r="GM1684" i="14"/>
  <c r="GM1695" i="14"/>
  <c r="GL1706" i="14"/>
  <c r="GM1716" i="14"/>
  <c r="GM1727" i="14"/>
  <c r="GL1738" i="14"/>
  <c r="GM1748" i="14"/>
  <c r="GM1759" i="14"/>
  <c r="GL1770" i="14"/>
  <c r="GM1780" i="14"/>
  <c r="GM1791" i="14"/>
  <c r="GL1802" i="14"/>
  <c r="GM1812" i="14"/>
  <c r="GM1823" i="14"/>
  <c r="GL1834" i="14"/>
  <c r="GM1844" i="14"/>
  <c r="GM1855" i="14"/>
  <c r="GL1866" i="14"/>
  <c r="GM1876" i="14"/>
  <c r="GM1887" i="14"/>
  <c r="GL1898" i="14"/>
  <c r="GM1908" i="14"/>
  <c r="GM1919" i="14"/>
  <c r="GM1927" i="14"/>
  <c r="GM1935" i="14"/>
  <c r="GM1943" i="14"/>
  <c r="GM1951" i="14"/>
  <c r="GM1959" i="14"/>
  <c r="GM1967" i="14"/>
  <c r="GM1975" i="14"/>
  <c r="GM1983" i="14"/>
  <c r="GM1991" i="14"/>
  <c r="GM1999" i="14"/>
  <c r="GM2007" i="14"/>
  <c r="GM2015" i="14"/>
  <c r="GM2023" i="14"/>
  <c r="GM2031" i="14"/>
  <c r="GM2039" i="14"/>
  <c r="GM2047" i="14"/>
  <c r="GM2055" i="14"/>
  <c r="GM2063" i="14"/>
  <c r="GM2071" i="14"/>
  <c r="GM2079" i="14"/>
  <c r="GM2087" i="14"/>
  <c r="GM2095" i="14"/>
  <c r="GM2103" i="14"/>
  <c r="GM2111" i="14"/>
  <c r="GM2119" i="14"/>
  <c r="GM2127" i="14"/>
  <c r="GM2135" i="14"/>
  <c r="GM2143" i="14"/>
  <c r="GM2151" i="14"/>
  <c r="GM2159" i="14"/>
  <c r="GM2167" i="14"/>
  <c r="GM2175" i="14"/>
  <c r="GM2183" i="14"/>
  <c r="GM2191" i="14"/>
  <c r="GM2199" i="14"/>
  <c r="GM2207" i="14"/>
  <c r="GM2215" i="14"/>
  <c r="GM2223" i="14"/>
  <c r="GM2231" i="14"/>
  <c r="GM2239" i="14"/>
  <c r="GM2247" i="14"/>
  <c r="GM2255" i="14"/>
  <c r="GM2263" i="14"/>
  <c r="GM2271" i="14"/>
  <c r="GM2279" i="14"/>
  <c r="GM2287" i="14"/>
  <c r="GM2295" i="14"/>
  <c r="GM2303" i="14"/>
  <c r="GM2311" i="14"/>
  <c r="GM2319" i="14"/>
  <c r="GM2327" i="14"/>
  <c r="GM2335" i="14"/>
  <c r="GM2343" i="14"/>
  <c r="GM2351" i="14"/>
  <c r="GM2359" i="14"/>
  <c r="GM2367" i="14"/>
  <c r="GM2375" i="14"/>
  <c r="GM2383" i="14"/>
  <c r="GM2391" i="14"/>
  <c r="GM2399" i="14"/>
  <c r="GM2407" i="14"/>
  <c r="GM2415" i="14"/>
  <c r="GM2423" i="14"/>
  <c r="GM2431" i="14"/>
  <c r="GM2439" i="14"/>
  <c r="GM2447" i="14"/>
  <c r="GM2455" i="14"/>
  <c r="GM2463" i="14"/>
  <c r="GM2471" i="14"/>
  <c r="GM2479" i="14"/>
  <c r="GM2487" i="14"/>
  <c r="GM2495" i="14"/>
  <c r="GM2503" i="14"/>
  <c r="GM2511" i="14"/>
  <c r="GM2519" i="14"/>
  <c r="GM2527" i="14"/>
  <c r="GM843" i="14"/>
  <c r="GM893" i="14"/>
  <c r="GM917" i="14"/>
  <c r="GL936" i="14"/>
  <c r="GL956" i="14"/>
  <c r="GM974" i="14"/>
  <c r="GM993" i="14"/>
  <c r="GM1012" i="14"/>
  <c r="GM1031" i="14"/>
  <c r="GL1050" i="14"/>
  <c r="GM1069" i="14"/>
  <c r="GL1088" i="14"/>
  <c r="GM1106" i="14"/>
  <c r="GM1126" i="14"/>
  <c r="GM1149" i="14"/>
  <c r="GM1169" i="14"/>
  <c r="GL1188" i="14"/>
  <c r="GM1206" i="14"/>
  <c r="GL1226" i="14"/>
  <c r="GM1244" i="14"/>
  <c r="GM1263" i="14"/>
  <c r="GM1282" i="14"/>
  <c r="GM1301" i="14"/>
  <c r="GL1320" i="14"/>
  <c r="GL1340" i="14"/>
  <c r="GM1358" i="14"/>
  <c r="GM1377" i="14"/>
  <c r="GM1396" i="14"/>
  <c r="GM1415" i="14"/>
  <c r="GL1434" i="14"/>
  <c r="GM1453" i="14"/>
  <c r="GL1472" i="14"/>
  <c r="GM1490" i="14"/>
  <c r="GM1510" i="14"/>
  <c r="GM1529" i="14"/>
  <c r="GL1548" i="14"/>
  <c r="GM1567" i="14"/>
  <c r="GL1582" i="14"/>
  <c r="GL1596" i="14"/>
  <c r="GM1610" i="14"/>
  <c r="GM1624" i="14"/>
  <c r="GM1638" i="14"/>
  <c r="GM1653" i="14"/>
  <c r="GM881" i="14"/>
  <c r="GM909" i="14"/>
  <c r="GL928" i="14"/>
  <c r="GM946" i="14"/>
  <c r="GM966" i="14"/>
  <c r="GM985" i="14"/>
  <c r="GL1004" i="14"/>
  <c r="GM1023" i="14"/>
  <c r="GL1042" i="14"/>
  <c r="GM1060" i="14"/>
  <c r="GL1080" i="14"/>
  <c r="GM1098" i="14"/>
  <c r="GM1117" i="14"/>
  <c r="GM1137" i="14"/>
  <c r="GL1156" i="14"/>
  <c r="GM1174" i="14"/>
  <c r="GL1194" i="14"/>
  <c r="GM1212" i="14"/>
  <c r="GM1231" i="14"/>
  <c r="GM1250" i="14"/>
  <c r="GM1269" i="14"/>
  <c r="GL1288" i="14"/>
  <c r="GL1308" i="14"/>
  <c r="GM1326" i="14"/>
  <c r="GM1345" i="14"/>
  <c r="GM1364" i="14"/>
  <c r="GM1383" i="14"/>
  <c r="GL1402" i="14"/>
  <c r="GM1421" i="14"/>
  <c r="GL1440" i="14"/>
  <c r="GM1458" i="14"/>
  <c r="GM1478" i="14"/>
  <c r="GM1497" i="14"/>
  <c r="GL1516" i="14"/>
  <c r="GM1535" i="14"/>
  <c r="GL1554" i="14"/>
  <c r="GL1572" i="14"/>
  <c r="GM1586" i="14"/>
  <c r="GM1600" i="14"/>
  <c r="GM1614" i="14"/>
  <c r="GM1629" i="14"/>
  <c r="GM1643" i="14"/>
  <c r="GM853" i="14"/>
  <c r="GM897" i="14"/>
  <c r="GL920" i="14"/>
  <c r="GM938" i="14"/>
  <c r="GM957" i="14"/>
  <c r="GM977" i="14"/>
  <c r="GL996" i="14"/>
  <c r="GM1014" i="14"/>
  <c r="GL1034" i="14"/>
  <c r="GM1052" i="14"/>
  <c r="GM1071" i="14"/>
  <c r="GM1090" i="14"/>
  <c r="GM1109" i="14"/>
  <c r="GL1128" i="14"/>
  <c r="GL1148" i="14"/>
  <c r="GM1166" i="14"/>
  <c r="GM1185" i="14"/>
  <c r="GM1204" i="14"/>
  <c r="GM1223" i="14"/>
  <c r="GL1242" i="14"/>
  <c r="GM1261" i="14"/>
  <c r="GL1280" i="14"/>
  <c r="GM1298" i="14"/>
  <c r="GM1318" i="14"/>
  <c r="GM1337" i="14"/>
  <c r="GL1356" i="14"/>
  <c r="GM1375" i="14"/>
  <c r="GL1394" i="14"/>
  <c r="GM1412" i="14"/>
  <c r="GL1432" i="14"/>
  <c r="GM1450" i="14"/>
  <c r="GM1469" i="14"/>
  <c r="GM1489" i="14"/>
  <c r="GL1508" i="14"/>
  <c r="GM1526" i="14"/>
  <c r="GL1546" i="14"/>
  <c r="GM1564" i="14"/>
  <c r="GL1580" i="14"/>
  <c r="GM1594" i="14"/>
  <c r="GM1608" i="14"/>
  <c r="GM1622" i="14"/>
  <c r="GM1637" i="14"/>
  <c r="GM1651" i="14"/>
  <c r="GM884" i="14"/>
  <c r="GM911" i="14"/>
  <c r="GM930" i="14"/>
  <c r="GM949" i="14"/>
  <c r="GL968" i="14"/>
  <c r="GL988" i="14"/>
  <c r="GM1006" i="14"/>
  <c r="GM1025" i="14"/>
  <c r="GM1044" i="14"/>
  <c r="GM1063" i="14"/>
  <c r="GL1082" i="14"/>
  <c r="GM1101" i="14"/>
  <c r="GL1120" i="14"/>
  <c r="GM1138" i="14"/>
  <c r="GM1158" i="14"/>
  <c r="GM1177" i="14"/>
  <c r="GL1196" i="14"/>
  <c r="GM1215" i="14"/>
  <c r="GL1234" i="14"/>
  <c r="GM1252" i="14"/>
  <c r="GL1272" i="14"/>
  <c r="GM1290" i="14"/>
  <c r="GM1309" i="14"/>
  <c r="GM1329" i="14"/>
  <c r="GL1348" i="14"/>
  <c r="GM1366" i="14"/>
  <c r="GL1386" i="14"/>
  <c r="GM1404" i="14"/>
  <c r="GM1423" i="14"/>
  <c r="GM1442" i="14"/>
  <c r="GM1461" i="14"/>
  <c r="GL1480" i="14"/>
  <c r="GL1500" i="14"/>
  <c r="GM1518" i="14"/>
  <c r="GM1537" i="14"/>
  <c r="GM1556" i="14"/>
  <c r="GL1574" i="14"/>
  <c r="GL1588" i="14"/>
  <c r="GM1602" i="14"/>
  <c r="GM1616" i="14"/>
  <c r="GM1630" i="14"/>
  <c r="GM1645" i="14"/>
  <c r="GM1659" i="14"/>
  <c r="GM1673" i="14"/>
  <c r="GL1688" i="14"/>
  <c r="GL1702" i="14"/>
  <c r="GL1716" i="14"/>
  <c r="GM1730" i="14"/>
  <c r="GM1744" i="14"/>
  <c r="GM1758" i="14"/>
  <c r="GM1773" i="14"/>
  <c r="GM1787" i="14"/>
  <c r="GM1801" i="14"/>
  <c r="GL1816" i="14"/>
  <c r="GL1830" i="14"/>
  <c r="GL1844" i="14"/>
  <c r="GM1858" i="14"/>
  <c r="GM1872" i="14"/>
  <c r="GM1886" i="14"/>
  <c r="GM1901" i="14"/>
  <c r="GM1915" i="14"/>
  <c r="GL1927" i="14"/>
  <c r="GL1938" i="14"/>
  <c r="GM1948" i="14"/>
  <c r="GL1959" i="14"/>
  <c r="GL1970" i="14"/>
  <c r="GM1980" i="14"/>
  <c r="GL1991" i="14"/>
  <c r="GL197" i="14"/>
  <c r="GM389" i="14"/>
  <c r="GM332" i="14"/>
  <c r="GM534" i="14"/>
  <c r="GM704" i="14"/>
  <c r="GM876" i="14"/>
  <c r="GL312" i="14"/>
  <c r="GM198" i="14"/>
  <c r="GM72" i="14"/>
  <c r="GL285" i="14"/>
  <c r="GM434" i="14"/>
  <c r="GM553" i="14"/>
  <c r="GL668" i="14"/>
  <c r="GL780" i="14"/>
  <c r="GL891" i="14"/>
  <c r="GL977" i="14"/>
  <c r="GL1059" i="14"/>
  <c r="GL1123" i="14"/>
  <c r="GL1187" i="14"/>
  <c r="GL1251" i="14"/>
  <c r="GL1315" i="14"/>
  <c r="GL1379" i="14"/>
  <c r="GL1421" i="14"/>
  <c r="GL1463" i="14"/>
  <c r="GL1507" i="14"/>
  <c r="GL1539" i="14"/>
  <c r="GL1565" i="14"/>
  <c r="GL286" i="14"/>
  <c r="GL437" i="14"/>
  <c r="GL491" i="14"/>
  <c r="GL541" i="14"/>
  <c r="GL594" i="14"/>
  <c r="GL640" i="14"/>
  <c r="GL289" i="14"/>
  <c r="GL443" i="14"/>
  <c r="GM491" i="14"/>
  <c r="GL545" i="14"/>
  <c r="GL595" i="14"/>
  <c r="GM83" i="14"/>
  <c r="GL321" i="14"/>
  <c r="GM453" i="14"/>
  <c r="GM499" i="14"/>
  <c r="GL553" i="14"/>
  <c r="GL606" i="14"/>
  <c r="GM144" i="14"/>
  <c r="GL382" i="14"/>
  <c r="GL465" i="14"/>
  <c r="GL515" i="14"/>
  <c r="GL565" i="14"/>
  <c r="GL618" i="14"/>
  <c r="GL664" i="14"/>
  <c r="GM717" i="14"/>
  <c r="GL771" i="14"/>
  <c r="GL817" i="14"/>
  <c r="GL870" i="14"/>
  <c r="GL910" i="14"/>
  <c r="GM947" i="14"/>
  <c r="GM984" i="14"/>
  <c r="GM1024" i="14"/>
  <c r="GM1059" i="14"/>
  <c r="GM1099" i="14"/>
  <c r="GM1139" i="14"/>
  <c r="GL1174" i="14"/>
  <c r="GL1214" i="14"/>
  <c r="GM1251" i="14"/>
  <c r="GM1288" i="14"/>
  <c r="GL1326" i="14"/>
  <c r="GL1366" i="14"/>
  <c r="GM1395" i="14"/>
  <c r="GM1424" i="14"/>
  <c r="GL1454" i="14"/>
  <c r="GM1480" i="14"/>
  <c r="GL1510" i="14"/>
  <c r="GM1539" i="14"/>
  <c r="GL1566" i="14"/>
  <c r="GL1589" i="14"/>
  <c r="GL1611" i="14"/>
  <c r="GL1631" i="14"/>
  <c r="GL1653" i="14"/>
  <c r="GL1675" i="14"/>
  <c r="GL1695" i="14"/>
  <c r="GL1717" i="14"/>
  <c r="GL1739" i="14"/>
  <c r="GL1759" i="14"/>
  <c r="GL1781" i="14"/>
  <c r="GL1803" i="14"/>
  <c r="GL1823" i="14"/>
  <c r="GL1845" i="14"/>
  <c r="GL1867" i="14"/>
  <c r="GL1887" i="14"/>
  <c r="GL1909" i="14"/>
  <c r="GL669" i="14"/>
  <c r="GM715" i="14"/>
  <c r="GL768" i="14"/>
  <c r="GM819" i="14"/>
  <c r="GM669" i="14"/>
  <c r="GL722" i="14"/>
  <c r="GM773" i="14"/>
  <c r="GM821" i="14"/>
  <c r="GL873" i="14"/>
  <c r="GM651" i="14"/>
  <c r="GL699" i="14"/>
  <c r="GM751" i="14"/>
  <c r="GM803" i="14"/>
  <c r="GL851" i="14"/>
  <c r="GL672" i="14"/>
  <c r="GM723" i="14"/>
  <c r="GM771" i="14"/>
  <c r="GM823" i="14"/>
  <c r="GM875" i="14"/>
  <c r="GL912" i="14"/>
  <c r="GM951" i="14"/>
  <c r="GM990" i="14"/>
  <c r="GL1026" i="14"/>
  <c r="GM1065" i="14"/>
  <c r="GL1104" i="14"/>
  <c r="GL1136" i="14"/>
  <c r="GM1164" i="14"/>
  <c r="GM1193" i="14"/>
  <c r="GM1221" i="14"/>
  <c r="GL1250" i="14"/>
  <c r="GM1278" i="14"/>
  <c r="GM1306" i="14"/>
  <c r="GM1335" i="14"/>
  <c r="GL1364" i="14"/>
  <c r="GL1392" i="14"/>
  <c r="GM1420" i="14"/>
  <c r="GM1449" i="14"/>
  <c r="GM1477" i="14"/>
  <c r="GL1506" i="14"/>
  <c r="GM1534" i="14"/>
  <c r="GM1562" i="14"/>
  <c r="GL1586" i="14"/>
  <c r="GM1607" i="14"/>
  <c r="GM1628" i="14"/>
  <c r="GL1650" i="14"/>
  <c r="GM1671" i="14"/>
  <c r="GM1692" i="14"/>
  <c r="GL1714" i="14"/>
  <c r="GM1735" i="14"/>
  <c r="GM1756" i="14"/>
  <c r="GL1778" i="14"/>
  <c r="GM1799" i="14"/>
  <c r="GM1820" i="14"/>
  <c r="GL1842" i="14"/>
  <c r="GM1863" i="14"/>
  <c r="GM1884" i="14"/>
  <c r="GL1906" i="14"/>
  <c r="GM1925" i="14"/>
  <c r="GM1941" i="14"/>
  <c r="GM1957" i="14"/>
  <c r="GM1973" i="14"/>
  <c r="GM1989" i="14"/>
  <c r="GM2005" i="14"/>
  <c r="GM2021" i="14"/>
  <c r="GM2037" i="14"/>
  <c r="GM2053" i="14"/>
  <c r="GM2069" i="14"/>
  <c r="GM2085" i="14"/>
  <c r="GM2101" i="14"/>
  <c r="GM2117" i="14"/>
  <c r="GM2133" i="14"/>
  <c r="GM2149" i="14"/>
  <c r="GM2165" i="14"/>
  <c r="GM2181" i="14"/>
  <c r="GM2197" i="14"/>
  <c r="GM2213" i="14"/>
  <c r="GM2229" i="14"/>
  <c r="GM2245" i="14"/>
  <c r="GM2261" i="14"/>
  <c r="GM2277" i="14"/>
  <c r="GM2289" i="14"/>
  <c r="GM2299" i="14"/>
  <c r="GM2309" i="14"/>
  <c r="GM2321" i="14"/>
  <c r="GM2331" i="14"/>
  <c r="GM2341" i="14"/>
  <c r="GM2353" i="14"/>
  <c r="GM2363" i="14"/>
  <c r="GM2373" i="14"/>
  <c r="GM2385" i="14"/>
  <c r="GM2395" i="14"/>
  <c r="GM2405" i="14"/>
  <c r="GM2417" i="14"/>
  <c r="GM2427" i="14"/>
  <c r="GM2437" i="14"/>
  <c r="GM2449" i="14"/>
  <c r="GM2459" i="14"/>
  <c r="GM2469" i="14"/>
  <c r="GM2481" i="14"/>
  <c r="GM2491" i="14"/>
  <c r="GM2501" i="14"/>
  <c r="GM2513" i="14"/>
  <c r="GM2523" i="14"/>
  <c r="GM2533" i="14"/>
  <c r="GM900" i="14"/>
  <c r="GM927" i="14"/>
  <c r="GM950" i="14"/>
  <c r="GM978" i="14"/>
  <c r="GM1002" i="14"/>
  <c r="GM1026" i="14"/>
  <c r="GM1055" i="14"/>
  <c r="GM1078" i="14"/>
  <c r="GM1102" i="14"/>
  <c r="GM1130" i="14"/>
  <c r="GM1159" i="14"/>
  <c r="GM1183" i="14"/>
  <c r="GL1212" i="14"/>
  <c r="GM1234" i="14"/>
  <c r="GM1258" i="14"/>
  <c r="GM1287" i="14"/>
  <c r="GM1311" i="14"/>
  <c r="GM1334" i="14"/>
  <c r="GM1362" i="14"/>
  <c r="GM1386" i="14"/>
  <c r="GM1410" i="14"/>
  <c r="GM1439" i="14"/>
  <c r="GM1462" i="14"/>
  <c r="GM1486" i="14"/>
  <c r="GM1514" i="14"/>
  <c r="GM1538" i="14"/>
  <c r="GL1562" i="14"/>
  <c r="GM1585" i="14"/>
  <c r="GM1603" i="14"/>
  <c r="GM1621" i="14"/>
  <c r="GM1642" i="14"/>
  <c r="GL848" i="14"/>
  <c r="GM902" i="14"/>
  <c r="GM932" i="14"/>
  <c r="GM956" i="14"/>
  <c r="GM980" i="14"/>
  <c r="GM1009" i="14"/>
  <c r="GL1032" i="14"/>
  <c r="GL1056" i="14"/>
  <c r="GM1084" i="14"/>
  <c r="GM1108" i="14"/>
  <c r="GL1132" i="14"/>
  <c r="GL1160" i="14"/>
  <c r="GL1184" i="14"/>
  <c r="GL1208" i="14"/>
  <c r="GM1236" i="14"/>
  <c r="GL1260" i="14"/>
  <c r="GL1284" i="14"/>
  <c r="GL1312" i="14"/>
  <c r="GL1336" i="14"/>
  <c r="GM1359" i="14"/>
  <c r="GL1388" i="14"/>
  <c r="GL1412" i="14"/>
  <c r="GL1436" i="14"/>
  <c r="GL1464" i="14"/>
  <c r="GM1487" i="14"/>
  <c r="GM1511" i="14"/>
  <c r="GL1540" i="14"/>
  <c r="GL1564" i="14"/>
  <c r="GM1582" i="14"/>
  <c r="GL1604" i="14"/>
  <c r="GL1622" i="14"/>
  <c r="GL1640" i="14"/>
  <c r="GL872" i="14"/>
  <c r="GM910" i="14"/>
  <c r="GM934" i="14"/>
  <c r="GM962" i="14"/>
  <c r="GL986" i="14"/>
  <c r="GL1010" i="14"/>
  <c r="GM1038" i="14"/>
  <c r="GM1062" i="14"/>
  <c r="GM1085" i="14"/>
  <c r="GL1114" i="14"/>
  <c r="GL1138" i="14"/>
  <c r="GL1162" i="14"/>
  <c r="GM1190" i="14"/>
  <c r="GM1213" i="14"/>
  <c r="GM1237" i="14"/>
  <c r="GL1266" i="14"/>
  <c r="GL1290" i="14"/>
  <c r="GM1313" i="14"/>
  <c r="GM1341" i="14"/>
  <c r="GM1365" i="14"/>
  <c r="GM1389" i="14"/>
  <c r="GL1418" i="14"/>
  <c r="GM255" i="14"/>
  <c r="GM160" i="14"/>
  <c r="GL447" i="14"/>
  <c r="GM620" i="14"/>
  <c r="GM790" i="14"/>
  <c r="GL198" i="14"/>
  <c r="GL411" i="14"/>
  <c r="GL316" i="14"/>
  <c r="GM195" i="14"/>
  <c r="GL360" i="14"/>
  <c r="GM497" i="14"/>
  <c r="GM609" i="14"/>
  <c r="GL724" i="14"/>
  <c r="GL839" i="14"/>
  <c r="GL933" i="14"/>
  <c r="GL1019" i="14"/>
  <c r="GL1091" i="14"/>
  <c r="GL1155" i="14"/>
  <c r="GL1219" i="14"/>
  <c r="GL1283" i="14"/>
  <c r="GL1347" i="14"/>
  <c r="GL1399" i="14"/>
  <c r="GL1443" i="14"/>
  <c r="GL1485" i="14"/>
  <c r="GL1523" i="14"/>
  <c r="GL1551" i="14"/>
  <c r="GM168" i="14"/>
  <c r="GL371" i="14"/>
  <c r="GL466" i="14"/>
  <c r="GM519" i="14"/>
  <c r="GM565" i="14"/>
  <c r="GL619" i="14"/>
  <c r="GM173" i="14"/>
  <c r="GL389" i="14"/>
  <c r="GL467" i="14"/>
  <c r="GL520" i="14"/>
  <c r="GL566" i="14"/>
  <c r="GM619" i="14"/>
  <c r="GM234" i="14"/>
  <c r="GL416" i="14"/>
  <c r="GL478" i="14"/>
  <c r="GL528" i="14"/>
  <c r="GL578" i="14"/>
  <c r="GM627" i="14"/>
  <c r="GM282" i="14"/>
  <c r="GL432" i="14"/>
  <c r="GL490" i="14"/>
  <c r="GM543" i="14"/>
  <c r="GM589" i="14"/>
  <c r="GL643" i="14"/>
  <c r="GL693" i="14"/>
  <c r="GL742" i="14"/>
  <c r="GL792" i="14"/>
  <c r="GM845" i="14"/>
  <c r="GM888" i="14"/>
  <c r="GM928" i="14"/>
  <c r="GM968" i="14"/>
  <c r="GM1003" i="14"/>
  <c r="GM1043" i="14"/>
  <c r="GM1080" i="14"/>
  <c r="GL1118" i="14"/>
  <c r="GM1155" i="14"/>
  <c r="GM1195" i="14"/>
  <c r="GL1230" i="14"/>
  <c r="GL1270" i="14"/>
  <c r="GL1310" i="14"/>
  <c r="GM1344" i="14"/>
  <c r="GL1382" i="14"/>
  <c r="GM1411" i="14"/>
  <c r="GL1438" i="14"/>
  <c r="GM1467" i="14"/>
  <c r="GM1496" i="14"/>
  <c r="GM1523" i="14"/>
  <c r="GM1552" i="14"/>
  <c r="GL1579" i="14"/>
  <c r="GL1599" i="14"/>
  <c r="GL1621" i="14"/>
  <c r="GL1643" i="14"/>
  <c r="GL1663" i="14"/>
  <c r="GL1685" i="14"/>
  <c r="GL1707" i="14"/>
  <c r="GL1727" i="14"/>
  <c r="GL1749" i="14"/>
  <c r="GL1771" i="14"/>
  <c r="GL1791" i="14"/>
  <c r="GL1813" i="14"/>
  <c r="GL1835" i="14"/>
  <c r="GL1855" i="14"/>
  <c r="GL1877" i="14"/>
  <c r="GL1899" i="14"/>
  <c r="GL1919" i="14"/>
  <c r="GM691" i="14"/>
  <c r="GL744" i="14"/>
  <c r="GM791" i="14"/>
  <c r="GL645" i="14"/>
  <c r="GL698" i="14"/>
  <c r="GL745" i="14"/>
  <c r="GM797" i="14"/>
  <c r="GL850" i="14"/>
  <c r="GM892" i="14"/>
  <c r="GM675" i="14"/>
  <c r="GM727" i="14"/>
  <c r="GM775" i="14"/>
  <c r="GL827" i="14"/>
  <c r="GL648" i="14"/>
  <c r="GM695" i="14"/>
  <c r="GM747" i="14"/>
  <c r="GL800" i="14"/>
  <c r="GM847" i="14"/>
  <c r="GM894" i="14"/>
  <c r="GM933" i="14"/>
  <c r="GM969" i="14"/>
  <c r="GL1008" i="14"/>
  <c r="GM1047" i="14"/>
  <c r="GM1082" i="14"/>
  <c r="GL1122" i="14"/>
  <c r="GM1150" i="14"/>
  <c r="GM1178" i="14"/>
  <c r="GM1207" i="14"/>
  <c r="GL1236" i="14"/>
  <c r="GL1264" i="14"/>
  <c r="GM1292" i="14"/>
  <c r="GM1321" i="14"/>
  <c r="GM1349" i="14"/>
  <c r="GL1378" i="14"/>
  <c r="GM1406" i="14"/>
  <c r="GM1434" i="14"/>
  <c r="GM1463" i="14"/>
  <c r="GL1492" i="14"/>
  <c r="GL1520" i="14"/>
  <c r="GM1548" i="14"/>
  <c r="GM1575" i="14"/>
  <c r="GM1596" i="14"/>
  <c r="GL1618" i="14"/>
  <c r="GM1639" i="14"/>
  <c r="GM1660" i="14"/>
  <c r="GL1682" i="14"/>
  <c r="GM1703" i="14"/>
  <c r="GM1724" i="14"/>
  <c r="GL1746" i="14"/>
  <c r="GM1767" i="14"/>
  <c r="GM1788" i="14"/>
  <c r="GL1810" i="14"/>
  <c r="GM1831" i="14"/>
  <c r="GM1852" i="14"/>
  <c r="GL1874" i="14"/>
  <c r="GM1895" i="14"/>
  <c r="GM1916" i="14"/>
  <c r="GM1933" i="14"/>
  <c r="GM1949" i="14"/>
  <c r="GM1965" i="14"/>
  <c r="GM1981" i="14"/>
  <c r="GM1997" i="14"/>
  <c r="GM2013" i="14"/>
  <c r="GM2029" i="14"/>
  <c r="GM2045" i="14"/>
  <c r="GM2061" i="14"/>
  <c r="GM2077" i="14"/>
  <c r="GM2093" i="14"/>
  <c r="GM2109" i="14"/>
  <c r="GM2125" i="14"/>
  <c r="GM2141" i="14"/>
  <c r="GM2157" i="14"/>
  <c r="GM2173" i="14"/>
  <c r="GM2189" i="14"/>
  <c r="GM2205" i="14"/>
  <c r="GM2221" i="14"/>
  <c r="GM2237" i="14"/>
  <c r="GM2253" i="14"/>
  <c r="GM2269" i="14"/>
  <c r="GM2283" i="14"/>
  <c r="GM2293" i="14"/>
  <c r="GM2305" i="14"/>
  <c r="GM2315" i="14"/>
  <c r="GM2325" i="14"/>
  <c r="GM2337" i="14"/>
  <c r="GM2347" i="14"/>
  <c r="GM2357" i="14"/>
  <c r="GM2369" i="14"/>
  <c r="GM2379" i="14"/>
  <c r="GM2389" i="14"/>
  <c r="GM2401" i="14"/>
  <c r="GM2411" i="14"/>
  <c r="GM2421" i="14"/>
  <c r="GM2433" i="14"/>
  <c r="GM2443" i="14"/>
  <c r="GM2453" i="14"/>
  <c r="GM2465" i="14"/>
  <c r="GM2475" i="14"/>
  <c r="GM2485" i="14"/>
  <c r="GM2497" i="14"/>
  <c r="GM2507" i="14"/>
  <c r="GM2517" i="14"/>
  <c r="GM2529" i="14"/>
  <c r="GM879" i="14"/>
  <c r="GM913" i="14"/>
  <c r="GM941" i="14"/>
  <c r="GM964" i="14"/>
  <c r="GM988" i="14"/>
  <c r="GM1017" i="14"/>
  <c r="GM1041" i="14"/>
  <c r="GL1064" i="14"/>
  <c r="GM1092" i="14"/>
  <c r="GM1116" i="14"/>
  <c r="GM1140" i="14"/>
  <c r="GM1173" i="14"/>
  <c r="GM1197" i="14"/>
  <c r="GM1220" i="14"/>
  <c r="GM1249" i="14"/>
  <c r="GM1273" i="14"/>
  <c r="GM1297" i="14"/>
  <c r="GM1325" i="14"/>
  <c r="GM1348" i="14"/>
  <c r="GM1372" i="14"/>
  <c r="GM1401" i="14"/>
  <c r="GM1425" i="14"/>
  <c r="GL1448" i="14"/>
  <c r="GM1476" i="14"/>
  <c r="GM1500" i="14"/>
  <c r="GM1524" i="14"/>
  <c r="GM1553" i="14"/>
  <c r="GM1574" i="14"/>
  <c r="GM1592" i="14"/>
  <c r="GL1614" i="14"/>
  <c r="GL1632" i="14"/>
  <c r="GM1649" i="14"/>
  <c r="GL888" i="14"/>
  <c r="GM918" i="14"/>
  <c r="GM942" i="14"/>
  <c r="GM970" i="14"/>
  <c r="GM994" i="14"/>
  <c r="GL1018" i="14"/>
  <c r="GM1046" i="14"/>
  <c r="GM1070" i="14"/>
  <c r="GM1094" i="14"/>
  <c r="GM1122" i="14"/>
  <c r="GL1146" i="14"/>
  <c r="GL1170" i="14"/>
  <c r="GM1198" i="14"/>
  <c r="GM1222" i="14"/>
  <c r="GM1245" i="14"/>
  <c r="GL1274" i="14"/>
  <c r="GL1298" i="14"/>
  <c r="GL1322" i="14"/>
  <c r="GM1350" i="14"/>
  <c r="GM1373" i="14"/>
  <c r="GM1397" i="14"/>
  <c r="GL1426" i="14"/>
  <c r="GL1450" i="14"/>
  <c r="GM1473" i="14"/>
  <c r="GM1501" i="14"/>
  <c r="GM1525" i="14"/>
  <c r="GM1549" i="14"/>
  <c r="GL1576" i="14"/>
  <c r="GM1593" i="14"/>
  <c r="GM1611" i="14"/>
  <c r="GM1632" i="14"/>
  <c r="GM1650" i="14"/>
  <c r="GL890" i="14"/>
  <c r="GM924" i="14"/>
  <c r="GM948" i="14"/>
  <c r="GL972" i="14"/>
  <c r="GL1000" i="14"/>
  <c r="GL1024" i="14"/>
  <c r="GL1048" i="14"/>
  <c r="GM1076" i="14"/>
  <c r="GL1100" i="14"/>
  <c r="GL1124" i="14"/>
  <c r="GL1152" i="14"/>
  <c r="GL1176" i="14"/>
  <c r="GM1199" i="14"/>
  <c r="GL1228" i="14"/>
  <c r="GL1252" i="14"/>
  <c r="GL1276" i="14"/>
  <c r="GL1304" i="14"/>
  <c r="GM1327" i="14"/>
  <c r="GM1351" i="14"/>
  <c r="GL1380" i="14"/>
  <c r="GL1404" i="14"/>
  <c r="GM1426" i="14"/>
  <c r="GM1455" i="14"/>
  <c r="GM1479" i="14"/>
  <c r="GM1503" i="14"/>
  <c r="GL1532" i="14"/>
  <c r="GM1554" i="14"/>
  <c r="GM1576" i="14"/>
  <c r="GL1598" i="14"/>
  <c r="GL1616" i="14"/>
  <c r="GM1633" i="14"/>
  <c r="GM1654" i="14"/>
  <c r="GM898" i="14"/>
  <c r="GM925" i="14"/>
  <c r="GL954" i="14"/>
  <c r="GL978" i="14"/>
  <c r="GL1002" i="14"/>
  <c r="GM1030" i="14"/>
  <c r="GM1053" i="14"/>
  <c r="GM1077" i="14"/>
  <c r="GL1106" i="14"/>
  <c r="GL1130" i="14"/>
  <c r="GM1153" i="14"/>
  <c r="GM1181" i="14"/>
  <c r="GM1205" i="14"/>
  <c r="GM1229" i="14"/>
  <c r="GL1258" i="14"/>
  <c r="GM1281" i="14"/>
  <c r="GM1305" i="14"/>
  <c r="GM1333" i="14"/>
  <c r="GM1357" i="14"/>
  <c r="GM1380" i="14"/>
  <c r="GM1409" i="14"/>
  <c r="GM1433" i="14"/>
  <c r="GM1457" i="14"/>
  <c r="GM1485" i="14"/>
  <c r="GM1508" i="14"/>
  <c r="GM1532" i="14"/>
  <c r="GM1561" i="14"/>
  <c r="GM1581" i="14"/>
  <c r="GM1598" i="14"/>
  <c r="GL1620" i="14"/>
  <c r="GL1638" i="14"/>
  <c r="GL1656" i="14"/>
  <c r="GM1677" i="14"/>
  <c r="GM1694" i="14"/>
  <c r="GM1712" i="14"/>
  <c r="GL1734" i="14"/>
  <c r="GL1752" i="14"/>
  <c r="GM1769" i="14"/>
  <c r="GM1790" i="14"/>
  <c r="GM1808" i="14"/>
  <c r="GM1826" i="14"/>
  <c r="GL1848" i="14"/>
  <c r="GM1865" i="14"/>
  <c r="GM1883" i="14"/>
  <c r="GM1904" i="14"/>
  <c r="GL1922" i="14"/>
  <c r="GL1935" i="14"/>
  <c r="GL1951" i="14"/>
  <c r="GM1964" i="14"/>
  <c r="GL1978" i="14"/>
  <c r="GL1994" i="14"/>
  <c r="GM2004" i="14"/>
  <c r="GL2015" i="14"/>
  <c r="GL2026" i="14"/>
  <c r="GM2036" i="14"/>
  <c r="GL2047" i="14"/>
  <c r="GL2058" i="14"/>
  <c r="GM2068" i="14"/>
  <c r="GL2079" i="14"/>
  <c r="GL2090" i="14"/>
  <c r="GM2100" i="14"/>
  <c r="GL2111" i="14"/>
  <c r="GL2122" i="14"/>
  <c r="GM2132" i="14"/>
  <c r="GL2143" i="14"/>
  <c r="GL2154" i="14"/>
  <c r="GM2164" i="14"/>
  <c r="GL2175" i="14"/>
  <c r="GL2186" i="14"/>
  <c r="GM2196" i="14"/>
  <c r="GL2207" i="14"/>
  <c r="GL2218" i="14"/>
  <c r="GM2228" i="14"/>
  <c r="GL2239" i="14"/>
  <c r="GL2250" i="14"/>
  <c r="GM2260" i="14"/>
  <c r="GL2271" i="14"/>
  <c r="GL2282" i="14"/>
  <c r="GM2292" i="14"/>
  <c r="GL2303" i="14"/>
  <c r="GL2314" i="14"/>
  <c r="GM2324" i="14"/>
  <c r="GL2335" i="14"/>
  <c r="GL2346" i="14"/>
  <c r="GM2356" i="14"/>
  <c r="GL2367" i="14"/>
  <c r="GL2378" i="14"/>
  <c r="GM2388" i="14"/>
  <c r="GL2399" i="14"/>
  <c r="GL2410" i="14"/>
  <c r="GM2420" i="14"/>
  <c r="GL2431" i="14"/>
  <c r="GL2442" i="14"/>
  <c r="GM2452" i="14"/>
  <c r="GL2463" i="14"/>
  <c r="GL2474" i="14"/>
  <c r="GM2484" i="14"/>
  <c r="GL2495" i="14"/>
  <c r="GL2506" i="14"/>
  <c r="GM2516" i="14"/>
  <c r="GL2527" i="14"/>
  <c r="GL2537" i="14"/>
  <c r="GL2545" i="14"/>
  <c r="GL2553" i="14"/>
  <c r="GL2561" i="14"/>
  <c r="GL2569" i="14"/>
  <c r="GL2577" i="14"/>
  <c r="GL2585" i="14"/>
  <c r="GL2593" i="14"/>
  <c r="GL2601" i="14"/>
  <c r="GL2609" i="14"/>
  <c r="GL2617" i="14"/>
  <c r="GL2625" i="14"/>
  <c r="GL2633" i="14"/>
  <c r="GL2641" i="14"/>
  <c r="GL2649" i="14"/>
  <c r="GL2657" i="14"/>
  <c r="GL2665" i="14"/>
  <c r="GL2673" i="14"/>
  <c r="GL2681" i="14"/>
  <c r="GL2689" i="14"/>
  <c r="GL2697" i="14"/>
  <c r="GL2705" i="14"/>
  <c r="GL2713" i="14"/>
  <c r="GL2721" i="14"/>
  <c r="GL2729" i="14"/>
  <c r="GL2737" i="14"/>
  <c r="GL2745" i="14"/>
  <c r="GL2753" i="14"/>
  <c r="GL2761" i="14"/>
  <c r="GL2769" i="14"/>
  <c r="GL2777" i="14"/>
  <c r="GL2785" i="14"/>
  <c r="GL2793" i="14"/>
  <c r="GL2801" i="14"/>
  <c r="GL2809" i="14"/>
  <c r="GL2817" i="14"/>
  <c r="GL2825" i="14"/>
  <c r="GL2833" i="14"/>
  <c r="GL2841" i="14"/>
  <c r="GL2849" i="14"/>
  <c r="GL2857" i="14"/>
  <c r="GL2865" i="14"/>
  <c r="GL2873" i="14"/>
  <c r="GL2881" i="14"/>
  <c r="GL2889" i="14"/>
  <c r="GL2897" i="14"/>
  <c r="GL2905" i="14"/>
  <c r="GL2913" i="14"/>
  <c r="GL2921" i="14"/>
  <c r="GL2929" i="14"/>
  <c r="GL2937" i="14"/>
  <c r="GL2945" i="14"/>
  <c r="GM2522" i="14"/>
  <c r="GL2784" i="14"/>
  <c r="GL2816" i="14"/>
  <c r="GM2842" i="14"/>
  <c r="GM2874" i="14"/>
  <c r="GM2901" i="14"/>
  <c r="GM2933" i="14"/>
  <c r="GL2734" i="14"/>
  <c r="GM2760" i="14"/>
  <c r="GM2784" i="14"/>
  <c r="GM2803" i="14"/>
  <c r="GM2827" i="14"/>
  <c r="GL2846" i="14"/>
  <c r="GL2870" i="14"/>
  <c r="GM2891" i="14"/>
  <c r="GM2912" i="14"/>
  <c r="GM2931" i="14"/>
  <c r="GM2774" i="14"/>
  <c r="GM2801" i="14"/>
  <c r="GM2830" i="14"/>
  <c r="GM2870" i="14"/>
  <c r="GM2910" i="14"/>
  <c r="GM1657" i="14"/>
  <c r="GL1676" i="14"/>
  <c r="GL1696" i="14"/>
  <c r="GM1714" i="14"/>
  <c r="GM1733" i="14"/>
  <c r="GM1752" i="14"/>
  <c r="GM1771" i="14"/>
  <c r="GL1790" i="14"/>
  <c r="GM1809" i="14"/>
  <c r="GL1828" i="14"/>
  <c r="GM1846" i="14"/>
  <c r="GM1866" i="14"/>
  <c r="GM1885" i="14"/>
  <c r="GL1904" i="14"/>
  <c r="GM1922" i="14"/>
  <c r="GM1936" i="14"/>
  <c r="GM1950" i="14"/>
  <c r="GL1965" i="14"/>
  <c r="GL1979" i="14"/>
  <c r="GL1993" i="14"/>
  <c r="GL2008" i="14"/>
  <c r="GL2022" i="14"/>
  <c r="GL2036" i="14"/>
  <c r="GM2050" i="14"/>
  <c r="GM2064" i="14"/>
  <c r="GM2078" i="14"/>
  <c r="GL2093" i="14"/>
  <c r="GL2107" i="14"/>
  <c r="GL2121" i="14"/>
  <c r="GL2136" i="14"/>
  <c r="GL2150" i="14"/>
  <c r="GL2164" i="14"/>
  <c r="GM2178" i="14"/>
  <c r="GM2192" i="14"/>
  <c r="GM2206" i="14"/>
  <c r="GL2221" i="14"/>
  <c r="GL2235" i="14"/>
  <c r="GL2249" i="14"/>
  <c r="GL2264" i="14"/>
  <c r="GL2278" i="14"/>
  <c r="GL2292" i="14"/>
  <c r="GM2306" i="14"/>
  <c r="GM2320" i="14"/>
  <c r="GM2334" i="14"/>
  <c r="GL2349" i="14"/>
  <c r="GL2363" i="14"/>
  <c r="GL2377" i="14"/>
  <c r="GL2392" i="14"/>
  <c r="GL2406" i="14"/>
  <c r="GL2420" i="14"/>
  <c r="GM2434" i="14"/>
  <c r="GM2448" i="14"/>
  <c r="GM2462" i="14"/>
  <c r="GL2477" i="14"/>
  <c r="GL2491" i="14"/>
  <c r="GL2505" i="14"/>
  <c r="GL2520" i="14"/>
  <c r="GL2534" i="14"/>
  <c r="GM2544" i="14"/>
  <c r="GM2555" i="14"/>
  <c r="GL2566" i="14"/>
  <c r="GM2576" i="14"/>
  <c r="GM2587" i="14"/>
  <c r="GL2598" i="14"/>
  <c r="GM2608" i="14"/>
  <c r="GM2619" i="14"/>
  <c r="GL2630" i="14"/>
  <c r="GM2640" i="14"/>
  <c r="GM2651" i="14"/>
  <c r="GL2662" i="14"/>
  <c r="GM2672" i="14"/>
  <c r="GL2686" i="14"/>
  <c r="GM2699" i="14"/>
  <c r="GL2710" i="14"/>
  <c r="GL2726" i="14"/>
  <c r="GM2819" i="14"/>
  <c r="GM2777" i="14"/>
  <c r="GM2846" i="14"/>
  <c r="GL2884" i="14"/>
  <c r="GM2913" i="14"/>
  <c r="GM2942" i="14"/>
  <c r="GM1672" i="14"/>
  <c r="GL1692" i="14"/>
  <c r="GM1710" i="14"/>
  <c r="GM1729" i="14"/>
  <c r="GM1749" i="14"/>
  <c r="GL1768" i="14"/>
  <c r="GM1786" i="14"/>
  <c r="GL1806" i="14"/>
  <c r="GM1824" i="14"/>
  <c r="GM1843" i="14"/>
  <c r="GM1862" i="14"/>
  <c r="GM1881" i="14"/>
  <c r="GL1900" i="14"/>
  <c r="GL1920" i="14"/>
  <c r="GL1934" i="14"/>
  <c r="GL1948" i="14"/>
  <c r="GM1962" i="14"/>
  <c r="GM1976" i="14"/>
  <c r="GM1990" i="14"/>
  <c r="GL2005" i="14"/>
  <c r="GL2019" i="14"/>
  <c r="GL2033" i="14"/>
  <c r="GL2048" i="14"/>
  <c r="GL2062" i="14"/>
  <c r="GL2076" i="14"/>
  <c r="GM2090" i="14"/>
  <c r="GM2104" i="14"/>
  <c r="GM2118" i="14"/>
  <c r="GL2133" i="14"/>
  <c r="GL2147" i="14"/>
  <c r="GL2161" i="14"/>
  <c r="GL2176" i="14"/>
  <c r="GL2190" i="14"/>
  <c r="GL2204" i="14"/>
  <c r="GM2218" i="14"/>
  <c r="GM2232" i="14"/>
  <c r="GM2246" i="14"/>
  <c r="GL2261" i="14"/>
  <c r="GL2275" i="14"/>
  <c r="GL2289" i="14"/>
  <c r="GL2304" i="14"/>
  <c r="GL2318" i="14"/>
  <c r="GL2332" i="14"/>
  <c r="GM2346" i="14"/>
  <c r="GM2360" i="14"/>
  <c r="GM2374" i="14"/>
  <c r="GL2389" i="14"/>
  <c r="GL2403" i="14"/>
  <c r="GL2417" i="14"/>
  <c r="GL2432" i="14"/>
  <c r="GL2446" i="14"/>
  <c r="GL2460" i="14"/>
  <c r="GM2474" i="14"/>
  <c r="GM2488" i="14"/>
  <c r="GM2502" i="14"/>
  <c r="GL2517" i="14"/>
  <c r="GL2531" i="14"/>
  <c r="GM2542" i="14"/>
  <c r="GM2553" i="14"/>
  <c r="GL2564" i="14"/>
  <c r="GM2574" i="14"/>
  <c r="GM2585" i="14"/>
  <c r="GL2596" i="14"/>
  <c r="GM2606" i="14"/>
  <c r="GM2617" i="14"/>
  <c r="GL2628" i="14"/>
  <c r="GM2638" i="14"/>
  <c r="GM2649" i="14"/>
  <c r="GL2660" i="14"/>
  <c r="GM2670" i="14"/>
  <c r="GM2681" i="14"/>
  <c r="GL2692" i="14"/>
  <c r="GM2702" i="14"/>
  <c r="GM2713" i="14"/>
  <c r="GL2724" i="14"/>
  <c r="GM2734" i="14"/>
  <c r="GL2748" i="14"/>
  <c r="GM2761" i="14"/>
  <c r="GL2780" i="14"/>
  <c r="GM2862" i="14"/>
  <c r="GM1664" i="14"/>
  <c r="GM1683" i="14"/>
  <c r="GM1702" i="14"/>
  <c r="GM1721" i="14"/>
  <c r="GL1740" i="14"/>
  <c r="GL1760" i="14"/>
  <c r="GM1778" i="14"/>
  <c r="GM1797" i="14"/>
  <c r="GM1816" i="14"/>
  <c r="GM1835" i="14"/>
  <c r="GL1854" i="14"/>
  <c r="GM1873" i="14"/>
  <c r="GL1892" i="14"/>
  <c r="GM1910" i="14"/>
  <c r="GL1928" i="14"/>
  <c r="GL1942" i="14"/>
  <c r="GL1956" i="14"/>
  <c r="GM1970" i="14"/>
  <c r="GM1984" i="14"/>
  <c r="GM1998" i="14"/>
  <c r="GL2013" i="14"/>
  <c r="GL2027" i="14"/>
  <c r="GL2041" i="14"/>
  <c r="GL2056" i="14"/>
  <c r="GL2070" i="14"/>
  <c r="GL2084" i="14"/>
  <c r="GM2098" i="14"/>
  <c r="GM2112" i="14"/>
  <c r="GM2126" i="14"/>
  <c r="GL2141" i="14"/>
  <c r="GL2155" i="14"/>
  <c r="GL2169" i="14"/>
  <c r="GL2184" i="14"/>
  <c r="GL2198" i="14"/>
  <c r="GL2212" i="14"/>
  <c r="GM2226" i="14"/>
  <c r="GM2240" i="14"/>
  <c r="GM2254" i="14"/>
  <c r="GL2269" i="14"/>
  <c r="GL2283" i="14"/>
  <c r="GL2297" i="14"/>
  <c r="GL2312" i="14"/>
  <c r="GL2326" i="14"/>
  <c r="GL2340" i="14"/>
  <c r="GM2354" i="14"/>
  <c r="GM2368" i="14"/>
  <c r="GM2382" i="14"/>
  <c r="GL2397" i="14"/>
  <c r="GL2411" i="14"/>
  <c r="GL2425" i="14"/>
  <c r="GL2440" i="14"/>
  <c r="GL2454" i="14"/>
  <c r="GL2468" i="14"/>
  <c r="GM2482" i="14"/>
  <c r="GM2496" i="14"/>
  <c r="GM2510" i="14"/>
  <c r="GL146" i="14"/>
  <c r="GL391" i="14"/>
  <c r="GM748" i="14"/>
  <c r="GL361" i="14"/>
  <c r="GM138" i="14"/>
  <c r="GL468" i="14"/>
  <c r="GL695" i="14"/>
  <c r="GL913" i="14"/>
  <c r="GL1075" i="14"/>
  <c r="GL1203" i="14"/>
  <c r="GL1331" i="14"/>
  <c r="GL1431" i="14"/>
  <c r="GL1517" i="14"/>
  <c r="GL92" i="14"/>
  <c r="GL451" i="14"/>
  <c r="GL555" i="14"/>
  <c r="GM97" i="14"/>
  <c r="GL453" i="14"/>
  <c r="GM559" i="14"/>
  <c r="GM158" i="14"/>
  <c r="GL464" i="14"/>
  <c r="GM567" i="14"/>
  <c r="GL220" i="14"/>
  <c r="GM475" i="14"/>
  <c r="GL579" i="14"/>
  <c r="GL678" i="14"/>
  <c r="GL778" i="14"/>
  <c r="GM883" i="14"/>
  <c r="GL958" i="14"/>
  <c r="GM1032" i="14"/>
  <c r="GL1110" i="14"/>
  <c r="GM1184" i="14"/>
  <c r="GM1259" i="14"/>
  <c r="GM1336" i="14"/>
  <c r="GM1403" i="14"/>
  <c r="GM1459" i="14"/>
  <c r="GL1518" i="14"/>
  <c r="GL1573" i="14"/>
  <c r="GL1615" i="14"/>
  <c r="GL1659" i="14"/>
  <c r="GL1701" i="14"/>
  <c r="GL1743" i="14"/>
  <c r="GL1787" i="14"/>
  <c r="GL1829" i="14"/>
  <c r="GL1871" i="14"/>
  <c r="GL1915" i="14"/>
  <c r="GL730" i="14"/>
  <c r="GM829" i="14"/>
  <c r="GL736" i="14"/>
  <c r="GM835" i="14"/>
  <c r="GM661" i="14"/>
  <c r="GM765" i="14"/>
  <c r="GL865" i="14"/>
  <c r="GM733" i="14"/>
  <c r="GM837" i="14"/>
  <c r="GM922" i="14"/>
  <c r="GM997" i="14"/>
  <c r="GL1076" i="14"/>
  <c r="GM1143" i="14"/>
  <c r="GL1200" i="14"/>
  <c r="GM1257" i="14"/>
  <c r="GL1314" i="14"/>
  <c r="GM1370" i="14"/>
  <c r="GL1428" i="14"/>
  <c r="GM1484" i="14"/>
  <c r="GM1541" i="14"/>
  <c r="GM1591" i="14"/>
  <c r="GL1634" i="14"/>
  <c r="GM1676" i="14"/>
  <c r="GM1719" i="14"/>
  <c r="GL1762" i="14"/>
  <c r="GM1804" i="14"/>
  <c r="GM1847" i="14"/>
  <c r="GL1890" i="14"/>
  <c r="GM1929" i="14"/>
  <c r="GM1961" i="14"/>
  <c r="GM1993" i="14"/>
  <c r="GM2025" i="14"/>
  <c r="GM2057" i="14"/>
  <c r="GM2089" i="14"/>
  <c r="GM2121" i="14"/>
  <c r="GM2153" i="14"/>
  <c r="GM2185" i="14"/>
  <c r="GM2217" i="14"/>
  <c r="GM2249" i="14"/>
  <c r="GM2281" i="14"/>
  <c r="GM2301" i="14"/>
  <c r="GM2323" i="14"/>
  <c r="GM2345" i="14"/>
  <c r="GM2365" i="14"/>
  <c r="GM2387" i="14"/>
  <c r="GM2409" i="14"/>
  <c r="GM2429" i="14"/>
  <c r="GM2451" i="14"/>
  <c r="GM2473" i="14"/>
  <c r="GM2493" i="14"/>
  <c r="GM2515" i="14"/>
  <c r="GL862" i="14"/>
  <c r="GL932" i="14"/>
  <c r="GL984" i="14"/>
  <c r="GL1036" i="14"/>
  <c r="GL1084" i="14"/>
  <c r="GM1135" i="14"/>
  <c r="GL1192" i="14"/>
  <c r="GL1240" i="14"/>
  <c r="GL1292" i="14"/>
  <c r="GL1344" i="14"/>
  <c r="GM1391" i="14"/>
  <c r="GL1444" i="14"/>
  <c r="GL1496" i="14"/>
  <c r="GM1543" i="14"/>
  <c r="GM1589" i="14"/>
  <c r="GL1628" i="14"/>
  <c r="GM867" i="14"/>
  <c r="GL938" i="14"/>
  <c r="GM989" i="14"/>
  <c r="GM1037" i="14"/>
  <c r="GM1089" i="14"/>
  <c r="GM1141" i="14"/>
  <c r="GM1188" i="14"/>
  <c r="GM1241" i="14"/>
  <c r="GM1293" i="14"/>
  <c r="GM1340" i="14"/>
  <c r="GM1393" i="14"/>
  <c r="GM1444" i="14"/>
  <c r="GM1492" i="14"/>
  <c r="GL1544" i="14"/>
  <c r="GL1590" i="14"/>
  <c r="GM1625" i="14"/>
  <c r="GM882" i="14"/>
  <c r="GM943" i="14"/>
  <c r="GM991" i="14"/>
  <c r="GM1042" i="14"/>
  <c r="GM1095" i="14"/>
  <c r="GM1142" i="14"/>
  <c r="GM1194" i="14"/>
  <c r="GM1247" i="14"/>
  <c r="GM1294" i="14"/>
  <c r="GM1346" i="14"/>
  <c r="GM1398" i="14"/>
  <c r="GM1441" i="14"/>
  <c r="GM1474" i="14"/>
  <c r="GL1512" i="14"/>
  <c r="GM1540" i="14"/>
  <c r="GM1573" i="14"/>
  <c r="GM1601" i="14"/>
  <c r="GM1626" i="14"/>
  <c r="GL1648" i="14"/>
  <c r="GL906" i="14"/>
  <c r="GL940" i="14"/>
  <c r="GM973" i="14"/>
  <c r="GM1010" i="14"/>
  <c r="GM1039" i="14"/>
  <c r="GM1073" i="14"/>
  <c r="GM1110" i="14"/>
  <c r="GL1144" i="14"/>
  <c r="GM1172" i="14"/>
  <c r="GL1210" i="14"/>
  <c r="GL1244" i="14"/>
  <c r="GM1276" i="14"/>
  <c r="GM1314" i="14"/>
  <c r="GM1343" i="14"/>
  <c r="GL1376" i="14"/>
  <c r="GM1414" i="14"/>
  <c r="GM1447" i="14"/>
  <c r="GL1476" i="14"/>
  <c r="GL1514" i="14"/>
  <c r="GM1546" i="14"/>
  <c r="GM1577" i="14"/>
  <c r="GL1606" i="14"/>
  <c r="GM1627" i="14"/>
  <c r="GL1652" i="14"/>
  <c r="GM1680" i="14"/>
  <c r="GM1705" i="14"/>
  <c r="GM1726" i="14"/>
  <c r="GM1755" i="14"/>
  <c r="GL1780" i="14"/>
  <c r="GM1805" i="14"/>
  <c r="GM1833" i="14"/>
  <c r="GM1854" i="14"/>
  <c r="GL1880" i="14"/>
  <c r="GL1908" i="14"/>
  <c r="GL1930" i="14"/>
  <c r="GL1946" i="14"/>
  <c r="GL1967" i="14"/>
  <c r="GL1986" i="14"/>
  <c r="GL2002" i="14"/>
  <c r="GL2018" i="14"/>
  <c r="GL2031" i="14"/>
  <c r="GM2044" i="14"/>
  <c r="GM2060" i="14"/>
  <c r="GL2074" i="14"/>
  <c r="GL2087" i="14"/>
  <c r="GL2103" i="14"/>
  <c r="GM2116" i="14"/>
  <c r="GL2130" i="14"/>
  <c r="GL2146" i="14"/>
  <c r="GL2159" i="14"/>
  <c r="GM2172" i="14"/>
  <c r="GM2188" i="14"/>
  <c r="GL2202" i="14"/>
  <c r="GL2215" i="14"/>
  <c r="GL2231" i="14"/>
  <c r="GM2244" i="14"/>
  <c r="GL2258" i="14"/>
  <c r="GL2274" i="14"/>
  <c r="GL2287" i="14"/>
  <c r="GM2300" i="14"/>
  <c r="GM2316" i="14"/>
  <c r="GL2330" i="14"/>
  <c r="GL2343" i="14"/>
  <c r="GL2359" i="14"/>
  <c r="GM2372" i="14"/>
  <c r="GL2386" i="14"/>
  <c r="GL2402" i="14"/>
  <c r="GL2415" i="14"/>
  <c r="GM2428" i="14"/>
  <c r="GM2444" i="14"/>
  <c r="GL2458" i="14"/>
  <c r="GL2471" i="14"/>
  <c r="GL2487" i="14"/>
  <c r="GM2500" i="14"/>
  <c r="GL2514" i="14"/>
  <c r="GL2530" i="14"/>
  <c r="GL2541" i="14"/>
  <c r="GL2551" i="14"/>
  <c r="GL2563" i="14"/>
  <c r="GL2573" i="14"/>
  <c r="GL2583" i="14"/>
  <c r="GL2595" i="14"/>
  <c r="GL2605" i="14"/>
  <c r="GL2615" i="14"/>
  <c r="GL2627" i="14"/>
  <c r="GL2637" i="14"/>
  <c r="GL2647" i="14"/>
  <c r="GL2659" i="14"/>
  <c r="GL2669" i="14"/>
  <c r="GL2679" i="14"/>
  <c r="GL2691" i="14"/>
  <c r="GL2701" i="14"/>
  <c r="GL2711" i="14"/>
  <c r="GL2723" i="14"/>
  <c r="GL2733" i="14"/>
  <c r="GL2743" i="14"/>
  <c r="GL2755" i="14"/>
  <c r="GL2765" i="14"/>
  <c r="GL2775" i="14"/>
  <c r="GL2787" i="14"/>
  <c r="GL2797" i="14"/>
  <c r="GL2807" i="14"/>
  <c r="GL2819" i="14"/>
  <c r="GL2829" i="14"/>
  <c r="GL2839" i="14"/>
  <c r="GL2851" i="14"/>
  <c r="GL2861" i="14"/>
  <c r="GL2871" i="14"/>
  <c r="GL2883" i="14"/>
  <c r="GL2893" i="14"/>
  <c r="GL2903" i="14"/>
  <c r="GL2915" i="14"/>
  <c r="GL2925" i="14"/>
  <c r="GL2935" i="14"/>
  <c r="GL2947" i="14"/>
  <c r="GM2741" i="14"/>
  <c r="GL2808" i="14"/>
  <c r="GL2848" i="14"/>
  <c r="GL2888" i="14"/>
  <c r="GM2925" i="14"/>
  <c r="GL2742" i="14"/>
  <c r="GM2771" i="14"/>
  <c r="GM2800" i="14"/>
  <c r="GM2832" i="14"/>
  <c r="GM2856" i="14"/>
  <c r="GL2886" i="14"/>
  <c r="GL2918" i="14"/>
  <c r="GL2942" i="14"/>
  <c r="GL2796" i="14"/>
  <c r="GL2844" i="14"/>
  <c r="GM2894" i="14"/>
  <c r="GM2945" i="14"/>
  <c r="GM1681" i="14"/>
  <c r="GM1704" i="14"/>
  <c r="GM1728" i="14"/>
  <c r="GM1757" i="14"/>
  <c r="GM1781" i="14"/>
  <c r="GL1804" i="14"/>
  <c r="GM1832" i="14"/>
  <c r="GM1856" i="14"/>
  <c r="GM1880" i="14"/>
  <c r="GM1909" i="14"/>
  <c r="GL1929" i="14"/>
  <c r="GL1947" i="14"/>
  <c r="GM1968" i="14"/>
  <c r="GM1986" i="14"/>
  <c r="GL2004" i="14"/>
  <c r="GL2025" i="14"/>
  <c r="GL2043" i="14"/>
  <c r="GL2061" i="14"/>
  <c r="GM2082" i="14"/>
  <c r="GL2100" i="14"/>
  <c r="GL2118" i="14"/>
  <c r="GL2139" i="14"/>
  <c r="GL2157" i="14"/>
  <c r="GM2174" i="14"/>
  <c r="GL2196" i="14"/>
  <c r="GL2214" i="14"/>
  <c r="GL2232" i="14"/>
  <c r="GL2253" i="14"/>
  <c r="GM2270" i="14"/>
  <c r="GM2288" i="14"/>
  <c r="GL2310" i="14"/>
  <c r="GL2328" i="14"/>
  <c r="GL2345" i="14"/>
  <c r="GM2366" i="14"/>
  <c r="GM2384" i="14"/>
  <c r="GM2402" i="14"/>
  <c r="GL2424" i="14"/>
  <c r="GL2441" i="14"/>
  <c r="GL2459" i="14"/>
  <c r="GM2480" i="14"/>
  <c r="GM2498" i="14"/>
  <c r="GL2516" i="14"/>
  <c r="GM2536" i="14"/>
  <c r="GL2550" i="14"/>
  <c r="GM2563" i="14"/>
  <c r="GM2579" i="14"/>
  <c r="GM2592" i="14"/>
  <c r="GL2606" i="14"/>
  <c r="GL2622" i="14"/>
  <c r="GM2635" i="14"/>
  <c r="GM2648" i="14"/>
  <c r="GM2664" i="14"/>
  <c r="GL2678" i="14"/>
  <c r="GM2696" i="14"/>
  <c r="GM2712" i="14"/>
  <c r="GM2752" i="14"/>
  <c r="GM2944" i="14"/>
  <c r="GM2854" i="14"/>
  <c r="GL2900" i="14"/>
  <c r="GM2937" i="14"/>
  <c r="GL1678" i="14"/>
  <c r="GM1701" i="14"/>
  <c r="GM1725" i="14"/>
  <c r="GM1753" i="14"/>
  <c r="GM1777" i="14"/>
  <c r="GM1800" i="14"/>
  <c r="GM1829" i="14"/>
  <c r="GM1853" i="14"/>
  <c r="GM1877" i="14"/>
  <c r="GM1905" i="14"/>
  <c r="GM1926" i="14"/>
  <c r="GM1944" i="14"/>
  <c r="GL1966" i="14"/>
  <c r="GL1984" i="14"/>
  <c r="GL2001" i="14"/>
  <c r="GM2022" i="14"/>
  <c r="GM2040" i="14"/>
  <c r="GM2058" i="14"/>
  <c r="GL2080" i="14"/>
  <c r="GL2097" i="14"/>
  <c r="GL2115" i="14"/>
  <c r="GM2136" i="14"/>
  <c r="GM2154" i="14"/>
  <c r="GL2172" i="14"/>
  <c r="GL2193" i="14"/>
  <c r="GL2211" i="14"/>
  <c r="GL2229" i="14"/>
  <c r="GM2250" i="14"/>
  <c r="GL2268" i="14"/>
  <c r="GL2286" i="14"/>
  <c r="GL2307" i="14"/>
  <c r="GL2325" i="14"/>
  <c r="GM2342" i="14"/>
  <c r="GL2364" i="14"/>
  <c r="GL2382" i="14"/>
  <c r="GL2400" i="14"/>
  <c r="GL2421" i="14"/>
  <c r="GM2438" i="14"/>
  <c r="GM2456" i="14"/>
  <c r="GL2478" i="14"/>
  <c r="GL2496" i="14"/>
  <c r="GL2513" i="14"/>
  <c r="GM2534" i="14"/>
  <c r="GL2548" i="14"/>
  <c r="GM2561" i="14"/>
  <c r="GM2577" i="14"/>
  <c r="GM2590" i="14"/>
  <c r="GL2604" i="14"/>
  <c r="GL2620" i="14"/>
  <c r="GM2633" i="14"/>
  <c r="GM2646" i="14"/>
  <c r="GM2662" i="14"/>
  <c r="GL2676" i="14"/>
  <c r="GM2689" i="14"/>
  <c r="GM2705" i="14"/>
  <c r="GM2718" i="14"/>
  <c r="GL2732" i="14"/>
  <c r="GM2753" i="14"/>
  <c r="GM2766" i="14"/>
  <c r="GM2838" i="14"/>
  <c r="GM1669" i="14"/>
  <c r="GM1693" i="14"/>
  <c r="GM1717" i="14"/>
  <c r="GM1745" i="14"/>
  <c r="GM1768" i="14"/>
  <c r="GM1792" i="14"/>
  <c r="GM1821" i="14"/>
  <c r="GM1845" i="14"/>
  <c r="GL1868" i="14"/>
  <c r="GM1896" i="14"/>
  <c r="GM1920" i="14"/>
  <c r="GM1938" i="14"/>
  <c r="GL1960" i="14"/>
  <c r="GL1977" i="14"/>
  <c r="GL1995" i="14"/>
  <c r="GM2016" i="14"/>
  <c r="GM2034" i="14"/>
  <c r="GL2052" i="14"/>
  <c r="GL2073" i="14"/>
  <c r="GL2091" i="14"/>
  <c r="GL2109" i="14"/>
  <c r="GM2130" i="14"/>
  <c r="GL2148" i="14"/>
  <c r="GL2166" i="14"/>
  <c r="GL2187" i="14"/>
  <c r="GL2205" i="14"/>
  <c r="GM2222" i="14"/>
  <c r="GL2244" i="14"/>
  <c r="GL2262" i="14"/>
  <c r="GL2280" i="14"/>
  <c r="GL2301" i="14"/>
  <c r="GM2318" i="14"/>
  <c r="GM2336" i="14"/>
  <c r="GL2358" i="14"/>
  <c r="GL2376" i="14"/>
  <c r="GL2393" i="14"/>
  <c r="GM2414" i="14"/>
  <c r="GM2432" i="14"/>
  <c r="GM2450" i="14"/>
  <c r="GL2472" i="14"/>
  <c r="GL2489" i="14"/>
  <c r="GL2507" i="14"/>
  <c r="GL2525" i="14"/>
  <c r="GL2538" i="14"/>
  <c r="GM2548" i="14"/>
  <c r="GM2559" i="14"/>
  <c r="GL2570" i="14"/>
  <c r="GM2580" i="14"/>
  <c r="GM2591" i="14"/>
  <c r="GL2602" i="14"/>
  <c r="GM2612" i="14"/>
  <c r="GM2623" i="14"/>
  <c r="GL2634" i="14"/>
  <c r="GM2644" i="14"/>
  <c r="GM2655" i="14"/>
  <c r="GL2666" i="14"/>
  <c r="GM2676" i="14"/>
  <c r="GM2687" i="14"/>
  <c r="GL2698" i="14"/>
  <c r="GM2708" i="14"/>
  <c r="GM2719" i="14"/>
  <c r="GL2730" i="14"/>
  <c r="GM2740" i="14"/>
  <c r="GM2751" i="14"/>
  <c r="GL2762" i="14"/>
  <c r="GM2772" i="14"/>
  <c r="GM2783" i="14"/>
  <c r="GL2794" i="14"/>
  <c r="GM2804" i="14"/>
  <c r="GM2815" i="14"/>
  <c r="GL2826" i="14"/>
  <c r="GM2836" i="14"/>
  <c r="GM2847" i="14"/>
  <c r="GL2858" i="14"/>
  <c r="GM2868" i="14"/>
  <c r="GM2879" i="14"/>
  <c r="GL2890" i="14"/>
  <c r="GM2900" i="14"/>
  <c r="GM2911" i="14"/>
  <c r="GL2922" i="14"/>
  <c r="GM2932" i="14"/>
  <c r="GM2943" i="14"/>
  <c r="GM1661" i="14"/>
  <c r="GL1680" i="14"/>
  <c r="GM1699" i="14"/>
  <c r="GL1718" i="14"/>
  <c r="GM1736" i="14"/>
  <c r="GL1756" i="14"/>
  <c r="GM1774" i="14"/>
  <c r="GM1793" i="14"/>
  <c r="GM1813" i="14"/>
  <c r="GL1832" i="14"/>
  <c r="GM1850" i="14"/>
  <c r="GL1870" i="14"/>
  <c r="GM1888" i="14"/>
  <c r="GM1907" i="14"/>
  <c r="GL1925" i="14"/>
  <c r="GL1939" i="14"/>
  <c r="GL1953" i="14"/>
  <c r="GL1968" i="14"/>
  <c r="GL1982" i="14"/>
  <c r="GL1996" i="14"/>
  <c r="GM2010" i="14"/>
  <c r="GM2024" i="14"/>
  <c r="GM2038" i="14"/>
  <c r="GL2053" i="14"/>
  <c r="GL2067" i="14"/>
  <c r="GL2081" i="14"/>
  <c r="GL2096" i="14"/>
  <c r="GL2110" i="14"/>
  <c r="GL2124" i="14"/>
  <c r="GM2138" i="14"/>
  <c r="GM2152" i="14"/>
  <c r="GM2166" i="14"/>
  <c r="GM2184" i="14"/>
  <c r="GM2198" i="14"/>
  <c r="GL2213" i="14"/>
  <c r="GL2227" i="14"/>
  <c r="GL2241" i="14"/>
  <c r="GL2256" i="14"/>
  <c r="GL2270" i="14"/>
  <c r="GL2284" i="14"/>
  <c r="GM2298" i="14"/>
  <c r="GM2312" i="14"/>
  <c r="GM2326" i="14"/>
  <c r="GL2341" i="14"/>
  <c r="GL2355" i="14"/>
  <c r="GL2369" i="14"/>
  <c r="GL2384" i="14"/>
  <c r="GL2398" i="14"/>
  <c r="GL2412" i="14"/>
  <c r="GM2426" i="14"/>
  <c r="GM2440" i="14"/>
  <c r="GM2454" i="14"/>
  <c r="GL2469" i="14"/>
  <c r="GL2483" i="14"/>
  <c r="GL2497" i="14"/>
  <c r="GL2512" i="14"/>
  <c r="GL2529" i="14"/>
  <c r="GM2541" i="14"/>
  <c r="GL2552" i="14"/>
  <c r="GM2562" i="14"/>
  <c r="GM2573" i="14"/>
  <c r="GL2584" i="14"/>
  <c r="GM2594" i="14"/>
  <c r="GM2605" i="14"/>
  <c r="GL2616" i="14"/>
  <c r="GM2626" i="14"/>
  <c r="GM2637" i="14"/>
  <c r="GL2648" i="14"/>
  <c r="GM2658" i="14"/>
  <c r="GM2669" i="14"/>
  <c r="GM2682" i="14"/>
  <c r="GM2693" i="14"/>
  <c r="GL2704" i="14"/>
  <c r="GM2714" i="14"/>
  <c r="GM2725" i="14"/>
  <c r="GL2736" i="14"/>
  <c r="GM2749" i="14"/>
  <c r="GL2760" i="14"/>
  <c r="GM2773" i="14"/>
  <c r="GM2786" i="14"/>
  <c r="GL2800" i="14"/>
  <c r="GM2818" i="14"/>
  <c r="GM2834" i="14"/>
  <c r="GM2853" i="14"/>
  <c r="GM2869" i="14"/>
  <c r="GM2885" i="14"/>
  <c r="GL2904" i="14"/>
  <c r="GL2920" i="14"/>
  <c r="GL2936" i="14"/>
  <c r="GM2680" i="14"/>
  <c r="GM2731" i="14"/>
  <c r="GL2758" i="14"/>
  <c r="GM2779" i="14"/>
  <c r="GL2806" i="14"/>
  <c r="GL2830" i="14"/>
  <c r="GL2854" i="14"/>
  <c r="GL2878" i="14"/>
  <c r="GL2902" i="14"/>
  <c r="GM2928" i="14"/>
  <c r="GM2745" i="14"/>
  <c r="GM2798" i="14"/>
  <c r="GM2825" i="14"/>
  <c r="GM2857" i="14"/>
  <c r="GM2886" i="14"/>
  <c r="GL2924" i="14"/>
  <c r="GM447" i="14"/>
  <c r="GM576" i="14"/>
  <c r="GM136" i="14"/>
  <c r="GM262" i="14"/>
  <c r="GM320" i="14"/>
  <c r="GL583" i="14"/>
  <c r="GM809" i="14"/>
  <c r="GL997" i="14"/>
  <c r="GL1139" i="14"/>
  <c r="GL1267" i="14"/>
  <c r="GL1389" i="14"/>
  <c r="GL1475" i="14"/>
  <c r="GL1543" i="14"/>
  <c r="GM342" i="14"/>
  <c r="GL505" i="14"/>
  <c r="GL605" i="14"/>
  <c r="GM346" i="14"/>
  <c r="GL506" i="14"/>
  <c r="GM605" i="14"/>
  <c r="GM378" i="14"/>
  <c r="GL514" i="14"/>
  <c r="GM613" i="14"/>
  <c r="GL422" i="14"/>
  <c r="GL529" i="14"/>
  <c r="GL629" i="14"/>
  <c r="GM731" i="14"/>
  <c r="GM831" i="14"/>
  <c r="GL918" i="14"/>
  <c r="GM995" i="14"/>
  <c r="GL1070" i="14"/>
  <c r="GM1144" i="14"/>
  <c r="GM1224" i="14"/>
  <c r="GM1299" i="14"/>
  <c r="GL1374" i="14"/>
  <c r="GM1432" i="14"/>
  <c r="GM1488" i="14"/>
  <c r="GM1544" i="14"/>
  <c r="GL1595" i="14"/>
  <c r="GL1637" i="14"/>
  <c r="GL1679" i="14"/>
  <c r="GL1723" i="14"/>
  <c r="GL1765" i="14"/>
  <c r="GL1807" i="14"/>
  <c r="GL1851" i="14"/>
  <c r="GL1893" i="14"/>
  <c r="GM677" i="14"/>
  <c r="GL782" i="14"/>
  <c r="GM683" i="14"/>
  <c r="GM783" i="14"/>
  <c r="GM885" i="14"/>
  <c r="GL713" i="14"/>
  <c r="GL813" i="14"/>
  <c r="GL686" i="14"/>
  <c r="GL786" i="14"/>
  <c r="GL884" i="14"/>
  <c r="GL962" i="14"/>
  <c r="GM1036" i="14"/>
  <c r="GM1111" i="14"/>
  <c r="GL1172" i="14"/>
  <c r="GM1228" i="14"/>
  <c r="GM1285" i="14"/>
  <c r="GM1342" i="14"/>
  <c r="GM1399" i="14"/>
  <c r="GL1456" i="14"/>
  <c r="GM1513" i="14"/>
  <c r="GL1570" i="14"/>
  <c r="GM1612" i="14"/>
  <c r="GM1655" i="14"/>
  <c r="GL1698" i="14"/>
  <c r="GM1740" i="14"/>
  <c r="GM1783" i="14"/>
  <c r="GL1826" i="14"/>
  <c r="GM1868" i="14"/>
  <c r="GM1911" i="14"/>
  <c r="GM1945" i="14"/>
  <c r="GM1977" i="14"/>
  <c r="GM2009" i="14"/>
  <c r="GM2041" i="14"/>
  <c r="GM2073" i="14"/>
  <c r="GM2105" i="14"/>
  <c r="GM2137" i="14"/>
  <c r="GM2169" i="14"/>
  <c r="GM2201" i="14"/>
  <c r="GM2233" i="14"/>
  <c r="GM2265" i="14"/>
  <c r="GM2291" i="14"/>
  <c r="GM2313" i="14"/>
  <c r="GM2333" i="14"/>
  <c r="GM2355" i="14"/>
  <c r="GM2377" i="14"/>
  <c r="GM2397" i="14"/>
  <c r="GM2419" i="14"/>
  <c r="GM2441" i="14"/>
  <c r="GM2461" i="14"/>
  <c r="GM2483" i="14"/>
  <c r="GM2505" i="14"/>
  <c r="GM2525" i="14"/>
  <c r="GL908" i="14"/>
  <c r="GL960" i="14"/>
  <c r="GM1007" i="14"/>
  <c r="GL1060" i="14"/>
  <c r="GL1112" i="14"/>
  <c r="GL1164" i="14"/>
  <c r="GL1216" i="14"/>
  <c r="GM1268" i="14"/>
  <c r="GL1316" i="14"/>
  <c r="GL1368" i="14"/>
  <c r="GL1420" i="14"/>
  <c r="GL1468" i="14"/>
  <c r="GM1519" i="14"/>
  <c r="GM1571" i="14"/>
  <c r="GM1606" i="14"/>
  <c r="GL1646" i="14"/>
  <c r="GL914" i="14"/>
  <c r="GM961" i="14"/>
  <c r="GM1013" i="14"/>
  <c r="GL1066" i="14"/>
  <c r="GM1113" i="14"/>
  <c r="GM1165" i="14"/>
  <c r="GM1217" i="14"/>
  <c r="GM1265" i="14"/>
  <c r="GM1316" i="14"/>
  <c r="GM1369" i="14"/>
  <c r="GL1416" i="14"/>
  <c r="GM1468" i="14"/>
  <c r="GM1521" i="14"/>
  <c r="GL1568" i="14"/>
  <c r="GL1608" i="14"/>
  <c r="GM1646" i="14"/>
  <c r="GM914" i="14"/>
  <c r="GM967" i="14"/>
  <c r="GL1020" i="14"/>
  <c r="GM1066" i="14"/>
  <c r="GM1119" i="14"/>
  <c r="GM1170" i="14"/>
  <c r="GM1218" i="14"/>
  <c r="GM1270" i="14"/>
  <c r="GM1322" i="14"/>
  <c r="GL1370" i="14"/>
  <c r="GM1422" i="14"/>
  <c r="GM1460" i="14"/>
  <c r="GM1493" i="14"/>
  <c r="GL1522" i="14"/>
  <c r="GL1560" i="14"/>
  <c r="GM1587" i="14"/>
  <c r="GL1612" i="14"/>
  <c r="GM1640" i="14"/>
  <c r="GL877" i="14"/>
  <c r="GM921" i="14"/>
  <c r="GM959" i="14"/>
  <c r="GL992" i="14"/>
  <c r="GM1020" i="14"/>
  <c r="GM1058" i="14"/>
  <c r="GL1092" i="14"/>
  <c r="GM1124" i="14"/>
  <c r="GM1162" i="14"/>
  <c r="GM1191" i="14"/>
  <c r="GL1224" i="14"/>
  <c r="GM1262" i="14"/>
  <c r="GM1295" i="14"/>
  <c r="GL1324" i="14"/>
  <c r="GL1362" i="14"/>
  <c r="GM1394" i="14"/>
  <c r="GM1428" i="14"/>
  <c r="GL1466" i="14"/>
  <c r="GM1494" i="14"/>
  <c r="GL1528" i="14"/>
  <c r="GM1565" i="14"/>
  <c r="GL1592" i="14"/>
  <c r="GM1613" i="14"/>
  <c r="GM1641" i="14"/>
  <c r="GM1666" i="14"/>
  <c r="GM1691" i="14"/>
  <c r="GL1720" i="14"/>
  <c r="GM1741" i="14"/>
  <c r="GL1766" i="14"/>
  <c r="GM1794" i="14"/>
  <c r="GM1819" i="14"/>
  <c r="GM1840" i="14"/>
  <c r="GM1869" i="14"/>
  <c r="GL1894" i="14"/>
  <c r="GM1918" i="14"/>
  <c r="GM1940" i="14"/>
  <c r="GM1956" i="14"/>
  <c r="GL1975" i="14"/>
  <c r="GM1996" i="14"/>
  <c r="GL2010" i="14"/>
  <c r="GL2023" i="14"/>
  <c r="GL2039" i="14"/>
  <c r="GM2052" i="14"/>
  <c r="GL2066" i="14"/>
  <c r="GL2082" i="14"/>
  <c r="GL2095" i="14"/>
  <c r="GM2108" i="14"/>
  <c r="GM2124" i="14"/>
  <c r="GL2138" i="14"/>
  <c r="GL2151" i="14"/>
  <c r="GL2167" i="14"/>
  <c r="GM2180" i="14"/>
  <c r="GL2194" i="14"/>
  <c r="GL2210" i="14"/>
  <c r="GL2223" i="14"/>
  <c r="GM2236" i="14"/>
  <c r="GM2252" i="14"/>
  <c r="GL2266" i="14"/>
  <c r="GL2279" i="14"/>
  <c r="GL2295" i="14"/>
  <c r="GM2308" i="14"/>
  <c r="GL2322" i="14"/>
  <c r="GL2338" i="14"/>
  <c r="GL2351" i="14"/>
  <c r="GM2364" i="14"/>
  <c r="GM2380" i="14"/>
  <c r="GL2394" i="14"/>
  <c r="GL2407" i="14"/>
  <c r="GL2423" i="14"/>
  <c r="GM2436" i="14"/>
  <c r="GL2450" i="14"/>
  <c r="GL2466" i="14"/>
  <c r="GL2479" i="14"/>
  <c r="GM2492" i="14"/>
  <c r="GM2508" i="14"/>
  <c r="GL2522" i="14"/>
  <c r="GL2535" i="14"/>
  <c r="GL2547" i="14"/>
  <c r="GL2557" i="14"/>
  <c r="GL2567" i="14"/>
  <c r="GL2579" i="14"/>
  <c r="GL2589" i="14"/>
  <c r="GL2599" i="14"/>
  <c r="GL2611" i="14"/>
  <c r="GL2621" i="14"/>
  <c r="GL2631" i="14"/>
  <c r="GL2643" i="14"/>
  <c r="GL2653" i="14"/>
  <c r="GL2663" i="14"/>
  <c r="GL2675" i="14"/>
  <c r="GL2685" i="14"/>
  <c r="GL2695" i="14"/>
  <c r="GL2707" i="14"/>
  <c r="GL2717" i="14"/>
  <c r="GL2727" i="14"/>
  <c r="GL2739" i="14"/>
  <c r="GL2749" i="14"/>
  <c r="GL2759" i="14"/>
  <c r="GL2771" i="14"/>
  <c r="GL2781" i="14"/>
  <c r="GL2791" i="14"/>
  <c r="GL2803" i="14"/>
  <c r="GL2813" i="14"/>
  <c r="GL2823" i="14"/>
  <c r="GL2835" i="14"/>
  <c r="GL2845" i="14"/>
  <c r="GL2855" i="14"/>
  <c r="GL2867" i="14"/>
  <c r="GL2877" i="14"/>
  <c r="GL2887" i="14"/>
  <c r="GL2899" i="14"/>
  <c r="GL2909" i="14"/>
  <c r="GL2919" i="14"/>
  <c r="GL2931" i="14"/>
  <c r="GL2941" i="14"/>
  <c r="GL2174" i="14"/>
  <c r="GL2792" i="14"/>
  <c r="GM2829" i="14"/>
  <c r="GM2866" i="14"/>
  <c r="GM2909" i="14"/>
  <c r="GM2946" i="14"/>
  <c r="GM2755" i="14"/>
  <c r="GL2790" i="14"/>
  <c r="GL2814" i="14"/>
  <c r="GM2840" i="14"/>
  <c r="GM2875" i="14"/>
  <c r="GM2904" i="14"/>
  <c r="GL2926" i="14"/>
  <c r="GM2785" i="14"/>
  <c r="GM2817" i="14"/>
  <c r="GL2860" i="14"/>
  <c r="GM2918" i="14"/>
  <c r="GM1667" i="14"/>
  <c r="GM1690" i="14"/>
  <c r="GM1718" i="14"/>
  <c r="GM1742" i="14"/>
  <c r="GM1766" i="14"/>
  <c r="GM1795" i="14"/>
  <c r="GM1818" i="14"/>
  <c r="GM1842" i="14"/>
  <c r="GM1870" i="14"/>
  <c r="GM1894" i="14"/>
  <c r="GL1918" i="14"/>
  <c r="GL1940" i="14"/>
  <c r="GL1958" i="14"/>
  <c r="GL1976" i="14"/>
  <c r="GL1997" i="14"/>
  <c r="GM2014" i="14"/>
  <c r="GM2032" i="14"/>
  <c r="GL2054" i="14"/>
  <c r="GL2072" i="14"/>
  <c r="GL2089" i="14"/>
  <c r="GM2110" i="14"/>
  <c r="GM2128" i="14"/>
  <c r="GM2146" i="14"/>
  <c r="GL2168" i="14"/>
  <c r="GL2185" i="14"/>
  <c r="GL2203" i="14"/>
  <c r="GM2224" i="14"/>
  <c r="GM2242" i="14"/>
  <c r="GL2260" i="14"/>
  <c r="GL2281" i="14"/>
  <c r="GL2299" i="14"/>
  <c r="GL2317" i="14"/>
  <c r="GM2338" i="14"/>
  <c r="GL2356" i="14"/>
  <c r="GL2374" i="14"/>
  <c r="GL2395" i="14"/>
  <c r="GL2413" i="14"/>
  <c r="GM2430" i="14"/>
  <c r="GL2452" i="14"/>
  <c r="GL2470" i="14"/>
  <c r="GL2488" i="14"/>
  <c r="GL2509" i="14"/>
  <c r="GM2526" i="14"/>
  <c r="GL2542" i="14"/>
  <c r="GL2558" i="14"/>
  <c r="GM2571" i="14"/>
  <c r="GM2584" i="14"/>
  <c r="GM2600" i="14"/>
  <c r="GL2614" i="14"/>
  <c r="GM2627" i="14"/>
  <c r="GM2643" i="14"/>
  <c r="GM2656" i="14"/>
  <c r="GL2670" i="14"/>
  <c r="GM2688" i="14"/>
  <c r="GM2704" i="14"/>
  <c r="GM2720" i="14"/>
  <c r="GM2859" i="14"/>
  <c r="GL2828" i="14"/>
  <c r="GL2876" i="14"/>
  <c r="GM2921" i="14"/>
  <c r="GL1664" i="14"/>
  <c r="GM1686" i="14"/>
  <c r="GM1715" i="14"/>
  <c r="GM1739" i="14"/>
  <c r="GM1763" i="14"/>
  <c r="GL1792" i="14"/>
  <c r="GM1814" i="14"/>
  <c r="GM1838" i="14"/>
  <c r="GM1867" i="14"/>
  <c r="GM1891" i="14"/>
  <c r="GM1914" i="14"/>
  <c r="GL1937" i="14"/>
  <c r="GL1955" i="14"/>
  <c r="GL1973" i="14"/>
  <c r="GM1994" i="14"/>
  <c r="GL2012" i="14"/>
  <c r="GL2030" i="14"/>
  <c r="GL2051" i="14"/>
  <c r="GL2069" i="14"/>
  <c r="GM2086" i="14"/>
  <c r="GL2108" i="14"/>
  <c r="GL2126" i="14"/>
  <c r="GL2144" i="14"/>
  <c r="GL2165" i="14"/>
  <c r="GM2182" i="14"/>
  <c r="GM2200" i="14"/>
  <c r="GL2222" i="14"/>
  <c r="GL2240" i="14"/>
  <c r="GL2257" i="14"/>
  <c r="GM2278" i="14"/>
  <c r="GM2296" i="14"/>
  <c r="GM2314" i="14"/>
  <c r="GL2336" i="14"/>
  <c r="GL2353" i="14"/>
  <c r="GL2371" i="14"/>
  <c r="GM2392" i="14"/>
  <c r="GM2410" i="14"/>
  <c r="GL2428" i="14"/>
  <c r="GL2449" i="14"/>
  <c r="GL2467" i="14"/>
  <c r="GL2485" i="14"/>
  <c r="GM2506" i="14"/>
  <c r="GL2524" i="14"/>
  <c r="GL2540" i="14"/>
  <c r="GL2556" i="14"/>
  <c r="GM2569" i="14"/>
  <c r="GM2582" i="14"/>
  <c r="GM2598" i="14"/>
  <c r="GL2612" i="14"/>
  <c r="GM2625" i="14"/>
  <c r="GM2641" i="14"/>
  <c r="GM2654" i="14"/>
  <c r="GL2668" i="14"/>
  <c r="GL2684" i="14"/>
  <c r="GM2697" i="14"/>
  <c r="GM2710" i="14"/>
  <c r="GM2726" i="14"/>
  <c r="GL2740" i="14"/>
  <c r="GM2758" i="14"/>
  <c r="GM2793" i="14"/>
  <c r="GM2926" i="14"/>
  <c r="GM1678" i="14"/>
  <c r="GM1707" i="14"/>
  <c r="GM1731" i="14"/>
  <c r="GM1754" i="14"/>
  <c r="GM1782" i="14"/>
  <c r="GM1806" i="14"/>
  <c r="GM1830" i="14"/>
  <c r="GM1859" i="14"/>
  <c r="GM1882" i="14"/>
  <c r="GM1906" i="14"/>
  <c r="GL1931" i="14"/>
  <c r="GL1949" i="14"/>
  <c r="GM1966" i="14"/>
  <c r="GL1988" i="14"/>
  <c r="GL2006" i="14"/>
  <c r="GL2024" i="14"/>
  <c r="GL2045" i="14"/>
  <c r="GM2062" i="14"/>
  <c r="GM2080" i="14"/>
  <c r="GL2102" i="14"/>
  <c r="GL2120" i="14"/>
  <c r="GL2137" i="14"/>
  <c r="GM2158" i="14"/>
  <c r="GM2176" i="14"/>
  <c r="GM2194" i="14"/>
  <c r="GL2216" i="14"/>
  <c r="GL2233" i="14"/>
  <c r="GL2251" i="14"/>
  <c r="GM2272" i="14"/>
  <c r="GM2290" i="14"/>
  <c r="GL2308" i="14"/>
  <c r="GL2329" i="14"/>
  <c r="GL2347" i="14"/>
  <c r="GL2365" i="14"/>
  <c r="GM2386" i="14"/>
  <c r="GL2404" i="14"/>
  <c r="GL2422" i="14"/>
  <c r="GL2443" i="14"/>
  <c r="GL2461" i="14"/>
  <c r="GM2478" i="14"/>
  <c r="GL2500" i="14"/>
  <c r="GL2518" i="14"/>
  <c r="GL2532" i="14"/>
  <c r="GM2543" i="14"/>
  <c r="GL2554" i="14"/>
  <c r="GM2564" i="14"/>
  <c r="GM2575" i="14"/>
  <c r="GL2586" i="14"/>
  <c r="GM2596" i="14"/>
  <c r="GM2607" i="14"/>
  <c r="GL2618" i="14"/>
  <c r="GM2628" i="14"/>
  <c r="GM2639" i="14"/>
  <c r="GL2650" i="14"/>
  <c r="GM2660" i="14"/>
  <c r="GM2671" i="14"/>
  <c r="GL2682" i="14"/>
  <c r="GM2692" i="14"/>
  <c r="GM2703" i="14"/>
  <c r="GL2714" i="14"/>
  <c r="GM2724" i="14"/>
  <c r="GM2735" i="14"/>
  <c r="GL2746" i="14"/>
  <c r="GM2756" i="14"/>
  <c r="GM2767" i="14"/>
  <c r="GL2778" i="14"/>
  <c r="GM2788" i="14"/>
  <c r="GM2799" i="14"/>
  <c r="GL2810" i="14"/>
  <c r="GM2820" i="14"/>
  <c r="GM2831" i="14"/>
  <c r="GL2842" i="14"/>
  <c r="GM2852" i="14"/>
  <c r="GM2863" i="14"/>
  <c r="GL2874" i="14"/>
  <c r="GM2884" i="14"/>
  <c r="GM2895" i="14"/>
  <c r="GL2906" i="14"/>
  <c r="GM2916" i="14"/>
  <c r="GM2927" i="14"/>
  <c r="GL2938" i="14"/>
  <c r="GM2948" i="14"/>
  <c r="GM1670" i="14"/>
  <c r="GM1689" i="14"/>
  <c r="GL1708" i="14"/>
  <c r="GL1728" i="14"/>
  <c r="GM1746" i="14"/>
  <c r="GM1765" i="14"/>
  <c r="GM1784" i="14"/>
  <c r="GM1803" i="14"/>
  <c r="GL1822" i="14"/>
  <c r="GM1841" i="14"/>
  <c r="GL1860" i="14"/>
  <c r="GM1878" i="14"/>
  <c r="GM1898" i="14"/>
  <c r="GM1917" i="14"/>
  <c r="GL1932" i="14"/>
  <c r="GM1946" i="14"/>
  <c r="GM1960" i="14"/>
  <c r="GM1974" i="14"/>
  <c r="GL1989" i="14"/>
  <c r="GL2003" i="14"/>
  <c r="GL2017" i="14"/>
  <c r="GL2032" i="14"/>
  <c r="GL2046" i="14"/>
  <c r="GL2060" i="14"/>
  <c r="GM2074" i="14"/>
  <c r="GM2088" i="14"/>
  <c r="GM2102" i="14"/>
  <c r="GL2117" i="14"/>
  <c r="GL2131" i="14"/>
  <c r="GL2145" i="14"/>
  <c r="GL2160" i="14"/>
  <c r="GL2177" i="14"/>
  <c r="GL2192" i="14"/>
  <c r="GL2206" i="14"/>
  <c r="GL2220" i="14"/>
  <c r="GM2234" i="14"/>
  <c r="GM2248" i="14"/>
  <c r="GM2262" i="14"/>
  <c r="GL2277" i="14"/>
  <c r="GL2291" i="14"/>
  <c r="GL2305" i="14"/>
  <c r="GL2320" i="14"/>
  <c r="GL2334" i="14"/>
  <c r="GL2348" i="14"/>
  <c r="GM2362" i="14"/>
  <c r="GM2376" i="14"/>
  <c r="GM2390" i="14"/>
  <c r="GL2405" i="14"/>
  <c r="GL2419" i="14"/>
  <c r="GL2433" i="14"/>
  <c r="GL2448" i="14"/>
  <c r="GL2462" i="14"/>
  <c r="GL2476" i="14"/>
  <c r="GM2490" i="14"/>
  <c r="GM2504" i="14"/>
  <c r="GM2518" i="14"/>
  <c r="GL2536" i="14"/>
  <c r="GM2546" i="14"/>
  <c r="GM2557" i="14"/>
  <c r="GL2568" i="14"/>
  <c r="GM2578" i="14"/>
  <c r="GM2589" i="14"/>
  <c r="GL2600" i="14"/>
  <c r="GM2610" i="14"/>
  <c r="GM2621" i="14"/>
  <c r="GL2632" i="14"/>
  <c r="GM2642" i="14"/>
  <c r="GM2653" i="14"/>
  <c r="GL2664" i="14"/>
  <c r="GM2677" i="14"/>
  <c r="GL2688" i="14"/>
  <c r="GM2698" i="14"/>
  <c r="GM2709" i="14"/>
  <c r="GL2720" i="14"/>
  <c r="GM2730" i="14"/>
  <c r="GL2744" i="14"/>
  <c r="GM2754" i="14"/>
  <c r="GM2765" i="14"/>
  <c r="GM2778" i="14"/>
  <c r="GM2794" i="14"/>
  <c r="GM2810" i="14"/>
  <c r="GM2826" i="14"/>
  <c r="GM2845" i="14"/>
  <c r="GM2861" i="14"/>
  <c r="GM2877" i="14"/>
  <c r="GL2896" i="14"/>
  <c r="GL2912" i="14"/>
  <c r="GL2928" i="14"/>
  <c r="GL2944" i="14"/>
  <c r="GM2723" i="14"/>
  <c r="GM2744" i="14"/>
  <c r="GM2768" i="14"/>
  <c r="GM2792" i="14"/>
  <c r="GM2816" i="14"/>
  <c r="GM2843" i="14"/>
  <c r="GM2867" i="14"/>
  <c r="GM2888" i="14"/>
  <c r="GM2915" i="14"/>
  <c r="GM2939" i="14"/>
  <c r="GM2782" i="14"/>
  <c r="GL2812" i="14"/>
  <c r="GM2841" i="14"/>
  <c r="GM2873" i="14"/>
  <c r="GL2908" i="14"/>
  <c r="GL2940" i="14"/>
  <c r="GM662" i="14"/>
  <c r="GM362" i="14"/>
  <c r="GL639" i="14"/>
  <c r="GL1041" i="14"/>
  <c r="GL1299" i="14"/>
  <c r="GL1495" i="14"/>
  <c r="GM418" i="14"/>
  <c r="GL633" i="14"/>
  <c r="GL531" i="14"/>
  <c r="GL435" i="14"/>
  <c r="GL88" i="14"/>
  <c r="GL550" i="14"/>
  <c r="GL757" i="14"/>
  <c r="GM939" i="14"/>
  <c r="GM1088" i="14"/>
  <c r="GM1240" i="14"/>
  <c r="GL1390" i="14"/>
  <c r="GL1502" i="14"/>
  <c r="GL1605" i="14"/>
  <c r="GL1691" i="14"/>
  <c r="GL1775" i="14"/>
  <c r="GL1861" i="14"/>
  <c r="GL706" i="14"/>
  <c r="GM707" i="14"/>
  <c r="GM903" i="14"/>
  <c r="GL841" i="14"/>
  <c r="GL809" i="14"/>
  <c r="GL980" i="14"/>
  <c r="GM1129" i="14"/>
  <c r="GM1242" i="14"/>
  <c r="GM1356" i="14"/>
  <c r="GM1470" i="14"/>
  <c r="GM1580" i="14"/>
  <c r="GL1666" i="14"/>
  <c r="GM1751" i="14"/>
  <c r="GM1836" i="14"/>
  <c r="GM1921" i="14"/>
  <c r="GM1985" i="14"/>
  <c r="GM2049" i="14"/>
  <c r="GM2113" i="14"/>
  <c r="GM2177" i="14"/>
  <c r="GM2241" i="14"/>
  <c r="GM2297" i="14"/>
  <c r="GM2339" i="14"/>
  <c r="GM2381" i="14"/>
  <c r="GM2425" i="14"/>
  <c r="GM2467" i="14"/>
  <c r="GM2509" i="14"/>
  <c r="GL922" i="14"/>
  <c r="GM1021" i="14"/>
  <c r="GM1121" i="14"/>
  <c r="GM1230" i="14"/>
  <c r="GL1330" i="14"/>
  <c r="GM1429" i="14"/>
  <c r="GM1533" i="14"/>
  <c r="GM1617" i="14"/>
  <c r="GL924" i="14"/>
  <c r="GL1028" i="14"/>
  <c r="GM1127" i="14"/>
  <c r="GM1226" i="14"/>
  <c r="GM1330" i="14"/>
  <c r="GM1430" i="14"/>
  <c r="GL1530" i="14"/>
  <c r="GM1618" i="14"/>
  <c r="GM929" i="14"/>
  <c r="GM1028" i="14"/>
  <c r="GM1133" i="14"/>
  <c r="GM1233" i="14"/>
  <c r="GM1332" i="14"/>
  <c r="GM1436" i="14"/>
  <c r="GL1498" i="14"/>
  <c r="GM1569" i="14"/>
  <c r="GM1619" i="14"/>
  <c r="GL892" i="14"/>
  <c r="GL964" i="14"/>
  <c r="GM1034" i="14"/>
  <c r="GL1096" i="14"/>
  <c r="GM1167" i="14"/>
  <c r="GM1238" i="14"/>
  <c r="GM1300" i="14"/>
  <c r="GL1372" i="14"/>
  <c r="GM1437" i="14"/>
  <c r="GL1504" i="14"/>
  <c r="GM1570" i="14"/>
  <c r="GL1624" i="14"/>
  <c r="GM333" i="14"/>
  <c r="GL262" i="14"/>
  <c r="GL524" i="14"/>
  <c r="GL1107" i="14"/>
  <c r="GL1411" i="14"/>
  <c r="GM225" i="14"/>
  <c r="GL230" i="14"/>
  <c r="GL634" i="14"/>
  <c r="GL592" i="14"/>
  <c r="GM603" i="14"/>
  <c r="GL856" i="14"/>
  <c r="GL1054" i="14"/>
  <c r="GM1280" i="14"/>
  <c r="GL1446" i="14"/>
  <c r="GL1583" i="14"/>
  <c r="GL1711" i="14"/>
  <c r="GM832" i="14"/>
  <c r="GM398" i="14"/>
  <c r="GL955" i="14"/>
  <c r="GL1363" i="14"/>
  <c r="GL1559" i="14"/>
  <c r="GM579" i="14"/>
  <c r="GL581" i="14"/>
  <c r="GL539" i="14"/>
  <c r="GL504" i="14"/>
  <c r="GL806" i="14"/>
  <c r="GL1014" i="14"/>
  <c r="GM1203" i="14"/>
  <c r="GM1416" i="14"/>
  <c r="GM1560" i="14"/>
  <c r="GL1669" i="14"/>
  <c r="GL1797" i="14"/>
  <c r="GL1903" i="14"/>
  <c r="GM659" i="14"/>
  <c r="GL690" i="14"/>
  <c r="GM709" i="14"/>
  <c r="GM940" i="14"/>
  <c r="GM1157" i="14"/>
  <c r="GL1300" i="14"/>
  <c r="GL1442" i="14"/>
  <c r="GL1602" i="14"/>
  <c r="GM1708" i="14"/>
  <c r="GM1815" i="14"/>
  <c r="GM1937" i="14"/>
  <c r="GM2017" i="14"/>
  <c r="GM2097" i="14"/>
  <c r="GM2193" i="14"/>
  <c r="GM2273" i="14"/>
  <c r="GM2329" i="14"/>
  <c r="GM2393" i="14"/>
  <c r="GM2445" i="14"/>
  <c r="GM2499" i="14"/>
  <c r="GL946" i="14"/>
  <c r="GL1074" i="14"/>
  <c r="GL1202" i="14"/>
  <c r="GL1354" i="14"/>
  <c r="GL1482" i="14"/>
  <c r="GL1600" i="14"/>
  <c r="GL952" i="14"/>
  <c r="GM1074" i="14"/>
  <c r="GM1202" i="14"/>
  <c r="GM1354" i="14"/>
  <c r="GM1482" i="14"/>
  <c r="GM1597" i="14"/>
  <c r="GM953" i="14"/>
  <c r="GM1081" i="14"/>
  <c r="GM1209" i="14"/>
  <c r="GM1361" i="14"/>
  <c r="GM1465" i="14"/>
  <c r="GM1550" i="14"/>
  <c r="GL1630" i="14"/>
  <c r="GM935" i="14"/>
  <c r="GL1016" i="14"/>
  <c r="GL1116" i="14"/>
  <c r="GM1201" i="14"/>
  <c r="GM1286" i="14"/>
  <c r="GM1390" i="14"/>
  <c r="GM1471" i="14"/>
  <c r="GM1551" i="14"/>
  <c r="GM1634" i="14"/>
  <c r="GL1684" i="14"/>
  <c r="GM1737" i="14"/>
  <c r="GL1784" i="14"/>
  <c r="GM1837" i="14"/>
  <c r="GM1890" i="14"/>
  <c r="GM1932" i="14"/>
  <c r="GM1972" i="14"/>
  <c r="GL2007" i="14"/>
  <c r="GL2034" i="14"/>
  <c r="GL2063" i="14"/>
  <c r="GM2092" i="14"/>
  <c r="GL2119" i="14"/>
  <c r="GM2148" i="14"/>
  <c r="GL2178" i="14"/>
  <c r="GM2204" i="14"/>
  <c r="GL2234" i="14"/>
  <c r="GL2263" i="14"/>
  <c r="GL2290" i="14"/>
  <c r="GL2319" i="14"/>
  <c r="GM2348" i="14"/>
  <c r="GL2375" i="14"/>
  <c r="GM2404" i="14"/>
  <c r="GL2434" i="14"/>
  <c r="GM2460" i="14"/>
  <c r="GL2490" i="14"/>
  <c r="GL2519" i="14"/>
  <c r="GL2543" i="14"/>
  <c r="GL2565" i="14"/>
  <c r="GL2587" i="14"/>
  <c r="GL2607" i="14"/>
  <c r="GL2629" i="14"/>
  <c r="GL2651" i="14"/>
  <c r="GL2671" i="14"/>
  <c r="GL2693" i="14"/>
  <c r="GL2715" i="14"/>
  <c r="GL2735" i="14"/>
  <c r="GL2757" i="14"/>
  <c r="GL2779" i="14"/>
  <c r="GL2799" i="14"/>
  <c r="GL2821" i="14"/>
  <c r="GL2843" i="14"/>
  <c r="GL2863" i="14"/>
  <c r="GL2885" i="14"/>
  <c r="GL2907" i="14"/>
  <c r="GL2927" i="14"/>
  <c r="GL2949" i="14"/>
  <c r="GM2821" i="14"/>
  <c r="GM2893" i="14"/>
  <c r="GM2747" i="14"/>
  <c r="GM2808" i="14"/>
  <c r="GM2864" i="14"/>
  <c r="GM2923" i="14"/>
  <c r="GM2806" i="14"/>
  <c r="GM2902" i="14"/>
  <c r="GL1686" i="14"/>
  <c r="GM1738" i="14"/>
  <c r="GM1785" i="14"/>
  <c r="GL1838" i="14"/>
  <c r="GM1889" i="14"/>
  <c r="GL1933" i="14"/>
  <c r="GL1972" i="14"/>
  <c r="GL2011" i="14"/>
  <c r="GM2046" i="14"/>
  <c r="GL2086" i="14"/>
  <c r="GL2125" i="14"/>
  <c r="GM2160" i="14"/>
  <c r="GL2200" i="14"/>
  <c r="GM2238" i="14"/>
  <c r="GM2274" i="14"/>
  <c r="GL2313" i="14"/>
  <c r="GM2352" i="14"/>
  <c r="GL2388" i="14"/>
  <c r="GL2427" i="14"/>
  <c r="GM2466" i="14"/>
  <c r="GL2502" i="14"/>
  <c r="GM2539" i="14"/>
  <c r="GM2568" i="14"/>
  <c r="GM2595" i="14"/>
  <c r="GM2624" i="14"/>
  <c r="GL2654" i="14"/>
  <c r="GM2683" i="14"/>
  <c r="GL2718" i="14"/>
  <c r="GM2814" i="14"/>
  <c r="GM2905" i="14"/>
  <c r="GM1682" i="14"/>
  <c r="GM1734" i="14"/>
  <c r="GL1782" i="14"/>
  <c r="GM1834" i="14"/>
  <c r="GL1886" i="14"/>
  <c r="GM1930" i="14"/>
  <c r="GL1969" i="14"/>
  <c r="GM2008" i="14"/>
  <c r="GL2044" i="14"/>
  <c r="GL2083" i="14"/>
  <c r="GM2122" i="14"/>
  <c r="GL2158" i="14"/>
  <c r="GL2197" i="14"/>
  <c r="GL2236" i="14"/>
  <c r="GL2272" i="14"/>
  <c r="GM2310" i="14"/>
  <c r="GL2350" i="14"/>
  <c r="GL2385" i="14"/>
  <c r="GM2424" i="14"/>
  <c r="GL2464" i="14"/>
  <c r="GL2499" i="14"/>
  <c r="GM2537" i="14"/>
  <c r="GL255" i="14"/>
  <c r="GM753" i="14"/>
  <c r="GL1453" i="14"/>
  <c r="GM424" i="14"/>
  <c r="GL325" i="14"/>
  <c r="GM899" i="14"/>
  <c r="GM1315" i="14"/>
  <c r="GL1627" i="14"/>
  <c r="GL1819" i="14"/>
  <c r="GL754" i="14"/>
  <c r="GL859" i="14"/>
  <c r="GL762" i="14"/>
  <c r="GM1054" i="14"/>
  <c r="GM1271" i="14"/>
  <c r="GM1498" i="14"/>
  <c r="GM1644" i="14"/>
  <c r="GL1794" i="14"/>
  <c r="GM1953" i="14"/>
  <c r="GM2065" i="14"/>
  <c r="GM2161" i="14"/>
  <c r="GM2285" i="14"/>
  <c r="GM2361" i="14"/>
  <c r="GM2435" i="14"/>
  <c r="GM2521" i="14"/>
  <c r="GM998" i="14"/>
  <c r="GL1178" i="14"/>
  <c r="GM1382" i="14"/>
  <c r="GM1557" i="14"/>
  <c r="GM895" i="14"/>
  <c r="GM1103" i="14"/>
  <c r="GM1279" i="14"/>
  <c r="GM1454" i="14"/>
  <c r="GL1636" i="14"/>
  <c r="GM1005" i="14"/>
  <c r="GM1180" i="14"/>
  <c r="GL1384" i="14"/>
  <c r="GM1517" i="14"/>
  <c r="GM1605" i="14"/>
  <c r="GM945" i="14"/>
  <c r="GL1068" i="14"/>
  <c r="GM1186" i="14"/>
  <c r="GM1319" i="14"/>
  <c r="GM1418" i="14"/>
  <c r="GM1542" i="14"/>
  <c r="GM1648" i="14"/>
  <c r="GM1709" i="14"/>
  <c r="GM1776" i="14"/>
  <c r="GM1851" i="14"/>
  <c r="GL1912" i="14"/>
  <c r="GL1962" i="14"/>
  <c r="GM2012" i="14"/>
  <c r="GL2050" i="14"/>
  <c r="GM2084" i="14"/>
  <c r="GL2127" i="14"/>
  <c r="GL2162" i="14"/>
  <c r="GL2199" i="14"/>
  <c r="GL2242" i="14"/>
  <c r="GM2276" i="14"/>
  <c r="GL2311" i="14"/>
  <c r="GL2354" i="14"/>
  <c r="GL2391" i="14"/>
  <c r="GL2426" i="14"/>
  <c r="GM2468" i="14"/>
  <c r="GL2503" i="14"/>
  <c r="GL2539" i="14"/>
  <c r="GL2571" i="14"/>
  <c r="GL2597" i="14"/>
  <c r="GL2623" i="14"/>
  <c r="GL2655" i="14"/>
  <c r="GL2683" i="14"/>
  <c r="GL2709" i="14"/>
  <c r="GL2741" i="14"/>
  <c r="GL2767" i="14"/>
  <c r="GL2795" i="14"/>
  <c r="GL2827" i="14"/>
  <c r="GL2853" i="14"/>
  <c r="GL2879" i="14"/>
  <c r="GL2911" i="14"/>
  <c r="GL2939" i="14"/>
  <c r="GM2802" i="14"/>
  <c r="GM2917" i="14"/>
  <c r="GM2776" i="14"/>
  <c r="GM2851" i="14"/>
  <c r="GM2936" i="14"/>
  <c r="GL2852" i="14"/>
  <c r="GL1672" i="14"/>
  <c r="GM1747" i="14"/>
  <c r="GL1814" i="14"/>
  <c r="GM1875" i="14"/>
  <c r="GL1944" i="14"/>
  <c r="GL1990" i="14"/>
  <c r="GL2040" i="14"/>
  <c r="GM2096" i="14"/>
  <c r="GM2142" i="14"/>
  <c r="GL2189" i="14"/>
  <c r="GL2246" i="14"/>
  <c r="GL2296" i="14"/>
  <c r="GL2342" i="14"/>
  <c r="GM2398" i="14"/>
  <c r="GL2445" i="14"/>
  <c r="GM2494" i="14"/>
  <c r="GM2547" i="14"/>
  <c r="GL2582" i="14"/>
  <c r="GM2616" i="14"/>
  <c r="GM2659" i="14"/>
  <c r="GL2702" i="14"/>
  <c r="GM2899" i="14"/>
  <c r="GM2929" i="14"/>
  <c r="GM1706" i="14"/>
  <c r="GL1772" i="14"/>
  <c r="GM1848" i="14"/>
  <c r="GL1910" i="14"/>
  <c r="GM1958" i="14"/>
  <c r="GL2016" i="14"/>
  <c r="GL2065" i="14"/>
  <c r="GL2112" i="14"/>
  <c r="GM2168" i="14"/>
  <c r="GM2214" i="14"/>
  <c r="GM2264" i="14"/>
  <c r="GL2321" i="14"/>
  <c r="GL2368" i="14"/>
  <c r="GL2414" i="14"/>
  <c r="GM2470" i="14"/>
  <c r="GM2520" i="14"/>
  <c r="GM2558" i="14"/>
  <c r="GL2588" i="14"/>
  <c r="GM2614" i="14"/>
  <c r="GL2644" i="14"/>
  <c r="GM2673" i="14"/>
  <c r="GL2700" i="14"/>
  <c r="GM2729" i="14"/>
  <c r="GL2764" i="14"/>
  <c r="GL1660" i="14"/>
  <c r="GL1712" i="14"/>
  <c r="GL1764" i="14"/>
  <c r="GM1811" i="14"/>
  <c r="GL1864" i="14"/>
  <c r="GL1916" i="14"/>
  <c r="GM1952" i="14"/>
  <c r="GL1992" i="14"/>
  <c r="GM2030" i="14"/>
  <c r="GM2066" i="14"/>
  <c r="GL2105" i="14"/>
  <c r="GM2144" i="14"/>
  <c r="GL2180" i="14"/>
  <c r="GL246" i="14"/>
  <c r="GL1235" i="14"/>
  <c r="GL526" i="14"/>
  <c r="GL493" i="14"/>
  <c r="GM703" i="14"/>
  <c r="GL1166" i="14"/>
  <c r="GM1531" i="14"/>
  <c r="GL1755" i="14"/>
  <c r="GL654" i="14"/>
  <c r="GM811" i="14"/>
  <c r="GL658" i="14"/>
  <c r="GM1018" i="14"/>
  <c r="GM1214" i="14"/>
  <c r="GM1413" i="14"/>
  <c r="GM1623" i="14"/>
  <c r="GM1772" i="14"/>
  <c r="GM1900" i="14"/>
  <c r="GM2033" i="14"/>
  <c r="GM2145" i="14"/>
  <c r="GM2257" i="14"/>
  <c r="GM2349" i="14"/>
  <c r="GM2413" i="14"/>
  <c r="GM2489" i="14"/>
  <c r="GL970" i="14"/>
  <c r="GM1154" i="14"/>
  <c r="GL1306" i="14"/>
  <c r="GM1505" i="14"/>
  <c r="GM1656" i="14"/>
  <c r="GL1052" i="14"/>
  <c r="GM1255" i="14"/>
  <c r="GM1407" i="14"/>
  <c r="GM1579" i="14"/>
  <c r="GM981" i="14"/>
  <c r="GM1156" i="14"/>
  <c r="GM1308" i="14"/>
  <c r="GL1484" i="14"/>
  <c r="GM1590" i="14"/>
  <c r="GM916" i="14"/>
  <c r="GM1049" i="14"/>
  <c r="GM1148" i="14"/>
  <c r="GM1266" i="14"/>
  <c r="GL1400" i="14"/>
  <c r="GM1522" i="14"/>
  <c r="GM1609" i="14"/>
  <c r="GM1698" i="14"/>
  <c r="GM1762" i="14"/>
  <c r="GM1822" i="14"/>
  <c r="GM1897" i="14"/>
  <c r="GL1954" i="14"/>
  <c r="GL1999" i="14"/>
  <c r="GL2042" i="14"/>
  <c r="GM2076" i="14"/>
  <c r="GL2114" i="14"/>
  <c r="GM2156" i="14"/>
  <c r="GL2191" i="14"/>
  <c r="GL2226" i="14"/>
  <c r="GM2268" i="14"/>
  <c r="GL2306" i="14"/>
  <c r="GM2340" i="14"/>
  <c r="GL2383" i="14"/>
  <c r="GL2418" i="14"/>
  <c r="GL2455" i="14"/>
  <c r="GL2498" i="14"/>
  <c r="GM2532" i="14"/>
  <c r="GL2559" i="14"/>
  <c r="GL2591" i="14"/>
  <c r="GL2619" i="14"/>
  <c r="GL2645" i="14"/>
  <c r="GL2677" i="14"/>
  <c r="GL2703" i="14"/>
  <c r="GL2731" i="14"/>
  <c r="GL2763" i="14"/>
  <c r="GL2789" i="14"/>
  <c r="GL2815" i="14"/>
  <c r="GL2847" i="14"/>
  <c r="GL2875" i="14"/>
  <c r="GL2901" i="14"/>
  <c r="GL2933" i="14"/>
  <c r="GM2770" i="14"/>
  <c r="GM2882" i="14"/>
  <c r="GL2766" i="14"/>
  <c r="GL2838" i="14"/>
  <c r="GL2910" i="14"/>
  <c r="GM2822" i="14"/>
  <c r="GL1662" i="14"/>
  <c r="GL1724" i="14"/>
  <c r="GL1800" i="14"/>
  <c r="GM1861" i="14"/>
  <c r="GL1926" i="14"/>
  <c r="GM1982" i="14"/>
  <c r="GL2029" i="14"/>
  <c r="GL2075" i="14"/>
  <c r="GL2132" i="14"/>
  <c r="GL2182" i="14"/>
  <c r="GL2228" i="14"/>
  <c r="GL2285" i="14"/>
  <c r="GL2331" i="14"/>
  <c r="GL2381" i="14"/>
  <c r="GL2438" i="14"/>
  <c r="GL2484" i="14"/>
  <c r="GM2530" i="14"/>
  <c r="GL2574" i="14"/>
  <c r="GM2611" i="14"/>
  <c r="GL2646" i="14"/>
  <c r="GM2691" i="14"/>
  <c r="GL2782" i="14"/>
  <c r="GM2889" i="14"/>
  <c r="GM1696" i="14"/>
  <c r="GL1758" i="14"/>
  <c r="GL1820" i="14"/>
  <c r="GL1896" i="14"/>
  <c r="GL1952" i="14"/>
  <c r="GL1998" i="14"/>
  <c r="GM2054" i="14"/>
  <c r="GL2101" i="14"/>
  <c r="GM2150" i="14"/>
  <c r="GL2208" i="14"/>
  <c r="GL2254" i="14"/>
  <c r="GL2300" i="14"/>
  <c r="GL2357" i="14"/>
  <c r="GM2406" i="14"/>
  <c r="GL2453" i="14"/>
  <c r="GL2510" i="14"/>
  <c r="GM2550" i="14"/>
  <c r="GL2580" i="14"/>
  <c r="GM2609" i="14"/>
  <c r="GL2636" i="14"/>
  <c r="GM2665" i="14"/>
  <c r="GM2694" i="14"/>
  <c r="GM2721" i="14"/>
  <c r="GL2756" i="14"/>
  <c r="GL2892" i="14"/>
  <c r="GM1697" i="14"/>
  <c r="GL1750" i="14"/>
  <c r="GM1802" i="14"/>
  <c r="GM1849" i="14"/>
  <c r="GL1902" i="14"/>
  <c r="GL1945" i="14"/>
  <c r="GL1981" i="14"/>
  <c r="GL2020" i="14"/>
  <c r="GL2059" i="14"/>
  <c r="GM2094" i="14"/>
  <c r="GL2134" i="14"/>
  <c r="GL2173" i="14"/>
  <c r="GM2208" i="14"/>
  <c r="GL2248" i="14"/>
  <c r="GM2286" i="14"/>
  <c r="GM2322" i="14"/>
  <c r="GL2361" i="14"/>
  <c r="GM2400" i="14"/>
  <c r="GL2436" i="14"/>
  <c r="GL2475" i="14"/>
  <c r="GM2514" i="14"/>
  <c r="GM2540" i="14"/>
  <c r="GL2562" i="14"/>
  <c r="GM2583" i="14"/>
  <c r="GM2604" i="14"/>
  <c r="GL2626" i="14"/>
  <c r="GM2647" i="14"/>
  <c r="GM2668" i="14"/>
  <c r="GL2690" i="14"/>
  <c r="GM2711" i="14"/>
  <c r="GM2732" i="14"/>
  <c r="GL2754" i="14"/>
  <c r="GM2775" i="14"/>
  <c r="GM2796" i="14"/>
  <c r="GL2818" i="14"/>
  <c r="GM2839" i="14"/>
  <c r="GM2860" i="14"/>
  <c r="GL2882" i="14"/>
  <c r="GM2903" i="14"/>
  <c r="GM2924" i="14"/>
  <c r="GL2946" i="14"/>
  <c r="GM1685" i="14"/>
  <c r="GM1722" i="14"/>
  <c r="GM1760" i="14"/>
  <c r="GM1798" i="14"/>
  <c r="GL1836" i="14"/>
  <c r="GM1874" i="14"/>
  <c r="GM1912" i="14"/>
  <c r="GM1942" i="14"/>
  <c r="GL1971" i="14"/>
  <c r="GL2000" i="14"/>
  <c r="GL2028" i="14"/>
  <c r="GM2056" i="14"/>
  <c r="GL2085" i="14"/>
  <c r="GL2113" i="14"/>
  <c r="GL2142" i="14"/>
  <c r="GM2170" i="14"/>
  <c r="GM2202" i="14"/>
  <c r="GM2230" i="14"/>
  <c r="GL2259" i="14"/>
  <c r="GL2288" i="14"/>
  <c r="GL2316" i="14"/>
  <c r="GM2344" i="14"/>
  <c r="GL2373" i="14"/>
  <c r="GL2401" i="14"/>
  <c r="GL2430" i="14"/>
  <c r="GM2458" i="14"/>
  <c r="GM2486" i="14"/>
  <c r="GL2515" i="14"/>
  <c r="GL2544" i="14"/>
  <c r="GM2565" i="14"/>
  <c r="GM2586" i="14"/>
  <c r="GL2608" i="14"/>
  <c r="GM2629" i="14"/>
  <c r="GM2650" i="14"/>
  <c r="GM2674" i="14"/>
  <c r="GL2696" i="14"/>
  <c r="GM2717" i="14"/>
  <c r="GM2738" i="14"/>
  <c r="GM2762" i="14"/>
  <c r="GM2789" i="14"/>
  <c r="GL2824" i="14"/>
  <c r="GM2858" i="14"/>
  <c r="GM2890" i="14"/>
  <c r="GM2922" i="14"/>
  <c r="GM2715" i="14"/>
  <c r="GM2763" i="14"/>
  <c r="GM2811" i="14"/>
  <c r="GL2862" i="14"/>
  <c r="GM2907" i="14"/>
  <c r="GL2772" i="14"/>
  <c r="GM2833" i="14"/>
  <c r="GM2897" i="14"/>
  <c r="GM492" i="14"/>
  <c r="GL1531" i="14"/>
  <c r="GM450" i="14"/>
  <c r="GM1355" i="14"/>
  <c r="GL1839" i="14"/>
  <c r="GL737" i="14"/>
  <c r="GM1093" i="14"/>
  <c r="GM1527" i="14"/>
  <c r="GL1858" i="14"/>
  <c r="GM2081" i="14"/>
  <c r="GM2307" i="14"/>
  <c r="GM2457" i="14"/>
  <c r="GM1045" i="14"/>
  <c r="GM1405" i="14"/>
  <c r="GM975" i="14"/>
  <c r="GM1302" i="14"/>
  <c r="GL1654" i="14"/>
  <c r="GL1256" i="14"/>
  <c r="GL1536" i="14"/>
  <c r="GM982" i="14"/>
  <c r="GL1220" i="14"/>
  <c r="GL1452" i="14"/>
  <c r="GM1662" i="14"/>
  <c r="GL1798" i="14"/>
  <c r="GM1924" i="14"/>
  <c r="GM2020" i="14"/>
  <c r="GL2098" i="14"/>
  <c r="GL2170" i="14"/>
  <c r="GL2247" i="14"/>
  <c r="GL2327" i="14"/>
  <c r="GM2396" i="14"/>
  <c r="GM2476" i="14"/>
  <c r="GL2549" i="14"/>
  <c r="GL2603" i="14"/>
  <c r="GL2661" i="14"/>
  <c r="GL2719" i="14"/>
  <c r="GL2773" i="14"/>
  <c r="GL2831" i="14"/>
  <c r="GL2891" i="14"/>
  <c r="GL2943" i="14"/>
  <c r="GM2938" i="14"/>
  <c r="GM2880" i="14"/>
  <c r="GM2881" i="14"/>
  <c r="GM1761" i="14"/>
  <c r="GM1899" i="14"/>
  <c r="GM2000" i="14"/>
  <c r="GL2104" i="14"/>
  <c r="GM2210" i="14"/>
  <c r="GM2302" i="14"/>
  <c r="GL2409" i="14"/>
  <c r="GM2512" i="14"/>
  <c r="GL2590" i="14"/>
  <c r="GM2667" i="14"/>
  <c r="GL2836" i="14"/>
  <c r="GM1720" i="14"/>
  <c r="GM1857" i="14"/>
  <c r="GL1980" i="14"/>
  <c r="GM2072" i="14"/>
  <c r="GL2179" i="14"/>
  <c r="GM2282" i="14"/>
  <c r="GM2378" i="14"/>
  <c r="GL2481" i="14"/>
  <c r="GM2566" i="14"/>
  <c r="GM2622" i="14"/>
  <c r="GM2678" i="14"/>
  <c r="GM2737" i="14"/>
  <c r="GM1674" i="14"/>
  <c r="GL1774" i="14"/>
  <c r="GL1878" i="14"/>
  <c r="GL1963" i="14"/>
  <c r="GL2038" i="14"/>
  <c r="GL2116" i="14"/>
  <c r="GM2190" i="14"/>
  <c r="GL2237" i="14"/>
  <c r="GL2294" i="14"/>
  <c r="GL2344" i="14"/>
  <c r="GL2390" i="14"/>
  <c r="GM2446" i="14"/>
  <c r="GL2493" i="14"/>
  <c r="GM2535" i="14"/>
  <c r="GM2567" i="14"/>
  <c r="GL2594" i="14"/>
  <c r="GM2620" i="14"/>
  <c r="GM2652" i="14"/>
  <c r="GM2679" i="14"/>
  <c r="GL2706" i="14"/>
  <c r="GL2738" i="14"/>
  <c r="GM2764" i="14"/>
  <c r="GM2791" i="14"/>
  <c r="GM2823" i="14"/>
  <c r="GL2850" i="14"/>
  <c r="GM2876" i="14"/>
  <c r="GM2908" i="14"/>
  <c r="GM2935" i="14"/>
  <c r="GM1675" i="14"/>
  <c r="GL1732" i="14"/>
  <c r="GM1779" i="14"/>
  <c r="GM1827" i="14"/>
  <c r="GL1884" i="14"/>
  <c r="GM1928" i="14"/>
  <c r="GL1964" i="14"/>
  <c r="GM2006" i="14"/>
  <c r="GM2042" i="14"/>
  <c r="GL2078" i="14"/>
  <c r="GM2120" i="14"/>
  <c r="GL2156" i="14"/>
  <c r="GL2195" i="14"/>
  <c r="GL2238" i="14"/>
  <c r="GL2273" i="14"/>
  <c r="GL2309" i="14"/>
  <c r="GL2352" i="14"/>
  <c r="GL2387" i="14"/>
  <c r="GM2422" i="14"/>
  <c r="GL2465" i="14"/>
  <c r="GL2501" i="14"/>
  <c r="GM2538" i="14"/>
  <c r="GM2570" i="14"/>
  <c r="GM2597" i="14"/>
  <c r="GL2624" i="14"/>
  <c r="GL2656" i="14"/>
  <c r="GM2685" i="14"/>
  <c r="GL2712" i="14"/>
  <c r="GM2746" i="14"/>
  <c r="GL2776" i="14"/>
  <c r="GM2813" i="14"/>
  <c r="GL2864" i="14"/>
  <c r="GM2906" i="14"/>
  <c r="GM2949" i="14"/>
  <c r="GL2774" i="14"/>
  <c r="GM2835" i="14"/>
  <c r="GL2894" i="14"/>
  <c r="GM2790" i="14"/>
  <c r="GM2865" i="14"/>
  <c r="GL2948" i="14"/>
  <c r="GM865" i="14"/>
  <c r="GL481" i="14"/>
  <c r="GL974" i="14"/>
  <c r="GL1647" i="14"/>
  <c r="GM805" i="14"/>
  <c r="GM861" i="14"/>
  <c r="GL1328" i="14"/>
  <c r="GM1687" i="14"/>
  <c r="GM1969" i="14"/>
  <c r="GM2209" i="14"/>
  <c r="GM2371" i="14"/>
  <c r="GM2531" i="14"/>
  <c r="GM1254" i="14"/>
  <c r="GM1578" i="14"/>
  <c r="GM1151" i="14"/>
  <c r="GM1506" i="14"/>
  <c r="GM1057" i="14"/>
  <c r="GL1408" i="14"/>
  <c r="GL1644" i="14"/>
  <c r="GM1087" i="14"/>
  <c r="GL1338" i="14"/>
  <c r="GM1584" i="14"/>
  <c r="GM1723" i="14"/>
  <c r="GL1862" i="14"/>
  <c r="GL1983" i="14"/>
  <c r="GL2055" i="14"/>
  <c r="GL2135" i="14"/>
  <c r="GM2212" i="14"/>
  <c r="GM2284" i="14"/>
  <c r="GL2362" i="14"/>
  <c r="GL2439" i="14"/>
  <c r="GL2511" i="14"/>
  <c r="GL2575" i="14"/>
  <c r="GL2635" i="14"/>
  <c r="GL2687" i="14"/>
  <c r="GL2747" i="14"/>
  <c r="GL2805" i="14"/>
  <c r="GL2859" i="14"/>
  <c r="GL2917" i="14"/>
  <c r="GM2837" i="14"/>
  <c r="GM2795" i="14"/>
  <c r="GM2750" i="14"/>
  <c r="GL1700" i="14"/>
  <c r="GL1824" i="14"/>
  <c r="GM1954" i="14"/>
  <c r="GL2057" i="14"/>
  <c r="GL2153" i="14"/>
  <c r="GM2256" i="14"/>
  <c r="GL2360" i="14"/>
  <c r="GL2456" i="14"/>
  <c r="GM2552" i="14"/>
  <c r="GM2632" i="14"/>
  <c r="GM2707" i="14"/>
  <c r="GM1658" i="14"/>
  <c r="GL1796" i="14"/>
  <c r="GL1923" i="14"/>
  <c r="GM2026" i="14"/>
  <c r="GL2129" i="14"/>
  <c r="GL2225" i="14"/>
  <c r="GM2328" i="14"/>
  <c r="GL2435" i="14"/>
  <c r="GL2528" i="14"/>
  <c r="GM2593" i="14"/>
  <c r="GL2652" i="14"/>
  <c r="GL2708" i="14"/>
  <c r="GM2769" i="14"/>
  <c r="GL1726" i="14"/>
  <c r="GM1825" i="14"/>
  <c r="GL1924" i="14"/>
  <c r="GM2002" i="14"/>
  <c r="GL2077" i="14"/>
  <c r="GL2152" i="14"/>
  <c r="GL2219" i="14"/>
  <c r="GL2265" i="14"/>
  <c r="GL2315" i="14"/>
  <c r="GL2372" i="14"/>
  <c r="GM2418" i="14"/>
  <c r="GM2464" i="14"/>
  <c r="GL2521" i="14"/>
  <c r="GM2551" i="14"/>
  <c r="GL2578" i="14"/>
  <c r="GL2610" i="14"/>
  <c r="GM2636" i="14"/>
  <c r="GM2663" i="14"/>
  <c r="GM2695" i="14"/>
  <c r="GL2722" i="14"/>
  <c r="GM2748" i="14"/>
  <c r="GM2780" i="14"/>
  <c r="GM2807" i="14"/>
  <c r="GL2834" i="14"/>
  <c r="GL2866" i="14"/>
  <c r="GM2892" i="14"/>
  <c r="GM2919" i="14"/>
  <c r="GM1145" i="14"/>
  <c r="GL1704" i="14"/>
  <c r="GM1750" i="14"/>
  <c r="GL1808" i="14"/>
  <c r="GL1856" i="14"/>
  <c r="GM1902" i="14"/>
  <c r="GL1950" i="14"/>
  <c r="GL1985" i="14"/>
  <c r="GL2021" i="14"/>
  <c r="GL2064" i="14"/>
  <c r="GL2099" i="14"/>
  <c r="GM2134" i="14"/>
  <c r="GL2181" i="14"/>
  <c r="GM2216" i="14"/>
  <c r="GL2252" i="14"/>
  <c r="GM2294" i="14"/>
  <c r="GM2330" i="14"/>
  <c r="GL2366" i="14"/>
  <c r="GM2408" i="14"/>
  <c r="GL2444" i="14"/>
  <c r="GL2480" i="14"/>
  <c r="GL2526" i="14"/>
  <c r="GM2554" i="14"/>
  <c r="GM2581" i="14"/>
  <c r="GM2613" i="14"/>
  <c r="GL2640" i="14"/>
  <c r="GM2666" i="14"/>
  <c r="GM2701" i="14"/>
  <c r="GL2728" i="14"/>
  <c r="GM2757" i="14"/>
  <c r="GM2797" i="14"/>
  <c r="GL2840" i="14"/>
  <c r="GL2880" i="14"/>
  <c r="GM2930" i="14"/>
  <c r="GM2739" i="14"/>
  <c r="GL2798" i="14"/>
  <c r="GM2872" i="14"/>
  <c r="GL2934" i="14"/>
  <c r="GL2820" i="14"/>
  <c r="GL2916" i="14"/>
  <c r="GL1171" i="14"/>
  <c r="GM264" i="14"/>
  <c r="GM1128" i="14"/>
  <c r="GL1733" i="14"/>
  <c r="GM759" i="14"/>
  <c r="GM905" i="14"/>
  <c r="GM1385" i="14"/>
  <c r="GL1730" i="14"/>
  <c r="GM2001" i="14"/>
  <c r="GM2225" i="14"/>
  <c r="GM2403" i="14"/>
  <c r="GM886" i="14"/>
  <c r="GM1277" i="14"/>
  <c r="GM1635" i="14"/>
  <c r="GL1180" i="14"/>
  <c r="GM1558" i="14"/>
  <c r="GM1105" i="14"/>
  <c r="GM1446" i="14"/>
  <c r="GL858" i="14"/>
  <c r="GM1134" i="14"/>
  <c r="GL1352" i="14"/>
  <c r="GM1595" i="14"/>
  <c r="GL1748" i="14"/>
  <c r="GL1876" i="14"/>
  <c r="GM1988" i="14"/>
  <c r="GL2071" i="14"/>
  <c r="GM2140" i="14"/>
  <c r="GM2220" i="14"/>
  <c r="GL2298" i="14"/>
  <c r="GL2370" i="14"/>
  <c r="GL2447" i="14"/>
  <c r="GM2524" i="14"/>
  <c r="GL2581" i="14"/>
  <c r="GL2639" i="14"/>
  <c r="GL2699" i="14"/>
  <c r="GL2751" i="14"/>
  <c r="GL2811" i="14"/>
  <c r="GL2869" i="14"/>
  <c r="GL2923" i="14"/>
  <c r="GL2856" i="14"/>
  <c r="GL2822" i="14"/>
  <c r="GL2788" i="14"/>
  <c r="GL1710" i="14"/>
  <c r="GL1852" i="14"/>
  <c r="GL1961" i="14"/>
  <c r="GL2068" i="14"/>
  <c r="GL2171" i="14"/>
  <c r="GL2267" i="14"/>
  <c r="GM2370" i="14"/>
  <c r="GL2473" i="14"/>
  <c r="GM2560" i="14"/>
  <c r="GL2638" i="14"/>
  <c r="GM2736" i="14"/>
  <c r="GL1668" i="14"/>
  <c r="GM1810" i="14"/>
  <c r="GL1941" i="14"/>
  <c r="GL2037" i="14"/>
  <c r="GL2140" i="14"/>
  <c r="GL2243" i="14"/>
  <c r="GL2339" i="14"/>
  <c r="GM2442" i="14"/>
  <c r="GM2545" i="14"/>
  <c r="GM2601" i="14"/>
  <c r="GM2657" i="14"/>
  <c r="GL2716" i="14"/>
  <c r="GM2809" i="14"/>
  <c r="GL1736" i="14"/>
  <c r="GL1840" i="14"/>
  <c r="GM1934" i="14"/>
  <c r="GL2009" i="14"/>
  <c r="GL2088" i="14"/>
  <c r="GM2162" i="14"/>
  <c r="GL2230" i="14"/>
  <c r="GL2276" i="14"/>
  <c r="GL2333" i="14"/>
  <c r="GL2379" i="14"/>
  <c r="GL2429" i="14"/>
  <c r="GL2486" i="14"/>
  <c r="GM2528" i="14"/>
  <c r="GM2556" i="14"/>
  <c r="GM2588" i="14"/>
  <c r="GM2615" i="14"/>
  <c r="GL2642" i="14"/>
  <c r="GL2674" i="14"/>
  <c r="GM2700" i="14"/>
  <c r="GM2727" i="14"/>
  <c r="GM2759" i="14"/>
  <c r="GL2786" i="14"/>
  <c r="GM2812" i="14"/>
  <c r="GM2844" i="14"/>
  <c r="GM2871" i="14"/>
  <c r="GL2898" i="14"/>
  <c r="GL2930" i="14"/>
  <c r="GM1665" i="14"/>
  <c r="GM1713" i="14"/>
  <c r="GM1770" i="14"/>
  <c r="GM1817" i="14"/>
  <c r="GM1864" i="14"/>
  <c r="GL1921" i="14"/>
  <c r="GL1957" i="14"/>
  <c r="GM1992" i="14"/>
  <c r="GL2035" i="14"/>
  <c r="GM2070" i="14"/>
  <c r="GM2106" i="14"/>
  <c r="GL2149" i="14"/>
  <c r="GL2188" i="14"/>
  <c r="GL2224" i="14"/>
  <c r="GM2266" i="14"/>
  <c r="GL2302" i="14"/>
  <c r="GL2337" i="14"/>
  <c r="GL2380" i="14"/>
  <c r="GL2416" i="14"/>
  <c r="GL2451" i="14"/>
  <c r="GL2494" i="14"/>
  <c r="GL2533" i="14"/>
  <c r="GL2560" i="14"/>
  <c r="GL2592" i="14"/>
  <c r="GM2618" i="14"/>
  <c r="GM2645" i="14"/>
  <c r="GL2680" i="14"/>
  <c r="GM2706" i="14"/>
  <c r="GM2733" i="14"/>
  <c r="GL2768" i="14"/>
  <c r="GM2805" i="14"/>
  <c r="GM2850" i="14"/>
  <c r="GM2898" i="14"/>
  <c r="GM2941" i="14"/>
  <c r="GL2750" i="14"/>
  <c r="GM2824" i="14"/>
  <c r="GM2883" i="14"/>
  <c r="GM2947" i="14"/>
  <c r="GM2849" i="14"/>
  <c r="GL2932" i="14"/>
  <c r="GM137" i="14"/>
  <c r="GL1883" i="14"/>
  <c r="GM1879" i="14"/>
  <c r="GL1098" i="14"/>
  <c r="GL904" i="14"/>
  <c r="GL1248" i="14"/>
  <c r="GL1943" i="14"/>
  <c r="GL2255" i="14"/>
  <c r="GL2555" i="14"/>
  <c r="GL2783" i="14"/>
  <c r="GL2694" i="14"/>
  <c r="GM1913" i="14"/>
  <c r="GL2324" i="14"/>
  <c r="GM2675" i="14"/>
  <c r="GL1987" i="14"/>
  <c r="GL2396" i="14"/>
  <c r="GM2686" i="14"/>
  <c r="GL1888" i="14"/>
  <c r="GL2201" i="14"/>
  <c r="GL2408" i="14"/>
  <c r="GM2572" i="14"/>
  <c r="GM2684" i="14"/>
  <c r="GL2802" i="14"/>
  <c r="GL2914" i="14"/>
  <c r="GM1789" i="14"/>
  <c r="GM1978" i="14"/>
  <c r="GL2128" i="14"/>
  <c r="GM2280" i="14"/>
  <c r="GL2437" i="14"/>
  <c r="GL2576" i="14"/>
  <c r="GM2690" i="14"/>
  <c r="GL2832" i="14"/>
  <c r="GM2787" i="14"/>
  <c r="GM2878" i="14"/>
  <c r="GM1475" i="14"/>
  <c r="GL1556" i="14"/>
  <c r="GM2477" i="14"/>
  <c r="GM1378" i="14"/>
  <c r="GM996" i="14"/>
  <c r="GL1812" i="14"/>
  <c r="GL2183" i="14"/>
  <c r="GL2482" i="14"/>
  <c r="GL2725" i="14"/>
  <c r="GL2672" i="14"/>
  <c r="GL1776" i="14"/>
  <c r="GL2217" i="14"/>
  <c r="GM2603" i="14"/>
  <c r="GL1872" i="14"/>
  <c r="GL2293" i="14"/>
  <c r="GM2630" i="14"/>
  <c r="GL1788" i="14"/>
  <c r="GL2123" i="14"/>
  <c r="GM2350" i="14"/>
  <c r="GL2546" i="14"/>
  <c r="GL2658" i="14"/>
  <c r="GL2770" i="14"/>
  <c r="GM2887" i="14"/>
  <c r="GL1742" i="14"/>
  <c r="GL1936" i="14"/>
  <c r="GL2092" i="14"/>
  <c r="GL2245" i="14"/>
  <c r="GM2394" i="14"/>
  <c r="GM2549" i="14"/>
  <c r="GM2661" i="14"/>
  <c r="GM2781" i="14"/>
  <c r="GM2728" i="14"/>
  <c r="GL2804" i="14"/>
  <c r="GL480" i="14"/>
  <c r="GM2129" i="14"/>
  <c r="GM1284" i="14"/>
  <c r="GM2028" i="14"/>
  <c r="GL2613" i="14"/>
  <c r="GM2896" i="14"/>
  <c r="GM2416" i="14"/>
  <c r="GL2094" i="14"/>
  <c r="GM2742" i="14"/>
  <c r="GM2258" i="14"/>
  <c r="GM2599" i="14"/>
  <c r="GM2828" i="14"/>
  <c r="GL1846" i="14"/>
  <c r="GL2163" i="14"/>
  <c r="GM2472" i="14"/>
  <c r="GM2722" i="14"/>
  <c r="GM2848" i="14"/>
  <c r="GL1186" i="14"/>
  <c r="GM999" i="14"/>
  <c r="GL1670" i="14"/>
  <c r="GM2412" i="14"/>
  <c r="GL2895" i="14"/>
  <c r="GM2114" i="14"/>
  <c r="GL1744" i="14"/>
  <c r="GL2572" i="14"/>
  <c r="GM2048" i="14"/>
  <c r="GL2504" i="14"/>
  <c r="GM2743" i="14"/>
  <c r="GL1694" i="14"/>
  <c r="GL2049" i="14"/>
  <c r="GM2358" i="14"/>
  <c r="GM2634" i="14"/>
  <c r="GM2914" i="14"/>
  <c r="GL657" i="14"/>
  <c r="GL1584" i="14"/>
  <c r="GL2667" i="14"/>
  <c r="GL2523" i="14"/>
  <c r="GM1688" i="14"/>
  <c r="GM2631" i="14"/>
  <c r="GM1893" i="14"/>
  <c r="GL2508" i="14"/>
  <c r="GM2920" i="14"/>
  <c r="GM789" i="14"/>
  <c r="GL1490" i="14"/>
  <c r="GL2837" i="14"/>
  <c r="GL2868" i="14"/>
  <c r="GL1974" i="14"/>
  <c r="GM2716" i="14"/>
  <c r="GL2014" i="14"/>
  <c r="GM2602" i="14"/>
  <c r="GL1458" i="14"/>
  <c r="GM2332" i="14"/>
  <c r="GM2018" i="14"/>
  <c r="GL2492" i="14"/>
  <c r="GL2457" i="14"/>
  <c r="GM2940" i="14"/>
  <c r="GL2323" i="14"/>
  <c r="GL2872" i="14"/>
  <c r="GM2317" i="14"/>
  <c r="GM2304" i="14"/>
  <c r="GL2106" i="14"/>
  <c r="GM2855" i="14"/>
  <c r="GM2186" i="14"/>
  <c r="GL2752" i="14"/>
  <c r="GM2934" i="14"/>
  <c r="GL2209" i="14"/>
  <c r="GJ71" i="14"/>
  <c r="GJ79" i="14"/>
  <c r="GJ87" i="14"/>
  <c r="GJ95" i="14"/>
  <c r="GJ103" i="14"/>
  <c r="GJ111" i="14"/>
  <c r="GJ119" i="14"/>
  <c r="GJ127" i="14"/>
  <c r="GJ135" i="14"/>
  <c r="GJ143" i="14"/>
  <c r="GJ151" i="14"/>
  <c r="GJ159" i="14"/>
  <c r="GJ167" i="14"/>
  <c r="GJ175" i="14"/>
  <c r="GJ183" i="14"/>
  <c r="GJ191" i="14"/>
  <c r="GJ199" i="14"/>
  <c r="GJ207" i="14"/>
  <c r="GJ215" i="14"/>
  <c r="GJ223" i="14"/>
  <c r="GJ231" i="14"/>
  <c r="GJ239" i="14"/>
  <c r="GK79" i="14"/>
  <c r="GJ90" i="14"/>
  <c r="GK100" i="14"/>
  <c r="GK111" i="14"/>
  <c r="GJ122" i="14"/>
  <c r="GK132" i="14"/>
  <c r="GK143" i="14"/>
  <c r="GJ154" i="14"/>
  <c r="GK164" i="14"/>
  <c r="GK175" i="14"/>
  <c r="GJ186" i="14"/>
  <c r="GK196" i="14"/>
  <c r="GK207" i="14"/>
  <c r="GJ218" i="14"/>
  <c r="GK228" i="14"/>
  <c r="GK239" i="14"/>
  <c r="GK247" i="14"/>
  <c r="GK255" i="14"/>
  <c r="GK263" i="14"/>
  <c r="GK271" i="14"/>
  <c r="GK279" i="14"/>
  <c r="GK287" i="14"/>
  <c r="GK295" i="14"/>
  <c r="GK303" i="14"/>
  <c r="GK311" i="14"/>
  <c r="GK319" i="14"/>
  <c r="GK327" i="14"/>
  <c r="GK335" i="14"/>
  <c r="GK343" i="14"/>
  <c r="GK351" i="14"/>
  <c r="GK359" i="14"/>
  <c r="GK367" i="14"/>
  <c r="GK375" i="14"/>
  <c r="GK383" i="14"/>
  <c r="GK391" i="14"/>
  <c r="GK399" i="14"/>
  <c r="GK407" i="14"/>
  <c r="GK415" i="14"/>
  <c r="GK423" i="14"/>
  <c r="GK431" i="14"/>
  <c r="GK439" i="14"/>
  <c r="GK447" i="14"/>
  <c r="GK75" i="14"/>
  <c r="GK89" i="14"/>
  <c r="GJ104" i="14"/>
  <c r="GJ118" i="14"/>
  <c r="GJ132" i="14"/>
  <c r="GK146" i="14"/>
  <c r="GK160" i="14"/>
  <c r="GK174" i="14"/>
  <c r="GK189" i="14"/>
  <c r="GK203" i="14"/>
  <c r="GK217" i="14"/>
  <c r="GJ232" i="14"/>
  <c r="GK244" i="14"/>
  <c r="GJ255" i="14"/>
  <c r="GJ266" i="14"/>
  <c r="GK276" i="14"/>
  <c r="GJ287" i="14"/>
  <c r="GJ298" i="14"/>
  <c r="GK308" i="14"/>
  <c r="GJ319" i="14"/>
  <c r="GJ330" i="14"/>
  <c r="GK340" i="14"/>
  <c r="GJ351" i="14"/>
  <c r="GJ362" i="14"/>
  <c r="GK372" i="14"/>
  <c r="GJ383" i="14"/>
  <c r="GJ394" i="14"/>
  <c r="GK404" i="14"/>
  <c r="GJ415" i="14"/>
  <c r="GJ426" i="14"/>
  <c r="GK436" i="14"/>
  <c r="GJ75" i="14"/>
  <c r="GJ83" i="14"/>
  <c r="GJ91" i="14"/>
  <c r="GJ99" i="14"/>
  <c r="GJ107" i="14"/>
  <c r="GJ115" i="14"/>
  <c r="GJ123" i="14"/>
  <c r="GJ131" i="14"/>
  <c r="GJ139" i="14"/>
  <c r="GJ147" i="14"/>
  <c r="GJ155" i="14"/>
  <c r="GJ163" i="14"/>
  <c r="GJ171" i="14"/>
  <c r="GJ179" i="14"/>
  <c r="GJ187" i="14"/>
  <c r="GJ195" i="14"/>
  <c r="GJ203" i="14"/>
  <c r="GJ211" i="14"/>
  <c r="GJ219" i="14"/>
  <c r="GJ227" i="14"/>
  <c r="GJ235" i="14"/>
  <c r="GJ74" i="14"/>
  <c r="GK84" i="14"/>
  <c r="GK95" i="14"/>
  <c r="GJ106" i="14"/>
  <c r="GK116" i="14"/>
  <c r="GK127" i="14"/>
  <c r="GJ138" i="14"/>
  <c r="GK148" i="14"/>
  <c r="GK159" i="14"/>
  <c r="GJ170" i="14"/>
  <c r="GK180" i="14"/>
  <c r="GK191" i="14"/>
  <c r="GJ202" i="14"/>
  <c r="GK212" i="14"/>
  <c r="GK223" i="14"/>
  <c r="GJ234" i="14"/>
  <c r="GK243" i="14"/>
  <c r="GK251" i="14"/>
  <c r="GK259" i="14"/>
  <c r="GK267" i="14"/>
  <c r="GK275" i="14"/>
  <c r="GK283" i="14"/>
  <c r="GK291" i="14"/>
  <c r="GK299" i="14"/>
  <c r="GK307" i="14"/>
  <c r="GK315" i="14"/>
  <c r="GK323" i="14"/>
  <c r="GK331" i="14"/>
  <c r="GK339" i="14"/>
  <c r="GK347" i="14"/>
  <c r="GK355" i="14"/>
  <c r="GK363" i="14"/>
  <c r="GK371" i="14"/>
  <c r="GK379" i="14"/>
  <c r="GK387" i="14"/>
  <c r="GK395" i="14"/>
  <c r="GK403" i="14"/>
  <c r="GK411" i="14"/>
  <c r="GK419" i="14"/>
  <c r="GK427" i="14"/>
  <c r="GK435" i="14"/>
  <c r="GK443" i="14"/>
  <c r="GK451" i="14"/>
  <c r="GK82" i="14"/>
  <c r="GK96" i="14"/>
  <c r="GK110" i="14"/>
  <c r="GK125" i="14"/>
  <c r="GK139" i="14"/>
  <c r="GK153" i="14"/>
  <c r="GJ168" i="14"/>
  <c r="GJ182" i="14"/>
  <c r="GJ196" i="14"/>
  <c r="GK210" i="14"/>
  <c r="GK224" i="14"/>
  <c r="GK238" i="14"/>
  <c r="GJ250" i="14"/>
  <c r="GK260" i="14"/>
  <c r="GJ271" i="14"/>
  <c r="GJ282" i="14"/>
  <c r="GK292" i="14"/>
  <c r="GJ303" i="14"/>
  <c r="GJ314" i="14"/>
  <c r="GK324" i="14"/>
  <c r="GJ335" i="14"/>
  <c r="GJ346" i="14"/>
  <c r="GK356" i="14"/>
  <c r="GJ367" i="14"/>
  <c r="GJ378" i="14"/>
  <c r="GK388" i="14"/>
  <c r="GJ399" i="14"/>
  <c r="GJ410" i="14"/>
  <c r="GK420" i="14"/>
  <c r="GJ431" i="14"/>
  <c r="GJ442" i="14"/>
  <c r="GK452" i="14"/>
  <c r="GK460" i="14"/>
  <c r="GK468" i="14"/>
  <c r="GK476" i="14"/>
  <c r="GK484" i="14"/>
  <c r="GK492" i="14"/>
  <c r="GK500" i="14"/>
  <c r="GK508" i="14"/>
  <c r="GK516" i="14"/>
  <c r="GK524" i="14"/>
  <c r="GK532" i="14"/>
  <c r="GK540" i="14"/>
  <c r="GK548" i="14"/>
  <c r="GK556" i="14"/>
  <c r="GK564" i="14"/>
  <c r="GK572" i="14"/>
  <c r="GK580" i="14"/>
  <c r="GK588" i="14"/>
  <c r="GK596" i="14"/>
  <c r="GK604" i="14"/>
  <c r="GK612" i="14"/>
  <c r="GK620" i="14"/>
  <c r="GK628" i="14"/>
  <c r="GK636" i="14"/>
  <c r="GK644" i="14"/>
  <c r="GK652" i="14"/>
  <c r="GK660" i="14"/>
  <c r="GK668" i="14"/>
  <c r="GK676" i="14"/>
  <c r="GK684" i="14"/>
  <c r="GK692" i="14"/>
  <c r="GK700" i="14"/>
  <c r="GK708" i="14"/>
  <c r="GK716" i="14"/>
  <c r="GK724" i="14"/>
  <c r="GK732" i="14"/>
  <c r="GK740" i="14"/>
  <c r="GK748" i="14"/>
  <c r="GK756" i="14"/>
  <c r="GK764" i="14"/>
  <c r="GK772" i="14"/>
  <c r="GK780" i="14"/>
  <c r="GK788" i="14"/>
  <c r="GK796" i="14"/>
  <c r="GK804" i="14"/>
  <c r="GK812" i="14"/>
  <c r="GK820" i="14"/>
  <c r="GK828" i="14"/>
  <c r="GK836" i="14"/>
  <c r="GK844" i="14"/>
  <c r="GK852" i="14"/>
  <c r="GK860" i="14"/>
  <c r="GK868" i="14"/>
  <c r="GK876" i="14"/>
  <c r="GK81" i="14"/>
  <c r="GK101" i="14"/>
  <c r="GJ120" i="14"/>
  <c r="GK138" i="14"/>
  <c r="GJ158" i="14"/>
  <c r="GK176" i="14"/>
  <c r="GK195" i="14"/>
  <c r="GK214" i="14"/>
  <c r="GK233" i="14"/>
  <c r="GJ249" i="14"/>
  <c r="GJ264" i="14"/>
  <c r="GJ278" i="14"/>
  <c r="GJ292" i="14"/>
  <c r="GK306" i="14"/>
  <c r="GK320" i="14"/>
  <c r="GK334" i="14"/>
  <c r="GJ349" i="14"/>
  <c r="GJ363" i="14"/>
  <c r="GJ377" i="14"/>
  <c r="GJ392" i="14"/>
  <c r="GJ406" i="14"/>
  <c r="GJ420" i="14"/>
  <c r="GK434" i="14"/>
  <c r="GK448" i="14"/>
  <c r="GJ460" i="14"/>
  <c r="GJ471" i="14"/>
  <c r="GK481" i="14"/>
  <c r="GJ492" i="14"/>
  <c r="GJ503" i="14"/>
  <c r="GK513" i="14"/>
  <c r="GJ524" i="14"/>
  <c r="GJ535" i="14"/>
  <c r="GK545" i="14"/>
  <c r="GJ556" i="14"/>
  <c r="GJ567" i="14"/>
  <c r="GK577" i="14"/>
  <c r="GJ588" i="14"/>
  <c r="GJ599" i="14"/>
  <c r="GK609" i="14"/>
  <c r="GJ620" i="14"/>
  <c r="GJ631" i="14"/>
  <c r="GK641" i="14"/>
  <c r="GJ652" i="14"/>
  <c r="GJ663" i="14"/>
  <c r="GK673" i="14"/>
  <c r="GJ684" i="14"/>
  <c r="GJ695" i="14"/>
  <c r="GK705" i="14"/>
  <c r="GJ716" i="14"/>
  <c r="GJ727" i="14"/>
  <c r="GK737" i="14"/>
  <c r="GJ748" i="14"/>
  <c r="GJ759" i="14"/>
  <c r="GK769" i="14"/>
  <c r="GJ780" i="14"/>
  <c r="GJ791" i="14"/>
  <c r="GK801" i="14"/>
  <c r="GJ812" i="14"/>
  <c r="GJ823" i="14"/>
  <c r="GK833" i="14"/>
  <c r="GJ844" i="14"/>
  <c r="GJ855" i="14"/>
  <c r="GK865" i="14"/>
  <c r="GJ876" i="14"/>
  <c r="GJ885" i="14"/>
  <c r="GJ893" i="14"/>
  <c r="GJ901" i="14"/>
  <c r="GJ909" i="14"/>
  <c r="GJ917" i="14"/>
  <c r="GJ925" i="14"/>
  <c r="GJ933" i="14"/>
  <c r="GJ941" i="14"/>
  <c r="GJ949" i="14"/>
  <c r="GJ957" i="14"/>
  <c r="GJ965" i="14"/>
  <c r="GJ973" i="14"/>
  <c r="GJ981" i="14"/>
  <c r="GJ989" i="14"/>
  <c r="GJ997" i="14"/>
  <c r="GJ1005" i="14"/>
  <c r="GJ1013" i="14"/>
  <c r="GJ1021" i="14"/>
  <c r="GJ1029" i="14"/>
  <c r="GJ1037" i="14"/>
  <c r="GJ1045" i="14"/>
  <c r="GJ1053" i="14"/>
  <c r="GJ1061" i="14"/>
  <c r="GJ1069" i="14"/>
  <c r="GJ1077" i="14"/>
  <c r="GJ1085" i="14"/>
  <c r="GJ1093" i="14"/>
  <c r="GJ1101" i="14"/>
  <c r="GJ1109" i="14"/>
  <c r="GJ1117" i="14"/>
  <c r="GJ1125" i="14"/>
  <c r="GJ1133" i="14"/>
  <c r="GJ1141" i="14"/>
  <c r="GJ1149" i="14"/>
  <c r="GJ1157" i="14"/>
  <c r="GJ1165" i="14"/>
  <c r="GJ1173" i="14"/>
  <c r="GJ1181" i="14"/>
  <c r="GJ1189" i="14"/>
  <c r="GJ1197" i="14"/>
  <c r="GJ1205" i="14"/>
  <c r="GJ1213" i="14"/>
  <c r="GJ1221" i="14"/>
  <c r="GJ1229" i="14"/>
  <c r="GJ1237" i="14"/>
  <c r="GJ1245" i="14"/>
  <c r="GJ1253" i="14"/>
  <c r="GJ1261" i="14"/>
  <c r="GJ1269" i="14"/>
  <c r="GJ1277" i="14"/>
  <c r="GJ1285" i="14"/>
  <c r="GJ1293" i="14"/>
  <c r="GJ1301" i="14"/>
  <c r="GJ1309" i="14"/>
  <c r="GJ1317" i="14"/>
  <c r="GJ1325" i="14"/>
  <c r="GJ1333" i="14"/>
  <c r="GJ1341" i="14"/>
  <c r="GJ1349" i="14"/>
  <c r="GJ1357" i="14"/>
  <c r="GJ1365" i="14"/>
  <c r="GJ1373" i="14"/>
  <c r="GJ1381" i="14"/>
  <c r="GJ1389" i="14"/>
  <c r="GJ1397" i="14"/>
  <c r="GJ1405" i="14"/>
  <c r="GJ1413" i="14"/>
  <c r="GJ1421" i="14"/>
  <c r="GJ1429" i="14"/>
  <c r="GJ1437" i="14"/>
  <c r="GJ1445" i="14"/>
  <c r="GJ1453" i="14"/>
  <c r="GJ1461" i="14"/>
  <c r="GJ1469" i="14"/>
  <c r="GJ1477" i="14"/>
  <c r="GJ1485" i="14"/>
  <c r="GJ1493" i="14"/>
  <c r="GJ1501" i="14"/>
  <c r="GJ1509" i="14"/>
  <c r="GJ1517" i="14"/>
  <c r="GJ1525" i="14"/>
  <c r="GJ1533" i="14"/>
  <c r="GJ1541" i="14"/>
  <c r="GJ1549" i="14"/>
  <c r="GJ1557" i="14"/>
  <c r="GJ1565" i="14"/>
  <c r="GJ1573" i="14"/>
  <c r="GJ1581" i="14"/>
  <c r="GJ1589" i="14"/>
  <c r="GJ1597" i="14"/>
  <c r="GJ1605" i="14"/>
  <c r="GJ1613" i="14"/>
  <c r="GJ1621" i="14"/>
  <c r="GJ1629" i="14"/>
  <c r="GJ1637" i="14"/>
  <c r="GJ1645" i="14"/>
  <c r="GJ1653" i="14"/>
  <c r="GJ1661" i="14"/>
  <c r="GJ1669" i="14"/>
  <c r="GJ1677" i="14"/>
  <c r="GJ1685" i="14"/>
  <c r="GJ1693" i="14"/>
  <c r="GJ1701" i="14"/>
  <c r="GJ1709" i="14"/>
  <c r="GJ1717" i="14"/>
  <c r="GJ1725" i="14"/>
  <c r="GJ70" i="14"/>
  <c r="GK94" i="14"/>
  <c r="GK120" i="14"/>
  <c r="GK145" i="14"/>
  <c r="GK170" i="14"/>
  <c r="GK197" i="14"/>
  <c r="GJ222" i="14"/>
  <c r="GJ245" i="14"/>
  <c r="GK264" i="14"/>
  <c r="GJ283" i="14"/>
  <c r="GJ302" i="14"/>
  <c r="GJ321" i="14"/>
  <c r="GJ340" i="14"/>
  <c r="GK358" i="14"/>
  <c r="GK378" i="14"/>
  <c r="GJ397" i="14"/>
  <c r="GJ416" i="14"/>
  <c r="GJ435" i="14"/>
  <c r="GK453" i="14"/>
  <c r="GK467" i="14"/>
  <c r="GJ482" i="14"/>
  <c r="GJ496" i="14"/>
  <c r="GK80" i="14"/>
  <c r="GK106" i="14"/>
  <c r="GK131" i="14"/>
  <c r="GJ156" i="14"/>
  <c r="GK182" i="14"/>
  <c r="GJ208" i="14"/>
  <c r="GK232" i="14"/>
  <c r="GJ254" i="14"/>
  <c r="GK272" i="14"/>
  <c r="GJ291" i="14"/>
  <c r="GK310" i="14"/>
  <c r="GJ329" i="14"/>
  <c r="GJ348" i="14"/>
  <c r="GJ368" i="14"/>
  <c r="GK386" i="14"/>
  <c r="GJ405" i="14"/>
  <c r="GK424" i="14"/>
  <c r="GJ443" i="14"/>
  <c r="GK459" i="14"/>
  <c r="GJ474" i="14"/>
  <c r="GJ488" i="14"/>
  <c r="GJ502" i="14"/>
  <c r="GJ517" i="14"/>
  <c r="GJ531" i="14"/>
  <c r="GJ545" i="14"/>
  <c r="GK559" i="14"/>
  <c r="GK573" i="14"/>
  <c r="GK587" i="14"/>
  <c r="GJ602" i="14"/>
  <c r="GJ616" i="14"/>
  <c r="GJ630" i="14"/>
  <c r="GJ645" i="14"/>
  <c r="GJ659" i="14"/>
  <c r="GJ673" i="14"/>
  <c r="GK687" i="14"/>
  <c r="GK701" i="14"/>
  <c r="GK715" i="14"/>
  <c r="GJ730" i="14"/>
  <c r="GJ744" i="14"/>
  <c r="GJ758" i="14"/>
  <c r="GJ773" i="14"/>
  <c r="GJ787" i="14"/>
  <c r="GJ801" i="14"/>
  <c r="GK815" i="14"/>
  <c r="GK829" i="14"/>
  <c r="GK843" i="14"/>
  <c r="GJ858" i="14"/>
  <c r="GJ872" i="14"/>
  <c r="GK884" i="14"/>
  <c r="GK895" i="14"/>
  <c r="GJ906" i="14"/>
  <c r="GK916" i="14"/>
  <c r="GK927" i="14"/>
  <c r="GJ938" i="14"/>
  <c r="GK948" i="14"/>
  <c r="GK959" i="14"/>
  <c r="GJ970" i="14"/>
  <c r="GK980" i="14"/>
  <c r="GK991" i="14"/>
  <c r="GJ1002" i="14"/>
  <c r="GK1012" i="14"/>
  <c r="GK1023" i="14"/>
  <c r="GJ1034" i="14"/>
  <c r="GK1044" i="14"/>
  <c r="GK1055" i="14"/>
  <c r="GJ1066" i="14"/>
  <c r="GK1076" i="14"/>
  <c r="GK1087" i="14"/>
  <c r="GJ1098" i="14"/>
  <c r="GK1108" i="14"/>
  <c r="GK1119" i="14"/>
  <c r="GJ1130" i="14"/>
  <c r="GK1140" i="14"/>
  <c r="GK1151" i="14"/>
  <c r="GJ1162" i="14"/>
  <c r="GK1172" i="14"/>
  <c r="GK1183" i="14"/>
  <c r="GJ1194" i="14"/>
  <c r="GK1204" i="14"/>
  <c r="GK1215" i="14"/>
  <c r="GJ1226" i="14"/>
  <c r="GK1236" i="14"/>
  <c r="GK1247" i="14"/>
  <c r="GJ1258" i="14"/>
  <c r="GK1268" i="14"/>
  <c r="GK1279" i="14"/>
  <c r="GJ1290" i="14"/>
  <c r="GK1300" i="14"/>
  <c r="GK1311" i="14"/>
  <c r="GJ1322" i="14"/>
  <c r="GK1332" i="14"/>
  <c r="GJ73" i="14"/>
  <c r="GJ89" i="14"/>
  <c r="GJ105" i="14"/>
  <c r="GJ121" i="14"/>
  <c r="GJ137" i="14"/>
  <c r="GJ153" i="14"/>
  <c r="GJ169" i="14"/>
  <c r="GJ185" i="14"/>
  <c r="GJ201" i="14"/>
  <c r="GJ217" i="14"/>
  <c r="GJ233" i="14"/>
  <c r="GJ82" i="14"/>
  <c r="GK103" i="14"/>
  <c r="GK124" i="14"/>
  <c r="GJ146" i="14"/>
  <c r="GK167" i="14"/>
  <c r="GK188" i="14"/>
  <c r="GJ210" i="14"/>
  <c r="GK231" i="14"/>
  <c r="GK249" i="14"/>
  <c r="GK265" i="14"/>
  <c r="GK281" i="14"/>
  <c r="GK297" i="14"/>
  <c r="GK313" i="14"/>
  <c r="GK329" i="14"/>
  <c r="GK345" i="14"/>
  <c r="GK361" i="14"/>
  <c r="GK377" i="14"/>
  <c r="GK393" i="14"/>
  <c r="GK409" i="14"/>
  <c r="GK425" i="14"/>
  <c r="GK441" i="14"/>
  <c r="GK78" i="14"/>
  <c r="GK107" i="14"/>
  <c r="GJ136" i="14"/>
  <c r="GJ164" i="14"/>
  <c r="GK192" i="14"/>
  <c r="GK221" i="14"/>
  <c r="GJ247" i="14"/>
  <c r="GK268" i="14"/>
  <c r="GJ290" i="14"/>
  <c r="GJ311" i="14"/>
  <c r="GK332" i="14"/>
  <c r="GJ354" i="14"/>
  <c r="GJ375" i="14"/>
  <c r="GK396" i="14"/>
  <c r="GJ418" i="14"/>
  <c r="GJ439" i="14"/>
  <c r="GK454" i="14"/>
  <c r="GK464" i="14"/>
  <c r="GK474" i="14"/>
  <c r="GK486" i="14"/>
  <c r="GK496" i="14"/>
  <c r="GK506" i="14"/>
  <c r="GK518" i="14"/>
  <c r="GK528" i="14"/>
  <c r="GK538" i="14"/>
  <c r="GK550" i="14"/>
  <c r="GK560" i="14"/>
  <c r="GK570" i="14"/>
  <c r="GK582" i="14"/>
  <c r="GK592" i="14"/>
  <c r="GK602" i="14"/>
  <c r="GK614" i="14"/>
  <c r="GK624" i="14"/>
  <c r="GK634" i="14"/>
  <c r="GK646" i="14"/>
  <c r="GK656" i="14"/>
  <c r="GK666" i="14"/>
  <c r="GK678" i="14"/>
  <c r="GK688" i="14"/>
  <c r="GK698" i="14"/>
  <c r="GK710" i="14"/>
  <c r="GK720" i="14"/>
  <c r="GK730" i="14"/>
  <c r="GK742" i="14"/>
  <c r="GK752" i="14"/>
  <c r="GK762" i="14"/>
  <c r="GK774" i="14"/>
  <c r="GK784" i="14"/>
  <c r="GK794" i="14"/>
  <c r="GK806" i="14"/>
  <c r="GK816" i="14"/>
  <c r="GK826" i="14"/>
  <c r="GK838" i="14"/>
  <c r="GK848" i="14"/>
  <c r="GK858" i="14"/>
  <c r="GK870" i="14"/>
  <c r="GK72" i="14"/>
  <c r="GJ96" i="14"/>
  <c r="GJ124" i="14"/>
  <c r="GJ148" i="14"/>
  <c r="GJ172" i="14"/>
  <c r="GK200" i="14"/>
  <c r="GJ224" i="14"/>
  <c r="GJ246" i="14"/>
  <c r="GJ267" i="14"/>
  <c r="GJ285" i="14"/>
  <c r="GK302" i="14"/>
  <c r="GJ324" i="14"/>
  <c r="GJ342" i="14"/>
  <c r="GJ360" i="14"/>
  <c r="GJ381" i="14"/>
  <c r="GK398" i="14"/>
  <c r="GK416" i="14"/>
  <c r="GJ438" i="14"/>
  <c r="GJ455" i="14"/>
  <c r="GJ468" i="14"/>
  <c r="GJ484" i="14"/>
  <c r="GK497" i="14"/>
  <c r="GJ511" i="14"/>
  <c r="GJ527" i="14"/>
  <c r="GJ540" i="14"/>
  <c r="GK553" i="14"/>
  <c r="GK569" i="14"/>
  <c r="GJ583" i="14"/>
  <c r="GJ93" i="14"/>
  <c r="GJ113" i="14"/>
  <c r="GJ133" i="14"/>
  <c r="GJ157" i="14"/>
  <c r="GJ177" i="14"/>
  <c r="GJ197" i="14"/>
  <c r="GJ221" i="14"/>
  <c r="GK71" i="14"/>
  <c r="GJ98" i="14"/>
  <c r="GJ130" i="14"/>
  <c r="GK156" i="14"/>
  <c r="GK183" i="14"/>
  <c r="GK215" i="14"/>
  <c r="GK241" i="14"/>
  <c r="GK261" i="14"/>
  <c r="GK285" i="14"/>
  <c r="GK305" i="14"/>
  <c r="GK325" i="14"/>
  <c r="GK349" i="14"/>
  <c r="GK369" i="14"/>
  <c r="GK389" i="14"/>
  <c r="GK413" i="14"/>
  <c r="GK433" i="14"/>
  <c r="GJ72" i="14"/>
  <c r="GK114" i="14"/>
  <c r="GJ150" i="14"/>
  <c r="GK185" i="14"/>
  <c r="GJ228" i="14"/>
  <c r="GJ258" i="14"/>
  <c r="GK284" i="14"/>
  <c r="GK316" i="14"/>
  <c r="GJ343" i="14"/>
  <c r="GJ370" i="14"/>
  <c r="GJ402" i="14"/>
  <c r="GK428" i="14"/>
  <c r="GJ450" i="14"/>
  <c r="GK466" i="14"/>
  <c r="GK480" i="14"/>
  <c r="GK494" i="14"/>
  <c r="GK510" i="14"/>
  <c r="GK522" i="14"/>
  <c r="GK536" i="14"/>
  <c r="GK552" i="14"/>
  <c r="GK566" i="14"/>
  <c r="GK578" i="14"/>
  <c r="GK594" i="14"/>
  <c r="GK608" i="14"/>
  <c r="GK622" i="14"/>
  <c r="GK638" i="14"/>
  <c r="GK650" i="14"/>
  <c r="GK664" i="14"/>
  <c r="GK680" i="14"/>
  <c r="GK694" i="14"/>
  <c r="GK706" i="14"/>
  <c r="GK722" i="14"/>
  <c r="GK736" i="14"/>
  <c r="GK750" i="14"/>
  <c r="GK766" i="14"/>
  <c r="GK778" i="14"/>
  <c r="GK792" i="14"/>
  <c r="GK808" i="14"/>
  <c r="GK822" i="14"/>
  <c r="GK834" i="14"/>
  <c r="GK850" i="14"/>
  <c r="GK864" i="14"/>
  <c r="GK878" i="14"/>
  <c r="GK105" i="14"/>
  <c r="GJ134" i="14"/>
  <c r="GK166" i="14"/>
  <c r="GK205" i="14"/>
  <c r="GJ238" i="14"/>
  <c r="GJ260" i="14"/>
  <c r="GK288" i="14"/>
  <c r="GJ313" i="14"/>
  <c r="GK338" i="14"/>
  <c r="GK366" i="14"/>
  <c r="GJ388" i="14"/>
  <c r="GJ413" i="14"/>
  <c r="GJ441" i="14"/>
  <c r="GJ463" i="14"/>
  <c r="GJ479" i="14"/>
  <c r="GJ500" i="14"/>
  <c r="GJ519" i="14"/>
  <c r="GK537" i="14"/>
  <c r="GJ559" i="14"/>
  <c r="GJ575" i="14"/>
  <c r="GK593" i="14"/>
  <c r="GJ607" i="14"/>
  <c r="GJ623" i="14"/>
  <c r="GJ636" i="14"/>
  <c r="GK649" i="14"/>
  <c r="GK665" i="14"/>
  <c r="GJ679" i="14"/>
  <c r="GJ692" i="14"/>
  <c r="GJ708" i="14"/>
  <c r="GK721" i="14"/>
  <c r="GJ735" i="14"/>
  <c r="GJ751" i="14"/>
  <c r="GJ764" i="14"/>
  <c r="GK777" i="14"/>
  <c r="GK793" i="14"/>
  <c r="GJ807" i="14"/>
  <c r="GJ820" i="14"/>
  <c r="GJ836" i="14"/>
  <c r="GK849" i="14"/>
  <c r="GJ863" i="14"/>
  <c r="GJ879" i="14"/>
  <c r="GJ889" i="14"/>
  <c r="GJ899" i="14"/>
  <c r="GJ911" i="14"/>
  <c r="GJ921" i="14"/>
  <c r="GJ931" i="14"/>
  <c r="GJ943" i="14"/>
  <c r="GJ953" i="14"/>
  <c r="GJ963" i="14"/>
  <c r="GJ975" i="14"/>
  <c r="GJ985" i="14"/>
  <c r="GJ995" i="14"/>
  <c r="GJ1007" i="14"/>
  <c r="GJ1017" i="14"/>
  <c r="GJ1027" i="14"/>
  <c r="GJ1039" i="14"/>
  <c r="GJ1049" i="14"/>
  <c r="GJ1059" i="14"/>
  <c r="GJ1071" i="14"/>
  <c r="GJ1081" i="14"/>
  <c r="GJ1091" i="14"/>
  <c r="GJ1103" i="14"/>
  <c r="GJ1113" i="14"/>
  <c r="GJ1123" i="14"/>
  <c r="GJ1135" i="14"/>
  <c r="GJ1145" i="14"/>
  <c r="GJ1155" i="14"/>
  <c r="GJ1167" i="14"/>
  <c r="GJ1177" i="14"/>
  <c r="GJ1187" i="14"/>
  <c r="GJ1199" i="14"/>
  <c r="GJ1209" i="14"/>
  <c r="GJ1219" i="14"/>
  <c r="GJ1231" i="14"/>
  <c r="GJ1241" i="14"/>
  <c r="GJ1251" i="14"/>
  <c r="GJ1263" i="14"/>
  <c r="GJ1273" i="14"/>
  <c r="GJ1283" i="14"/>
  <c r="GJ1295" i="14"/>
  <c r="GJ1305" i="14"/>
  <c r="GJ1315" i="14"/>
  <c r="GJ1327" i="14"/>
  <c r="GJ1337" i="14"/>
  <c r="GJ1347" i="14"/>
  <c r="GJ1359" i="14"/>
  <c r="GJ1369" i="14"/>
  <c r="GJ1379" i="14"/>
  <c r="GJ1391" i="14"/>
  <c r="GJ1401" i="14"/>
  <c r="GJ1411" i="14"/>
  <c r="GJ1423" i="14"/>
  <c r="GJ1433" i="14"/>
  <c r="GJ1443" i="14"/>
  <c r="GJ1455" i="14"/>
  <c r="GJ1465" i="14"/>
  <c r="GJ1475" i="14"/>
  <c r="GJ1487" i="14"/>
  <c r="GJ1497" i="14"/>
  <c r="GJ1507" i="14"/>
  <c r="GJ1519" i="14"/>
  <c r="GJ1529" i="14"/>
  <c r="GJ1539" i="14"/>
  <c r="GJ1551" i="14"/>
  <c r="GJ1561" i="14"/>
  <c r="GJ1571" i="14"/>
  <c r="GJ1583" i="14"/>
  <c r="GJ1593" i="14"/>
  <c r="GJ1603" i="14"/>
  <c r="GJ1615" i="14"/>
  <c r="GJ1625" i="14"/>
  <c r="GJ1635" i="14"/>
  <c r="GJ1647" i="14"/>
  <c r="GJ1657" i="14"/>
  <c r="GJ1667" i="14"/>
  <c r="GJ1679" i="14"/>
  <c r="GJ1689" i="14"/>
  <c r="GJ1699" i="14"/>
  <c r="GJ1711" i="14"/>
  <c r="GJ1721" i="14"/>
  <c r="GJ1731" i="14"/>
  <c r="GJ102" i="14"/>
  <c r="GK133" i="14"/>
  <c r="GK165" i="14"/>
  <c r="GK202" i="14"/>
  <c r="GK234" i="14"/>
  <c r="GJ259" i="14"/>
  <c r="GJ288" i="14"/>
  <c r="GJ312" i="14"/>
  <c r="GJ336" i="14"/>
  <c r="GJ364" i="14"/>
  <c r="GJ387" i="14"/>
  <c r="GJ411" i="14"/>
  <c r="GJ440" i="14"/>
  <c r="GJ461" i="14"/>
  <c r="GJ478" i="14"/>
  <c r="GK70" i="14"/>
  <c r="GJ94" i="14"/>
  <c r="GJ126" i="14"/>
  <c r="GK163" i="14"/>
  <c r="GK194" i="14"/>
  <c r="GK226" i="14"/>
  <c r="GK258" i="14"/>
  <c r="GK282" i="14"/>
  <c r="GJ305" i="14"/>
  <c r="GJ334" i="14"/>
  <c r="GJ358" i="14"/>
  <c r="GJ382" i="14"/>
  <c r="GK410" i="14"/>
  <c r="GJ433" i="14"/>
  <c r="GJ456" i="14"/>
  <c r="GK477" i="14"/>
  <c r="GK495" i="14"/>
  <c r="GJ513" i="14"/>
  <c r="GJ534" i="14"/>
  <c r="GJ552" i="14"/>
  <c r="GJ570" i="14"/>
  <c r="GK591" i="14"/>
  <c r="GJ609" i="14"/>
  <c r="GJ627" i="14"/>
  <c r="GJ648" i="14"/>
  <c r="GJ666" i="14"/>
  <c r="GK683" i="14"/>
  <c r="GJ705" i="14"/>
  <c r="GJ723" i="14"/>
  <c r="GJ741" i="14"/>
  <c r="GJ762" i="14"/>
  <c r="GK779" i="14"/>
  <c r="GK797" i="14"/>
  <c r="GJ819" i="14"/>
  <c r="GJ837" i="14"/>
  <c r="GJ854" i="14"/>
  <c r="GK875" i="14"/>
  <c r="GJ890" i="14"/>
  <c r="GK903" i="14"/>
  <c r="GK919" i="14"/>
  <c r="GK932" i="14"/>
  <c r="GJ946" i="14"/>
  <c r="GJ962" i="14"/>
  <c r="GK975" i="14"/>
  <c r="GK988" i="14"/>
  <c r="GK1004" i="14"/>
  <c r="GJ1018" i="14"/>
  <c r="GK1031" i="14"/>
  <c r="GK1047" i="14"/>
  <c r="GK1060" i="14"/>
  <c r="GJ1074" i="14"/>
  <c r="GJ1090" i="14"/>
  <c r="GK1103" i="14"/>
  <c r="GK1116" i="14"/>
  <c r="GK1132" i="14"/>
  <c r="GJ1146" i="14"/>
  <c r="GK1159" i="14"/>
  <c r="GK1175" i="14"/>
  <c r="GK1188" i="14"/>
  <c r="GJ1202" i="14"/>
  <c r="GJ1218" i="14"/>
  <c r="GK1231" i="14"/>
  <c r="GK1244" i="14"/>
  <c r="GK1260" i="14"/>
  <c r="GJ1274" i="14"/>
  <c r="GK1287" i="14"/>
  <c r="GK1303" i="14"/>
  <c r="GK1316" i="14"/>
  <c r="GJ1330" i="14"/>
  <c r="GK1343" i="14"/>
  <c r="GJ1354" i="14"/>
  <c r="GK1364" i="14"/>
  <c r="GK1375" i="14"/>
  <c r="GJ1386" i="14"/>
  <c r="GK1396" i="14"/>
  <c r="GK1407" i="14"/>
  <c r="GJ1418" i="14"/>
  <c r="GK1428" i="14"/>
  <c r="GK1439" i="14"/>
  <c r="GJ1450" i="14"/>
  <c r="GK1460" i="14"/>
  <c r="GK1471" i="14"/>
  <c r="GJ1482" i="14"/>
  <c r="GK1492" i="14"/>
  <c r="GK1503" i="14"/>
  <c r="GJ1514" i="14"/>
  <c r="GK1524" i="14"/>
  <c r="GK1535" i="14"/>
  <c r="GJ1546" i="14"/>
  <c r="GK1556" i="14"/>
  <c r="GK1567" i="14"/>
  <c r="GJ1578" i="14"/>
  <c r="GK1588" i="14"/>
  <c r="GK1599" i="14"/>
  <c r="GJ1610" i="14"/>
  <c r="GK1620" i="14"/>
  <c r="GK1631" i="14"/>
  <c r="GJ1642" i="14"/>
  <c r="GK1652" i="14"/>
  <c r="GK1663" i="14"/>
  <c r="GJ1674" i="14"/>
  <c r="GK1684" i="14"/>
  <c r="GK1695" i="14"/>
  <c r="GJ1706" i="14"/>
  <c r="GK1716" i="14"/>
  <c r="GK1727" i="14"/>
  <c r="GK1736" i="14"/>
  <c r="GK1744" i="14"/>
  <c r="GK1752" i="14"/>
  <c r="GK1760" i="14"/>
  <c r="GK1768" i="14"/>
  <c r="GK1776" i="14"/>
  <c r="GK1784" i="14"/>
  <c r="GK1792" i="14"/>
  <c r="GK1800" i="14"/>
  <c r="GK1808" i="14"/>
  <c r="GK1816" i="14"/>
  <c r="GK1824" i="14"/>
  <c r="GK1832" i="14"/>
  <c r="GK1840" i="14"/>
  <c r="GK1848" i="14"/>
  <c r="GK1856" i="14"/>
  <c r="GK1864" i="14"/>
  <c r="GK1872" i="14"/>
  <c r="GK1880" i="14"/>
  <c r="GK1888" i="14"/>
  <c r="GK1896" i="14"/>
  <c r="GK1904" i="14"/>
  <c r="GK1912" i="14"/>
  <c r="GK1920" i="14"/>
  <c r="GK1928" i="14"/>
  <c r="GK1936" i="14"/>
  <c r="GK1944" i="14"/>
  <c r="GK1952" i="14"/>
  <c r="GK1960" i="14"/>
  <c r="GK1968" i="14"/>
  <c r="GK1976" i="14"/>
  <c r="GK1984" i="14"/>
  <c r="GK1992" i="14"/>
  <c r="GK2000" i="14"/>
  <c r="GK2008" i="14"/>
  <c r="GK2016" i="14"/>
  <c r="GK2024" i="14"/>
  <c r="GK2032" i="14"/>
  <c r="GK2040" i="14"/>
  <c r="GK2048" i="14"/>
  <c r="GK2056" i="14"/>
  <c r="GK2064" i="14"/>
  <c r="GK2072" i="14"/>
  <c r="GK2080" i="14"/>
  <c r="GK2088" i="14"/>
  <c r="GK2096" i="14"/>
  <c r="GK2104" i="14"/>
  <c r="GK2112" i="14"/>
  <c r="GK2120" i="14"/>
  <c r="GK2128" i="14"/>
  <c r="GK2136" i="14"/>
  <c r="GK2144" i="14"/>
  <c r="GK2152" i="14"/>
  <c r="GK2160" i="14"/>
  <c r="GK102" i="14"/>
  <c r="GK154" i="14"/>
  <c r="GJ204" i="14"/>
  <c r="GJ251" i="14"/>
  <c r="GJ289" i="14"/>
  <c r="GK326" i="14"/>
  <c r="GJ365" i="14"/>
  <c r="GJ403" i="14"/>
  <c r="GK440" i="14"/>
  <c r="GJ472" i="14"/>
  <c r="GK499" i="14"/>
  <c r="GJ518" i="14"/>
  <c r="GJ537" i="14"/>
  <c r="GJ557" i="14"/>
  <c r="GK575" i="14"/>
  <c r="GJ594" i="14"/>
  <c r="GK613" i="14"/>
  <c r="GJ632" i="14"/>
  <c r="GJ651" i="14"/>
  <c r="GJ670" i="14"/>
  <c r="GJ689" i="14"/>
  <c r="GK707" i="14"/>
  <c r="GK727" i="14"/>
  <c r="GJ746" i="14"/>
  <c r="GJ765" i="14"/>
  <c r="GJ784" i="14"/>
  <c r="GJ803" i="14"/>
  <c r="GK821" i="14"/>
  <c r="GJ841" i="14"/>
  <c r="GK859" i="14"/>
  <c r="GJ878" i="14"/>
  <c r="GK893" i="14"/>
  <c r="GK907" i="14"/>
  <c r="GK921" i="14"/>
  <c r="GJ936" i="14"/>
  <c r="GJ950" i="14"/>
  <c r="GJ964" i="14"/>
  <c r="GK978" i="14"/>
  <c r="GK992" i="14"/>
  <c r="GK1006" i="14"/>
  <c r="GK1021" i="14"/>
  <c r="GK1035" i="14"/>
  <c r="GK85" i="14"/>
  <c r="GK136" i="14"/>
  <c r="GK187" i="14"/>
  <c r="GK237" i="14"/>
  <c r="GJ276" i="14"/>
  <c r="GK314" i="14"/>
  <c r="GJ352" i="14"/>
  <c r="GJ390" i="14"/>
  <c r="GJ428" i="14"/>
  <c r="GJ462" i="14"/>
  <c r="GJ491" i="14"/>
  <c r="GJ512" i="14"/>
  <c r="GK531" i="14"/>
  <c r="GJ550" i="14"/>
  <c r="GJ569" i="14"/>
  <c r="GJ589" i="14"/>
  <c r="GK607" i="14"/>
  <c r="GJ626" i="14"/>
  <c r="GK645" i="14"/>
  <c r="GJ664" i="14"/>
  <c r="GJ683" i="14"/>
  <c r="GJ702" i="14"/>
  <c r="GJ721" i="14"/>
  <c r="GK739" i="14"/>
  <c r="GK759" i="14"/>
  <c r="GJ778" i="14"/>
  <c r="GJ797" i="14"/>
  <c r="GJ816" i="14"/>
  <c r="GJ835" i="14"/>
  <c r="GK853" i="14"/>
  <c r="GJ873" i="14"/>
  <c r="GK888" i="14"/>
  <c r="GK902" i="14"/>
  <c r="GK917" i="14"/>
  <c r="GK931" i="14"/>
  <c r="GK945" i="14"/>
  <c r="GJ960" i="14"/>
  <c r="GJ974" i="14"/>
  <c r="GJ988" i="14"/>
  <c r="GK1002" i="14"/>
  <c r="GK1016" i="14"/>
  <c r="GJ80" i="14"/>
  <c r="GJ180" i="14"/>
  <c r="GJ272" i="14"/>
  <c r="GJ347" i="14"/>
  <c r="GK422" i="14"/>
  <c r="GK487" i="14"/>
  <c r="GJ529" i="14"/>
  <c r="GK567" i="14"/>
  <c r="GJ605" i="14"/>
  <c r="GJ643" i="14"/>
  <c r="GJ681" i="14"/>
  <c r="GJ718" i="14"/>
  <c r="GJ757" i="14"/>
  <c r="GJ795" i="14"/>
  <c r="GJ832" i="14"/>
  <c r="GJ870" i="14"/>
  <c r="GK901" i="14"/>
  <c r="GK929" i="14"/>
  <c r="GJ81" i="14"/>
  <c r="GJ101" i="14"/>
  <c r="GJ125" i="14"/>
  <c r="GJ145" i="14"/>
  <c r="GJ165" i="14"/>
  <c r="GJ189" i="14"/>
  <c r="GJ209" i="14"/>
  <c r="GJ229" i="14"/>
  <c r="GK87" i="14"/>
  <c r="GJ114" i="14"/>
  <c r="GK140" i="14"/>
  <c r="GK172" i="14"/>
  <c r="GK199" i="14"/>
  <c r="GJ226" i="14"/>
  <c r="GK253" i="14"/>
  <c r="GK273" i="14"/>
  <c r="GK293" i="14"/>
  <c r="GK317" i="14"/>
  <c r="GK337" i="14"/>
  <c r="GK357" i="14"/>
  <c r="GK381" i="14"/>
  <c r="GK401" i="14"/>
  <c r="GK421" i="14"/>
  <c r="GK445" i="14"/>
  <c r="GK93" i="14"/>
  <c r="GK128" i="14"/>
  <c r="GK171" i="14"/>
  <c r="GK206" i="14"/>
  <c r="GJ242" i="14"/>
  <c r="GJ274" i="14"/>
  <c r="GK300" i="14"/>
  <c r="GJ327" i="14"/>
  <c r="GJ359" i="14"/>
  <c r="GJ386" i="14"/>
  <c r="GK412" i="14"/>
  <c r="GK444" i="14"/>
  <c r="GK458" i="14"/>
  <c r="GK472" i="14"/>
  <c r="GK488" i="14"/>
  <c r="GK502" i="14"/>
  <c r="GK514" i="14"/>
  <c r="GK530" i="14"/>
  <c r="GK544" i="14"/>
  <c r="GK558" i="14"/>
  <c r="GK574" i="14"/>
  <c r="GK586" i="14"/>
  <c r="GK600" i="14"/>
  <c r="GK616" i="14"/>
  <c r="GK630" i="14"/>
  <c r="GK642" i="14"/>
  <c r="GK658" i="14"/>
  <c r="GK672" i="14"/>
  <c r="GK686" i="14"/>
  <c r="GK702" i="14"/>
  <c r="GK714" i="14"/>
  <c r="GK728" i="14"/>
  <c r="GK744" i="14"/>
  <c r="GK758" i="14"/>
  <c r="GK770" i="14"/>
  <c r="GK786" i="14"/>
  <c r="GK800" i="14"/>
  <c r="GK814" i="14"/>
  <c r="GK830" i="14"/>
  <c r="GK842" i="14"/>
  <c r="GK856" i="14"/>
  <c r="GK872" i="14"/>
  <c r="GK86" i="14"/>
  <c r="GK115" i="14"/>
  <c r="GK152" i="14"/>
  <c r="GK186" i="14"/>
  <c r="GK219" i="14"/>
  <c r="GJ253" i="14"/>
  <c r="GK274" i="14"/>
  <c r="GJ299" i="14"/>
  <c r="GJ328" i="14"/>
  <c r="GK352" i="14"/>
  <c r="GJ374" i="14"/>
  <c r="GK402" i="14"/>
  <c r="GJ427" i="14"/>
  <c r="GJ452" i="14"/>
  <c r="GK473" i="14"/>
  <c r="GK489" i="14"/>
  <c r="GJ508" i="14"/>
  <c r="GK529" i="14"/>
  <c r="GJ548" i="14"/>
  <c r="GJ564" i="14"/>
  <c r="GK585" i="14"/>
  <c r="GK601" i="14"/>
  <c r="GJ615" i="14"/>
  <c r="GJ628" i="14"/>
  <c r="GJ644" i="14"/>
  <c r="GK657" i="14"/>
  <c r="GJ671" i="14"/>
  <c r="GJ687" i="14"/>
  <c r="GJ700" i="14"/>
  <c r="GK713" i="14"/>
  <c r="GK729" i="14"/>
  <c r="GJ743" i="14"/>
  <c r="GJ756" i="14"/>
  <c r="GJ772" i="14"/>
  <c r="GK785" i="14"/>
  <c r="GJ799" i="14"/>
  <c r="GJ815" i="14"/>
  <c r="GJ828" i="14"/>
  <c r="GK841" i="14"/>
  <c r="GK857" i="14"/>
  <c r="GJ871" i="14"/>
  <c r="GJ883" i="14"/>
  <c r="GJ895" i="14"/>
  <c r="GJ905" i="14"/>
  <c r="GJ915" i="14"/>
  <c r="GJ927" i="14"/>
  <c r="GJ937" i="14"/>
  <c r="GJ947" i="14"/>
  <c r="GJ959" i="14"/>
  <c r="GJ969" i="14"/>
  <c r="GJ979" i="14"/>
  <c r="GJ991" i="14"/>
  <c r="GJ1001" i="14"/>
  <c r="GJ1011" i="14"/>
  <c r="GJ1023" i="14"/>
  <c r="GJ1033" i="14"/>
  <c r="GJ1043" i="14"/>
  <c r="GJ1055" i="14"/>
  <c r="GJ1065" i="14"/>
  <c r="GJ1075" i="14"/>
  <c r="GJ1087" i="14"/>
  <c r="GJ1097" i="14"/>
  <c r="GJ1107" i="14"/>
  <c r="GJ1119" i="14"/>
  <c r="GJ1129" i="14"/>
  <c r="GJ1139" i="14"/>
  <c r="GJ1151" i="14"/>
  <c r="GJ1161" i="14"/>
  <c r="GJ1171" i="14"/>
  <c r="GJ1183" i="14"/>
  <c r="GJ1193" i="14"/>
  <c r="GJ1203" i="14"/>
  <c r="GJ1215" i="14"/>
  <c r="GJ1225" i="14"/>
  <c r="GJ1235" i="14"/>
  <c r="GJ1247" i="14"/>
  <c r="GJ1257" i="14"/>
  <c r="GJ1267" i="14"/>
  <c r="GJ1279" i="14"/>
  <c r="GJ1289" i="14"/>
  <c r="GJ1299" i="14"/>
  <c r="GJ1311" i="14"/>
  <c r="GJ1321" i="14"/>
  <c r="GJ1331" i="14"/>
  <c r="GJ1343" i="14"/>
  <c r="GJ1353" i="14"/>
  <c r="GJ1363" i="14"/>
  <c r="GJ1375" i="14"/>
  <c r="GJ1385" i="14"/>
  <c r="GJ1395" i="14"/>
  <c r="GJ1407" i="14"/>
  <c r="GJ1417" i="14"/>
  <c r="GJ1427" i="14"/>
  <c r="GJ1439" i="14"/>
  <c r="GJ1449" i="14"/>
  <c r="GJ1459" i="14"/>
  <c r="GJ1471" i="14"/>
  <c r="GJ1481" i="14"/>
  <c r="GJ1491" i="14"/>
  <c r="GJ1503" i="14"/>
  <c r="GJ1513" i="14"/>
  <c r="GJ1523" i="14"/>
  <c r="GJ1535" i="14"/>
  <c r="GJ1545" i="14"/>
  <c r="GJ1555" i="14"/>
  <c r="GJ1567" i="14"/>
  <c r="GJ1577" i="14"/>
  <c r="GJ1587" i="14"/>
  <c r="GJ1599" i="14"/>
  <c r="GJ1609" i="14"/>
  <c r="GJ1619" i="14"/>
  <c r="GJ1631" i="14"/>
  <c r="GJ1641" i="14"/>
  <c r="GJ1651" i="14"/>
  <c r="GJ1663" i="14"/>
  <c r="GJ1673" i="14"/>
  <c r="GJ1683" i="14"/>
  <c r="GJ1695" i="14"/>
  <c r="GJ1705" i="14"/>
  <c r="GJ1715" i="14"/>
  <c r="GJ1727" i="14"/>
  <c r="GK83" i="14"/>
  <c r="GK113" i="14"/>
  <c r="GJ152" i="14"/>
  <c r="GJ184" i="14"/>
  <c r="GJ216" i="14"/>
  <c r="GK250" i="14"/>
  <c r="GJ273" i="14"/>
  <c r="GJ297" i="14"/>
  <c r="GJ326" i="14"/>
  <c r="GJ350" i="14"/>
  <c r="GJ373" i="14"/>
  <c r="GJ401" i="14"/>
  <c r="GJ425" i="14"/>
  <c r="GJ449" i="14"/>
  <c r="GK471" i="14"/>
  <c r="GJ489" i="14"/>
  <c r="GK74" i="14"/>
  <c r="GK112" i="14"/>
  <c r="GK144" i="14"/>
  <c r="GJ176" i="14"/>
  <c r="GK213" i="14"/>
  <c r="GJ244" i="14"/>
  <c r="GJ268" i="14"/>
  <c r="GK296" i="14"/>
  <c r="GJ320" i="14"/>
  <c r="GJ344" i="14"/>
  <c r="GJ372" i="14"/>
  <c r="GJ396" i="14"/>
  <c r="GJ419" i="14"/>
  <c r="GJ448" i="14"/>
  <c r="GJ467" i="14"/>
  <c r="GJ485" i="14"/>
  <c r="GJ506" i="14"/>
  <c r="GK523" i="14"/>
  <c r="GK541" i="14"/>
  <c r="GJ563" i="14"/>
  <c r="GJ581" i="14"/>
  <c r="GJ598" i="14"/>
  <c r="GK619" i="14"/>
  <c r="GK637" i="14"/>
  <c r="GK655" i="14"/>
  <c r="GJ677" i="14"/>
  <c r="GJ694" i="14"/>
  <c r="GJ712" i="14"/>
  <c r="GK733" i="14"/>
  <c r="GK751" i="14"/>
  <c r="GJ769" i="14"/>
  <c r="GJ790" i="14"/>
  <c r="GJ808" i="14"/>
  <c r="GJ826" i="14"/>
  <c r="GK847" i="14"/>
  <c r="GJ865" i="14"/>
  <c r="GJ882" i="14"/>
  <c r="GJ898" i="14"/>
  <c r="GK911" i="14"/>
  <c r="GK924" i="14"/>
  <c r="GK940" i="14"/>
  <c r="GJ954" i="14"/>
  <c r="GK967" i="14"/>
  <c r="GK983" i="14"/>
  <c r="GK996" i="14"/>
  <c r="GJ1010" i="14"/>
  <c r="GJ1026" i="14"/>
  <c r="GK1039" i="14"/>
  <c r="GK1052" i="14"/>
  <c r="GK1068" i="14"/>
  <c r="GJ1082" i="14"/>
  <c r="GK1095" i="14"/>
  <c r="GK1111" i="14"/>
  <c r="GK1124" i="14"/>
  <c r="GJ1138" i="14"/>
  <c r="GJ1154" i="14"/>
  <c r="GK1167" i="14"/>
  <c r="GK1180" i="14"/>
  <c r="GK1196" i="14"/>
  <c r="GJ1210" i="14"/>
  <c r="GK1223" i="14"/>
  <c r="GK1239" i="14"/>
  <c r="GK1252" i="14"/>
  <c r="GJ1266" i="14"/>
  <c r="GJ1282" i="14"/>
  <c r="GK1295" i="14"/>
  <c r="GK1308" i="14"/>
  <c r="GK1324" i="14"/>
  <c r="GJ1338" i="14"/>
  <c r="GK1348" i="14"/>
  <c r="GK1359" i="14"/>
  <c r="GJ1370" i="14"/>
  <c r="GK1380" i="14"/>
  <c r="GK1391" i="14"/>
  <c r="GJ1402" i="14"/>
  <c r="GK1412" i="14"/>
  <c r="GK1423" i="14"/>
  <c r="GJ1434" i="14"/>
  <c r="GK1444" i="14"/>
  <c r="GK1455" i="14"/>
  <c r="GJ1466" i="14"/>
  <c r="GK1476" i="14"/>
  <c r="GK1487" i="14"/>
  <c r="GJ1498" i="14"/>
  <c r="GK1508" i="14"/>
  <c r="GK1519" i="14"/>
  <c r="GJ1530" i="14"/>
  <c r="GK1540" i="14"/>
  <c r="GK1551" i="14"/>
  <c r="GJ1562" i="14"/>
  <c r="GK1572" i="14"/>
  <c r="GK1583" i="14"/>
  <c r="GJ1594" i="14"/>
  <c r="GK1604" i="14"/>
  <c r="GK1615" i="14"/>
  <c r="GJ1626" i="14"/>
  <c r="GK1636" i="14"/>
  <c r="GK1647" i="14"/>
  <c r="GJ1658" i="14"/>
  <c r="GK1668" i="14"/>
  <c r="GK1679" i="14"/>
  <c r="GJ1690" i="14"/>
  <c r="GK1700" i="14"/>
  <c r="GK1711" i="14"/>
  <c r="GJ1722" i="14"/>
  <c r="GK1732" i="14"/>
  <c r="GK1740" i="14"/>
  <c r="GK1748" i="14"/>
  <c r="GK1756" i="14"/>
  <c r="GK1764" i="14"/>
  <c r="GK1772" i="14"/>
  <c r="GK1780" i="14"/>
  <c r="GK1788" i="14"/>
  <c r="GK1796" i="14"/>
  <c r="GK1804" i="14"/>
  <c r="GK1812" i="14"/>
  <c r="GK1820" i="14"/>
  <c r="GK1828" i="14"/>
  <c r="GK1836" i="14"/>
  <c r="GK1844" i="14"/>
  <c r="GK1852" i="14"/>
  <c r="GK1860" i="14"/>
  <c r="GK1868" i="14"/>
  <c r="GK1876" i="14"/>
  <c r="GK1884" i="14"/>
  <c r="GK1892" i="14"/>
  <c r="GK1900" i="14"/>
  <c r="GK1908" i="14"/>
  <c r="GK1916" i="14"/>
  <c r="GK1924" i="14"/>
  <c r="GK1932" i="14"/>
  <c r="GK1940" i="14"/>
  <c r="GK1948" i="14"/>
  <c r="GK1956" i="14"/>
  <c r="GK1964" i="14"/>
  <c r="GK1972" i="14"/>
  <c r="GK1980" i="14"/>
  <c r="GK1988" i="14"/>
  <c r="GK1996" i="14"/>
  <c r="GK2004" i="14"/>
  <c r="GK2012" i="14"/>
  <c r="GK2020" i="14"/>
  <c r="GK2028" i="14"/>
  <c r="GK2036" i="14"/>
  <c r="GK2044" i="14"/>
  <c r="GK2052" i="14"/>
  <c r="GK2060" i="14"/>
  <c r="GK2068" i="14"/>
  <c r="GK2076" i="14"/>
  <c r="GK2084" i="14"/>
  <c r="GK2092" i="14"/>
  <c r="GK2100" i="14"/>
  <c r="GK2108" i="14"/>
  <c r="GK2116" i="14"/>
  <c r="GK2124" i="14"/>
  <c r="GK2132" i="14"/>
  <c r="GK2140" i="14"/>
  <c r="GK2148" i="14"/>
  <c r="GK2156" i="14"/>
  <c r="GJ78" i="14"/>
  <c r="GJ128" i="14"/>
  <c r="GK179" i="14"/>
  <c r="GJ230" i="14"/>
  <c r="GJ270" i="14"/>
  <c r="GJ308" i="14"/>
  <c r="GK346" i="14"/>
  <c r="GJ384" i="14"/>
  <c r="GJ422" i="14"/>
  <c r="GJ458" i="14"/>
  <c r="GJ486" i="14"/>
  <c r="GJ509" i="14"/>
  <c r="GJ528" i="14"/>
  <c r="GJ547" i="14"/>
  <c r="GK565" i="14"/>
  <c r="GJ585" i="14"/>
  <c r="GK603" i="14"/>
  <c r="GJ622" i="14"/>
  <c r="GJ642" i="14"/>
  <c r="GJ661" i="14"/>
  <c r="GK679" i="14"/>
  <c r="GJ699" i="14"/>
  <c r="GK717" i="14"/>
  <c r="GJ736" i="14"/>
  <c r="GK755" i="14"/>
  <c r="GJ774" i="14"/>
  <c r="GJ793" i="14"/>
  <c r="GJ813" i="14"/>
  <c r="GK831" i="14"/>
  <c r="GJ850" i="14"/>
  <c r="GK869" i="14"/>
  <c r="GJ886" i="14"/>
  <c r="GJ900" i="14"/>
  <c r="GK914" i="14"/>
  <c r="GK928" i="14"/>
  <c r="GK942" i="14"/>
  <c r="GK957" i="14"/>
  <c r="GK971" i="14"/>
  <c r="GK985" i="14"/>
  <c r="GJ1000" i="14"/>
  <c r="GJ1014" i="14"/>
  <c r="GJ1028" i="14"/>
  <c r="GK1042" i="14"/>
  <c r="GJ112" i="14"/>
  <c r="GK161" i="14"/>
  <c r="GJ212" i="14"/>
  <c r="GJ257" i="14"/>
  <c r="GK294" i="14"/>
  <c r="GJ333" i="14"/>
  <c r="GJ371" i="14"/>
  <c r="GK408" i="14"/>
  <c r="GK446" i="14"/>
  <c r="GJ477" i="14"/>
  <c r="GK503" i="14"/>
  <c r="GJ522" i="14"/>
  <c r="GJ541" i="14"/>
  <c r="GJ560" i="14"/>
  <c r="GJ579" i="14"/>
  <c r="GK597" i="14"/>
  <c r="GJ617" i="14"/>
  <c r="GK635" i="14"/>
  <c r="GJ654" i="14"/>
  <c r="GJ674" i="14"/>
  <c r="GJ693" i="14"/>
  <c r="GK711" i="14"/>
  <c r="GJ731" i="14"/>
  <c r="GK749" i="14"/>
  <c r="GJ768" i="14"/>
  <c r="GK787" i="14"/>
  <c r="GJ806" i="14"/>
  <c r="GJ825" i="14"/>
  <c r="GJ845" i="14"/>
  <c r="GK863" i="14"/>
  <c r="GK881" i="14"/>
  <c r="GJ85" i="14"/>
  <c r="GJ109" i="14"/>
  <c r="GJ129" i="14"/>
  <c r="GJ149" i="14"/>
  <c r="GJ173" i="14"/>
  <c r="GJ193" i="14"/>
  <c r="GJ213" i="14"/>
  <c r="GJ237" i="14"/>
  <c r="GK92" i="14"/>
  <c r="GK119" i="14"/>
  <c r="GK151" i="14"/>
  <c r="GJ178" i="14"/>
  <c r="GK204" i="14"/>
  <c r="GK236" i="14"/>
  <c r="GK257" i="14"/>
  <c r="GK277" i="14"/>
  <c r="GK301" i="14"/>
  <c r="GK321" i="14"/>
  <c r="GK341" i="14"/>
  <c r="GK365" i="14"/>
  <c r="GK385" i="14"/>
  <c r="GK405" i="14"/>
  <c r="GK429" i="14"/>
  <c r="GK449" i="14"/>
  <c r="GJ100" i="14"/>
  <c r="GK142" i="14"/>
  <c r="GK178" i="14"/>
  <c r="GJ214" i="14"/>
  <c r="GK252" i="14"/>
  <c r="GJ279" i="14"/>
  <c r="GJ306" i="14"/>
  <c r="GJ338" i="14"/>
  <c r="GK364" i="14"/>
  <c r="GJ391" i="14"/>
  <c r="GJ423" i="14"/>
  <c r="GJ447" i="14"/>
  <c r="GK462" i="14"/>
  <c r="GK478" i="14"/>
  <c r="GK490" i="14"/>
  <c r="GK504" i="14"/>
  <c r="GK520" i="14"/>
  <c r="GK534" i="14"/>
  <c r="GK546" i="14"/>
  <c r="GK562" i="14"/>
  <c r="GK576" i="14"/>
  <c r="GK590" i="14"/>
  <c r="GK606" i="14"/>
  <c r="GK618" i="14"/>
  <c r="GK632" i="14"/>
  <c r="GK648" i="14"/>
  <c r="GK662" i="14"/>
  <c r="GK674" i="14"/>
  <c r="GK690" i="14"/>
  <c r="GK704" i="14"/>
  <c r="GK718" i="14"/>
  <c r="GK734" i="14"/>
  <c r="GK746" i="14"/>
  <c r="GK760" i="14"/>
  <c r="GK776" i="14"/>
  <c r="GK790" i="14"/>
  <c r="GK802" i="14"/>
  <c r="GK818" i="14"/>
  <c r="GK832" i="14"/>
  <c r="GK846" i="14"/>
  <c r="GK862" i="14"/>
  <c r="GK874" i="14"/>
  <c r="GK91" i="14"/>
  <c r="GK129" i="14"/>
  <c r="GK162" i="14"/>
  <c r="GK190" i="14"/>
  <c r="GK229" i="14"/>
  <c r="GK256" i="14"/>
  <c r="GJ281" i="14"/>
  <c r="GJ310" i="14"/>
  <c r="GJ331" i="14"/>
  <c r="GJ356" i="14"/>
  <c r="GK384" i="14"/>
  <c r="GJ409" i="14"/>
  <c r="GK430" i="14"/>
  <c r="GK457" i="14"/>
  <c r="GJ476" i="14"/>
  <c r="GJ495" i="14"/>
  <c r="GJ516" i="14"/>
  <c r="GJ532" i="14"/>
  <c r="GJ551" i="14"/>
  <c r="GJ572" i="14"/>
  <c r="GJ591" i="14"/>
  <c r="GJ604" i="14"/>
  <c r="GK617" i="14"/>
  <c r="GK633" i="14"/>
  <c r="GJ647" i="14"/>
  <c r="GJ660" i="14"/>
  <c r="GJ676" i="14"/>
  <c r="GK689" i="14"/>
  <c r="GJ703" i="14"/>
  <c r="GJ719" i="14"/>
  <c r="GJ732" i="14"/>
  <c r="GK745" i="14"/>
  <c r="GK761" i="14"/>
  <c r="GJ775" i="14"/>
  <c r="GJ788" i="14"/>
  <c r="GJ804" i="14"/>
  <c r="GK817" i="14"/>
  <c r="GJ831" i="14"/>
  <c r="GJ847" i="14"/>
  <c r="GJ860" i="14"/>
  <c r="GK873" i="14"/>
  <c r="GJ887" i="14"/>
  <c r="GJ897" i="14"/>
  <c r="GJ907" i="14"/>
  <c r="GJ919" i="14"/>
  <c r="GJ929" i="14"/>
  <c r="GJ939" i="14"/>
  <c r="GJ951" i="14"/>
  <c r="GJ961" i="14"/>
  <c r="GJ971" i="14"/>
  <c r="GJ983" i="14"/>
  <c r="GJ993" i="14"/>
  <c r="GJ1003" i="14"/>
  <c r="GJ1015" i="14"/>
  <c r="GJ1025" i="14"/>
  <c r="GJ1035" i="14"/>
  <c r="GJ1047" i="14"/>
  <c r="GJ1057" i="14"/>
  <c r="GJ1067" i="14"/>
  <c r="GJ1079" i="14"/>
  <c r="GJ1089" i="14"/>
  <c r="GJ1099" i="14"/>
  <c r="GJ1111" i="14"/>
  <c r="GJ1121" i="14"/>
  <c r="GJ1131" i="14"/>
  <c r="GJ1143" i="14"/>
  <c r="GJ1153" i="14"/>
  <c r="GJ1163" i="14"/>
  <c r="GJ1175" i="14"/>
  <c r="GJ1185" i="14"/>
  <c r="GJ1195" i="14"/>
  <c r="GJ1207" i="14"/>
  <c r="GJ1217" i="14"/>
  <c r="GJ1227" i="14"/>
  <c r="GJ1239" i="14"/>
  <c r="GJ1249" i="14"/>
  <c r="GJ1259" i="14"/>
  <c r="GJ1271" i="14"/>
  <c r="GJ1281" i="14"/>
  <c r="GJ1291" i="14"/>
  <c r="GJ1303" i="14"/>
  <c r="GJ1313" i="14"/>
  <c r="GJ1323" i="14"/>
  <c r="GJ1335" i="14"/>
  <c r="GJ1345" i="14"/>
  <c r="GJ1355" i="14"/>
  <c r="GJ1367" i="14"/>
  <c r="GJ1377" i="14"/>
  <c r="GJ1387" i="14"/>
  <c r="GJ1399" i="14"/>
  <c r="GJ1409" i="14"/>
  <c r="GJ1419" i="14"/>
  <c r="GJ1431" i="14"/>
  <c r="GJ1441" i="14"/>
  <c r="GJ1451" i="14"/>
  <c r="GJ1463" i="14"/>
  <c r="GJ1473" i="14"/>
  <c r="GJ1483" i="14"/>
  <c r="GJ1495" i="14"/>
  <c r="GJ1505" i="14"/>
  <c r="GJ1515" i="14"/>
  <c r="GJ1527" i="14"/>
  <c r="GJ1537" i="14"/>
  <c r="GJ1547" i="14"/>
  <c r="GJ1559" i="14"/>
  <c r="GJ1569" i="14"/>
  <c r="GJ1579" i="14"/>
  <c r="GJ1591" i="14"/>
  <c r="GJ1601" i="14"/>
  <c r="GJ1611" i="14"/>
  <c r="GJ1623" i="14"/>
  <c r="GJ1633" i="14"/>
  <c r="GJ1643" i="14"/>
  <c r="GJ1655" i="14"/>
  <c r="GJ1665" i="14"/>
  <c r="GJ1675" i="14"/>
  <c r="GJ1687" i="14"/>
  <c r="GJ1697" i="14"/>
  <c r="GJ1707" i="14"/>
  <c r="GJ1719" i="14"/>
  <c r="GJ1729" i="14"/>
  <c r="GK88" i="14"/>
  <c r="GK126" i="14"/>
  <c r="GK158" i="14"/>
  <c r="GJ190" i="14"/>
  <c r="GK227" i="14"/>
  <c r="GK254" i="14"/>
  <c r="GK278" i="14"/>
  <c r="GJ307" i="14"/>
  <c r="GK330" i="14"/>
  <c r="GK354" i="14"/>
  <c r="GK382" i="14"/>
  <c r="GK406" i="14"/>
  <c r="GJ430" i="14"/>
  <c r="GJ457" i="14"/>
  <c r="GJ475" i="14"/>
  <c r="GJ493" i="14"/>
  <c r="GJ88" i="14"/>
  <c r="GK118" i="14"/>
  <c r="GK150" i="14"/>
  <c r="GJ188" i="14"/>
  <c r="GJ220" i="14"/>
  <c r="GK248" i="14"/>
  <c r="GJ277" i="14"/>
  <c r="GJ301" i="14"/>
  <c r="GJ325" i="14"/>
  <c r="GJ353" i="14"/>
  <c r="GK376" i="14"/>
  <c r="GK400" i="14"/>
  <c r="GJ429" i="14"/>
  <c r="GJ453" i="14"/>
  <c r="GJ470" i="14"/>
  <c r="GK491" i="14"/>
  <c r="GK509" i="14"/>
  <c r="GK527" i="14"/>
  <c r="GJ549" i="14"/>
  <c r="GJ566" i="14"/>
  <c r="GJ584" i="14"/>
  <c r="GK605" i="14"/>
  <c r="GK623" i="14"/>
  <c r="GJ641" i="14"/>
  <c r="GJ662" i="14"/>
  <c r="GJ680" i="14"/>
  <c r="GJ698" i="14"/>
  <c r="GK719" i="14"/>
  <c r="GJ737" i="14"/>
  <c r="GJ755" i="14"/>
  <c r="GJ776" i="14"/>
  <c r="GJ794" i="14"/>
  <c r="GK811" i="14"/>
  <c r="GJ833" i="14"/>
  <c r="GJ851" i="14"/>
  <c r="GJ869" i="14"/>
  <c r="GK887" i="14"/>
  <c r="GK900" i="14"/>
  <c r="GJ914" i="14"/>
  <c r="GJ930" i="14"/>
  <c r="GK943" i="14"/>
  <c r="GK956" i="14"/>
  <c r="GK972" i="14"/>
  <c r="GJ986" i="14"/>
  <c r="GK999" i="14"/>
  <c r="GK1015" i="14"/>
  <c r="GK1028" i="14"/>
  <c r="GJ1042" i="14"/>
  <c r="GJ1058" i="14"/>
  <c r="GK1071" i="14"/>
  <c r="GK1084" i="14"/>
  <c r="GK1100" i="14"/>
  <c r="GJ1114" i="14"/>
  <c r="GK1127" i="14"/>
  <c r="GK1143" i="14"/>
  <c r="GK1156" i="14"/>
  <c r="GJ1170" i="14"/>
  <c r="GJ1186" i="14"/>
  <c r="GK1199" i="14"/>
  <c r="GK1212" i="14"/>
  <c r="GK1228" i="14"/>
  <c r="GJ1242" i="14"/>
  <c r="GK1255" i="14"/>
  <c r="GK1271" i="14"/>
  <c r="GK1284" i="14"/>
  <c r="GJ1298" i="14"/>
  <c r="GJ1314" i="14"/>
  <c r="GK1327" i="14"/>
  <c r="GK1340" i="14"/>
  <c r="GK1351" i="14"/>
  <c r="GJ1362" i="14"/>
  <c r="GK1372" i="14"/>
  <c r="GK1383" i="14"/>
  <c r="GJ1394" i="14"/>
  <c r="GK1404" i="14"/>
  <c r="GK1415" i="14"/>
  <c r="GJ1426" i="14"/>
  <c r="GK1436" i="14"/>
  <c r="GK1447" i="14"/>
  <c r="GJ1458" i="14"/>
  <c r="GK1468" i="14"/>
  <c r="GK1479" i="14"/>
  <c r="GJ1490" i="14"/>
  <c r="GK1500" i="14"/>
  <c r="GK1511" i="14"/>
  <c r="GJ1522" i="14"/>
  <c r="GK1532" i="14"/>
  <c r="GK1543" i="14"/>
  <c r="GJ1554" i="14"/>
  <c r="GK1564" i="14"/>
  <c r="GK1575" i="14"/>
  <c r="GJ1586" i="14"/>
  <c r="GK1596" i="14"/>
  <c r="GK1607" i="14"/>
  <c r="GJ1618" i="14"/>
  <c r="GK1628" i="14"/>
  <c r="GK1639" i="14"/>
  <c r="GJ1650" i="14"/>
  <c r="GK1660" i="14"/>
  <c r="GK1671" i="14"/>
  <c r="GJ1682" i="14"/>
  <c r="GK1692" i="14"/>
  <c r="GK1703" i="14"/>
  <c r="GJ1714" i="14"/>
  <c r="GK1724" i="14"/>
  <c r="GK1734" i="14"/>
  <c r="GK1742" i="14"/>
  <c r="GK1750" i="14"/>
  <c r="GK1758" i="14"/>
  <c r="GK1766" i="14"/>
  <c r="GK1774" i="14"/>
  <c r="GK1782" i="14"/>
  <c r="GK1790" i="14"/>
  <c r="GK1798" i="14"/>
  <c r="GK1806" i="14"/>
  <c r="GK1814" i="14"/>
  <c r="GK1822" i="14"/>
  <c r="GK1830" i="14"/>
  <c r="GK1838" i="14"/>
  <c r="GK1846" i="14"/>
  <c r="GK1854" i="14"/>
  <c r="GK1862" i="14"/>
  <c r="GK1870" i="14"/>
  <c r="GK1878" i="14"/>
  <c r="GK1886" i="14"/>
  <c r="GK1894" i="14"/>
  <c r="GK1902" i="14"/>
  <c r="GK1910" i="14"/>
  <c r="GK1918" i="14"/>
  <c r="GK1926" i="14"/>
  <c r="GK1934" i="14"/>
  <c r="GK1942" i="14"/>
  <c r="GK1950" i="14"/>
  <c r="GK1958" i="14"/>
  <c r="GK1966" i="14"/>
  <c r="GK1974" i="14"/>
  <c r="GK1982" i="14"/>
  <c r="GK1990" i="14"/>
  <c r="GK1998" i="14"/>
  <c r="GK2006" i="14"/>
  <c r="GK2014" i="14"/>
  <c r="GK2022" i="14"/>
  <c r="GK2030" i="14"/>
  <c r="GK2038" i="14"/>
  <c r="GK2046" i="14"/>
  <c r="GK2054" i="14"/>
  <c r="GK2062" i="14"/>
  <c r="GK2070" i="14"/>
  <c r="GK2078" i="14"/>
  <c r="GK2086" i="14"/>
  <c r="GK2094" i="14"/>
  <c r="GK2102" i="14"/>
  <c r="GK2110" i="14"/>
  <c r="GK2118" i="14"/>
  <c r="GK2126" i="14"/>
  <c r="GK2134" i="14"/>
  <c r="GK2142" i="14"/>
  <c r="GK2150" i="14"/>
  <c r="GK2158" i="14"/>
  <c r="GK90" i="14"/>
  <c r="GK141" i="14"/>
  <c r="GJ192" i="14"/>
  <c r="GJ241" i="14"/>
  <c r="GJ280" i="14"/>
  <c r="GJ318" i="14"/>
  <c r="GJ355" i="14"/>
  <c r="GJ393" i="14"/>
  <c r="GJ432" i="14"/>
  <c r="GJ465" i="14"/>
  <c r="GK493" i="14"/>
  <c r="GJ514" i="14"/>
  <c r="GJ533" i="14"/>
  <c r="GK551" i="14"/>
  <c r="GJ571" i="14"/>
  <c r="GK589" i="14"/>
  <c r="GJ608" i="14"/>
  <c r="GK627" i="14"/>
  <c r="GJ646" i="14"/>
  <c r="GJ665" i="14"/>
  <c r="GJ685" i="14"/>
  <c r="GK703" i="14"/>
  <c r="GJ722" i="14"/>
  <c r="GK741" i="14"/>
  <c r="GJ760" i="14"/>
  <c r="GJ779" i="14"/>
  <c r="GJ798" i="14"/>
  <c r="GJ817" i="14"/>
  <c r="GK835" i="14"/>
  <c r="GK855" i="14"/>
  <c r="GJ874" i="14"/>
  <c r="GK889" i="14"/>
  <c r="GJ904" i="14"/>
  <c r="GJ918" i="14"/>
  <c r="GJ932" i="14"/>
  <c r="GK946" i="14"/>
  <c r="GK960" i="14"/>
  <c r="GK974" i="14"/>
  <c r="GK989" i="14"/>
  <c r="GK1003" i="14"/>
  <c r="GK1017" i="14"/>
  <c r="GJ1032" i="14"/>
  <c r="GJ1046" i="14"/>
  <c r="GK123" i="14"/>
  <c r="GJ174" i="14"/>
  <c r="GK225" i="14"/>
  <c r="GK266" i="14"/>
  <c r="GK304" i="14"/>
  <c r="GK342" i="14"/>
  <c r="GJ380" i="14"/>
  <c r="GK418" i="14"/>
  <c r="GK455" i="14"/>
  <c r="GK483" i="14"/>
  <c r="GK507" i="14"/>
  <c r="GJ526" i="14"/>
  <c r="GJ546" i="14"/>
  <c r="GJ565" i="14"/>
  <c r="GK583" i="14"/>
  <c r="GJ603" i="14"/>
  <c r="GK621" i="14"/>
  <c r="GJ640" i="14"/>
  <c r="GK659" i="14"/>
  <c r="GJ678" i="14"/>
  <c r="GJ697" i="14"/>
  <c r="GJ717" i="14"/>
  <c r="GK735" i="14"/>
  <c r="GJ754" i="14"/>
  <c r="GK773" i="14"/>
  <c r="GJ792" i="14"/>
  <c r="GJ811" i="14"/>
  <c r="GJ830" i="14"/>
  <c r="GJ849" i="14"/>
  <c r="GK867" i="14"/>
  <c r="GK885" i="14"/>
  <c r="GK899" i="14"/>
  <c r="GK913" i="14"/>
  <c r="GJ928" i="14"/>
  <c r="GJ942" i="14"/>
  <c r="GJ956" i="14"/>
  <c r="GK970" i="14"/>
  <c r="GK984" i="14"/>
  <c r="GK998" i="14"/>
  <c r="GK1013" i="14"/>
  <c r="GK1027" i="14"/>
  <c r="GK155" i="14"/>
  <c r="GJ252" i="14"/>
  <c r="GK328" i="14"/>
  <c r="GJ404" i="14"/>
  <c r="GJ473" i="14"/>
  <c r="GK519" i="14"/>
  <c r="GK557" i="14"/>
  <c r="GK595" i="14"/>
  <c r="GJ633" i="14"/>
  <c r="GK671" i="14"/>
  <c r="GK709" i="14"/>
  <c r="GJ747" i="14"/>
  <c r="GJ785" i="14"/>
  <c r="GK823" i="14"/>
  <c r="GJ861" i="14"/>
  <c r="GJ894" i="14"/>
  <c r="GK922" i="14"/>
  <c r="GK950" i="14"/>
  <c r="GK979" i="14"/>
  <c r="GJ1008" i="14"/>
  <c r="GK1033" i="14"/>
  <c r="GK1051" i="14"/>
  <c r="GK1065" i="14"/>
  <c r="GJ1080" i="14"/>
  <c r="GJ1094" i="14"/>
  <c r="GJ1108" i="14"/>
  <c r="GK1122" i="14"/>
  <c r="GK1136" i="14"/>
  <c r="GK1150" i="14"/>
  <c r="GK1165" i="14"/>
  <c r="GK1179" i="14"/>
  <c r="GK1193" i="14"/>
  <c r="GJ1208" i="14"/>
  <c r="GJ1222" i="14"/>
  <c r="GJ1236" i="14"/>
  <c r="GK1250" i="14"/>
  <c r="GK1264" i="14"/>
  <c r="GK1278" i="14"/>
  <c r="GK1293" i="14"/>
  <c r="GK1307" i="14"/>
  <c r="GK1321" i="14"/>
  <c r="GJ1336" i="14"/>
  <c r="GJ1350" i="14"/>
  <c r="GJ1364" i="14"/>
  <c r="GK1378" i="14"/>
  <c r="GK1392" i="14"/>
  <c r="GK1406" i="14"/>
  <c r="GK1421" i="14"/>
  <c r="GK1435" i="14"/>
  <c r="GK1449" i="14"/>
  <c r="GJ1464" i="14"/>
  <c r="GJ1478" i="14"/>
  <c r="GJ1492" i="14"/>
  <c r="GK1506" i="14"/>
  <c r="GK1520" i="14"/>
  <c r="GK1534" i="14"/>
  <c r="GK1549" i="14"/>
  <c r="GK1563" i="14"/>
  <c r="GK1577" i="14"/>
  <c r="GJ1592" i="14"/>
  <c r="GJ1606" i="14"/>
  <c r="GJ1620" i="14"/>
  <c r="GK1634" i="14"/>
  <c r="GK1648" i="14"/>
  <c r="GK1662" i="14"/>
  <c r="GK1677" i="14"/>
  <c r="GK1691" i="14"/>
  <c r="GK1705" i="14"/>
  <c r="GJ1720" i="14"/>
  <c r="GK1733" i="14"/>
  <c r="GJ1744" i="14"/>
  <c r="GJ1755" i="14"/>
  <c r="GK1765" i="14"/>
  <c r="GJ1776" i="14"/>
  <c r="GJ1787" i="14"/>
  <c r="GK1797" i="14"/>
  <c r="GJ1808" i="14"/>
  <c r="GJ1819" i="14"/>
  <c r="GK1829" i="14"/>
  <c r="GJ1840" i="14"/>
  <c r="GJ1851" i="14"/>
  <c r="GK1861" i="14"/>
  <c r="GJ1872" i="14"/>
  <c r="GJ1883" i="14"/>
  <c r="GK1893" i="14"/>
  <c r="GK147" i="14"/>
  <c r="GK246" i="14"/>
  <c r="GK322" i="14"/>
  <c r="GJ398" i="14"/>
  <c r="GJ469" i="14"/>
  <c r="GK515" i="14"/>
  <c r="GJ554" i="14"/>
  <c r="GJ592" i="14"/>
  <c r="GK629" i="14"/>
  <c r="GK667" i="14"/>
  <c r="GJ706" i="14"/>
  <c r="GK743" i="14"/>
  <c r="GK781" i="14"/>
  <c r="GK819" i="14"/>
  <c r="GJ857" i="14"/>
  <c r="GK891" i="14"/>
  <c r="GJ920" i="14"/>
  <c r="GJ948" i="14"/>
  <c r="GJ141" i="14"/>
  <c r="GJ225" i="14"/>
  <c r="GJ162" i="14"/>
  <c r="GK269" i="14"/>
  <c r="GK353" i="14"/>
  <c r="GK437" i="14"/>
  <c r="GJ200" i="14"/>
  <c r="GJ322" i="14"/>
  <c r="GJ434" i="14"/>
  <c r="GK498" i="14"/>
  <c r="GK554" i="14"/>
  <c r="GK610" i="14"/>
  <c r="GK670" i="14"/>
  <c r="GK726" i="14"/>
  <c r="GK782" i="14"/>
  <c r="GK840" i="14"/>
  <c r="GJ110" i="14"/>
  <c r="GK242" i="14"/>
  <c r="GJ345" i="14"/>
  <c r="GJ445" i="14"/>
  <c r="GK521" i="14"/>
  <c r="GJ596" i="14"/>
  <c r="GJ655" i="14"/>
  <c r="GJ711" i="14"/>
  <c r="GJ767" i="14"/>
  <c r="GK825" i="14"/>
  <c r="GJ881" i="14"/>
  <c r="GJ923" i="14"/>
  <c r="GJ967" i="14"/>
  <c r="GJ1009" i="14"/>
  <c r="GJ1051" i="14"/>
  <c r="GJ1095" i="14"/>
  <c r="GJ1137" i="14"/>
  <c r="GJ1179" i="14"/>
  <c r="GJ1223" i="14"/>
  <c r="GJ1265" i="14"/>
  <c r="GJ1307" i="14"/>
  <c r="GJ1351" i="14"/>
  <c r="GJ1393" i="14"/>
  <c r="GJ1435" i="14"/>
  <c r="GJ1479" i="14"/>
  <c r="GJ1521" i="14"/>
  <c r="GJ1563" i="14"/>
  <c r="GJ1607" i="14"/>
  <c r="GJ1649" i="14"/>
  <c r="GJ1691" i="14"/>
  <c r="GJ76" i="14"/>
  <c r="GK208" i="14"/>
  <c r="GJ316" i="14"/>
  <c r="GJ421" i="14"/>
  <c r="GK73" i="14"/>
  <c r="GK201" i="14"/>
  <c r="GJ315" i="14"/>
  <c r="GK414" i="14"/>
  <c r="GJ499" i="14"/>
  <c r="GJ577" i="14"/>
  <c r="GK651" i="14"/>
  <c r="GJ726" i="14"/>
  <c r="GJ805" i="14"/>
  <c r="GK879" i="14"/>
  <c r="GK935" i="14"/>
  <c r="GJ994" i="14"/>
  <c r="GJ1050" i="14"/>
  <c r="GJ1106" i="14"/>
  <c r="GK1164" i="14"/>
  <c r="GK1220" i="14"/>
  <c r="GK1276" i="14"/>
  <c r="GK1335" i="14"/>
  <c r="GJ1378" i="14"/>
  <c r="GK1420" i="14"/>
  <c r="GK1463" i="14"/>
  <c r="GJ1506" i="14"/>
  <c r="GK1548" i="14"/>
  <c r="GK1591" i="14"/>
  <c r="GJ1634" i="14"/>
  <c r="GK1676" i="14"/>
  <c r="GK1719" i="14"/>
  <c r="GK1754" i="14"/>
  <c r="GK1786" i="14"/>
  <c r="GK1818" i="14"/>
  <c r="GK1850" i="14"/>
  <c r="GK1882" i="14"/>
  <c r="GK1914" i="14"/>
  <c r="GK1946" i="14"/>
  <c r="GK1978" i="14"/>
  <c r="GK2010" i="14"/>
  <c r="GK2042" i="14"/>
  <c r="GK2074" i="14"/>
  <c r="GK2106" i="14"/>
  <c r="GK2138" i="14"/>
  <c r="GJ116" i="14"/>
  <c r="GK298" i="14"/>
  <c r="GK450" i="14"/>
  <c r="GJ542" i="14"/>
  <c r="GJ618" i="14"/>
  <c r="GK693" i="14"/>
  <c r="GJ770" i="14"/>
  <c r="GK845" i="14"/>
  <c r="GK910" i="14"/>
  <c r="GJ968" i="14"/>
  <c r="GK1024" i="14"/>
  <c r="GK198" i="14"/>
  <c r="GJ361" i="14"/>
  <c r="GJ498" i="14"/>
  <c r="GJ574" i="14"/>
  <c r="GJ650" i="14"/>
  <c r="GK725" i="14"/>
  <c r="GJ802" i="14"/>
  <c r="GK877" i="14"/>
  <c r="GJ910" i="14"/>
  <c r="GK938" i="14"/>
  <c r="GK966" i="14"/>
  <c r="GK995" i="14"/>
  <c r="GJ1024" i="14"/>
  <c r="GK230" i="14"/>
  <c r="GJ385" i="14"/>
  <c r="GJ510" i="14"/>
  <c r="GJ586" i="14"/>
  <c r="GK661" i="14"/>
  <c r="GJ738" i="14"/>
  <c r="GK813" i="14"/>
  <c r="GK886" i="14"/>
  <c r="GJ944" i="14"/>
  <c r="GK986" i="14"/>
  <c r="GJ1022" i="14"/>
  <c r="GJ1048" i="14"/>
  <c r="GK1069" i="14"/>
  <c r="GK1086" i="14"/>
  <c r="GK1104" i="14"/>
  <c r="GJ1126" i="14"/>
  <c r="GJ1144" i="14"/>
  <c r="GK1161" i="14"/>
  <c r="GK1182" i="14"/>
  <c r="GK1200" i="14"/>
  <c r="GK1218" i="14"/>
  <c r="GJ1240" i="14"/>
  <c r="GK1257" i="14"/>
  <c r="GK1275" i="14"/>
  <c r="GK1296" i="14"/>
  <c r="GK1314" i="14"/>
  <c r="GJ1332" i="14"/>
  <c r="GK1353" i="14"/>
  <c r="GK1371" i="14"/>
  <c r="GK1389" i="14"/>
  <c r="GK1410" i="14"/>
  <c r="GJ1428" i="14"/>
  <c r="GJ1446" i="14"/>
  <c r="GK1467" i="14"/>
  <c r="GK1485" i="14"/>
  <c r="GK1502" i="14"/>
  <c r="GJ1524" i="14"/>
  <c r="GJ1542" i="14"/>
  <c r="GJ1560" i="14"/>
  <c r="GK1581" i="14"/>
  <c r="GK1598" i="14"/>
  <c r="GK1616" i="14"/>
  <c r="GJ1638" i="14"/>
  <c r="GJ1656" i="14"/>
  <c r="GK1673" i="14"/>
  <c r="GK1694" i="14"/>
  <c r="GK1712" i="14"/>
  <c r="GK1730" i="14"/>
  <c r="GJ1747" i="14"/>
  <c r="GJ1760" i="14"/>
  <c r="GK1773" i="14"/>
  <c r="GK1789" i="14"/>
  <c r="GJ1803" i="14"/>
  <c r="GJ1816" i="14"/>
  <c r="GJ1832" i="14"/>
  <c r="GK1845" i="14"/>
  <c r="GJ1859" i="14"/>
  <c r="GJ1875" i="14"/>
  <c r="GJ1888" i="14"/>
  <c r="GK122" i="14"/>
  <c r="GJ265" i="14"/>
  <c r="GK360" i="14"/>
  <c r="GJ454" i="14"/>
  <c r="GK525" i="14"/>
  <c r="GJ573" i="14"/>
  <c r="GJ621" i="14"/>
  <c r="GK677" i="14"/>
  <c r="GJ725" i="14"/>
  <c r="GK771" i="14"/>
  <c r="GJ829" i="14"/>
  <c r="GJ877" i="14"/>
  <c r="GK912" i="14"/>
  <c r="GK955" i="14"/>
  <c r="GJ984" i="14"/>
  <c r="GJ1012" i="14"/>
  <c r="GK1037" i="14"/>
  <c r="GJ1054" i="14"/>
  <c r="GJ1068" i="14"/>
  <c r="GK1082" i="14"/>
  <c r="GK1096" i="14"/>
  <c r="GK1110" i="14"/>
  <c r="GK1125" i="14"/>
  <c r="GK1139" i="14"/>
  <c r="GK1153" i="14"/>
  <c r="GJ1168" i="14"/>
  <c r="GJ1182" i="14"/>
  <c r="GJ1196" i="14"/>
  <c r="GK1210" i="14"/>
  <c r="GK1224" i="14"/>
  <c r="GK1238" i="14"/>
  <c r="GK1253" i="14"/>
  <c r="GK1267" i="14"/>
  <c r="GK1281" i="14"/>
  <c r="GJ1296" i="14"/>
  <c r="GJ1310" i="14"/>
  <c r="GJ1324" i="14"/>
  <c r="GK1338" i="14"/>
  <c r="GK1352" i="14"/>
  <c r="GK1366" i="14"/>
  <c r="GK1381" i="14"/>
  <c r="GK1395" i="14"/>
  <c r="GK1409" i="14"/>
  <c r="GJ1424" i="14"/>
  <c r="GJ1438" i="14"/>
  <c r="GJ1452" i="14"/>
  <c r="GK1466" i="14"/>
  <c r="GK1480" i="14"/>
  <c r="GK1494" i="14"/>
  <c r="GK1509" i="14"/>
  <c r="GK1523" i="14"/>
  <c r="GK1537" i="14"/>
  <c r="GJ1552" i="14"/>
  <c r="GJ1566" i="14"/>
  <c r="GJ1580" i="14"/>
  <c r="GK1594" i="14"/>
  <c r="GK1608" i="14"/>
  <c r="GK1622" i="14"/>
  <c r="GK1637" i="14"/>
  <c r="GK1651" i="14"/>
  <c r="GK1665" i="14"/>
  <c r="GJ1680" i="14"/>
  <c r="GJ1694" i="14"/>
  <c r="GJ1708" i="14"/>
  <c r="GK1722" i="14"/>
  <c r="GK1735" i="14"/>
  <c r="GJ1746" i="14"/>
  <c r="GJ1757" i="14"/>
  <c r="GK1767" i="14"/>
  <c r="GJ1778" i="14"/>
  <c r="GJ1789" i="14"/>
  <c r="GK1799" i="14"/>
  <c r="GJ1810" i="14"/>
  <c r="GJ1821" i="14"/>
  <c r="GK1831" i="14"/>
  <c r="GJ1842" i="14"/>
  <c r="GJ1853" i="14"/>
  <c r="GK1863" i="14"/>
  <c r="GJ1874" i="14"/>
  <c r="GJ1885" i="14"/>
  <c r="GK1895" i="14"/>
  <c r="GJ1906" i="14"/>
  <c r="GJ1917" i="14"/>
  <c r="GJ84" i="14"/>
  <c r="GJ275" i="14"/>
  <c r="GK426" i="14"/>
  <c r="GJ530" i="14"/>
  <c r="GJ606" i="14"/>
  <c r="GJ682" i="14"/>
  <c r="GK757" i="14"/>
  <c r="GJ834" i="14"/>
  <c r="GJ902" i="14"/>
  <c r="GK958" i="14"/>
  <c r="GJ1016" i="14"/>
  <c r="GJ1056" i="14"/>
  <c r="GJ1084" i="14"/>
  <c r="GK1112" i="14"/>
  <c r="GK1141" i="14"/>
  <c r="GK1169" i="14"/>
  <c r="GJ1198" i="14"/>
  <c r="GK1226" i="14"/>
  <c r="GK1254" i="14"/>
  <c r="GK1283" i="14"/>
  <c r="GJ1312" i="14"/>
  <c r="GJ1340" i="14"/>
  <c r="GK1368" i="14"/>
  <c r="GK1397" i="14"/>
  <c r="GK1425" i="14"/>
  <c r="GJ1454" i="14"/>
  <c r="GK1482" i="14"/>
  <c r="GK1510" i="14"/>
  <c r="GK1539" i="14"/>
  <c r="GJ1568" i="14"/>
  <c r="GJ1596" i="14"/>
  <c r="GK1624" i="14"/>
  <c r="GK1653" i="14"/>
  <c r="GK1681" i="14"/>
  <c r="GJ1710" i="14"/>
  <c r="GJ1737" i="14"/>
  <c r="GJ1758" i="14"/>
  <c r="GK1779" i="14"/>
  <c r="GJ1801" i="14"/>
  <c r="GJ1822" i="14"/>
  <c r="GK1843" i="14"/>
  <c r="GJ1865" i="14"/>
  <c r="GJ1886" i="14"/>
  <c r="GJ1904" i="14"/>
  <c r="GJ1918" i="14"/>
  <c r="GJ1931" i="14"/>
  <c r="GK1941" i="14"/>
  <c r="GJ1952" i="14"/>
  <c r="GJ1963" i="14"/>
  <c r="GK1973" i="14"/>
  <c r="GJ1984" i="14"/>
  <c r="GJ1995" i="14"/>
  <c r="GK2005" i="14"/>
  <c r="GJ2016" i="14"/>
  <c r="GJ2027" i="14"/>
  <c r="GK2037" i="14"/>
  <c r="GJ2048" i="14"/>
  <c r="GJ2059" i="14"/>
  <c r="GK2069" i="14"/>
  <c r="GJ2080" i="14"/>
  <c r="GJ2091" i="14"/>
  <c r="GK2101" i="14"/>
  <c r="GJ2112" i="14"/>
  <c r="GJ2123" i="14"/>
  <c r="GK2133" i="14"/>
  <c r="GJ2144" i="14"/>
  <c r="GJ2155" i="14"/>
  <c r="GJ2165" i="14"/>
  <c r="GJ2173" i="14"/>
  <c r="GJ2181" i="14"/>
  <c r="GJ2189" i="14"/>
  <c r="GJ2197" i="14"/>
  <c r="GJ2205" i="14"/>
  <c r="GJ2213" i="14"/>
  <c r="GJ2221" i="14"/>
  <c r="GJ2229" i="14"/>
  <c r="GJ2237" i="14"/>
  <c r="GJ2245" i="14"/>
  <c r="GJ2253" i="14"/>
  <c r="GJ2261" i="14"/>
  <c r="GJ2269" i="14"/>
  <c r="GJ2277" i="14"/>
  <c r="GJ2285" i="14"/>
  <c r="GJ2293" i="14"/>
  <c r="GJ2301" i="14"/>
  <c r="GJ2309" i="14"/>
  <c r="GJ2317" i="14"/>
  <c r="GJ2325" i="14"/>
  <c r="GJ2333" i="14"/>
  <c r="GJ2341" i="14"/>
  <c r="GJ2349" i="14"/>
  <c r="GJ2357" i="14"/>
  <c r="GJ2365" i="14"/>
  <c r="GJ2373" i="14"/>
  <c r="GJ2381" i="14"/>
  <c r="GJ2389" i="14"/>
  <c r="GJ2397" i="14"/>
  <c r="GJ2405" i="14"/>
  <c r="GJ2413" i="14"/>
  <c r="GJ2421" i="14"/>
  <c r="GJ2429" i="14"/>
  <c r="GJ2437" i="14"/>
  <c r="GJ2445" i="14"/>
  <c r="GJ2453" i="14"/>
  <c r="GJ2461" i="14"/>
  <c r="GJ2469" i="14"/>
  <c r="GJ2477" i="14"/>
  <c r="GJ2485" i="14"/>
  <c r="GJ2493" i="14"/>
  <c r="GJ2501" i="14"/>
  <c r="GJ2509" i="14"/>
  <c r="GJ2517" i="14"/>
  <c r="GJ2525" i="14"/>
  <c r="GJ2533" i="14"/>
  <c r="GJ2541" i="14"/>
  <c r="GJ2549" i="14"/>
  <c r="GJ2557" i="14"/>
  <c r="GJ2565" i="14"/>
  <c r="GJ2573" i="14"/>
  <c r="GJ2581" i="14"/>
  <c r="GJ2589" i="14"/>
  <c r="GJ2597" i="14"/>
  <c r="GJ2605" i="14"/>
  <c r="GJ2613" i="14"/>
  <c r="GJ2621" i="14"/>
  <c r="GJ2629" i="14"/>
  <c r="GJ2637" i="14"/>
  <c r="GJ2645" i="14"/>
  <c r="GJ2653" i="14"/>
  <c r="GJ2661" i="14"/>
  <c r="GJ2669" i="14"/>
  <c r="GJ2677" i="14"/>
  <c r="GJ2685" i="14"/>
  <c r="GJ2693" i="14"/>
  <c r="GJ2701" i="14"/>
  <c r="GJ2709" i="14"/>
  <c r="GJ2717" i="14"/>
  <c r="GJ2725" i="14"/>
  <c r="GJ2733" i="14"/>
  <c r="GJ2741" i="14"/>
  <c r="GJ2749" i="14"/>
  <c r="GJ2757" i="14"/>
  <c r="GJ2765" i="14"/>
  <c r="GJ2773" i="14"/>
  <c r="GJ92" i="14"/>
  <c r="GK280" i="14"/>
  <c r="GK109" i="14"/>
  <c r="GJ294" i="14"/>
  <c r="GJ446" i="14"/>
  <c r="GK539" i="14"/>
  <c r="GK615" i="14"/>
  <c r="GK691" i="14"/>
  <c r="GK767" i="14"/>
  <c r="GJ843" i="14"/>
  <c r="GK909" i="14"/>
  <c r="GJ966" i="14"/>
  <c r="GK1022" i="14"/>
  <c r="GK1059" i="14"/>
  <c r="GJ1088" i="14"/>
  <c r="GJ1116" i="14"/>
  <c r="GK1144" i="14"/>
  <c r="GK1173" i="14"/>
  <c r="GK1201" i="14"/>
  <c r="GJ1230" i="14"/>
  <c r="GK1258" i="14"/>
  <c r="GK1286" i="14"/>
  <c r="GK1315" i="14"/>
  <c r="GJ1344" i="14"/>
  <c r="GJ262" i="14"/>
  <c r="GJ414" i="14"/>
  <c r="GJ525" i="14"/>
  <c r="GJ600" i="14"/>
  <c r="GK675" i="14"/>
  <c r="GJ752" i="14"/>
  <c r="GK827" i="14"/>
  <c r="GK897" i="14"/>
  <c r="GK954" i="14"/>
  <c r="GK1011" i="14"/>
  <c r="GK1053" i="14"/>
  <c r="GK1081" i="14"/>
  <c r="GJ1110" i="14"/>
  <c r="GK1138" i="14"/>
  <c r="GK1166" i="14"/>
  <c r="GK1195" i="14"/>
  <c r="GJ1224" i="14"/>
  <c r="GJ1252" i="14"/>
  <c r="GK1280" i="14"/>
  <c r="GK1309" i="14"/>
  <c r="GK1337" i="14"/>
  <c r="GJ1366" i="14"/>
  <c r="GK1394" i="14"/>
  <c r="GK1422" i="14"/>
  <c r="GK1451" i="14"/>
  <c r="GJ1480" i="14"/>
  <c r="GJ1508" i="14"/>
  <c r="GK1536" i="14"/>
  <c r="GK1565" i="14"/>
  <c r="GK1593" i="14"/>
  <c r="GJ1622" i="14"/>
  <c r="GK1650" i="14"/>
  <c r="GK1678" i="14"/>
  <c r="GK1707" i="14"/>
  <c r="GJ1735" i="14"/>
  <c r="GJ1756" i="14"/>
  <c r="GK1777" i="14"/>
  <c r="GJ1799" i="14"/>
  <c r="GJ1820" i="14"/>
  <c r="GK1841" i="14"/>
  <c r="GJ1863" i="14"/>
  <c r="GJ1884" i="14"/>
  <c r="GJ1903" i="14"/>
  <c r="GK1917" i="14"/>
  <c r="GJ1930" i="14"/>
  <c r="GJ1941" i="14"/>
  <c r="GK1951" i="14"/>
  <c r="GJ1962" i="14"/>
  <c r="GJ1973" i="14"/>
  <c r="GK1983" i="14"/>
  <c r="GJ1994" i="14"/>
  <c r="GJ2005" i="14"/>
  <c r="GK2015" i="14"/>
  <c r="GJ2026" i="14"/>
  <c r="GJ2037" i="14"/>
  <c r="GK2047" i="14"/>
  <c r="GJ2058" i="14"/>
  <c r="GJ2069" i="14"/>
  <c r="GK2079" i="14"/>
  <c r="GJ2090" i="14"/>
  <c r="GJ2101" i="14"/>
  <c r="GK2111" i="14"/>
  <c r="GJ2122" i="14"/>
  <c r="GJ2133" i="14"/>
  <c r="GK2143" i="14"/>
  <c r="GJ2154" i="14"/>
  <c r="GK2164" i="14"/>
  <c r="GK2172" i="14"/>
  <c r="GK2180" i="14"/>
  <c r="GK2188" i="14"/>
  <c r="GK2196" i="14"/>
  <c r="GK2204" i="14"/>
  <c r="GK2212" i="14"/>
  <c r="GK2220" i="14"/>
  <c r="GK2228" i="14"/>
  <c r="GK2236" i="14"/>
  <c r="GK2244" i="14"/>
  <c r="GK2252" i="14"/>
  <c r="GK2260" i="14"/>
  <c r="GK2268" i="14"/>
  <c r="GK2276" i="14"/>
  <c r="GK2284" i="14"/>
  <c r="GK2292" i="14"/>
  <c r="GK2300" i="14"/>
  <c r="GK2308" i="14"/>
  <c r="GK2316" i="14"/>
  <c r="GK2324" i="14"/>
  <c r="GK2332" i="14"/>
  <c r="GK2340" i="14"/>
  <c r="GK2348" i="14"/>
  <c r="GK2356" i="14"/>
  <c r="GK2364" i="14"/>
  <c r="GK2372" i="14"/>
  <c r="GK2380" i="14"/>
  <c r="GK2388" i="14"/>
  <c r="GK2396" i="14"/>
  <c r="GK2404" i="14"/>
  <c r="GK2412" i="14"/>
  <c r="GK2420" i="14"/>
  <c r="GK2428" i="14"/>
  <c r="GK2436" i="14"/>
  <c r="GK2444" i="14"/>
  <c r="GK2452" i="14"/>
  <c r="GK2460" i="14"/>
  <c r="GK2468" i="14"/>
  <c r="GK2476" i="14"/>
  <c r="GK2484" i="14"/>
  <c r="GK2492" i="14"/>
  <c r="GK2500" i="14"/>
  <c r="GK2508" i="14"/>
  <c r="GK2516" i="14"/>
  <c r="GK2524" i="14"/>
  <c r="GK2532" i="14"/>
  <c r="GK2540" i="14"/>
  <c r="GK2548" i="14"/>
  <c r="GK2556" i="14"/>
  <c r="GK2564" i="14"/>
  <c r="GK2572" i="14"/>
  <c r="GK2580" i="14"/>
  <c r="GK2588" i="14"/>
  <c r="GK2596" i="14"/>
  <c r="GK2604" i="14"/>
  <c r="GK2612" i="14"/>
  <c r="GK2620" i="14"/>
  <c r="GK2628" i="14"/>
  <c r="GK2636" i="14"/>
  <c r="GK2644" i="14"/>
  <c r="GK2652" i="14"/>
  <c r="GK2660" i="14"/>
  <c r="GK2668" i="14"/>
  <c r="GK2676" i="14"/>
  <c r="GK2684" i="14"/>
  <c r="GK2692" i="14"/>
  <c r="GK2700" i="14"/>
  <c r="GK685" i="14"/>
  <c r="GK961" i="14"/>
  <c r="GK1113" i="14"/>
  <c r="GK1227" i="14"/>
  <c r="GK1341" i="14"/>
  <c r="GK1400" i="14"/>
  <c r="GK1457" i="14"/>
  <c r="GK1514" i="14"/>
  <c r="GK1571" i="14"/>
  <c r="GJ1628" i="14"/>
  <c r="GK1685" i="14"/>
  <c r="GK1739" i="14"/>
  <c r="GJ1782" i="14"/>
  <c r="GJ1825" i="14"/>
  <c r="GK1867" i="14"/>
  <c r="GK1905" i="14"/>
  <c r="GJ1932" i="14"/>
  <c r="GK1953" i="14"/>
  <c r="GJ1975" i="14"/>
  <c r="GJ1996" i="14"/>
  <c r="GK2017" i="14"/>
  <c r="GJ2039" i="14"/>
  <c r="GJ2060" i="14"/>
  <c r="GK2081" i="14"/>
  <c r="GJ2103" i="14"/>
  <c r="GJ2124" i="14"/>
  <c r="GK2145" i="14"/>
  <c r="GJ2166" i="14"/>
  <c r="GJ2182" i="14"/>
  <c r="GJ2198" i="14"/>
  <c r="GJ2214" i="14"/>
  <c r="GJ2230" i="14"/>
  <c r="GJ2246" i="14"/>
  <c r="GJ2262" i="14"/>
  <c r="GJ2278" i="14"/>
  <c r="GJ2294" i="14"/>
  <c r="GJ2310" i="14"/>
  <c r="GJ2326" i="14"/>
  <c r="GJ2342" i="14"/>
  <c r="GJ2358" i="14"/>
  <c r="GJ2374" i="14"/>
  <c r="GJ2390" i="14"/>
  <c r="GJ2406" i="14"/>
  <c r="GJ2422" i="14"/>
  <c r="GJ2438" i="14"/>
  <c r="GJ2454" i="14"/>
  <c r="GJ2470" i="14"/>
  <c r="GJ2486" i="14"/>
  <c r="GJ2502" i="14"/>
  <c r="GJ2518" i="14"/>
  <c r="GJ2534" i="14"/>
  <c r="GJ2550" i="14"/>
  <c r="GJ2566" i="14"/>
  <c r="GJ2586" i="14"/>
  <c r="GJ2602" i="14"/>
  <c r="GJ2618" i="14"/>
  <c r="GJ2634" i="14"/>
  <c r="GJ2650" i="14"/>
  <c r="GJ2670" i="14"/>
  <c r="GJ2734" i="14"/>
  <c r="GK2779" i="14"/>
  <c r="GK2805" i="14"/>
  <c r="GK2833" i="14"/>
  <c r="GK2859" i="14"/>
  <c r="GK2883" i="14"/>
  <c r="GK2907" i="14"/>
  <c r="GK2931" i="14"/>
  <c r="GJ553" i="14"/>
  <c r="GJ1320" i="14"/>
  <c r="GJ1448" i="14"/>
  <c r="GK1547" i="14"/>
  <c r="GK1632" i="14"/>
  <c r="GJ1732" i="14"/>
  <c r="GJ1807" i="14"/>
  <c r="GJ1871" i="14"/>
  <c r="GJ1923" i="14"/>
  <c r="GK1971" i="14"/>
  <c r="GJ2009" i="14"/>
  <c r="GK2051" i="14"/>
  <c r="GK2099" i="14"/>
  <c r="GJ2142" i="14"/>
  <c r="GK2171" i="14"/>
  <c r="GK2203" i="14"/>
  <c r="GK2231" i="14"/>
  <c r="GK2263" i="14"/>
  <c r="GK2291" i="14"/>
  <c r="GK1561" i="14"/>
  <c r="GK647" i="14"/>
  <c r="GK933" i="14"/>
  <c r="GK1099" i="14"/>
  <c r="GK1213" i="14"/>
  <c r="GK1326" i="14"/>
  <c r="GK1393" i="14"/>
  <c r="GK1450" i="14"/>
  <c r="GK1507" i="14"/>
  <c r="GJ1564" i="14"/>
  <c r="GK1621" i="14"/>
  <c r="GJ1678" i="14"/>
  <c r="GJ1734" i="14"/>
  <c r="GJ1777" i="14"/>
  <c r="GK1819" i="14"/>
  <c r="GJ1862" i="14"/>
  <c r="GJ1902" i="14"/>
  <c r="GK1929" i="14"/>
  <c r="GJ1951" i="14"/>
  <c r="GJ1972" i="14"/>
  <c r="GK1993" i="14"/>
  <c r="GJ2015" i="14"/>
  <c r="GJ2036" i="14"/>
  <c r="GK2057" i="14"/>
  <c r="GJ2079" i="14"/>
  <c r="GJ2100" i="14"/>
  <c r="GK2121" i="14"/>
  <c r="GJ2143" i="14"/>
  <c r="GJ2164" i="14"/>
  <c r="GJ2180" i="14"/>
  <c r="GJ2196" i="14"/>
  <c r="GJ2212" i="14"/>
  <c r="GJ2228" i="14"/>
  <c r="GJ2244" i="14"/>
  <c r="GJ2260" i="14"/>
  <c r="GJ2276" i="14"/>
  <c r="GJ2292" i="14"/>
  <c r="GJ2308" i="14"/>
  <c r="GJ2324" i="14"/>
  <c r="GJ2340" i="14"/>
  <c r="GJ2356" i="14"/>
  <c r="GJ2372" i="14"/>
  <c r="GJ2388" i="14"/>
  <c r="GJ515" i="14"/>
  <c r="GJ818" i="14"/>
  <c r="GK1049" i="14"/>
  <c r="GK1163" i="14"/>
  <c r="GK1277" i="14"/>
  <c r="GK1369" i="14"/>
  <c r="GK1426" i="14"/>
  <c r="GK1483" i="14"/>
  <c r="GJ1540" i="14"/>
  <c r="GK1597" i="14"/>
  <c r="GJ1654" i="14"/>
  <c r="GK1710" i="14"/>
  <c r="GJ1759" i="14"/>
  <c r="GK1801" i="14"/>
  <c r="GJ1844" i="14"/>
  <c r="GJ1887" i="14"/>
  <c r="GJ1919" i="14"/>
  <c r="GJ1942" i="14"/>
  <c r="GK1963" i="14"/>
  <c r="GJ1985" i="14"/>
  <c r="GJ2006" i="14"/>
  <c r="GK2027" i="14"/>
  <c r="GJ2049" i="14"/>
  <c r="GJ2070" i="14"/>
  <c r="GK2091" i="14"/>
  <c r="GJ2113" i="14"/>
  <c r="GJ2134" i="14"/>
  <c r="GK2155" i="14"/>
  <c r="GK2173" i="14"/>
  <c r="GK2189" i="14"/>
  <c r="GK2205" i="14"/>
  <c r="GK2221" i="14"/>
  <c r="GK2237" i="14"/>
  <c r="GK2253" i="14"/>
  <c r="GK2269" i="14"/>
  <c r="GK2285" i="14"/>
  <c r="GK2301" i="14"/>
  <c r="GK2317" i="14"/>
  <c r="GK2333" i="14"/>
  <c r="GK2349" i="14"/>
  <c r="GK2365" i="14"/>
  <c r="GK2381" i="14"/>
  <c r="GK2397" i="14"/>
  <c r="GK2413" i="14"/>
  <c r="GK2429" i="14"/>
  <c r="GK2445" i="14"/>
  <c r="GK2461" i="14"/>
  <c r="GK2477" i="14"/>
  <c r="GK2493" i="14"/>
  <c r="GK2509" i="14"/>
  <c r="GK2525" i="14"/>
  <c r="GK2541" i="14"/>
  <c r="GK2557" i="14"/>
  <c r="GK2573" i="14"/>
  <c r="GK2589" i="14"/>
  <c r="GK2605" i="14"/>
  <c r="GK2621" i="14"/>
  <c r="GK2637" i="14"/>
  <c r="GK2653" i="14"/>
  <c r="GK2669" i="14"/>
  <c r="GK2685" i="14"/>
  <c r="GK2701" i="14"/>
  <c r="GJ2712" i="14"/>
  <c r="GK2722" i="14"/>
  <c r="GK2733" i="14"/>
  <c r="GJ2744" i="14"/>
  <c r="GK2754" i="14"/>
  <c r="GK2765" i="14"/>
  <c r="GJ2776" i="14"/>
  <c r="GJ2785" i="14"/>
  <c r="GJ2793" i="14"/>
  <c r="GJ2801" i="14"/>
  <c r="GJ2809" i="14"/>
  <c r="GJ2817" i="14"/>
  <c r="GJ2825" i="14"/>
  <c r="GJ2833" i="14"/>
  <c r="GJ2841" i="14"/>
  <c r="GJ2849" i="14"/>
  <c r="GJ2857" i="14"/>
  <c r="GJ2865" i="14"/>
  <c r="GJ2873" i="14"/>
  <c r="GJ2881" i="14"/>
  <c r="GJ2889" i="14"/>
  <c r="GJ2897" i="14"/>
  <c r="GJ2905" i="14"/>
  <c r="GJ2913" i="14"/>
  <c r="GJ2921" i="14"/>
  <c r="GJ2929" i="14"/>
  <c r="GJ2937" i="14"/>
  <c r="GJ2945" i="14"/>
  <c r="GJ2662" i="14"/>
  <c r="GJ2694" i="14"/>
  <c r="GK2707" i="14"/>
  <c r="GK2720" i="14"/>
  <c r="GK2731" i="14"/>
  <c r="GK2744" i="14"/>
  <c r="GJ2758" i="14"/>
  <c r="GJ2774" i="14"/>
  <c r="GK2785" i="14"/>
  <c r="GK2797" i="14"/>
  <c r="GK2809" i="14"/>
  <c r="GK2821" i="14"/>
  <c r="GK2831" i="14"/>
  <c r="GK2843" i="14"/>
  <c r="GK2855" i="14"/>
  <c r="GK2867" i="14"/>
  <c r="GK2879" i="14"/>
  <c r="GK2891" i="14"/>
  <c r="GK2903" i="14"/>
  <c r="GK2915" i="14"/>
  <c r="GK2927" i="14"/>
  <c r="GK2939" i="14"/>
  <c r="GJ466" i="14"/>
  <c r="GK918" i="14"/>
  <c r="GK1120" i="14"/>
  <c r="GJ1348" i="14"/>
  <c r="GJ1462" i="14"/>
  <c r="GK1646" i="14"/>
  <c r="GJ1764" i="14"/>
  <c r="GK1881" i="14"/>
  <c r="GK1955" i="14"/>
  <c r="GK2003" i="14"/>
  <c r="GJ2046" i="14"/>
  <c r="GK2083" i="14"/>
  <c r="GJ2126" i="14"/>
  <c r="GK2175" i="14"/>
  <c r="GK2219" i="14"/>
  <c r="GK2251" i="14"/>
  <c r="GK2287" i="14"/>
  <c r="GK2331" i="14"/>
  <c r="GK2395" i="14"/>
  <c r="GK2431" i="14"/>
  <c r="GK2463" i="14"/>
  <c r="GK2495" i="14"/>
  <c r="GK2527" i="14"/>
  <c r="GK2559" i="14"/>
  <c r="GK2591" i="14"/>
  <c r="GK2623" i="14"/>
  <c r="GK2655" i="14"/>
  <c r="GK2687" i="14"/>
  <c r="GK2713" i="14"/>
  <c r="GK2734" i="14"/>
  <c r="GJ2756" i="14"/>
  <c r="GK2777" i="14"/>
  <c r="GJ2794" i="14"/>
  <c r="GJ2810" i="14"/>
  <c r="GJ2826" i="14"/>
  <c r="GJ2842" i="14"/>
  <c r="GJ2858" i="14"/>
  <c r="GJ2874" i="14"/>
  <c r="GJ2922" i="14"/>
  <c r="GJ2440" i="14"/>
  <c r="GJ2504" i="14"/>
  <c r="GJ2568" i="14"/>
  <c r="GJ2632" i="14"/>
  <c r="GJ2696" i="14"/>
  <c r="GJ2746" i="14"/>
  <c r="GK2786" i="14"/>
  <c r="GK2818" i="14"/>
  <c r="GK2850" i="14"/>
  <c r="GK2882" i="14"/>
  <c r="GK2914" i="14"/>
  <c r="GK2946" i="14"/>
  <c r="GK2403" i="14"/>
  <c r="GK2467" i="14"/>
  <c r="GK2531" i="14"/>
  <c r="GK2595" i="14"/>
  <c r="GK2659" i="14"/>
  <c r="GJ2716" i="14"/>
  <c r="GK2758" i="14"/>
  <c r="GJ2796" i="14"/>
  <c r="GJ2828" i="14"/>
  <c r="GJ2860" i="14"/>
  <c r="GJ2892" i="14"/>
  <c r="GJ2924" i="14"/>
  <c r="GK2311" i="14"/>
  <c r="GK2375" i="14"/>
  <c r="GJ2420" i="14"/>
  <c r="GJ2452" i="14"/>
  <c r="GJ2484" i="14"/>
  <c r="GJ2516" i="14"/>
  <c r="GJ2548" i="14"/>
  <c r="GJ2580" i="14"/>
  <c r="GJ2612" i="14"/>
  <c r="GJ2644" i="14"/>
  <c r="GJ2676" i="14"/>
  <c r="GJ2706" i="14"/>
  <c r="GK2727" i="14"/>
  <c r="GK2748" i="14"/>
  <c r="GJ2770" i="14"/>
  <c r="GK2788" i="14"/>
  <c r="GK2804" i="14"/>
  <c r="GK2820" i="14"/>
  <c r="GK2836" i="14"/>
  <c r="GK2852" i="14"/>
  <c r="GK2868" i="14"/>
  <c r="GK2884" i="14"/>
  <c r="GK2900" i="14"/>
  <c r="GK2916" i="14"/>
  <c r="GK2932" i="14"/>
  <c r="GK2948" i="14"/>
  <c r="GJ2894" i="14"/>
  <c r="GJ2918" i="14"/>
  <c r="GJ2938" i="14"/>
  <c r="GK2351" i="14"/>
  <c r="GJ2408" i="14"/>
  <c r="GJ2464" i="14"/>
  <c r="GJ2528" i="14"/>
  <c r="GJ2592" i="14"/>
  <c r="GJ2656" i="14"/>
  <c r="GJ2714" i="14"/>
  <c r="GK2751" i="14"/>
  <c r="GK2790" i="14"/>
  <c r="GK2822" i="14"/>
  <c r="GK2854" i="14"/>
  <c r="GK2886" i="14"/>
  <c r="GK2918" i="14"/>
  <c r="GK2323" i="14"/>
  <c r="GK2427" i="14"/>
  <c r="GK2491" i="14"/>
  <c r="GK2555" i="14"/>
  <c r="GK2619" i="14"/>
  <c r="GK2683" i="14"/>
  <c r="GJ2732" i="14"/>
  <c r="GK2774" i="14"/>
  <c r="GJ2808" i="14"/>
  <c r="GJ2840" i="14"/>
  <c r="GJ2872" i="14"/>
  <c r="GJ2904" i="14"/>
  <c r="GJ2936" i="14"/>
  <c r="GJ117" i="14"/>
  <c r="GJ205" i="14"/>
  <c r="GK135" i="14"/>
  <c r="GK245" i="14"/>
  <c r="GK333" i="14"/>
  <c r="GK417" i="14"/>
  <c r="GK157" i="14"/>
  <c r="GJ295" i="14"/>
  <c r="GJ407" i="14"/>
  <c r="GK482" i="14"/>
  <c r="GK542" i="14"/>
  <c r="GK598" i="14"/>
  <c r="GK654" i="14"/>
  <c r="GK712" i="14"/>
  <c r="GK768" i="14"/>
  <c r="GK824" i="14"/>
  <c r="GK77" i="14"/>
  <c r="GK209" i="14"/>
  <c r="GJ317" i="14"/>
  <c r="GJ424" i="14"/>
  <c r="GK505" i="14"/>
  <c r="GJ580" i="14"/>
  <c r="GJ639" i="14"/>
  <c r="GK697" i="14"/>
  <c r="GK753" i="14"/>
  <c r="GK809" i="14"/>
  <c r="GJ868" i="14"/>
  <c r="GJ913" i="14"/>
  <c r="GJ955" i="14"/>
  <c r="GJ999" i="14"/>
  <c r="GJ1041" i="14"/>
  <c r="GJ1083" i="14"/>
  <c r="GJ1127" i="14"/>
  <c r="GJ1169" i="14"/>
  <c r="GJ1211" i="14"/>
  <c r="GJ1255" i="14"/>
  <c r="GJ1297" i="14"/>
  <c r="GJ1339" i="14"/>
  <c r="GJ1383" i="14"/>
  <c r="GJ1425" i="14"/>
  <c r="GJ1467" i="14"/>
  <c r="GJ1511" i="14"/>
  <c r="GJ1553" i="14"/>
  <c r="GJ1595" i="14"/>
  <c r="GJ1639" i="14"/>
  <c r="GJ1681" i="14"/>
  <c r="GJ1723" i="14"/>
  <c r="GK177" i="14"/>
  <c r="GJ293" i="14"/>
  <c r="GK392" i="14"/>
  <c r="GK485" i="14"/>
  <c r="GK169" i="14"/>
  <c r="GK286" i="14"/>
  <c r="GK390" i="14"/>
  <c r="GJ481" i="14"/>
  <c r="GK555" i="14"/>
  <c r="GJ634" i="14"/>
  <c r="GJ709" i="14"/>
  <c r="GK783" i="14"/>
  <c r="GK861" i="14"/>
  <c r="GJ922" i="14"/>
  <c r="GJ978" i="14"/>
  <c r="GK1036" i="14"/>
  <c r="GK1092" i="14"/>
  <c r="GK1148" i="14"/>
  <c r="GK1207" i="14"/>
  <c r="GK1263" i="14"/>
  <c r="GK1319" i="14"/>
  <c r="GK1367" i="14"/>
  <c r="GJ1410" i="14"/>
  <c r="GK1452" i="14"/>
  <c r="GK1495" i="14"/>
  <c r="GJ1538" i="14"/>
  <c r="GK1580" i="14"/>
  <c r="GK1623" i="14"/>
  <c r="GJ1666" i="14"/>
  <c r="GK1708" i="14"/>
  <c r="GK1746" i="14"/>
  <c r="GK1778" i="14"/>
  <c r="GK1810" i="14"/>
  <c r="GK1842" i="14"/>
  <c r="GK1874" i="14"/>
  <c r="GK1906" i="14"/>
  <c r="GK1938" i="14"/>
  <c r="GK1970" i="14"/>
  <c r="GK2002" i="14"/>
  <c r="GK2034" i="14"/>
  <c r="GK2066" i="14"/>
  <c r="GK2098" i="14"/>
  <c r="GK2130" i="14"/>
  <c r="GK2162" i="14"/>
  <c r="GJ261" i="14"/>
  <c r="GJ412" i="14"/>
  <c r="GJ523" i="14"/>
  <c r="GK599" i="14"/>
  <c r="GJ675" i="14"/>
  <c r="GJ750" i="14"/>
  <c r="GJ827" i="14"/>
  <c r="GK896" i="14"/>
  <c r="GK953" i="14"/>
  <c r="GK1010" i="14"/>
  <c r="GK149" i="14"/>
  <c r="GJ323" i="14"/>
  <c r="GK469" i="14"/>
  <c r="GJ555" i="14"/>
  <c r="GK631" i="14"/>
  <c r="GJ707" i="14"/>
  <c r="GJ782" i="14"/>
  <c r="GJ859" i="14"/>
  <c r="GK906" i="14"/>
  <c r="GK934" i="14"/>
  <c r="GK963" i="14"/>
  <c r="GJ992" i="14"/>
  <c r="GJ1020" i="14"/>
  <c r="GJ206" i="14"/>
  <c r="GJ366" i="14"/>
  <c r="GJ501" i="14"/>
  <c r="GJ576" i="14"/>
  <c r="GJ653" i="14"/>
  <c r="GJ728" i="14"/>
  <c r="GK803" i="14"/>
  <c r="GJ880" i="14"/>
  <c r="GK936" i="14"/>
  <c r="GJ972" i="14"/>
  <c r="GK1014" i="14"/>
  <c r="GK1043" i="14"/>
  <c r="GJ1062" i="14"/>
  <c r="GK1083" i="14"/>
  <c r="GK1101" i="14"/>
  <c r="GK1118" i="14"/>
  <c r="GJ1140" i="14"/>
  <c r="GJ1158" i="14"/>
  <c r="GJ1176" i="14"/>
  <c r="GK1197" i="14"/>
  <c r="GK1214" i="14"/>
  <c r="GK1232" i="14"/>
  <c r="GJ1254" i="14"/>
  <c r="GJ1272" i="14"/>
  <c r="GK1289" i="14"/>
  <c r="GK1310" i="14"/>
  <c r="GK1328" i="14"/>
  <c r="GK1346" i="14"/>
  <c r="GJ1368" i="14"/>
  <c r="GK1385" i="14"/>
  <c r="GK1403" i="14"/>
  <c r="GK1424" i="14"/>
  <c r="GK1442" i="14"/>
  <c r="GJ1460" i="14"/>
  <c r="GK1481" i="14"/>
  <c r="GK1499" i="14"/>
  <c r="GK1517" i="14"/>
  <c r="GK1538" i="14"/>
  <c r="GJ1556" i="14"/>
  <c r="GJ1574" i="14"/>
  <c r="GK1595" i="14"/>
  <c r="GK1613" i="14"/>
  <c r="GK1630" i="14"/>
  <c r="GJ1652" i="14"/>
  <c r="GJ1670" i="14"/>
  <c r="GJ1688" i="14"/>
  <c r="GK1709" i="14"/>
  <c r="GK1726" i="14"/>
  <c r="GK1741" i="14"/>
  <c r="GK1757" i="14"/>
  <c r="GJ1771" i="14"/>
  <c r="GJ1784" i="14"/>
  <c r="GJ1800" i="14"/>
  <c r="GK1813" i="14"/>
  <c r="GJ1827" i="14"/>
  <c r="GJ1843" i="14"/>
  <c r="GJ1856" i="14"/>
  <c r="GK1869" i="14"/>
  <c r="GK1885" i="14"/>
  <c r="GK97" i="14"/>
  <c r="GK222" i="14"/>
  <c r="GJ341" i="14"/>
  <c r="GJ436" i="14"/>
  <c r="GJ507" i="14"/>
  <c r="GK563" i="14"/>
  <c r="GJ611" i="14"/>
  <c r="GJ658" i="14"/>
  <c r="GJ715" i="14"/>
  <c r="GJ763" i="14"/>
  <c r="GJ810" i="14"/>
  <c r="GJ867" i="14"/>
  <c r="GK905" i="14"/>
  <c r="GK941" i="14"/>
  <c r="GK976" i="14"/>
  <c r="GK1005" i="14"/>
  <c r="GK1032" i="14"/>
  <c r="GK1050" i="14"/>
  <c r="GK1064" i="14"/>
  <c r="GK1078" i="14"/>
  <c r="GK1093" i="14"/>
  <c r="GK1107" i="14"/>
  <c r="GK1121" i="14"/>
  <c r="GJ1136" i="14"/>
  <c r="GJ1150" i="14"/>
  <c r="GJ1164" i="14"/>
  <c r="GK1178" i="14"/>
  <c r="GK1192" i="14"/>
  <c r="GK1206" i="14"/>
  <c r="GK1221" i="14"/>
  <c r="GK1235" i="14"/>
  <c r="GK1249" i="14"/>
  <c r="GJ1264" i="14"/>
  <c r="GJ1278" i="14"/>
  <c r="GJ1292" i="14"/>
  <c r="GK1306" i="14"/>
  <c r="GK1320" i="14"/>
  <c r="GK1334" i="14"/>
  <c r="GK1349" i="14"/>
  <c r="GK1363" i="14"/>
  <c r="GK1377" i="14"/>
  <c r="GJ1392" i="14"/>
  <c r="GJ1406" i="14"/>
  <c r="GJ1420" i="14"/>
  <c r="GK1434" i="14"/>
  <c r="GK1448" i="14"/>
  <c r="GK1462" i="14"/>
  <c r="GK1477" i="14"/>
  <c r="GK1491" i="14"/>
  <c r="GK1505" i="14"/>
  <c r="GJ1520" i="14"/>
  <c r="GJ1534" i="14"/>
  <c r="GJ1548" i="14"/>
  <c r="GK1562" i="14"/>
  <c r="GK1576" i="14"/>
  <c r="GK1590" i="14"/>
  <c r="GK1605" i="14"/>
  <c r="GK1619" i="14"/>
  <c r="GK1633" i="14"/>
  <c r="GJ1648" i="14"/>
  <c r="GJ1662" i="14"/>
  <c r="GJ1676" i="14"/>
  <c r="GK1690" i="14"/>
  <c r="GK1704" i="14"/>
  <c r="GK1718" i="14"/>
  <c r="GJ1733" i="14"/>
  <c r="GK1743" i="14"/>
  <c r="GJ1754" i="14"/>
  <c r="GJ1765" i="14"/>
  <c r="GK1775" i="14"/>
  <c r="GJ1786" i="14"/>
  <c r="GJ1797" i="14"/>
  <c r="GK1807" i="14"/>
  <c r="GJ1818" i="14"/>
  <c r="GJ1829" i="14"/>
  <c r="GK1839" i="14"/>
  <c r="GJ1850" i="14"/>
  <c r="GJ1861" i="14"/>
  <c r="GK1871" i="14"/>
  <c r="GJ1882" i="14"/>
  <c r="GJ1893" i="14"/>
  <c r="GK1903" i="14"/>
  <c r="GJ1914" i="14"/>
  <c r="GJ1925" i="14"/>
  <c r="GJ236" i="14"/>
  <c r="GJ389" i="14"/>
  <c r="GK511" i="14"/>
  <c r="GJ587" i="14"/>
  <c r="GK663" i="14"/>
  <c r="GJ739" i="14"/>
  <c r="GJ814" i="14"/>
  <c r="GJ888" i="14"/>
  <c r="GK944" i="14"/>
  <c r="GK1001" i="14"/>
  <c r="GK1048" i="14"/>
  <c r="GK1077" i="14"/>
  <c r="GK1105" i="14"/>
  <c r="GJ1134" i="14"/>
  <c r="GK1162" i="14"/>
  <c r="GK1190" i="14"/>
  <c r="GK1219" i="14"/>
  <c r="GJ1248" i="14"/>
  <c r="GJ1276" i="14"/>
  <c r="GK1304" i="14"/>
  <c r="GK1333" i="14"/>
  <c r="GK1361" i="14"/>
  <c r="GJ1390" i="14"/>
  <c r="GK1418" i="14"/>
  <c r="GK1446" i="14"/>
  <c r="GK1475" i="14"/>
  <c r="GJ1504" i="14"/>
  <c r="GJ1532" i="14"/>
  <c r="GK1560" i="14"/>
  <c r="GK1589" i="14"/>
  <c r="GK1617" i="14"/>
  <c r="GJ1646" i="14"/>
  <c r="GK1674" i="14"/>
  <c r="GK1702" i="14"/>
  <c r="GK1731" i="14"/>
  <c r="GJ1753" i="14"/>
  <c r="GJ1774" i="14"/>
  <c r="GK1795" i="14"/>
  <c r="GJ1817" i="14"/>
  <c r="GJ1838" i="14"/>
  <c r="GK1859" i="14"/>
  <c r="GJ1881" i="14"/>
  <c r="GJ1900" i="14"/>
  <c r="GJ1915" i="14"/>
  <c r="GJ1928" i="14"/>
  <c r="GJ1939" i="14"/>
  <c r="GK1949" i="14"/>
  <c r="GJ1960" i="14"/>
  <c r="GJ1971" i="14"/>
  <c r="GK1981" i="14"/>
  <c r="GJ1992" i="14"/>
  <c r="GJ2003" i="14"/>
  <c r="GK2013" i="14"/>
  <c r="GJ2024" i="14"/>
  <c r="GJ2035" i="14"/>
  <c r="GK2045" i="14"/>
  <c r="GJ2056" i="14"/>
  <c r="GJ2067" i="14"/>
  <c r="GK2077" i="14"/>
  <c r="GJ2088" i="14"/>
  <c r="GJ2099" i="14"/>
  <c r="GK2109" i="14"/>
  <c r="GJ2120" i="14"/>
  <c r="GJ2131" i="14"/>
  <c r="GK2141" i="14"/>
  <c r="GJ2152" i="14"/>
  <c r="GJ2163" i="14"/>
  <c r="GJ2171" i="14"/>
  <c r="GJ2179" i="14"/>
  <c r="GJ2187" i="14"/>
  <c r="GJ2195" i="14"/>
  <c r="GJ2203" i="14"/>
  <c r="GJ2211" i="14"/>
  <c r="GJ2219" i="14"/>
  <c r="GJ2227" i="14"/>
  <c r="GJ2235" i="14"/>
  <c r="GJ2243" i="14"/>
  <c r="GJ2251" i="14"/>
  <c r="GJ2259" i="14"/>
  <c r="GJ2267" i="14"/>
  <c r="GJ2275" i="14"/>
  <c r="GJ2283" i="14"/>
  <c r="GJ2291" i="14"/>
  <c r="GJ2299" i="14"/>
  <c r="GJ2307" i="14"/>
  <c r="GJ2315" i="14"/>
  <c r="GJ2323" i="14"/>
  <c r="GJ2331" i="14"/>
  <c r="GJ2339" i="14"/>
  <c r="GJ2347" i="14"/>
  <c r="GJ2355" i="14"/>
  <c r="GJ2363" i="14"/>
  <c r="GJ2371" i="14"/>
  <c r="GJ2379" i="14"/>
  <c r="GJ2387" i="14"/>
  <c r="GJ2395" i="14"/>
  <c r="GJ2403" i="14"/>
  <c r="GJ2411" i="14"/>
  <c r="GJ2419" i="14"/>
  <c r="GJ2427" i="14"/>
  <c r="GJ2435" i="14"/>
  <c r="GJ2443" i="14"/>
  <c r="GJ2451" i="14"/>
  <c r="GJ2459" i="14"/>
  <c r="GJ2467" i="14"/>
  <c r="GJ2475" i="14"/>
  <c r="GJ2483" i="14"/>
  <c r="GJ2491" i="14"/>
  <c r="GJ2499" i="14"/>
  <c r="GJ2507" i="14"/>
  <c r="GJ2515" i="14"/>
  <c r="GJ2523" i="14"/>
  <c r="GJ2531" i="14"/>
  <c r="GJ2539" i="14"/>
  <c r="GJ2547" i="14"/>
  <c r="GJ2555" i="14"/>
  <c r="GJ2563" i="14"/>
  <c r="GJ2571" i="14"/>
  <c r="GJ2579" i="14"/>
  <c r="GJ2587" i="14"/>
  <c r="GJ2595" i="14"/>
  <c r="GJ2603" i="14"/>
  <c r="GJ2611" i="14"/>
  <c r="GJ2619" i="14"/>
  <c r="GJ2627" i="14"/>
  <c r="GJ2635" i="14"/>
  <c r="GJ2643" i="14"/>
  <c r="GJ2651" i="14"/>
  <c r="GJ2659" i="14"/>
  <c r="GJ2667" i="14"/>
  <c r="GJ2675" i="14"/>
  <c r="GJ2683" i="14"/>
  <c r="GJ2691" i="14"/>
  <c r="GJ2699" i="14"/>
  <c r="GJ2707" i="14"/>
  <c r="GJ2715" i="14"/>
  <c r="GJ2723" i="14"/>
  <c r="GJ2731" i="14"/>
  <c r="GJ2739" i="14"/>
  <c r="GJ2747" i="14"/>
  <c r="GJ2755" i="14"/>
  <c r="GJ2763" i="14"/>
  <c r="GJ2771" i="14"/>
  <c r="GJ2779" i="14"/>
  <c r="GJ243" i="14"/>
  <c r="GK394" i="14"/>
  <c r="GJ256" i="14"/>
  <c r="GJ408" i="14"/>
  <c r="GJ521" i="14"/>
  <c r="GJ597" i="14"/>
  <c r="GJ672" i="14"/>
  <c r="GJ749" i="14"/>
  <c r="GJ824" i="14"/>
  <c r="GK894" i="14"/>
  <c r="GJ952" i="14"/>
  <c r="GK1008" i="14"/>
  <c r="GJ1052" i="14"/>
  <c r="GK1080" i="14"/>
  <c r="GK1109" i="14"/>
  <c r="GK1137" i="14"/>
  <c r="GJ1166" i="14"/>
  <c r="GK1194" i="14"/>
  <c r="GK1222" i="14"/>
  <c r="GK1251" i="14"/>
  <c r="GJ1280" i="14"/>
  <c r="GJ1308" i="14"/>
  <c r="GK1336" i="14"/>
  <c r="GK218" i="14"/>
  <c r="GJ376" i="14"/>
  <c r="GJ505" i="14"/>
  <c r="GK581" i="14"/>
  <c r="GJ657" i="14"/>
  <c r="GJ733" i="14"/>
  <c r="GJ809" i="14"/>
  <c r="GK883" i="14"/>
  <c r="GJ940" i="14"/>
  <c r="GK997" i="14"/>
  <c r="GK1045" i="14"/>
  <c r="GK1074" i="14"/>
  <c r="GK1102" i="14"/>
  <c r="GK1131" i="14"/>
  <c r="GJ1160" i="14"/>
  <c r="GJ1188" i="14"/>
  <c r="GK1216" i="14"/>
  <c r="GK1245" i="14"/>
  <c r="GK1273" i="14"/>
  <c r="GJ1302" i="14"/>
  <c r="GK1330" i="14"/>
  <c r="GK1358" i="14"/>
  <c r="GK1387" i="14"/>
  <c r="GJ1416" i="14"/>
  <c r="GJ1444" i="14"/>
  <c r="GK1472" i="14"/>
  <c r="GK1501" i="14"/>
  <c r="GK1529" i="14"/>
  <c r="GJ1558" i="14"/>
  <c r="GK1586" i="14"/>
  <c r="GK1614" i="14"/>
  <c r="GK1643" i="14"/>
  <c r="GJ1672" i="14"/>
  <c r="GJ1700" i="14"/>
  <c r="GK1728" i="14"/>
  <c r="GJ1751" i="14"/>
  <c r="GJ1772" i="14"/>
  <c r="GK1793" i="14"/>
  <c r="GJ1815" i="14"/>
  <c r="GJ1836" i="14"/>
  <c r="GK1857" i="14"/>
  <c r="GJ1879" i="14"/>
  <c r="GK1899" i="14"/>
  <c r="GK1913" i="14"/>
  <c r="GK1927" i="14"/>
  <c r="GJ1938" i="14"/>
  <c r="GJ1949" i="14"/>
  <c r="GK1959" i="14"/>
  <c r="GJ1970" i="14"/>
  <c r="GJ1981" i="14"/>
  <c r="GK1991" i="14"/>
  <c r="GJ2002" i="14"/>
  <c r="GJ2013" i="14"/>
  <c r="GK2023" i="14"/>
  <c r="GJ2034" i="14"/>
  <c r="GJ2045" i="14"/>
  <c r="GK2055" i="14"/>
  <c r="GJ2066" i="14"/>
  <c r="GJ2077" i="14"/>
  <c r="GK2087" i="14"/>
  <c r="GJ2098" i="14"/>
  <c r="GJ2109" i="14"/>
  <c r="GK2119" i="14"/>
  <c r="GJ2130" i="14"/>
  <c r="GJ2141" i="14"/>
  <c r="GK2151" i="14"/>
  <c r="GJ2162" i="14"/>
  <c r="GK2170" i="14"/>
  <c r="GK2178" i="14"/>
  <c r="GK2186" i="14"/>
  <c r="GK2194" i="14"/>
  <c r="GK2202" i="14"/>
  <c r="GK2210" i="14"/>
  <c r="GK2218" i="14"/>
  <c r="GK2226" i="14"/>
  <c r="GK2234" i="14"/>
  <c r="GK2242" i="14"/>
  <c r="GK2250" i="14"/>
  <c r="GK2258" i="14"/>
  <c r="GK2266" i="14"/>
  <c r="GK2274" i="14"/>
  <c r="GK2282" i="14"/>
  <c r="GK2290" i="14"/>
  <c r="GK2298" i="14"/>
  <c r="GK2306" i="14"/>
  <c r="GK2314" i="14"/>
  <c r="GK2322" i="14"/>
  <c r="GK2330" i="14"/>
  <c r="GK2338" i="14"/>
  <c r="GK2346" i="14"/>
  <c r="GK2354" i="14"/>
  <c r="GK2362" i="14"/>
  <c r="GK2370" i="14"/>
  <c r="GK2378" i="14"/>
  <c r="GK2386" i="14"/>
  <c r="GK2394" i="14"/>
  <c r="GK2402" i="14"/>
  <c r="GK2410" i="14"/>
  <c r="GK2418" i="14"/>
  <c r="GK2426" i="14"/>
  <c r="GK2434" i="14"/>
  <c r="GK2442" i="14"/>
  <c r="GK2450" i="14"/>
  <c r="GK2458" i="14"/>
  <c r="GK2466" i="14"/>
  <c r="GK2474" i="14"/>
  <c r="GK2482" i="14"/>
  <c r="GK2490" i="14"/>
  <c r="GK2498" i="14"/>
  <c r="GK2506" i="14"/>
  <c r="GK2514" i="14"/>
  <c r="GK2522" i="14"/>
  <c r="GK2530" i="14"/>
  <c r="GK2538" i="14"/>
  <c r="GK2546" i="14"/>
  <c r="GK2554" i="14"/>
  <c r="GK2562" i="14"/>
  <c r="GK2570" i="14"/>
  <c r="GK2578" i="14"/>
  <c r="GK2586" i="14"/>
  <c r="GK2594" i="14"/>
  <c r="GK2602" i="14"/>
  <c r="GK2610" i="14"/>
  <c r="GK2618" i="14"/>
  <c r="GK2626" i="14"/>
  <c r="GK2634" i="14"/>
  <c r="GK2642" i="14"/>
  <c r="GK2650" i="14"/>
  <c r="GK2658" i="14"/>
  <c r="GK2666" i="14"/>
  <c r="GK2674" i="14"/>
  <c r="GK2682" i="14"/>
  <c r="GK2690" i="14"/>
  <c r="GK2698" i="14"/>
  <c r="GJ610" i="14"/>
  <c r="GK904" i="14"/>
  <c r="GK1085" i="14"/>
  <c r="GK1198" i="14"/>
  <c r="GK1312" i="14"/>
  <c r="GK1386" i="14"/>
  <c r="GK1443" i="14"/>
  <c r="GJ1500" i="14"/>
  <c r="GK1557" i="14"/>
  <c r="GJ1614" i="14"/>
  <c r="GK1670" i="14"/>
  <c r="GJ1728" i="14"/>
  <c r="GK1771" i="14"/>
  <c r="GJ1814" i="14"/>
  <c r="GJ1857" i="14"/>
  <c r="GJ1899" i="14"/>
  <c r="GJ1927" i="14"/>
  <c r="GJ1948" i="14"/>
  <c r="GK1969" i="14"/>
  <c r="GJ1991" i="14"/>
  <c r="GJ2012" i="14"/>
  <c r="GK2033" i="14"/>
  <c r="GJ2055" i="14"/>
  <c r="GJ2076" i="14"/>
  <c r="GK2097" i="14"/>
  <c r="GJ2119" i="14"/>
  <c r="GJ2140" i="14"/>
  <c r="GK2161" i="14"/>
  <c r="GJ2178" i="14"/>
  <c r="GJ2194" i="14"/>
  <c r="GJ2210" i="14"/>
  <c r="GJ2226" i="14"/>
  <c r="GJ2242" i="14"/>
  <c r="GJ2258" i="14"/>
  <c r="GJ2274" i="14"/>
  <c r="GJ2290" i="14"/>
  <c r="GJ2306" i="14"/>
  <c r="GJ2322" i="14"/>
  <c r="GJ2338" i="14"/>
  <c r="GJ2354" i="14"/>
  <c r="GJ2370" i="14"/>
  <c r="GJ2386" i="14"/>
  <c r="GJ2402" i="14"/>
  <c r="GJ2418" i="14"/>
  <c r="GJ2434" i="14"/>
  <c r="GJ2450" i="14"/>
  <c r="GJ2466" i="14"/>
  <c r="GJ2482" i="14"/>
  <c r="GJ2498" i="14"/>
  <c r="GJ2514" i="14"/>
  <c r="GJ2530" i="14"/>
  <c r="GJ2546" i="14"/>
  <c r="GJ2562" i="14"/>
  <c r="GJ2578" i="14"/>
  <c r="GJ2598" i="14"/>
  <c r="GJ2614" i="14"/>
  <c r="GJ2630" i="14"/>
  <c r="GJ2646" i="14"/>
  <c r="GJ2666" i="14"/>
  <c r="GK2715" i="14"/>
  <c r="GK2768" i="14"/>
  <c r="GK2799" i="14"/>
  <c r="GK2825" i="14"/>
  <c r="GK2853" i="14"/>
  <c r="GK2877" i="14"/>
  <c r="GK2901" i="14"/>
  <c r="GK2925" i="14"/>
  <c r="GK2945" i="14"/>
  <c r="GK1262" i="14"/>
  <c r="GK1419" i="14"/>
  <c r="GK1518" i="14"/>
  <c r="GK1618" i="14"/>
  <c r="GJ1718" i="14"/>
  <c r="GJ1796" i="14"/>
  <c r="GJ1860" i="14"/>
  <c r="GK1915" i="14"/>
  <c r="GJ1961" i="14"/>
  <c r="GJ1998" i="14"/>
  <c r="GJ2041" i="14"/>
  <c r="GJ2089" i="14"/>
  <c r="GK2131" i="14"/>
  <c r="GK2163" i="14"/>
  <c r="GK2195" i="14"/>
  <c r="GK2223" i="14"/>
  <c r="GK2255" i="14"/>
  <c r="GK2283" i="14"/>
  <c r="GK1149" i="14"/>
  <c r="GK571" i="14"/>
  <c r="GJ875" i="14"/>
  <c r="GK1070" i="14"/>
  <c r="GK1184" i="14"/>
  <c r="GK1298" i="14"/>
  <c r="GK1379" i="14"/>
  <c r="GJ1436" i="14"/>
  <c r="GK1493" i="14"/>
  <c r="GJ1550" i="14"/>
  <c r="GK1606" i="14"/>
  <c r="GJ1664" i="14"/>
  <c r="GK1720" i="14"/>
  <c r="GJ1766" i="14"/>
  <c r="GJ1809" i="14"/>
  <c r="GK1851" i="14"/>
  <c r="GJ1894" i="14"/>
  <c r="GK1923" i="14"/>
  <c r="GK1945" i="14"/>
  <c r="GJ1967" i="14"/>
  <c r="GJ1988" i="14"/>
  <c r="GK2009" i="14"/>
  <c r="GJ2031" i="14"/>
  <c r="GJ2052" i="14"/>
  <c r="GK2073" i="14"/>
  <c r="GJ2095" i="14"/>
  <c r="GJ2116" i="14"/>
  <c r="GK2137" i="14"/>
  <c r="GJ2159" i="14"/>
  <c r="GJ2176" i="14"/>
  <c r="GJ2192" i="14"/>
  <c r="GJ2208" i="14"/>
  <c r="GJ2224" i="14"/>
  <c r="GJ2240" i="14"/>
  <c r="GJ2256" i="14"/>
  <c r="GJ2272" i="14"/>
  <c r="GJ2288" i="14"/>
  <c r="GJ2304" i="14"/>
  <c r="GJ2320" i="14"/>
  <c r="GJ2336" i="14"/>
  <c r="GJ2352" i="14"/>
  <c r="GJ2368" i="14"/>
  <c r="GJ2384" i="14"/>
  <c r="GJ2400" i="14"/>
  <c r="GJ742" i="14"/>
  <c r="GJ1004" i="14"/>
  <c r="GK1134" i="14"/>
  <c r="GK1248" i="14"/>
  <c r="GK1355" i="14"/>
  <c r="GJ1412" i="14"/>
  <c r="GK1469" i="14"/>
  <c r="GJ1526" i="14"/>
  <c r="GK1582" i="14"/>
  <c r="GJ1640" i="14"/>
  <c r="GK1696" i="14"/>
  <c r="GJ1748" i="14"/>
  <c r="GJ1791" i="14"/>
  <c r="GK1833" i="14"/>
  <c r="GJ1876" i="14"/>
  <c r="GJ1912" i="14"/>
  <c r="GJ1937" i="14"/>
  <c r="GJ1958" i="14"/>
  <c r="GK1979" i="14"/>
  <c r="GJ2001" i="14"/>
  <c r="GJ2022" i="14"/>
  <c r="GK2043" i="14"/>
  <c r="GJ2065" i="14"/>
  <c r="GJ2086" i="14"/>
  <c r="GK2107" i="14"/>
  <c r="GJ2129" i="14"/>
  <c r="GJ2150" i="14"/>
  <c r="GK2169" i="14"/>
  <c r="GK2185" i="14"/>
  <c r="GK2201" i="14"/>
  <c r="GK2217" i="14"/>
  <c r="GK2233" i="14"/>
  <c r="GK2249" i="14"/>
  <c r="GK2265" i="14"/>
  <c r="GK2281" i="14"/>
  <c r="GK2297" i="14"/>
  <c r="GK2313" i="14"/>
  <c r="GK2329" i="14"/>
  <c r="GK2345" i="14"/>
  <c r="GK2361" i="14"/>
  <c r="GK2377" i="14"/>
  <c r="GK2393" i="14"/>
  <c r="GK2409" i="14"/>
  <c r="GK2425" i="14"/>
  <c r="GK2441" i="14"/>
  <c r="GK2457" i="14"/>
  <c r="GK2473" i="14"/>
  <c r="GK2489" i="14"/>
  <c r="GK2505" i="14"/>
  <c r="GK2521" i="14"/>
  <c r="GK2537" i="14"/>
  <c r="GK2553" i="14"/>
  <c r="GK2569" i="14"/>
  <c r="GK2585" i="14"/>
  <c r="GK2601" i="14"/>
  <c r="GK2617" i="14"/>
  <c r="GK2633" i="14"/>
  <c r="GK2649" i="14"/>
  <c r="GK2665" i="14"/>
  <c r="GK2681" i="14"/>
  <c r="GK2697" i="14"/>
  <c r="GK2709" i="14"/>
  <c r="GJ2720" i="14"/>
  <c r="GK2730" i="14"/>
  <c r="GK2741" i="14"/>
  <c r="GJ2752" i="14"/>
  <c r="GK2762" i="14"/>
  <c r="GK2773" i="14"/>
  <c r="GJ2783" i="14"/>
  <c r="GJ2791" i="14"/>
  <c r="GJ2799" i="14"/>
  <c r="GJ2807" i="14"/>
  <c r="GJ2815" i="14"/>
  <c r="GJ2823" i="14"/>
  <c r="GJ2831" i="14"/>
  <c r="GJ2839" i="14"/>
  <c r="GJ2847" i="14"/>
  <c r="GJ2855" i="14"/>
  <c r="GJ2863" i="14"/>
  <c r="GJ2871" i="14"/>
  <c r="GJ2879" i="14"/>
  <c r="GJ2887" i="14"/>
  <c r="GJ2895" i="14"/>
  <c r="GJ2903" i="14"/>
  <c r="GJ2911" i="14"/>
  <c r="GJ2919" i="14"/>
  <c r="GJ2927" i="14"/>
  <c r="GJ2935" i="14"/>
  <c r="GJ2943" i="14"/>
  <c r="GJ2582" i="14"/>
  <c r="GJ2686" i="14"/>
  <c r="GK2704" i="14"/>
  <c r="GJ2718" i="14"/>
  <c r="GK2728" i="14"/>
  <c r="GJ2742" i="14"/>
  <c r="GK2755" i="14"/>
  <c r="GK2771" i="14"/>
  <c r="GK2783" i="14"/>
  <c r="GK2795" i="14"/>
  <c r="GK2807" i="14"/>
  <c r="GK2817" i="14"/>
  <c r="GK2829" i="14"/>
  <c r="GK2841" i="14"/>
  <c r="GK2851" i="14"/>
  <c r="GK2863" i="14"/>
  <c r="GK2875" i="14"/>
  <c r="GK2887" i="14"/>
  <c r="GK2899" i="14"/>
  <c r="GK2911" i="14"/>
  <c r="GK2923" i="14"/>
  <c r="GK2937" i="14"/>
  <c r="GK2949" i="14"/>
  <c r="GJ856" i="14"/>
  <c r="GJ1064" i="14"/>
  <c r="GK1291" i="14"/>
  <c r="GK1433" i="14"/>
  <c r="GJ1590" i="14"/>
  <c r="GJ1743" i="14"/>
  <c r="GK1849" i="14"/>
  <c r="GK1939" i="14"/>
  <c r="GJ1993" i="14"/>
  <c r="GK2035" i="14"/>
  <c r="GJ2073" i="14"/>
  <c r="GK2115" i="14"/>
  <c r="GK2167" i="14"/>
  <c r="GK2211" i="14"/>
  <c r="GK2243" i="14"/>
  <c r="GK2279" i="14"/>
  <c r="GK2315" i="14"/>
  <c r="GK2379" i="14"/>
  <c r="GK2423" i="14"/>
  <c r="GK2455" i="14"/>
  <c r="GK2487" i="14"/>
  <c r="GK2519" i="14"/>
  <c r="GK2551" i="14"/>
  <c r="GK2583" i="14"/>
  <c r="GK2615" i="14"/>
  <c r="GK2647" i="14"/>
  <c r="GK2679" i="14"/>
  <c r="GJ2708" i="14"/>
  <c r="GK2729" i="14"/>
  <c r="GK2750" i="14"/>
  <c r="GJ2772" i="14"/>
  <c r="GJ2790" i="14"/>
  <c r="GJ2806" i="14"/>
  <c r="GJ2822" i="14"/>
  <c r="GJ2838" i="14"/>
  <c r="GJ2854" i="14"/>
  <c r="GJ2870" i="14"/>
  <c r="GJ2910" i="14"/>
  <c r="GJ2416" i="14"/>
  <c r="GJ2488" i="14"/>
  <c r="GJ2552" i="14"/>
  <c r="GJ2616" i="14"/>
  <c r="GJ2680" i="14"/>
  <c r="GJ2730" i="14"/>
  <c r="GJ2778" i="14"/>
  <c r="GK2810" i="14"/>
  <c r="GK2842" i="14"/>
  <c r="GK2874" i="14"/>
  <c r="GK2906" i="14"/>
  <c r="GK2938" i="14"/>
  <c r="GK2371" i="14"/>
  <c r="GK2451" i="14"/>
  <c r="GK2515" i="14"/>
  <c r="GK2579" i="14"/>
  <c r="GK2643" i="14"/>
  <c r="GK2705" i="14"/>
  <c r="GJ2748" i="14"/>
  <c r="GJ2788" i="14"/>
  <c r="GJ2820" i="14"/>
  <c r="GJ2852" i="14"/>
  <c r="GJ2884" i="14"/>
  <c r="GJ2916" i="14"/>
  <c r="GJ2948" i="14"/>
  <c r="GK2359" i="14"/>
  <c r="GJ2412" i="14"/>
  <c r="GJ2444" i="14"/>
  <c r="GJ2476" i="14"/>
  <c r="GJ2508" i="14"/>
  <c r="GJ2540" i="14"/>
  <c r="GJ2572" i="14"/>
  <c r="GJ2604" i="14"/>
  <c r="GJ2636" i="14"/>
  <c r="GJ2668" i="14"/>
  <c r="GJ2700" i="14"/>
  <c r="GJ2722" i="14"/>
  <c r="GK2743" i="14"/>
  <c r="GK2764" i="14"/>
  <c r="GK2784" i="14"/>
  <c r="GK2800" i="14"/>
  <c r="GK2816" i="14"/>
  <c r="GK2832" i="14"/>
  <c r="GK2848" i="14"/>
  <c r="GK2864" i="14"/>
  <c r="GK2880" i="14"/>
  <c r="GK2896" i="14"/>
  <c r="GK2912" i="14"/>
  <c r="GK2928" i="14"/>
  <c r="GK2944" i="14"/>
  <c r="GJ2890" i="14"/>
  <c r="GJ2914" i="14"/>
  <c r="GJ2934" i="14"/>
  <c r="GK2335" i="14"/>
  <c r="GK2399" i="14"/>
  <c r="GJ2448" i="14"/>
  <c r="GJ2512" i="14"/>
  <c r="GJ2576" i="14"/>
  <c r="GJ2640" i="14"/>
  <c r="GK2703" i="14"/>
  <c r="GK2740" i="14"/>
  <c r="GK2782" i="14"/>
  <c r="GK2814" i="14"/>
  <c r="GK2846" i="14"/>
  <c r="GK2878" i="14"/>
  <c r="GK2910" i="14"/>
  <c r="GK2942" i="14"/>
  <c r="GK2411" i="14"/>
  <c r="GK2475" i="14"/>
  <c r="GK2539" i="14"/>
  <c r="GK2603" i="14"/>
  <c r="GK2667" i="14"/>
  <c r="GK2721" i="14"/>
  <c r="GJ2764" i="14"/>
  <c r="GJ2800" i="14"/>
  <c r="GJ2832" i="14"/>
  <c r="GJ2864" i="14"/>
  <c r="GJ2896" i="14"/>
  <c r="GJ2928" i="14"/>
  <c r="GJ161" i="14"/>
  <c r="GJ194" i="14"/>
  <c r="GK373" i="14"/>
  <c r="GK235" i="14"/>
  <c r="GK456" i="14"/>
  <c r="GK568" i="14"/>
  <c r="GK682" i="14"/>
  <c r="GK798" i="14"/>
  <c r="GJ144" i="14"/>
  <c r="GK370" i="14"/>
  <c r="GJ543" i="14"/>
  <c r="GJ668" i="14"/>
  <c r="GJ783" i="14"/>
  <c r="GJ891" i="14"/>
  <c r="GJ977" i="14"/>
  <c r="GJ1063" i="14"/>
  <c r="GJ1147" i="14"/>
  <c r="GJ1233" i="14"/>
  <c r="GJ1319" i="14"/>
  <c r="GJ1403" i="14"/>
  <c r="GJ1489" i="14"/>
  <c r="GJ1575" i="14"/>
  <c r="GJ1659" i="14"/>
  <c r="GJ108" i="14"/>
  <c r="GK344" i="14"/>
  <c r="GK99" i="14"/>
  <c r="GJ339" i="14"/>
  <c r="GJ520" i="14"/>
  <c r="GK669" i="14"/>
  <c r="GJ822" i="14"/>
  <c r="GK951" i="14"/>
  <c r="GK1063" i="14"/>
  <c r="GJ1178" i="14"/>
  <c r="GK1292" i="14"/>
  <c r="GK1388" i="14"/>
  <c r="GJ1474" i="14"/>
  <c r="GK1559" i="14"/>
  <c r="GK1644" i="14"/>
  <c r="GJ1730" i="14"/>
  <c r="GK1794" i="14"/>
  <c r="GK1858" i="14"/>
  <c r="GK1922" i="14"/>
  <c r="GK1986" i="14"/>
  <c r="GK2050" i="14"/>
  <c r="GK2114" i="14"/>
  <c r="GJ166" i="14"/>
  <c r="GK479" i="14"/>
  <c r="GJ637" i="14"/>
  <c r="GJ789" i="14"/>
  <c r="GK925" i="14"/>
  <c r="GK1038" i="14"/>
  <c r="GJ400" i="14"/>
  <c r="GJ593" i="14"/>
  <c r="GJ745" i="14"/>
  <c r="GJ892" i="14"/>
  <c r="GK949" i="14"/>
  <c r="GJ1006" i="14"/>
  <c r="GK290" i="14"/>
  <c r="GJ539" i="14"/>
  <c r="GJ690" i="14"/>
  <c r="GJ842" i="14"/>
  <c r="GJ958" i="14"/>
  <c r="GK1029" i="14"/>
  <c r="GK1072" i="14"/>
  <c r="GJ1112" i="14"/>
  <c r="GK1147" i="14"/>
  <c r="GK1186" i="14"/>
  <c r="GK1225" i="14"/>
  <c r="GK1261" i="14"/>
  <c r="GJ1300" i="14"/>
  <c r="GK1339" i="14"/>
  <c r="GK1374" i="14"/>
  <c r="GJ1414" i="14"/>
  <c r="GK1453" i="14"/>
  <c r="GK1488" i="14"/>
  <c r="GJ1528" i="14"/>
  <c r="GK1566" i="14"/>
  <c r="GK1602" i="14"/>
  <c r="GK1641" i="14"/>
  <c r="GK1680" i="14"/>
  <c r="GJ1716" i="14"/>
  <c r="GK1749" i="14"/>
  <c r="GJ1779" i="14"/>
  <c r="GK1805" i="14"/>
  <c r="GJ1835" i="14"/>
  <c r="GJ1864" i="14"/>
  <c r="GJ1891" i="14"/>
  <c r="GJ284" i="14"/>
  <c r="GJ483" i="14"/>
  <c r="GJ582" i="14"/>
  <c r="GJ686" i="14"/>
  <c r="GK791" i="14"/>
  <c r="GJ884" i="14"/>
  <c r="GK962" i="14"/>
  <c r="GK1019" i="14"/>
  <c r="GK1057" i="14"/>
  <c r="GJ1086" i="14"/>
  <c r="GK1114" i="14"/>
  <c r="GK1142" i="14"/>
  <c r="GK1171" i="14"/>
  <c r="GJ1200" i="14"/>
  <c r="GJ1228" i="14"/>
  <c r="GK1256" i="14"/>
  <c r="GK1285" i="14"/>
  <c r="GK1313" i="14"/>
  <c r="GJ1342" i="14"/>
  <c r="GK1370" i="14"/>
  <c r="GK1398" i="14"/>
  <c r="GK1427" i="14"/>
  <c r="GJ1456" i="14"/>
  <c r="GJ1484" i="14"/>
  <c r="GK1512" i="14"/>
  <c r="GK1541" i="14"/>
  <c r="GK1569" i="14"/>
  <c r="GJ1598" i="14"/>
  <c r="GK1626" i="14"/>
  <c r="GK1654" i="14"/>
  <c r="GK1683" i="14"/>
  <c r="GJ1712" i="14"/>
  <c r="GJ1738" i="14"/>
  <c r="GK1759" i="14"/>
  <c r="GJ1781" i="14"/>
  <c r="GJ1802" i="14"/>
  <c r="GK1823" i="14"/>
  <c r="GJ1845" i="14"/>
  <c r="GJ1866" i="14"/>
  <c r="GK1887" i="14"/>
  <c r="GJ1909" i="14"/>
  <c r="GK134" i="14"/>
  <c r="GK461" i="14"/>
  <c r="GJ625" i="14"/>
  <c r="GJ777" i="14"/>
  <c r="GJ916" i="14"/>
  <c r="GJ1030" i="14"/>
  <c r="GK1091" i="14"/>
  <c r="GJ1148" i="14"/>
  <c r="GK1205" i="14"/>
  <c r="GJ1262" i="14"/>
  <c r="GK1318" i="14"/>
  <c r="GJ1376" i="14"/>
  <c r="GK1432" i="14"/>
  <c r="GK1489" i="14"/>
  <c r="GK1546" i="14"/>
  <c r="GK1603" i="14"/>
  <c r="GJ1660" i="14"/>
  <c r="GK1717" i="14"/>
  <c r="GK1763" i="14"/>
  <c r="GJ1806" i="14"/>
  <c r="GJ1849" i="14"/>
  <c r="GK1891" i="14"/>
  <c r="GK1921" i="14"/>
  <c r="GJ1944" i="14"/>
  <c r="GK1965" i="14"/>
  <c r="GJ1987" i="14"/>
  <c r="GJ2008" i="14"/>
  <c r="GK2029" i="14"/>
  <c r="GJ2051" i="14"/>
  <c r="GJ2072" i="14"/>
  <c r="GK2093" i="14"/>
  <c r="GJ2115" i="14"/>
  <c r="GJ2136" i="14"/>
  <c r="GK2157" i="14"/>
  <c r="GJ2175" i="14"/>
  <c r="GJ2191" i="14"/>
  <c r="GJ2207" i="14"/>
  <c r="GJ2223" i="14"/>
  <c r="GJ2239" i="14"/>
  <c r="GJ2255" i="14"/>
  <c r="GJ2271" i="14"/>
  <c r="GJ2287" i="14"/>
  <c r="GJ2303" i="14"/>
  <c r="GJ2319" i="14"/>
  <c r="GJ2335" i="14"/>
  <c r="GJ2351" i="14"/>
  <c r="GJ2367" i="14"/>
  <c r="GJ2383" i="14"/>
  <c r="GJ2399" i="14"/>
  <c r="GJ2415" i="14"/>
  <c r="GJ2431" i="14"/>
  <c r="GJ2447" i="14"/>
  <c r="GJ2463" i="14"/>
  <c r="GJ2479" i="14"/>
  <c r="GJ2495" i="14"/>
  <c r="GJ2511" i="14"/>
  <c r="GJ2527" i="14"/>
  <c r="GJ2543" i="14"/>
  <c r="GJ2559" i="14"/>
  <c r="GJ2575" i="14"/>
  <c r="GJ2591" i="14"/>
  <c r="GJ2607" i="14"/>
  <c r="GJ2623" i="14"/>
  <c r="GJ2639" i="14"/>
  <c r="GJ2655" i="14"/>
  <c r="GJ2671" i="14"/>
  <c r="GJ2687" i="14"/>
  <c r="GJ2703" i="14"/>
  <c r="GJ2719" i="14"/>
  <c r="GJ2735" i="14"/>
  <c r="GJ2751" i="14"/>
  <c r="GJ2767" i="14"/>
  <c r="GJ142" i="14"/>
  <c r="GJ160" i="14"/>
  <c r="GK475" i="14"/>
  <c r="GJ635" i="14"/>
  <c r="GJ786" i="14"/>
  <c r="GK923" i="14"/>
  <c r="GK1034" i="14"/>
  <c r="GK1094" i="14"/>
  <c r="GJ1152" i="14"/>
  <c r="GK1208" i="14"/>
  <c r="GK1265" i="14"/>
  <c r="GK1322" i="14"/>
  <c r="GJ300" i="14"/>
  <c r="GK543" i="14"/>
  <c r="GK695" i="14"/>
  <c r="GJ846" i="14"/>
  <c r="GK968" i="14"/>
  <c r="GJ1060" i="14"/>
  <c r="GK1117" i="14"/>
  <c r="GJ1174" i="14"/>
  <c r="GK1230" i="14"/>
  <c r="GJ1288" i="14"/>
  <c r="GK1344" i="14"/>
  <c r="GK1401" i="14"/>
  <c r="GK1458" i="14"/>
  <c r="GK1515" i="14"/>
  <c r="GJ1572" i="14"/>
  <c r="GK1629" i="14"/>
  <c r="GJ1686" i="14"/>
  <c r="GJ1740" i="14"/>
  <c r="GJ1783" i="14"/>
  <c r="GK1825" i="14"/>
  <c r="GJ1868" i="14"/>
  <c r="GJ1907" i="14"/>
  <c r="GJ1933" i="14"/>
  <c r="GJ1954" i="14"/>
  <c r="GK1975" i="14"/>
  <c r="GJ1997" i="14"/>
  <c r="GJ2018" i="14"/>
  <c r="GK2039" i="14"/>
  <c r="GJ2061" i="14"/>
  <c r="GJ2082" i="14"/>
  <c r="GK2103" i="14"/>
  <c r="GJ2125" i="14"/>
  <c r="GJ2146" i="14"/>
  <c r="GK2166" i="14"/>
  <c r="GK2182" i="14"/>
  <c r="GK2198" i="14"/>
  <c r="GK2214" i="14"/>
  <c r="GK2230" i="14"/>
  <c r="GK2246" i="14"/>
  <c r="GK2262" i="14"/>
  <c r="GK2278" i="14"/>
  <c r="GK2294" i="14"/>
  <c r="GK2310" i="14"/>
  <c r="GK2326" i="14"/>
  <c r="GK2342" i="14"/>
  <c r="GK2358" i="14"/>
  <c r="GK2374" i="14"/>
  <c r="GK2390" i="14"/>
  <c r="GK2406" i="14"/>
  <c r="GK2422" i="14"/>
  <c r="GK2438" i="14"/>
  <c r="GK2454" i="14"/>
  <c r="GK2470" i="14"/>
  <c r="GK2486" i="14"/>
  <c r="GK2502" i="14"/>
  <c r="GK2518" i="14"/>
  <c r="GK2534" i="14"/>
  <c r="GK2550" i="14"/>
  <c r="GK2566" i="14"/>
  <c r="GK2582" i="14"/>
  <c r="GK2598" i="14"/>
  <c r="GK2614" i="14"/>
  <c r="GK2630" i="14"/>
  <c r="GK2646" i="14"/>
  <c r="GK2662" i="14"/>
  <c r="GK2678" i="14"/>
  <c r="GK2694" i="14"/>
  <c r="GJ761" i="14"/>
  <c r="GJ1142" i="14"/>
  <c r="GJ1358" i="14"/>
  <c r="GJ1472" i="14"/>
  <c r="GK1585" i="14"/>
  <c r="GK1699" i="14"/>
  <c r="GJ1793" i="14"/>
  <c r="GJ1878" i="14"/>
  <c r="GK1937" i="14"/>
  <c r="GJ1980" i="14"/>
  <c r="GJ2023" i="14"/>
  <c r="GK2065" i="14"/>
  <c r="GJ2108" i="14"/>
  <c r="GJ2151" i="14"/>
  <c r="GJ2186" i="14"/>
  <c r="GJ2218" i="14"/>
  <c r="GJ2250" i="14"/>
  <c r="GJ2282" i="14"/>
  <c r="GJ2314" i="14"/>
  <c r="GJ2346" i="14"/>
  <c r="GJ2378" i="14"/>
  <c r="GJ2410" i="14"/>
  <c r="GJ2442" i="14"/>
  <c r="GJ2474" i="14"/>
  <c r="GJ2506" i="14"/>
  <c r="GJ2538" i="14"/>
  <c r="GJ2570" i="14"/>
  <c r="GJ2606" i="14"/>
  <c r="GJ2638" i="14"/>
  <c r="GJ2678" i="14"/>
  <c r="GK2787" i="14"/>
  <c r="GK2839" i="14"/>
  <c r="GK2889" i="14"/>
  <c r="GK2935" i="14"/>
  <c r="GK1362" i="14"/>
  <c r="GJ1576" i="14"/>
  <c r="GK1753" i="14"/>
  <c r="GJ1892" i="14"/>
  <c r="GJ1977" i="14"/>
  <c r="GK2067" i="14"/>
  <c r="GK2147" i="14"/>
  <c r="GK2207" i="14"/>
  <c r="GK2271" i="14"/>
  <c r="GJ1945" i="14"/>
  <c r="GJ990" i="14"/>
  <c r="GK1241" i="14"/>
  <c r="GJ1408" i="14"/>
  <c r="GK1521" i="14"/>
  <c r="GK1635" i="14"/>
  <c r="GJ1745" i="14"/>
  <c r="GJ1830" i="14"/>
  <c r="GK1909" i="14"/>
  <c r="GJ1956" i="14"/>
  <c r="GJ1999" i="14"/>
  <c r="GK2041" i="14"/>
  <c r="GJ2084" i="14"/>
  <c r="GJ2127" i="14"/>
  <c r="GJ2168" i="14"/>
  <c r="GJ2200" i="14"/>
  <c r="GJ2232" i="14"/>
  <c r="GJ2264" i="14"/>
  <c r="GJ2296" i="14"/>
  <c r="GJ2328" i="14"/>
  <c r="GJ2360" i="14"/>
  <c r="GJ2392" i="14"/>
  <c r="GK890" i="14"/>
  <c r="GJ1192" i="14"/>
  <c r="GJ1384" i="14"/>
  <c r="GK1497" i="14"/>
  <c r="GK1611" i="14"/>
  <c r="GK1725" i="14"/>
  <c r="GJ1812" i="14"/>
  <c r="GK1897" i="14"/>
  <c r="GK1947" i="14"/>
  <c r="GJ1990" i="14"/>
  <c r="GJ2033" i="14"/>
  <c r="GK2075" i="14"/>
  <c r="GJ2118" i="14"/>
  <c r="GJ2161" i="14"/>
  <c r="GK2193" i="14"/>
  <c r="GK2225" i="14"/>
  <c r="GK2257" i="14"/>
  <c r="GK2289" i="14"/>
  <c r="GK2321" i="14"/>
  <c r="GK2353" i="14"/>
  <c r="GK2385" i="14"/>
  <c r="GK2417" i="14"/>
  <c r="GK2449" i="14"/>
  <c r="GK2481" i="14"/>
  <c r="GK2513" i="14"/>
  <c r="GK2545" i="14"/>
  <c r="GK2577" i="14"/>
  <c r="GK2609" i="14"/>
  <c r="GK2641" i="14"/>
  <c r="GK2673" i="14"/>
  <c r="GJ2704" i="14"/>
  <c r="GK2725" i="14"/>
  <c r="GK2746" i="14"/>
  <c r="GJ2768" i="14"/>
  <c r="GJ2787" i="14"/>
  <c r="GJ2803" i="14"/>
  <c r="GJ2819" i="14"/>
  <c r="GJ2835" i="14"/>
  <c r="GJ2851" i="14"/>
  <c r="GJ2867" i="14"/>
  <c r="GJ2883" i="14"/>
  <c r="GJ2899" i="14"/>
  <c r="GJ2915" i="14"/>
  <c r="GJ2931" i="14"/>
  <c r="GJ2947" i="14"/>
  <c r="GJ2698" i="14"/>
  <c r="GK2723" i="14"/>
  <c r="GK2747" i="14"/>
  <c r="GK2776" i="14"/>
  <c r="GK2801" i="14"/>
  <c r="GK2823" i="14"/>
  <c r="GK2845" i="14"/>
  <c r="GK2869" i="14"/>
  <c r="GK2893" i="14"/>
  <c r="GK2917" i="14"/>
  <c r="GK2943" i="14"/>
  <c r="GJ976" i="14"/>
  <c r="GK1376" i="14"/>
  <c r="GK1675" i="14"/>
  <c r="GJ1908" i="14"/>
  <c r="GJ2014" i="14"/>
  <c r="GJ2094" i="14"/>
  <c r="GK2187" i="14"/>
  <c r="GK2259" i="14"/>
  <c r="GK2347" i="14"/>
  <c r="GK2439" i="14"/>
  <c r="GK2503" i="14"/>
  <c r="GK2567" i="14"/>
  <c r="GK2631" i="14"/>
  <c r="GK2695" i="14"/>
  <c r="GJ2740" i="14"/>
  <c r="GJ2782" i="14"/>
  <c r="GJ2814" i="14"/>
  <c r="GJ2846" i="14"/>
  <c r="GJ2882" i="14"/>
  <c r="GJ2456" i="14"/>
  <c r="GJ2584" i="14"/>
  <c r="GK2708" i="14"/>
  <c r="GK2794" i="14"/>
  <c r="GK2858" i="14"/>
  <c r="GK2922" i="14"/>
  <c r="GK2419" i="14"/>
  <c r="GK2547" i="14"/>
  <c r="GK2675" i="14"/>
  <c r="GK2769" i="14"/>
  <c r="GJ2836" i="14"/>
  <c r="GJ2900" i="14"/>
  <c r="GK2327" i="14"/>
  <c r="GJ2428" i="14"/>
  <c r="GJ2492" i="14"/>
  <c r="GJ2556" i="14"/>
  <c r="GJ2620" i="14"/>
  <c r="GJ2684" i="14"/>
  <c r="GK2732" i="14"/>
  <c r="GK2775" i="14"/>
  <c r="GK2808" i="14"/>
  <c r="GK2840" i="14"/>
  <c r="GK2872" i="14"/>
  <c r="GK2904" i="14"/>
  <c r="GK2936" i="14"/>
  <c r="GJ2902" i="14"/>
  <c r="GJ2942" i="14"/>
  <c r="GJ2424" i="14"/>
  <c r="GJ2544" i="14"/>
  <c r="GJ2672" i="14"/>
  <c r="GJ2762" i="14"/>
  <c r="GK2830" i="14"/>
  <c r="GK2894" i="14"/>
  <c r="GK2355" i="14"/>
  <c r="GK2507" i="14"/>
  <c r="GK2635" i="14"/>
  <c r="GK2742" i="14"/>
  <c r="GJ2816" i="14"/>
  <c r="GJ2880" i="14"/>
  <c r="GJ2944" i="14"/>
  <c r="GJ97" i="14"/>
  <c r="GK108" i="14"/>
  <c r="GK309" i="14"/>
  <c r="GK121" i="14"/>
  <c r="GK380" i="14"/>
  <c r="GK526" i="14"/>
  <c r="GK640" i="14"/>
  <c r="GK754" i="14"/>
  <c r="GK866" i="14"/>
  <c r="GJ296" i="14"/>
  <c r="GJ487" i="14"/>
  <c r="GK625" i="14"/>
  <c r="GJ740" i="14"/>
  <c r="GJ852" i="14"/>
  <c r="GJ945" i="14"/>
  <c r="GJ1031" i="14"/>
  <c r="GJ1115" i="14"/>
  <c r="GJ1201" i="14"/>
  <c r="GJ1287" i="14"/>
  <c r="GJ1371" i="14"/>
  <c r="GJ1457" i="14"/>
  <c r="GJ1543" i="14"/>
  <c r="GJ1627" i="14"/>
  <c r="GJ1713" i="14"/>
  <c r="GJ269" i="14"/>
  <c r="GJ464" i="14"/>
  <c r="GK262" i="14"/>
  <c r="GK463" i="14"/>
  <c r="GJ613" i="14"/>
  <c r="GK765" i="14"/>
  <c r="GK908" i="14"/>
  <c r="GK1020" i="14"/>
  <c r="GK1135" i="14"/>
  <c r="GJ1250" i="14"/>
  <c r="GK1356" i="14"/>
  <c r="GJ1442" i="14"/>
  <c r="GK1527" i="14"/>
  <c r="GK1612" i="14"/>
  <c r="GJ1698" i="14"/>
  <c r="GK1770" i="14"/>
  <c r="GK1834" i="14"/>
  <c r="GK1898" i="14"/>
  <c r="GK1962" i="14"/>
  <c r="GK2026" i="14"/>
  <c r="GK2090" i="14"/>
  <c r="GK2154" i="14"/>
  <c r="GK374" i="14"/>
  <c r="GK579" i="14"/>
  <c r="GK731" i="14"/>
  <c r="GK882" i="14"/>
  <c r="GJ996" i="14"/>
  <c r="GJ286" i="14"/>
  <c r="GJ536" i="14"/>
  <c r="GJ688" i="14"/>
  <c r="GK839" i="14"/>
  <c r="GJ924" i="14"/>
  <c r="GK981" i="14"/>
  <c r="GK130" i="14"/>
  <c r="GJ459" i="14"/>
  <c r="GJ624" i="14"/>
  <c r="GK775" i="14"/>
  <c r="GK915" i="14"/>
  <c r="GK1000" i="14"/>
  <c r="GK1058" i="14"/>
  <c r="GK1097" i="14"/>
  <c r="GK1133" i="14"/>
  <c r="GJ1172" i="14"/>
  <c r="GK1211" i="14"/>
  <c r="GK1246" i="14"/>
  <c r="GJ1286" i="14"/>
  <c r="GK1325" i="14"/>
  <c r="GK1360" i="14"/>
  <c r="GJ1400" i="14"/>
  <c r="GK1438" i="14"/>
  <c r="GK1474" i="14"/>
  <c r="GK1513" i="14"/>
  <c r="GK1552" i="14"/>
  <c r="GJ1588" i="14"/>
  <c r="GK1627" i="14"/>
  <c r="GK1666" i="14"/>
  <c r="GJ1702" i="14"/>
  <c r="GJ1739" i="14"/>
  <c r="GJ1768" i="14"/>
  <c r="GJ1795" i="14"/>
  <c r="GJ1824" i="14"/>
  <c r="GK1853" i="14"/>
  <c r="GJ1880" i="14"/>
  <c r="GJ198" i="14"/>
  <c r="GJ417" i="14"/>
  <c r="GJ544" i="14"/>
  <c r="GJ649" i="14"/>
  <c r="GJ753" i="14"/>
  <c r="GJ848" i="14"/>
  <c r="GJ934" i="14"/>
  <c r="GJ998" i="14"/>
  <c r="GK1046" i="14"/>
  <c r="GK1075" i="14"/>
  <c r="GJ1104" i="14"/>
  <c r="GJ1132" i="14"/>
  <c r="GK1160" i="14"/>
  <c r="GK1189" i="14"/>
  <c r="GK1217" i="14"/>
  <c r="GJ1246" i="14"/>
  <c r="GK1274" i="14"/>
  <c r="GK1302" i="14"/>
  <c r="GK1331" i="14"/>
  <c r="GJ1360" i="14"/>
  <c r="GJ1388" i="14"/>
  <c r="GK1416" i="14"/>
  <c r="GK1445" i="14"/>
  <c r="GK1473" i="14"/>
  <c r="GJ1502" i="14"/>
  <c r="GK1530" i="14"/>
  <c r="GK1558" i="14"/>
  <c r="GK1587" i="14"/>
  <c r="GJ1616" i="14"/>
  <c r="GJ1644" i="14"/>
  <c r="GK1672" i="14"/>
  <c r="GK1701" i="14"/>
  <c r="GK1729" i="14"/>
  <c r="GK1751" i="14"/>
  <c r="GJ1773" i="14"/>
  <c r="GJ1794" i="14"/>
  <c r="GK1815" i="14"/>
  <c r="GJ1837" i="14"/>
  <c r="GJ1858" i="14"/>
  <c r="GK1879" i="14"/>
  <c r="GJ1901" i="14"/>
  <c r="GJ1922" i="14"/>
  <c r="GK350" i="14"/>
  <c r="GJ568" i="14"/>
  <c r="GJ720" i="14"/>
  <c r="GK871" i="14"/>
  <c r="GK987" i="14"/>
  <c r="GJ1070" i="14"/>
  <c r="GK1126" i="14"/>
  <c r="GJ1184" i="14"/>
  <c r="GK1240" i="14"/>
  <c r="GK1297" i="14"/>
  <c r="GK1354" i="14"/>
  <c r="GK1411" i="14"/>
  <c r="GJ1468" i="14"/>
  <c r="GK1525" i="14"/>
  <c r="GJ1582" i="14"/>
  <c r="GK1638" i="14"/>
  <c r="GJ1696" i="14"/>
  <c r="GK1747" i="14"/>
  <c r="GJ1790" i="14"/>
  <c r="GJ1833" i="14"/>
  <c r="GK1875" i="14"/>
  <c r="GJ1911" i="14"/>
  <c r="GJ1936" i="14"/>
  <c r="GK1957" i="14"/>
  <c r="GJ1979" i="14"/>
  <c r="GJ2000" i="14"/>
  <c r="GK2021" i="14"/>
  <c r="GJ2043" i="14"/>
  <c r="GJ2064" i="14"/>
  <c r="GK2085" i="14"/>
  <c r="GJ2107" i="14"/>
  <c r="GJ2128" i="14"/>
  <c r="GK2149" i="14"/>
  <c r="GJ2169" i="14"/>
  <c r="GJ2185" i="14"/>
  <c r="GJ2201" i="14"/>
  <c r="GJ2217" i="14"/>
  <c r="GJ2233" i="14"/>
  <c r="GJ2249" i="14"/>
  <c r="GJ2265" i="14"/>
  <c r="GJ2281" i="14"/>
  <c r="GJ2297" i="14"/>
  <c r="GJ2313" i="14"/>
  <c r="GJ2329" i="14"/>
  <c r="GJ2345" i="14"/>
  <c r="GJ2361" i="14"/>
  <c r="GJ2377" i="14"/>
  <c r="GJ2393" i="14"/>
  <c r="GJ2409" i="14"/>
  <c r="GJ2425" i="14"/>
  <c r="GJ2441" i="14"/>
  <c r="GJ2457" i="14"/>
  <c r="GJ2473" i="14"/>
  <c r="GJ2489" i="14"/>
  <c r="GJ2505" i="14"/>
  <c r="GJ2521" i="14"/>
  <c r="GJ2537" i="14"/>
  <c r="GJ2553" i="14"/>
  <c r="GJ2569" i="14"/>
  <c r="GJ2585" i="14"/>
  <c r="GJ2601" i="14"/>
  <c r="GJ2617" i="14"/>
  <c r="GJ2633" i="14"/>
  <c r="GJ2649" i="14"/>
  <c r="GJ2665" i="14"/>
  <c r="GJ2681" i="14"/>
  <c r="GJ2697" i="14"/>
  <c r="GJ2713" i="14"/>
  <c r="GJ2729" i="14"/>
  <c r="GJ2745" i="14"/>
  <c r="GJ2761" i="14"/>
  <c r="GJ2777" i="14"/>
  <c r="GJ357" i="14"/>
  <c r="GJ369" i="14"/>
  <c r="GJ578" i="14"/>
  <c r="GJ729" i="14"/>
  <c r="GK880" i="14"/>
  <c r="GK994" i="14"/>
  <c r="GK1073" i="14"/>
  <c r="GK1130" i="14"/>
  <c r="GK1187" i="14"/>
  <c r="GJ1244" i="14"/>
  <c r="GK1301" i="14"/>
  <c r="GK168" i="14"/>
  <c r="GJ480" i="14"/>
  <c r="GJ638" i="14"/>
  <c r="GK789" i="14"/>
  <c r="GJ926" i="14"/>
  <c r="GJ1036" i="14"/>
  <c r="GJ1096" i="14"/>
  <c r="GK1152" i="14"/>
  <c r="GK1209" i="14"/>
  <c r="GK1266" i="14"/>
  <c r="GK1323" i="14"/>
  <c r="GJ1380" i="14"/>
  <c r="GK1437" i="14"/>
  <c r="GJ1494" i="14"/>
  <c r="GK1550" i="14"/>
  <c r="GJ1608" i="14"/>
  <c r="GK1664" i="14"/>
  <c r="GK1721" i="14"/>
  <c r="GJ1767" i="14"/>
  <c r="GK1809" i="14"/>
  <c r="GJ1852" i="14"/>
  <c r="GJ1895" i="14"/>
  <c r="GJ1924" i="14"/>
  <c r="GJ1946" i="14"/>
  <c r="GK1967" i="14"/>
  <c r="GJ1989" i="14"/>
  <c r="GJ2010" i="14"/>
  <c r="GK2031" i="14"/>
  <c r="GJ2053" i="14"/>
  <c r="GJ2074" i="14"/>
  <c r="GK2095" i="14"/>
  <c r="GJ2117" i="14"/>
  <c r="GJ2138" i="14"/>
  <c r="GK2159" i="14"/>
  <c r="GK2176" i="14"/>
  <c r="GK2192" i="14"/>
  <c r="GK2208" i="14"/>
  <c r="GK2224" i="14"/>
  <c r="GK2240" i="14"/>
  <c r="GK2256" i="14"/>
  <c r="GK2272" i="14"/>
  <c r="GK2288" i="14"/>
  <c r="GK2304" i="14"/>
  <c r="GK2320" i="14"/>
  <c r="GK2336" i="14"/>
  <c r="GK2352" i="14"/>
  <c r="GK2368" i="14"/>
  <c r="GK2384" i="14"/>
  <c r="GK2400" i="14"/>
  <c r="GK2416" i="14"/>
  <c r="GK2432" i="14"/>
  <c r="GK2448" i="14"/>
  <c r="GK2464" i="14"/>
  <c r="GK2480" i="14"/>
  <c r="GK2496" i="14"/>
  <c r="GK2512" i="14"/>
  <c r="GK2528" i="14"/>
  <c r="GK2544" i="14"/>
  <c r="GK2560" i="14"/>
  <c r="GK2576" i="14"/>
  <c r="GK2592" i="14"/>
  <c r="GK2608" i="14"/>
  <c r="GK2624" i="14"/>
  <c r="GK2640" i="14"/>
  <c r="GK2656" i="14"/>
  <c r="GK2672" i="14"/>
  <c r="GK2688" i="14"/>
  <c r="GK533" i="14"/>
  <c r="GK1056" i="14"/>
  <c r="GJ1284" i="14"/>
  <c r="GK1429" i="14"/>
  <c r="GK1542" i="14"/>
  <c r="GK1656" i="14"/>
  <c r="GJ1761" i="14"/>
  <c r="GJ1846" i="14"/>
  <c r="GJ1920" i="14"/>
  <c r="GJ1964" i="14"/>
  <c r="GJ2007" i="14"/>
  <c r="GK2049" i="14"/>
  <c r="GJ2092" i="14"/>
  <c r="GJ2135" i="14"/>
  <c r="GJ2174" i="14"/>
  <c r="GJ2206" i="14"/>
  <c r="GJ2238" i="14"/>
  <c r="GJ2270" i="14"/>
  <c r="GJ2302" i="14"/>
  <c r="GJ2334" i="14"/>
  <c r="GJ2366" i="14"/>
  <c r="GJ2398" i="14"/>
  <c r="GJ2430" i="14"/>
  <c r="GJ2462" i="14"/>
  <c r="GJ2494" i="14"/>
  <c r="GJ2526" i="14"/>
  <c r="GJ2558" i="14"/>
  <c r="GJ2594" i="14"/>
  <c r="GJ2626" i="14"/>
  <c r="GJ2658" i="14"/>
  <c r="GK2760" i="14"/>
  <c r="GK2819" i="14"/>
  <c r="GK2871" i="14"/>
  <c r="GK2919" i="14"/>
  <c r="GJ1206" i="14"/>
  <c r="GK1504" i="14"/>
  <c r="GK1689" i="14"/>
  <c r="GJ1839" i="14"/>
  <c r="GJ1950" i="14"/>
  <c r="GJ2030" i="14"/>
  <c r="GJ2121" i="14"/>
  <c r="GK2191" i="14"/>
  <c r="GK2247" i="14"/>
  <c r="GJ629" i="14"/>
  <c r="GK799" i="14"/>
  <c r="GJ1156" i="14"/>
  <c r="GK1365" i="14"/>
  <c r="GK1478" i="14"/>
  <c r="GK1592" i="14"/>
  <c r="GK1706" i="14"/>
  <c r="GJ1798" i="14"/>
  <c r="GK1883" i="14"/>
  <c r="GJ1940" i="14"/>
  <c r="GJ1983" i="14"/>
  <c r="GK2025" i="14"/>
  <c r="GJ2068" i="14"/>
  <c r="GJ2111" i="14"/>
  <c r="GK2153" i="14"/>
  <c r="GJ2188" i="14"/>
  <c r="GJ2220" i="14"/>
  <c r="GJ2252" i="14"/>
  <c r="GJ2284" i="14"/>
  <c r="GJ2316" i="14"/>
  <c r="GJ2348" i="14"/>
  <c r="GJ2380" i="14"/>
  <c r="GJ667" i="14"/>
  <c r="GK1106" i="14"/>
  <c r="GJ1334" i="14"/>
  <c r="GK1454" i="14"/>
  <c r="GK1568" i="14"/>
  <c r="GK1682" i="14"/>
  <c r="GJ1780" i="14"/>
  <c r="GK1865" i="14"/>
  <c r="GK1931" i="14"/>
  <c r="GJ1974" i="14"/>
  <c r="GJ2017" i="14"/>
  <c r="GK2059" i="14"/>
  <c r="GJ2102" i="14"/>
  <c r="GJ2145" i="14"/>
  <c r="GK2181" i="14"/>
  <c r="GK2213" i="14"/>
  <c r="GK2245" i="14"/>
  <c r="GK2277" i="14"/>
  <c r="GK2309" i="14"/>
  <c r="GK2341" i="14"/>
  <c r="GK2373" i="14"/>
  <c r="GK2405" i="14"/>
  <c r="GK2437" i="14"/>
  <c r="GK2469" i="14"/>
  <c r="GK2501" i="14"/>
  <c r="GK2533" i="14"/>
  <c r="GK2565" i="14"/>
  <c r="GK2597" i="14"/>
  <c r="GK2629" i="14"/>
  <c r="GK2661" i="14"/>
  <c r="GK2693" i="14"/>
  <c r="GK2717" i="14"/>
  <c r="GK2738" i="14"/>
  <c r="GJ2760" i="14"/>
  <c r="GJ2781" i="14"/>
  <c r="GJ2797" i="14"/>
  <c r="GJ2813" i="14"/>
  <c r="GJ2829" i="14"/>
  <c r="GJ2845" i="14"/>
  <c r="GJ2861" i="14"/>
  <c r="GJ2877" i="14"/>
  <c r="GJ2893" i="14"/>
  <c r="GJ2909" i="14"/>
  <c r="GJ2925" i="14"/>
  <c r="GJ2941" i="14"/>
  <c r="GJ2682" i="14"/>
  <c r="GK2712" i="14"/>
  <c r="GK2739" i="14"/>
  <c r="GJ2766" i="14"/>
  <c r="GK2791" i="14"/>
  <c r="GK2815" i="14"/>
  <c r="GK2837" i="14"/>
  <c r="GK2861" i="14"/>
  <c r="GK2885" i="14"/>
  <c r="GK2909" i="14"/>
  <c r="GK2933" i="14"/>
  <c r="GJ781" i="14"/>
  <c r="GK1234" i="14"/>
  <c r="GK1533" i="14"/>
  <c r="GK1817" i="14"/>
  <c r="GJ1982" i="14"/>
  <c r="GJ2062" i="14"/>
  <c r="GJ2153" i="14"/>
  <c r="GK2235" i="14"/>
  <c r="GK2183" i="14"/>
  <c r="GK2415" i="14"/>
  <c r="GK2479" i="14"/>
  <c r="GK2543" i="14"/>
  <c r="GK2607" i="14"/>
  <c r="GK2671" i="14"/>
  <c r="GJ2724" i="14"/>
  <c r="GK2766" i="14"/>
  <c r="GJ2802" i="14"/>
  <c r="GJ2834" i="14"/>
  <c r="GJ2866" i="14"/>
  <c r="GK2319" i="14"/>
  <c r="GJ2536" i="14"/>
  <c r="GJ2664" i="14"/>
  <c r="GK2767" i="14"/>
  <c r="GK2834" i="14"/>
  <c r="GK2898" i="14"/>
  <c r="GK2339" i="14"/>
  <c r="GK2499" i="14"/>
  <c r="GK2627" i="14"/>
  <c r="GK2737" i="14"/>
  <c r="GJ2812" i="14"/>
  <c r="GJ2876" i="14"/>
  <c r="GJ2940" i="14"/>
  <c r="GJ2404" i="14"/>
  <c r="GJ2468" i="14"/>
  <c r="GJ2532" i="14"/>
  <c r="GJ2596" i="14"/>
  <c r="GJ2660" i="14"/>
  <c r="GK2716" i="14"/>
  <c r="GK2759" i="14"/>
  <c r="GK2796" i="14"/>
  <c r="GK2828" i="14"/>
  <c r="GK2860" i="14"/>
  <c r="GK2892" i="14"/>
  <c r="GK2924" i="14"/>
  <c r="GJ2886" i="14"/>
  <c r="GJ2930" i="14"/>
  <c r="GK2383" i="14"/>
  <c r="GJ2496" i="14"/>
  <c r="GJ2624" i="14"/>
  <c r="GK2735" i="14"/>
  <c r="GK2806" i="14"/>
  <c r="GK2870" i="14"/>
  <c r="GK2934" i="14"/>
  <c r="GK2459" i="14"/>
  <c r="GK2587" i="14"/>
  <c r="GK2710" i="14"/>
  <c r="GJ2792" i="14"/>
  <c r="GJ2856" i="14"/>
  <c r="GJ2920" i="14"/>
  <c r="GK220" i="14"/>
  <c r="GJ263" i="14"/>
  <c r="GK584" i="14"/>
  <c r="GK810" i="14"/>
  <c r="GJ395" i="14"/>
  <c r="GK681" i="14"/>
  <c r="GJ903" i="14"/>
  <c r="GJ1073" i="14"/>
  <c r="GJ1243" i="14"/>
  <c r="GJ1415" i="14"/>
  <c r="GJ1585" i="14"/>
  <c r="GJ140" i="14"/>
  <c r="GK137" i="14"/>
  <c r="GJ538" i="14"/>
  <c r="GJ840" i="14"/>
  <c r="GK1079" i="14"/>
  <c r="GJ1306" i="14"/>
  <c r="GK1484" i="14"/>
  <c r="GK1655" i="14"/>
  <c r="GK1802" i="14"/>
  <c r="GK1930" i="14"/>
  <c r="GK2058" i="14"/>
  <c r="GK216" i="14"/>
  <c r="GJ656" i="14"/>
  <c r="GK939" i="14"/>
  <c r="GJ437" i="14"/>
  <c r="GK763" i="14"/>
  <c r="GK952" i="14"/>
  <c r="GJ309" i="14"/>
  <c r="GK699" i="14"/>
  <c r="GK965" i="14"/>
  <c r="GJ1076" i="14"/>
  <c r="GK1154" i="14"/>
  <c r="GK1229" i="14"/>
  <c r="GJ1304" i="14"/>
  <c r="GJ1382" i="14"/>
  <c r="GK1456" i="14"/>
  <c r="GK1531" i="14"/>
  <c r="GK1609" i="14"/>
  <c r="GJ1684" i="14"/>
  <c r="GJ1752" i="14"/>
  <c r="GJ1811" i="14"/>
  <c r="GJ1867" i="14"/>
  <c r="GJ304" i="14"/>
  <c r="GJ601" i="14"/>
  <c r="GJ800" i="14"/>
  <c r="GK969" i="14"/>
  <c r="GK1061" i="14"/>
  <c r="GJ1118" i="14"/>
  <c r="GK1174" i="14"/>
  <c r="GJ1232" i="14"/>
  <c r="GK1288" i="14"/>
  <c r="GK1345" i="14"/>
  <c r="GK1402" i="14"/>
  <c r="GK1459" i="14"/>
  <c r="GJ1516" i="14"/>
  <c r="GK1573" i="14"/>
  <c r="GJ1630" i="14"/>
  <c r="GK1686" i="14"/>
  <c r="GJ1741" i="14"/>
  <c r="GK1783" i="14"/>
  <c r="GJ1826" i="14"/>
  <c r="GJ1869" i="14"/>
  <c r="GK1911" i="14"/>
  <c r="GJ490" i="14"/>
  <c r="GK795" i="14"/>
  <c r="GJ1040" i="14"/>
  <c r="GK1155" i="14"/>
  <c r="GK1269" i="14"/>
  <c r="GK1382" i="14"/>
  <c r="GK1496" i="14"/>
  <c r="GK1610" i="14"/>
  <c r="GJ1724" i="14"/>
  <c r="GK1811" i="14"/>
  <c r="GJ1897" i="14"/>
  <c r="GJ1947" i="14"/>
  <c r="GK1989" i="14"/>
  <c r="GJ77" i="14"/>
  <c r="GK289" i="14"/>
  <c r="GK348" i="14"/>
  <c r="GK626" i="14"/>
  <c r="GK854" i="14"/>
  <c r="GK465" i="14"/>
  <c r="GJ724" i="14"/>
  <c r="GJ935" i="14"/>
  <c r="GJ1105" i="14"/>
  <c r="GJ1275" i="14"/>
  <c r="GJ1447" i="14"/>
  <c r="GJ1617" i="14"/>
  <c r="GK240" i="14"/>
  <c r="GJ240" i="14"/>
  <c r="GJ595" i="14"/>
  <c r="GK892" i="14"/>
  <c r="GJ1122" i="14"/>
  <c r="GJ1346" i="14"/>
  <c r="GK1516" i="14"/>
  <c r="GK1687" i="14"/>
  <c r="GK1826" i="14"/>
  <c r="GK1954" i="14"/>
  <c r="GK2082" i="14"/>
  <c r="GK336" i="14"/>
  <c r="GJ713" i="14"/>
  <c r="GJ982" i="14"/>
  <c r="GK517" i="14"/>
  <c r="GJ821" i="14"/>
  <c r="GK977" i="14"/>
  <c r="GK442" i="14"/>
  <c r="GJ766" i="14"/>
  <c r="GK993" i="14"/>
  <c r="GK1090" i="14"/>
  <c r="GK1168" i="14"/>
  <c r="GK1243" i="14"/>
  <c r="GJ1318" i="14"/>
  <c r="GJ1396" i="14"/>
  <c r="GK1470" i="14"/>
  <c r="GK1545" i="14"/>
  <c r="GJ1624" i="14"/>
  <c r="GK1698" i="14"/>
  <c r="GJ1763" i="14"/>
  <c r="GK1821" i="14"/>
  <c r="GK1877" i="14"/>
  <c r="GJ379" i="14"/>
  <c r="GK639" i="14"/>
  <c r="GJ838" i="14"/>
  <c r="GK990" i="14"/>
  <c r="GJ1072" i="14"/>
  <c r="GK1128" i="14"/>
  <c r="GK1185" i="14"/>
  <c r="GK1242" i="14"/>
  <c r="GK1299" i="14"/>
  <c r="GJ1356" i="14"/>
  <c r="GK1413" i="14"/>
  <c r="GJ1470" i="14"/>
  <c r="GK1526" i="14"/>
  <c r="GJ1584" i="14"/>
  <c r="GK1640" i="14"/>
  <c r="GK1697" i="14"/>
  <c r="GJ1749" i="14"/>
  <c r="GK1791" i="14"/>
  <c r="GJ1834" i="14"/>
  <c r="GJ1877" i="14"/>
  <c r="GK1919" i="14"/>
  <c r="GK549" i="14"/>
  <c r="GJ853" i="14"/>
  <c r="GK1062" i="14"/>
  <c r="GK1176" i="14"/>
  <c r="GK1290" i="14"/>
  <c r="GJ1404" i="14"/>
  <c r="GJ1518" i="14"/>
  <c r="GJ1632" i="14"/>
  <c r="GJ1742" i="14"/>
  <c r="GK1827" i="14"/>
  <c r="GK1907" i="14"/>
  <c r="GJ1955" i="14"/>
  <c r="GK76" i="14"/>
  <c r="GJ86" i="14"/>
  <c r="GK512" i="14"/>
  <c r="GK738" i="14"/>
  <c r="GK270" i="14"/>
  <c r="GJ612" i="14"/>
  <c r="GJ839" i="14"/>
  <c r="GJ1019" i="14"/>
  <c r="GJ1191" i="14"/>
  <c r="GJ1361" i="14"/>
  <c r="GJ1531" i="14"/>
  <c r="GJ1703" i="14"/>
  <c r="GJ444" i="14"/>
  <c r="GK438" i="14"/>
  <c r="GK747" i="14"/>
  <c r="GK1007" i="14"/>
  <c r="GJ1234" i="14"/>
  <c r="GK1431" i="14"/>
  <c r="GJ1602" i="14"/>
  <c r="GK1762" i="14"/>
  <c r="GK1890" i="14"/>
  <c r="GK2018" i="14"/>
  <c r="GK2146" i="14"/>
  <c r="GJ561" i="14"/>
  <c r="GJ864" i="14"/>
  <c r="GJ248" i="14"/>
  <c r="GJ669" i="14"/>
  <c r="GK920" i="14"/>
  <c r="GK104" i="14"/>
  <c r="GJ614" i="14"/>
  <c r="GJ908" i="14"/>
  <c r="GK1054" i="14"/>
  <c r="GK1129" i="14"/>
  <c r="GJ1204" i="14"/>
  <c r="GK1282" i="14"/>
  <c r="GK1357" i="14"/>
  <c r="GJ1432" i="14"/>
  <c r="GJ1510" i="14"/>
  <c r="GK1584" i="14"/>
  <c r="GK1659" i="14"/>
  <c r="GJ1736" i="14"/>
  <c r="GJ1792" i="14"/>
  <c r="GJ1848" i="14"/>
  <c r="GK173" i="14"/>
  <c r="GK535" i="14"/>
  <c r="GJ734" i="14"/>
  <c r="GK926" i="14"/>
  <c r="GK1041" i="14"/>
  <c r="GJ1100" i="14"/>
  <c r="GK1157" i="14"/>
  <c r="GJ1214" i="14"/>
  <c r="GK1270" i="14"/>
  <c r="GJ1328" i="14"/>
  <c r="GK1384" i="14"/>
  <c r="GK1441" i="14"/>
  <c r="GK1498" i="14"/>
  <c r="GK1555" i="14"/>
  <c r="GJ1612" i="14"/>
  <c r="GK1669" i="14"/>
  <c r="GJ1726" i="14"/>
  <c r="GJ1770" i="14"/>
  <c r="GJ1813" i="14"/>
  <c r="GK1855" i="14"/>
  <c r="GJ1898" i="14"/>
  <c r="GK312" i="14"/>
  <c r="GJ701" i="14"/>
  <c r="GK973" i="14"/>
  <c r="GJ1120" i="14"/>
  <c r="GK1233" i="14"/>
  <c r="GK1347" i="14"/>
  <c r="GK1461" i="14"/>
  <c r="GK1574" i="14"/>
  <c r="GK1688" i="14"/>
  <c r="GJ1785" i="14"/>
  <c r="GJ1870" i="14"/>
  <c r="GK1933" i="14"/>
  <c r="GJ1976" i="14"/>
  <c r="GJ2019" i="14"/>
  <c r="GK2061" i="14"/>
  <c r="GJ2104" i="14"/>
  <c r="GJ2147" i="14"/>
  <c r="GJ2183" i="14"/>
  <c r="GJ2215" i="14"/>
  <c r="GJ2247" i="14"/>
  <c r="GJ2279" i="14"/>
  <c r="GJ2311" i="14"/>
  <c r="GJ2343" i="14"/>
  <c r="GJ2375" i="14"/>
  <c r="GJ2407" i="14"/>
  <c r="GJ2439" i="14"/>
  <c r="GJ2471" i="14"/>
  <c r="GJ2503" i="14"/>
  <c r="GJ2535" i="14"/>
  <c r="GJ2567" i="14"/>
  <c r="GJ2599" i="14"/>
  <c r="GJ2631" i="14"/>
  <c r="GJ2663" i="14"/>
  <c r="GJ2695" i="14"/>
  <c r="GJ2727" i="14"/>
  <c r="GJ2759" i="14"/>
  <c r="GK318" i="14"/>
  <c r="GJ558" i="14"/>
  <c r="GJ862" i="14"/>
  <c r="GK1066" i="14"/>
  <c r="GJ1180" i="14"/>
  <c r="GJ1294" i="14"/>
  <c r="GJ451" i="14"/>
  <c r="GJ771" i="14"/>
  <c r="GK1025" i="14"/>
  <c r="GK1145" i="14"/>
  <c r="GK1259" i="14"/>
  <c r="GK1373" i="14"/>
  <c r="GK1486" i="14"/>
  <c r="GK1600" i="14"/>
  <c r="GK1714" i="14"/>
  <c r="GJ1804" i="14"/>
  <c r="GK1889" i="14"/>
  <c r="GK1943" i="14"/>
  <c r="GJ1986" i="14"/>
  <c r="GJ2029" i="14"/>
  <c r="GK2071" i="14"/>
  <c r="GJ2114" i="14"/>
  <c r="GJ2157" i="14"/>
  <c r="GK2190" i="14"/>
  <c r="GK2222" i="14"/>
  <c r="GK2254" i="14"/>
  <c r="GK2286" i="14"/>
  <c r="GK2318" i="14"/>
  <c r="GK2350" i="14"/>
  <c r="GK2382" i="14"/>
  <c r="GK2414" i="14"/>
  <c r="GK2446" i="14"/>
  <c r="GK2478" i="14"/>
  <c r="GK2510" i="14"/>
  <c r="GK2542" i="14"/>
  <c r="GK2574" i="14"/>
  <c r="GK2606" i="14"/>
  <c r="GK2638" i="14"/>
  <c r="GK2670" i="14"/>
  <c r="GK432" i="14"/>
  <c r="GJ1256" i="14"/>
  <c r="GK1528" i="14"/>
  <c r="GJ1750" i="14"/>
  <c r="GJ1913" i="14"/>
  <c r="GK2001" i="14"/>
  <c r="GJ2087" i="14"/>
  <c r="GJ2170" i="14"/>
  <c r="GJ2234" i="14"/>
  <c r="GJ2298" i="14"/>
  <c r="GJ2362" i="14"/>
  <c r="GJ2426" i="14"/>
  <c r="GJ2490" i="14"/>
  <c r="GJ2554" i="14"/>
  <c r="GJ2622" i="14"/>
  <c r="GJ2750" i="14"/>
  <c r="GK2865" i="14"/>
  <c r="GJ1092" i="14"/>
  <c r="GK1661" i="14"/>
  <c r="GJ1934" i="14"/>
  <c r="GJ2110" i="14"/>
  <c r="GK2239" i="14"/>
  <c r="GK723" i="14"/>
  <c r="GK1350" i="14"/>
  <c r="GK1578" i="14"/>
  <c r="GK1787" i="14"/>
  <c r="GJ1935" i="14"/>
  <c r="GJ2020" i="14"/>
  <c r="GK2105" i="14"/>
  <c r="GJ2184" i="14"/>
  <c r="GJ2248" i="14"/>
  <c r="GJ2312" i="14"/>
  <c r="GJ2376" i="14"/>
  <c r="GJ1078" i="14"/>
  <c r="GK1440" i="14"/>
  <c r="GJ1668" i="14"/>
  <c r="GJ1855" i="14"/>
  <c r="GJ1969" i="14"/>
  <c r="GJ2054" i="14"/>
  <c r="GK2139" i="14"/>
  <c r="GK2209" i="14"/>
  <c r="GK2273" i="14"/>
  <c r="GK2337" i="14"/>
  <c r="GK2401" i="14"/>
  <c r="GK2465" i="14"/>
  <c r="GK2529" i="14"/>
  <c r="GK2593" i="14"/>
  <c r="GK2657" i="14"/>
  <c r="GK2714" i="14"/>
  <c r="GK2757" i="14"/>
  <c r="GJ2795" i="14"/>
  <c r="GJ2827" i="14"/>
  <c r="GJ2859" i="14"/>
  <c r="GJ2891" i="14"/>
  <c r="GJ2923" i="14"/>
  <c r="GJ2674" i="14"/>
  <c r="GK2736" i="14"/>
  <c r="GK2789" i="14"/>
  <c r="GK2835" i="14"/>
  <c r="GK2881" i="14"/>
  <c r="GK2929" i="14"/>
  <c r="GK1177" i="14"/>
  <c r="GK1785" i="14"/>
  <c r="GJ2057" i="14"/>
  <c r="GK2227" i="14"/>
  <c r="GK2407" i="14"/>
  <c r="GK2535" i="14"/>
  <c r="GK2663" i="14"/>
  <c r="GK2761" i="14"/>
  <c r="GJ2830" i="14"/>
  <c r="GJ2946" i="14"/>
  <c r="GJ2648" i="14"/>
  <c r="GK2826" i="14"/>
  <c r="GK2307" i="14"/>
  <c r="GK2611" i="14"/>
  <c r="GJ2804" i="14"/>
  <c r="GJ2932" i="14"/>
  <c r="GJ2460" i="14"/>
  <c r="GJ2588" i="14"/>
  <c r="GK2711" i="14"/>
  <c r="GK2792" i="14"/>
  <c r="GK2856" i="14"/>
  <c r="GK2920" i="14"/>
  <c r="GJ2926" i="14"/>
  <c r="GJ2480" i="14"/>
  <c r="GK2724" i="14"/>
  <c r="GK2862" i="14"/>
  <c r="GK2443" i="14"/>
  <c r="GK2699" i="14"/>
  <c r="GJ2848" i="14"/>
  <c r="GJ181" i="14"/>
  <c r="GK181" i="14"/>
  <c r="GJ1159" i="14"/>
  <c r="GK368" i="14"/>
  <c r="GK1191" i="14"/>
  <c r="GK1866" i="14"/>
  <c r="GK807" i="14"/>
  <c r="GK1009" i="14"/>
  <c r="GK1115" i="14"/>
  <c r="GK1417" i="14"/>
  <c r="GK1723" i="14"/>
  <c r="GJ497" i="14"/>
  <c r="GK1089" i="14"/>
  <c r="GK1317" i="14"/>
  <c r="GK1544" i="14"/>
  <c r="GJ1762" i="14"/>
  <c r="GK184" i="14"/>
  <c r="GJ1212" i="14"/>
  <c r="GK1667" i="14"/>
  <c r="GJ1968" i="14"/>
  <c r="GJ2040" i="14"/>
  <c r="GJ2096" i="14"/>
  <c r="GJ2160" i="14"/>
  <c r="GJ2199" i="14"/>
  <c r="GJ2241" i="14"/>
  <c r="GJ2289" i="14"/>
  <c r="GJ2327" i="14"/>
  <c r="GJ2369" i="14"/>
  <c r="GJ2417" i="14"/>
  <c r="GJ2455" i="14"/>
  <c r="GJ2497" i="14"/>
  <c r="GJ2545" i="14"/>
  <c r="GJ2583" i="14"/>
  <c r="GJ2625" i="14"/>
  <c r="GJ2673" i="14"/>
  <c r="GJ2711" i="14"/>
  <c r="GJ2753" i="14"/>
  <c r="GK211" i="14"/>
  <c r="GJ710" i="14"/>
  <c r="GJ1044" i="14"/>
  <c r="GJ1216" i="14"/>
  <c r="GK117" i="14"/>
  <c r="GJ714" i="14"/>
  <c r="GK1067" i="14"/>
  <c r="GK1202" i="14"/>
  <c r="GJ1352" i="14"/>
  <c r="GK1522" i="14"/>
  <c r="GK1657" i="14"/>
  <c r="GJ1788" i="14"/>
  <c r="GJ1910" i="14"/>
  <c r="GJ1965" i="14"/>
  <c r="GJ2021" i="14"/>
  <c r="GJ2085" i="14"/>
  <c r="GK2135" i="14"/>
  <c r="GK2184" i="14"/>
  <c r="GK2232" i="14"/>
  <c r="GK2270" i="14"/>
  <c r="GK2312" i="14"/>
  <c r="GK2360" i="14"/>
  <c r="GK2398" i="14"/>
  <c r="GK2440" i="14"/>
  <c r="GK2488" i="14"/>
  <c r="GK2526" i="14"/>
  <c r="GK2568" i="14"/>
  <c r="GK2616" i="14"/>
  <c r="GK2654" i="14"/>
  <c r="GK2696" i="14"/>
  <c r="GJ1372" i="14"/>
  <c r="GK1642" i="14"/>
  <c r="GJ1889" i="14"/>
  <c r="GJ2028" i="14"/>
  <c r="GK2129" i="14"/>
  <c r="GJ2222" i="14"/>
  <c r="GJ2318" i="14"/>
  <c r="GJ2394" i="14"/>
  <c r="GJ2478" i="14"/>
  <c r="GJ2574" i="14"/>
  <c r="GJ2654" i="14"/>
  <c r="GK2847" i="14"/>
  <c r="GK1390" i="14"/>
  <c r="GJ1828" i="14"/>
  <c r="GJ2078" i="14"/>
  <c r="GK2275" i="14"/>
  <c r="GJ1128" i="14"/>
  <c r="GJ1536" i="14"/>
  <c r="GJ1841" i="14"/>
  <c r="GK1977" i="14"/>
  <c r="GK2089" i="14"/>
  <c r="GJ2204" i="14"/>
  <c r="GJ2280" i="14"/>
  <c r="GJ2364" i="14"/>
  <c r="GJ1220" i="14"/>
  <c r="GK1554" i="14"/>
  <c r="GJ1823" i="14"/>
  <c r="GK1995" i="14"/>
  <c r="GJ2097" i="14"/>
  <c r="GK2197" i="14"/>
  <c r="GK2293" i="14"/>
  <c r="GK2369" i="14"/>
  <c r="GK2453" i="14"/>
  <c r="GK2549" i="14"/>
  <c r="GK2625" i="14"/>
  <c r="GK2706" i="14"/>
  <c r="GK2770" i="14"/>
  <c r="GJ2811" i="14"/>
  <c r="GJ2853" i="14"/>
  <c r="GJ2901" i="14"/>
  <c r="GJ2939" i="14"/>
  <c r="GJ2726" i="14"/>
  <c r="GK2803" i="14"/>
  <c r="GK2857" i="14"/>
  <c r="GK2921" i="14"/>
  <c r="GK1405" i="14"/>
  <c r="GJ1966" i="14"/>
  <c r="GK2199" i="14"/>
  <c r="GK2447" i="14"/>
  <c r="GK2599" i="14"/>
  <c r="GK2745" i="14"/>
  <c r="GJ2850" i="14"/>
  <c r="GJ2520" i="14"/>
  <c r="GK2802" i="14"/>
  <c r="GK2435" i="14"/>
  <c r="GK2726" i="14"/>
  <c r="GJ2908" i="14"/>
  <c r="GJ2500" i="14"/>
  <c r="GJ2652" i="14"/>
  <c r="GK2780" i="14"/>
  <c r="GK2876" i="14"/>
  <c r="GJ2878" i="14"/>
  <c r="GJ2432" i="14"/>
  <c r="GK2772" i="14"/>
  <c r="GK2926" i="14"/>
  <c r="GK2651" i="14"/>
  <c r="GJ2888" i="14"/>
  <c r="GK397" i="14"/>
  <c r="GK561" i="14"/>
  <c r="GJ1329" i="14"/>
  <c r="GK362" i="14"/>
  <c r="GK1399" i="14"/>
  <c r="GK1994" i="14"/>
  <c r="GK98" i="14"/>
  <c r="GK547" i="14"/>
  <c r="GJ1190" i="14"/>
  <c r="GJ1496" i="14"/>
  <c r="GK1781" i="14"/>
  <c r="GJ696" i="14"/>
  <c r="GK1146" i="14"/>
  <c r="GJ1374" i="14"/>
  <c r="GK1601" i="14"/>
  <c r="GJ1805" i="14"/>
  <c r="GK643" i="14"/>
  <c r="GJ1326" i="14"/>
  <c r="GJ1769" i="14"/>
  <c r="GK1997" i="14"/>
  <c r="GK2053" i="14"/>
  <c r="GK2117" i="14"/>
  <c r="GJ2167" i="14"/>
  <c r="GJ2209" i="14"/>
  <c r="GJ2257" i="14"/>
  <c r="GJ2295" i="14"/>
  <c r="GJ2337" i="14"/>
  <c r="GJ2385" i="14"/>
  <c r="GJ2423" i="14"/>
  <c r="GJ2465" i="14"/>
  <c r="GJ2513" i="14"/>
  <c r="GJ2551" i="14"/>
  <c r="GJ2593" i="14"/>
  <c r="GJ2641" i="14"/>
  <c r="GJ2679" i="14"/>
  <c r="GJ2721" i="14"/>
  <c r="GJ2769" i="14"/>
  <c r="GJ332" i="14"/>
  <c r="GK805" i="14"/>
  <c r="GJ1102" i="14"/>
  <c r="GK1237" i="14"/>
  <c r="GJ337" i="14"/>
  <c r="GJ866" i="14"/>
  <c r="GK1088" i="14"/>
  <c r="GJ1238" i="14"/>
  <c r="GK1408" i="14"/>
  <c r="GJ1544" i="14"/>
  <c r="GK1693" i="14"/>
  <c r="GJ1831" i="14"/>
  <c r="GJ1921" i="14"/>
  <c r="GJ1978" i="14"/>
  <c r="GJ2042" i="14"/>
  <c r="GJ2093" i="14"/>
  <c r="GJ2149" i="14"/>
  <c r="GK2200" i="14"/>
  <c r="GK2238" i="14"/>
  <c r="GK2280" i="14"/>
  <c r="GK2328" i="14"/>
  <c r="GK2366" i="14"/>
  <c r="GK2408" i="14"/>
  <c r="GK2456" i="14"/>
  <c r="GK2494" i="14"/>
  <c r="GK2536" i="14"/>
  <c r="GK2584" i="14"/>
  <c r="GK2622" i="14"/>
  <c r="GK2664" i="14"/>
  <c r="GK837" i="14"/>
  <c r="GK1414" i="14"/>
  <c r="GK1713" i="14"/>
  <c r="GJ1943" i="14"/>
  <c r="GJ2044" i="14"/>
  <c r="GJ2156" i="14"/>
  <c r="GJ2254" i="14"/>
  <c r="GJ2330" i="14"/>
  <c r="GJ2414" i="14"/>
  <c r="GJ2510" i="14"/>
  <c r="GJ2590" i="14"/>
  <c r="GJ2690" i="14"/>
  <c r="GK2895" i="14"/>
  <c r="GJ1476" i="14"/>
  <c r="GK1901" i="14"/>
  <c r="GJ2158" i="14"/>
  <c r="GK2299" i="14"/>
  <c r="GJ1270" i="14"/>
  <c r="GK1649" i="14"/>
  <c r="GJ1873" i="14"/>
  <c r="GJ2004" i="14"/>
  <c r="GJ2132" i="14"/>
  <c r="GJ2216" i="14"/>
  <c r="GJ2300" i="14"/>
  <c r="GJ2396" i="14"/>
  <c r="GK1305" i="14"/>
  <c r="GK1625" i="14"/>
  <c r="GJ1905" i="14"/>
  <c r="GK2011" i="14"/>
  <c r="GK2123" i="14"/>
  <c r="GK2229" i="14"/>
  <c r="GK2305" i="14"/>
  <c r="GK2389" i="14"/>
  <c r="GK2485" i="14"/>
  <c r="GK2561" i="14"/>
  <c r="GK2645" i="14"/>
  <c r="GJ2728" i="14"/>
  <c r="GK2778" i="14"/>
  <c r="GJ2821" i="14"/>
  <c r="GJ2869" i="14"/>
  <c r="GJ2907" i="14"/>
  <c r="GJ2949" i="14"/>
  <c r="GK2752" i="14"/>
  <c r="GK2811" i="14"/>
  <c r="GK2873" i="14"/>
  <c r="GK2947" i="14"/>
  <c r="GK1490" i="14"/>
  <c r="GJ2025" i="14"/>
  <c r="GK2267" i="14"/>
  <c r="GK2471" i="14"/>
  <c r="GK2639" i="14"/>
  <c r="GJ2786" i="14"/>
  <c r="GJ2862" i="14"/>
  <c r="GJ2600" i="14"/>
  <c r="GK2866" i="14"/>
  <c r="GK2483" i="14"/>
  <c r="GJ2780" i="14"/>
  <c r="GK2343" i="14"/>
  <c r="GJ2524" i="14"/>
  <c r="GJ2692" i="14"/>
  <c r="GK2812" i="14"/>
  <c r="GK2888" i="14"/>
  <c r="GJ2906" i="14"/>
  <c r="GJ2560" i="14"/>
  <c r="GK2798" i="14"/>
  <c r="GK2387" i="14"/>
  <c r="GK2753" i="14"/>
  <c r="GJ2912" i="14"/>
  <c r="GK696" i="14"/>
  <c r="GJ987" i="14"/>
  <c r="GJ1671" i="14"/>
  <c r="GK964" i="14"/>
  <c r="GK1738" i="14"/>
  <c r="GJ504" i="14"/>
  <c r="GJ896" i="14"/>
  <c r="GJ1038" i="14"/>
  <c r="GK1342" i="14"/>
  <c r="GK1645" i="14"/>
  <c r="GJ1896" i="14"/>
  <c r="GK1026" i="14"/>
  <c r="GJ1260" i="14"/>
  <c r="GJ1488" i="14"/>
  <c r="GK1715" i="14"/>
  <c r="GJ1890" i="14"/>
  <c r="GK1098" i="14"/>
  <c r="GK1553" i="14"/>
  <c r="GK1925" i="14"/>
  <c r="GJ2032" i="14"/>
  <c r="GJ2083" i="14"/>
  <c r="GJ2139" i="14"/>
  <c r="GJ2193" i="14"/>
  <c r="GJ2231" i="14"/>
  <c r="GJ2273" i="14"/>
  <c r="GJ2321" i="14"/>
  <c r="GJ2359" i="14"/>
  <c r="GJ2401" i="14"/>
  <c r="GJ2449" i="14"/>
  <c r="GJ2487" i="14"/>
  <c r="GJ2529" i="14"/>
  <c r="GJ2577" i="14"/>
  <c r="GJ2615" i="14"/>
  <c r="GJ2657" i="14"/>
  <c r="GJ2705" i="14"/>
  <c r="GJ2743" i="14"/>
  <c r="GK193" i="14"/>
  <c r="GK653" i="14"/>
  <c r="GJ980" i="14"/>
  <c r="GK1158" i="14"/>
  <c r="GK1329" i="14"/>
  <c r="GJ619" i="14"/>
  <c r="GK982" i="14"/>
  <c r="GK1181" i="14"/>
  <c r="GJ1316" i="14"/>
  <c r="GK1465" i="14"/>
  <c r="GJ1636" i="14"/>
  <c r="GK1761" i="14"/>
  <c r="GK1873" i="14"/>
  <c r="GJ1957" i="14"/>
  <c r="GK2007" i="14"/>
  <c r="GK2063" i="14"/>
  <c r="GK2127" i="14"/>
  <c r="GK2174" i="14"/>
  <c r="GK2216" i="14"/>
  <c r="GK2264" i="14"/>
  <c r="GK2302" i="14"/>
  <c r="GK2344" i="14"/>
  <c r="GK2392" i="14"/>
  <c r="GK2430" i="14"/>
  <c r="GK2472" i="14"/>
  <c r="GK2520" i="14"/>
  <c r="GK2558" i="14"/>
  <c r="GK2600" i="14"/>
  <c r="GK2648" i="14"/>
  <c r="GK2686" i="14"/>
  <c r="GK1170" i="14"/>
  <c r="GJ1600" i="14"/>
  <c r="GK1835" i="14"/>
  <c r="GK1985" i="14"/>
  <c r="GK2113" i="14"/>
  <c r="GJ2202" i="14"/>
  <c r="GJ2286" i="14"/>
  <c r="GJ2382" i="14"/>
  <c r="GJ2458" i="14"/>
  <c r="GJ2542" i="14"/>
  <c r="GJ2642" i="14"/>
  <c r="GK2813" i="14"/>
  <c r="GK2941" i="14"/>
  <c r="GJ1775" i="14"/>
  <c r="GK2019" i="14"/>
  <c r="GK2215" i="14"/>
  <c r="GK1040" i="14"/>
  <c r="GK1464" i="14"/>
  <c r="GK1755" i="14"/>
  <c r="GK1961" i="14"/>
  <c r="GJ2063" i="14"/>
  <c r="GJ2172" i="14"/>
  <c r="GJ2268" i="14"/>
  <c r="GJ2344" i="14"/>
  <c r="GK947" i="14"/>
  <c r="GJ1512" i="14"/>
  <c r="GK1769" i="14"/>
  <c r="GJ1953" i="14"/>
  <c r="GJ2081" i="14"/>
  <c r="GK2177" i="14"/>
  <c r="GK2261" i="14"/>
  <c r="GK2357" i="14"/>
  <c r="GK2433" i="14"/>
  <c r="GK2517" i="14"/>
  <c r="GK2613" i="14"/>
  <c r="GK2689" i="14"/>
  <c r="GK2749" i="14"/>
  <c r="GJ2805" i="14"/>
  <c r="GJ2843" i="14"/>
  <c r="GJ2885" i="14"/>
  <c r="GJ2933" i="14"/>
  <c r="GJ2710" i="14"/>
  <c r="GK2781" i="14"/>
  <c r="GK2849" i="14"/>
  <c r="GK2905" i="14"/>
  <c r="GK1030" i="14"/>
  <c r="GJ1929" i="14"/>
  <c r="GJ2137" i="14"/>
  <c r="GK2363" i="14"/>
  <c r="GK2575" i="14"/>
  <c r="GK2718" i="14"/>
  <c r="GJ2818" i="14"/>
  <c r="GJ2472" i="14"/>
  <c r="GK2756" i="14"/>
  <c r="GK2930" i="14"/>
  <c r="GK2691" i="14"/>
  <c r="GJ2868" i="14"/>
  <c r="GJ2436" i="14"/>
  <c r="GJ2628" i="14"/>
  <c r="GJ2754" i="14"/>
  <c r="GK2844" i="14"/>
  <c r="GK2940" i="14"/>
  <c r="GK2367" i="14"/>
  <c r="GJ2688" i="14"/>
  <c r="GK2902" i="14"/>
  <c r="GK2571" i="14"/>
  <c r="GJ2824" i="14"/>
  <c r="GJ1499" i="14"/>
  <c r="GK611" i="14"/>
  <c r="GK1837" i="14"/>
  <c r="GK1658" i="14"/>
  <c r="GJ1854" i="14"/>
  <c r="GJ2177" i="14"/>
  <c r="GJ2353" i="14"/>
  <c r="GJ2519" i="14"/>
  <c r="GJ2689" i="14"/>
  <c r="GK937" i="14"/>
  <c r="GJ912" i="14"/>
  <c r="GK1579" i="14"/>
  <c r="GK1999" i="14"/>
  <c r="GK2206" i="14"/>
  <c r="GK2376" i="14"/>
  <c r="GK2552" i="14"/>
  <c r="GK1018" i="14"/>
  <c r="GJ2071" i="14"/>
  <c r="GJ2446" i="14"/>
  <c r="GK2913" i="14"/>
  <c r="GJ494" i="14"/>
  <c r="GJ2047" i="14"/>
  <c r="GJ590" i="14"/>
  <c r="GJ2038" i="14"/>
  <c r="GK2421" i="14"/>
  <c r="GJ2736" i="14"/>
  <c r="GJ2917" i="14"/>
  <c r="GK2897" i="14"/>
  <c r="GK2295" i="14"/>
  <c r="GJ2898" i="14"/>
  <c r="GJ2844" i="14"/>
  <c r="GK2824" i="14"/>
  <c r="GK2838" i="14"/>
  <c r="GJ691" i="14"/>
  <c r="GK851" i="14"/>
  <c r="GK898" i="14"/>
  <c r="GK1847" i="14"/>
  <c r="GJ2011" i="14"/>
  <c r="GJ2225" i="14"/>
  <c r="GJ2391" i="14"/>
  <c r="GJ2561" i="14"/>
  <c r="GJ2737" i="14"/>
  <c r="GK1123" i="14"/>
  <c r="GJ1124" i="14"/>
  <c r="GK1745" i="14"/>
  <c r="GJ2050" i="14"/>
  <c r="GK2248" i="14"/>
  <c r="GK2424" i="14"/>
  <c r="GK2590" i="14"/>
  <c r="GJ1486" i="14"/>
  <c r="GJ2190" i="14"/>
  <c r="GJ2522" i="14"/>
  <c r="GJ1604" i="14"/>
  <c r="GJ1422" i="14"/>
  <c r="GJ2148" i="14"/>
  <c r="GJ1398" i="14"/>
  <c r="GK2165" i="14"/>
  <c r="GK2497" i="14"/>
  <c r="GJ2789" i="14"/>
  <c r="GJ2702" i="14"/>
  <c r="GJ704" i="14"/>
  <c r="GK2511" i="14"/>
  <c r="GK2719" i="14"/>
  <c r="GK2391" i="14"/>
  <c r="GK2908" i="14"/>
  <c r="GK2523" i="14"/>
  <c r="GJ796" i="14"/>
  <c r="GK2122" i="14"/>
  <c r="GK1570" i="14"/>
  <c r="GK1430" i="14"/>
  <c r="GJ1440" i="14"/>
  <c r="GK2125" i="14"/>
  <c r="GJ2305" i="14"/>
  <c r="GJ2481" i="14"/>
  <c r="GJ2647" i="14"/>
  <c r="GK501" i="14"/>
  <c r="GJ562" i="14"/>
  <c r="GJ1430" i="14"/>
  <c r="GK1935" i="14"/>
  <c r="GK2168" i="14"/>
  <c r="GK2334" i="14"/>
  <c r="GK2504" i="14"/>
  <c r="GK2680" i="14"/>
  <c r="GJ1959" i="14"/>
  <c r="GJ2350" i="14"/>
  <c r="GK2793" i="14"/>
  <c r="GK2179" i="14"/>
  <c r="GJ1916" i="14"/>
  <c r="GJ2332" i="14"/>
  <c r="GJ1926" i="14"/>
  <c r="GK2325" i="14"/>
  <c r="GK2677" i="14"/>
  <c r="GJ2875" i="14"/>
  <c r="GK2827" i="14"/>
  <c r="GJ2105" i="14"/>
  <c r="GJ2798" i="14"/>
  <c r="GK2563" i="14"/>
  <c r="GJ2738" i="14"/>
  <c r="GJ2608" i="14"/>
  <c r="GK470" i="14"/>
  <c r="GK930" i="14"/>
  <c r="GJ2609" i="14"/>
  <c r="GJ1847" i="14"/>
  <c r="GK2632" i="14"/>
  <c r="GK1987" i="14"/>
  <c r="GK2241" i="14"/>
  <c r="GJ1704" i="14"/>
  <c r="GK2303" i="14"/>
  <c r="GJ1268" i="14"/>
  <c r="GJ1570" i="14"/>
  <c r="GJ2075" i="14"/>
  <c r="GJ2775" i="14"/>
  <c r="GJ2106" i="14"/>
  <c r="GK1803" i="14"/>
  <c r="GJ1692" i="14"/>
  <c r="GK2581" i="14"/>
  <c r="GK2702" i="14"/>
  <c r="GJ2784" i="14"/>
  <c r="GK1272" i="14"/>
  <c r="GK1203" i="14"/>
  <c r="GJ2433" i="14"/>
  <c r="GK1294" i="14"/>
  <c r="GK2462" i="14"/>
  <c r="GJ2610" i="14"/>
  <c r="GK1737" i="14"/>
  <c r="GK2763" i="14"/>
  <c r="GJ2564" i="14"/>
  <c r="GJ2263" i="14"/>
  <c r="GK2296" i="14"/>
  <c r="GJ2266" i="14"/>
  <c r="GJ2236" i="14"/>
  <c r="GJ2837" i="14"/>
  <c r="GK2890" i="14"/>
  <c r="GH75" i="14"/>
  <c r="GH83" i="14"/>
  <c r="GH91" i="14"/>
  <c r="GH99" i="14"/>
  <c r="GH107" i="14"/>
  <c r="GH115" i="14"/>
  <c r="GH123" i="14"/>
  <c r="GH131" i="14"/>
  <c r="GH139" i="14"/>
  <c r="GH147" i="14"/>
  <c r="GH155" i="14"/>
  <c r="GH163" i="14"/>
  <c r="GH171" i="14"/>
  <c r="GH179" i="14"/>
  <c r="GH187" i="14"/>
  <c r="GH195" i="14"/>
  <c r="GH203" i="14"/>
  <c r="GH211" i="14"/>
  <c r="GH219" i="14"/>
  <c r="GH227" i="14"/>
  <c r="GH235" i="14"/>
  <c r="GH74" i="14"/>
  <c r="GI84" i="14"/>
  <c r="GI95" i="14"/>
  <c r="GH106" i="14"/>
  <c r="GI116" i="14"/>
  <c r="GI127" i="14"/>
  <c r="GH138" i="14"/>
  <c r="GI148" i="14"/>
  <c r="GI159" i="14"/>
  <c r="GH170" i="14"/>
  <c r="GI180" i="14"/>
  <c r="GI191" i="14"/>
  <c r="GH202" i="14"/>
  <c r="GI212" i="14"/>
  <c r="GI223" i="14"/>
  <c r="GH234" i="14"/>
  <c r="GI243" i="14"/>
  <c r="GI251" i="14"/>
  <c r="GI259" i="14"/>
  <c r="GI267" i="14"/>
  <c r="GI275" i="14"/>
  <c r="GI283" i="14"/>
  <c r="GI291" i="14"/>
  <c r="GI299" i="14"/>
  <c r="GI307" i="14"/>
  <c r="GI315" i="14"/>
  <c r="GI323" i="14"/>
  <c r="GI331" i="14"/>
  <c r="GI339" i="14"/>
  <c r="GI347" i="14"/>
  <c r="GI355" i="14"/>
  <c r="GI363" i="14"/>
  <c r="GI371" i="14"/>
  <c r="GI379" i="14"/>
  <c r="GI387" i="14"/>
  <c r="GI395" i="14"/>
  <c r="GI403" i="14"/>
  <c r="GI411" i="14"/>
  <c r="GI419" i="14"/>
  <c r="GI427" i="14"/>
  <c r="GI435" i="14"/>
  <c r="GI443" i="14"/>
  <c r="GI451" i="14"/>
  <c r="GI78" i="14"/>
  <c r="GI93" i="14"/>
  <c r="GI107" i="14"/>
  <c r="GI121" i="14"/>
  <c r="GH136" i="14"/>
  <c r="GH150" i="14"/>
  <c r="GH164" i="14"/>
  <c r="GI178" i="14"/>
  <c r="GI192" i="14"/>
  <c r="GI206" i="14"/>
  <c r="GI221" i="14"/>
  <c r="GI235" i="14"/>
  <c r="GH247" i="14"/>
  <c r="GH258" i="14"/>
  <c r="GI268" i="14"/>
  <c r="GH279" i="14"/>
  <c r="GH290" i="14"/>
  <c r="GI300" i="14"/>
  <c r="GH311" i="14"/>
  <c r="GH322" i="14"/>
  <c r="GI332" i="14"/>
  <c r="GH343" i="14"/>
  <c r="GH354" i="14"/>
  <c r="GI364" i="14"/>
  <c r="GH375" i="14"/>
  <c r="GH386" i="14"/>
  <c r="GI396" i="14"/>
  <c r="GH407" i="14"/>
  <c r="GH418" i="14"/>
  <c r="GI428" i="14"/>
  <c r="GH439" i="14"/>
  <c r="GH450" i="14"/>
  <c r="GI458" i="14"/>
  <c r="GI466" i="14"/>
  <c r="GH73" i="14"/>
  <c r="GH81" i="14"/>
  <c r="GH89" i="14"/>
  <c r="GH97" i="14"/>
  <c r="GH105" i="14"/>
  <c r="GH113" i="14"/>
  <c r="GH121" i="14"/>
  <c r="GH129" i="14"/>
  <c r="GH137" i="14"/>
  <c r="GH145" i="14"/>
  <c r="GH153" i="14"/>
  <c r="GH161" i="14"/>
  <c r="GH169" i="14"/>
  <c r="GH177" i="14"/>
  <c r="GH185" i="14"/>
  <c r="GH193" i="14"/>
  <c r="GH201" i="14"/>
  <c r="GH209" i="14"/>
  <c r="GH217" i="14"/>
  <c r="GH225" i="14"/>
  <c r="GH233" i="14"/>
  <c r="GI71" i="14"/>
  <c r="GH82" i="14"/>
  <c r="GI92" i="14"/>
  <c r="GI103" i="14"/>
  <c r="GH114" i="14"/>
  <c r="GI124" i="14"/>
  <c r="GI135" i="14"/>
  <c r="GH146" i="14"/>
  <c r="GI156" i="14"/>
  <c r="GI167" i="14"/>
  <c r="GH178" i="14"/>
  <c r="GI188" i="14"/>
  <c r="GI199" i="14"/>
  <c r="GH210" i="14"/>
  <c r="GI220" i="14"/>
  <c r="GI231" i="14"/>
  <c r="GI241" i="14"/>
  <c r="GI249" i="14"/>
  <c r="GI257" i="14"/>
  <c r="GI265" i="14"/>
  <c r="GI273" i="14"/>
  <c r="GI281" i="14"/>
  <c r="GI289" i="14"/>
  <c r="GI297" i="14"/>
  <c r="GI305" i="14"/>
  <c r="GI313" i="14"/>
  <c r="GI321" i="14"/>
  <c r="GI329" i="14"/>
  <c r="GI337" i="14"/>
  <c r="GI345" i="14"/>
  <c r="GI353" i="14"/>
  <c r="GI361" i="14"/>
  <c r="GI369" i="14"/>
  <c r="GI377" i="14"/>
  <c r="GI385" i="14"/>
  <c r="GI393" i="14"/>
  <c r="GI401" i="14"/>
  <c r="GI409" i="14"/>
  <c r="GI417" i="14"/>
  <c r="GI425" i="14"/>
  <c r="GI433" i="14"/>
  <c r="GI441" i="14"/>
  <c r="GI449" i="14"/>
  <c r="GI75" i="14"/>
  <c r="GI89" i="14"/>
  <c r="GH104" i="14"/>
  <c r="GH118" i="14"/>
  <c r="GH132" i="14"/>
  <c r="GI146" i="14"/>
  <c r="GI160" i="14"/>
  <c r="GI174" i="14"/>
  <c r="GI189" i="14"/>
  <c r="GI203" i="14"/>
  <c r="GI217" i="14"/>
  <c r="GH232" i="14"/>
  <c r="GI244" i="14"/>
  <c r="GH255" i="14"/>
  <c r="GH266" i="14"/>
  <c r="GI276" i="14"/>
  <c r="GH287" i="14"/>
  <c r="GH298" i="14"/>
  <c r="GI308" i="14"/>
  <c r="GH319" i="14"/>
  <c r="GH330" i="14"/>
  <c r="GI340" i="14"/>
  <c r="GH351" i="14"/>
  <c r="GH362" i="14"/>
  <c r="GI372" i="14"/>
  <c r="GH383" i="14"/>
  <c r="GH394" i="14"/>
  <c r="GI404" i="14"/>
  <c r="GH415" i="14"/>
  <c r="GH426" i="14"/>
  <c r="GI436" i="14"/>
  <c r="GH447" i="14"/>
  <c r="GI456" i="14"/>
  <c r="GI464" i="14"/>
  <c r="GI472" i="14"/>
  <c r="GI480" i="14"/>
  <c r="GI488" i="14"/>
  <c r="GI496" i="14"/>
  <c r="GI504" i="14"/>
  <c r="GI512" i="14"/>
  <c r="GI520" i="14"/>
  <c r="GI528" i="14"/>
  <c r="GI536" i="14"/>
  <c r="GI544" i="14"/>
  <c r="GI552" i="14"/>
  <c r="GI560" i="14"/>
  <c r="GI568" i="14"/>
  <c r="GI576" i="14"/>
  <c r="GI584" i="14"/>
  <c r="GI592" i="14"/>
  <c r="GI600" i="14"/>
  <c r="GI608" i="14"/>
  <c r="GI616" i="14"/>
  <c r="GI624" i="14"/>
  <c r="GI632" i="14"/>
  <c r="GI640" i="14"/>
  <c r="GI648" i="14"/>
  <c r="GI656" i="14"/>
  <c r="GI664" i="14"/>
  <c r="GI672" i="14"/>
  <c r="GI680" i="14"/>
  <c r="GI688" i="14"/>
  <c r="GI696" i="14"/>
  <c r="GI704" i="14"/>
  <c r="GI712" i="14"/>
  <c r="GI720" i="14"/>
  <c r="GI728" i="14"/>
  <c r="GI736" i="14"/>
  <c r="GI744" i="14"/>
  <c r="GI752" i="14"/>
  <c r="GI760" i="14"/>
  <c r="GI768" i="14"/>
  <c r="GI776" i="14"/>
  <c r="GI784" i="14"/>
  <c r="GI792" i="14"/>
  <c r="GI800" i="14"/>
  <c r="GI808" i="14"/>
  <c r="GI816" i="14"/>
  <c r="GI824" i="14"/>
  <c r="GI832" i="14"/>
  <c r="GI840" i="14"/>
  <c r="GI848" i="14"/>
  <c r="GI856" i="14"/>
  <c r="GI864" i="14"/>
  <c r="GI872" i="14"/>
  <c r="GI70" i="14"/>
  <c r="GI90" i="14"/>
  <c r="GI109" i="14"/>
  <c r="GH128" i="14"/>
  <c r="GI147" i="14"/>
  <c r="GH166" i="14"/>
  <c r="GI184" i="14"/>
  <c r="GH204" i="14"/>
  <c r="GI81" i="14"/>
  <c r="GI101" i="14"/>
  <c r="GH120" i="14"/>
  <c r="GI83" i="14"/>
  <c r="GH102" i="14"/>
  <c r="GI120" i="14"/>
  <c r="GH140" i="14"/>
  <c r="GI158" i="14"/>
  <c r="GI177" i="14"/>
  <c r="GI197" i="14"/>
  <c r="GH216" i="14"/>
  <c r="GI234" i="14"/>
  <c r="GI250" i="14"/>
  <c r="GI264" i="14"/>
  <c r="GI278" i="14"/>
  <c r="GH293" i="14"/>
  <c r="GH307" i="14"/>
  <c r="GH321" i="14"/>
  <c r="GH336" i="14"/>
  <c r="GH350" i="14"/>
  <c r="GH364" i="14"/>
  <c r="GI378" i="14"/>
  <c r="GI392" i="14"/>
  <c r="GI406" i="14"/>
  <c r="GH421" i="14"/>
  <c r="GH435" i="14"/>
  <c r="GH449" i="14"/>
  <c r="GH461" i="14"/>
  <c r="GI471" i="14"/>
  <c r="GH482" i="14"/>
  <c r="GH493" i="14"/>
  <c r="GI503" i="14"/>
  <c r="GH514" i="14"/>
  <c r="GH525" i="14"/>
  <c r="GI535" i="14"/>
  <c r="GH546" i="14"/>
  <c r="GH557" i="14"/>
  <c r="GI567" i="14"/>
  <c r="GH578" i="14"/>
  <c r="GH589" i="14"/>
  <c r="GI599" i="14"/>
  <c r="GH610" i="14"/>
  <c r="GH621" i="14"/>
  <c r="GI631" i="14"/>
  <c r="GH642" i="14"/>
  <c r="GH653" i="14"/>
  <c r="GI663" i="14"/>
  <c r="GH674" i="14"/>
  <c r="GH685" i="14"/>
  <c r="GI695" i="14"/>
  <c r="GH706" i="14"/>
  <c r="GH717" i="14"/>
  <c r="GI727" i="14"/>
  <c r="GH738" i="14"/>
  <c r="GH749" i="14"/>
  <c r="GI759" i="14"/>
  <c r="GH770" i="14"/>
  <c r="GH781" i="14"/>
  <c r="GI791" i="14"/>
  <c r="GH802" i="14"/>
  <c r="GH813" i="14"/>
  <c r="GI823" i="14"/>
  <c r="GH834" i="14"/>
  <c r="GH845" i="14"/>
  <c r="GI855" i="14"/>
  <c r="GH866" i="14"/>
  <c r="GH877" i="14"/>
  <c r="GI885" i="14"/>
  <c r="GI893" i="14"/>
  <c r="GI901" i="14"/>
  <c r="GI909" i="14"/>
  <c r="GI917" i="14"/>
  <c r="GI925" i="14"/>
  <c r="GI933" i="14"/>
  <c r="GI941" i="14"/>
  <c r="GI949" i="14"/>
  <c r="GI957" i="14"/>
  <c r="GI965" i="14"/>
  <c r="GI973" i="14"/>
  <c r="GI981" i="14"/>
  <c r="GI989" i="14"/>
  <c r="GI997" i="14"/>
  <c r="GI1005" i="14"/>
  <c r="GI1013" i="14"/>
  <c r="GI1021" i="14"/>
  <c r="GI1029" i="14"/>
  <c r="GI1037" i="14"/>
  <c r="GI1045" i="14"/>
  <c r="GI1053" i="14"/>
  <c r="GI1061" i="14"/>
  <c r="GI1069" i="14"/>
  <c r="GI1077" i="14"/>
  <c r="GI1085" i="14"/>
  <c r="GI1093" i="14"/>
  <c r="GI1101" i="14"/>
  <c r="GI1109" i="14"/>
  <c r="GI1117" i="14"/>
  <c r="GI1125" i="14"/>
  <c r="GI1133" i="14"/>
  <c r="GI1141" i="14"/>
  <c r="GI1149" i="14"/>
  <c r="GI1157" i="14"/>
  <c r="GI1165" i="14"/>
  <c r="GI1173" i="14"/>
  <c r="GI1181" i="14"/>
  <c r="GI1189" i="14"/>
  <c r="GI1197" i="14"/>
  <c r="GI1205" i="14"/>
  <c r="GI1213" i="14"/>
  <c r="GI1221" i="14"/>
  <c r="GI1229" i="14"/>
  <c r="GI1237" i="14"/>
  <c r="GI1245" i="14"/>
  <c r="GI1253" i="14"/>
  <c r="GI1261" i="14"/>
  <c r="GI1269" i="14"/>
  <c r="GI1277" i="14"/>
  <c r="GI1285" i="14"/>
  <c r="GI1293" i="14"/>
  <c r="GI1301" i="14"/>
  <c r="GI1309" i="14"/>
  <c r="GI1317" i="14"/>
  <c r="GI1325" i="14"/>
  <c r="GI1333" i="14"/>
  <c r="GI1341" i="14"/>
  <c r="GI1349" i="14"/>
  <c r="GI1357" i="14"/>
  <c r="GI1365" i="14"/>
  <c r="GI1373" i="14"/>
  <c r="GI1381" i="14"/>
  <c r="GI1389" i="14"/>
  <c r="GI1397" i="14"/>
  <c r="GI1405" i="14"/>
  <c r="GI1413" i="14"/>
  <c r="GI1421" i="14"/>
  <c r="GI1429" i="14"/>
  <c r="GI1437" i="14"/>
  <c r="GI1445" i="14"/>
  <c r="GI1453" i="14"/>
  <c r="GI1461" i="14"/>
  <c r="GI1469" i="14"/>
  <c r="GI1477" i="14"/>
  <c r="GI1485" i="14"/>
  <c r="GI1493" i="14"/>
  <c r="GI1501" i="14"/>
  <c r="GI1509" i="14"/>
  <c r="GI1517" i="14"/>
  <c r="GI1525" i="14"/>
  <c r="GI1533" i="14"/>
  <c r="GI1541" i="14"/>
  <c r="GI1549" i="14"/>
  <c r="GI1557" i="14"/>
  <c r="GI1565" i="14"/>
  <c r="GI1573" i="14"/>
  <c r="GI1581" i="14"/>
  <c r="GI1589" i="14"/>
  <c r="GI1597" i="14"/>
  <c r="GI1605" i="14"/>
  <c r="GI1613" i="14"/>
  <c r="GI1621" i="14"/>
  <c r="GI1629" i="14"/>
  <c r="GI1637" i="14"/>
  <c r="GI1645" i="14"/>
  <c r="GI1653" i="14"/>
  <c r="GI1661" i="14"/>
  <c r="GI1669" i="14"/>
  <c r="GI1677" i="14"/>
  <c r="GI1685" i="14"/>
  <c r="GI1693" i="14"/>
  <c r="GI1701" i="14"/>
  <c r="GI1709" i="14"/>
  <c r="GI1717" i="14"/>
  <c r="GI1725" i="14"/>
  <c r="GI74" i="14"/>
  <c r="GI138" i="14"/>
  <c r="GI176" i="14"/>
  <c r="GI213" i="14"/>
  <c r="GH238" i="14"/>
  <c r="GI258" i="14"/>
  <c r="GH277" i="14"/>
  <c r="GH296" i="14"/>
  <c r="GH315" i="14"/>
  <c r="GH334" i="14"/>
  <c r="GI352" i="14"/>
  <c r="GH372" i="14"/>
  <c r="GI390" i="14"/>
  <c r="GH409" i="14"/>
  <c r="GH429" i="14"/>
  <c r="GH448" i="14"/>
  <c r="GH463" i="14"/>
  <c r="GI477" i="14"/>
  <c r="GI491" i="14"/>
  <c r="GI505" i="14"/>
  <c r="GH520" i="14"/>
  <c r="GH534" i="14"/>
  <c r="GH84" i="14"/>
  <c r="GH144" i="14"/>
  <c r="GI181" i="14"/>
  <c r="GI216" i="14"/>
  <c r="GH241" i="14"/>
  <c r="GH260" i="14"/>
  <c r="GH280" i="14"/>
  <c r="GI298" i="14"/>
  <c r="GH317" i="14"/>
  <c r="GI336" i="14"/>
  <c r="GH355" i="14"/>
  <c r="GH374" i="14"/>
  <c r="GH393" i="14"/>
  <c r="GH412" i="14"/>
  <c r="GI430" i="14"/>
  <c r="GI450" i="14"/>
  <c r="GH465" i="14"/>
  <c r="GH479" i="14"/>
  <c r="GI493" i="14"/>
  <c r="GI507" i="14"/>
  <c r="GI88" i="14"/>
  <c r="GI145" i="14"/>
  <c r="GH184" i="14"/>
  <c r="GI218" i="14"/>
  <c r="GI242" i="14"/>
  <c r="GH262" i="14"/>
  <c r="GI280" i="14"/>
  <c r="GH299" i="14"/>
  <c r="GI318" i="14"/>
  <c r="GH337" i="14"/>
  <c r="GH356" i="14"/>
  <c r="GH376" i="14"/>
  <c r="GI394" i="14"/>
  <c r="GH413" i="14"/>
  <c r="GI432" i="14"/>
  <c r="GH451" i="14"/>
  <c r="GI465" i="14"/>
  <c r="GH480" i="14"/>
  <c r="GH494" i="14"/>
  <c r="GH508" i="14"/>
  <c r="GH523" i="14"/>
  <c r="GH537" i="14"/>
  <c r="GH551" i="14"/>
  <c r="GI565" i="14"/>
  <c r="GI579" i="14"/>
  <c r="GI593" i="14"/>
  <c r="GH608" i="14"/>
  <c r="GH622" i="14"/>
  <c r="GH636" i="14"/>
  <c r="GH651" i="14"/>
  <c r="GH665" i="14"/>
  <c r="GH679" i="14"/>
  <c r="GI693" i="14"/>
  <c r="GI707" i="14"/>
  <c r="GI721" i="14"/>
  <c r="GH736" i="14"/>
  <c r="GH750" i="14"/>
  <c r="GH764" i="14"/>
  <c r="GH779" i="14"/>
  <c r="GH793" i="14"/>
  <c r="GH807" i="14"/>
  <c r="GI821" i="14"/>
  <c r="GI835" i="14"/>
  <c r="GH85" i="14"/>
  <c r="GH101" i="14"/>
  <c r="GH117" i="14"/>
  <c r="GH133" i="14"/>
  <c r="GH149" i="14"/>
  <c r="GH165" i="14"/>
  <c r="GH181" i="14"/>
  <c r="GH197" i="14"/>
  <c r="GH213" i="14"/>
  <c r="GH229" i="14"/>
  <c r="GI76" i="14"/>
  <c r="GH98" i="14"/>
  <c r="GI119" i="14"/>
  <c r="GI140" i="14"/>
  <c r="GH162" i="14"/>
  <c r="GI183" i="14"/>
  <c r="GI204" i="14"/>
  <c r="GH226" i="14"/>
  <c r="GI245" i="14"/>
  <c r="GI261" i="14"/>
  <c r="GI277" i="14"/>
  <c r="GI293" i="14"/>
  <c r="GI309" i="14"/>
  <c r="GI325" i="14"/>
  <c r="GI341" i="14"/>
  <c r="GI357" i="14"/>
  <c r="GI373" i="14"/>
  <c r="GI389" i="14"/>
  <c r="GI405" i="14"/>
  <c r="GI421" i="14"/>
  <c r="GI437" i="14"/>
  <c r="GH70" i="14"/>
  <c r="GI96" i="14"/>
  <c r="GI125" i="14"/>
  <c r="GI153" i="14"/>
  <c r="GH182" i="14"/>
  <c r="GI210" i="14"/>
  <c r="GI238" i="14"/>
  <c r="GI260" i="14"/>
  <c r="GH282" i="14"/>
  <c r="GH303" i="14"/>
  <c r="GI324" i="14"/>
  <c r="GH346" i="14"/>
  <c r="GH367" i="14"/>
  <c r="GI388" i="14"/>
  <c r="GH410" i="14"/>
  <c r="GH431" i="14"/>
  <c r="GI452" i="14"/>
  <c r="GI468" i="14"/>
  <c r="GI478" i="14"/>
  <c r="GI490" i="14"/>
  <c r="GI500" i="14"/>
  <c r="GI510" i="14"/>
  <c r="GI522" i="14"/>
  <c r="GI532" i="14"/>
  <c r="GI542" i="14"/>
  <c r="GI554" i="14"/>
  <c r="GI564" i="14"/>
  <c r="GI574" i="14"/>
  <c r="GI586" i="14"/>
  <c r="GI596" i="14"/>
  <c r="GI606" i="14"/>
  <c r="GI618" i="14"/>
  <c r="GI628" i="14"/>
  <c r="GI638" i="14"/>
  <c r="GI650" i="14"/>
  <c r="GI660" i="14"/>
  <c r="GI670" i="14"/>
  <c r="GI682" i="14"/>
  <c r="GI692" i="14"/>
  <c r="GI702" i="14"/>
  <c r="GI714" i="14"/>
  <c r="GI724" i="14"/>
  <c r="GI734" i="14"/>
  <c r="GI746" i="14"/>
  <c r="GI756" i="14"/>
  <c r="GI766" i="14"/>
  <c r="GI778" i="14"/>
  <c r="GI788" i="14"/>
  <c r="GI798" i="14"/>
  <c r="GI810" i="14"/>
  <c r="GI820" i="14"/>
  <c r="GI830" i="14"/>
  <c r="GI842" i="14"/>
  <c r="GI852" i="14"/>
  <c r="GI862" i="14"/>
  <c r="GI874" i="14"/>
  <c r="GI80" i="14"/>
  <c r="GI104" i="14"/>
  <c r="GI133" i="14"/>
  <c r="GH156" i="14"/>
  <c r="GH180" i="14"/>
  <c r="GI208" i="14"/>
  <c r="GI91" i="14"/>
  <c r="GI115" i="14"/>
  <c r="GH88" i="14"/>
  <c r="GH112" i="14"/>
  <c r="GI134" i="14"/>
  <c r="GI163" i="14"/>
  <c r="GI187" i="14"/>
  <c r="GI211" i="14"/>
  <c r="GH240" i="14"/>
  <c r="GH257" i="14"/>
  <c r="GH275" i="14"/>
  <c r="GI296" i="14"/>
  <c r="GI314" i="14"/>
  <c r="GH332" i="14"/>
  <c r="GH353" i="14"/>
  <c r="GH371" i="14"/>
  <c r="GH389" i="14"/>
  <c r="GI410" i="14"/>
  <c r="GH428" i="14"/>
  <c r="GH446" i="14"/>
  <c r="GI463" i="14"/>
  <c r="GH477" i="14"/>
  <c r="GH490" i="14"/>
  <c r="GH506" i="14"/>
  <c r="GI519" i="14"/>
  <c r="GH533" i="14"/>
  <c r="GH549" i="14"/>
  <c r="GH562" i="14"/>
  <c r="GI575" i="14"/>
  <c r="GI591" i="14"/>
  <c r="GH605" i="14"/>
  <c r="GH618" i="14"/>
  <c r="GH634" i="14"/>
  <c r="GI647" i="14"/>
  <c r="GH661" i="14"/>
  <c r="GH677" i="14"/>
  <c r="GH690" i="14"/>
  <c r="GI703" i="14"/>
  <c r="GI719" i="14"/>
  <c r="GH733" i="14"/>
  <c r="GH746" i="14"/>
  <c r="GH762" i="14"/>
  <c r="GI775" i="14"/>
  <c r="GH789" i="14"/>
  <c r="GH805" i="14"/>
  <c r="GH818" i="14"/>
  <c r="GI831" i="14"/>
  <c r="GI847" i="14"/>
  <c r="GH861" i="14"/>
  <c r="GH874" i="14"/>
  <c r="GI887" i="14"/>
  <c r="GI897" i="14"/>
  <c r="GI907" i="14"/>
  <c r="GI919" i="14"/>
  <c r="GI929" i="14"/>
  <c r="GI939" i="14"/>
  <c r="GI951" i="14"/>
  <c r="GI961" i="14"/>
  <c r="GI971" i="14"/>
  <c r="GI983" i="14"/>
  <c r="GI993" i="14"/>
  <c r="GI1003" i="14"/>
  <c r="GI1015" i="14"/>
  <c r="GI1025" i="14"/>
  <c r="GI1035" i="14"/>
  <c r="GI1047" i="14"/>
  <c r="GI1057" i="14"/>
  <c r="GI1067" i="14"/>
  <c r="GI1079" i="14"/>
  <c r="GI1089" i="14"/>
  <c r="GI1099" i="14"/>
  <c r="GI1111" i="14"/>
  <c r="GI1121" i="14"/>
  <c r="GI1131" i="14"/>
  <c r="GI1143" i="14"/>
  <c r="GI1153" i="14"/>
  <c r="GI1163" i="14"/>
  <c r="GI1175" i="14"/>
  <c r="GI1185" i="14"/>
  <c r="GI1195" i="14"/>
  <c r="GI1207" i="14"/>
  <c r="GI1217" i="14"/>
  <c r="GI1227" i="14"/>
  <c r="GI1239" i="14"/>
  <c r="GI1249" i="14"/>
  <c r="GI1259" i="14"/>
  <c r="GI1271" i="14"/>
  <c r="GI1281" i="14"/>
  <c r="GI1291" i="14"/>
  <c r="GI1303" i="14"/>
  <c r="GI1313" i="14"/>
  <c r="GI1323" i="14"/>
  <c r="GI1335" i="14"/>
  <c r="GI1345" i="14"/>
  <c r="GI1355" i="14"/>
  <c r="GI1367" i="14"/>
  <c r="GI1377" i="14"/>
  <c r="GI1387" i="14"/>
  <c r="GI1399" i="14"/>
  <c r="GI1409" i="14"/>
  <c r="GI1419" i="14"/>
  <c r="GI1431" i="14"/>
  <c r="GI1441" i="14"/>
  <c r="GI1451" i="14"/>
  <c r="GI1463" i="14"/>
  <c r="GI1473" i="14"/>
  <c r="GI1483" i="14"/>
  <c r="GI1495" i="14"/>
  <c r="GI1505" i="14"/>
  <c r="GI1515" i="14"/>
  <c r="GI1527" i="14"/>
  <c r="GI1537" i="14"/>
  <c r="GI1547" i="14"/>
  <c r="GI1559" i="14"/>
  <c r="GI1569" i="14"/>
  <c r="GI1579" i="14"/>
  <c r="GI1591" i="14"/>
  <c r="GI1601" i="14"/>
  <c r="GI1611" i="14"/>
  <c r="GI1623" i="14"/>
  <c r="GI1633" i="14"/>
  <c r="GI1643" i="14"/>
  <c r="GI1655" i="14"/>
  <c r="GI1665" i="14"/>
  <c r="GI1675" i="14"/>
  <c r="GI1687" i="14"/>
  <c r="GI1697" i="14"/>
  <c r="GI1707" i="14"/>
  <c r="GI1719" i="14"/>
  <c r="GI1729" i="14"/>
  <c r="GI129" i="14"/>
  <c r="GI186" i="14"/>
  <c r="GI226" i="14"/>
  <c r="GH253" i="14"/>
  <c r="GH281" i="14"/>
  <c r="GH305" i="14"/>
  <c r="GH329" i="14"/>
  <c r="GH358" i="14"/>
  <c r="GH381" i="14"/>
  <c r="GH405" i="14"/>
  <c r="GH433" i="14"/>
  <c r="GH456" i="14"/>
  <c r="GI473" i="14"/>
  <c r="GH495" i="14"/>
  <c r="GH513" i="14"/>
  <c r="GH531" i="14"/>
  <c r="GI102" i="14"/>
  <c r="GI162" i="14"/>
  <c r="GI209" i="14"/>
  <c r="GH246" i="14"/>
  <c r="GH270" i="14"/>
  <c r="GH294" i="14"/>
  <c r="GI322" i="14"/>
  <c r="GH345" i="14"/>
  <c r="GH369" i="14"/>
  <c r="GH398" i="14"/>
  <c r="GH422" i="14"/>
  <c r="GH445" i="14"/>
  <c r="GH468" i="14"/>
  <c r="GH486" i="14"/>
  <c r="GH504" i="14"/>
  <c r="GH108" i="14"/>
  <c r="GI165" i="14"/>
  <c r="GH212" i="14"/>
  <c r="GH248" i="14"/>
  <c r="GI270" i="14"/>
  <c r="GI294" i="14"/>
  <c r="GH323" i="14"/>
  <c r="GH347" i="14"/>
  <c r="GI370" i="14"/>
  <c r="GI398" i="14"/>
  <c r="GI422" i="14"/>
  <c r="GI446" i="14"/>
  <c r="GI469" i="14"/>
  <c r="GH487" i="14"/>
  <c r="GH505" i="14"/>
  <c r="GH526" i="14"/>
  <c r="GH544" i="14"/>
  <c r="GI561" i="14"/>
  <c r="GH583" i="14"/>
  <c r="GH601" i="14"/>
  <c r="GH619" i="14"/>
  <c r="GH640" i="14"/>
  <c r="GI657" i="14"/>
  <c r="GI675" i="14"/>
  <c r="GH697" i="14"/>
  <c r="GH715" i="14"/>
  <c r="GH732" i="14"/>
  <c r="GI753" i="14"/>
  <c r="GI771" i="14"/>
  <c r="GI789" i="14"/>
  <c r="GH811" i="14"/>
  <c r="GH828" i="14"/>
  <c r="GH846" i="14"/>
  <c r="GH860" i="14"/>
  <c r="GH875" i="14"/>
  <c r="GI886" i="14"/>
  <c r="GH897" i="14"/>
  <c r="GH908" i="14"/>
  <c r="GI918" i="14"/>
  <c r="GH929" i="14"/>
  <c r="GH940" i="14"/>
  <c r="GI950" i="14"/>
  <c r="GH961" i="14"/>
  <c r="GH972" i="14"/>
  <c r="GI982" i="14"/>
  <c r="GH993" i="14"/>
  <c r="GH1004" i="14"/>
  <c r="GI1014" i="14"/>
  <c r="GH1025" i="14"/>
  <c r="GH1036" i="14"/>
  <c r="GI1046" i="14"/>
  <c r="GH1057" i="14"/>
  <c r="GH1068" i="14"/>
  <c r="GI1078" i="14"/>
  <c r="GH1089" i="14"/>
  <c r="GH1100" i="14"/>
  <c r="GI1110" i="14"/>
  <c r="GH1121" i="14"/>
  <c r="GH1132" i="14"/>
  <c r="GI1142" i="14"/>
  <c r="GH1153" i="14"/>
  <c r="GH1164" i="14"/>
  <c r="GI1174" i="14"/>
  <c r="GH1185" i="14"/>
  <c r="GH1196" i="14"/>
  <c r="GI1206" i="14"/>
  <c r="GH1217" i="14"/>
  <c r="GH1228" i="14"/>
  <c r="GI1238" i="14"/>
  <c r="GH1249" i="14"/>
  <c r="GH1260" i="14"/>
  <c r="GI1270" i="14"/>
  <c r="GH1281" i="14"/>
  <c r="GH1292" i="14"/>
  <c r="GI1302" i="14"/>
  <c r="GH1313" i="14"/>
  <c r="GH1324" i="14"/>
  <c r="GI1334" i="14"/>
  <c r="GH1345" i="14"/>
  <c r="GH1356" i="14"/>
  <c r="GI1366" i="14"/>
  <c r="GH1377" i="14"/>
  <c r="GH1388" i="14"/>
  <c r="GI1398" i="14"/>
  <c r="GH1409" i="14"/>
  <c r="GH1420" i="14"/>
  <c r="GI1430" i="14"/>
  <c r="GH1441" i="14"/>
  <c r="GH1452" i="14"/>
  <c r="GI1462" i="14"/>
  <c r="GH1473" i="14"/>
  <c r="GH1484" i="14"/>
  <c r="GI1494" i="14"/>
  <c r="GH1505" i="14"/>
  <c r="GH1516" i="14"/>
  <c r="GI1526" i="14"/>
  <c r="GH1537" i="14"/>
  <c r="GH1548" i="14"/>
  <c r="GI1558" i="14"/>
  <c r="GH1569" i="14"/>
  <c r="GH1580" i="14"/>
  <c r="GI1590" i="14"/>
  <c r="GH1601" i="14"/>
  <c r="GH1612" i="14"/>
  <c r="GI1622" i="14"/>
  <c r="GH1633" i="14"/>
  <c r="GH1644" i="14"/>
  <c r="GI1654" i="14"/>
  <c r="GH1665" i="14"/>
  <c r="GH1676" i="14"/>
  <c r="GI1686" i="14"/>
  <c r="GH1697" i="14"/>
  <c r="GH1708" i="14"/>
  <c r="GI1718" i="14"/>
  <c r="GH1729" i="14"/>
  <c r="GH1738" i="14"/>
  <c r="GH1746" i="14"/>
  <c r="GH1754" i="14"/>
  <c r="GH1762" i="14"/>
  <c r="GI169" i="14"/>
  <c r="GH273" i="14"/>
  <c r="GH349" i="14"/>
  <c r="GH425" i="14"/>
  <c r="GH489" i="14"/>
  <c r="GH532" i="14"/>
  <c r="GH553" i="14"/>
  <c r="GI571" i="14"/>
  <c r="GH591" i="14"/>
  <c r="GI609" i="14"/>
  <c r="GH628" i="14"/>
  <c r="GH648" i="14"/>
  <c r="GH667" i="14"/>
  <c r="GI685" i="14"/>
  <c r="GH705" i="14"/>
  <c r="GI723" i="14"/>
  <c r="GH742" i="14"/>
  <c r="GI761" i="14"/>
  <c r="GH780" i="14"/>
  <c r="GH799" i="14"/>
  <c r="GH819" i="14"/>
  <c r="GI837" i="14"/>
  <c r="GH856" i="14"/>
  <c r="GI214" i="14"/>
  <c r="GH297" i="14"/>
  <c r="GH373" i="14"/>
  <c r="GI150" i="14"/>
  <c r="GH264" i="14"/>
  <c r="GH340" i="14"/>
  <c r="GH416" i="14"/>
  <c r="GI481" i="14"/>
  <c r="GH529" i="14"/>
  <c r="GH550" i="14"/>
  <c r="GI569" i="14"/>
  <c r="GH588" i="14"/>
  <c r="GH607" i="14"/>
  <c r="GH627" i="14"/>
  <c r="GI645" i="14"/>
  <c r="GH664" i="14"/>
  <c r="GI683" i="14"/>
  <c r="GH702" i="14"/>
  <c r="GH721" i="14"/>
  <c r="GH740" i="14"/>
  <c r="GH759" i="14"/>
  <c r="GI777" i="14"/>
  <c r="GI797" i="14"/>
  <c r="GH816" i="14"/>
  <c r="GH835" i="14"/>
  <c r="GH249" i="14"/>
  <c r="GH326" i="14"/>
  <c r="GH401" i="14"/>
  <c r="GH471" i="14"/>
  <c r="GH524" i="14"/>
  <c r="GH547" i="14"/>
  <c r="GH566" i="14"/>
  <c r="GH585" i="14"/>
  <c r="GI603" i="14"/>
  <c r="GH623" i="14"/>
  <c r="GI641" i="14"/>
  <c r="GH660" i="14"/>
  <c r="GH680" i="14"/>
  <c r="GH699" i="14"/>
  <c r="GI717" i="14"/>
  <c r="GH737" i="14"/>
  <c r="GI755" i="14"/>
  <c r="GH774" i="14"/>
  <c r="GI793" i="14"/>
  <c r="GH812" i="14"/>
  <c r="GH831" i="14"/>
  <c r="GH851" i="14"/>
  <c r="GI869" i="14"/>
  <c r="GH886" i="14"/>
  <c r="GI900" i="14"/>
  <c r="GI914" i="14"/>
  <c r="GI928" i="14"/>
  <c r="GH943" i="14"/>
  <c r="GH957" i="14"/>
  <c r="GH971" i="14"/>
  <c r="GH986" i="14"/>
  <c r="GH1000" i="14"/>
  <c r="GH1014" i="14"/>
  <c r="GI1028" i="14"/>
  <c r="GI1042" i="14"/>
  <c r="GI1056" i="14"/>
  <c r="GH1071" i="14"/>
  <c r="GH1085" i="14"/>
  <c r="GH1099" i="14"/>
  <c r="GH1114" i="14"/>
  <c r="GH1128" i="14"/>
  <c r="GH1142" i="14"/>
  <c r="GI1156" i="14"/>
  <c r="GI1170" i="14"/>
  <c r="GI1184" i="14"/>
  <c r="GH1199" i="14"/>
  <c r="GH1213" i="14"/>
  <c r="GH1227" i="14"/>
  <c r="GH1242" i="14"/>
  <c r="GH1256" i="14"/>
  <c r="GH1270" i="14"/>
  <c r="GI1284" i="14"/>
  <c r="GI1298" i="14"/>
  <c r="GI1312" i="14"/>
  <c r="GH1327" i="14"/>
  <c r="GH1341" i="14"/>
  <c r="GH1355" i="14"/>
  <c r="GH1370" i="14"/>
  <c r="GH1384" i="14"/>
  <c r="GH1398" i="14"/>
  <c r="GI1412" i="14"/>
  <c r="GI1426" i="14"/>
  <c r="GI1440" i="14"/>
  <c r="GH1455" i="14"/>
  <c r="GH1469" i="14"/>
  <c r="GH1483" i="14"/>
  <c r="GH1498" i="14"/>
  <c r="GH1512" i="14"/>
  <c r="GH1526" i="14"/>
  <c r="GI1540" i="14"/>
  <c r="GI1554" i="14"/>
  <c r="GI1568" i="14"/>
  <c r="GH1583" i="14"/>
  <c r="GH1597" i="14"/>
  <c r="GH1611" i="14"/>
  <c r="GH1626" i="14"/>
  <c r="GH1640" i="14"/>
  <c r="GH1654" i="14"/>
  <c r="GI1668" i="14"/>
  <c r="GI1682" i="14"/>
  <c r="GI1696" i="14"/>
  <c r="GH1711" i="14"/>
  <c r="GH1725" i="14"/>
  <c r="GI1737" i="14"/>
  <c r="GI1748" i="14"/>
  <c r="GH1759" i="14"/>
  <c r="GH1769" i="14"/>
  <c r="GH1777" i="14"/>
  <c r="GH1785" i="14"/>
  <c r="GH1793" i="14"/>
  <c r="GH1801" i="14"/>
  <c r="GH1809" i="14"/>
  <c r="GH1817" i="14"/>
  <c r="GH1825" i="14"/>
  <c r="GH1833" i="14"/>
  <c r="GH1841" i="14"/>
  <c r="GH1849" i="14"/>
  <c r="GH1857" i="14"/>
  <c r="GH1865" i="14"/>
  <c r="GH1873" i="14"/>
  <c r="GH1881" i="14"/>
  <c r="GH1889" i="14"/>
  <c r="GH1897" i="14"/>
  <c r="GH1905" i="14"/>
  <c r="GH1913" i="14"/>
  <c r="GH1921" i="14"/>
  <c r="GH1929" i="14"/>
  <c r="GH1937" i="14"/>
  <c r="GH1945" i="14"/>
  <c r="GH1953" i="14"/>
  <c r="GH1961" i="14"/>
  <c r="GH1969" i="14"/>
  <c r="GH1977" i="14"/>
  <c r="GH1985" i="14"/>
  <c r="GH1993" i="14"/>
  <c r="GH2001" i="14"/>
  <c r="GH2009" i="14"/>
  <c r="GH2017" i="14"/>
  <c r="GH2025" i="14"/>
  <c r="GH2033" i="14"/>
  <c r="GH2041" i="14"/>
  <c r="GH2049" i="14"/>
  <c r="GH2057" i="14"/>
  <c r="GH2065" i="14"/>
  <c r="GH2073" i="14"/>
  <c r="GH2081" i="14"/>
  <c r="GH2089" i="14"/>
  <c r="GH2097" i="14"/>
  <c r="GH2105" i="14"/>
  <c r="GH2113" i="14"/>
  <c r="GH2121" i="14"/>
  <c r="GH2129" i="14"/>
  <c r="GH2137" i="14"/>
  <c r="GH2145" i="14"/>
  <c r="GH2153" i="14"/>
  <c r="GH2161" i="14"/>
  <c r="GH507" i="14"/>
  <c r="GH596" i="14"/>
  <c r="GH673" i="14"/>
  <c r="GH748" i="14"/>
  <c r="GH824" i="14"/>
  <c r="GH867" i="14"/>
  <c r="GI888" i="14"/>
  <c r="GI908" i="14"/>
  <c r="GH927" i="14"/>
  <c r="GH946" i="14"/>
  <c r="GH965" i="14"/>
  <c r="GH984" i="14"/>
  <c r="GI1002" i="14"/>
  <c r="GH1022" i="14"/>
  <c r="GI1040" i="14"/>
  <c r="GH1059" i="14"/>
  <c r="GH1079" i="14"/>
  <c r="GH1098" i="14"/>
  <c r="GI1116" i="14"/>
  <c r="GH1136" i="14"/>
  <c r="GI1154" i="14"/>
  <c r="GH1173" i="14"/>
  <c r="GI1192" i="14"/>
  <c r="GH1211" i="14"/>
  <c r="GH1230" i="14"/>
  <c r="GH1250" i="14"/>
  <c r="GI1268" i="14"/>
  <c r="GH1287" i="14"/>
  <c r="GI1306" i="14"/>
  <c r="GH1325" i="14"/>
  <c r="GH1344" i="14"/>
  <c r="GH1363" i="14"/>
  <c r="GH1382" i="14"/>
  <c r="GI1400" i="14"/>
  <c r="GI1420" i="14"/>
  <c r="GH1439" i="14"/>
  <c r="GH1458" i="14"/>
  <c r="GH1477" i="14"/>
  <c r="GH1496" i="14"/>
  <c r="GI1514" i="14"/>
  <c r="GH1534" i="14"/>
  <c r="GH545" i="14"/>
  <c r="GH620" i="14"/>
  <c r="GH696" i="14"/>
  <c r="GH772" i="14"/>
  <c r="GI843" i="14"/>
  <c r="GI875" i="14"/>
  <c r="GH895" i="14"/>
  <c r="GH914" i="14"/>
  <c r="GH933" i="14"/>
  <c r="GH952" i="14"/>
  <c r="GI970" i="14"/>
  <c r="GH990" i="14"/>
  <c r="GI1008" i="14"/>
  <c r="GH1027" i="14"/>
  <c r="GH1047" i="14"/>
  <c r="GH1066" i="14"/>
  <c r="GI1084" i="14"/>
  <c r="GH1104" i="14"/>
  <c r="GI1122" i="14"/>
  <c r="GH1141" i="14"/>
  <c r="GI1160" i="14"/>
  <c r="GH528" i="14"/>
  <c r="GH606" i="14"/>
  <c r="GI681" i="14"/>
  <c r="GH758" i="14"/>
  <c r="GI833" i="14"/>
  <c r="GH870" i="14"/>
  <c r="GH891" i="14"/>
  <c r="GH910" i="14"/>
  <c r="GH930" i="14"/>
  <c r="GI948" i="14"/>
  <c r="GH967" i="14"/>
  <c r="GI986" i="14"/>
  <c r="GH1005" i="14"/>
  <c r="GH1024" i="14"/>
  <c r="GH1043" i="14"/>
  <c r="GH1062" i="14"/>
  <c r="GI1080" i="14"/>
  <c r="GI1100" i="14"/>
  <c r="GH1119" i="14"/>
  <c r="GH1138" i="14"/>
  <c r="GH1157" i="14"/>
  <c r="GH1176" i="14"/>
  <c r="GI1194" i="14"/>
  <c r="GH1214" i="14"/>
  <c r="GI1232" i="14"/>
  <c r="GH1251" i="14"/>
  <c r="GH1271" i="14"/>
  <c r="GH1290" i="14"/>
  <c r="GI1308" i="14"/>
  <c r="GH1328" i="14"/>
  <c r="GI1346" i="14"/>
  <c r="GH1365" i="14"/>
  <c r="GI1384" i="14"/>
  <c r="GH1403" i="14"/>
  <c r="GH1422" i="14"/>
  <c r="GH1442" i="14"/>
  <c r="GI1460" i="14"/>
  <c r="GH1479" i="14"/>
  <c r="GI1498" i="14"/>
  <c r="GH492" i="14"/>
  <c r="GH592" i="14"/>
  <c r="GI667" i="14"/>
  <c r="GH744" i="14"/>
  <c r="GI819" i="14"/>
  <c r="GI865" i="14"/>
  <c r="GH888" i="14"/>
  <c r="GI906" i="14"/>
  <c r="GH926" i="14"/>
  <c r="GI944" i="14"/>
  <c r="GH963" i="14"/>
  <c r="GH983" i="14"/>
  <c r="GH1002" i="14"/>
  <c r="GI1020" i="14"/>
  <c r="GH1040" i="14"/>
  <c r="GI1058" i="14"/>
  <c r="GH1077" i="14"/>
  <c r="GI1096" i="14"/>
  <c r="GH1115" i="14"/>
  <c r="GH1134" i="14"/>
  <c r="GH1154" i="14"/>
  <c r="GI1172" i="14"/>
  <c r="GH1191" i="14"/>
  <c r="GI1210" i="14"/>
  <c r="GH1229" i="14"/>
  <c r="GH1248" i="14"/>
  <c r="GH1267" i="14"/>
  <c r="GH1286" i="14"/>
  <c r="GI1304" i="14"/>
  <c r="GI1324" i="14"/>
  <c r="GH1343" i="14"/>
  <c r="GH1362" i="14"/>
  <c r="GH1381" i="14"/>
  <c r="GH1400" i="14"/>
  <c r="GI1418" i="14"/>
  <c r="GH1438" i="14"/>
  <c r="GI1456" i="14"/>
  <c r="GH1475" i="14"/>
  <c r="GH1495" i="14"/>
  <c r="GH1514" i="14"/>
  <c r="GI1532" i="14"/>
  <c r="GH1552" i="14"/>
  <c r="GI1570" i="14"/>
  <c r="GH1589" i="14"/>
  <c r="GI1608" i="14"/>
  <c r="GH1627" i="14"/>
  <c r="GH1646" i="14"/>
  <c r="GH1666" i="14"/>
  <c r="GI1684" i="14"/>
  <c r="GH1703" i="14"/>
  <c r="GI1722" i="14"/>
  <c r="GH1739" i="14"/>
  <c r="GH1753" i="14"/>
  <c r="GI1767" i="14"/>
  <c r="GH1778" i="14"/>
  <c r="GI1788" i="14"/>
  <c r="GI1799" i="14"/>
  <c r="GH1810" i="14"/>
  <c r="GI1820" i="14"/>
  <c r="GI1831" i="14"/>
  <c r="GH1842" i="14"/>
  <c r="GI1852" i="14"/>
  <c r="GI1863" i="14"/>
  <c r="GH1874" i="14"/>
  <c r="GI1884" i="14"/>
  <c r="GI1895" i="14"/>
  <c r="GH1906" i="14"/>
  <c r="GI1916" i="14"/>
  <c r="GI1927" i="14"/>
  <c r="GH1938" i="14"/>
  <c r="GI1948" i="14"/>
  <c r="GI1959" i="14"/>
  <c r="GH1970" i="14"/>
  <c r="GI1980" i="14"/>
  <c r="GI1991" i="14"/>
  <c r="GH2002" i="14"/>
  <c r="GI2012" i="14"/>
  <c r="GI2023" i="14"/>
  <c r="GH2034" i="14"/>
  <c r="GI2044" i="14"/>
  <c r="GI2055" i="14"/>
  <c r="GH2066" i="14"/>
  <c r="GI2076" i="14"/>
  <c r="GI2087" i="14"/>
  <c r="GH2098" i="14"/>
  <c r="GI2108" i="14"/>
  <c r="GI2119" i="14"/>
  <c r="GH2130" i="14"/>
  <c r="GI2140" i="14"/>
  <c r="GI2151" i="14"/>
  <c r="GH2162" i="14"/>
  <c r="GH2171" i="14"/>
  <c r="GH2179" i="14"/>
  <c r="GH2187" i="14"/>
  <c r="GH2195" i="14"/>
  <c r="GH2203" i="14"/>
  <c r="GH2211" i="14"/>
  <c r="GH2219" i="14"/>
  <c r="GH2227" i="14"/>
  <c r="GH2235" i="14"/>
  <c r="GH2243" i="14"/>
  <c r="GH2251" i="14"/>
  <c r="GH2259" i="14"/>
  <c r="GH2267" i="14"/>
  <c r="GH2275" i="14"/>
  <c r="GH2283" i="14"/>
  <c r="GH2291" i="14"/>
  <c r="GH2299" i="14"/>
  <c r="GH2307" i="14"/>
  <c r="GH2315" i="14"/>
  <c r="GH2323" i="14"/>
  <c r="GH2331" i="14"/>
  <c r="GH2339" i="14"/>
  <c r="GH2347" i="14"/>
  <c r="GH2355" i="14"/>
  <c r="GH2363" i="14"/>
  <c r="GH2371" i="14"/>
  <c r="GH2379" i="14"/>
  <c r="GH2387" i="14"/>
  <c r="GH2395" i="14"/>
  <c r="GH2403" i="14"/>
  <c r="GH2411" i="14"/>
  <c r="GH2419" i="14"/>
  <c r="GH2427" i="14"/>
  <c r="GH2435" i="14"/>
  <c r="GH2443" i="14"/>
  <c r="GH2451" i="14"/>
  <c r="GH2459" i="14"/>
  <c r="GH2475" i="14"/>
  <c r="GH2483" i="14"/>
  <c r="GH2491" i="14"/>
  <c r="GH2499" i="14"/>
  <c r="GH2507" i="14"/>
  <c r="GH2515" i="14"/>
  <c r="GH2523" i="14"/>
  <c r="GH2531" i="14"/>
  <c r="GH2539" i="14"/>
  <c r="GH2547" i="14"/>
  <c r="GH2555" i="14"/>
  <c r="GH2563" i="14"/>
  <c r="GH2571" i="14"/>
  <c r="GH2579" i="14"/>
  <c r="GH2587" i="14"/>
  <c r="GH2595" i="14"/>
  <c r="GH2603" i="14"/>
  <c r="GH2611" i="14"/>
  <c r="GH2619" i="14"/>
  <c r="GH2627" i="14"/>
  <c r="GH2635" i="14"/>
  <c r="GH2643" i="14"/>
  <c r="GH2651" i="14"/>
  <c r="GH2659" i="14"/>
  <c r="GH2667" i="14"/>
  <c r="GH2675" i="14"/>
  <c r="GH2683" i="14"/>
  <c r="GH2691" i="14"/>
  <c r="GH2699" i="14"/>
  <c r="GH2707" i="14"/>
  <c r="GH2715" i="14"/>
  <c r="GH2723" i="14"/>
  <c r="GH2731" i="14"/>
  <c r="GH2739" i="14"/>
  <c r="GH2747" i="14"/>
  <c r="GH2755" i="14"/>
  <c r="GH2763" i="14"/>
  <c r="GH2771" i="14"/>
  <c r="GH2779" i="14"/>
  <c r="GH2787" i="14"/>
  <c r="GH2795" i="14"/>
  <c r="GH2803" i="14"/>
  <c r="GH2811" i="14"/>
  <c r="GH1198" i="14"/>
  <c r="GI1274" i="14"/>
  <c r="GH1350" i="14"/>
  <c r="GH1426" i="14"/>
  <c r="GH1502" i="14"/>
  <c r="GI1544" i="14"/>
  <c r="GH1570" i="14"/>
  <c r="GH1595" i="14"/>
  <c r="GI1620" i="14"/>
  <c r="GH1645" i="14"/>
  <c r="GH1671" i="14"/>
  <c r="GH1696" i="14"/>
  <c r="GI1720" i="14"/>
  <c r="GI1743" i="14"/>
  <c r="GI1762" i="14"/>
  <c r="GI1777" i="14"/>
  <c r="GH1792" i="14"/>
  <c r="GH1806" i="14"/>
  <c r="GH1820" i="14"/>
  <c r="GI1834" i="14"/>
  <c r="GI1848" i="14"/>
  <c r="GI1862" i="14"/>
  <c r="GI1877" i="14"/>
  <c r="GI1891" i="14"/>
  <c r="GI1905" i="14"/>
  <c r="GH1920" i="14"/>
  <c r="GI1240" i="14"/>
  <c r="GH1317" i="14"/>
  <c r="GI1392" i="14"/>
  <c r="GI1468" i="14"/>
  <c r="GI1530" i="14"/>
  <c r="GH1559" i="14"/>
  <c r="GH1584" i="14"/>
  <c r="GH1610" i="14"/>
  <c r="GI1634" i="14"/>
  <c r="GH1659" i="14"/>
  <c r="GH1685" i="14"/>
  <c r="GH1710" i="14"/>
  <c r="GI1734" i="14"/>
  <c r="GI1754" i="14"/>
  <c r="GI1771" i="14"/>
  <c r="GI1785" i="14"/>
  <c r="GH1800" i="14"/>
  <c r="GH1814" i="14"/>
  <c r="GH1828" i="14"/>
  <c r="GI1842" i="14"/>
  <c r="GI1856" i="14"/>
  <c r="GI1870" i="14"/>
  <c r="GI1885" i="14"/>
  <c r="GI1899" i="14"/>
  <c r="GI1913" i="14"/>
  <c r="GH1928" i="14"/>
  <c r="GH1942" i="14"/>
  <c r="GH1956" i="14"/>
  <c r="GI1970" i="14"/>
  <c r="GI1984" i="14"/>
  <c r="GI1998" i="14"/>
  <c r="GI2013" i="14"/>
  <c r="GI2027" i="14"/>
  <c r="GI2041" i="14"/>
  <c r="GH79" i="14"/>
  <c r="GH95" i="14"/>
  <c r="GH111" i="14"/>
  <c r="GH127" i="14"/>
  <c r="GH143" i="14"/>
  <c r="GH159" i="14"/>
  <c r="GH175" i="14"/>
  <c r="GH191" i="14"/>
  <c r="GH207" i="14"/>
  <c r="GH223" i="14"/>
  <c r="GH239" i="14"/>
  <c r="GH90" i="14"/>
  <c r="GI111" i="14"/>
  <c r="GI132" i="14"/>
  <c r="GH154" i="14"/>
  <c r="GI175" i="14"/>
  <c r="GI196" i="14"/>
  <c r="GH218" i="14"/>
  <c r="GI239" i="14"/>
  <c r="GI255" i="14"/>
  <c r="GI271" i="14"/>
  <c r="GI287" i="14"/>
  <c r="GI303" i="14"/>
  <c r="GI319" i="14"/>
  <c r="GI335" i="14"/>
  <c r="GI351" i="14"/>
  <c r="GI367" i="14"/>
  <c r="GI383" i="14"/>
  <c r="GI399" i="14"/>
  <c r="GI415" i="14"/>
  <c r="GI431" i="14"/>
  <c r="GI447" i="14"/>
  <c r="GH86" i="14"/>
  <c r="GI114" i="14"/>
  <c r="GI142" i="14"/>
  <c r="GI171" i="14"/>
  <c r="GH200" i="14"/>
  <c r="GH228" i="14"/>
  <c r="GI252" i="14"/>
  <c r="GH274" i="14"/>
  <c r="GH295" i="14"/>
  <c r="GI316" i="14"/>
  <c r="GH338" i="14"/>
  <c r="GH359" i="14"/>
  <c r="GI380" i="14"/>
  <c r="GH402" i="14"/>
  <c r="GH423" i="14"/>
  <c r="GI444" i="14"/>
  <c r="GI462" i="14"/>
  <c r="GI476" i="14"/>
  <c r="GI486" i="14"/>
  <c r="GI498" i="14"/>
  <c r="GI508" i="14"/>
  <c r="GI518" i="14"/>
  <c r="GI530" i="14"/>
  <c r="GI540" i="14"/>
  <c r="GI550" i="14"/>
  <c r="GI562" i="14"/>
  <c r="GI572" i="14"/>
  <c r="GI582" i="14"/>
  <c r="GI594" i="14"/>
  <c r="GI604" i="14"/>
  <c r="GI614" i="14"/>
  <c r="GI626" i="14"/>
  <c r="GI636" i="14"/>
  <c r="GI646" i="14"/>
  <c r="GI658" i="14"/>
  <c r="GI668" i="14"/>
  <c r="GI678" i="14"/>
  <c r="GI690" i="14"/>
  <c r="GI700" i="14"/>
  <c r="GI710" i="14"/>
  <c r="GI722" i="14"/>
  <c r="GI732" i="14"/>
  <c r="GI742" i="14"/>
  <c r="GI754" i="14"/>
  <c r="GI764" i="14"/>
  <c r="GI774" i="14"/>
  <c r="GI786" i="14"/>
  <c r="GI796" i="14"/>
  <c r="GI806" i="14"/>
  <c r="GI818" i="14"/>
  <c r="GI828" i="14"/>
  <c r="GI838" i="14"/>
  <c r="GI850" i="14"/>
  <c r="GI860" i="14"/>
  <c r="GI870" i="14"/>
  <c r="GH76" i="14"/>
  <c r="GI99" i="14"/>
  <c r="GI123" i="14"/>
  <c r="GH152" i="14"/>
  <c r="GH176" i="14"/>
  <c r="GI198" i="14"/>
  <c r="GI86" i="14"/>
  <c r="GH110" i="14"/>
  <c r="GH78" i="14"/>
  <c r="GI106" i="14"/>
  <c r="GI130" i="14"/>
  <c r="GI154" i="14"/>
  <c r="GI182" i="14"/>
  <c r="GH206" i="14"/>
  <c r="GH230" i="14"/>
  <c r="GH254" i="14"/>
  <c r="GH272" i="14"/>
  <c r="GH289" i="14"/>
  <c r="GI310" i="14"/>
  <c r="GI328" i="14"/>
  <c r="GI346" i="14"/>
  <c r="GH368" i="14"/>
  <c r="GH385" i="14"/>
  <c r="GH403" i="14"/>
  <c r="GI424" i="14"/>
  <c r="GI442" i="14"/>
  <c r="GH458" i="14"/>
  <c r="GH474" i="14"/>
  <c r="GI487" i="14"/>
  <c r="GH501" i="14"/>
  <c r="GH517" i="14"/>
  <c r="GH530" i="14"/>
  <c r="GI543" i="14"/>
  <c r="GI559" i="14"/>
  <c r="GH573" i="14"/>
  <c r="GH586" i="14"/>
  <c r="GH602" i="14"/>
  <c r="GI615" i="14"/>
  <c r="GH629" i="14"/>
  <c r="GH645" i="14"/>
  <c r="GH658" i="14"/>
  <c r="GI671" i="14"/>
  <c r="GI687" i="14"/>
  <c r="GH701" i="14"/>
  <c r="GH714" i="14"/>
  <c r="GH730" i="14"/>
  <c r="GI743" i="14"/>
  <c r="GH757" i="14"/>
  <c r="GH773" i="14"/>
  <c r="GH786" i="14"/>
  <c r="GI799" i="14"/>
  <c r="GI815" i="14"/>
  <c r="GH829" i="14"/>
  <c r="GH842" i="14"/>
  <c r="GH858" i="14"/>
  <c r="GI871" i="14"/>
  <c r="GI883" i="14"/>
  <c r="GI895" i="14"/>
  <c r="GI905" i="14"/>
  <c r="GI915" i="14"/>
  <c r="GI927" i="14"/>
  <c r="GI937" i="14"/>
  <c r="GI947" i="14"/>
  <c r="GI959" i="14"/>
  <c r="GI969" i="14"/>
  <c r="GI979" i="14"/>
  <c r="GI991" i="14"/>
  <c r="GI1001" i="14"/>
  <c r="GI1011" i="14"/>
  <c r="GI1023" i="14"/>
  <c r="GI1033" i="14"/>
  <c r="GI1043" i="14"/>
  <c r="GI1055" i="14"/>
  <c r="GI1065" i="14"/>
  <c r="GI1075" i="14"/>
  <c r="GI1087" i="14"/>
  <c r="GI1097" i="14"/>
  <c r="GI1107" i="14"/>
  <c r="GI1119" i="14"/>
  <c r="GI1129" i="14"/>
  <c r="GI1139" i="14"/>
  <c r="GI1151" i="14"/>
  <c r="GI1161" i="14"/>
  <c r="GI1171" i="14"/>
  <c r="GI1183" i="14"/>
  <c r="GI1193" i="14"/>
  <c r="GI1203" i="14"/>
  <c r="GI1215" i="14"/>
  <c r="GI1225" i="14"/>
  <c r="GI1235" i="14"/>
  <c r="GI1247" i="14"/>
  <c r="GI1257" i="14"/>
  <c r="GI1267" i="14"/>
  <c r="GI1279" i="14"/>
  <c r="GI1289" i="14"/>
  <c r="GI1299" i="14"/>
  <c r="GI1311" i="14"/>
  <c r="GI1321" i="14"/>
  <c r="GI1331" i="14"/>
  <c r="GI1343" i="14"/>
  <c r="GI1353" i="14"/>
  <c r="GI1363" i="14"/>
  <c r="GI1375" i="14"/>
  <c r="GI1385" i="14"/>
  <c r="GI1395" i="14"/>
  <c r="GI1407" i="14"/>
  <c r="GI1417" i="14"/>
  <c r="GI1427" i="14"/>
  <c r="GI1439" i="14"/>
  <c r="GI1449" i="14"/>
  <c r="GI1459" i="14"/>
  <c r="GI1471" i="14"/>
  <c r="GI1481" i="14"/>
  <c r="GI1491" i="14"/>
  <c r="GI1503" i="14"/>
  <c r="GI1513" i="14"/>
  <c r="GI1523" i="14"/>
  <c r="GI1535" i="14"/>
  <c r="GI1545" i="14"/>
  <c r="GI1555" i="14"/>
  <c r="GI1567" i="14"/>
  <c r="GI1577" i="14"/>
  <c r="GI1587" i="14"/>
  <c r="GI1599" i="14"/>
  <c r="GI1609" i="14"/>
  <c r="GI1619" i="14"/>
  <c r="GI1631" i="14"/>
  <c r="GI1641" i="14"/>
  <c r="GI1651" i="14"/>
  <c r="GI1663" i="14"/>
  <c r="GI1673" i="14"/>
  <c r="GI1683" i="14"/>
  <c r="GI1695" i="14"/>
  <c r="GI1705" i="14"/>
  <c r="GI1715" i="14"/>
  <c r="GI1727" i="14"/>
  <c r="GI112" i="14"/>
  <c r="GI166" i="14"/>
  <c r="GI219" i="14"/>
  <c r="GI248" i="14"/>
  <c r="GI272" i="14"/>
  <c r="GH301" i="14"/>
  <c r="GH324" i="14"/>
  <c r="GH348" i="14"/>
  <c r="GI376" i="14"/>
  <c r="GI400" i="14"/>
  <c r="GH424" i="14"/>
  <c r="GH452" i="14"/>
  <c r="GH470" i="14"/>
  <c r="GH488" i="14"/>
  <c r="GI509" i="14"/>
  <c r="GH527" i="14"/>
  <c r="GI117" i="14"/>
  <c r="GI152" i="14"/>
  <c r="GI200" i="14"/>
  <c r="GH236" i="14"/>
  <c r="GH265" i="14"/>
  <c r="GI288" i="14"/>
  <c r="GI312" i="14"/>
  <c r="GH341" i="14"/>
  <c r="GH365" i="14"/>
  <c r="GH388" i="14"/>
  <c r="GI416" i="14"/>
  <c r="GI440" i="14"/>
  <c r="GI461" i="14"/>
  <c r="GH483" i="14"/>
  <c r="GH500" i="14"/>
  <c r="GH518" i="14"/>
  <c r="GI155" i="14"/>
  <c r="GI202" i="14"/>
  <c r="GI237" i="14"/>
  <c r="GI266" i="14"/>
  <c r="GI290" i="14"/>
  <c r="GH313" i="14"/>
  <c r="GH342" i="14"/>
  <c r="GH366" i="14"/>
  <c r="GH390" i="14"/>
  <c r="GI418" i="14"/>
  <c r="GH441" i="14"/>
  <c r="GH462" i="14"/>
  <c r="GI483" i="14"/>
  <c r="GI501" i="14"/>
  <c r="GH519" i="14"/>
  <c r="GH540" i="14"/>
  <c r="GH558" i="14"/>
  <c r="GH576" i="14"/>
  <c r="GI597" i="14"/>
  <c r="GH615" i="14"/>
  <c r="GH633" i="14"/>
  <c r="GH654" i="14"/>
  <c r="GH672" i="14"/>
  <c r="GI689" i="14"/>
  <c r="GH711" i="14"/>
  <c r="GH729" i="14"/>
  <c r="GH747" i="14"/>
  <c r="GH768" i="14"/>
  <c r="GI785" i="14"/>
  <c r="GI803" i="14"/>
  <c r="GH825" i="14"/>
  <c r="GH843" i="14"/>
  <c r="GH857" i="14"/>
  <c r="GH871" i="14"/>
  <c r="GH884" i="14"/>
  <c r="GI894" i="14"/>
  <c r="GH905" i="14"/>
  <c r="GH916" i="14"/>
  <c r="GI926" i="14"/>
  <c r="GH937" i="14"/>
  <c r="GH948" i="14"/>
  <c r="GI958" i="14"/>
  <c r="GH969" i="14"/>
  <c r="GH980" i="14"/>
  <c r="GI990" i="14"/>
  <c r="GH1001" i="14"/>
  <c r="GH1012" i="14"/>
  <c r="GI1022" i="14"/>
  <c r="GH1033" i="14"/>
  <c r="GH1044" i="14"/>
  <c r="GI1054" i="14"/>
  <c r="GH1065" i="14"/>
  <c r="GH1076" i="14"/>
  <c r="GI1086" i="14"/>
  <c r="GH1097" i="14"/>
  <c r="GH1108" i="14"/>
  <c r="GI1118" i="14"/>
  <c r="GH1129" i="14"/>
  <c r="GH1140" i="14"/>
  <c r="GI1150" i="14"/>
  <c r="GH1161" i="14"/>
  <c r="GH1172" i="14"/>
  <c r="GI1182" i="14"/>
  <c r="GH1193" i="14"/>
  <c r="GH1204" i="14"/>
  <c r="GI1214" i="14"/>
  <c r="GH1225" i="14"/>
  <c r="GH1236" i="14"/>
  <c r="GI1246" i="14"/>
  <c r="GH1257" i="14"/>
  <c r="GH1268" i="14"/>
  <c r="GI1278" i="14"/>
  <c r="GH1289" i="14"/>
  <c r="GH1300" i="14"/>
  <c r="GI1310" i="14"/>
  <c r="GH1321" i="14"/>
  <c r="GH1332" i="14"/>
  <c r="GI1342" i="14"/>
  <c r="GH1353" i="14"/>
  <c r="GH1364" i="14"/>
  <c r="GI1374" i="14"/>
  <c r="GH1385" i="14"/>
  <c r="GH1396" i="14"/>
  <c r="GI1406" i="14"/>
  <c r="GH1417" i="14"/>
  <c r="GH1428" i="14"/>
  <c r="GI1438" i="14"/>
  <c r="GH1449" i="14"/>
  <c r="GH1460" i="14"/>
  <c r="GI1470" i="14"/>
  <c r="GH1481" i="14"/>
  <c r="GH1492" i="14"/>
  <c r="GI1502" i="14"/>
  <c r="GH1513" i="14"/>
  <c r="GH1524" i="14"/>
  <c r="GI1534" i="14"/>
  <c r="GH1545" i="14"/>
  <c r="GH1556" i="14"/>
  <c r="GI1566" i="14"/>
  <c r="GH1577" i="14"/>
  <c r="GH1588" i="14"/>
  <c r="GI1598" i="14"/>
  <c r="GH1609" i="14"/>
  <c r="GH1620" i="14"/>
  <c r="GI1630" i="14"/>
  <c r="GH1641" i="14"/>
  <c r="GH1652" i="14"/>
  <c r="GI1662" i="14"/>
  <c r="GH1673" i="14"/>
  <c r="GH1684" i="14"/>
  <c r="GI1694" i="14"/>
  <c r="GH1705" i="14"/>
  <c r="GH1716" i="14"/>
  <c r="GI1726" i="14"/>
  <c r="GH1736" i="14"/>
  <c r="GH1744" i="14"/>
  <c r="GH1752" i="14"/>
  <c r="GH1760" i="14"/>
  <c r="GI131" i="14"/>
  <c r="GI254" i="14"/>
  <c r="GI330" i="14"/>
  <c r="GH406" i="14"/>
  <c r="GH475" i="14"/>
  <c r="GI525" i="14"/>
  <c r="GH548" i="14"/>
  <c r="GH567" i="14"/>
  <c r="GI585" i="14"/>
  <c r="GI605" i="14"/>
  <c r="GH624" i="14"/>
  <c r="GH643" i="14"/>
  <c r="GH662" i="14"/>
  <c r="GH681" i="14"/>
  <c r="GI699" i="14"/>
  <c r="GH719" i="14"/>
  <c r="GI737" i="14"/>
  <c r="GH756" i="14"/>
  <c r="GH776" i="14"/>
  <c r="GH795" i="14"/>
  <c r="GI813" i="14"/>
  <c r="GH833" i="14"/>
  <c r="GI851" i="14"/>
  <c r="GI179" i="14"/>
  <c r="GH278" i="14"/>
  <c r="GI354" i="14"/>
  <c r="GH430" i="14"/>
  <c r="GH245" i="14"/>
  <c r="GI320" i="14"/>
  <c r="GH397" i="14"/>
  <c r="GI467" i="14"/>
  <c r="GI521" i="14"/>
  <c r="GI545" i="14"/>
  <c r="GH564" i="14"/>
  <c r="GH584" i="14"/>
  <c r="GH603" i="14"/>
  <c r="GI621" i="14"/>
  <c r="GH641" i="14"/>
  <c r="GI659" i="14"/>
  <c r="GH678" i="14"/>
  <c r="GI697" i="14"/>
  <c r="GH716" i="14"/>
  <c r="GH735" i="14"/>
  <c r="GH755" i="14"/>
  <c r="GI773" i="14"/>
  <c r="GH792" i="14"/>
  <c r="GI811" i="14"/>
  <c r="GH830" i="14"/>
  <c r="GI227" i="14"/>
  <c r="GI306" i="14"/>
  <c r="GI382" i="14"/>
  <c r="GH457" i="14"/>
  <c r="GI513" i="14"/>
  <c r="GH542" i="14"/>
  <c r="GH561" i="14"/>
  <c r="GH580" i="14"/>
  <c r="GH599" i="14"/>
  <c r="GI617" i="14"/>
  <c r="GI637" i="14"/>
  <c r="GH656" i="14"/>
  <c r="GH675" i="14"/>
  <c r="GH694" i="14"/>
  <c r="GH713" i="14"/>
  <c r="GI731" i="14"/>
  <c r="GH751" i="14"/>
  <c r="GI769" i="14"/>
  <c r="GH788" i="14"/>
  <c r="GH808" i="14"/>
  <c r="GH827" i="14"/>
  <c r="GI845" i="14"/>
  <c r="GH865" i="14"/>
  <c r="GI882" i="14"/>
  <c r="GI896" i="14"/>
  <c r="GH911" i="14"/>
  <c r="GH925" i="14"/>
  <c r="GH939" i="14"/>
  <c r="GH954" i="14"/>
  <c r="GH968" i="14"/>
  <c r="GH982" i="14"/>
  <c r="GI996" i="14"/>
  <c r="GI1010" i="14"/>
  <c r="GI1024" i="14"/>
  <c r="GH1039" i="14"/>
  <c r="GH1053" i="14"/>
  <c r="GH1067" i="14"/>
  <c r="GH1082" i="14"/>
  <c r="GH1096" i="14"/>
  <c r="GH1110" i="14"/>
  <c r="GI1124" i="14"/>
  <c r="GI1138" i="14"/>
  <c r="GI1152" i="14"/>
  <c r="GH1167" i="14"/>
  <c r="GH1181" i="14"/>
  <c r="GH1195" i="14"/>
  <c r="GH1210" i="14"/>
  <c r="GH1224" i="14"/>
  <c r="GH1238" i="14"/>
  <c r="GI1252" i="14"/>
  <c r="GI1266" i="14"/>
  <c r="GI1280" i="14"/>
  <c r="GH1295" i="14"/>
  <c r="GH1309" i="14"/>
  <c r="GH1323" i="14"/>
  <c r="GH1338" i="14"/>
  <c r="GH1352" i="14"/>
  <c r="GH1366" i="14"/>
  <c r="GI1380" i="14"/>
  <c r="GI1394" i="14"/>
  <c r="GI1408" i="14"/>
  <c r="GH1423" i="14"/>
  <c r="GH1437" i="14"/>
  <c r="GH1451" i="14"/>
  <c r="GH1466" i="14"/>
  <c r="GH1480" i="14"/>
  <c r="GH1494" i="14"/>
  <c r="GI1508" i="14"/>
  <c r="GI1522" i="14"/>
  <c r="GI1536" i="14"/>
  <c r="GH1551" i="14"/>
  <c r="GH1565" i="14"/>
  <c r="GH1579" i="14"/>
  <c r="GH1594" i="14"/>
  <c r="GH1608" i="14"/>
  <c r="GH1622" i="14"/>
  <c r="GI1636" i="14"/>
  <c r="GI1650" i="14"/>
  <c r="GI1664" i="14"/>
  <c r="GH1679" i="14"/>
  <c r="GH1693" i="14"/>
  <c r="GH1707" i="14"/>
  <c r="GH1722" i="14"/>
  <c r="GH1735" i="14"/>
  <c r="GI1745" i="14"/>
  <c r="GI1756" i="14"/>
  <c r="GH1767" i="14"/>
  <c r="GH1775" i="14"/>
  <c r="GH1783" i="14"/>
  <c r="GH1791" i="14"/>
  <c r="GH1799" i="14"/>
  <c r="GH1807" i="14"/>
  <c r="GH1815" i="14"/>
  <c r="GH1823" i="14"/>
  <c r="GH1831" i="14"/>
  <c r="GH1839" i="14"/>
  <c r="GH1847" i="14"/>
  <c r="GH1855" i="14"/>
  <c r="GH1863" i="14"/>
  <c r="GH1871" i="14"/>
  <c r="GH1879" i="14"/>
  <c r="GH1887" i="14"/>
  <c r="GH1895" i="14"/>
  <c r="GH1903" i="14"/>
  <c r="GH1911" i="14"/>
  <c r="GH1919" i="14"/>
  <c r="GH1927" i="14"/>
  <c r="GH1935" i="14"/>
  <c r="GH1943" i="14"/>
  <c r="GH1951" i="14"/>
  <c r="GH1959" i="14"/>
  <c r="GH1967" i="14"/>
  <c r="GH1975" i="14"/>
  <c r="GH1983" i="14"/>
  <c r="GH1991" i="14"/>
  <c r="GH1999" i="14"/>
  <c r="GH2007" i="14"/>
  <c r="GH2015" i="14"/>
  <c r="GH2023" i="14"/>
  <c r="GH2031" i="14"/>
  <c r="GH2039" i="14"/>
  <c r="GH2047" i="14"/>
  <c r="GH2055" i="14"/>
  <c r="GH2063" i="14"/>
  <c r="GH2071" i="14"/>
  <c r="GH2079" i="14"/>
  <c r="GH2087" i="14"/>
  <c r="GH2095" i="14"/>
  <c r="GH2103" i="14"/>
  <c r="GH2111" i="14"/>
  <c r="GH2119" i="14"/>
  <c r="GH2127" i="14"/>
  <c r="GH2135" i="14"/>
  <c r="GH2143" i="14"/>
  <c r="GH2151" i="14"/>
  <c r="GH2159" i="14"/>
  <c r="GI448" i="14"/>
  <c r="GI577" i="14"/>
  <c r="GI653" i="14"/>
  <c r="GI729" i="14"/>
  <c r="GI805" i="14"/>
  <c r="GH859" i="14"/>
  <c r="GI884" i="14"/>
  <c r="GH903" i="14"/>
  <c r="GI922" i="14"/>
  <c r="GH941" i="14"/>
  <c r="GH960" i="14"/>
  <c r="GH979" i="14"/>
  <c r="GH998" i="14"/>
  <c r="GI1016" i="14"/>
  <c r="GI1036" i="14"/>
  <c r="GH1055" i="14"/>
  <c r="GH1074" i="14"/>
  <c r="GH1093" i="14"/>
  <c r="GH1112" i="14"/>
  <c r="GI1130" i="14"/>
  <c r="GH1150" i="14"/>
  <c r="GI1168" i="14"/>
  <c r="GH1187" i="14"/>
  <c r="GH1207" i="14"/>
  <c r="GH1226" i="14"/>
  <c r="GI1244" i="14"/>
  <c r="GH1264" i="14"/>
  <c r="GI1282" i="14"/>
  <c r="GH1301" i="14"/>
  <c r="GI1320" i="14"/>
  <c r="GH1339" i="14"/>
  <c r="GH1358" i="14"/>
  <c r="GH1378" i="14"/>
  <c r="GI1396" i="14"/>
  <c r="GH1415" i="14"/>
  <c r="GI1434" i="14"/>
  <c r="GH1453" i="14"/>
  <c r="GH1472" i="14"/>
  <c r="GH1491" i="14"/>
  <c r="GH1510" i="14"/>
  <c r="GI1528" i="14"/>
  <c r="GH521" i="14"/>
  <c r="GI601" i="14"/>
  <c r="GI677" i="14"/>
  <c r="GH753" i="14"/>
  <c r="GI829" i="14"/>
  <c r="GH868" i="14"/>
  <c r="GI890" i="14"/>
  <c r="GH909" i="14"/>
  <c r="GH928" i="14"/>
  <c r="GH947" i="14"/>
  <c r="GH966" i="14"/>
  <c r="GI984" i="14"/>
  <c r="GI1004" i="14"/>
  <c r="GH1023" i="14"/>
  <c r="GH1042" i="14"/>
  <c r="GH1061" i="14"/>
  <c r="GH1080" i="14"/>
  <c r="GI1098" i="14"/>
  <c r="GH1118" i="14"/>
  <c r="GI1136" i="14"/>
  <c r="GH1155" i="14"/>
  <c r="GH478" i="14"/>
  <c r="GI587" i="14"/>
  <c r="GH663" i="14"/>
  <c r="GH739" i="14"/>
  <c r="GH815" i="14"/>
  <c r="GH863" i="14"/>
  <c r="GH887" i="14"/>
  <c r="GH906" i="14"/>
  <c r="GI924" i="14"/>
  <c r="GH944" i="14"/>
  <c r="GI962" i="14"/>
  <c r="GH981" i="14"/>
  <c r="GI1000" i="14"/>
  <c r="GH1019" i="14"/>
  <c r="GH1038" i="14"/>
  <c r="GH1058" i="14"/>
  <c r="GI1076" i="14"/>
  <c r="GH1095" i="14"/>
  <c r="GI1114" i="14"/>
  <c r="GH1133" i="14"/>
  <c r="GH1152" i="14"/>
  <c r="GH1171" i="14"/>
  <c r="GH1190" i="14"/>
  <c r="GI1208" i="14"/>
  <c r="GI1228" i="14"/>
  <c r="GH1247" i="14"/>
  <c r="GH1266" i="14"/>
  <c r="GH1285" i="14"/>
  <c r="GH1304" i="14"/>
  <c r="GI1322" i="14"/>
  <c r="GH1342" i="14"/>
  <c r="GI1360" i="14"/>
  <c r="GH1379" i="14"/>
  <c r="GH1399" i="14"/>
  <c r="GH1418" i="14"/>
  <c r="GI1436" i="14"/>
  <c r="GH1456" i="14"/>
  <c r="GI1474" i="14"/>
  <c r="GH1493" i="14"/>
  <c r="GI1512" i="14"/>
  <c r="GI573" i="14"/>
  <c r="GH649" i="14"/>
  <c r="GH724" i="14"/>
  <c r="GH801" i="14"/>
  <c r="GI857" i="14"/>
  <c r="GH883" i="14"/>
  <c r="GH902" i="14"/>
  <c r="GI920" i="14"/>
  <c r="GI940" i="14"/>
  <c r="GH959" i="14"/>
  <c r="GH978" i="14"/>
  <c r="GH997" i="14"/>
  <c r="GH1016" i="14"/>
  <c r="GI1034" i="14"/>
  <c r="GH1054" i="14"/>
  <c r="GI1072" i="14"/>
  <c r="GH1091" i="14"/>
  <c r="GH1111" i="14"/>
  <c r="GH1130" i="14"/>
  <c r="GI1148" i="14"/>
  <c r="GH1168" i="14"/>
  <c r="GI1186" i="14"/>
  <c r="GH1205" i="14"/>
  <c r="GI1224" i="14"/>
  <c r="GH1243" i="14"/>
  <c r="GH1262" i="14"/>
  <c r="GH1282" i="14"/>
  <c r="GI1300" i="14"/>
  <c r="GH1319" i="14"/>
  <c r="GI1338" i="14"/>
  <c r="GH1357" i="14"/>
  <c r="GH1376" i="14"/>
  <c r="GH1395" i="14"/>
  <c r="GH1414" i="14"/>
  <c r="GI1432" i="14"/>
  <c r="GI1452" i="14"/>
  <c r="GH1471" i="14"/>
  <c r="GH1490" i="14"/>
  <c r="GH1509" i="14"/>
  <c r="GH1528" i="14"/>
  <c r="GI1546" i="14"/>
  <c r="GH1566" i="14"/>
  <c r="GI1584" i="14"/>
  <c r="GH1603" i="14"/>
  <c r="GH1623" i="14"/>
  <c r="GH1642" i="14"/>
  <c r="GI1660" i="14"/>
  <c r="GH1680" i="14"/>
  <c r="GI1698" i="14"/>
  <c r="GH1717" i="14"/>
  <c r="GI1735" i="14"/>
  <c r="GI1749" i="14"/>
  <c r="GI1763" i="14"/>
  <c r="GI1775" i="14"/>
  <c r="GH1786" i="14"/>
  <c r="GI1796" i="14"/>
  <c r="GI1807" i="14"/>
  <c r="GH1818" i="14"/>
  <c r="GI1828" i="14"/>
  <c r="GI1839" i="14"/>
  <c r="GH1850" i="14"/>
  <c r="GI1860" i="14"/>
  <c r="GI1871" i="14"/>
  <c r="GH1882" i="14"/>
  <c r="GI1892" i="14"/>
  <c r="GI1903" i="14"/>
  <c r="GH1914" i="14"/>
  <c r="GI1924" i="14"/>
  <c r="GI1935" i="14"/>
  <c r="GH1946" i="14"/>
  <c r="GI1956" i="14"/>
  <c r="GI1967" i="14"/>
  <c r="GH1978" i="14"/>
  <c r="GI1988" i="14"/>
  <c r="GI1999" i="14"/>
  <c r="GH2010" i="14"/>
  <c r="GI2020" i="14"/>
  <c r="GI2031" i="14"/>
  <c r="GH2042" i="14"/>
  <c r="GI2052" i="14"/>
  <c r="GI2063" i="14"/>
  <c r="GH2074" i="14"/>
  <c r="GI2084" i="14"/>
  <c r="GI2095" i="14"/>
  <c r="GH2106" i="14"/>
  <c r="GI2116" i="14"/>
  <c r="GI2127" i="14"/>
  <c r="GH2138" i="14"/>
  <c r="GI2148" i="14"/>
  <c r="GI2159" i="14"/>
  <c r="GH2169" i="14"/>
  <c r="GH2177" i="14"/>
  <c r="GH2185" i="14"/>
  <c r="GH2193" i="14"/>
  <c r="GH2201" i="14"/>
  <c r="GH2209" i="14"/>
  <c r="GH2217" i="14"/>
  <c r="GH2225" i="14"/>
  <c r="GH2233" i="14"/>
  <c r="GH2241" i="14"/>
  <c r="GH2249" i="14"/>
  <c r="GH2257" i="14"/>
  <c r="GH2265" i="14"/>
  <c r="GH2273" i="14"/>
  <c r="GH2281" i="14"/>
  <c r="GH2289" i="14"/>
  <c r="GH2297" i="14"/>
  <c r="GH2305" i="14"/>
  <c r="GH2313" i="14"/>
  <c r="GH2321" i="14"/>
  <c r="GH2329" i="14"/>
  <c r="GH2337" i="14"/>
  <c r="GH2345" i="14"/>
  <c r="GH2353" i="14"/>
  <c r="GH2361" i="14"/>
  <c r="GH2369" i="14"/>
  <c r="GH2377" i="14"/>
  <c r="GH2385" i="14"/>
  <c r="GH2393" i="14"/>
  <c r="GH2401" i="14"/>
  <c r="GH2409" i="14"/>
  <c r="GH2417" i="14"/>
  <c r="GH2425" i="14"/>
  <c r="GH2433" i="14"/>
  <c r="GH2441" i="14"/>
  <c r="GH2449" i="14"/>
  <c r="GH2457" i="14"/>
  <c r="GH2465" i="14"/>
  <c r="GH2473" i="14"/>
  <c r="GH2481" i="14"/>
  <c r="GH2489" i="14"/>
  <c r="GH2497" i="14"/>
  <c r="GH2505" i="14"/>
  <c r="GH2513" i="14"/>
  <c r="GH2521" i="14"/>
  <c r="GH2529" i="14"/>
  <c r="GH2537" i="14"/>
  <c r="GH2545" i="14"/>
  <c r="GH2553" i="14"/>
  <c r="GH2561" i="14"/>
  <c r="GH2569" i="14"/>
  <c r="GH2577" i="14"/>
  <c r="GH2585" i="14"/>
  <c r="GH2593" i="14"/>
  <c r="GH2601" i="14"/>
  <c r="GH2609" i="14"/>
  <c r="GH2617" i="14"/>
  <c r="GH2625" i="14"/>
  <c r="GH2633" i="14"/>
  <c r="GH2641" i="14"/>
  <c r="GH2649" i="14"/>
  <c r="GH2657" i="14"/>
  <c r="GH2665" i="14"/>
  <c r="GH2673" i="14"/>
  <c r="GH2681" i="14"/>
  <c r="GH2689" i="14"/>
  <c r="GH2697" i="14"/>
  <c r="GH2705" i="14"/>
  <c r="GH2713" i="14"/>
  <c r="GH2721" i="14"/>
  <c r="GH2729" i="14"/>
  <c r="GH2737" i="14"/>
  <c r="GH2745" i="14"/>
  <c r="GH2753" i="14"/>
  <c r="GH2761" i="14"/>
  <c r="GH2769" i="14"/>
  <c r="GH2777" i="14"/>
  <c r="GH2785" i="14"/>
  <c r="GH2793" i="14"/>
  <c r="GH2801" i="14"/>
  <c r="GH2809" i="14"/>
  <c r="GH1179" i="14"/>
  <c r="GH1255" i="14"/>
  <c r="GH1331" i="14"/>
  <c r="GH1407" i="14"/>
  <c r="GI1482" i="14"/>
  <c r="GH1536" i="14"/>
  <c r="GH1563" i="14"/>
  <c r="GI1588" i="14"/>
  <c r="GH1614" i="14"/>
  <c r="GH1639" i="14"/>
  <c r="GH1664" i="14"/>
  <c r="GI1690" i="14"/>
  <c r="GH1715" i="14"/>
  <c r="GI1738" i="14"/>
  <c r="GI1757" i="14"/>
  <c r="GH1774" i="14"/>
  <c r="GH1788" i="14"/>
  <c r="GI1802" i="14"/>
  <c r="GI1816" i="14"/>
  <c r="GI1830" i="14"/>
  <c r="GI1845" i="14"/>
  <c r="GI1859" i="14"/>
  <c r="GI1873" i="14"/>
  <c r="GH1888" i="14"/>
  <c r="GH1902" i="14"/>
  <c r="GH1916" i="14"/>
  <c r="GH1222" i="14"/>
  <c r="GH1298" i="14"/>
  <c r="GH1374" i="14"/>
  <c r="GH1450" i="14"/>
  <c r="GI1520" i="14"/>
  <c r="GI1552" i="14"/>
  <c r="GH1578" i="14"/>
  <c r="GI1602" i="14"/>
  <c r="GI1628" i="14"/>
  <c r="GH1653" i="14"/>
  <c r="GH1678" i="14"/>
  <c r="GI1704" i="14"/>
  <c r="GH1730" i="14"/>
  <c r="GH1749" i="14"/>
  <c r="GH1768" i="14"/>
  <c r="GH1782" i="14"/>
  <c r="GH1796" i="14"/>
  <c r="GI1810" i="14"/>
  <c r="GI1824" i="14"/>
  <c r="GI1838" i="14"/>
  <c r="GI1853" i="14"/>
  <c r="GI1867" i="14"/>
  <c r="GI1881" i="14"/>
  <c r="GH1896" i="14"/>
  <c r="GH1910" i="14"/>
  <c r="GH1924" i="14"/>
  <c r="GI1938" i="14"/>
  <c r="GI1952" i="14"/>
  <c r="GI1966" i="14"/>
  <c r="GI1981" i="14"/>
  <c r="GI1995" i="14"/>
  <c r="GI2009" i="14"/>
  <c r="GH2024" i="14"/>
  <c r="GH2038" i="14"/>
  <c r="GH2052" i="14"/>
  <c r="GI2066" i="14"/>
  <c r="GI2080" i="14"/>
  <c r="GI2094" i="14"/>
  <c r="GI2109" i="14"/>
  <c r="GI2123" i="14"/>
  <c r="GI2137" i="14"/>
  <c r="GH2152" i="14"/>
  <c r="GH1189" i="14"/>
  <c r="GI1264" i="14"/>
  <c r="GI1340" i="14"/>
  <c r="GI1416" i="14"/>
  <c r="GI1492" i="14"/>
  <c r="GH1541" i="14"/>
  <c r="GH1567" i="14"/>
  <c r="GH1592" i="14"/>
  <c r="GI1616" i="14"/>
  <c r="GI1642" i="14"/>
  <c r="GH1667" i="14"/>
  <c r="GI1692" i="14"/>
  <c r="GH1719" i="14"/>
  <c r="GH1741" i="14"/>
  <c r="GI1759" i="14"/>
  <c r="GH1776" i="14"/>
  <c r="GH1790" i="14"/>
  <c r="GH1804" i="14"/>
  <c r="GI1818" i="14"/>
  <c r="GI1832" i="14"/>
  <c r="GI1846" i="14"/>
  <c r="GI1861" i="14"/>
  <c r="GI1875" i="14"/>
  <c r="GI1889" i="14"/>
  <c r="GH1904" i="14"/>
  <c r="GH1918" i="14"/>
  <c r="GH1932" i="14"/>
  <c r="GI1946" i="14"/>
  <c r="GI1960" i="14"/>
  <c r="GI1974" i="14"/>
  <c r="GI1989" i="14"/>
  <c r="GI2003" i="14"/>
  <c r="GI2017" i="14"/>
  <c r="GH2032" i="14"/>
  <c r="GH2046" i="14"/>
  <c r="GH2060" i="14"/>
  <c r="GI2074" i="14"/>
  <c r="GI2088" i="14"/>
  <c r="GI2102" i="14"/>
  <c r="GI2117" i="14"/>
  <c r="GI2131" i="14"/>
  <c r="GI2145" i="14"/>
  <c r="GH2160" i="14"/>
  <c r="GH2172" i="14"/>
  <c r="GI2182" i="14"/>
  <c r="GI2193" i="14"/>
  <c r="GH2204" i="14"/>
  <c r="GI2214" i="14"/>
  <c r="GI2225" i="14"/>
  <c r="GH2236" i="14"/>
  <c r="GI2246" i="14"/>
  <c r="GI2257" i="14"/>
  <c r="GH2268" i="14"/>
  <c r="GI2278" i="14"/>
  <c r="GI2289" i="14"/>
  <c r="GH2300" i="14"/>
  <c r="GI2310" i="14"/>
  <c r="GI2321" i="14"/>
  <c r="GH2332" i="14"/>
  <c r="GI2342" i="14"/>
  <c r="GI2353" i="14"/>
  <c r="GH2364" i="14"/>
  <c r="GI2374" i="14"/>
  <c r="GI2385" i="14"/>
  <c r="GH2396" i="14"/>
  <c r="GI2406" i="14"/>
  <c r="GI2417" i="14"/>
  <c r="GH2428" i="14"/>
  <c r="GI2438" i="14"/>
  <c r="GI2449" i="14"/>
  <c r="GH2460" i="14"/>
  <c r="GI2470" i="14"/>
  <c r="GI2481" i="14"/>
  <c r="GH2492" i="14"/>
  <c r="GI2502" i="14"/>
  <c r="GI2513" i="14"/>
  <c r="GH2524" i="14"/>
  <c r="GI2534" i="14"/>
  <c r="GI2545" i="14"/>
  <c r="GH2556" i="14"/>
  <c r="GI2566" i="14"/>
  <c r="GI2577" i="14"/>
  <c r="GH2588" i="14"/>
  <c r="GI2598" i="14"/>
  <c r="GI2609" i="14"/>
  <c r="GH2620" i="14"/>
  <c r="GI2630" i="14"/>
  <c r="GI2641" i="14"/>
  <c r="GH2652" i="14"/>
  <c r="GI2662" i="14"/>
  <c r="GI2673" i="14"/>
  <c r="GH2684" i="14"/>
  <c r="GI2694" i="14"/>
  <c r="GI2705" i="14"/>
  <c r="GH2716" i="14"/>
  <c r="GI2726" i="14"/>
  <c r="GI2737" i="14"/>
  <c r="GH2748" i="14"/>
  <c r="GI2758" i="14"/>
  <c r="GI2769" i="14"/>
  <c r="GH2780" i="14"/>
  <c r="GI2790" i="14"/>
  <c r="GI2801" i="14"/>
  <c r="GH2812" i="14"/>
  <c r="GI2820" i="14"/>
  <c r="GI2828" i="14"/>
  <c r="GI2836" i="14"/>
  <c r="GI2844" i="14"/>
  <c r="GI2852" i="14"/>
  <c r="GI2860" i="14"/>
  <c r="GI2868" i="14"/>
  <c r="GI2876" i="14"/>
  <c r="GI2884" i="14"/>
  <c r="GI2892" i="14"/>
  <c r="GI2900" i="14"/>
  <c r="GI2908" i="14"/>
  <c r="GI2916" i="14"/>
  <c r="GI2924" i="14"/>
  <c r="GI2932" i="14"/>
  <c r="GI2940" i="14"/>
  <c r="GI2948" i="14"/>
  <c r="GH1232" i="14"/>
  <c r="GH1307" i="14"/>
  <c r="GH1383" i="14"/>
  <c r="GH1459" i="14"/>
  <c r="GH1525" i="14"/>
  <c r="GH1555" i="14"/>
  <c r="GH1581" i="14"/>
  <c r="GH1606" i="14"/>
  <c r="GH1631" i="14"/>
  <c r="GI1656" i="14"/>
  <c r="GH1682" i="14"/>
  <c r="GI1706" i="14"/>
  <c r="GH1733" i="14"/>
  <c r="GI1751" i="14"/>
  <c r="GI1769" i="14"/>
  <c r="GH1784" i="14"/>
  <c r="GH1798" i="14"/>
  <c r="GH1812" i="14"/>
  <c r="GI1826" i="14"/>
  <c r="GI1840" i="14"/>
  <c r="GI1854" i="14"/>
  <c r="GI1869" i="14"/>
  <c r="GI1883" i="14"/>
  <c r="GI1897" i="14"/>
  <c r="GH1912" i="14"/>
  <c r="GH1926" i="14"/>
  <c r="GH1940" i="14"/>
  <c r="GI1954" i="14"/>
  <c r="GI1968" i="14"/>
  <c r="GI1982" i="14"/>
  <c r="GI1997" i="14"/>
  <c r="GI2011" i="14"/>
  <c r="GI2025" i="14"/>
  <c r="GH2040" i="14"/>
  <c r="GI2057" i="14"/>
  <c r="GH2072" i="14"/>
  <c r="GH2086" i="14"/>
  <c r="GH2100" i="14"/>
  <c r="GI2114" i="14"/>
  <c r="GI2128" i="14"/>
  <c r="GI2142" i="14"/>
  <c r="GI2157" i="14"/>
  <c r="GH2170" i="14"/>
  <c r="GI2180" i="14"/>
  <c r="GI2191" i="14"/>
  <c r="GH2202" i="14"/>
  <c r="GI2212" i="14"/>
  <c r="GI2223" i="14"/>
  <c r="GH2234" i="14"/>
  <c r="GI2244" i="14"/>
  <c r="GI2255" i="14"/>
  <c r="GH2266" i="14"/>
  <c r="GI2276" i="14"/>
  <c r="GI2287" i="14"/>
  <c r="GH2298" i="14"/>
  <c r="GI2308" i="14"/>
  <c r="GI2319" i="14"/>
  <c r="GH2330" i="14"/>
  <c r="GI2340" i="14"/>
  <c r="GI2351" i="14"/>
  <c r="GH2362" i="14"/>
  <c r="GI2372" i="14"/>
  <c r="GI2383" i="14"/>
  <c r="GH2394" i="14"/>
  <c r="GI2404" i="14"/>
  <c r="GI2415" i="14"/>
  <c r="GH2426" i="14"/>
  <c r="GI2436" i="14"/>
  <c r="GH2450" i="14"/>
  <c r="GI2460" i="14"/>
  <c r="GI2471" i="14"/>
  <c r="GH2482" i="14"/>
  <c r="GI2492" i="14"/>
  <c r="GI2503" i="14"/>
  <c r="GH2514" i="14"/>
  <c r="GI2524" i="14"/>
  <c r="GI2535" i="14"/>
  <c r="GH2546" i="14"/>
  <c r="GI2556" i="14"/>
  <c r="GI2567" i="14"/>
  <c r="GH2578" i="14"/>
  <c r="GI2588" i="14"/>
  <c r="GI2599" i="14"/>
  <c r="GH2610" i="14"/>
  <c r="GI2620" i="14"/>
  <c r="GI2631" i="14"/>
  <c r="GI2651" i="14"/>
  <c r="GI2672" i="14"/>
  <c r="GI2704" i="14"/>
  <c r="GH2730" i="14"/>
  <c r="GI2765" i="14"/>
  <c r="GH2794" i="14"/>
  <c r="GH2820" i="14"/>
  <c r="GI2849" i="14"/>
  <c r="GH2879" i="14"/>
  <c r="GH2908" i="14"/>
  <c r="GH2932" i="14"/>
  <c r="GI2054" i="14"/>
  <c r="GH2278" i="14"/>
  <c r="GI2411" i="14"/>
  <c r="GI2522" i="14"/>
  <c r="GH2624" i="14"/>
  <c r="GH2790" i="14"/>
  <c r="GI1944" i="14"/>
  <c r="GI2001" i="14"/>
  <c r="GI2058" i="14"/>
  <c r="GI2115" i="14"/>
  <c r="GH2168" i="14"/>
  <c r="GI2189" i="14"/>
  <c r="GI2210" i="14"/>
  <c r="GH2232" i="14"/>
  <c r="GI2253" i="14"/>
  <c r="GI2274" i="14"/>
  <c r="GH2296" i="14"/>
  <c r="GI2317" i="14"/>
  <c r="GI2338" i="14"/>
  <c r="GH2360" i="14"/>
  <c r="GI2381" i="14"/>
  <c r="GI2402" i="14"/>
  <c r="GH2424" i="14"/>
  <c r="GI2444" i="14"/>
  <c r="GI2464" i="14"/>
  <c r="GH2486" i="14"/>
  <c r="GI2507" i="14"/>
  <c r="GI2528" i="14"/>
  <c r="GH2550" i="14"/>
  <c r="GI2571" i="14"/>
  <c r="GI2592" i="14"/>
  <c r="GH2614" i="14"/>
  <c r="GI2634" i="14"/>
  <c r="GI2648" i="14"/>
  <c r="GI2663" i="14"/>
  <c r="GI2677" i="14"/>
  <c r="GI2691" i="14"/>
  <c r="GH2706" i="14"/>
  <c r="GH2720" i="14"/>
  <c r="GH2734" i="14"/>
  <c r="GI2748" i="14"/>
  <c r="GI2762" i="14"/>
  <c r="GI2776" i="14"/>
  <c r="GI2791" i="14"/>
  <c r="GI2805" i="14"/>
  <c r="GH2818" i="14"/>
  <c r="GH2829" i="14"/>
  <c r="GI2839" i="14"/>
  <c r="GH2850" i="14"/>
  <c r="GH2861" i="14"/>
  <c r="GI2871" i="14"/>
  <c r="GH2882" i="14"/>
  <c r="GH2893" i="14"/>
  <c r="GI2903" i="14"/>
  <c r="GH2914" i="14"/>
  <c r="GH2925" i="14"/>
  <c r="GI2935" i="14"/>
  <c r="GH2946" i="14"/>
  <c r="GI2811" i="14"/>
  <c r="GH2852" i="14"/>
  <c r="GH2884" i="14"/>
  <c r="GI2913" i="14"/>
  <c r="GH2943" i="14"/>
  <c r="GI1962" i="14"/>
  <c r="GI2019" i="14"/>
  <c r="GH2076" i="14"/>
  <c r="GI2133" i="14"/>
  <c r="GH2174" i="14"/>
  <c r="GI2195" i="14"/>
  <c r="GI2216" i="14"/>
  <c r="GH2238" i="14"/>
  <c r="GI2259" i="14"/>
  <c r="GI2280" i="14"/>
  <c r="GH2302" i="14"/>
  <c r="GI2323" i="14"/>
  <c r="GI2344" i="14"/>
  <c r="GH2366" i="14"/>
  <c r="GI2387" i="14"/>
  <c r="GI2408" i="14"/>
  <c r="GH2430" i="14"/>
  <c r="GI2450" i="14"/>
  <c r="GH2472" i="14"/>
  <c r="GI2493" i="14"/>
  <c r="GI2514" i="14"/>
  <c r="GH2536" i="14"/>
  <c r="GI2557" i="14"/>
  <c r="GI2578" i="14"/>
  <c r="GH2600" i="14"/>
  <c r="GI2621" i="14"/>
  <c r="GI2639" i="14"/>
  <c r="GI2653" i="14"/>
  <c r="GI2667" i="14"/>
  <c r="GH2682" i="14"/>
  <c r="GH2696" i="14"/>
  <c r="GH2710" i="14"/>
  <c r="GI2724" i="14"/>
  <c r="GI2738" i="14"/>
  <c r="GI2752" i="14"/>
  <c r="GI2767" i="14"/>
  <c r="GI2781" i="14"/>
  <c r="GI2795" i="14"/>
  <c r="GH2810" i="14"/>
  <c r="GI2821" i="14"/>
  <c r="GH2832" i="14"/>
  <c r="GH2843" i="14"/>
  <c r="GI2853" i="14"/>
  <c r="GH2864" i="14"/>
  <c r="GH2875" i="14"/>
  <c r="GI2885" i="14"/>
  <c r="GH2896" i="14"/>
  <c r="GH2907" i="14"/>
  <c r="GI2917" i="14"/>
  <c r="GH2928" i="14"/>
  <c r="GH2939" i="14"/>
  <c r="GI2949" i="14"/>
  <c r="GH1966" i="14"/>
  <c r="GI2022" i="14"/>
  <c r="GH2080" i="14"/>
  <c r="GI2136" i="14"/>
  <c r="GH2176" i="14"/>
  <c r="GI2197" i="14"/>
  <c r="GI2218" i="14"/>
  <c r="GH2240" i="14"/>
  <c r="GI2261" i="14"/>
  <c r="GI2282" i="14"/>
  <c r="GH2304" i="14"/>
  <c r="GI2325" i="14"/>
  <c r="GI2346" i="14"/>
  <c r="GH2368" i="14"/>
  <c r="GI2389" i="14"/>
  <c r="GI2410" i="14"/>
  <c r="GH2432" i="14"/>
  <c r="GI2451" i="14"/>
  <c r="GI2472" i="14"/>
  <c r="GH2494" i="14"/>
  <c r="GI2515" i="14"/>
  <c r="GI2536" i="14"/>
  <c r="GH2558" i="14"/>
  <c r="GI2579" i="14"/>
  <c r="GI2600" i="14"/>
  <c r="GH2622" i="14"/>
  <c r="GH2640" i="14"/>
  <c r="GH2654" i="14"/>
  <c r="GI2668" i="14"/>
  <c r="GI2682" i="14"/>
  <c r="GI2696" i="14"/>
  <c r="GI2711" i="14"/>
  <c r="GI2725" i="14"/>
  <c r="GI2739" i="14"/>
  <c r="GH2754" i="14"/>
  <c r="GH2768" i="14"/>
  <c r="GH2782" i="14"/>
  <c r="GI2796" i="14"/>
  <c r="GI2810" i="14"/>
  <c r="GH2822" i="14"/>
  <c r="GH2833" i="14"/>
  <c r="GI2843" i="14"/>
  <c r="GH2854" i="14"/>
  <c r="GH2865" i="14"/>
  <c r="GI2875" i="14"/>
  <c r="GH2886" i="14"/>
  <c r="GH2897" i="14"/>
  <c r="GI2907" i="14"/>
  <c r="GH2921" i="14"/>
  <c r="GI2931" i="14"/>
  <c r="GH2942" i="14"/>
  <c r="GI1955" i="14"/>
  <c r="GH2012" i="14"/>
  <c r="GI2083" i="14"/>
  <c r="GH2140" i="14"/>
  <c r="GH2182" i="14"/>
  <c r="GI2208" i="14"/>
  <c r="GH2230" i="14"/>
  <c r="GI2256" i="14"/>
  <c r="GI2283" i="14"/>
  <c r="GI2304" i="14"/>
  <c r="GI2331" i="14"/>
  <c r="GH2358" i="14"/>
  <c r="GI2379" i="14"/>
  <c r="GH2406" i="14"/>
  <c r="GH2438" i="14"/>
  <c r="GH2464" i="14"/>
  <c r="GI2485" i="14"/>
  <c r="GI2517" i="14"/>
  <c r="GH2544" i="14"/>
  <c r="GI2570" i="14"/>
  <c r="GI2597" i="14"/>
  <c r="GI2629" i="14"/>
  <c r="GI2658" i="14"/>
  <c r="GH2694" i="14"/>
  <c r="GH2726" i="14"/>
  <c r="GH2762" i="14"/>
  <c r="GI2800" i="14"/>
  <c r="GH2844" i="14"/>
  <c r="GI2881" i="14"/>
  <c r="GI2937" i="14"/>
  <c r="GH77" i="14"/>
  <c r="GH109" i="14"/>
  <c r="GH141" i="14"/>
  <c r="GH173" i="14"/>
  <c r="GH205" i="14"/>
  <c r="GH237" i="14"/>
  <c r="GI108" i="14"/>
  <c r="GI151" i="14"/>
  <c r="GH194" i="14"/>
  <c r="GI236" i="14"/>
  <c r="GI269" i="14"/>
  <c r="GI301" i="14"/>
  <c r="GH93" i="14"/>
  <c r="GH135" i="14"/>
  <c r="GH183" i="14"/>
  <c r="GH221" i="14"/>
  <c r="GI100" i="14"/>
  <c r="GI164" i="14"/>
  <c r="GI215" i="14"/>
  <c r="GI263" i="14"/>
  <c r="GI311" i="14"/>
  <c r="GI343" i="14"/>
  <c r="GI375" i="14"/>
  <c r="GI407" i="14"/>
  <c r="GI439" i="14"/>
  <c r="GH100" i="14"/>
  <c r="GI157" i="14"/>
  <c r="GH214" i="14"/>
  <c r="GH263" i="14"/>
  <c r="GH306" i="14"/>
  <c r="GI348" i="14"/>
  <c r="GH391" i="14"/>
  <c r="GH434" i="14"/>
  <c r="GI470" i="14"/>
  <c r="GI492" i="14"/>
  <c r="GI514" i="14"/>
  <c r="GI534" i="14"/>
  <c r="GI556" i="14"/>
  <c r="GI578" i="14"/>
  <c r="GI598" i="14"/>
  <c r="GI620" i="14"/>
  <c r="GI642" i="14"/>
  <c r="GI662" i="14"/>
  <c r="GI684" i="14"/>
  <c r="GI706" i="14"/>
  <c r="GI726" i="14"/>
  <c r="GI748" i="14"/>
  <c r="GH103" i="14"/>
  <c r="GH151" i="14"/>
  <c r="GH189" i="14"/>
  <c r="GH231" i="14"/>
  <c r="GH122" i="14"/>
  <c r="GI172" i="14"/>
  <c r="GI228" i="14"/>
  <c r="GI279" i="14"/>
  <c r="GI317" i="14"/>
  <c r="GI349" i="14"/>
  <c r="GI381" i="14"/>
  <c r="GI413" i="14"/>
  <c r="GI445" i="14"/>
  <c r="GI110" i="14"/>
  <c r="GH168" i="14"/>
  <c r="GI224" i="14"/>
  <c r="GH271" i="14"/>
  <c r="GH314" i="14"/>
  <c r="GI356" i="14"/>
  <c r="GH399" i="14"/>
  <c r="GH442" i="14"/>
  <c r="GI474" i="14"/>
  <c r="GI494" i="14"/>
  <c r="GI516" i="14"/>
  <c r="GI538" i="14"/>
  <c r="GI558" i="14"/>
  <c r="GI580" i="14"/>
  <c r="GI602" i="14"/>
  <c r="GI622" i="14"/>
  <c r="GI644" i="14"/>
  <c r="GI666" i="14"/>
  <c r="GI686" i="14"/>
  <c r="GI708" i="14"/>
  <c r="GI730" i="14"/>
  <c r="GH87" i="14"/>
  <c r="GH125" i="14"/>
  <c r="GH167" i="14"/>
  <c r="GH215" i="14"/>
  <c r="GI87" i="14"/>
  <c r="GI143" i="14"/>
  <c r="GI207" i="14"/>
  <c r="GI253" i="14"/>
  <c r="GI295" i="14"/>
  <c r="GI333" i="14"/>
  <c r="GI365" i="14"/>
  <c r="GI397" i="14"/>
  <c r="GI429" i="14"/>
  <c r="GI82" i="14"/>
  <c r="GI139" i="14"/>
  <c r="GH196" i="14"/>
  <c r="GH250" i="14"/>
  <c r="GI292" i="14"/>
  <c r="GH335" i="14"/>
  <c r="GH378" i="14"/>
  <c r="GI420" i="14"/>
  <c r="GI460" i="14"/>
  <c r="GI484" i="14"/>
  <c r="GI506" i="14"/>
  <c r="GI526" i="14"/>
  <c r="GI548" i="14"/>
  <c r="GI570" i="14"/>
  <c r="GI590" i="14"/>
  <c r="GI612" i="14"/>
  <c r="GI634" i="14"/>
  <c r="GI654" i="14"/>
  <c r="GI676" i="14"/>
  <c r="GI698" i="14"/>
  <c r="GI718" i="14"/>
  <c r="GI740" i="14"/>
  <c r="GI762" i="14"/>
  <c r="GI782" i="14"/>
  <c r="GI804" i="14"/>
  <c r="GI826" i="14"/>
  <c r="GI846" i="14"/>
  <c r="GI868" i="14"/>
  <c r="GI94" i="14"/>
  <c r="GH142" i="14"/>
  <c r="GI194" i="14"/>
  <c r="GI105" i="14"/>
  <c r="GI97" i="14"/>
  <c r="GI149" i="14"/>
  <c r="GI201" i="14"/>
  <c r="GI246" i="14"/>
  <c r="GH286" i="14"/>
  <c r="GH325" i="14"/>
  <c r="GI360" i="14"/>
  <c r="GH400" i="14"/>
  <c r="GI438" i="14"/>
  <c r="GH469" i="14"/>
  <c r="GH498" i="14"/>
  <c r="GI527" i="14"/>
  <c r="GH554" i="14"/>
  <c r="GI583" i="14"/>
  <c r="GH613" i="14"/>
  <c r="GI639" i="14"/>
  <c r="GH669" i="14"/>
  <c r="GH698" i="14"/>
  <c r="GH725" i="14"/>
  <c r="GH754" i="14"/>
  <c r="GI783" i="14"/>
  <c r="GH810" i="14"/>
  <c r="GI839" i="14"/>
  <c r="GH869" i="14"/>
  <c r="GI891" i="14"/>
  <c r="GI913" i="14"/>
  <c r="GI935" i="14"/>
  <c r="GI955" i="14"/>
  <c r="GI977" i="14"/>
  <c r="GI999" i="14"/>
  <c r="GI1019" i="14"/>
  <c r="GI1041" i="14"/>
  <c r="GI1063" i="14"/>
  <c r="GI1083" i="14"/>
  <c r="GI1105" i="14"/>
  <c r="GI1127" i="14"/>
  <c r="GI1147" i="14"/>
  <c r="GI1169" i="14"/>
  <c r="GI1191" i="14"/>
  <c r="GI1211" i="14"/>
  <c r="GI1233" i="14"/>
  <c r="GI1255" i="14"/>
  <c r="GI1275" i="14"/>
  <c r="GI1297" i="14"/>
  <c r="GI1319" i="14"/>
  <c r="GI1339" i="14"/>
  <c r="GI1361" i="14"/>
  <c r="GI1383" i="14"/>
  <c r="GI1403" i="14"/>
  <c r="GI1425" i="14"/>
  <c r="GI1447" i="14"/>
  <c r="GI1467" i="14"/>
  <c r="GI1489" i="14"/>
  <c r="GI1511" i="14"/>
  <c r="GI1531" i="14"/>
  <c r="GI1553" i="14"/>
  <c r="GI1575" i="14"/>
  <c r="GI1595" i="14"/>
  <c r="GI1617" i="14"/>
  <c r="GI1639" i="14"/>
  <c r="GI1659" i="14"/>
  <c r="GI1681" i="14"/>
  <c r="GI1703" i="14"/>
  <c r="GI1723" i="14"/>
  <c r="GH158" i="14"/>
  <c r="GH244" i="14"/>
  <c r="GH291" i="14"/>
  <c r="GH344" i="14"/>
  <c r="GH395" i="14"/>
  <c r="GH443" i="14"/>
  <c r="GH484" i="14"/>
  <c r="GI523" i="14"/>
  <c r="GH134" i="14"/>
  <c r="GI229" i="14"/>
  <c r="GH284" i="14"/>
  <c r="GH331" i="14"/>
  <c r="GH384" i="14"/>
  <c r="GH436" i="14"/>
  <c r="GI475" i="14"/>
  <c r="GH515" i="14"/>
  <c r="GI193" i="14"/>
  <c r="GI256" i="14"/>
  <c r="GH309" i="14"/>
  <c r="GH361" i="14"/>
  <c r="GI408" i="14"/>
  <c r="GH459" i="14"/>
  <c r="GI497" i="14"/>
  <c r="GI533" i="14"/>
  <c r="GH572" i="14"/>
  <c r="GI611" i="14"/>
  <c r="GH647" i="14"/>
  <c r="GH686" i="14"/>
  <c r="GI725" i="14"/>
  <c r="GH761" i="14"/>
  <c r="GH800" i="14"/>
  <c r="GH839" i="14"/>
  <c r="GI867" i="14"/>
  <c r="GH892" i="14"/>
  <c r="GH913" i="14"/>
  <c r="GI934" i="14"/>
  <c r="GH956" i="14"/>
  <c r="GH977" i="14"/>
  <c r="GI998" i="14"/>
  <c r="GH1020" i="14"/>
  <c r="GH1041" i="14"/>
  <c r="GI1062" i="14"/>
  <c r="GH1084" i="14"/>
  <c r="GH1105" i="14"/>
  <c r="GI1126" i="14"/>
  <c r="GH1148" i="14"/>
  <c r="GH1169" i="14"/>
  <c r="GI1190" i="14"/>
  <c r="GH1212" i="14"/>
  <c r="GH1233" i="14"/>
  <c r="GI1254" i="14"/>
  <c r="GH1276" i="14"/>
  <c r="GH1297" i="14"/>
  <c r="GI1318" i="14"/>
  <c r="GH1340" i="14"/>
  <c r="GH1361" i="14"/>
  <c r="GI1382" i="14"/>
  <c r="GH1404" i="14"/>
  <c r="GH1425" i="14"/>
  <c r="GI1446" i="14"/>
  <c r="GH1468" i="14"/>
  <c r="GH1489" i="14"/>
  <c r="GI1510" i="14"/>
  <c r="GH1532" i="14"/>
  <c r="GH1553" i="14"/>
  <c r="GI1574" i="14"/>
  <c r="GH1596" i="14"/>
  <c r="GH1617" i="14"/>
  <c r="GI1638" i="14"/>
  <c r="GH1660" i="14"/>
  <c r="GH1681" i="14"/>
  <c r="GI1702" i="14"/>
  <c r="GH1724" i="14"/>
  <c r="GH1742" i="14"/>
  <c r="GH1758" i="14"/>
  <c r="GI233" i="14"/>
  <c r="GH387" i="14"/>
  <c r="GI517" i="14"/>
  <c r="GH563" i="14"/>
  <c r="GH600" i="14"/>
  <c r="GH638" i="14"/>
  <c r="GH676" i="14"/>
  <c r="GI713" i="14"/>
  <c r="GH752" i="14"/>
  <c r="GH790" i="14"/>
  <c r="GI827" i="14"/>
  <c r="GI141" i="14"/>
  <c r="GI334" i="14"/>
  <c r="GH222" i="14"/>
  <c r="GH377" i="14"/>
  <c r="GH510" i="14"/>
  <c r="GH560" i="14"/>
  <c r="GH598" i="14"/>
  <c r="GI635" i="14"/>
  <c r="GI673" i="14"/>
  <c r="GH712" i="14"/>
  <c r="GI749" i="14"/>
  <c r="GI787" i="14"/>
  <c r="GI825" i="14"/>
  <c r="GH288" i="14"/>
  <c r="GH440" i="14"/>
  <c r="GI537" i="14"/>
  <c r="GH575" i="14"/>
  <c r="GI613" i="14"/>
  <c r="GI651" i="14"/>
  <c r="GH689" i="14"/>
  <c r="GH727" i="14"/>
  <c r="GI765" i="14"/>
  <c r="GH803" i="14"/>
  <c r="GH841" i="14"/>
  <c r="GH879" i="14"/>
  <c r="GH907" i="14"/>
  <c r="GH936" i="14"/>
  <c r="GI964" i="14"/>
  <c r="GI992" i="14"/>
  <c r="GH1021" i="14"/>
  <c r="GH1050" i="14"/>
  <c r="GH1078" i="14"/>
  <c r="GI1106" i="14"/>
  <c r="GH1135" i="14"/>
  <c r="GH1163" i="14"/>
  <c r="GH1192" i="14"/>
  <c r="GI1220" i="14"/>
  <c r="GI1248" i="14"/>
  <c r="GH1277" i="14"/>
  <c r="GH1306" i="14"/>
  <c r="GH1334" i="14"/>
  <c r="GI1362" i="14"/>
  <c r="GH1391" i="14"/>
  <c r="GH1419" i="14"/>
  <c r="GH1448" i="14"/>
  <c r="GI1476" i="14"/>
  <c r="GI1504" i="14"/>
  <c r="GH1533" i="14"/>
  <c r="GH1562" i="14"/>
  <c r="GH1590" i="14"/>
  <c r="GI1618" i="14"/>
  <c r="GH1647" i="14"/>
  <c r="GH119" i="14"/>
  <c r="GH130" i="14"/>
  <c r="GI327" i="14"/>
  <c r="GH72" i="14"/>
  <c r="GI284" i="14"/>
  <c r="GI454" i="14"/>
  <c r="GI546" i="14"/>
  <c r="GI630" i="14"/>
  <c r="GI716" i="14"/>
  <c r="GI770" i="14"/>
  <c r="GI794" i="14"/>
  <c r="GI822" i="14"/>
  <c r="GI854" i="14"/>
  <c r="GI878" i="14"/>
  <c r="GI137" i="14"/>
  <c r="GI72" i="14"/>
  <c r="GI73" i="14"/>
  <c r="GI144" i="14"/>
  <c r="GH220" i="14"/>
  <c r="GH268" i="14"/>
  <c r="GH318" i="14"/>
  <c r="GI374" i="14"/>
  <c r="GH417" i="14"/>
  <c r="GH466" i="14"/>
  <c r="GH509" i="14"/>
  <c r="GH541" i="14"/>
  <c r="GH581" i="14"/>
  <c r="GI623" i="14"/>
  <c r="GI655" i="14"/>
  <c r="GH693" i="14"/>
  <c r="GI735" i="14"/>
  <c r="GI767" i="14"/>
  <c r="GI807" i="14"/>
  <c r="GH850" i="14"/>
  <c r="GI881" i="14"/>
  <c r="GI911" i="14"/>
  <c r="GI943" i="14"/>
  <c r="GI967" i="14"/>
  <c r="GI995" i="14"/>
  <c r="GI1027" i="14"/>
  <c r="GI1051" i="14"/>
  <c r="GI1081" i="14"/>
  <c r="GI1113" i="14"/>
  <c r="GI1137" i="14"/>
  <c r="GI1167" i="14"/>
  <c r="GI1199" i="14"/>
  <c r="GI1223" i="14"/>
  <c r="GI1251" i="14"/>
  <c r="GI1283" i="14"/>
  <c r="GI1307" i="14"/>
  <c r="GI1337" i="14"/>
  <c r="GI1369" i="14"/>
  <c r="GI1393" i="14"/>
  <c r="GI1423" i="14"/>
  <c r="GI1455" i="14"/>
  <c r="GI1479" i="14"/>
  <c r="GI1507" i="14"/>
  <c r="GI1539" i="14"/>
  <c r="GI1563" i="14"/>
  <c r="GI1593" i="14"/>
  <c r="GI1625" i="14"/>
  <c r="GI1649" i="14"/>
  <c r="GI1679" i="14"/>
  <c r="GI1711" i="14"/>
  <c r="GH94" i="14"/>
  <c r="GI232" i="14"/>
  <c r="GH310" i="14"/>
  <c r="GI366" i="14"/>
  <c r="GH438" i="14"/>
  <c r="GH499" i="14"/>
  <c r="GI98" i="14"/>
  <c r="GI222" i="14"/>
  <c r="GI302" i="14"/>
  <c r="GH360" i="14"/>
  <c r="GI426" i="14"/>
  <c r="GI489" i="14"/>
  <c r="GI136" i="14"/>
  <c r="GH252" i="14"/>
  <c r="GH328" i="14"/>
  <c r="GI384" i="14"/>
  <c r="GH455" i="14"/>
  <c r="GH512" i="14"/>
  <c r="GH555" i="14"/>
  <c r="GH604" i="14"/>
  <c r="GI661" i="14"/>
  <c r="GH704" i="14"/>
  <c r="GI757" i="14"/>
  <c r="GH814" i="14"/>
  <c r="GI853" i="14"/>
  <c r="GH889" i="14"/>
  <c r="GH921" i="14"/>
  <c r="GH945" i="14"/>
  <c r="GI974" i="14"/>
  <c r="GI1006" i="14"/>
  <c r="GI1030" i="14"/>
  <c r="GH1060" i="14"/>
  <c r="GH1092" i="14"/>
  <c r="GH1116" i="14"/>
  <c r="GH1145" i="14"/>
  <c r="GH1177" i="14"/>
  <c r="GH1201" i="14"/>
  <c r="GI1230" i="14"/>
  <c r="GI1262" i="14"/>
  <c r="GI1286" i="14"/>
  <c r="GH1316" i="14"/>
  <c r="GH1348" i="14"/>
  <c r="GH1372" i="14"/>
  <c r="GH1401" i="14"/>
  <c r="GH1433" i="14"/>
  <c r="GH1457" i="14"/>
  <c r="GI1486" i="14"/>
  <c r="GI1518" i="14"/>
  <c r="GI1542" i="14"/>
  <c r="GH1572" i="14"/>
  <c r="GH1604" i="14"/>
  <c r="GH1628" i="14"/>
  <c r="GH1657" i="14"/>
  <c r="GH1689" i="14"/>
  <c r="GH1713" i="14"/>
  <c r="GH1740" i="14"/>
  <c r="GH1764" i="14"/>
  <c r="GH312" i="14"/>
  <c r="GH503" i="14"/>
  <c r="GH577" i="14"/>
  <c r="GI619" i="14"/>
  <c r="GH671" i="14"/>
  <c r="GH728" i="14"/>
  <c r="GH771" i="14"/>
  <c r="GH823" i="14"/>
  <c r="GI240" i="14"/>
  <c r="GH411" i="14"/>
  <c r="GI358" i="14"/>
  <c r="GH536" i="14"/>
  <c r="GH579" i="14"/>
  <c r="GH631" i="14"/>
  <c r="GH688" i="14"/>
  <c r="GH731" i="14"/>
  <c r="GH783" i="14"/>
  <c r="GH160" i="14"/>
  <c r="GH363" i="14"/>
  <c r="GI531" i="14"/>
  <c r="GI589" i="14"/>
  <c r="GH632" i="14"/>
  <c r="GH684" i="14"/>
  <c r="GI741" i="14"/>
  <c r="GH784" i="14"/>
  <c r="GH836" i="14"/>
  <c r="GH890" i="14"/>
  <c r="GH922" i="14"/>
  <c r="GI960" i="14"/>
  <c r="GH1003" i="14"/>
  <c r="GH1035" i="14"/>
  <c r="GI1074" i="14"/>
  <c r="GH1117" i="14"/>
  <c r="GH1149" i="14"/>
  <c r="GI1188" i="14"/>
  <c r="GH1231" i="14"/>
  <c r="GH1263" i="14"/>
  <c r="GH1302" i="14"/>
  <c r="GI1344" i="14"/>
  <c r="GI1376" i="14"/>
  <c r="GH1416" i="14"/>
  <c r="GI1458" i="14"/>
  <c r="GI1490" i="14"/>
  <c r="GH1530" i="14"/>
  <c r="GI1572" i="14"/>
  <c r="GI1604" i="14"/>
  <c r="GH1643" i="14"/>
  <c r="GH1675" i="14"/>
  <c r="GH1704" i="14"/>
  <c r="GI1732" i="14"/>
  <c r="GI1753" i="14"/>
  <c r="GH1773" i="14"/>
  <c r="GH1789" i="14"/>
  <c r="GH1805" i="14"/>
  <c r="GH1821" i="14"/>
  <c r="GH1837" i="14"/>
  <c r="GH1853" i="14"/>
  <c r="GH1869" i="14"/>
  <c r="GH1885" i="14"/>
  <c r="GH1901" i="14"/>
  <c r="GH1917" i="14"/>
  <c r="GH1933" i="14"/>
  <c r="GH1949" i="14"/>
  <c r="GH1965" i="14"/>
  <c r="GH1981" i="14"/>
  <c r="GH1997" i="14"/>
  <c r="GH2013" i="14"/>
  <c r="GH2029" i="14"/>
  <c r="GH2045" i="14"/>
  <c r="GH2061" i="14"/>
  <c r="GH2077" i="14"/>
  <c r="GH2093" i="14"/>
  <c r="GH2109" i="14"/>
  <c r="GH2125" i="14"/>
  <c r="GH2141" i="14"/>
  <c r="GH2157" i="14"/>
  <c r="GH559" i="14"/>
  <c r="GH710" i="14"/>
  <c r="GH849" i="14"/>
  <c r="GI898" i="14"/>
  <c r="GI936" i="14"/>
  <c r="GH974" i="14"/>
  <c r="GI1012" i="14"/>
  <c r="GI1050" i="14"/>
  <c r="GH1088" i="14"/>
  <c r="GH1126" i="14"/>
  <c r="GI1164" i="14"/>
  <c r="GH1202" i="14"/>
  <c r="GH1240" i="14"/>
  <c r="GH1278" i="14"/>
  <c r="GH1315" i="14"/>
  <c r="GH1354" i="14"/>
  <c r="GH1392" i="14"/>
  <c r="GH1429" i="14"/>
  <c r="GH1467" i="14"/>
  <c r="GH1506" i="14"/>
  <c r="GH464" i="14"/>
  <c r="GH659" i="14"/>
  <c r="GI809" i="14"/>
  <c r="GH885" i="14"/>
  <c r="GH923" i="14"/>
  <c r="GH962" i="14"/>
  <c r="GH999" i="14"/>
  <c r="GH1037" i="14"/>
  <c r="GH1075" i="14"/>
  <c r="GI1112" i="14"/>
  <c r="GH1151" i="14"/>
  <c r="GH568" i="14"/>
  <c r="GH720" i="14"/>
  <c r="GH854" i="14"/>
  <c r="GH901" i="14"/>
  <c r="GI938" i="14"/>
  <c r="GI976" i="14"/>
  <c r="GH1015" i="14"/>
  <c r="GI1052" i="14"/>
  <c r="GI1090" i="14"/>
  <c r="GI1128" i="14"/>
  <c r="GH1166" i="14"/>
  <c r="GI1204" i="14"/>
  <c r="GI1242" i="14"/>
  <c r="GH1280" i="14"/>
  <c r="GH1318" i="14"/>
  <c r="GI1356" i="14"/>
  <c r="GH1394" i="14"/>
  <c r="GH1432" i="14"/>
  <c r="GH1470" i="14"/>
  <c r="GH1507" i="14"/>
  <c r="GH630" i="14"/>
  <c r="GI781" i="14"/>
  <c r="GI877" i="14"/>
  <c r="GI916" i="14"/>
  <c r="GI954" i="14"/>
  <c r="GH992" i="14"/>
  <c r="GH1030" i="14"/>
  <c r="GI1068" i="14"/>
  <c r="GH1106" i="14"/>
  <c r="GH1144" i="14"/>
  <c r="GH1182" i="14"/>
  <c r="GH1219" i="14"/>
  <c r="GH1258" i="14"/>
  <c r="GH1296" i="14"/>
  <c r="GH1333" i="14"/>
  <c r="GH1371" i="14"/>
  <c r="GH1410" i="14"/>
  <c r="GH1447" i="14"/>
  <c r="GH1485" i="14"/>
  <c r="GH1523" i="14"/>
  <c r="GI1560" i="14"/>
  <c r="GH1599" i="14"/>
  <c r="GH1637" i="14"/>
  <c r="GI1674" i="14"/>
  <c r="GI1712" i="14"/>
  <c r="GI1746" i="14"/>
  <c r="GI1772" i="14"/>
  <c r="GH1794" i="14"/>
  <c r="GI1815" i="14"/>
  <c r="GI1836" i="14"/>
  <c r="GH1858" i="14"/>
  <c r="GI1879" i="14"/>
  <c r="GI1900" i="14"/>
  <c r="GH1922" i="14"/>
  <c r="GI1943" i="14"/>
  <c r="GI1964" i="14"/>
  <c r="GH1986" i="14"/>
  <c r="GI2007" i="14"/>
  <c r="GI2028" i="14"/>
  <c r="GH2050" i="14"/>
  <c r="GI2071" i="14"/>
  <c r="GI2092" i="14"/>
  <c r="GH2114" i="14"/>
  <c r="GI2135" i="14"/>
  <c r="GI2156" i="14"/>
  <c r="GH2175" i="14"/>
  <c r="GH2191" i="14"/>
  <c r="GH2223" i="14"/>
  <c r="GH2239" i="14"/>
  <c r="GH2255" i="14"/>
  <c r="GH2271" i="14"/>
  <c r="GH2287" i="14"/>
  <c r="GH2303" i="14"/>
  <c r="GH2319" i="14"/>
  <c r="GH2335" i="14"/>
  <c r="GH2351" i="14"/>
  <c r="GH2367" i="14"/>
  <c r="GH2383" i="14"/>
  <c r="GH2399" i="14"/>
  <c r="GH157" i="14"/>
  <c r="GH186" i="14"/>
  <c r="GI359" i="14"/>
  <c r="GI128" i="14"/>
  <c r="GH327" i="14"/>
  <c r="GI482" i="14"/>
  <c r="GI566" i="14"/>
  <c r="GI652" i="14"/>
  <c r="GI738" i="14"/>
  <c r="GI772" i="14"/>
  <c r="GI802" i="14"/>
  <c r="GI834" i="14"/>
  <c r="GI858" i="14"/>
  <c r="GI85" i="14"/>
  <c r="GI161" i="14"/>
  <c r="GI77" i="14"/>
  <c r="GH92" i="14"/>
  <c r="GI168" i="14"/>
  <c r="GI225" i="14"/>
  <c r="GI282" i="14"/>
  <c r="GH339" i="14"/>
  <c r="GH382" i="14"/>
  <c r="GH432" i="14"/>
  <c r="GI479" i="14"/>
  <c r="GI511" i="14"/>
  <c r="GI551" i="14"/>
  <c r="GH594" i="14"/>
  <c r="GH626" i="14"/>
  <c r="GH666" i="14"/>
  <c r="GH709" i="14"/>
  <c r="GH741" i="14"/>
  <c r="GH778" i="14"/>
  <c r="GH821" i="14"/>
  <c r="GH853" i="14"/>
  <c r="GI889" i="14"/>
  <c r="GI921" i="14"/>
  <c r="GI945" i="14"/>
  <c r="GI975" i="14"/>
  <c r="GI1007" i="14"/>
  <c r="GI1031" i="14"/>
  <c r="GI1059" i="14"/>
  <c r="GI1091" i="14"/>
  <c r="GI1115" i="14"/>
  <c r="GI1145" i="14"/>
  <c r="GI1177" i="14"/>
  <c r="GI1201" i="14"/>
  <c r="GI1231" i="14"/>
  <c r="GI1263" i="14"/>
  <c r="GI1287" i="14"/>
  <c r="GI1315" i="14"/>
  <c r="GI1347" i="14"/>
  <c r="GI1371" i="14"/>
  <c r="GI1401" i="14"/>
  <c r="GI1433" i="14"/>
  <c r="GI1457" i="14"/>
  <c r="GI1487" i="14"/>
  <c r="GI1519" i="14"/>
  <c r="GI1543" i="14"/>
  <c r="GI1571" i="14"/>
  <c r="GI1603" i="14"/>
  <c r="GI1627" i="14"/>
  <c r="GI1657" i="14"/>
  <c r="GI1689" i="14"/>
  <c r="GI1713" i="14"/>
  <c r="GH148" i="14"/>
  <c r="GI262" i="14"/>
  <c r="GH320" i="14"/>
  <c r="GI386" i="14"/>
  <c r="GI459" i="14"/>
  <c r="GH502" i="14"/>
  <c r="GI122" i="14"/>
  <c r="GH251" i="14"/>
  <c r="GH308" i="14"/>
  <c r="GH379" i="14"/>
  <c r="GH454" i="14"/>
  <c r="GH497" i="14"/>
  <c r="GH174" i="14"/>
  <c r="GH276" i="14"/>
  <c r="GH333" i="14"/>
  <c r="GH404" i="14"/>
  <c r="GH473" i="14"/>
  <c r="GI515" i="14"/>
  <c r="GH569" i="14"/>
  <c r="GI625" i="14"/>
  <c r="GH668" i="14"/>
  <c r="GH718" i="14"/>
  <c r="GH775" i="14"/>
  <c r="GI817" i="14"/>
  <c r="GH864" i="14"/>
  <c r="GH900" i="14"/>
  <c r="GH924" i="14"/>
  <c r="GH953" i="14"/>
  <c r="GH985" i="14"/>
  <c r="GH1009" i="14"/>
  <c r="GI1038" i="14"/>
  <c r="GI1070" i="14"/>
  <c r="GI1094" i="14"/>
  <c r="GH1124" i="14"/>
  <c r="GH1156" i="14"/>
  <c r="GH1180" i="14"/>
  <c r="GH1209" i="14"/>
  <c r="GH1241" i="14"/>
  <c r="GH1265" i="14"/>
  <c r="GI1294" i="14"/>
  <c r="GI1326" i="14"/>
  <c r="GI1350" i="14"/>
  <c r="GH1380" i="14"/>
  <c r="GH1412" i="14"/>
  <c r="GH1436" i="14"/>
  <c r="GH1465" i="14"/>
  <c r="GH1497" i="14"/>
  <c r="GH1521" i="14"/>
  <c r="GI1550" i="14"/>
  <c r="GI1582" i="14"/>
  <c r="GI1606" i="14"/>
  <c r="GH1636" i="14"/>
  <c r="GH1668" i="14"/>
  <c r="GH1692" i="14"/>
  <c r="GH1721" i="14"/>
  <c r="GH1748" i="14"/>
  <c r="GH1766" i="14"/>
  <c r="GI368" i="14"/>
  <c r="GH539" i="14"/>
  <c r="GI581" i="14"/>
  <c r="GI633" i="14"/>
  <c r="GH691" i="14"/>
  <c r="GI733" i="14"/>
  <c r="GH785" i="14"/>
  <c r="GI841" i="14"/>
  <c r="GH259" i="14"/>
  <c r="GH188" i="14"/>
  <c r="GI434" i="14"/>
  <c r="GI541" i="14"/>
  <c r="GH593" i="14"/>
  <c r="GI649" i="14"/>
  <c r="GH692" i="14"/>
  <c r="GH745" i="14"/>
  <c r="GI801" i="14"/>
  <c r="GH198" i="14"/>
  <c r="GH420" i="14"/>
  <c r="GH552" i="14"/>
  <c r="GH595" i="14"/>
  <c r="GH646" i="14"/>
  <c r="GH703" i="14"/>
  <c r="GI745" i="14"/>
  <c r="GH798" i="14"/>
  <c r="GH855" i="14"/>
  <c r="GH893" i="14"/>
  <c r="GI932" i="14"/>
  <c r="GH975" i="14"/>
  <c r="GH1007" i="14"/>
  <c r="GH1046" i="14"/>
  <c r="GI1088" i="14"/>
  <c r="GI1120" i="14"/>
  <c r="GH1160" i="14"/>
  <c r="GI1202" i="14"/>
  <c r="GI1234" i="14"/>
  <c r="GH1274" i="14"/>
  <c r="GI1316" i="14"/>
  <c r="GI1348" i="14"/>
  <c r="GH1387" i="14"/>
  <c r="GH1430" i="14"/>
  <c r="GH1462" i="14"/>
  <c r="GH1501" i="14"/>
  <c r="GH1544" i="14"/>
  <c r="GH1576" i="14"/>
  <c r="GH1615" i="14"/>
  <c r="GH1658" i="14"/>
  <c r="GH1686" i="14"/>
  <c r="GI1714" i="14"/>
  <c r="GI1740" i="14"/>
  <c r="GI1761" i="14"/>
  <c r="GH1779" i="14"/>
  <c r="GH1795" i="14"/>
  <c r="GH1811" i="14"/>
  <c r="GH1827" i="14"/>
  <c r="GH1843" i="14"/>
  <c r="GH1859" i="14"/>
  <c r="GH1875" i="14"/>
  <c r="GH1891" i="14"/>
  <c r="GH1907" i="14"/>
  <c r="GH1923" i="14"/>
  <c r="GH1939" i="14"/>
  <c r="GH1955" i="14"/>
  <c r="GH1971" i="14"/>
  <c r="GH1987" i="14"/>
  <c r="GH2003" i="14"/>
  <c r="GH2019" i="14"/>
  <c r="GH2035" i="14"/>
  <c r="GH2051" i="14"/>
  <c r="GH2067" i="14"/>
  <c r="GH2083" i="14"/>
  <c r="GH2099" i="14"/>
  <c r="GH2115" i="14"/>
  <c r="GH2131" i="14"/>
  <c r="GH2147" i="14"/>
  <c r="GH2163" i="14"/>
  <c r="GH616" i="14"/>
  <c r="GH767" i="14"/>
  <c r="GH873" i="14"/>
  <c r="GI912" i="14"/>
  <c r="GH951" i="14"/>
  <c r="GI988" i="14"/>
  <c r="GI1026" i="14"/>
  <c r="GI1064" i="14"/>
  <c r="GH1102" i="14"/>
  <c r="GI1140" i="14"/>
  <c r="GI1178" i="14"/>
  <c r="GH1216" i="14"/>
  <c r="GH1254" i="14"/>
  <c r="GI1292" i="14"/>
  <c r="GH1330" i="14"/>
  <c r="GH1368" i="14"/>
  <c r="GH1406" i="14"/>
  <c r="GH1443" i="14"/>
  <c r="GH1482" i="14"/>
  <c r="GH1520" i="14"/>
  <c r="GI563" i="14"/>
  <c r="GI715" i="14"/>
  <c r="GH852" i="14"/>
  <c r="GH899" i="14"/>
  <c r="GH938" i="14"/>
  <c r="GH976" i="14"/>
  <c r="GH1013" i="14"/>
  <c r="GH1051" i="14"/>
  <c r="GH1090" i="14"/>
  <c r="GH1127" i="14"/>
  <c r="GH1165" i="14"/>
  <c r="GH625" i="14"/>
  <c r="GH777" i="14"/>
  <c r="GH876" i="14"/>
  <c r="GH915" i="14"/>
  <c r="GI952" i="14"/>
  <c r="GH991" i="14"/>
  <c r="GH1029" i="14"/>
  <c r="GI1066" i="14"/>
  <c r="GI1104" i="14"/>
  <c r="GH1143" i="14"/>
  <c r="GI1180" i="14"/>
  <c r="GI1218" i="14"/>
  <c r="GI1256" i="14"/>
  <c r="GH1294" i="14"/>
  <c r="GI1332" i="14"/>
  <c r="GI1370" i="14"/>
  <c r="GH1408" i="14"/>
  <c r="GH1446" i="14"/>
  <c r="GI1484" i="14"/>
  <c r="GH535" i="14"/>
  <c r="GH687" i="14"/>
  <c r="GH838" i="14"/>
  <c r="GI892" i="14"/>
  <c r="GI930" i="14"/>
  <c r="GI968" i="14"/>
  <c r="GH1006" i="14"/>
  <c r="GI1044" i="14"/>
  <c r="GI1082" i="14"/>
  <c r="GH1120" i="14"/>
  <c r="GH1158" i="14"/>
  <c r="GI1196" i="14"/>
  <c r="GH1234" i="14"/>
  <c r="GH1272" i="14"/>
  <c r="GH1310" i="14"/>
  <c r="GH1347" i="14"/>
  <c r="GH1386" i="14"/>
  <c r="GH1424" i="14"/>
  <c r="GH1461" i="14"/>
  <c r="GH1499" i="14"/>
  <c r="GH1538" i="14"/>
  <c r="GH1575" i="14"/>
  <c r="GH1613" i="14"/>
  <c r="GH1651" i="14"/>
  <c r="GI1688" i="14"/>
  <c r="GH1727" i="14"/>
  <c r="GH1757" i="14"/>
  <c r="GI1780" i="14"/>
  <c r="GH1802" i="14"/>
  <c r="GI1823" i="14"/>
  <c r="GI1844" i="14"/>
  <c r="GH1866" i="14"/>
  <c r="GI1887" i="14"/>
  <c r="GI1908" i="14"/>
  <c r="GH1930" i="14"/>
  <c r="GI1951" i="14"/>
  <c r="GI1972" i="14"/>
  <c r="GH1994" i="14"/>
  <c r="GI2015" i="14"/>
  <c r="GI2036" i="14"/>
  <c r="GH2058" i="14"/>
  <c r="GI2079" i="14"/>
  <c r="GI2100" i="14"/>
  <c r="GH2122" i="14"/>
  <c r="GI2143" i="14"/>
  <c r="GI2164" i="14"/>
  <c r="GH2181" i="14"/>
  <c r="GH2197" i="14"/>
  <c r="GH2213" i="14"/>
  <c r="GH2229" i="14"/>
  <c r="GH2245" i="14"/>
  <c r="GH2261" i="14"/>
  <c r="GH2277" i="14"/>
  <c r="GH2293" i="14"/>
  <c r="GH2309" i="14"/>
  <c r="GH2325" i="14"/>
  <c r="GH2341" i="14"/>
  <c r="GH2357" i="14"/>
  <c r="GH2373" i="14"/>
  <c r="GH2389" i="14"/>
  <c r="GH71" i="14"/>
  <c r="GI79" i="14"/>
  <c r="GI285" i="14"/>
  <c r="GI423" i="14"/>
  <c r="GH242" i="14"/>
  <c r="GI412" i="14"/>
  <c r="GI524" i="14"/>
  <c r="GI610" i="14"/>
  <c r="GI694" i="14"/>
  <c r="GI758" i="14"/>
  <c r="GI790" i="14"/>
  <c r="GI814" i="14"/>
  <c r="GI844" i="14"/>
  <c r="GI876" i="14"/>
  <c r="GI118" i="14"/>
  <c r="GH190" i="14"/>
  <c r="GH124" i="14"/>
  <c r="GH126" i="14"/>
  <c r="GH192" i="14"/>
  <c r="GH261" i="14"/>
  <c r="GH304" i="14"/>
  <c r="GH357" i="14"/>
  <c r="GH414" i="14"/>
  <c r="GI455" i="14"/>
  <c r="GI495" i="14"/>
  <c r="GH538" i="14"/>
  <c r="GH570" i="14"/>
  <c r="GI607" i="14"/>
  <c r="GH650" i="14"/>
  <c r="GH682" i="14"/>
  <c r="GH722" i="14"/>
  <c r="GH765" i="14"/>
  <c r="GH797" i="14"/>
  <c r="GH837" i="14"/>
  <c r="GI879" i="14"/>
  <c r="GI903" i="14"/>
  <c r="GI931" i="14"/>
  <c r="GI963" i="14"/>
  <c r="GI987" i="14"/>
  <c r="GI1017" i="14"/>
  <c r="GI1049" i="14"/>
  <c r="GI1073" i="14"/>
  <c r="GI1103" i="14"/>
  <c r="GI1135" i="14"/>
  <c r="GI1159" i="14"/>
  <c r="GI1187" i="14"/>
  <c r="GI1219" i="14"/>
  <c r="GI1243" i="14"/>
  <c r="GI1273" i="14"/>
  <c r="GI1305" i="14"/>
  <c r="GI1329" i="14"/>
  <c r="GI1359" i="14"/>
  <c r="GI1391" i="14"/>
  <c r="GI1415" i="14"/>
  <c r="GI1443" i="14"/>
  <c r="GI1475" i="14"/>
  <c r="GI1499" i="14"/>
  <c r="GI1529" i="14"/>
  <c r="GI1561" i="14"/>
  <c r="GI1585" i="14"/>
  <c r="GI1615" i="14"/>
  <c r="GI1647" i="14"/>
  <c r="GI1671" i="14"/>
  <c r="GI1699" i="14"/>
  <c r="GI1731" i="14"/>
  <c r="GI205" i="14"/>
  <c r="GI286" i="14"/>
  <c r="GI362" i="14"/>
  <c r="GH419" i="14"/>
  <c r="GH481" i="14"/>
  <c r="GH80" i="14"/>
  <c r="GI190" i="14"/>
  <c r="GI274" i="14"/>
  <c r="GI350" i="14"/>
  <c r="GH408" i="14"/>
  <c r="GH472" i="14"/>
  <c r="GI126" i="14"/>
  <c r="GI230" i="14"/>
  <c r="GI304" i="14"/>
  <c r="GH380" i="14"/>
  <c r="GH437" i="14"/>
  <c r="GH491" i="14"/>
  <c r="GI547" i="14"/>
  <c r="GH590" i="14"/>
  <c r="GI643" i="14"/>
  <c r="GH700" i="14"/>
  <c r="GH743" i="14"/>
  <c r="GH796" i="14"/>
  <c r="GI849" i="14"/>
  <c r="GH881" i="14"/>
  <c r="GI910" i="14"/>
  <c r="GI942" i="14"/>
  <c r="GI966" i="14"/>
  <c r="GH996" i="14"/>
  <c r="GH1028" i="14"/>
  <c r="GH1052" i="14"/>
  <c r="GH1081" i="14"/>
  <c r="GH1113" i="14"/>
  <c r="GH1137" i="14"/>
  <c r="GI1166" i="14"/>
  <c r="GI1198" i="14"/>
  <c r="GI1222" i="14"/>
  <c r="GH1252" i="14"/>
  <c r="GH1284" i="14"/>
  <c r="GH1308" i="14"/>
  <c r="GH1337" i="14"/>
  <c r="GH1369" i="14"/>
  <c r="GH1393" i="14"/>
  <c r="GI1422" i="14"/>
  <c r="GI1454" i="14"/>
  <c r="GI1478" i="14"/>
  <c r="GH1508" i="14"/>
  <c r="GH1540" i="14"/>
  <c r="GH1564" i="14"/>
  <c r="GH1593" i="14"/>
  <c r="GH1625" i="14"/>
  <c r="GH1649" i="14"/>
  <c r="GI1678" i="14"/>
  <c r="GI1710" i="14"/>
  <c r="GH1734" i="14"/>
  <c r="GH1756" i="14"/>
  <c r="GH292" i="14"/>
  <c r="GH460" i="14"/>
  <c r="GI557" i="14"/>
  <c r="GH614" i="14"/>
  <c r="GH657" i="14"/>
  <c r="GI709" i="14"/>
  <c r="GH766" i="14"/>
  <c r="GH809" i="14"/>
  <c r="GI861" i="14"/>
  <c r="GH392" i="14"/>
  <c r="GH302" i="14"/>
  <c r="GH496" i="14"/>
  <c r="GH574" i="14"/>
  <c r="GH617" i="14"/>
  <c r="GI669" i="14"/>
  <c r="GH726" i="14"/>
  <c r="GH769" i="14"/>
  <c r="GH820" i="14"/>
  <c r="GI344" i="14"/>
  <c r="GI499" i="14"/>
  <c r="GH571" i="14"/>
  <c r="GI627" i="14"/>
  <c r="GH670" i="14"/>
  <c r="GH723" i="14"/>
  <c r="GI779" i="14"/>
  <c r="GH822" i="14"/>
  <c r="GI873" i="14"/>
  <c r="GH918" i="14"/>
  <c r="GH950" i="14"/>
  <c r="GH989" i="14"/>
  <c r="GH1032" i="14"/>
  <c r="GH1064" i="14"/>
  <c r="GH1103" i="14"/>
  <c r="GH1146" i="14"/>
  <c r="GH1178" i="14"/>
  <c r="GI1216" i="14"/>
  <c r="GH1259" i="14"/>
  <c r="GH1291" i="14"/>
  <c r="GI1330" i="14"/>
  <c r="GH1373" i="14"/>
  <c r="GH1405" i="14"/>
  <c r="GI1444" i="14"/>
  <c r="GH1487" i="14"/>
  <c r="GH1519" i="14"/>
  <c r="GH1558" i="14"/>
  <c r="GI1600" i="14"/>
  <c r="GI1632" i="14"/>
  <c r="GH1672" i="14"/>
  <c r="GI1700" i="14"/>
  <c r="GI1728" i="14"/>
  <c r="GH1751" i="14"/>
  <c r="GH1771" i="14"/>
  <c r="GH1787" i="14"/>
  <c r="GH1803" i="14"/>
  <c r="GH1819" i="14"/>
  <c r="GH1835" i="14"/>
  <c r="GH1851" i="14"/>
  <c r="GH1867" i="14"/>
  <c r="GH1883" i="14"/>
  <c r="GH1899" i="14"/>
  <c r="GH1915" i="14"/>
  <c r="GH1931" i="14"/>
  <c r="GH1947" i="14"/>
  <c r="GH1963" i="14"/>
  <c r="GH1979" i="14"/>
  <c r="GH1995" i="14"/>
  <c r="GH2011" i="14"/>
  <c r="GH2027" i="14"/>
  <c r="GH2043" i="14"/>
  <c r="GH2059" i="14"/>
  <c r="GH2075" i="14"/>
  <c r="GH2091" i="14"/>
  <c r="GH2107" i="14"/>
  <c r="GH2123" i="14"/>
  <c r="GH2139" i="14"/>
  <c r="GH2155" i="14"/>
  <c r="GI539" i="14"/>
  <c r="GI691" i="14"/>
  <c r="GH840" i="14"/>
  <c r="GH894" i="14"/>
  <c r="GH931" i="14"/>
  <c r="GH970" i="14"/>
  <c r="GH1008" i="14"/>
  <c r="GH1045" i="14"/>
  <c r="GH1083" i="14"/>
  <c r="GH1122" i="14"/>
  <c r="GH1159" i="14"/>
  <c r="GH1197" i="14"/>
  <c r="GH1235" i="14"/>
  <c r="GI1272" i="14"/>
  <c r="GH1311" i="14"/>
  <c r="GH1349" i="14"/>
  <c r="GI1386" i="14"/>
  <c r="GI1424" i="14"/>
  <c r="GH1463" i="14"/>
  <c r="GI1500" i="14"/>
  <c r="GI1538" i="14"/>
  <c r="GH639" i="14"/>
  <c r="GH791" i="14"/>
  <c r="GI880" i="14"/>
  <c r="GH919" i="14"/>
  <c r="GI956" i="14"/>
  <c r="GI994" i="14"/>
  <c r="GI1032" i="14"/>
  <c r="GH1070" i="14"/>
  <c r="GI1108" i="14"/>
  <c r="GI1146" i="14"/>
  <c r="GI549" i="14"/>
  <c r="GI701" i="14"/>
  <c r="GH844" i="14"/>
  <c r="GH896" i="14"/>
  <c r="GH934" i="14"/>
  <c r="GI972" i="14"/>
  <c r="GH1010" i="14"/>
  <c r="GH1048" i="14"/>
  <c r="GH1086" i="14"/>
  <c r="GH1123" i="14"/>
  <c r="GH1162" i="14"/>
  <c r="GH1200" i="14"/>
  <c r="GH1237" i="14"/>
  <c r="GH1275" i="14"/>
  <c r="GH1314" i="14"/>
  <c r="GH1351" i="14"/>
  <c r="GH1389" i="14"/>
  <c r="GH1427" i="14"/>
  <c r="GI1464" i="14"/>
  <c r="GH1503" i="14"/>
  <c r="GH611" i="14"/>
  <c r="GH763" i="14"/>
  <c r="GH872" i="14"/>
  <c r="GH912" i="14"/>
  <c r="GH949" i="14"/>
  <c r="GH987" i="14"/>
  <c r="GH1026" i="14"/>
  <c r="GH1063" i="14"/>
  <c r="GH1101" i="14"/>
  <c r="GH1139" i="14"/>
  <c r="GI1176" i="14"/>
  <c r="GH1215" i="14"/>
  <c r="GH1253" i="14"/>
  <c r="GI1290" i="14"/>
  <c r="GI1328" i="14"/>
  <c r="GH1367" i="14"/>
  <c r="GI1404" i="14"/>
  <c r="GI1442" i="14"/>
  <c r="GI1480" i="14"/>
  <c r="GH1518" i="14"/>
  <c r="GI1556" i="14"/>
  <c r="GI1594" i="14"/>
  <c r="GH1632" i="14"/>
  <c r="GH1670" i="14"/>
  <c r="GI1708" i="14"/>
  <c r="GI1742" i="14"/>
  <c r="GH1770" i="14"/>
  <c r="GI1791" i="14"/>
  <c r="GI1812" i="14"/>
  <c r="GH1834" i="14"/>
  <c r="GI1855" i="14"/>
  <c r="GI1876" i="14"/>
  <c r="GH1898" i="14"/>
  <c r="GI1919" i="14"/>
  <c r="GI1940" i="14"/>
  <c r="GH1962" i="14"/>
  <c r="GI1983" i="14"/>
  <c r="GI2004" i="14"/>
  <c r="GH2026" i="14"/>
  <c r="GI2047" i="14"/>
  <c r="GI2068" i="14"/>
  <c r="GH2090" i="14"/>
  <c r="GI2111" i="14"/>
  <c r="GI2132" i="14"/>
  <c r="GH2154" i="14"/>
  <c r="GH2173" i="14"/>
  <c r="GH2189" i="14"/>
  <c r="GH2205" i="14"/>
  <c r="GH2221" i="14"/>
  <c r="GH2237" i="14"/>
  <c r="GH2253" i="14"/>
  <c r="GH2269" i="14"/>
  <c r="GH2285" i="14"/>
  <c r="GH2301" i="14"/>
  <c r="GH2317" i="14"/>
  <c r="GH2333" i="14"/>
  <c r="GH2349" i="14"/>
  <c r="GH2365" i="14"/>
  <c r="GH2381" i="14"/>
  <c r="GH2397" i="14"/>
  <c r="GH2413" i="14"/>
  <c r="GH2429" i="14"/>
  <c r="GH2445" i="14"/>
  <c r="GH2461" i="14"/>
  <c r="GH2471" i="14"/>
  <c r="GH2487" i="14"/>
  <c r="GH2503" i="14"/>
  <c r="GH2519" i="14"/>
  <c r="GH2535" i="14"/>
  <c r="GH2551" i="14"/>
  <c r="GH2567" i="14"/>
  <c r="GH2583" i="14"/>
  <c r="GH2599" i="14"/>
  <c r="GH2615" i="14"/>
  <c r="GH2631" i="14"/>
  <c r="GH2647" i="14"/>
  <c r="GH2663" i="14"/>
  <c r="GH2679" i="14"/>
  <c r="GH2695" i="14"/>
  <c r="GH2711" i="14"/>
  <c r="GH2727" i="14"/>
  <c r="GH2743" i="14"/>
  <c r="GH2759" i="14"/>
  <c r="GH2775" i="14"/>
  <c r="GH2791" i="14"/>
  <c r="GH2807" i="14"/>
  <c r="GI1236" i="14"/>
  <c r="GI1388" i="14"/>
  <c r="GH1527" i="14"/>
  <c r="GH1582" i="14"/>
  <c r="GH1634" i="14"/>
  <c r="GH1683" i="14"/>
  <c r="GI1733" i="14"/>
  <c r="GI1770" i="14"/>
  <c r="GI1798" i="14"/>
  <c r="GI1827" i="14"/>
  <c r="GH1856" i="14"/>
  <c r="GH1884" i="14"/>
  <c r="GI1912" i="14"/>
  <c r="GH1279" i="14"/>
  <c r="GH1431" i="14"/>
  <c r="GH1546" i="14"/>
  <c r="GI1596" i="14"/>
  <c r="GH1648" i="14"/>
  <c r="GH1698" i="14"/>
  <c r="GI1744" i="14"/>
  <c r="GI1778" i="14"/>
  <c r="GI1806" i="14"/>
  <c r="GI1835" i="14"/>
  <c r="GH1864" i="14"/>
  <c r="GH1892" i="14"/>
  <c r="GI1920" i="14"/>
  <c r="GI1949" i="14"/>
  <c r="GI1977" i="14"/>
  <c r="GH2006" i="14"/>
  <c r="GI2034" i="14"/>
  <c r="GI2059" i="14"/>
  <c r="GI2077" i="14"/>
  <c r="GI2098" i="14"/>
  <c r="GH2116" i="14"/>
  <c r="GH2134" i="14"/>
  <c r="GI2155" i="14"/>
  <c r="GI1226" i="14"/>
  <c r="GH1322" i="14"/>
  <c r="GH1435" i="14"/>
  <c r="GH1522" i="14"/>
  <c r="GH1560" i="14"/>
  <c r="GH1598" i="14"/>
  <c r="GH1630" i="14"/>
  <c r="GH1662" i="14"/>
  <c r="GH1699" i="14"/>
  <c r="GI1730" i="14"/>
  <c r="GH1755" i="14"/>
  <c r="GI1779" i="14"/>
  <c r="GI1797" i="14"/>
  <c r="GI1814" i="14"/>
  <c r="GH1836" i="14"/>
  <c r="GH1854" i="14"/>
  <c r="GH1872" i="14"/>
  <c r="GI1893" i="14"/>
  <c r="GI1910" i="14"/>
  <c r="GI1928" i="14"/>
  <c r="GH1950" i="14"/>
  <c r="GH1968" i="14"/>
  <c r="GI1985" i="14"/>
  <c r="GI2006" i="14"/>
  <c r="GI2024" i="14"/>
  <c r="GI2042" i="14"/>
  <c r="GH2064" i="14"/>
  <c r="GI2081" i="14"/>
  <c r="GI2099" i="14"/>
  <c r="GI2120" i="14"/>
  <c r="GI2138" i="14"/>
  <c r="GH2156" i="14"/>
  <c r="GI2174" i="14"/>
  <c r="GH2188" i="14"/>
  <c r="GI2201" i="14"/>
  <c r="GI2217" i="14"/>
  <c r="GI2230" i="14"/>
  <c r="GH2244" i="14"/>
  <c r="GH2260" i="14"/>
  <c r="GI2273" i="14"/>
  <c r="GI2286" i="14"/>
  <c r="GI2302" i="14"/>
  <c r="GH2316" i="14"/>
  <c r="GI2329" i="14"/>
  <c r="GI2345" i="14"/>
  <c r="GI2358" i="14"/>
  <c r="GH2372" i="14"/>
  <c r="GH2388" i="14"/>
  <c r="GI2401" i="14"/>
  <c r="GI2414" i="14"/>
  <c r="GI2430" i="14"/>
  <c r="GH2444" i="14"/>
  <c r="GI2457" i="14"/>
  <c r="GI2473" i="14"/>
  <c r="GI2486" i="14"/>
  <c r="GH2500" i="14"/>
  <c r="GH2516" i="14"/>
  <c r="GI2529" i="14"/>
  <c r="GI2542" i="14"/>
  <c r="GI2558" i="14"/>
  <c r="GH2572" i="14"/>
  <c r="GI2585" i="14"/>
  <c r="GI2601" i="14"/>
  <c r="GI2614" i="14"/>
  <c r="GH2628" i="14"/>
  <c r="GH2644" i="14"/>
  <c r="GI2657" i="14"/>
  <c r="GI2670" i="14"/>
  <c r="GI2686" i="14"/>
  <c r="GH2700" i="14"/>
  <c r="GI2713" i="14"/>
  <c r="GI2729" i="14"/>
  <c r="GI2742" i="14"/>
  <c r="GH2756" i="14"/>
  <c r="GH2772" i="14"/>
  <c r="GI2785" i="14"/>
  <c r="GI2798" i="14"/>
  <c r="GI2814" i="14"/>
  <c r="GI2824" i="14"/>
  <c r="GI2834" i="14"/>
  <c r="GI2846" i="14"/>
  <c r="GI2856" i="14"/>
  <c r="GI2866" i="14"/>
  <c r="GI2878" i="14"/>
  <c r="GI2888" i="14"/>
  <c r="GI2898" i="14"/>
  <c r="GI2910" i="14"/>
  <c r="GI2920" i="14"/>
  <c r="GI2930" i="14"/>
  <c r="GI2942" i="14"/>
  <c r="GH1194" i="14"/>
  <c r="GI1288" i="14"/>
  <c r="GI1402" i="14"/>
  <c r="GI1496" i="14"/>
  <c r="GH1549" i="14"/>
  <c r="GH1587" i="14"/>
  <c r="GH1619" i="14"/>
  <c r="GH1650" i="14"/>
  <c r="GH1688" i="14"/>
  <c r="GH1720" i="14"/>
  <c r="GH1747" i="14"/>
  <c r="GI1773" i="14"/>
  <c r="GI1790" i="14"/>
  <c r="GI1808" i="14"/>
  <c r="GH1830" i="14"/>
  <c r="GH1848" i="14"/>
  <c r="GI1865" i="14"/>
  <c r="GI1886" i="14"/>
  <c r="GI1904" i="14"/>
  <c r="GI1922" i="14"/>
  <c r="GH1944" i="14"/>
  <c r="GI1961" i="14"/>
  <c r="GI1979" i="14"/>
  <c r="GI2000" i="14"/>
  <c r="GI2018" i="14"/>
  <c r="GH2036" i="14"/>
  <c r="GI2061" i="14"/>
  <c r="GI2078" i="14"/>
  <c r="GI2096" i="14"/>
  <c r="GH2118" i="14"/>
  <c r="GH2136" i="14"/>
  <c r="GI2153" i="14"/>
  <c r="GI2172" i="14"/>
  <c r="GH2186" i="14"/>
  <c r="GI2199" i="14"/>
  <c r="GI2215" i="14"/>
  <c r="GI2228" i="14"/>
  <c r="GH2242" i="14"/>
  <c r="GH2258" i="14"/>
  <c r="GI2271" i="14"/>
  <c r="GI2284" i="14"/>
  <c r="GI2300" i="14"/>
  <c r="GH2314" i="14"/>
  <c r="GI2327" i="14"/>
  <c r="GI2343" i="14"/>
  <c r="GI2356" i="14"/>
  <c r="GH2370" i="14"/>
  <c r="GH2386" i="14"/>
  <c r="GI2399" i="14"/>
  <c r="GI2412" i="14"/>
  <c r="GI2428" i="14"/>
  <c r="GH2442" i="14"/>
  <c r="GH2458" i="14"/>
  <c r="GH2474" i="14"/>
  <c r="GI2487" i="14"/>
  <c r="GI2500" i="14"/>
  <c r="GI2516" i="14"/>
  <c r="GH2530" i="14"/>
  <c r="GI2543" i="14"/>
  <c r="GI2559" i="14"/>
  <c r="GI2572" i="14"/>
  <c r="GH2586" i="14"/>
  <c r="GH2602" i="14"/>
  <c r="GI2615" i="14"/>
  <c r="GI2628" i="14"/>
  <c r="GI2655" i="14"/>
  <c r="GI2690" i="14"/>
  <c r="GI2722" i="14"/>
  <c r="GI2772" i="14"/>
  <c r="GH2808" i="14"/>
  <c r="GH2839" i="14"/>
  <c r="GH2887" i="14"/>
  <c r="GH2919" i="14"/>
  <c r="GI1941" i="14"/>
  <c r="GH2310" i="14"/>
  <c r="GI2458" i="14"/>
  <c r="GI2602" i="14"/>
  <c r="GH2847" i="14"/>
  <c r="GI1973" i="14"/>
  <c r="GH2044" i="14"/>
  <c r="GI2129" i="14"/>
  <c r="GI2178" i="14"/>
  <c r="GI2205" i="14"/>
  <c r="GI2237" i="14"/>
  <c r="GH2264" i="14"/>
  <c r="GI2290" i="14"/>
  <c r="GI2322" i="14"/>
  <c r="GI2349" i="14"/>
  <c r="GH2376" i="14"/>
  <c r="GH2408" i="14"/>
  <c r="GI2434" i="14"/>
  <c r="GI2459" i="14"/>
  <c r="GI2491" i="14"/>
  <c r="GH2518" i="14"/>
  <c r="GI2544" i="14"/>
  <c r="GI2576" i="14"/>
  <c r="GI2603" i="14"/>
  <c r="GH2630" i="14"/>
  <c r="GI2652" i="14"/>
  <c r="GH2670" i="14"/>
  <c r="GH2688" i="14"/>
  <c r="GI2709" i="14"/>
  <c r="GI2727" i="14"/>
  <c r="GI2744" i="14"/>
  <c r="GH2766" i="14"/>
  <c r="GH2784" i="14"/>
  <c r="GH2802" i="14"/>
  <c r="GH2821" i="14"/>
  <c r="GH2834" i="14"/>
  <c r="GI2847" i="14"/>
  <c r="GI2863" i="14"/>
  <c r="GH2877" i="14"/>
  <c r="GH2890" i="14"/>
  <c r="GH2906" i="14"/>
  <c r="GI2919" i="14"/>
  <c r="GH2933" i="14"/>
  <c r="GH2949" i="14"/>
  <c r="GI2833" i="14"/>
  <c r="GI2873" i="14"/>
  <c r="GI2921" i="14"/>
  <c r="GH1934" i="14"/>
  <c r="GI2005" i="14"/>
  <c r="GI2090" i="14"/>
  <c r="GI2161" i="14"/>
  <c r="GH2190" i="14"/>
  <c r="GH2222" i="14"/>
  <c r="GI2248" i="14"/>
  <c r="GI2275" i="14"/>
  <c r="GI2307" i="14"/>
  <c r="GH2334" i="14"/>
  <c r="GI2360" i="14"/>
  <c r="GI2392" i="14"/>
  <c r="GI2419" i="14"/>
  <c r="GI2445" i="14"/>
  <c r="GI2477" i="14"/>
  <c r="GH2504" i="14"/>
  <c r="GI2530" i="14"/>
  <c r="GI2562" i="14"/>
  <c r="GI2589" i="14"/>
  <c r="GH2616" i="14"/>
  <c r="GI2642" i="14"/>
  <c r="GI2660" i="14"/>
  <c r="GH2678" i="14"/>
  <c r="GI2699" i="14"/>
  <c r="GI2717" i="14"/>
  <c r="GI2735" i="14"/>
  <c r="GI2756" i="14"/>
  <c r="GH2774" i="14"/>
  <c r="GH2792" i="14"/>
  <c r="GI2813" i="14"/>
  <c r="GH2827" i="14"/>
  <c r="GH2840" i="14"/>
  <c r="GH2856" i="14"/>
  <c r="GI2869" i="14"/>
  <c r="GH2883" i="14"/>
  <c r="GH2899" i="14"/>
  <c r="GH2912" i="14"/>
  <c r="GI2925" i="14"/>
  <c r="GI2941" i="14"/>
  <c r="GI1937" i="14"/>
  <c r="GI2008" i="14"/>
  <c r="GH2094" i="14"/>
  <c r="GI2165" i="14"/>
  <c r="GH2192" i="14"/>
  <c r="GH2224" i="14"/>
  <c r="GI2250" i="14"/>
  <c r="GI2277" i="14"/>
  <c r="GI2309" i="14"/>
  <c r="GH2336" i="14"/>
  <c r="GI2362" i="14"/>
  <c r="GI2394" i="14"/>
  <c r="GI2421" i="14"/>
  <c r="GH2446" i="14"/>
  <c r="GH2478" i="14"/>
  <c r="GI2504" i="14"/>
  <c r="GI2531" i="14"/>
  <c r="GI2563" i="14"/>
  <c r="GH2590" i="14"/>
  <c r="GI2616" i="14"/>
  <c r="GI2643" i="14"/>
  <c r="GI2661" i="14"/>
  <c r="GI2679" i="14"/>
  <c r="GI2700" i="14"/>
  <c r="GH2718" i="14"/>
  <c r="GH2736" i="14"/>
  <c r="GI2757" i="14"/>
  <c r="GI2775" i="14"/>
  <c r="GI2792" i="14"/>
  <c r="GH2814" i="14"/>
  <c r="GI2827" i="14"/>
  <c r="GH2841" i="14"/>
  <c r="GH2857" i="14"/>
  <c r="GH2870" i="14"/>
  <c r="GI2883" i="14"/>
  <c r="GI2899" i="14"/>
  <c r="GI2915" i="14"/>
  <c r="GH2929" i="14"/>
  <c r="GH2945" i="14"/>
  <c r="GH1984" i="14"/>
  <c r="GI2069" i="14"/>
  <c r="GH2166" i="14"/>
  <c r="GI2192" i="14"/>
  <c r="GI2224" i="14"/>
  <c r="GH2262" i="14"/>
  <c r="GH2294" i="14"/>
  <c r="GH2326" i="14"/>
  <c r="GI2363" i="14"/>
  <c r="GI2395" i="14"/>
  <c r="GI2427" i="14"/>
  <c r="GI2469" i="14"/>
  <c r="GI2501" i="14"/>
  <c r="GI2538" i="14"/>
  <c r="GH2576" i="14"/>
  <c r="GI2613" i="14"/>
  <c r="GH2648" i="14"/>
  <c r="GI2701" i="14"/>
  <c r="GI2747" i="14"/>
  <c r="GI2786" i="14"/>
  <c r="GH2855" i="14"/>
  <c r="GH2911" i="14"/>
  <c r="GI391" i="14"/>
  <c r="GI588" i="14"/>
  <c r="GI812" i="14"/>
  <c r="GI170" i="14"/>
  <c r="GH243" i="14"/>
  <c r="GH453" i="14"/>
  <c r="GH597" i="14"/>
  <c r="GI751" i="14"/>
  <c r="GI899" i="14"/>
  <c r="GI1009" i="14"/>
  <c r="GI1123" i="14"/>
  <c r="GI1241" i="14"/>
  <c r="GI1351" i="14"/>
  <c r="GI1465" i="14"/>
  <c r="GI1583" i="14"/>
  <c r="GI1691" i="14"/>
  <c r="GI338" i="14"/>
  <c r="GH172" i="14"/>
  <c r="GI457" i="14"/>
  <c r="GH352" i="14"/>
  <c r="GH587" i="14"/>
  <c r="GH782" i="14"/>
  <c r="GH932" i="14"/>
  <c r="GH1049" i="14"/>
  <c r="GI1158" i="14"/>
  <c r="GH1273" i="14"/>
  <c r="GI1390" i="14"/>
  <c r="GH1500" i="14"/>
  <c r="GI1614" i="14"/>
  <c r="GH1732" i="14"/>
  <c r="GH543" i="14"/>
  <c r="GI747" i="14"/>
  <c r="GH283" i="14"/>
  <c r="GH655" i="14"/>
  <c r="GH269" i="14"/>
  <c r="GI665" i="14"/>
  <c r="GI859" i="14"/>
  <c r="GH1018" i="14"/>
  <c r="GH1174" i="14"/>
  <c r="GH1320" i="14"/>
  <c r="GI1472" i="14"/>
  <c r="GH1629" i="14"/>
  <c r="GH1743" i="14"/>
  <c r="GH1813" i="14"/>
  <c r="GH1877" i="14"/>
  <c r="GH1941" i="14"/>
  <c r="GH2005" i="14"/>
  <c r="GH2069" i="14"/>
  <c r="GH2133" i="14"/>
  <c r="GH787" i="14"/>
  <c r="GH994" i="14"/>
  <c r="GI1144" i="14"/>
  <c r="GI1296" i="14"/>
  <c r="GI1448" i="14"/>
  <c r="GH734" i="14"/>
  <c r="GI980" i="14"/>
  <c r="GI1132" i="14"/>
  <c r="GH882" i="14"/>
  <c r="GH1034" i="14"/>
  <c r="GH1186" i="14"/>
  <c r="GI1336" i="14"/>
  <c r="GI1488" i="14"/>
  <c r="GH898" i="14"/>
  <c r="GI1048" i="14"/>
  <c r="GI1200" i="14"/>
  <c r="GI1352" i="14"/>
  <c r="GH1504" i="14"/>
  <c r="GH1656" i="14"/>
  <c r="GI1783" i="14"/>
  <c r="GI1868" i="14"/>
  <c r="GH1954" i="14"/>
  <c r="GI2039" i="14"/>
  <c r="GI2124" i="14"/>
  <c r="GH2199" i="14"/>
  <c r="GH2247" i="14"/>
  <c r="GH2311" i="14"/>
  <c r="GH2375" i="14"/>
  <c r="GH2415" i="14"/>
  <c r="GH2437" i="14"/>
  <c r="GH2455" i="14"/>
  <c r="GH2477" i="14"/>
  <c r="GH2495" i="14"/>
  <c r="GH2517" i="14"/>
  <c r="GH2541" i="14"/>
  <c r="GH2559" i="14"/>
  <c r="GH2581" i="14"/>
  <c r="GH2605" i="14"/>
  <c r="GH2623" i="14"/>
  <c r="GH2645" i="14"/>
  <c r="GH2669" i="14"/>
  <c r="GH2687" i="14"/>
  <c r="GH2709" i="14"/>
  <c r="GH2733" i="14"/>
  <c r="GH2751" i="14"/>
  <c r="GH2773" i="14"/>
  <c r="GH2797" i="14"/>
  <c r="GI2043" i="14"/>
  <c r="GI1368" i="14"/>
  <c r="GH1550" i="14"/>
  <c r="GH1607" i="14"/>
  <c r="GH1677" i="14"/>
  <c r="GI1747" i="14"/>
  <c r="GI1784" i="14"/>
  <c r="GH1824" i="14"/>
  <c r="GI1866" i="14"/>
  <c r="GI1898" i="14"/>
  <c r="GI1260" i="14"/>
  <c r="GH1488" i="14"/>
  <c r="GH1571" i="14"/>
  <c r="GI1640" i="14"/>
  <c r="GI1716" i="14"/>
  <c r="GH1763" i="14"/>
  <c r="GI1803" i="14"/>
  <c r="GH1846" i="14"/>
  <c r="GH1878" i="14"/>
  <c r="GI1917" i="14"/>
  <c r="GH1960" i="14"/>
  <c r="GH1992" i="14"/>
  <c r="GI2030" i="14"/>
  <c r="GI2062" i="14"/>
  <c r="GH2088" i="14"/>
  <c r="GI2112" i="14"/>
  <c r="GI2141" i="14"/>
  <c r="GI2162" i="14"/>
  <c r="GH1303" i="14"/>
  <c r="GH1454" i="14"/>
  <c r="GI1548" i="14"/>
  <c r="GH1586" i="14"/>
  <c r="GH1635" i="14"/>
  <c r="GI1680" i="14"/>
  <c r="GI1724" i="14"/>
  <c r="GH1765" i="14"/>
  <c r="GI1786" i="14"/>
  <c r="GH1840" i="14"/>
  <c r="GI1864" i="14"/>
  <c r="GH1886" i="14"/>
  <c r="GI1914" i="14"/>
  <c r="GI1939" i="14"/>
  <c r="GH1964" i="14"/>
  <c r="GI1992" i="14"/>
  <c r="GH2014" i="14"/>
  <c r="GI2038" i="14"/>
  <c r="GI2067" i="14"/>
  <c r="GH2092" i="14"/>
  <c r="GI2113" i="14"/>
  <c r="GH2142" i="14"/>
  <c r="GI2166" i="14"/>
  <c r="GI2185" i="14"/>
  <c r="GI2206" i="14"/>
  <c r="GI2222" i="14"/>
  <c r="GI2241" i="14"/>
  <c r="GI2262" i="14"/>
  <c r="GI2281" i="14"/>
  <c r="GI2297" i="14"/>
  <c r="GI2318" i="14"/>
  <c r="GI2337" i="14"/>
  <c r="GH2356" i="14"/>
  <c r="GI2377" i="14"/>
  <c r="GI2393" i="14"/>
  <c r="GH2412" i="14"/>
  <c r="GI2433" i="14"/>
  <c r="GH2452" i="14"/>
  <c r="GH2468" i="14"/>
  <c r="GI2489" i="14"/>
  <c r="GH2508" i="14"/>
  <c r="GI2526" i="14"/>
  <c r="GH2564" i="14"/>
  <c r="GI2582" i="14"/>
  <c r="GH2604" i="14"/>
  <c r="GI2638" i="14"/>
  <c r="GI2718" i="14"/>
  <c r="GI2840" i="14"/>
  <c r="GH1695" i="14"/>
  <c r="GI2268" i="14"/>
  <c r="GI2269" i="14"/>
  <c r="GI2692" i="14"/>
  <c r="GI2586" i="14"/>
  <c r="GH2496" i="14"/>
  <c r="GI2640" i="14"/>
  <c r="GI2768" i="14"/>
  <c r="GH2924" i="14"/>
  <c r="GI1610" i="14"/>
  <c r="GI2593" i="14"/>
  <c r="GH1714" i="14"/>
  <c r="GI2316" i="14"/>
  <c r="GI2804" i="14"/>
  <c r="GI2365" i="14"/>
  <c r="GI2730" i="14"/>
  <c r="GH2922" i="14"/>
  <c r="GI2179" i="14"/>
  <c r="GI2403" i="14"/>
  <c r="GH2632" i="14"/>
  <c r="GI2784" i="14"/>
  <c r="GH2923" i="14"/>
  <c r="GI2245" i="14"/>
  <c r="GI2467" i="14"/>
  <c r="GI2675" i="14"/>
  <c r="GI2778" i="14"/>
  <c r="GH2846" i="14"/>
  <c r="GH2902" i="14"/>
  <c r="GH2112" i="14"/>
  <c r="GI2272" i="14"/>
  <c r="GI2416" i="14"/>
  <c r="GH2560" i="14"/>
  <c r="GI2719" i="14"/>
  <c r="GI185" i="14"/>
  <c r="GI674" i="14"/>
  <c r="GI836" i="14"/>
  <c r="GH96" i="14"/>
  <c r="GH300" i="14"/>
  <c r="GH485" i="14"/>
  <c r="GH637" i="14"/>
  <c r="GH794" i="14"/>
  <c r="GI923" i="14"/>
  <c r="GI1039" i="14"/>
  <c r="GI1155" i="14"/>
  <c r="GI1265" i="14"/>
  <c r="GI1379" i="14"/>
  <c r="GI1497" i="14"/>
  <c r="GI1607" i="14"/>
  <c r="GI1721" i="14"/>
  <c r="GI414" i="14"/>
  <c r="GH256" i="14"/>
  <c r="GH511" i="14"/>
  <c r="GH427" i="14"/>
  <c r="GI629" i="14"/>
  <c r="GH832" i="14"/>
  <c r="GH964" i="14"/>
  <c r="GH1073" i="14"/>
  <c r="GH1188" i="14"/>
  <c r="GH1305" i="14"/>
  <c r="GI1414" i="14"/>
  <c r="GH1529" i="14"/>
  <c r="GI1646" i="14"/>
  <c r="GH1750" i="14"/>
  <c r="GI595" i="14"/>
  <c r="GH804" i="14"/>
  <c r="GI453" i="14"/>
  <c r="GH707" i="14"/>
  <c r="GI485" i="14"/>
  <c r="GH708" i="14"/>
  <c r="GH904" i="14"/>
  <c r="GI1060" i="14"/>
  <c r="GH1206" i="14"/>
  <c r="GH1359" i="14"/>
  <c r="GH1515" i="14"/>
  <c r="GH1661" i="14"/>
  <c r="GI1764" i="14"/>
  <c r="GH1829" i="14"/>
  <c r="GH1893" i="14"/>
  <c r="GH1957" i="14"/>
  <c r="GH2021" i="14"/>
  <c r="GH2085" i="14"/>
  <c r="GH2149" i="14"/>
  <c r="GH880" i="14"/>
  <c r="GH1031" i="14"/>
  <c r="GH1183" i="14"/>
  <c r="GH1335" i="14"/>
  <c r="GH1486" i="14"/>
  <c r="GH862" i="14"/>
  <c r="GI1018" i="14"/>
  <c r="GH1170" i="14"/>
  <c r="GH920" i="14"/>
  <c r="GH1072" i="14"/>
  <c r="GH1223" i="14"/>
  <c r="GH1375" i="14"/>
  <c r="GI553" i="14"/>
  <c r="GH935" i="14"/>
  <c r="GH1087" i="14"/>
  <c r="GH1239" i="14"/>
  <c r="GH1390" i="14"/>
  <c r="GH1542" i="14"/>
  <c r="GH1694" i="14"/>
  <c r="GI1804" i="14"/>
  <c r="GH1890" i="14"/>
  <c r="GI1975" i="14"/>
  <c r="GI2060" i="14"/>
  <c r="GH2146" i="14"/>
  <c r="GH2207" i="14"/>
  <c r="GH2263" i="14"/>
  <c r="GH2327" i="14"/>
  <c r="GH2391" i="14"/>
  <c r="GH2421" i="14"/>
  <c r="GH2439" i="14"/>
  <c r="GH2463" i="14"/>
  <c r="GH2479" i="14"/>
  <c r="GH2501" i="14"/>
  <c r="GH2525" i="14"/>
  <c r="GH2543" i="14"/>
  <c r="GH2565" i="14"/>
  <c r="GH2589" i="14"/>
  <c r="GH2607" i="14"/>
  <c r="GH2629" i="14"/>
  <c r="GH2653" i="14"/>
  <c r="GH2671" i="14"/>
  <c r="GH2693" i="14"/>
  <c r="GH2717" i="14"/>
  <c r="GH2735" i="14"/>
  <c r="GH2757" i="14"/>
  <c r="GH2781" i="14"/>
  <c r="GH2799" i="14"/>
  <c r="GH1218" i="14"/>
  <c r="GH1445" i="14"/>
  <c r="GH1557" i="14"/>
  <c r="GI1626" i="14"/>
  <c r="GH1702" i="14"/>
  <c r="GI1752" i="14"/>
  <c r="GI1795" i="14"/>
  <c r="GH1838" i="14"/>
  <c r="GH1870" i="14"/>
  <c r="GI1909" i="14"/>
  <c r="GH1336" i="14"/>
  <c r="GI1506" i="14"/>
  <c r="GH1591" i="14"/>
  <c r="GI1666" i="14"/>
  <c r="GH1723" i="14"/>
  <c r="GI1774" i="14"/>
  <c r="GI1817" i="14"/>
  <c r="GI1849" i="14"/>
  <c r="GI1888" i="14"/>
  <c r="GI1931" i="14"/>
  <c r="GI1963" i="14"/>
  <c r="GI2002" i="14"/>
  <c r="GI2045" i="14"/>
  <c r="GH2070" i="14"/>
  <c r="GI2091" i="14"/>
  <c r="GH2120" i="14"/>
  <c r="GI2144" i="14"/>
  <c r="GH1208" i="14"/>
  <c r="GH1360" i="14"/>
  <c r="GH1474" i="14"/>
  <c r="GH1554" i="14"/>
  <c r="GH1605" i="14"/>
  <c r="GI1648" i="14"/>
  <c r="GH1687" i="14"/>
  <c r="GI1736" i="14"/>
  <c r="GI1768" i="14"/>
  <c r="GI1793" i="14"/>
  <c r="GH1822" i="14"/>
  <c r="GI1843" i="14"/>
  <c r="GH1868" i="14"/>
  <c r="GI1896" i="14"/>
  <c r="GI1921" i="14"/>
  <c r="GI1942" i="14"/>
  <c r="GI1971" i="14"/>
  <c r="GH1996" i="14"/>
  <c r="GI2021" i="14"/>
  <c r="GI2049" i="14"/>
  <c r="GI2070" i="14"/>
  <c r="GH2096" i="14"/>
  <c r="GH2124" i="14"/>
  <c r="GI2149" i="14"/>
  <c r="GI2169" i="14"/>
  <c r="GI2190" i="14"/>
  <c r="GI2209" i="14"/>
  <c r="GH2228" i="14"/>
  <c r="GI2249" i="14"/>
  <c r="GI2265" i="14"/>
  <c r="GH2284" i="14"/>
  <c r="GI2305" i="14"/>
  <c r="GH2324" i="14"/>
  <c r="GH2340" i="14"/>
  <c r="GI2361" i="14"/>
  <c r="GH2380" i="14"/>
  <c r="GI2398" i="14"/>
  <c r="GH2420" i="14"/>
  <c r="GH2436" i="14"/>
  <c r="GI2454" i="14"/>
  <c r="GH2476" i="14"/>
  <c r="GI2494" i="14"/>
  <c r="GI2510" i="14"/>
  <c r="GH2532" i="14"/>
  <c r="GI2550" i="14"/>
  <c r="GI2569" i="14"/>
  <c r="GI2590" i="14"/>
  <c r="GI2606" i="14"/>
  <c r="GI2625" i="14"/>
  <c r="GI2646" i="14"/>
  <c r="GI2665" i="14"/>
  <c r="GI2681" i="14"/>
  <c r="GI2702" i="14"/>
  <c r="GI2721" i="14"/>
  <c r="GH2740" i="14"/>
  <c r="GI2761" i="14"/>
  <c r="GI2777" i="14"/>
  <c r="GH2796" i="14"/>
  <c r="GI2816" i="14"/>
  <c r="GI2830" i="14"/>
  <c r="GI2842" i="14"/>
  <c r="GI2858" i="14"/>
  <c r="GI2872" i="14"/>
  <c r="GI2886" i="14"/>
  <c r="GI2902" i="14"/>
  <c r="GI2914" i="14"/>
  <c r="GI2928" i="14"/>
  <c r="GI2944" i="14"/>
  <c r="GI1250" i="14"/>
  <c r="GI1364" i="14"/>
  <c r="GI1516" i="14"/>
  <c r="GH1568" i="14"/>
  <c r="GI1612" i="14"/>
  <c r="GH1663" i="14"/>
  <c r="GH1701" i="14"/>
  <c r="GI1741" i="14"/>
  <c r="GI1776" i="14"/>
  <c r="GI1801" i="14"/>
  <c r="GI1822" i="14"/>
  <c r="GI1851" i="14"/>
  <c r="GH1876" i="14"/>
  <c r="GI1901" i="14"/>
  <c r="GI1929" i="14"/>
  <c r="GI1950" i="14"/>
  <c r="GH1976" i="14"/>
  <c r="GH2004" i="14"/>
  <c r="GI2029" i="14"/>
  <c r="GH2054" i="14"/>
  <c r="GI2082" i="14"/>
  <c r="GI2107" i="14"/>
  <c r="GH2132" i="14"/>
  <c r="GI2160" i="14"/>
  <c r="GH2178" i="14"/>
  <c r="GI2196" i="14"/>
  <c r="GH2218" i="14"/>
  <c r="GI2236" i="14"/>
  <c r="GI2252" i="14"/>
  <c r="GH2274" i="14"/>
  <c r="GI2292" i="14"/>
  <c r="GI2311" i="14"/>
  <c r="GI2332" i="14"/>
  <c r="GI2348" i="14"/>
  <c r="GI2367" i="14"/>
  <c r="GI2388" i="14"/>
  <c r="GI2407" i="14"/>
  <c r="GI2423" i="14"/>
  <c r="GI2447" i="14"/>
  <c r="GH2466" i="14"/>
  <c r="GI2484" i="14"/>
  <c r="GH2506" i="14"/>
  <c r="GH2522" i="14"/>
  <c r="GI2540" i="14"/>
  <c r="GH2562" i="14"/>
  <c r="GI2580" i="14"/>
  <c r="GI2596" i="14"/>
  <c r="GH2618" i="14"/>
  <c r="GI2506" i="14"/>
  <c r="GH2680" i="14"/>
  <c r="GI2740" i="14"/>
  <c r="GI2783" i="14"/>
  <c r="GH2831" i="14"/>
  <c r="GH2892" i="14"/>
  <c r="GH2940" i="14"/>
  <c r="GI2240" i="14"/>
  <c r="GI2490" i="14"/>
  <c r="GI2687" i="14"/>
  <c r="GI1958" i="14"/>
  <c r="GI2072" i="14"/>
  <c r="GH2158" i="14"/>
  <c r="GH2200" i="14"/>
  <c r="GI2242" i="14"/>
  <c r="GH2280" i="14"/>
  <c r="GH2312" i="14"/>
  <c r="GI2354" i="14"/>
  <c r="GH2392" i="14"/>
  <c r="GI2429" i="14"/>
  <c r="GH2470" i="14"/>
  <c r="GH2502" i="14"/>
  <c r="GI2539" i="14"/>
  <c r="GH2582" i="14"/>
  <c r="GI2619" i="14"/>
  <c r="GI2645" i="14"/>
  <c r="GH2674" i="14"/>
  <c r="GI2698" i="14"/>
  <c r="GI2723" i="14"/>
  <c r="GH2752" i="14"/>
  <c r="GI2773" i="14"/>
  <c r="GH2798" i="14"/>
  <c r="GI2823" i="14"/>
  <c r="GH2842" i="14"/>
  <c r="GH2858" i="14"/>
  <c r="GI2879" i="14"/>
  <c r="GH2898" i="14"/>
  <c r="GH2917" i="14"/>
  <c r="GH2938" i="14"/>
  <c r="GI2797" i="14"/>
  <c r="GI2865" i="14"/>
  <c r="GI2929" i="14"/>
  <c r="GI1976" i="14"/>
  <c r="GH2062" i="14"/>
  <c r="GI2168" i="14"/>
  <c r="GH2206" i="14"/>
  <c r="GI2243" i="14"/>
  <c r="GH2286" i="14"/>
  <c r="GH2318" i="14"/>
  <c r="GI2355" i="14"/>
  <c r="GH2398" i="14"/>
  <c r="GI2435" i="14"/>
  <c r="GI2466" i="14"/>
  <c r="GI2509" i="14"/>
  <c r="GI2546" i="14"/>
  <c r="GH2584" i="14"/>
  <c r="GI2626" i="14"/>
  <c r="GH2650" i="14"/>
  <c r="GI2674" i="14"/>
  <c r="GI2703" i="14"/>
  <c r="GH2728" i="14"/>
  <c r="GH2778" i="14"/>
  <c r="GI2802" i="14"/>
  <c r="GH2824" i="14"/>
  <c r="GI2845" i="14"/>
  <c r="GH2880" i="14"/>
  <c r="GI2901" i="14"/>
  <c r="GH1952" i="14"/>
  <c r="GH2272" i="14"/>
  <c r="GI2499" i="14"/>
  <c r="GI2746" i="14"/>
  <c r="GH2878" i="14"/>
  <c r="GI2176" i="14"/>
  <c r="GH2592" i="14"/>
  <c r="GH1772" i="14"/>
  <c r="GI2689" i="14"/>
  <c r="GH1780" i="14"/>
  <c r="GI2279" i="14"/>
  <c r="GI2583" i="14"/>
  <c r="GI2554" i="14"/>
  <c r="GI2285" i="14"/>
  <c r="GI2475" i="14"/>
  <c r="GI2587" i="14"/>
  <c r="GI2680" i="14"/>
  <c r="GI2780" i="14"/>
  <c r="GH2826" i="14"/>
  <c r="GH2866" i="14"/>
  <c r="GH2885" i="14"/>
  <c r="GH2941" i="14"/>
  <c r="GI2889" i="14"/>
  <c r="GI1990" i="14"/>
  <c r="GI2211" i="14"/>
  <c r="GI2291" i="14"/>
  <c r="GI2371" i="14"/>
  <c r="GI2482" i="14"/>
  <c r="GH2552" i="14"/>
  <c r="GI2656" i="14"/>
  <c r="GI2731" i="14"/>
  <c r="GH2806" i="14"/>
  <c r="GH2848" i="14"/>
  <c r="GH2888" i="14"/>
  <c r="GH1980" i="14"/>
  <c r="GI2170" i="14"/>
  <c r="GH2288" i="14"/>
  <c r="GH2400" i="14"/>
  <c r="GI2547" i="14"/>
  <c r="GI2650" i="14"/>
  <c r="GI2728" i="14"/>
  <c r="GI2803" i="14"/>
  <c r="GH2862" i="14"/>
  <c r="GI2939" i="14"/>
  <c r="GI2187" i="14"/>
  <c r="GI2368" i="14"/>
  <c r="GI2453" i="14"/>
  <c r="GH2608" i="14"/>
  <c r="GH2776" i="14"/>
  <c r="GI247" i="14"/>
  <c r="GI502" i="14"/>
  <c r="GI780" i="14"/>
  <c r="GI113" i="14"/>
  <c r="GI173" i="14"/>
  <c r="GH396" i="14"/>
  <c r="GH565" i="14"/>
  <c r="GI711" i="14"/>
  <c r="GI863" i="14"/>
  <c r="GI985" i="14"/>
  <c r="GI1095" i="14"/>
  <c r="GI1209" i="14"/>
  <c r="GI1327" i="14"/>
  <c r="GI1435" i="14"/>
  <c r="GI1551" i="14"/>
  <c r="GI1667" i="14"/>
  <c r="GH267" i="14"/>
  <c r="GH516" i="14"/>
  <c r="GI402" i="14"/>
  <c r="GH285" i="14"/>
  <c r="GI529" i="14"/>
  <c r="GI739" i="14"/>
  <c r="GI902" i="14"/>
  <c r="GH1017" i="14"/>
  <c r="GI1134" i="14"/>
  <c r="GH1244" i="14"/>
  <c r="GI1358" i="14"/>
  <c r="GH1476" i="14"/>
  <c r="GH1585" i="14"/>
  <c r="GH1700" i="14"/>
  <c r="GH444" i="14"/>
  <c r="GH695" i="14"/>
  <c r="GH316" i="14"/>
  <c r="GH612" i="14"/>
  <c r="GH806" i="14"/>
  <c r="GH609" i="14"/>
  <c r="GH817" i="14"/>
  <c r="GI978" i="14"/>
  <c r="GH1131" i="14"/>
  <c r="GH1288" i="14"/>
  <c r="GH1434" i="14"/>
  <c r="GI1586" i="14"/>
  <c r="GH1718" i="14"/>
  <c r="GH1797" i="14"/>
  <c r="GH1861" i="14"/>
  <c r="GH1925" i="14"/>
  <c r="GH1989" i="14"/>
  <c r="GH2053" i="14"/>
  <c r="GH2117" i="14"/>
  <c r="GH635" i="14"/>
  <c r="GH955" i="14"/>
  <c r="GH1107" i="14"/>
  <c r="GI1258" i="14"/>
  <c r="GI1410" i="14"/>
  <c r="GH582" i="14"/>
  <c r="GH942" i="14"/>
  <c r="GH1094" i="14"/>
  <c r="GI795" i="14"/>
  <c r="GH995" i="14"/>
  <c r="GH1147" i="14"/>
  <c r="GH1299" i="14"/>
  <c r="GI1450" i="14"/>
  <c r="GH848" i="14"/>
  <c r="GH1011" i="14"/>
  <c r="GI1162" i="14"/>
  <c r="GI1314" i="14"/>
  <c r="GI1466" i="14"/>
  <c r="GH1618" i="14"/>
  <c r="GI1760" i="14"/>
  <c r="GI1847" i="14"/>
  <c r="GI1932" i="14"/>
  <c r="GH2018" i="14"/>
  <c r="GI2103" i="14"/>
  <c r="GH2183" i="14"/>
  <c r="GH2231" i="14"/>
  <c r="GH2295" i="14"/>
  <c r="GH2359" i="14"/>
  <c r="GH2407" i="14"/>
  <c r="GH2431" i="14"/>
  <c r="GH2453" i="14"/>
  <c r="GH2469" i="14"/>
  <c r="GH2493" i="14"/>
  <c r="GH2511" i="14"/>
  <c r="GH2533" i="14"/>
  <c r="GH2557" i="14"/>
  <c r="GH2575" i="14"/>
  <c r="GH2597" i="14"/>
  <c r="GH2621" i="14"/>
  <c r="GH2639" i="14"/>
  <c r="GH2661" i="14"/>
  <c r="GH2685" i="14"/>
  <c r="GH2703" i="14"/>
  <c r="GH2725" i="14"/>
  <c r="GH2749" i="14"/>
  <c r="GH2767" i="14"/>
  <c r="GH2789" i="14"/>
  <c r="GH2813" i="14"/>
  <c r="GH1312" i="14"/>
  <c r="GH1517" i="14"/>
  <c r="GH1602" i="14"/>
  <c r="GI1658" i="14"/>
  <c r="GH1728" i="14"/>
  <c r="GI1781" i="14"/>
  <c r="GI1813" i="14"/>
  <c r="GH1852" i="14"/>
  <c r="GI1894" i="14"/>
  <c r="GH1203" i="14"/>
  <c r="GH1411" i="14"/>
  <c r="GI1564" i="14"/>
  <c r="GH1621" i="14"/>
  <c r="GH1691" i="14"/>
  <c r="GI1758" i="14"/>
  <c r="GI1792" i="14"/>
  <c r="GH1832" i="14"/>
  <c r="GI1874" i="14"/>
  <c r="GI1906" i="14"/>
  <c r="GI1945" i="14"/>
  <c r="GH1988" i="14"/>
  <c r="GH2020" i="14"/>
  <c r="GH2056" i="14"/>
  <c r="GH2084" i="14"/>
  <c r="GI2105" i="14"/>
  <c r="GI2130" i="14"/>
  <c r="GI2158" i="14"/>
  <c r="GH1283" i="14"/>
  <c r="GH1397" i="14"/>
  <c r="GH1531" i="14"/>
  <c r="GI1578" i="14"/>
  <c r="GH1624" i="14"/>
  <c r="GH1674" i="14"/>
  <c r="GH1712" i="14"/>
  <c r="GI1750" i="14"/>
  <c r="GI1782" i="14"/>
  <c r="GH1808" i="14"/>
  <c r="GI1829" i="14"/>
  <c r="GI1857" i="14"/>
  <c r="GI1882" i="14"/>
  <c r="GI1907" i="14"/>
  <c r="GH1936" i="14"/>
  <c r="GI1957" i="14"/>
  <c r="GH1982" i="14"/>
  <c r="GI2010" i="14"/>
  <c r="GI2035" i="14"/>
  <c r="GI2056" i="14"/>
  <c r="GI2085" i="14"/>
  <c r="GH2110" i="14"/>
  <c r="GI2134" i="14"/>
  <c r="GI2163" i="14"/>
  <c r="GH2180" i="14"/>
  <c r="GI2198" i="14"/>
  <c r="GH2220" i="14"/>
  <c r="GI2238" i="14"/>
  <c r="GI2254" i="14"/>
  <c r="GH2276" i="14"/>
  <c r="GI2294" i="14"/>
  <c r="GI2313" i="14"/>
  <c r="GI2334" i="14"/>
  <c r="GI2350" i="14"/>
  <c r="GI2369" i="14"/>
  <c r="GI2390" i="14"/>
  <c r="GI2409" i="14"/>
  <c r="GI2425" i="14"/>
  <c r="GI2446" i="14"/>
  <c r="GI2465" i="14"/>
  <c r="GH2484" i="14"/>
  <c r="GI2505" i="14"/>
  <c r="GI2521" i="14"/>
  <c r="GH2540" i="14"/>
  <c r="GI2561" i="14"/>
  <c r="GH2580" i="14"/>
  <c r="GH2596" i="14"/>
  <c r="GI2617" i="14"/>
  <c r="GH2636" i="14"/>
  <c r="GI2654" i="14"/>
  <c r="GH2676" i="14"/>
  <c r="GH2692" i="14"/>
  <c r="GI2710" i="14"/>
  <c r="GH2732" i="14"/>
  <c r="GI2750" i="14"/>
  <c r="GI2766" i="14"/>
  <c r="GH2788" i="14"/>
  <c r="GI2806" i="14"/>
  <c r="GI2822" i="14"/>
  <c r="GI2838" i="14"/>
  <c r="GI2850" i="14"/>
  <c r="GI2864" i="14"/>
  <c r="GI2880" i="14"/>
  <c r="GI2894" i="14"/>
  <c r="GI2906" i="14"/>
  <c r="GI2922" i="14"/>
  <c r="GI2936" i="14"/>
  <c r="GH1175" i="14"/>
  <c r="GH1326" i="14"/>
  <c r="GH1440" i="14"/>
  <c r="GH1543" i="14"/>
  <c r="GI1592" i="14"/>
  <c r="GH1638" i="14"/>
  <c r="GI1676" i="14"/>
  <c r="GH1726" i="14"/>
  <c r="GH1761" i="14"/>
  <c r="GI1787" i="14"/>
  <c r="GH1816" i="14"/>
  <c r="GI1837" i="14"/>
  <c r="GH1862" i="14"/>
  <c r="GI1890" i="14"/>
  <c r="GI1915" i="14"/>
  <c r="GI1936" i="14"/>
  <c r="GI1965" i="14"/>
  <c r="GH1990" i="14"/>
  <c r="GI2014" i="14"/>
  <c r="GI2046" i="14"/>
  <c r="GH2068" i="14"/>
  <c r="GI2093" i="14"/>
  <c r="GI2121" i="14"/>
  <c r="GI2146" i="14"/>
  <c r="GI2167" i="14"/>
  <c r="GI2188" i="14"/>
  <c r="GI2207" i="14"/>
  <c r="GH2226" i="14"/>
  <c r="GI2247" i="14"/>
  <c r="GI2263" i="14"/>
  <c r="GH2282" i="14"/>
  <c r="GI2303" i="14"/>
  <c r="GH2322" i="14"/>
  <c r="GH2338" i="14"/>
  <c r="GI2359" i="14"/>
  <c r="GH2378" i="14"/>
  <c r="GI2396" i="14"/>
  <c r="GH2418" i="14"/>
  <c r="GH2434" i="14"/>
  <c r="GI2455" i="14"/>
  <c r="GI2476" i="14"/>
  <c r="GI2495" i="14"/>
  <c r="GI2511" i="14"/>
  <c r="GI2532" i="14"/>
  <c r="GI2551" i="14"/>
  <c r="GH2570" i="14"/>
  <c r="GI2591" i="14"/>
  <c r="GI2607" i="14"/>
  <c r="GH2626" i="14"/>
  <c r="GH2662" i="14"/>
  <c r="GH2712" i="14"/>
  <c r="GH2758" i="14"/>
  <c r="GI2817" i="14"/>
  <c r="GH2868" i="14"/>
  <c r="GH2916" i="14"/>
  <c r="GI2154" i="14"/>
  <c r="GI2384" i="14"/>
  <c r="GI2581" i="14"/>
  <c r="GI2905" i="14"/>
  <c r="GH2016" i="14"/>
  <c r="GI2101" i="14"/>
  <c r="GH2184" i="14"/>
  <c r="GI2221" i="14"/>
  <c r="GI2258" i="14"/>
  <c r="GI2301" i="14"/>
  <c r="GI2333" i="14"/>
  <c r="GI2370" i="14"/>
  <c r="GI2413" i="14"/>
  <c r="GI2448" i="14"/>
  <c r="GI2480" i="14"/>
  <c r="GI2523" i="14"/>
  <c r="GI2560" i="14"/>
  <c r="GH2598" i="14"/>
  <c r="GH2638" i="14"/>
  <c r="GI2659" i="14"/>
  <c r="GI2684" i="14"/>
  <c r="GI2712" i="14"/>
  <c r="GH2738" i="14"/>
  <c r="GI2759" i="14"/>
  <c r="GI2787" i="14"/>
  <c r="GI2812" i="14"/>
  <c r="GI2831" i="14"/>
  <c r="GH2853" i="14"/>
  <c r="GH2869" i="14"/>
  <c r="GI2887" i="14"/>
  <c r="GH2909" i="14"/>
  <c r="GI2927" i="14"/>
  <c r="GI2943" i="14"/>
  <c r="GI2841" i="14"/>
  <c r="GI2897" i="14"/>
  <c r="GH2948" i="14"/>
  <c r="GI2033" i="14"/>
  <c r="GI2118" i="14"/>
  <c r="GI2184" i="14"/>
  <c r="GI2227" i="14"/>
  <c r="GI2264" i="14"/>
  <c r="GI2296" i="14"/>
  <c r="GI2339" i="14"/>
  <c r="GI2376" i="14"/>
  <c r="GH2414" i="14"/>
  <c r="GH2456" i="14"/>
  <c r="GH2488" i="14"/>
  <c r="GI2525" i="14"/>
  <c r="GH2568" i="14"/>
  <c r="GI2605" i="14"/>
  <c r="GI2635" i="14"/>
  <c r="GH2664" i="14"/>
  <c r="GI2688" i="14"/>
  <c r="GH2714" i="14"/>
  <c r="GH2742" i="14"/>
  <c r="GI2763" i="14"/>
  <c r="GI2788" i="14"/>
  <c r="GH2816" i="14"/>
  <c r="GH2835" i="14"/>
  <c r="GH2851" i="14"/>
  <c r="GH2872" i="14"/>
  <c r="GH2891" i="14"/>
  <c r="GI2909" i="14"/>
  <c r="GH2931" i="14"/>
  <c r="GH2947" i="14"/>
  <c r="GI1994" i="14"/>
  <c r="GH2108" i="14"/>
  <c r="GI2181" i="14"/>
  <c r="GI2213" i="14"/>
  <c r="GH2256" i="14"/>
  <c r="GI2293" i="14"/>
  <c r="GI2330" i="14"/>
  <c r="GI2373" i="14"/>
  <c r="GI2405" i="14"/>
  <c r="GI2442" i="14"/>
  <c r="GI2483" i="14"/>
  <c r="GI2520" i="14"/>
  <c r="GI2552" i="14"/>
  <c r="GI2595" i="14"/>
  <c r="GI2632" i="14"/>
  <c r="GH2658" i="14"/>
  <c r="GH2686" i="14"/>
  <c r="GI2707" i="14"/>
  <c r="GI2732" i="14"/>
  <c r="GI2760" i="14"/>
  <c r="GH2786" i="14"/>
  <c r="GI2807" i="14"/>
  <c r="GH2830" i="14"/>
  <c r="GH2849" i="14"/>
  <c r="GI2867" i="14"/>
  <c r="GH2889" i="14"/>
  <c r="GH2905" i="14"/>
  <c r="GH2926" i="14"/>
  <c r="GI2947" i="14"/>
  <c r="GI2026" i="14"/>
  <c r="GH2126" i="14"/>
  <c r="GI2203" i="14"/>
  <c r="GH2246" i="14"/>
  <c r="GI2288" i="14"/>
  <c r="GI2336" i="14"/>
  <c r="GH2374" i="14"/>
  <c r="GH2422" i="14"/>
  <c r="GI2474" i="14"/>
  <c r="GH2528" i="14"/>
  <c r="GI2565" i="14"/>
  <c r="GI2618" i="14"/>
  <c r="GI2676" i="14"/>
  <c r="GI2736" i="14"/>
  <c r="GH2815" i="14"/>
  <c r="GH2871" i="14"/>
  <c r="GI1811" i="14"/>
  <c r="GH2548" i="14"/>
  <c r="GI2622" i="14"/>
  <c r="GH2660" i="14"/>
  <c r="GI2678" i="14"/>
  <c r="GI2697" i="14"/>
  <c r="GI2734" i="14"/>
  <c r="GI2753" i="14"/>
  <c r="GI2774" i="14"/>
  <c r="GI2793" i="14"/>
  <c r="GI2809" i="14"/>
  <c r="GI2826" i="14"/>
  <c r="GI2854" i="14"/>
  <c r="GI2870" i="14"/>
  <c r="GI2882" i="14"/>
  <c r="GI2896" i="14"/>
  <c r="GI2912" i="14"/>
  <c r="GI2926" i="14"/>
  <c r="GI2938" i="14"/>
  <c r="GI1212" i="14"/>
  <c r="GH1346" i="14"/>
  <c r="GH1478" i="14"/>
  <c r="GI1562" i="14"/>
  <c r="GH1600" i="14"/>
  <c r="GI1644" i="14"/>
  <c r="GH1737" i="14"/>
  <c r="GI1765" i="14"/>
  <c r="GI1794" i="14"/>
  <c r="GI1819" i="14"/>
  <c r="GH1844" i="14"/>
  <c r="GI1872" i="14"/>
  <c r="GH1894" i="14"/>
  <c r="GI1918" i="14"/>
  <c r="GI1947" i="14"/>
  <c r="GH1972" i="14"/>
  <c r="GI1993" i="14"/>
  <c r="GH2022" i="14"/>
  <c r="GI2050" i="14"/>
  <c r="GI2075" i="14"/>
  <c r="GH2104" i="14"/>
  <c r="GI2125" i="14"/>
  <c r="GH2150" i="14"/>
  <c r="GI2175" i="14"/>
  <c r="GH2194" i="14"/>
  <c r="GH2210" i="14"/>
  <c r="GI2231" i="14"/>
  <c r="GH2250" i="14"/>
  <c r="GH2290" i="14"/>
  <c r="GH2306" i="14"/>
  <c r="GI2324" i="14"/>
  <c r="GH2346" i="14"/>
  <c r="GI2364" i="14"/>
  <c r="GI2380" i="14"/>
  <c r="GH2402" i="14"/>
  <c r="GI2420" i="14"/>
  <c r="GI2439" i="14"/>
  <c r="GI2463" i="14"/>
  <c r="GI2479" i="14"/>
  <c r="GH2498" i="14"/>
  <c r="GI2519" i="14"/>
  <c r="GH2538" i="14"/>
  <c r="GH2554" i="14"/>
  <c r="GI2575" i="14"/>
  <c r="GH2594" i="14"/>
  <c r="GI2612" i="14"/>
  <c r="GH2913" i="14"/>
  <c r="GH2666" i="14"/>
  <c r="GI2715" i="14"/>
  <c r="GI2779" i="14"/>
  <c r="GH2828" i="14"/>
  <c r="GH2876" i="14"/>
  <c r="GH2927" i="14"/>
  <c r="GH2198" i="14"/>
  <c r="GI2432" i="14"/>
  <c r="GI2644" i="14"/>
  <c r="GI1930" i="14"/>
  <c r="GH2030" i="14"/>
  <c r="GH2144" i="14"/>
  <c r="GI2194" i="14"/>
  <c r="GI2226" i="14"/>
  <c r="GI2306" i="14"/>
  <c r="GH2344" i="14"/>
  <c r="GI2386" i="14"/>
  <c r="GI2418" i="14"/>
  <c r="GH2454" i="14"/>
  <c r="GI2496" i="14"/>
  <c r="GH2534" i="14"/>
  <c r="GH2566" i="14"/>
  <c r="GI2608" i="14"/>
  <c r="GH2642" i="14"/>
  <c r="GI2666" i="14"/>
  <c r="GI2695" i="14"/>
  <c r="GI2716" i="14"/>
  <c r="GI2741" i="14"/>
  <c r="GH2770" i="14"/>
  <c r="GI2794" i="14"/>
  <c r="GI2815" i="14"/>
  <c r="GH2837" i="14"/>
  <c r="GI2855" i="14"/>
  <c r="GH2874" i="14"/>
  <c r="GI2895" i="14"/>
  <c r="GI2911" i="14"/>
  <c r="GH2930" i="14"/>
  <c r="GH2744" i="14"/>
  <c r="GI2857" i="14"/>
  <c r="GH2903" i="14"/>
  <c r="GH1948" i="14"/>
  <c r="GH2048" i="14"/>
  <c r="GI2147" i="14"/>
  <c r="GI2200" i="14"/>
  <c r="GI2232" i="14"/>
  <c r="GH2270" i="14"/>
  <c r="GI2312" i="14"/>
  <c r="GH2350" i="14"/>
  <c r="GH2382" i="14"/>
  <c r="GI2424" i="14"/>
  <c r="GI2461" i="14"/>
  <c r="GI2498" i="14"/>
  <c r="GI2541" i="14"/>
  <c r="GI2573" i="14"/>
  <c r="GI2610" i="14"/>
  <c r="GH2646" i="14"/>
  <c r="GI2671" i="14"/>
  <c r="GI2720" i="14"/>
  <c r="GH2746" i="14"/>
  <c r="GI2770" i="14"/>
  <c r="GI2799" i="14"/>
  <c r="GH2819" i="14"/>
  <c r="GI2837" i="14"/>
  <c r="GH2859" i="14"/>
  <c r="GI2877" i="14"/>
  <c r="GI2893" i="14"/>
  <c r="GH2915" i="14"/>
  <c r="GI2933" i="14"/>
  <c r="GI1923" i="14"/>
  <c r="GI2037" i="14"/>
  <c r="GI2122" i="14"/>
  <c r="GI2186" i="14"/>
  <c r="GI2229" i="14"/>
  <c r="GI2266" i="14"/>
  <c r="GI2298" i="14"/>
  <c r="GI2341" i="14"/>
  <c r="GI2378" i="14"/>
  <c r="GH2416" i="14"/>
  <c r="GI2456" i="14"/>
  <c r="GI2488" i="14"/>
  <c r="GH2526" i="14"/>
  <c r="GI2568" i="14"/>
  <c r="GH2606" i="14"/>
  <c r="GI2636" i="14"/>
  <c r="GI2664" i="14"/>
  <c r="GH2690" i="14"/>
  <c r="GI2714" i="14"/>
  <c r="GI2743" i="14"/>
  <c r="GI2764" i="14"/>
  <c r="GI2789" i="14"/>
  <c r="GH2817" i="14"/>
  <c r="GI2835" i="14"/>
  <c r="GI2851" i="14"/>
  <c r="GH2873" i="14"/>
  <c r="GI2891" i="14"/>
  <c r="GH2910" i="14"/>
  <c r="GH2934" i="14"/>
  <c r="GI1926" i="14"/>
  <c r="GI2040" i="14"/>
  <c r="GI2171" i="14"/>
  <c r="GH2214" i="14"/>
  <c r="GI2251" i="14"/>
  <c r="GI2299" i="14"/>
  <c r="GH2342" i="14"/>
  <c r="GH2390" i="14"/>
  <c r="GI2443" i="14"/>
  <c r="GH2480" i="14"/>
  <c r="GI2533" i="14"/>
  <c r="GH2634" i="14"/>
  <c r="GI2683" i="14"/>
  <c r="GI2754" i="14"/>
  <c r="GI2825" i="14"/>
  <c r="GH2895" i="14"/>
  <c r="GI2749" i="14"/>
  <c r="GI2861" i="14"/>
  <c r="GH2920" i="14"/>
  <c r="GH2936" i="14"/>
  <c r="GI2051" i="14"/>
  <c r="GI2150" i="14"/>
  <c r="GI2202" i="14"/>
  <c r="GI2234" i="14"/>
  <c r="GI2314" i="14"/>
  <c r="GH2352" i="14"/>
  <c r="GH2384" i="14"/>
  <c r="GI2426" i="14"/>
  <c r="GH2462" i="14"/>
  <c r="GH2542" i="14"/>
  <c r="GH2574" i="14"/>
  <c r="GI2611" i="14"/>
  <c r="GI2647" i="14"/>
  <c r="GH2672" i="14"/>
  <c r="GI2693" i="14"/>
  <c r="GH2722" i="14"/>
  <c r="GI2771" i="14"/>
  <c r="GH2800" i="14"/>
  <c r="GI2819" i="14"/>
  <c r="GH2838" i="14"/>
  <c r="GI2859" i="14"/>
  <c r="GH2894" i="14"/>
  <c r="GH2918" i="14"/>
  <c r="GH2937" i="14"/>
  <c r="GI1969" i="14"/>
  <c r="GI2097" i="14"/>
  <c r="GI2219" i="14"/>
  <c r="GI2267" i="14"/>
  <c r="GI2315" i="14"/>
  <c r="GI2352" i="14"/>
  <c r="GI2400" i="14"/>
  <c r="GH2448" i="14"/>
  <c r="GI2549" i="14"/>
  <c r="GI2708" i="14"/>
  <c r="GH2836" i="14"/>
  <c r="GH199" i="14"/>
  <c r="GH370" i="14"/>
  <c r="GI750" i="14"/>
  <c r="GI866" i="14"/>
  <c r="GH116" i="14"/>
  <c r="GI342" i="14"/>
  <c r="GH522" i="14"/>
  <c r="GI679" i="14"/>
  <c r="GH826" i="14"/>
  <c r="GI953" i="14"/>
  <c r="GI1071" i="14"/>
  <c r="GI1179" i="14"/>
  <c r="GI1295" i="14"/>
  <c r="GI1411" i="14"/>
  <c r="GI1521" i="14"/>
  <c r="GI1635" i="14"/>
  <c r="GI195" i="14"/>
  <c r="GH467" i="14"/>
  <c r="GI326" i="14"/>
  <c r="GH224" i="14"/>
  <c r="GH476" i="14"/>
  <c r="GH683" i="14"/>
  <c r="GH878" i="14"/>
  <c r="GH988" i="14"/>
  <c r="GI1102" i="14"/>
  <c r="GH1220" i="14"/>
  <c r="GH1329" i="14"/>
  <c r="GH1444" i="14"/>
  <c r="GH1561" i="14"/>
  <c r="GI1670" i="14"/>
  <c r="GH208" i="14"/>
  <c r="GH652" i="14"/>
  <c r="GH847" i="14"/>
  <c r="GI555" i="14"/>
  <c r="GI763" i="14"/>
  <c r="GH556" i="14"/>
  <c r="GH760" i="14"/>
  <c r="GI946" i="14"/>
  <c r="GI1092" i="14"/>
  <c r="GH1245" i="14"/>
  <c r="GH1402" i="14"/>
  <c r="GH1547" i="14"/>
  <c r="GH1690" i="14"/>
  <c r="GH1781" i="14"/>
  <c r="GH1845" i="14"/>
  <c r="GH1909" i="14"/>
  <c r="GH1973" i="14"/>
  <c r="GH2037" i="14"/>
  <c r="GH2101" i="14"/>
  <c r="GH2165" i="14"/>
  <c r="GH917" i="14"/>
  <c r="GH1069" i="14"/>
  <c r="GH1221" i="14"/>
  <c r="GI1372" i="14"/>
  <c r="GI1524" i="14"/>
  <c r="GI904" i="14"/>
  <c r="GH1056" i="14"/>
  <c r="GH644" i="14"/>
  <c r="GH958" i="14"/>
  <c r="GH1109" i="14"/>
  <c r="GH1261" i="14"/>
  <c r="GH1413" i="14"/>
  <c r="GI705" i="14"/>
  <c r="GH973" i="14"/>
  <c r="GH1125" i="14"/>
  <c r="GI1276" i="14"/>
  <c r="GI1428" i="14"/>
  <c r="GI1580" i="14"/>
  <c r="GH1731" i="14"/>
  <c r="GH1826" i="14"/>
  <c r="GI1911" i="14"/>
  <c r="GI1996" i="14"/>
  <c r="GH2082" i="14"/>
  <c r="GH2167" i="14"/>
  <c r="GH2215" i="14"/>
  <c r="GH2279" i="14"/>
  <c r="GH2343" i="14"/>
  <c r="GH2405" i="14"/>
  <c r="GH2423" i="14"/>
  <c r="GH2447" i="14"/>
  <c r="GH2467" i="14"/>
  <c r="GH2485" i="14"/>
  <c r="GH2509" i="14"/>
  <c r="GH2527" i="14"/>
  <c r="GH2549" i="14"/>
  <c r="GH2573" i="14"/>
  <c r="GH2591" i="14"/>
  <c r="GH2613" i="14"/>
  <c r="GH2637" i="14"/>
  <c r="GH2655" i="14"/>
  <c r="GH2677" i="14"/>
  <c r="GH2701" i="14"/>
  <c r="GH2719" i="14"/>
  <c r="GH2741" i="14"/>
  <c r="GH2765" i="14"/>
  <c r="GH2783" i="14"/>
  <c r="GH2805" i="14"/>
  <c r="GH1293" i="14"/>
  <c r="GH1464" i="14"/>
  <c r="GI1576" i="14"/>
  <c r="GI1652" i="14"/>
  <c r="GH1709" i="14"/>
  <c r="GI1766" i="14"/>
  <c r="GI1809" i="14"/>
  <c r="GI1841" i="14"/>
  <c r="GI1880" i="14"/>
  <c r="GH1184" i="14"/>
  <c r="GI1354" i="14"/>
  <c r="GH1539" i="14"/>
  <c r="GH1616" i="14"/>
  <c r="GI1672" i="14"/>
  <c r="GI1739" i="14"/>
  <c r="GI1789" i="14"/>
  <c r="GI1821" i="14"/>
  <c r="GH1860" i="14"/>
  <c r="GI1902" i="14"/>
  <c r="GI1934" i="14"/>
  <c r="GH1974" i="14"/>
  <c r="GI2016" i="14"/>
  <c r="GI2048" i="14"/>
  <c r="GI2073" i="14"/>
  <c r="GH2102" i="14"/>
  <c r="GI2126" i="14"/>
  <c r="GH2148" i="14"/>
  <c r="GH1246" i="14"/>
  <c r="GI1378" i="14"/>
  <c r="GH1511" i="14"/>
  <c r="GH1573" i="14"/>
  <c r="GH1655" i="14"/>
  <c r="GH1706" i="14"/>
  <c r="GH1745" i="14"/>
  <c r="GI1800" i="14"/>
  <c r="GI1825" i="14"/>
  <c r="GI1850" i="14"/>
  <c r="GI1878" i="14"/>
  <c r="GH1900" i="14"/>
  <c r="GI1925" i="14"/>
  <c r="GI1953" i="14"/>
  <c r="GI1978" i="14"/>
  <c r="GH2000" i="14"/>
  <c r="GH2028" i="14"/>
  <c r="GI2053" i="14"/>
  <c r="GH2078" i="14"/>
  <c r="GI2106" i="14"/>
  <c r="GH2128" i="14"/>
  <c r="GI2152" i="14"/>
  <c r="GI2177" i="14"/>
  <c r="GH2196" i="14"/>
  <c r="GH2212" i="14"/>
  <c r="GI2233" i="14"/>
  <c r="GH2252" i="14"/>
  <c r="GI2270" i="14"/>
  <c r="GH2292" i="14"/>
  <c r="GH2308" i="14"/>
  <c r="GI2326" i="14"/>
  <c r="GH2348" i="14"/>
  <c r="GI2366" i="14"/>
  <c r="GI2382" i="14"/>
  <c r="GH2404" i="14"/>
  <c r="GI2422" i="14"/>
  <c r="GI2441" i="14"/>
  <c r="GI2462" i="14"/>
  <c r="GI2478" i="14"/>
  <c r="GI2497" i="14"/>
  <c r="GI2518" i="14"/>
  <c r="GI2537" i="14"/>
  <c r="GI2553" i="14"/>
  <c r="GI2574" i="14"/>
  <c r="GH2612" i="14"/>
  <c r="GI2633" i="14"/>
  <c r="GI2649" i="14"/>
  <c r="GH2668" i="14"/>
  <c r="GH2708" i="14"/>
  <c r="GH2724" i="14"/>
  <c r="GI2745" i="14"/>
  <c r="GH2764" i="14"/>
  <c r="GI2782" i="14"/>
  <c r="GH2804" i="14"/>
  <c r="GI2818" i="14"/>
  <c r="GI2832" i="14"/>
  <c r="GI2848" i="14"/>
  <c r="GI2862" i="14"/>
  <c r="GI2874" i="14"/>
  <c r="GI2890" i="14"/>
  <c r="GI2904" i="14"/>
  <c r="GI2918" i="14"/>
  <c r="GI2934" i="14"/>
  <c r="GI2946" i="14"/>
  <c r="GH1269" i="14"/>
  <c r="GH1421" i="14"/>
  <c r="GH1535" i="14"/>
  <c r="GH1574" i="14"/>
  <c r="GI1624" i="14"/>
  <c r="GH1669" i="14"/>
  <c r="GI1755" i="14"/>
  <c r="GI1805" i="14"/>
  <c r="GI1833" i="14"/>
  <c r="GI1858" i="14"/>
  <c r="GH1880" i="14"/>
  <c r="GH1908" i="14"/>
  <c r="GI1933" i="14"/>
  <c r="GH1958" i="14"/>
  <c r="GI1986" i="14"/>
  <c r="GH2008" i="14"/>
  <c r="GI2032" i="14"/>
  <c r="GI2064" i="14"/>
  <c r="GI2089" i="14"/>
  <c r="GI2110" i="14"/>
  <c r="GI2139" i="14"/>
  <c r="GH2164" i="14"/>
  <c r="GI2183" i="14"/>
  <c r="GI2204" i="14"/>
  <c r="GI2220" i="14"/>
  <c r="GI2239" i="14"/>
  <c r="GI2260" i="14"/>
  <c r="GI2295" i="14"/>
  <c r="GI2335" i="14"/>
  <c r="GH2354" i="14"/>
  <c r="GI2375" i="14"/>
  <c r="GI2391" i="14"/>
  <c r="GH2410" i="14"/>
  <c r="GI2431" i="14"/>
  <c r="GI2452" i="14"/>
  <c r="GI2468" i="14"/>
  <c r="GH2490" i="14"/>
  <c r="GI2508" i="14"/>
  <c r="GI2527" i="14"/>
  <c r="GI2548" i="14"/>
  <c r="GI2564" i="14"/>
  <c r="GI2604" i="14"/>
  <c r="GI2623" i="14"/>
  <c r="GI2637" i="14"/>
  <c r="GH2698" i="14"/>
  <c r="GI2751" i="14"/>
  <c r="GH2860" i="14"/>
  <c r="GH2900" i="14"/>
  <c r="GI2945" i="14"/>
  <c r="GI2347" i="14"/>
  <c r="GI2733" i="14"/>
  <c r="GI1987" i="14"/>
  <c r="GI2086" i="14"/>
  <c r="GI2173" i="14"/>
  <c r="GH2216" i="14"/>
  <c r="GH2248" i="14"/>
  <c r="GH2328" i="14"/>
  <c r="GI2397" i="14"/>
  <c r="GH2440" i="14"/>
  <c r="GI2512" i="14"/>
  <c r="GI2555" i="14"/>
  <c r="GI2624" i="14"/>
  <c r="GH2656" i="14"/>
  <c r="GH2702" i="14"/>
  <c r="GI2755" i="14"/>
  <c r="GI2808" i="14"/>
  <c r="GH2845" i="14"/>
  <c r="GH2901" i="14"/>
  <c r="GH2823" i="14"/>
  <c r="GH2935" i="14"/>
  <c r="GI2104" i="14"/>
  <c r="GH2254" i="14"/>
  <c r="GI2328" i="14"/>
  <c r="GI2440" i="14"/>
  <c r="GH2520" i="14"/>
  <c r="GI2594" i="14"/>
  <c r="GI2685" i="14"/>
  <c r="GI2706" i="14"/>
  <c r="GH2760" i="14"/>
  <c r="GI2829" i="14"/>
  <c r="GH2867" i="14"/>
  <c r="GH2904" i="14"/>
  <c r="GH2944" i="14"/>
  <c r="GI2065" i="14"/>
  <c r="GH2208" i="14"/>
  <c r="GH2320" i="14"/>
  <c r="GI2357" i="14"/>
  <c r="GI2437" i="14"/>
  <c r="GH2510" i="14"/>
  <c r="GI2584" i="14"/>
  <c r="GI2627" i="14"/>
  <c r="GH2704" i="14"/>
  <c r="GH2750" i="14"/>
  <c r="GH2825" i="14"/>
  <c r="GH2881" i="14"/>
  <c r="GI2923" i="14"/>
  <c r="GH1998" i="14"/>
  <c r="GI2235" i="14"/>
  <c r="GI2320" i="14"/>
  <c r="GH2512" i="14"/>
  <c r="GI2669" i="14"/>
  <c r="GH2863" i="14"/>
  <c r="DL94" i="14"/>
  <c r="DL78" i="14"/>
  <c r="EU101" i="14"/>
  <c r="EU109" i="14"/>
  <c r="EU117" i="14"/>
  <c r="EV101" i="14"/>
  <c r="EW101" i="14" s="1"/>
  <c r="EV109" i="14"/>
  <c r="EW109" i="14" s="1"/>
  <c r="EV117" i="14"/>
  <c r="EW117" i="14" s="1"/>
  <c r="EU100" i="14"/>
  <c r="EU108" i="14"/>
  <c r="EU116" i="14"/>
  <c r="EV100" i="14"/>
  <c r="EW100" i="14" s="1"/>
  <c r="EV108" i="14"/>
  <c r="EW108" i="14" s="1"/>
  <c r="EV116" i="14"/>
  <c r="EW116" i="14" s="1"/>
  <c r="EU95" i="14"/>
  <c r="EU103" i="14"/>
  <c r="EU111" i="14"/>
  <c r="EV95" i="14"/>
  <c r="EW95" i="14" s="1"/>
  <c r="EV103" i="14"/>
  <c r="EW103" i="14" s="1"/>
  <c r="EV111" i="14"/>
  <c r="EW111" i="14" s="1"/>
  <c r="EU94" i="14"/>
  <c r="EU102" i="14"/>
  <c r="EU110" i="14"/>
  <c r="EV94" i="14"/>
  <c r="EW94" i="14" s="1"/>
  <c r="EV102" i="14"/>
  <c r="EW102" i="14" s="1"/>
  <c r="EV110" i="14"/>
  <c r="EW110" i="14" s="1"/>
  <c r="EU97" i="14"/>
  <c r="EU105" i="14"/>
  <c r="EU113" i="14"/>
  <c r="EV97" i="14"/>
  <c r="EW97" i="14" s="1"/>
  <c r="EV105" i="14"/>
  <c r="EW105" i="14" s="1"/>
  <c r="EV113" i="14"/>
  <c r="EW113" i="14" s="1"/>
  <c r="EU96" i="14"/>
  <c r="EU104" i="14"/>
  <c r="EU112" i="14"/>
  <c r="EV96" i="14"/>
  <c r="EW96" i="14" s="1"/>
  <c r="EV104" i="14"/>
  <c r="EW104" i="14" s="1"/>
  <c r="EV112" i="14"/>
  <c r="EW112" i="14" s="1"/>
  <c r="EU99" i="14"/>
  <c r="EU107" i="14"/>
  <c r="EU115" i="14"/>
  <c r="EV99" i="14"/>
  <c r="EW99" i="14" s="1"/>
  <c r="EV107" i="14"/>
  <c r="EW107" i="14" s="1"/>
  <c r="EV115" i="14"/>
  <c r="EW115" i="14" s="1"/>
  <c r="EU98" i="14"/>
  <c r="EU106" i="14"/>
  <c r="EU114" i="14"/>
  <c r="EV98" i="14"/>
  <c r="EW98" i="14" s="1"/>
  <c r="EV106" i="14"/>
  <c r="EW106" i="14" s="1"/>
  <c r="EV114" i="14"/>
  <c r="EW114" i="14" s="1"/>
  <c r="EV92" i="14"/>
  <c r="P7" i="14" s="1"/>
  <c r="DL79" i="14"/>
  <c r="AR55" i="20"/>
  <c r="AP19" i="20"/>
  <c r="AX55" i="14"/>
  <c r="AV18" i="14"/>
  <c r="DL87" i="14"/>
  <c r="DL71" i="14"/>
  <c r="DL95" i="14"/>
  <c r="DL96" i="14"/>
  <c r="FF2946" i="14"/>
  <c r="FF2938" i="14"/>
  <c r="FF2930" i="14"/>
  <c r="FF2922" i="14"/>
  <c r="FF2914" i="14"/>
  <c r="FF2906" i="14"/>
  <c r="FF2898" i="14"/>
  <c r="FF2890" i="14"/>
  <c r="FF2882" i="14"/>
  <c r="FF2874" i="14"/>
  <c r="FF2866" i="14"/>
  <c r="FF2858" i="14"/>
  <c r="FF2850" i="14"/>
  <c r="FF2842" i="14"/>
  <c r="FF2834" i="14"/>
  <c r="FF2826" i="14"/>
  <c r="FF2818" i="14"/>
  <c r="FF2810" i="14"/>
  <c r="FF2802" i="14"/>
  <c r="FF2794" i="14"/>
  <c r="FF2786" i="14"/>
  <c r="FF2778" i="14"/>
  <c r="FF2770" i="14"/>
  <c r="FE2949" i="14"/>
  <c r="FE2941" i="14"/>
  <c r="FE2933" i="14"/>
  <c r="FE2925" i="14"/>
  <c r="FE2917" i="14"/>
  <c r="FE2909" i="14"/>
  <c r="FE2901" i="14"/>
  <c r="FE2893" i="14"/>
  <c r="FE2885" i="14"/>
  <c r="FE2877" i="14"/>
  <c r="FE2869" i="14"/>
  <c r="FE2861" i="14"/>
  <c r="FE2853" i="14"/>
  <c r="FE2845" i="14"/>
  <c r="FE2837" i="14"/>
  <c r="FE2829" i="14"/>
  <c r="FE2821" i="14"/>
  <c r="FE2813" i="14"/>
  <c r="FE2805" i="14"/>
  <c r="FE2797" i="14"/>
  <c r="FE2789" i="14"/>
  <c r="FE2781" i="14"/>
  <c r="FE2773" i="14"/>
  <c r="FE2765" i="14"/>
  <c r="FE2757" i="14"/>
  <c r="FE2749" i="14"/>
  <c r="FE2741" i="14"/>
  <c r="FE2733" i="14"/>
  <c r="FE2725" i="14"/>
  <c r="FE2717" i="14"/>
  <c r="FE2709" i="14"/>
  <c r="FF2945" i="14"/>
  <c r="FF2937" i="14"/>
  <c r="FF2929" i="14"/>
  <c r="FF2921" i="14"/>
  <c r="FF2913" i="14"/>
  <c r="FF2905" i="14"/>
  <c r="FF2897" i="14"/>
  <c r="FF2889" i="14"/>
  <c r="FF2881" i="14"/>
  <c r="FF2873" i="14"/>
  <c r="FF2865" i="14"/>
  <c r="FF2857" i="14"/>
  <c r="FF2849" i="14"/>
  <c r="FF2841" i="14"/>
  <c r="FF2833" i="14"/>
  <c r="FF2825" i="14"/>
  <c r="FF2817" i="14"/>
  <c r="FF2809" i="14"/>
  <c r="FF2801" i="14"/>
  <c r="FF2793" i="14"/>
  <c r="FF2785" i="14"/>
  <c r="FF2777" i="14"/>
  <c r="FF2769" i="14"/>
  <c r="FF2761" i="14"/>
  <c r="FF2753" i="14"/>
  <c r="FF2745" i="14"/>
  <c r="FF2737" i="14"/>
  <c r="FF2729" i="14"/>
  <c r="FF2721" i="14"/>
  <c r="FF2713" i="14"/>
  <c r="FE2948" i="14"/>
  <c r="FE2940" i="14"/>
  <c r="FE2932" i="14"/>
  <c r="FE2924" i="14"/>
  <c r="FE2916" i="14"/>
  <c r="FE2908" i="14"/>
  <c r="FE2900" i="14"/>
  <c r="FE2892" i="14"/>
  <c r="FE2884" i="14"/>
  <c r="FE2876" i="14"/>
  <c r="FE2868" i="14"/>
  <c r="FE2860" i="14"/>
  <c r="FE2852" i="14"/>
  <c r="FE2844" i="14"/>
  <c r="FE2836" i="14"/>
  <c r="FE2828" i="14"/>
  <c r="FE2820" i="14"/>
  <c r="FE2812" i="14"/>
  <c r="FE2804" i="14"/>
  <c r="FE2796" i="14"/>
  <c r="FE2788" i="14"/>
  <c r="FE2780" i="14"/>
  <c r="FE2772" i="14"/>
  <c r="FE2764" i="14"/>
  <c r="FE2756" i="14"/>
  <c r="FE2748" i="14"/>
  <c r="FE2740" i="14"/>
  <c r="FE2732" i="14"/>
  <c r="FE2724" i="14"/>
  <c r="FE2716" i="14"/>
  <c r="FE2708" i="14"/>
  <c r="FE2700" i="14"/>
  <c r="FE2692" i="14"/>
  <c r="FE2684" i="14"/>
  <c r="FE2676" i="14"/>
  <c r="FE2668" i="14"/>
  <c r="FE2660" i="14"/>
  <c r="FE2652" i="14"/>
  <c r="FE2644" i="14"/>
  <c r="FE2636" i="14"/>
  <c r="FE2628" i="14"/>
  <c r="FE2620" i="14"/>
  <c r="FE2612" i="14"/>
  <c r="FE2604" i="14"/>
  <c r="FE2596" i="14"/>
  <c r="FE2588" i="14"/>
  <c r="FE2580" i="14"/>
  <c r="FE2572" i="14"/>
  <c r="FE2564" i="14"/>
  <c r="FE2556" i="14"/>
  <c r="FE2548" i="14"/>
  <c r="FE2540" i="14"/>
  <c r="FE2532" i="14"/>
  <c r="FE2524" i="14"/>
  <c r="FE2516" i="14"/>
  <c r="FE2508" i="14"/>
  <c r="FE2500" i="14"/>
  <c r="FE2492" i="14"/>
  <c r="FE2484" i="14"/>
  <c r="FE2476" i="14"/>
  <c r="FE2468" i="14"/>
  <c r="FE2460" i="14"/>
  <c r="FE2452" i="14"/>
  <c r="FE2444" i="14"/>
  <c r="FE2436" i="14"/>
  <c r="FE2428" i="14"/>
  <c r="FE2420" i="14"/>
  <c r="FE2412" i="14"/>
  <c r="FE2404" i="14"/>
  <c r="FE2396" i="14"/>
  <c r="FE2388" i="14"/>
  <c r="FE2380" i="14"/>
  <c r="FE2372" i="14"/>
  <c r="FE2364" i="14"/>
  <c r="FE2356" i="14"/>
  <c r="FE2348" i="14"/>
  <c r="FE2340" i="14"/>
  <c r="FE2332" i="14"/>
  <c r="FE2324" i="14"/>
  <c r="FE2316" i="14"/>
  <c r="FE2308" i="14"/>
  <c r="FE2300" i="14"/>
  <c r="FE2292" i="14"/>
  <c r="FE2284" i="14"/>
  <c r="FE2276" i="14"/>
  <c r="FE2268" i="14"/>
  <c r="FE2260" i="14"/>
  <c r="FE2252" i="14"/>
  <c r="FE2244" i="14"/>
  <c r="FE2236" i="14"/>
  <c r="FE2228" i="14"/>
  <c r="FE2220" i="14"/>
  <c r="FE2212" i="14"/>
  <c r="FE2204" i="14"/>
  <c r="FE2196" i="14"/>
  <c r="FE2188" i="14"/>
  <c r="FE2180" i="14"/>
  <c r="FE2172" i="14"/>
  <c r="FE2164" i="14"/>
  <c r="FE2156" i="14"/>
  <c r="FE2148" i="14"/>
  <c r="FE2140" i="14"/>
  <c r="FE2132" i="14"/>
  <c r="FE2124" i="14"/>
  <c r="FE2116" i="14"/>
  <c r="FE2108" i="14"/>
  <c r="FE2100" i="14"/>
  <c r="FE2092" i="14"/>
  <c r="FE2084" i="14"/>
  <c r="FE2076" i="14"/>
  <c r="FE2068" i="14"/>
  <c r="FE2060" i="14"/>
  <c r="FE2052" i="14"/>
  <c r="FE2044" i="14"/>
  <c r="FE2036" i="14"/>
  <c r="FE2028" i="14"/>
  <c r="FE2020" i="14"/>
  <c r="FE2012" i="14"/>
  <c r="FE2004" i="14"/>
  <c r="FE1996" i="14"/>
  <c r="FE1988" i="14"/>
  <c r="FE1980" i="14"/>
  <c r="FE1972" i="14"/>
  <c r="FE1964" i="14"/>
  <c r="FE1956" i="14"/>
  <c r="FE1948" i="14"/>
  <c r="FE1940" i="14"/>
  <c r="FE1932" i="14"/>
  <c r="FE1924" i="14"/>
  <c r="FE1916" i="14"/>
  <c r="FE1908" i="14"/>
  <c r="FE1900" i="14"/>
  <c r="FE1892" i="14"/>
  <c r="FE1884" i="14"/>
  <c r="FE1876" i="14"/>
  <c r="FE1868" i="14"/>
  <c r="FE1860" i="14"/>
  <c r="FE1852" i="14"/>
  <c r="FE1844" i="14"/>
  <c r="FE1836" i="14"/>
  <c r="FE1828" i="14"/>
  <c r="FE1820" i="14"/>
  <c r="FE1812" i="14"/>
  <c r="FE1804" i="14"/>
  <c r="FE1796" i="14"/>
  <c r="FE1788" i="14"/>
  <c r="FE1780" i="14"/>
  <c r="FE1772" i="14"/>
  <c r="FE1764" i="14"/>
  <c r="FE1756" i="14"/>
  <c r="FE1748" i="14"/>
  <c r="FE1740" i="14"/>
  <c r="FE1732" i="14"/>
  <c r="FE1724" i="14"/>
  <c r="FF2732" i="14"/>
  <c r="FF2704" i="14"/>
  <c r="FF2693" i="14"/>
  <c r="FE2683" i="14"/>
  <c r="FF2672" i="14"/>
  <c r="FF2661" i="14"/>
  <c r="FE2651" i="14"/>
  <c r="FF2640" i="14"/>
  <c r="FF2629" i="14"/>
  <c r="FE2619" i="14"/>
  <c r="FF2608" i="14"/>
  <c r="FF2597" i="14"/>
  <c r="FE2587" i="14"/>
  <c r="FF2576" i="14"/>
  <c r="FF2565" i="14"/>
  <c r="FE2555" i="14"/>
  <c r="FF2544" i="14"/>
  <c r="FF2533" i="14"/>
  <c r="FE2523" i="14"/>
  <c r="FF2512" i="14"/>
  <c r="FF2501" i="14"/>
  <c r="FE2491" i="14"/>
  <c r="FF2480" i="14"/>
  <c r="FF2469" i="14"/>
  <c r="FE2459" i="14"/>
  <c r="FF2448" i="14"/>
  <c r="FF2437" i="14"/>
  <c r="FE2427" i="14"/>
  <c r="FF2416" i="14"/>
  <c r="FF2405" i="14"/>
  <c r="FE2395" i="14"/>
  <c r="FF2384" i="14"/>
  <c r="FF2373" i="14"/>
  <c r="FE2363" i="14"/>
  <c r="FF2352" i="14"/>
  <c r="FF2341" i="14"/>
  <c r="FE2331" i="14"/>
  <c r="FF2320" i="14"/>
  <c r="FF2309" i="14"/>
  <c r="FE2299" i="14"/>
  <c r="FF2288" i="14"/>
  <c r="FF2277" i="14"/>
  <c r="FE2267" i="14"/>
  <c r="FF2256" i="14"/>
  <c r="FF2245" i="14"/>
  <c r="FE2235" i="14"/>
  <c r="FF2224" i="14"/>
  <c r="FF2213" i="14"/>
  <c r="FE2203" i="14"/>
  <c r="FF2192" i="14"/>
  <c r="FF2181" i="14"/>
  <c r="FE2171" i="14"/>
  <c r="FF2160" i="14"/>
  <c r="FF2149" i="14"/>
  <c r="FE2139" i="14"/>
  <c r="FF2128" i="14"/>
  <c r="FF2117" i="14"/>
  <c r="FE2107" i="14"/>
  <c r="FF2096" i="14"/>
  <c r="FF2085" i="14"/>
  <c r="FE2075" i="14"/>
  <c r="FF2064" i="14"/>
  <c r="FF2053" i="14"/>
  <c r="FE2043" i="14"/>
  <c r="FF2032" i="14"/>
  <c r="FF2021" i="14"/>
  <c r="FE2011" i="14"/>
  <c r="FF2000" i="14"/>
  <c r="FF1989" i="14"/>
  <c r="FE1979" i="14"/>
  <c r="FF1968" i="14"/>
  <c r="FF1957" i="14"/>
  <c r="FE1947" i="14"/>
  <c r="FF1936" i="14"/>
  <c r="FF1925" i="14"/>
  <c r="FE1915" i="14"/>
  <c r="FF1904" i="14"/>
  <c r="FF1893" i="14"/>
  <c r="FE1883" i="14"/>
  <c r="FF1872" i="14"/>
  <c r="FF1861" i="14"/>
  <c r="FE1851" i="14"/>
  <c r="FF1840" i="14"/>
  <c r="FF1829" i="14"/>
  <c r="FE1819" i="14"/>
  <c r="FF1808" i="14"/>
  <c r="FF1797" i="14"/>
  <c r="FE1787" i="14"/>
  <c r="FF1776" i="14"/>
  <c r="FF1765" i="14"/>
  <c r="FE1755" i="14"/>
  <c r="FF1744" i="14"/>
  <c r="FF1733" i="14"/>
  <c r="FE1723" i="14"/>
  <c r="FE1715" i="14"/>
  <c r="FE1707" i="14"/>
  <c r="FE1699" i="14"/>
  <c r="FE1691" i="14"/>
  <c r="FE1683" i="14"/>
  <c r="FE1675" i="14"/>
  <c r="FE1667" i="14"/>
  <c r="FE1659" i="14"/>
  <c r="FE1651" i="14"/>
  <c r="FE1643" i="14"/>
  <c r="FE1635" i="14"/>
  <c r="FE1627" i="14"/>
  <c r="FE1619" i="14"/>
  <c r="FE1611" i="14"/>
  <c r="FE1603" i="14"/>
  <c r="FE1595" i="14"/>
  <c r="FE1587" i="14"/>
  <c r="FF2742" i="14"/>
  <c r="FF2710" i="14"/>
  <c r="FE2697" i="14"/>
  <c r="FF2686" i="14"/>
  <c r="FF2675" i="14"/>
  <c r="FE2665" i="14"/>
  <c r="FF2654" i="14"/>
  <c r="FF2643" i="14"/>
  <c r="FE2633" i="14"/>
  <c r="FF2622" i="14"/>
  <c r="FF2611" i="14"/>
  <c r="FE2601" i="14"/>
  <c r="FF2590" i="14"/>
  <c r="FF2579" i="14"/>
  <c r="FE2569" i="14"/>
  <c r="FF2558" i="14"/>
  <c r="FF2547" i="14"/>
  <c r="FE2537" i="14"/>
  <c r="FF2526" i="14"/>
  <c r="FF2515" i="14"/>
  <c r="FE2505" i="14"/>
  <c r="FF2494" i="14"/>
  <c r="FF2483" i="14"/>
  <c r="FE2473" i="14"/>
  <c r="FF2462" i="14"/>
  <c r="FF2451" i="14"/>
  <c r="FE2441" i="14"/>
  <c r="FF2430" i="14"/>
  <c r="FF2419" i="14"/>
  <c r="FE2409" i="14"/>
  <c r="FF2398" i="14"/>
  <c r="FF2387" i="14"/>
  <c r="FE2377" i="14"/>
  <c r="FF2366" i="14"/>
  <c r="FF2355" i="14"/>
  <c r="FE2345" i="14"/>
  <c r="FF2334" i="14"/>
  <c r="FF2323" i="14"/>
  <c r="FE2313" i="14"/>
  <c r="FF2302" i="14"/>
  <c r="FF2291" i="14"/>
  <c r="FE2281" i="14"/>
  <c r="FF2270" i="14"/>
  <c r="FF2259" i="14"/>
  <c r="FE2249" i="14"/>
  <c r="FF2238" i="14"/>
  <c r="FF2227" i="14"/>
  <c r="FE2217" i="14"/>
  <c r="FF2206" i="14"/>
  <c r="FF2195" i="14"/>
  <c r="FE2185" i="14"/>
  <c r="FF2174" i="14"/>
  <c r="FF2163" i="14"/>
  <c r="FE2153" i="14"/>
  <c r="FF2142" i="14"/>
  <c r="FF2131" i="14"/>
  <c r="FE2121" i="14"/>
  <c r="FF2110" i="14"/>
  <c r="FF2099" i="14"/>
  <c r="FE2089" i="14"/>
  <c r="FF2078" i="14"/>
  <c r="FF2067" i="14"/>
  <c r="FE2057" i="14"/>
  <c r="FF2046" i="14"/>
  <c r="FF2035" i="14"/>
  <c r="FE2025" i="14"/>
  <c r="FF2014" i="14"/>
  <c r="FF2003" i="14"/>
  <c r="FE1993" i="14"/>
  <c r="FF1982" i="14"/>
  <c r="FF1971" i="14"/>
  <c r="FE1961" i="14"/>
  <c r="FF1950" i="14"/>
  <c r="FF1939" i="14"/>
  <c r="FE1929" i="14"/>
  <c r="FF1918" i="14"/>
  <c r="FF1907" i="14"/>
  <c r="FE1897" i="14"/>
  <c r="FF1886" i="14"/>
  <c r="FF1875" i="14"/>
  <c r="FE1865" i="14"/>
  <c r="FF1854" i="14"/>
  <c r="FF1843" i="14"/>
  <c r="FE1833" i="14"/>
  <c r="FF1822" i="14"/>
  <c r="FF1811" i="14"/>
  <c r="FE1801" i="14"/>
  <c r="FF1790" i="14"/>
  <c r="FF1779" i="14"/>
  <c r="FE1769" i="14"/>
  <c r="FF1758" i="14"/>
  <c r="FF1747" i="14"/>
  <c r="FE1737" i="14"/>
  <c r="FF1726" i="14"/>
  <c r="FF1717" i="14"/>
  <c r="FF1709" i="14"/>
  <c r="FF1701" i="14"/>
  <c r="FF1693" i="14"/>
  <c r="FF1685" i="14"/>
  <c r="FF1677" i="14"/>
  <c r="FF1669" i="14"/>
  <c r="FF1661" i="14"/>
  <c r="FF1653" i="14"/>
  <c r="FF1645" i="14"/>
  <c r="FF1637" i="14"/>
  <c r="FF1629" i="14"/>
  <c r="FF1621" i="14"/>
  <c r="FF1613" i="14"/>
  <c r="FF1605" i="14"/>
  <c r="FF1597" i="14"/>
  <c r="FF1589" i="14"/>
  <c r="FF2752" i="14"/>
  <c r="FF2720" i="14"/>
  <c r="FF2700" i="14"/>
  <c r="FF2689" i="14"/>
  <c r="FE2679" i="14"/>
  <c r="FF2668" i="14"/>
  <c r="FF2657" i="14"/>
  <c r="FE2647" i="14"/>
  <c r="FF2636" i="14"/>
  <c r="FF2625" i="14"/>
  <c r="FE2615" i="14"/>
  <c r="FF2604" i="14"/>
  <c r="FF2593" i="14"/>
  <c r="FE2583" i="14"/>
  <c r="FF2572" i="14"/>
  <c r="FF2561" i="14"/>
  <c r="FE2551" i="14"/>
  <c r="FF2540" i="14"/>
  <c r="FF2529" i="14"/>
  <c r="FE2519" i="14"/>
  <c r="FF2508" i="14"/>
  <c r="FF2497" i="14"/>
  <c r="FE2487" i="14"/>
  <c r="FF2476" i="14"/>
  <c r="FF2465" i="14"/>
  <c r="FE2455" i="14"/>
  <c r="FF2444" i="14"/>
  <c r="FF2433" i="14"/>
  <c r="FE2423" i="14"/>
  <c r="FF2412" i="14"/>
  <c r="FF2401" i="14"/>
  <c r="FE2391" i="14"/>
  <c r="FF2380" i="14"/>
  <c r="FF2369" i="14"/>
  <c r="FE2359" i="14"/>
  <c r="FF2348" i="14"/>
  <c r="FF2337" i="14"/>
  <c r="FE2327" i="14"/>
  <c r="FF2316" i="14"/>
  <c r="FF2305" i="14"/>
  <c r="FE2295" i="14"/>
  <c r="FF2284" i="14"/>
  <c r="FF2273" i="14"/>
  <c r="FE2263" i="14"/>
  <c r="FF2252" i="14"/>
  <c r="FF2241" i="14"/>
  <c r="FE2231" i="14"/>
  <c r="FF2220" i="14"/>
  <c r="FF2209" i="14"/>
  <c r="FE2199" i="14"/>
  <c r="FF2188" i="14"/>
  <c r="FF2177" i="14"/>
  <c r="FE2167" i="14"/>
  <c r="FF2156" i="14"/>
  <c r="FF2145" i="14"/>
  <c r="FE2135" i="14"/>
  <c r="FF2124" i="14"/>
  <c r="FF2113" i="14"/>
  <c r="FE2103" i="14"/>
  <c r="FF2092" i="14"/>
  <c r="FF2081" i="14"/>
  <c r="FE2071" i="14"/>
  <c r="FF2060" i="14"/>
  <c r="FF2049" i="14"/>
  <c r="FE2039" i="14"/>
  <c r="FF2028" i="14"/>
  <c r="FF2017" i="14"/>
  <c r="FE2007" i="14"/>
  <c r="FF1996" i="14"/>
  <c r="FF1985" i="14"/>
  <c r="FE1975" i="14"/>
  <c r="FF1964" i="14"/>
  <c r="FF1953" i="14"/>
  <c r="FE1943" i="14"/>
  <c r="FF1932" i="14"/>
  <c r="FF1921" i="14"/>
  <c r="FE1911" i="14"/>
  <c r="FF1900" i="14"/>
  <c r="FF1889" i="14"/>
  <c r="FE1879" i="14"/>
  <c r="FF1868" i="14"/>
  <c r="FF1857" i="14"/>
  <c r="FE1847" i="14"/>
  <c r="FF1836" i="14"/>
  <c r="FF1825" i="14"/>
  <c r="FE1815" i="14"/>
  <c r="FF1804" i="14"/>
  <c r="FF1793" i="14"/>
  <c r="FE1783" i="14"/>
  <c r="FF1772" i="14"/>
  <c r="FF1761" i="14"/>
  <c r="FE1751" i="14"/>
  <c r="FF1740" i="14"/>
  <c r="FF1729" i="14"/>
  <c r="FE1720" i="14"/>
  <c r="FE1712" i="14"/>
  <c r="FE1704" i="14"/>
  <c r="FE1696" i="14"/>
  <c r="FE1688" i="14"/>
  <c r="FE1680" i="14"/>
  <c r="FE1672" i="14"/>
  <c r="FE1664" i="14"/>
  <c r="FE1656" i="14"/>
  <c r="FF2754" i="14"/>
  <c r="FF2722" i="14"/>
  <c r="FE2701" i="14"/>
  <c r="FF2690" i="14"/>
  <c r="FF2679" i="14"/>
  <c r="FE2669" i="14"/>
  <c r="FF2658" i="14"/>
  <c r="FF2647" i="14"/>
  <c r="FE2637" i="14"/>
  <c r="FF2626" i="14"/>
  <c r="FF2615" i="14"/>
  <c r="FE2605" i="14"/>
  <c r="FF2594" i="14"/>
  <c r="FF2583" i="14"/>
  <c r="FE2573" i="14"/>
  <c r="FF2562" i="14"/>
  <c r="FF2551" i="14"/>
  <c r="FE2541" i="14"/>
  <c r="FF2530" i="14"/>
  <c r="FF2519" i="14"/>
  <c r="FE2509" i="14"/>
  <c r="FF2498" i="14"/>
  <c r="FF2487" i="14"/>
  <c r="FE2477" i="14"/>
  <c r="FF2466" i="14"/>
  <c r="FF2455" i="14"/>
  <c r="FE2445" i="14"/>
  <c r="FF2434" i="14"/>
  <c r="FF2423" i="14"/>
  <c r="FE2413" i="14"/>
  <c r="FF2402" i="14"/>
  <c r="FF2391" i="14"/>
  <c r="FE2381" i="14"/>
  <c r="FF2370" i="14"/>
  <c r="FF2359" i="14"/>
  <c r="FE2349" i="14"/>
  <c r="FF2338" i="14"/>
  <c r="FF2327" i="14"/>
  <c r="FE2317" i="14"/>
  <c r="FF2306" i="14"/>
  <c r="FF2295" i="14"/>
  <c r="FE2285" i="14"/>
  <c r="FF2274" i="14"/>
  <c r="FF2263" i="14"/>
  <c r="FE2253" i="14"/>
  <c r="FF2242" i="14"/>
  <c r="FF2231" i="14"/>
  <c r="FE2221" i="14"/>
  <c r="FF2210" i="14"/>
  <c r="FF2199" i="14"/>
  <c r="FE2189" i="14"/>
  <c r="FF2178" i="14"/>
  <c r="FF2167" i="14"/>
  <c r="FE2157" i="14"/>
  <c r="FF2146" i="14"/>
  <c r="FF2135" i="14"/>
  <c r="FE2125" i="14"/>
  <c r="FF2114" i="14"/>
  <c r="FF2103" i="14"/>
  <c r="FE2093" i="14"/>
  <c r="FF2082" i="14"/>
  <c r="FF2071" i="14"/>
  <c r="FE2061" i="14"/>
  <c r="FF2050" i="14"/>
  <c r="FF2039" i="14"/>
  <c r="FE2029" i="14"/>
  <c r="FF2018" i="14"/>
  <c r="FF2007" i="14"/>
  <c r="FE1997" i="14"/>
  <c r="FF1986" i="14"/>
  <c r="FF1975" i="14"/>
  <c r="FE1965" i="14"/>
  <c r="FF1954" i="14"/>
  <c r="FF1943" i="14"/>
  <c r="FE1933" i="14"/>
  <c r="FF1922" i="14"/>
  <c r="FF1911" i="14"/>
  <c r="FE1901" i="14"/>
  <c r="FF1890" i="14"/>
  <c r="FF1879" i="14"/>
  <c r="FE1869" i="14"/>
  <c r="FF1858" i="14"/>
  <c r="FF1847" i="14"/>
  <c r="FE1837" i="14"/>
  <c r="FF1826" i="14"/>
  <c r="FF1815" i="14"/>
  <c r="FE1805" i="14"/>
  <c r="FF1794" i="14"/>
  <c r="FF1783" i="14"/>
  <c r="FE1773" i="14"/>
  <c r="FF1762" i="14"/>
  <c r="FF1751" i="14"/>
  <c r="FE1741" i="14"/>
  <c r="FF1730" i="14"/>
  <c r="FF1720" i="14"/>
  <c r="FF1712" i="14"/>
  <c r="FF1704" i="14"/>
  <c r="FF1696" i="14"/>
  <c r="FF1688" i="14"/>
  <c r="FF1680" i="14"/>
  <c r="FF1672" i="14"/>
  <c r="FF1664" i="14"/>
  <c r="FF1656" i="14"/>
  <c r="FF1648" i="14"/>
  <c r="FF1640" i="14"/>
  <c r="FF1632" i="14"/>
  <c r="FF1624" i="14"/>
  <c r="FF1616" i="14"/>
  <c r="FF1608" i="14"/>
  <c r="FF1600" i="14"/>
  <c r="FF1592" i="14"/>
  <c r="FF1584" i="14"/>
  <c r="FF1576" i="14"/>
  <c r="FF1568" i="14"/>
  <c r="FF1560" i="14"/>
  <c r="FF1552" i="14"/>
  <c r="FF1544" i="14"/>
  <c r="FF1536" i="14"/>
  <c r="FF1528" i="14"/>
  <c r="FF1520" i="14"/>
  <c r="FF1512" i="14"/>
  <c r="FF1504" i="14"/>
  <c r="FF1496" i="14"/>
  <c r="FF1488" i="14"/>
  <c r="FF1480" i="14"/>
  <c r="FF1472" i="14"/>
  <c r="FF1464" i="14"/>
  <c r="FF1456" i="14"/>
  <c r="FF1448" i="14"/>
  <c r="FF1440" i="14"/>
  <c r="FF1432" i="14"/>
  <c r="FF1424" i="14"/>
  <c r="FF1416" i="14"/>
  <c r="FF1408" i="14"/>
  <c r="FF1400" i="14"/>
  <c r="FF1392" i="14"/>
  <c r="FF1384" i="14"/>
  <c r="FF1376" i="14"/>
  <c r="FF1368" i="14"/>
  <c r="FF1360" i="14"/>
  <c r="FF1352" i="14"/>
  <c r="FF1344" i="14"/>
  <c r="FF1336" i="14"/>
  <c r="FF1328" i="14"/>
  <c r="FF1320" i="14"/>
  <c r="FF1312" i="14"/>
  <c r="FF1304" i="14"/>
  <c r="FF1296" i="14"/>
  <c r="FF1288" i="14"/>
  <c r="FF1280" i="14"/>
  <c r="FF1272" i="14"/>
  <c r="FF1264" i="14"/>
  <c r="FF1256" i="14"/>
  <c r="FF1248" i="14"/>
  <c r="FF1240" i="14"/>
  <c r="FF1232" i="14"/>
  <c r="FF1224" i="14"/>
  <c r="FF1216" i="14"/>
  <c r="FF1208" i="14"/>
  <c r="FF1200" i="14"/>
  <c r="FF1192" i="14"/>
  <c r="FF1184" i="14"/>
  <c r="FF1176" i="14"/>
  <c r="FF1168" i="14"/>
  <c r="FF1160" i="14"/>
  <c r="FF1152" i="14"/>
  <c r="FF1144" i="14"/>
  <c r="FF1136" i="14"/>
  <c r="FF1128" i="14"/>
  <c r="FF1120" i="14"/>
  <c r="FF1112" i="14"/>
  <c r="FF1104" i="14"/>
  <c r="FF1096" i="14"/>
  <c r="FF1088" i="14"/>
  <c r="FF1080" i="14"/>
  <c r="FF1072" i="14"/>
  <c r="FF1064" i="14"/>
  <c r="FF1056" i="14"/>
  <c r="FF1048" i="14"/>
  <c r="FF1040" i="14"/>
  <c r="FF1032" i="14"/>
  <c r="FF1024" i="14"/>
  <c r="FF1016" i="14"/>
  <c r="FF1008" i="14"/>
  <c r="FF1000" i="14"/>
  <c r="FF992" i="14"/>
  <c r="FF984" i="14"/>
  <c r="FF976" i="14"/>
  <c r="FF968" i="14"/>
  <c r="FF960" i="14"/>
  <c r="FF952" i="14"/>
  <c r="FF944" i="14"/>
  <c r="FF936" i="14"/>
  <c r="FF928" i="14"/>
  <c r="FF920" i="14"/>
  <c r="FF912" i="14"/>
  <c r="FF904" i="14"/>
  <c r="FF896" i="14"/>
  <c r="FF888" i="14"/>
  <c r="FF880" i="14"/>
  <c r="FF872" i="14"/>
  <c r="FF864" i="14"/>
  <c r="FF856" i="14"/>
  <c r="FF848" i="14"/>
  <c r="FF840" i="14"/>
  <c r="FF832" i="14"/>
  <c r="FF824" i="14"/>
  <c r="FF816" i="14"/>
  <c r="FF808" i="14"/>
  <c r="FF800" i="14"/>
  <c r="FF792" i="14"/>
  <c r="FF784" i="14"/>
  <c r="FF776" i="14"/>
  <c r="FF768" i="14"/>
  <c r="FF760" i="14"/>
  <c r="FF752" i="14"/>
  <c r="FF744" i="14"/>
  <c r="FF736" i="14"/>
  <c r="FF728" i="14"/>
  <c r="FF720" i="14"/>
  <c r="FF712" i="14"/>
  <c r="FF704" i="14"/>
  <c r="FF696" i="14"/>
  <c r="FF688" i="14"/>
  <c r="FF680" i="14"/>
  <c r="FF672" i="14"/>
  <c r="FF664" i="14"/>
  <c r="FF656" i="14"/>
  <c r="FF648" i="14"/>
  <c r="FF640" i="14"/>
  <c r="FF632" i="14"/>
  <c r="FF624" i="14"/>
  <c r="FF616" i="14"/>
  <c r="FF608" i="14"/>
  <c r="FF600" i="14"/>
  <c r="FF592" i="14"/>
  <c r="FF584" i="14"/>
  <c r="FF576" i="14"/>
  <c r="FF568" i="14"/>
  <c r="FF560" i="14"/>
  <c r="FF552" i="14"/>
  <c r="FF544" i="14"/>
  <c r="FF536" i="14"/>
  <c r="FF528" i="14"/>
  <c r="FF520" i="14"/>
  <c r="FF512" i="14"/>
  <c r="FF504" i="14"/>
  <c r="FF496" i="14"/>
  <c r="FF488" i="14"/>
  <c r="FF480" i="14"/>
  <c r="FF472" i="14"/>
  <c r="FF464" i="14"/>
  <c r="FF456" i="14"/>
  <c r="FF448" i="14"/>
  <c r="FF440" i="14"/>
  <c r="FF432" i="14"/>
  <c r="FE1636" i="14"/>
  <c r="FE1604" i="14"/>
  <c r="FE1580" i="14"/>
  <c r="FF1569" i="14"/>
  <c r="FE1559" i="14"/>
  <c r="FE1548" i="14"/>
  <c r="FF1537" i="14"/>
  <c r="FE1527" i="14"/>
  <c r="FE1516" i="14"/>
  <c r="FF1505" i="14"/>
  <c r="FE1495" i="14"/>
  <c r="FE1484" i="14"/>
  <c r="FF1473" i="14"/>
  <c r="FE1463" i="14"/>
  <c r="FE1452" i="14"/>
  <c r="FF1441" i="14"/>
  <c r="FE1431" i="14"/>
  <c r="FE1420" i="14"/>
  <c r="FF1409" i="14"/>
  <c r="FE1399" i="14"/>
  <c r="FE1388" i="14"/>
  <c r="FF1377" i="14"/>
  <c r="FE1367" i="14"/>
  <c r="FE1356" i="14"/>
  <c r="FF1345" i="14"/>
  <c r="FE1335" i="14"/>
  <c r="FE1324" i="14"/>
  <c r="FF1313" i="14"/>
  <c r="FE1303" i="14"/>
  <c r="FE1292" i="14"/>
  <c r="FF1281" i="14"/>
  <c r="FE1271" i="14"/>
  <c r="FE1260" i="14"/>
  <c r="FF1249" i="14"/>
  <c r="FE1239" i="14"/>
  <c r="FE1228" i="14"/>
  <c r="FF1217" i="14"/>
  <c r="FE1207" i="14"/>
  <c r="FE1196" i="14"/>
  <c r="FF1185" i="14"/>
  <c r="FE1175" i="14"/>
  <c r="FE1164" i="14"/>
  <c r="FF1153" i="14"/>
  <c r="FE1143" i="14"/>
  <c r="FE1132" i="14"/>
  <c r="FF1121" i="14"/>
  <c r="FE1111" i="14"/>
  <c r="FE1100" i="14"/>
  <c r="FF1089" i="14"/>
  <c r="FE1079" i="14"/>
  <c r="FE1068" i="14"/>
  <c r="FF1057" i="14"/>
  <c r="FE1047" i="14"/>
  <c r="FE1036" i="14"/>
  <c r="FF1025" i="14"/>
  <c r="FE1015" i="14"/>
  <c r="FE1004" i="14"/>
  <c r="FF993" i="14"/>
  <c r="FE983" i="14"/>
  <c r="FE972" i="14"/>
  <c r="FF961" i="14"/>
  <c r="FE951" i="14"/>
  <c r="FE940" i="14"/>
  <c r="FF929" i="14"/>
  <c r="FE919" i="14"/>
  <c r="FE908" i="14"/>
  <c r="FF897" i="14"/>
  <c r="FE887" i="14"/>
  <c r="FE876" i="14"/>
  <c r="FF865" i="14"/>
  <c r="FE855" i="14"/>
  <c r="FE844" i="14"/>
  <c r="FF833" i="14"/>
  <c r="FE823" i="14"/>
  <c r="FE812" i="14"/>
  <c r="FF801" i="14"/>
  <c r="FE791" i="14"/>
  <c r="FE780" i="14"/>
  <c r="FF769" i="14"/>
  <c r="FE759" i="14"/>
  <c r="FE748" i="14"/>
  <c r="FF737" i="14"/>
  <c r="FE727" i="14"/>
  <c r="FE716" i="14"/>
  <c r="FF705" i="14"/>
  <c r="FE695" i="14"/>
  <c r="FE684" i="14"/>
  <c r="FF673" i="14"/>
  <c r="FE663" i="14"/>
  <c r="FE652" i="14"/>
  <c r="FF641" i="14"/>
  <c r="FE631" i="14"/>
  <c r="FE620" i="14"/>
  <c r="FF609" i="14"/>
  <c r="FE599" i="14"/>
  <c r="FE588" i="14"/>
  <c r="FF577" i="14"/>
  <c r="FE567" i="14"/>
  <c r="FE556" i="14"/>
  <c r="FF545" i="14"/>
  <c r="FE535" i="14"/>
  <c r="FE524" i="14"/>
  <c r="FF513" i="14"/>
  <c r="FE503" i="14"/>
  <c r="FE492" i="14"/>
  <c r="FF481" i="14"/>
  <c r="FE471" i="14"/>
  <c r="FE460" i="14"/>
  <c r="FF449" i="14"/>
  <c r="FE439" i="14"/>
  <c r="FE428" i="14"/>
  <c r="FE420" i="14"/>
  <c r="FE412" i="14"/>
  <c r="FE404" i="14"/>
  <c r="FE396" i="14"/>
  <c r="FE388" i="14"/>
  <c r="FE380" i="14"/>
  <c r="FE372" i="14"/>
  <c r="FE364" i="14"/>
  <c r="FE356" i="14"/>
  <c r="FE348" i="14"/>
  <c r="FE340" i="14"/>
  <c r="FE332" i="14"/>
  <c r="FE324" i="14"/>
  <c r="FE316" i="14"/>
  <c r="FE308" i="14"/>
  <c r="FE300" i="14"/>
  <c r="FE292" i="14"/>
  <c r="FE1638" i="14"/>
  <c r="FE1606" i="14"/>
  <c r="FE1581" i="14"/>
  <c r="FE1570" i="14"/>
  <c r="FF1559" i="14"/>
  <c r="FE1549" i="14"/>
  <c r="FE1538" i="14"/>
  <c r="FF1527" i="14"/>
  <c r="FE1517" i="14"/>
  <c r="FE1506" i="14"/>
  <c r="FF1495" i="14"/>
  <c r="FE1485" i="14"/>
  <c r="FE1474" i="14"/>
  <c r="FF1463" i="14"/>
  <c r="FE1453" i="14"/>
  <c r="FE1442" i="14"/>
  <c r="FF1431" i="14"/>
  <c r="FE1421" i="14"/>
  <c r="FE1410" i="14"/>
  <c r="FF1399" i="14"/>
  <c r="FE1389" i="14"/>
  <c r="FE1378" i="14"/>
  <c r="FF1367" i="14"/>
  <c r="FE1357" i="14"/>
  <c r="FE1346" i="14"/>
  <c r="FF1335" i="14"/>
  <c r="FE1325" i="14"/>
  <c r="FE1314" i="14"/>
  <c r="FF1303" i="14"/>
  <c r="FE1293" i="14"/>
  <c r="FE1282" i="14"/>
  <c r="FF1271" i="14"/>
  <c r="FE1261" i="14"/>
  <c r="FE1250" i="14"/>
  <c r="FF1239" i="14"/>
  <c r="FE1229" i="14"/>
  <c r="FE1218" i="14"/>
  <c r="FF1207" i="14"/>
  <c r="FE1197" i="14"/>
  <c r="FE1186" i="14"/>
  <c r="FF1175" i="14"/>
  <c r="FE1165" i="14"/>
  <c r="FE1154" i="14"/>
  <c r="FF1143" i="14"/>
  <c r="FE1133" i="14"/>
  <c r="FE1122" i="14"/>
  <c r="FF1111" i="14"/>
  <c r="FE1101" i="14"/>
  <c r="FE1090" i="14"/>
  <c r="FF1079" i="14"/>
  <c r="FE1069" i="14"/>
  <c r="FE1058" i="14"/>
  <c r="FF1047" i="14"/>
  <c r="FE1037" i="14"/>
  <c r="FE1026" i="14"/>
  <c r="FF1015" i="14"/>
  <c r="FE1005" i="14"/>
  <c r="FE994" i="14"/>
  <c r="FF983" i="14"/>
  <c r="FE973" i="14"/>
  <c r="FE962" i="14"/>
  <c r="FF951" i="14"/>
  <c r="FE941" i="14"/>
  <c r="FE930" i="14"/>
  <c r="FF919" i="14"/>
  <c r="FE909" i="14"/>
  <c r="FE898" i="14"/>
  <c r="FF887" i="14"/>
  <c r="FE877" i="14"/>
  <c r="FE866" i="14"/>
  <c r="FF855" i="14"/>
  <c r="FE845" i="14"/>
  <c r="FE834" i="14"/>
  <c r="FF823" i="14"/>
  <c r="FE813" i="14"/>
  <c r="FE802" i="14"/>
  <c r="FF791" i="14"/>
  <c r="FE781" i="14"/>
  <c r="FE770" i="14"/>
  <c r="FF759" i="14"/>
  <c r="FE749" i="14"/>
  <c r="FE738" i="14"/>
  <c r="FF727" i="14"/>
  <c r="FE717" i="14"/>
  <c r="FE706" i="14"/>
  <c r="FF695" i="14"/>
  <c r="FE685" i="14"/>
  <c r="FE674" i="14"/>
  <c r="FF663" i="14"/>
  <c r="FE653" i="14"/>
  <c r="FE642" i="14"/>
  <c r="FF631" i="14"/>
  <c r="FE621" i="14"/>
  <c r="FE610" i="14"/>
  <c r="FF599" i="14"/>
  <c r="FE589" i="14"/>
  <c r="FE578" i="14"/>
  <c r="FF567" i="14"/>
  <c r="FE557" i="14"/>
  <c r="FE546" i="14"/>
  <c r="FF535" i="14"/>
  <c r="FE525" i="14"/>
  <c r="FE514" i="14"/>
  <c r="FF503" i="14"/>
  <c r="FE493" i="14"/>
  <c r="FE482" i="14"/>
  <c r="FF471" i="14"/>
  <c r="FE461" i="14"/>
  <c r="FE450" i="14"/>
  <c r="FF439" i="14"/>
  <c r="FE429" i="14"/>
  <c r="FF420" i="14"/>
  <c r="FF412" i="14"/>
  <c r="FF404" i="14"/>
  <c r="FF396" i="14"/>
  <c r="FF388" i="14"/>
  <c r="FF380" i="14"/>
  <c r="FF372" i="14"/>
  <c r="FF364" i="14"/>
  <c r="FF356" i="14"/>
  <c r="FF348" i="14"/>
  <c r="FF340" i="14"/>
  <c r="FF332" i="14"/>
  <c r="FF324" i="14"/>
  <c r="FF316" i="14"/>
  <c r="FF308" i="14"/>
  <c r="FF300" i="14"/>
  <c r="FF292" i="14"/>
  <c r="FF284" i="14"/>
  <c r="FE1640" i="14"/>
  <c r="FE1608" i="14"/>
  <c r="FF1581" i="14"/>
  <c r="FE1571" i="14"/>
  <c r="FE1560" i="14"/>
  <c r="FF1549" i="14"/>
  <c r="FE1539" i="14"/>
  <c r="FE1528" i="14"/>
  <c r="FF1517" i="14"/>
  <c r="FE1507" i="14"/>
  <c r="FE1496" i="14"/>
  <c r="FF1485" i="14"/>
  <c r="FE1475" i="14"/>
  <c r="FE1464" i="14"/>
  <c r="FF1453" i="14"/>
  <c r="FE1443" i="14"/>
  <c r="FE1432" i="14"/>
  <c r="FF1421" i="14"/>
  <c r="FE1411" i="14"/>
  <c r="FE1400" i="14"/>
  <c r="FF2944" i="14"/>
  <c r="FF2936" i="14"/>
  <c r="FF2928" i="14"/>
  <c r="FF2920" i="14"/>
  <c r="FF2912" i="14"/>
  <c r="FF2904" i="14"/>
  <c r="FF2896" i="14"/>
  <c r="FF2888" i="14"/>
  <c r="FF2880" i="14"/>
  <c r="FF2872" i="14"/>
  <c r="FF2864" i="14"/>
  <c r="FF2856" i="14"/>
  <c r="FF2848" i="14"/>
  <c r="FF2840" i="14"/>
  <c r="FF2832" i="14"/>
  <c r="FF2824" i="14"/>
  <c r="FF2816" i="14"/>
  <c r="FF2808" i="14"/>
  <c r="FF2800" i="14"/>
  <c r="FF2792" i="14"/>
  <c r="FF2784" i="14"/>
  <c r="FF2776" i="14"/>
  <c r="FF2768" i="14"/>
  <c r="FE2947" i="14"/>
  <c r="FE2939" i="14"/>
  <c r="FE2931" i="14"/>
  <c r="FE2923" i="14"/>
  <c r="FE2915" i="14"/>
  <c r="FE2907" i="14"/>
  <c r="FE2899" i="14"/>
  <c r="FE2891" i="14"/>
  <c r="FE2883" i="14"/>
  <c r="FE2875" i="14"/>
  <c r="FE2867" i="14"/>
  <c r="FE2859" i="14"/>
  <c r="FE2851" i="14"/>
  <c r="FE2843" i="14"/>
  <c r="FE2835" i="14"/>
  <c r="FE2827" i="14"/>
  <c r="FE2819" i="14"/>
  <c r="FE2811" i="14"/>
  <c r="FE2803" i="14"/>
  <c r="FE2795" i="14"/>
  <c r="FE2787" i="14"/>
  <c r="FE2779" i="14"/>
  <c r="FE2771" i="14"/>
  <c r="FE2763" i="14"/>
  <c r="FE2755" i="14"/>
  <c r="FE2747" i="14"/>
  <c r="FE2739" i="14"/>
  <c r="FE2731" i="14"/>
  <c r="FE2723" i="14"/>
  <c r="FE2715" i="14"/>
  <c r="FE2707" i="14"/>
  <c r="FF2943" i="14"/>
  <c r="FF2935" i="14"/>
  <c r="FF2927" i="14"/>
  <c r="FF2919" i="14"/>
  <c r="FF2911" i="14"/>
  <c r="FF2903" i="14"/>
  <c r="FF2895" i="14"/>
  <c r="FF2887" i="14"/>
  <c r="FF2879" i="14"/>
  <c r="FF2871" i="14"/>
  <c r="FF2863" i="14"/>
  <c r="FF2855" i="14"/>
  <c r="FF2847" i="14"/>
  <c r="FF2839" i="14"/>
  <c r="FF2831" i="14"/>
  <c r="FF2823" i="14"/>
  <c r="FF2815" i="14"/>
  <c r="FF2807" i="14"/>
  <c r="FF2799" i="14"/>
  <c r="FF2791" i="14"/>
  <c r="FF2783" i="14"/>
  <c r="FF2775" i="14"/>
  <c r="FF2767" i="14"/>
  <c r="FF2759" i="14"/>
  <c r="FF2751" i="14"/>
  <c r="FF2743" i="14"/>
  <c r="FF2735" i="14"/>
  <c r="FF2727" i="14"/>
  <c r="FF2719" i="14"/>
  <c r="FF2711" i="14"/>
  <c r="FE2946" i="14"/>
  <c r="FE2938" i="14"/>
  <c r="FE2930" i="14"/>
  <c r="FE2922" i="14"/>
  <c r="FE2914" i="14"/>
  <c r="FE2906" i="14"/>
  <c r="FE2898" i="14"/>
  <c r="FE2890" i="14"/>
  <c r="FE2882" i="14"/>
  <c r="FE2874" i="14"/>
  <c r="FE2866" i="14"/>
  <c r="FE2858" i="14"/>
  <c r="FE2850" i="14"/>
  <c r="FE2842" i="14"/>
  <c r="FE2834" i="14"/>
  <c r="FE2826" i="14"/>
  <c r="FE2818" i="14"/>
  <c r="FE2810" i="14"/>
  <c r="FE2802" i="14"/>
  <c r="FE2794" i="14"/>
  <c r="FE2786" i="14"/>
  <c r="FE2778" i="14"/>
  <c r="FE2770" i="14"/>
  <c r="FE2762" i="14"/>
  <c r="FE2754" i="14"/>
  <c r="FE2746" i="14"/>
  <c r="FE2738" i="14"/>
  <c r="FE2730" i="14"/>
  <c r="FE2722" i="14"/>
  <c r="FE2714" i="14"/>
  <c r="FE2706" i="14"/>
  <c r="FE2698" i="14"/>
  <c r="FE2690" i="14"/>
  <c r="FE2682" i="14"/>
  <c r="FE2674" i="14"/>
  <c r="FE2666" i="14"/>
  <c r="FE2658" i="14"/>
  <c r="FE2650" i="14"/>
  <c r="FE2642" i="14"/>
  <c r="FE2634" i="14"/>
  <c r="FE2626" i="14"/>
  <c r="FE2618" i="14"/>
  <c r="FE2610" i="14"/>
  <c r="FE2602" i="14"/>
  <c r="FE2594" i="14"/>
  <c r="FE2586" i="14"/>
  <c r="FE2578" i="14"/>
  <c r="FE2570" i="14"/>
  <c r="FE2562" i="14"/>
  <c r="FE2554" i="14"/>
  <c r="FE2546" i="14"/>
  <c r="FE2538" i="14"/>
  <c r="FE2530" i="14"/>
  <c r="FE2522" i="14"/>
  <c r="FE2514" i="14"/>
  <c r="FE2506" i="14"/>
  <c r="FE2498" i="14"/>
  <c r="FE2490" i="14"/>
  <c r="FE2482" i="14"/>
  <c r="FE2474" i="14"/>
  <c r="FE2466" i="14"/>
  <c r="FE2458" i="14"/>
  <c r="FE2450" i="14"/>
  <c r="FE2442" i="14"/>
  <c r="FE2434" i="14"/>
  <c r="FE2426" i="14"/>
  <c r="FE2418" i="14"/>
  <c r="FE2410" i="14"/>
  <c r="FE2402" i="14"/>
  <c r="FE2394" i="14"/>
  <c r="FE2386" i="14"/>
  <c r="FE2378" i="14"/>
  <c r="FE2370" i="14"/>
  <c r="FE2362" i="14"/>
  <c r="FE2354" i="14"/>
  <c r="FE2346" i="14"/>
  <c r="FE2338" i="14"/>
  <c r="FE2330" i="14"/>
  <c r="FE2322" i="14"/>
  <c r="FE2314" i="14"/>
  <c r="FE2306" i="14"/>
  <c r="FE2298" i="14"/>
  <c r="FE2290" i="14"/>
  <c r="FE2282" i="14"/>
  <c r="FE2274" i="14"/>
  <c r="FE2266" i="14"/>
  <c r="FE2258" i="14"/>
  <c r="FE2250" i="14"/>
  <c r="FE2242" i="14"/>
  <c r="FE2234" i="14"/>
  <c r="FE2226" i="14"/>
  <c r="FE2218" i="14"/>
  <c r="FE2210" i="14"/>
  <c r="FE2202" i="14"/>
  <c r="FE2194" i="14"/>
  <c r="FE2186" i="14"/>
  <c r="FE2178" i="14"/>
  <c r="FE2170" i="14"/>
  <c r="FE2162" i="14"/>
  <c r="FE2154" i="14"/>
  <c r="FE2146" i="14"/>
  <c r="FE2138" i="14"/>
  <c r="FE2130" i="14"/>
  <c r="FE2122" i="14"/>
  <c r="FE2114" i="14"/>
  <c r="FE2106" i="14"/>
  <c r="FE2098" i="14"/>
  <c r="FE2090" i="14"/>
  <c r="FE2082" i="14"/>
  <c r="FE2074" i="14"/>
  <c r="FE2066" i="14"/>
  <c r="FE2058" i="14"/>
  <c r="FE2050" i="14"/>
  <c r="FE2042" i="14"/>
  <c r="FE2034" i="14"/>
  <c r="FE2026" i="14"/>
  <c r="FE2018" i="14"/>
  <c r="FE2010" i="14"/>
  <c r="FE2002" i="14"/>
  <c r="FE1994" i="14"/>
  <c r="FE1986" i="14"/>
  <c r="FE1978" i="14"/>
  <c r="FE1970" i="14"/>
  <c r="FE1962" i="14"/>
  <c r="FE1954" i="14"/>
  <c r="FE1946" i="14"/>
  <c r="FE1938" i="14"/>
  <c r="FE1930" i="14"/>
  <c r="FE1922" i="14"/>
  <c r="FE1914" i="14"/>
  <c r="FE1906" i="14"/>
  <c r="FE1898" i="14"/>
  <c r="FE1890" i="14"/>
  <c r="FE1882" i="14"/>
  <c r="FE1874" i="14"/>
  <c r="FE1866" i="14"/>
  <c r="FE1858" i="14"/>
  <c r="FE1850" i="14"/>
  <c r="FE1842" i="14"/>
  <c r="FE1834" i="14"/>
  <c r="FE1826" i="14"/>
  <c r="FE1818" i="14"/>
  <c r="FE1810" i="14"/>
  <c r="FE1802" i="14"/>
  <c r="FE1794" i="14"/>
  <c r="FE1786" i="14"/>
  <c r="FE1778" i="14"/>
  <c r="FE1770" i="14"/>
  <c r="FE1762" i="14"/>
  <c r="FE1754" i="14"/>
  <c r="FE1746" i="14"/>
  <c r="FE1738" i="14"/>
  <c r="FE1730" i="14"/>
  <c r="FF2756" i="14"/>
  <c r="FF2724" i="14"/>
  <c r="FF2701" i="14"/>
  <c r="FE2691" i="14"/>
  <c r="FF2680" i="14"/>
  <c r="FF2669" i="14"/>
  <c r="FE2659" i="14"/>
  <c r="FF2648" i="14"/>
  <c r="FF2637" i="14"/>
  <c r="FE2627" i="14"/>
  <c r="FF2616" i="14"/>
  <c r="FF2605" i="14"/>
  <c r="FE2595" i="14"/>
  <c r="FF2584" i="14"/>
  <c r="FF2573" i="14"/>
  <c r="FE2563" i="14"/>
  <c r="FF2552" i="14"/>
  <c r="FF2541" i="14"/>
  <c r="FE2531" i="14"/>
  <c r="FF2520" i="14"/>
  <c r="FF2509" i="14"/>
  <c r="FE2499" i="14"/>
  <c r="FF2488" i="14"/>
  <c r="FF2477" i="14"/>
  <c r="FE2467" i="14"/>
  <c r="FF2456" i="14"/>
  <c r="FF2445" i="14"/>
  <c r="FE2435" i="14"/>
  <c r="FF2424" i="14"/>
  <c r="FF2413" i="14"/>
  <c r="FE2403" i="14"/>
  <c r="FF2392" i="14"/>
  <c r="FF2381" i="14"/>
  <c r="FE2371" i="14"/>
  <c r="FF2360" i="14"/>
  <c r="FF2349" i="14"/>
  <c r="FE2339" i="14"/>
  <c r="FF2328" i="14"/>
  <c r="FF2317" i="14"/>
  <c r="FE2307" i="14"/>
  <c r="FF2296" i="14"/>
  <c r="FF2285" i="14"/>
  <c r="FE2275" i="14"/>
  <c r="FF2264" i="14"/>
  <c r="FF2253" i="14"/>
  <c r="FE2243" i="14"/>
  <c r="FF2232" i="14"/>
  <c r="FF2221" i="14"/>
  <c r="FE2211" i="14"/>
  <c r="FF2200" i="14"/>
  <c r="FF2189" i="14"/>
  <c r="FE2179" i="14"/>
  <c r="FF2168" i="14"/>
  <c r="FF2157" i="14"/>
  <c r="FE2147" i="14"/>
  <c r="FF2136" i="14"/>
  <c r="FF2125" i="14"/>
  <c r="FE2115" i="14"/>
  <c r="FF2104" i="14"/>
  <c r="FF2093" i="14"/>
  <c r="FE2083" i="14"/>
  <c r="FF2072" i="14"/>
  <c r="FF2061" i="14"/>
  <c r="FE2051" i="14"/>
  <c r="FF2040" i="14"/>
  <c r="FF2029" i="14"/>
  <c r="FE2019" i="14"/>
  <c r="FF2008" i="14"/>
  <c r="FF1997" i="14"/>
  <c r="FE1987" i="14"/>
  <c r="FF1976" i="14"/>
  <c r="FF1965" i="14"/>
  <c r="FE1955" i="14"/>
  <c r="FF1944" i="14"/>
  <c r="FF1933" i="14"/>
  <c r="FE1923" i="14"/>
  <c r="FF1912" i="14"/>
  <c r="FF1901" i="14"/>
  <c r="FE1891" i="14"/>
  <c r="FF1880" i="14"/>
  <c r="FF1869" i="14"/>
  <c r="FE1859" i="14"/>
  <c r="FF1848" i="14"/>
  <c r="FF1837" i="14"/>
  <c r="FE1827" i="14"/>
  <c r="FF1816" i="14"/>
  <c r="FF1805" i="14"/>
  <c r="FE1795" i="14"/>
  <c r="FF1784" i="14"/>
  <c r="FF1773" i="14"/>
  <c r="FE1763" i="14"/>
  <c r="FF1752" i="14"/>
  <c r="FF1741" i="14"/>
  <c r="FE1731" i="14"/>
  <c r="FE1721" i="14"/>
  <c r="FE1713" i="14"/>
  <c r="FE1705" i="14"/>
  <c r="FE1697" i="14"/>
  <c r="FE1689" i="14"/>
  <c r="FE1681" i="14"/>
  <c r="FE1673" i="14"/>
  <c r="FE1665" i="14"/>
  <c r="FE1657" i="14"/>
  <c r="FE1649" i="14"/>
  <c r="FE1641" i="14"/>
  <c r="FE1633" i="14"/>
  <c r="FE1625" i="14"/>
  <c r="FE1617" i="14"/>
  <c r="FE1609" i="14"/>
  <c r="FE1601" i="14"/>
  <c r="FE1593" i="14"/>
  <c r="FE1585" i="14"/>
  <c r="FF2734" i="14"/>
  <c r="FE2705" i="14"/>
  <c r="FF2694" i="14"/>
  <c r="FF2683" i="14"/>
  <c r="FE2673" i="14"/>
  <c r="FF2662" i="14"/>
  <c r="FF2651" i="14"/>
  <c r="FE2641" i="14"/>
  <c r="FF2630" i="14"/>
  <c r="FF2619" i="14"/>
  <c r="FE2609" i="14"/>
  <c r="FF2598" i="14"/>
  <c r="FF2587" i="14"/>
  <c r="FE2577" i="14"/>
  <c r="FF2566" i="14"/>
  <c r="FF2555" i="14"/>
  <c r="FE2545" i="14"/>
  <c r="FF2534" i="14"/>
  <c r="FF2523" i="14"/>
  <c r="FE2513" i="14"/>
  <c r="FF2502" i="14"/>
  <c r="FF2491" i="14"/>
  <c r="FE2481" i="14"/>
  <c r="FF2470" i="14"/>
  <c r="FF2459" i="14"/>
  <c r="FE2449" i="14"/>
  <c r="FF2438" i="14"/>
  <c r="FF2427" i="14"/>
  <c r="FE2417" i="14"/>
  <c r="FF2406" i="14"/>
  <c r="FF2395" i="14"/>
  <c r="FE2385" i="14"/>
  <c r="FF2374" i="14"/>
  <c r="FF2363" i="14"/>
  <c r="FE2353" i="14"/>
  <c r="FF2342" i="14"/>
  <c r="FF2331" i="14"/>
  <c r="FE2321" i="14"/>
  <c r="FF2310" i="14"/>
  <c r="FF2299" i="14"/>
  <c r="FE2289" i="14"/>
  <c r="FF2278" i="14"/>
  <c r="FF2267" i="14"/>
  <c r="FE2257" i="14"/>
  <c r="FF2246" i="14"/>
  <c r="FF2235" i="14"/>
  <c r="FE2225" i="14"/>
  <c r="FF2214" i="14"/>
  <c r="FF2203" i="14"/>
  <c r="FE2193" i="14"/>
  <c r="FF2182" i="14"/>
  <c r="FF2171" i="14"/>
  <c r="FE2161" i="14"/>
  <c r="FF2150" i="14"/>
  <c r="FF2139" i="14"/>
  <c r="FE2129" i="14"/>
  <c r="FF2118" i="14"/>
  <c r="FF2107" i="14"/>
  <c r="FE2097" i="14"/>
  <c r="FF2086" i="14"/>
  <c r="FF2075" i="14"/>
  <c r="FE2065" i="14"/>
  <c r="FF2054" i="14"/>
  <c r="FF2043" i="14"/>
  <c r="FE2033" i="14"/>
  <c r="FF2022" i="14"/>
  <c r="FF2011" i="14"/>
  <c r="FE2001" i="14"/>
  <c r="FF1990" i="14"/>
  <c r="FF1979" i="14"/>
  <c r="FE1969" i="14"/>
  <c r="FF1958" i="14"/>
  <c r="FF1947" i="14"/>
  <c r="FE1937" i="14"/>
  <c r="FF1926" i="14"/>
  <c r="FF1915" i="14"/>
  <c r="FE1905" i="14"/>
  <c r="FF1894" i="14"/>
  <c r="FF1883" i="14"/>
  <c r="FE1873" i="14"/>
  <c r="FF1862" i="14"/>
  <c r="FF1851" i="14"/>
  <c r="FE1841" i="14"/>
  <c r="FF1830" i="14"/>
  <c r="FF1819" i="14"/>
  <c r="FE1809" i="14"/>
  <c r="FF1798" i="14"/>
  <c r="FF1787" i="14"/>
  <c r="FE1777" i="14"/>
  <c r="FF1766" i="14"/>
  <c r="FF1755" i="14"/>
  <c r="FE1745" i="14"/>
  <c r="FF1734" i="14"/>
  <c r="FF1723" i="14"/>
  <c r="FF1715" i="14"/>
  <c r="FF1707" i="14"/>
  <c r="FF1699" i="14"/>
  <c r="FF1691" i="14"/>
  <c r="FF1683" i="14"/>
  <c r="FF1675" i="14"/>
  <c r="FF1667" i="14"/>
  <c r="FF1659" i="14"/>
  <c r="FF1651" i="14"/>
  <c r="FF1643" i="14"/>
  <c r="FF1635" i="14"/>
  <c r="FF1627" i="14"/>
  <c r="FF1619" i="14"/>
  <c r="FF1611" i="14"/>
  <c r="FF1603" i="14"/>
  <c r="FF1595" i="14"/>
  <c r="FF1587" i="14"/>
  <c r="FF2744" i="14"/>
  <c r="FF2712" i="14"/>
  <c r="FF2697" i="14"/>
  <c r="FE2687" i="14"/>
  <c r="FF2676" i="14"/>
  <c r="FF2665" i="14"/>
  <c r="FE2655" i="14"/>
  <c r="FF2644" i="14"/>
  <c r="FF2633" i="14"/>
  <c r="FE2623" i="14"/>
  <c r="FF2612" i="14"/>
  <c r="FF2601" i="14"/>
  <c r="FE2591" i="14"/>
  <c r="FF2580" i="14"/>
  <c r="FF2569" i="14"/>
  <c r="FE2559" i="14"/>
  <c r="FF2548" i="14"/>
  <c r="FF2537" i="14"/>
  <c r="FE2527" i="14"/>
  <c r="FF2516" i="14"/>
  <c r="FF2505" i="14"/>
  <c r="FE2495" i="14"/>
  <c r="FF2484" i="14"/>
  <c r="FF2473" i="14"/>
  <c r="FE2463" i="14"/>
  <c r="FF2452" i="14"/>
  <c r="FF2441" i="14"/>
  <c r="FE2431" i="14"/>
  <c r="FF2420" i="14"/>
  <c r="FF2409" i="14"/>
  <c r="FE2399" i="14"/>
  <c r="FF2388" i="14"/>
  <c r="FF2377" i="14"/>
  <c r="FE2367" i="14"/>
  <c r="FF2356" i="14"/>
  <c r="FF2345" i="14"/>
  <c r="FE2335" i="14"/>
  <c r="FF2324" i="14"/>
  <c r="FF2313" i="14"/>
  <c r="FE2303" i="14"/>
  <c r="FF2292" i="14"/>
  <c r="FF2281" i="14"/>
  <c r="FE2271" i="14"/>
  <c r="FF2260" i="14"/>
  <c r="FF2249" i="14"/>
  <c r="FE2239" i="14"/>
  <c r="FF2228" i="14"/>
  <c r="FF2217" i="14"/>
  <c r="FE2207" i="14"/>
  <c r="FF2196" i="14"/>
  <c r="FF2185" i="14"/>
  <c r="FE2175" i="14"/>
  <c r="FF2164" i="14"/>
  <c r="FF2153" i="14"/>
  <c r="FE2143" i="14"/>
  <c r="FF2132" i="14"/>
  <c r="FF2121" i="14"/>
  <c r="FE2111" i="14"/>
  <c r="FF2100" i="14"/>
  <c r="FF2089" i="14"/>
  <c r="FE2079" i="14"/>
  <c r="FF2068" i="14"/>
  <c r="FF2057" i="14"/>
  <c r="FE2047" i="14"/>
  <c r="FF2036" i="14"/>
  <c r="FF2025" i="14"/>
  <c r="FE2015" i="14"/>
  <c r="FF2004" i="14"/>
  <c r="FF1993" i="14"/>
  <c r="FE1983" i="14"/>
  <c r="FF1972" i="14"/>
  <c r="FF1961" i="14"/>
  <c r="FE1951" i="14"/>
  <c r="FF1940" i="14"/>
  <c r="FF1929" i="14"/>
  <c r="FE1919" i="14"/>
  <c r="FF1908" i="14"/>
  <c r="FF1897" i="14"/>
  <c r="FE1887" i="14"/>
  <c r="FF1876" i="14"/>
  <c r="FF1865" i="14"/>
  <c r="FE1855" i="14"/>
  <c r="FF1844" i="14"/>
  <c r="FF1833" i="14"/>
  <c r="FE1823" i="14"/>
  <c r="FF1812" i="14"/>
  <c r="FF1801" i="14"/>
  <c r="FE1791" i="14"/>
  <c r="FF1780" i="14"/>
  <c r="FF1769" i="14"/>
  <c r="FE1759" i="14"/>
  <c r="FF1748" i="14"/>
  <c r="FF1737" i="14"/>
  <c r="FE1727" i="14"/>
  <c r="FE1718" i="14"/>
  <c r="FE1710" i="14"/>
  <c r="FE1702" i="14"/>
  <c r="FE1694" i="14"/>
  <c r="FE1686" i="14"/>
  <c r="FE1678" i="14"/>
  <c r="FE1670" i="14"/>
  <c r="FE1662" i="14"/>
  <c r="FE1654" i="14"/>
  <c r="FF2746" i="14"/>
  <c r="FF2714" i="14"/>
  <c r="FF2698" i="14"/>
  <c r="FF2687" i="14"/>
  <c r="FE2677" i="14"/>
  <c r="FF2666" i="14"/>
  <c r="FF2655" i="14"/>
  <c r="FE2645" i="14"/>
  <c r="FF2634" i="14"/>
  <c r="FF2623" i="14"/>
  <c r="FE2613" i="14"/>
  <c r="FF2602" i="14"/>
  <c r="FF2591" i="14"/>
  <c r="FE2581" i="14"/>
  <c r="FF2570" i="14"/>
  <c r="FF2559" i="14"/>
  <c r="FE2549" i="14"/>
  <c r="FF2538" i="14"/>
  <c r="FF2527" i="14"/>
  <c r="FE2517" i="14"/>
  <c r="FF2506" i="14"/>
  <c r="FF2495" i="14"/>
  <c r="FE2485" i="14"/>
  <c r="FF2474" i="14"/>
  <c r="FF2463" i="14"/>
  <c r="FE2453" i="14"/>
  <c r="FF2442" i="14"/>
  <c r="FF2431" i="14"/>
  <c r="FE2421" i="14"/>
  <c r="FF2410" i="14"/>
  <c r="FF2399" i="14"/>
  <c r="FE2389" i="14"/>
  <c r="FF2378" i="14"/>
  <c r="FF2367" i="14"/>
  <c r="FE2357" i="14"/>
  <c r="FF2346" i="14"/>
  <c r="FF2335" i="14"/>
  <c r="FE2325" i="14"/>
  <c r="FF2314" i="14"/>
  <c r="FF2303" i="14"/>
  <c r="FE2293" i="14"/>
  <c r="FF2282" i="14"/>
  <c r="FF2271" i="14"/>
  <c r="FE2261" i="14"/>
  <c r="FF2250" i="14"/>
  <c r="FF2239" i="14"/>
  <c r="FE2229" i="14"/>
  <c r="FF2218" i="14"/>
  <c r="FF2207" i="14"/>
  <c r="FE2197" i="14"/>
  <c r="FF2186" i="14"/>
  <c r="FF2175" i="14"/>
  <c r="FE2165" i="14"/>
  <c r="FF2154" i="14"/>
  <c r="FF2143" i="14"/>
  <c r="FE2133" i="14"/>
  <c r="FF2122" i="14"/>
  <c r="FF2111" i="14"/>
  <c r="FE2101" i="14"/>
  <c r="FF2090" i="14"/>
  <c r="FF2079" i="14"/>
  <c r="FE2069" i="14"/>
  <c r="FF2058" i="14"/>
  <c r="FF2047" i="14"/>
  <c r="FE2037" i="14"/>
  <c r="FF2026" i="14"/>
  <c r="FF2015" i="14"/>
  <c r="FE2005" i="14"/>
  <c r="FF1994" i="14"/>
  <c r="FF1983" i="14"/>
  <c r="FE1973" i="14"/>
  <c r="FF1962" i="14"/>
  <c r="FF1951" i="14"/>
  <c r="FE1941" i="14"/>
  <c r="FF1930" i="14"/>
  <c r="FF1919" i="14"/>
  <c r="FE1909" i="14"/>
  <c r="FF1898" i="14"/>
  <c r="FF1887" i="14"/>
  <c r="FE1877" i="14"/>
  <c r="FF1866" i="14"/>
  <c r="FF1855" i="14"/>
  <c r="FE1845" i="14"/>
  <c r="FF1834" i="14"/>
  <c r="FF1823" i="14"/>
  <c r="FE1813" i="14"/>
  <c r="FF1802" i="14"/>
  <c r="FF1791" i="14"/>
  <c r="FE1781" i="14"/>
  <c r="FF1770" i="14"/>
  <c r="FF1759" i="14"/>
  <c r="FE1749" i="14"/>
  <c r="FF1738" i="14"/>
  <c r="FF1727" i="14"/>
  <c r="FF1718" i="14"/>
  <c r="FF1710" i="14"/>
  <c r="FF1702" i="14"/>
  <c r="FF1694" i="14"/>
  <c r="FF1686" i="14"/>
  <c r="FF1678" i="14"/>
  <c r="FF1670" i="14"/>
  <c r="FF1662" i="14"/>
  <c r="FF1654" i="14"/>
  <c r="FF1646" i="14"/>
  <c r="FF1638" i="14"/>
  <c r="FF1630" i="14"/>
  <c r="FF1622" i="14"/>
  <c r="FF1614" i="14"/>
  <c r="FF1606" i="14"/>
  <c r="FF1598" i="14"/>
  <c r="FF1590" i="14"/>
  <c r="FF1582" i="14"/>
  <c r="FF1574" i="14"/>
  <c r="FF1566" i="14"/>
  <c r="FF1558" i="14"/>
  <c r="FF1550" i="14"/>
  <c r="FF1542" i="14"/>
  <c r="FF1534" i="14"/>
  <c r="FF1526" i="14"/>
  <c r="FF1518" i="14"/>
  <c r="FF1510" i="14"/>
  <c r="FF1502" i="14"/>
  <c r="FF1494" i="14"/>
  <c r="FF1486" i="14"/>
  <c r="FF1478" i="14"/>
  <c r="FF1470" i="14"/>
  <c r="FF1462" i="14"/>
  <c r="FF1454" i="14"/>
  <c r="FF1446" i="14"/>
  <c r="FF1438" i="14"/>
  <c r="FF1430" i="14"/>
  <c r="FF1422" i="14"/>
  <c r="FF1414" i="14"/>
  <c r="FF1406" i="14"/>
  <c r="FF1398" i="14"/>
  <c r="FF1390" i="14"/>
  <c r="FF1382" i="14"/>
  <c r="FF1374" i="14"/>
  <c r="FF1366" i="14"/>
  <c r="FF1358" i="14"/>
  <c r="FF1350" i="14"/>
  <c r="FF1342" i="14"/>
  <c r="FF1334" i="14"/>
  <c r="FF1326" i="14"/>
  <c r="FF1318" i="14"/>
  <c r="FF1310" i="14"/>
  <c r="FF1302" i="14"/>
  <c r="FF1294" i="14"/>
  <c r="FF1286" i="14"/>
  <c r="FF1278" i="14"/>
  <c r="FF1270" i="14"/>
  <c r="FF1262" i="14"/>
  <c r="FF1254" i="14"/>
  <c r="FF1246" i="14"/>
  <c r="FF1238" i="14"/>
  <c r="FF1230" i="14"/>
  <c r="FF1222" i="14"/>
  <c r="FF1214" i="14"/>
  <c r="FF1206" i="14"/>
  <c r="FF1198" i="14"/>
  <c r="FF1190" i="14"/>
  <c r="FF1182" i="14"/>
  <c r="FF1174" i="14"/>
  <c r="FF1166" i="14"/>
  <c r="FF1158" i="14"/>
  <c r="FF1150" i="14"/>
  <c r="FF1142" i="14"/>
  <c r="FF1134" i="14"/>
  <c r="FF1126" i="14"/>
  <c r="FF1118" i="14"/>
  <c r="FF1110" i="14"/>
  <c r="FF1102" i="14"/>
  <c r="FF1094" i="14"/>
  <c r="FF1086" i="14"/>
  <c r="FF1078" i="14"/>
  <c r="FF1070" i="14"/>
  <c r="FF1062" i="14"/>
  <c r="FF1054" i="14"/>
  <c r="FF1046" i="14"/>
  <c r="FF1038" i="14"/>
  <c r="FF1030" i="14"/>
  <c r="FF1022" i="14"/>
  <c r="FF1014" i="14"/>
  <c r="FF1006" i="14"/>
  <c r="FF998" i="14"/>
  <c r="FF990" i="14"/>
  <c r="FF982" i="14"/>
  <c r="FF974" i="14"/>
  <c r="FF966" i="14"/>
  <c r="FF958" i="14"/>
  <c r="FF950" i="14"/>
  <c r="FF942" i="14"/>
  <c r="FF934" i="14"/>
  <c r="FF926" i="14"/>
  <c r="FF918" i="14"/>
  <c r="FF910" i="14"/>
  <c r="FF902" i="14"/>
  <c r="FF894" i="14"/>
  <c r="FF886" i="14"/>
  <c r="FF878" i="14"/>
  <c r="FF870" i="14"/>
  <c r="FF862" i="14"/>
  <c r="FF854" i="14"/>
  <c r="FF846" i="14"/>
  <c r="FF838" i="14"/>
  <c r="FF830" i="14"/>
  <c r="FF822" i="14"/>
  <c r="FF814" i="14"/>
  <c r="FF806" i="14"/>
  <c r="FF798" i="14"/>
  <c r="FF790" i="14"/>
  <c r="FF782" i="14"/>
  <c r="FF774" i="14"/>
  <c r="FF766" i="14"/>
  <c r="FF758" i="14"/>
  <c r="FF750" i="14"/>
  <c r="FF742" i="14"/>
  <c r="FF734" i="14"/>
  <c r="FF726" i="14"/>
  <c r="FF718" i="14"/>
  <c r="FF710" i="14"/>
  <c r="FF702" i="14"/>
  <c r="FF694" i="14"/>
  <c r="FF686" i="14"/>
  <c r="FF678" i="14"/>
  <c r="FF670" i="14"/>
  <c r="FF662" i="14"/>
  <c r="FF654" i="14"/>
  <c r="FF646" i="14"/>
  <c r="FF638" i="14"/>
  <c r="FF630" i="14"/>
  <c r="FF622" i="14"/>
  <c r="FF614" i="14"/>
  <c r="FF606" i="14"/>
  <c r="FF598" i="14"/>
  <c r="FF590" i="14"/>
  <c r="FF582" i="14"/>
  <c r="FF574" i="14"/>
  <c r="FF566" i="14"/>
  <c r="FF558" i="14"/>
  <c r="FF550" i="14"/>
  <c r="FF542" i="14"/>
  <c r="FF534" i="14"/>
  <c r="FF526" i="14"/>
  <c r="FF518" i="14"/>
  <c r="FF510" i="14"/>
  <c r="FF502" i="14"/>
  <c r="FF494" i="14"/>
  <c r="FF486" i="14"/>
  <c r="FF478" i="14"/>
  <c r="FF470" i="14"/>
  <c r="FF462" i="14"/>
  <c r="FF454" i="14"/>
  <c r="FF446" i="14"/>
  <c r="FF438" i="14"/>
  <c r="FF430" i="14"/>
  <c r="FE1628" i="14"/>
  <c r="FE1596" i="14"/>
  <c r="FF1577" i="14"/>
  <c r="FE1567" i="14"/>
  <c r="FE1556" i="14"/>
  <c r="FF1545" i="14"/>
  <c r="FE1535" i="14"/>
  <c r="FE1524" i="14"/>
  <c r="FF1513" i="14"/>
  <c r="FE1503" i="14"/>
  <c r="FE1492" i="14"/>
  <c r="FF1481" i="14"/>
  <c r="FE1471" i="14"/>
  <c r="FE1460" i="14"/>
  <c r="FF1449" i="14"/>
  <c r="FE1439" i="14"/>
  <c r="FE1428" i="14"/>
  <c r="FF1417" i="14"/>
  <c r="FE1407" i="14"/>
  <c r="FE1396" i="14"/>
  <c r="FF1385" i="14"/>
  <c r="FE1375" i="14"/>
  <c r="FE1364" i="14"/>
  <c r="FF1353" i="14"/>
  <c r="FE1343" i="14"/>
  <c r="FE1332" i="14"/>
  <c r="FF1321" i="14"/>
  <c r="FE1311" i="14"/>
  <c r="FE1300" i="14"/>
  <c r="FF1289" i="14"/>
  <c r="FE1279" i="14"/>
  <c r="FE1268" i="14"/>
  <c r="FF1257" i="14"/>
  <c r="FE1247" i="14"/>
  <c r="FE1236" i="14"/>
  <c r="FF1225" i="14"/>
  <c r="FE1215" i="14"/>
  <c r="FE1204" i="14"/>
  <c r="FF1193" i="14"/>
  <c r="FE1183" i="14"/>
  <c r="FE1172" i="14"/>
  <c r="FF1161" i="14"/>
  <c r="FE1151" i="14"/>
  <c r="FE1140" i="14"/>
  <c r="FF1129" i="14"/>
  <c r="FE1119" i="14"/>
  <c r="FE1108" i="14"/>
  <c r="FF1097" i="14"/>
  <c r="FE1087" i="14"/>
  <c r="FE1076" i="14"/>
  <c r="FF1065" i="14"/>
  <c r="FE1055" i="14"/>
  <c r="FE1044" i="14"/>
  <c r="FF1033" i="14"/>
  <c r="FE1023" i="14"/>
  <c r="FE1012" i="14"/>
  <c r="FF1001" i="14"/>
  <c r="FE991" i="14"/>
  <c r="FE980" i="14"/>
  <c r="FF969" i="14"/>
  <c r="FE959" i="14"/>
  <c r="FE948" i="14"/>
  <c r="FF937" i="14"/>
  <c r="FE927" i="14"/>
  <c r="FE916" i="14"/>
  <c r="FF905" i="14"/>
  <c r="FE895" i="14"/>
  <c r="FE884" i="14"/>
  <c r="FF873" i="14"/>
  <c r="FE863" i="14"/>
  <c r="FE852" i="14"/>
  <c r="FF841" i="14"/>
  <c r="FE831" i="14"/>
  <c r="FE820" i="14"/>
  <c r="FF809" i="14"/>
  <c r="FE799" i="14"/>
  <c r="FE788" i="14"/>
  <c r="FF777" i="14"/>
  <c r="FE767" i="14"/>
  <c r="FE756" i="14"/>
  <c r="FF745" i="14"/>
  <c r="FE735" i="14"/>
  <c r="FE724" i="14"/>
  <c r="FF713" i="14"/>
  <c r="FE703" i="14"/>
  <c r="FE692" i="14"/>
  <c r="FF681" i="14"/>
  <c r="FE671" i="14"/>
  <c r="FE660" i="14"/>
  <c r="FF649" i="14"/>
  <c r="FE639" i="14"/>
  <c r="FE628" i="14"/>
  <c r="FF617" i="14"/>
  <c r="FE607" i="14"/>
  <c r="FE596" i="14"/>
  <c r="FF585" i="14"/>
  <c r="FE575" i="14"/>
  <c r="FE564" i="14"/>
  <c r="FF553" i="14"/>
  <c r="FE543" i="14"/>
  <c r="FE532" i="14"/>
  <c r="FF521" i="14"/>
  <c r="FE511" i="14"/>
  <c r="FE500" i="14"/>
  <c r="FF489" i="14"/>
  <c r="FE479" i="14"/>
  <c r="FE468" i="14"/>
  <c r="FF457" i="14"/>
  <c r="FE447" i="14"/>
  <c r="FE436" i="14"/>
  <c r="FE426" i="14"/>
  <c r="FE418" i="14"/>
  <c r="FE410" i="14"/>
  <c r="FE402" i="14"/>
  <c r="FE394" i="14"/>
  <c r="FE386" i="14"/>
  <c r="FE378" i="14"/>
  <c r="FE370" i="14"/>
  <c r="FE362" i="14"/>
  <c r="FE354" i="14"/>
  <c r="FE346" i="14"/>
  <c r="FE338" i="14"/>
  <c r="FE330" i="14"/>
  <c r="FE322" i="14"/>
  <c r="FE314" i="14"/>
  <c r="FE306" i="14"/>
  <c r="FE298" i="14"/>
  <c r="FE290" i="14"/>
  <c r="FE1630" i="14"/>
  <c r="FE1598" i="14"/>
  <c r="FE1578" i="14"/>
  <c r="FF1567" i="14"/>
  <c r="FE1557" i="14"/>
  <c r="FE1546" i="14"/>
  <c r="FF1535" i="14"/>
  <c r="FE1525" i="14"/>
  <c r="FE1514" i="14"/>
  <c r="FF1503" i="14"/>
  <c r="FE1493" i="14"/>
  <c r="FE1482" i="14"/>
  <c r="FF1471" i="14"/>
  <c r="FE1461" i="14"/>
  <c r="FE1450" i="14"/>
  <c r="FF1439" i="14"/>
  <c r="FE1429" i="14"/>
  <c r="FE1418" i="14"/>
  <c r="FF1407" i="14"/>
  <c r="FE1397" i="14"/>
  <c r="FE1386" i="14"/>
  <c r="FF1375" i="14"/>
  <c r="FE1365" i="14"/>
  <c r="FE1354" i="14"/>
  <c r="FF1343" i="14"/>
  <c r="FE1333" i="14"/>
  <c r="FE1322" i="14"/>
  <c r="FF1311" i="14"/>
  <c r="FE1301" i="14"/>
  <c r="FE1290" i="14"/>
  <c r="FF1279" i="14"/>
  <c r="FE1269" i="14"/>
  <c r="FE1258" i="14"/>
  <c r="FF1247" i="14"/>
  <c r="FE1237" i="14"/>
  <c r="FE1226" i="14"/>
  <c r="FF1215" i="14"/>
  <c r="FE1205" i="14"/>
  <c r="FE1194" i="14"/>
  <c r="FF1183" i="14"/>
  <c r="FE1173" i="14"/>
  <c r="FE1162" i="14"/>
  <c r="FF1151" i="14"/>
  <c r="FE1141" i="14"/>
  <c r="FE1130" i="14"/>
  <c r="FF1119" i="14"/>
  <c r="FE1109" i="14"/>
  <c r="FE1098" i="14"/>
  <c r="FF1087" i="14"/>
  <c r="FE1077" i="14"/>
  <c r="FE1066" i="14"/>
  <c r="FF1055" i="14"/>
  <c r="FE1045" i="14"/>
  <c r="FE1034" i="14"/>
  <c r="FF1023" i="14"/>
  <c r="FE1013" i="14"/>
  <c r="FE1002" i="14"/>
  <c r="FF991" i="14"/>
  <c r="FE981" i="14"/>
  <c r="FE970" i="14"/>
  <c r="FF959" i="14"/>
  <c r="FE949" i="14"/>
  <c r="FE938" i="14"/>
  <c r="FF927" i="14"/>
  <c r="FE917" i="14"/>
  <c r="FE906" i="14"/>
  <c r="FF895" i="14"/>
  <c r="FE885" i="14"/>
  <c r="FE874" i="14"/>
  <c r="FF863" i="14"/>
  <c r="FE853" i="14"/>
  <c r="FE842" i="14"/>
  <c r="FF831" i="14"/>
  <c r="FE821" i="14"/>
  <c r="FE810" i="14"/>
  <c r="FF799" i="14"/>
  <c r="FE789" i="14"/>
  <c r="FE778" i="14"/>
  <c r="FF767" i="14"/>
  <c r="FE757" i="14"/>
  <c r="FE746" i="14"/>
  <c r="FF735" i="14"/>
  <c r="FE725" i="14"/>
  <c r="FE714" i="14"/>
  <c r="FF703" i="14"/>
  <c r="FE693" i="14"/>
  <c r="FE682" i="14"/>
  <c r="FF671" i="14"/>
  <c r="FE661" i="14"/>
  <c r="FE650" i="14"/>
  <c r="FF639" i="14"/>
  <c r="FE629" i="14"/>
  <c r="FE618" i="14"/>
  <c r="FF607" i="14"/>
  <c r="FE597" i="14"/>
  <c r="FE586" i="14"/>
  <c r="FF575" i="14"/>
  <c r="FE565" i="14"/>
  <c r="FE554" i="14"/>
  <c r="FF543" i="14"/>
  <c r="FE533" i="14"/>
  <c r="FE522" i="14"/>
  <c r="FF511" i="14"/>
  <c r="FE501" i="14"/>
  <c r="FE490" i="14"/>
  <c r="FF479" i="14"/>
  <c r="FE469" i="14"/>
  <c r="FE458" i="14"/>
  <c r="FF447" i="14"/>
  <c r="FE437" i="14"/>
  <c r="FF426" i="14"/>
  <c r="FF418" i="14"/>
  <c r="FF410" i="14"/>
  <c r="FF402" i="14"/>
  <c r="FF394" i="14"/>
  <c r="FF386" i="14"/>
  <c r="FF378" i="14"/>
  <c r="FF370" i="14"/>
  <c r="FF362" i="14"/>
  <c r="FF354" i="14"/>
  <c r="FF346" i="14"/>
  <c r="FF338" i="14"/>
  <c r="FF330" i="14"/>
  <c r="FF322" i="14"/>
  <c r="FF314" i="14"/>
  <c r="FF306" i="14"/>
  <c r="FF298" i="14"/>
  <c r="FF290" i="14"/>
  <c r="FF282" i="14"/>
  <c r="FE1632" i="14"/>
  <c r="FE1600" i="14"/>
  <c r="FE1579" i="14"/>
  <c r="FE1568" i="14"/>
  <c r="FF2942" i="14"/>
  <c r="FF2934" i="14"/>
  <c r="FF2926" i="14"/>
  <c r="FF2918" i="14"/>
  <c r="FF2910" i="14"/>
  <c r="FF2902" i="14"/>
  <c r="FF2894" i="14"/>
  <c r="FF2886" i="14"/>
  <c r="FF2878" i="14"/>
  <c r="FF2870" i="14"/>
  <c r="FF2862" i="14"/>
  <c r="FF2854" i="14"/>
  <c r="FF2846" i="14"/>
  <c r="FF2838" i="14"/>
  <c r="FF2830" i="14"/>
  <c r="FF2822" i="14"/>
  <c r="FF2814" i="14"/>
  <c r="FF2806" i="14"/>
  <c r="FF2798" i="14"/>
  <c r="FF2790" i="14"/>
  <c r="FF2782" i="14"/>
  <c r="FF2774" i="14"/>
  <c r="FF2766" i="14"/>
  <c r="FE2945" i="14"/>
  <c r="FE2937" i="14"/>
  <c r="FE2929" i="14"/>
  <c r="FE2921" i="14"/>
  <c r="FE2913" i="14"/>
  <c r="FE2905" i="14"/>
  <c r="FE2897" i="14"/>
  <c r="FE2889" i="14"/>
  <c r="FE2881" i="14"/>
  <c r="FE2873" i="14"/>
  <c r="FE2865" i="14"/>
  <c r="FE2857" i="14"/>
  <c r="FE2849" i="14"/>
  <c r="FE2841" i="14"/>
  <c r="FE2833" i="14"/>
  <c r="FE2825" i="14"/>
  <c r="FE2817" i="14"/>
  <c r="FE2809" i="14"/>
  <c r="FE2801" i="14"/>
  <c r="FE2793" i="14"/>
  <c r="FE2785" i="14"/>
  <c r="FE2777" i="14"/>
  <c r="FE2769" i="14"/>
  <c r="FE2761" i="14"/>
  <c r="FE2753" i="14"/>
  <c r="FE2745" i="14"/>
  <c r="FE2737" i="14"/>
  <c r="FE2729" i="14"/>
  <c r="FE2721" i="14"/>
  <c r="FE2713" i="14"/>
  <c r="FF2949" i="14"/>
  <c r="FF2941" i="14"/>
  <c r="FF2933" i="14"/>
  <c r="FF2925" i="14"/>
  <c r="FF2917" i="14"/>
  <c r="FF2909" i="14"/>
  <c r="FF2901" i="14"/>
  <c r="FF2893" i="14"/>
  <c r="FF2885" i="14"/>
  <c r="FF2877" i="14"/>
  <c r="FF2869" i="14"/>
  <c r="FF2861" i="14"/>
  <c r="FF2853" i="14"/>
  <c r="FF2845" i="14"/>
  <c r="FF2837" i="14"/>
  <c r="FF2829" i="14"/>
  <c r="FF2821" i="14"/>
  <c r="FF2813" i="14"/>
  <c r="FF2805" i="14"/>
  <c r="FF2797" i="14"/>
  <c r="FF2789" i="14"/>
  <c r="FF2781" i="14"/>
  <c r="FF2773" i="14"/>
  <c r="FF2765" i="14"/>
  <c r="FF2757" i="14"/>
  <c r="FF2749" i="14"/>
  <c r="FF2741" i="14"/>
  <c r="FF2733" i="14"/>
  <c r="FF2725" i="14"/>
  <c r="FF2717" i="14"/>
  <c r="FF2709" i="14"/>
  <c r="FE2944" i="14"/>
  <c r="FE2936" i="14"/>
  <c r="FE2928" i="14"/>
  <c r="FE2920" i="14"/>
  <c r="FE2912" i="14"/>
  <c r="FE2904" i="14"/>
  <c r="FE2896" i="14"/>
  <c r="FE2888" i="14"/>
  <c r="FE2880" i="14"/>
  <c r="FE2872" i="14"/>
  <c r="FE2864" i="14"/>
  <c r="FE2856" i="14"/>
  <c r="FE2848" i="14"/>
  <c r="FE2840" i="14"/>
  <c r="FE2832" i="14"/>
  <c r="FE2824" i="14"/>
  <c r="FE2816" i="14"/>
  <c r="FE2808" i="14"/>
  <c r="FE2800" i="14"/>
  <c r="FE2792" i="14"/>
  <c r="FE2784" i="14"/>
  <c r="FE2776" i="14"/>
  <c r="FE2768" i="14"/>
  <c r="FE2760" i="14"/>
  <c r="FE2752" i="14"/>
  <c r="FE2744" i="14"/>
  <c r="FE2736" i="14"/>
  <c r="FE2728" i="14"/>
  <c r="FE2720" i="14"/>
  <c r="FE2712" i="14"/>
  <c r="FE2704" i="14"/>
  <c r="FE2696" i="14"/>
  <c r="FE2688" i="14"/>
  <c r="FE2680" i="14"/>
  <c r="FE2672" i="14"/>
  <c r="FE2664" i="14"/>
  <c r="FE2656" i="14"/>
  <c r="FE2648" i="14"/>
  <c r="FE2640" i="14"/>
  <c r="FE2632" i="14"/>
  <c r="FE2624" i="14"/>
  <c r="FE2616" i="14"/>
  <c r="FE2608" i="14"/>
  <c r="FE2600" i="14"/>
  <c r="FE2592" i="14"/>
  <c r="FE2584" i="14"/>
  <c r="FE2576" i="14"/>
  <c r="FE2568" i="14"/>
  <c r="FE2560" i="14"/>
  <c r="FE2552" i="14"/>
  <c r="FE2544" i="14"/>
  <c r="FE2536" i="14"/>
  <c r="FE2528" i="14"/>
  <c r="FE2520" i="14"/>
  <c r="FE2512" i="14"/>
  <c r="FE2504" i="14"/>
  <c r="FE2496" i="14"/>
  <c r="FE2488" i="14"/>
  <c r="FE2480" i="14"/>
  <c r="FE2472" i="14"/>
  <c r="FE2464" i="14"/>
  <c r="FE2456" i="14"/>
  <c r="FE2448" i="14"/>
  <c r="FE2440" i="14"/>
  <c r="FE2432" i="14"/>
  <c r="FE2424" i="14"/>
  <c r="FE2416" i="14"/>
  <c r="FE2408" i="14"/>
  <c r="FE2400" i="14"/>
  <c r="FE2392" i="14"/>
  <c r="FE2384" i="14"/>
  <c r="FE2376" i="14"/>
  <c r="FE2368" i="14"/>
  <c r="FE2360" i="14"/>
  <c r="FE2352" i="14"/>
  <c r="FE2344" i="14"/>
  <c r="FE2336" i="14"/>
  <c r="FE2328" i="14"/>
  <c r="FE2320" i="14"/>
  <c r="FE2312" i="14"/>
  <c r="FE2304" i="14"/>
  <c r="FE2296" i="14"/>
  <c r="FE2288" i="14"/>
  <c r="FE2280" i="14"/>
  <c r="FE2272" i="14"/>
  <c r="FE2264" i="14"/>
  <c r="FE2256" i="14"/>
  <c r="FE2248" i="14"/>
  <c r="FE2240" i="14"/>
  <c r="FE2232" i="14"/>
  <c r="FE2224" i="14"/>
  <c r="FE2216" i="14"/>
  <c r="FE2208" i="14"/>
  <c r="FE2200" i="14"/>
  <c r="FE2192" i="14"/>
  <c r="FE2184" i="14"/>
  <c r="FE2176" i="14"/>
  <c r="FE2168" i="14"/>
  <c r="FE2160" i="14"/>
  <c r="FE2152" i="14"/>
  <c r="FE2144" i="14"/>
  <c r="FE2136" i="14"/>
  <c r="FE2128" i="14"/>
  <c r="FE2120" i="14"/>
  <c r="FE2112" i="14"/>
  <c r="FE2104" i="14"/>
  <c r="FE2096" i="14"/>
  <c r="FE2088" i="14"/>
  <c r="FE2080" i="14"/>
  <c r="FE2072" i="14"/>
  <c r="FE2064" i="14"/>
  <c r="FE2056" i="14"/>
  <c r="FE2048" i="14"/>
  <c r="FE2040" i="14"/>
  <c r="FE2032" i="14"/>
  <c r="FE2024" i="14"/>
  <c r="FE2016" i="14"/>
  <c r="FE2008" i="14"/>
  <c r="FE2000" i="14"/>
  <c r="FE1992" i="14"/>
  <c r="FE1984" i="14"/>
  <c r="FE1976" i="14"/>
  <c r="FE1968" i="14"/>
  <c r="FE1960" i="14"/>
  <c r="FE1952" i="14"/>
  <c r="FE1944" i="14"/>
  <c r="FE1936" i="14"/>
  <c r="FE1928" i="14"/>
  <c r="FE1920" i="14"/>
  <c r="FE1912" i="14"/>
  <c r="FE1904" i="14"/>
  <c r="FE1896" i="14"/>
  <c r="FE1888" i="14"/>
  <c r="FE1880" i="14"/>
  <c r="FE1872" i="14"/>
  <c r="FE1864" i="14"/>
  <c r="FE1856" i="14"/>
  <c r="FE1848" i="14"/>
  <c r="FE1840" i="14"/>
  <c r="FE1832" i="14"/>
  <c r="FE1824" i="14"/>
  <c r="FE1816" i="14"/>
  <c r="FE1808" i="14"/>
  <c r="FE1800" i="14"/>
  <c r="FE1792" i="14"/>
  <c r="FE1784" i="14"/>
  <c r="FE1776" i="14"/>
  <c r="FE1768" i="14"/>
  <c r="FE1760" i="14"/>
  <c r="FE1752" i="14"/>
  <c r="FE1744" i="14"/>
  <c r="FE1736" i="14"/>
  <c r="FE1728" i="14"/>
  <c r="FF2748" i="14"/>
  <c r="FF2716" i="14"/>
  <c r="FE2699" i="14"/>
  <c r="FF2688" i="14"/>
  <c r="FF2677" i="14"/>
  <c r="FE2667" i="14"/>
  <c r="FF2656" i="14"/>
  <c r="FF2645" i="14"/>
  <c r="FE2635" i="14"/>
  <c r="FF2624" i="14"/>
  <c r="FF2613" i="14"/>
  <c r="FE2603" i="14"/>
  <c r="FF2592" i="14"/>
  <c r="FF2581" i="14"/>
  <c r="FE2571" i="14"/>
  <c r="FF2560" i="14"/>
  <c r="FF2549" i="14"/>
  <c r="FE2539" i="14"/>
  <c r="FF2528" i="14"/>
  <c r="FF2517" i="14"/>
  <c r="FE2507" i="14"/>
  <c r="FF2496" i="14"/>
  <c r="FF2485" i="14"/>
  <c r="FE2475" i="14"/>
  <c r="FF2464" i="14"/>
  <c r="FF2453" i="14"/>
  <c r="FE2443" i="14"/>
  <c r="FF2432" i="14"/>
  <c r="FF2421" i="14"/>
  <c r="FE2411" i="14"/>
  <c r="FF2400" i="14"/>
  <c r="FF2389" i="14"/>
  <c r="FE2379" i="14"/>
  <c r="FF2368" i="14"/>
  <c r="FF2357" i="14"/>
  <c r="FE2347" i="14"/>
  <c r="FF2336" i="14"/>
  <c r="FF2325" i="14"/>
  <c r="FE2315" i="14"/>
  <c r="FF2304" i="14"/>
  <c r="FF2293" i="14"/>
  <c r="FE2283" i="14"/>
  <c r="FF2272" i="14"/>
  <c r="FF2261" i="14"/>
  <c r="FE2251" i="14"/>
  <c r="FF2240" i="14"/>
  <c r="FF2229" i="14"/>
  <c r="FE2219" i="14"/>
  <c r="FF2208" i="14"/>
  <c r="FF2197" i="14"/>
  <c r="FE2187" i="14"/>
  <c r="FF2176" i="14"/>
  <c r="FF2165" i="14"/>
  <c r="FE2155" i="14"/>
  <c r="FF2144" i="14"/>
  <c r="FF2133" i="14"/>
  <c r="FE2123" i="14"/>
  <c r="FF2112" i="14"/>
  <c r="FF2101" i="14"/>
  <c r="FE2091" i="14"/>
  <c r="FF2080" i="14"/>
  <c r="FF2069" i="14"/>
  <c r="FE2059" i="14"/>
  <c r="FF2048" i="14"/>
  <c r="FF2037" i="14"/>
  <c r="FE2027" i="14"/>
  <c r="FF2016" i="14"/>
  <c r="FF2005" i="14"/>
  <c r="FE1995" i="14"/>
  <c r="FF1984" i="14"/>
  <c r="FF1973" i="14"/>
  <c r="FE1963" i="14"/>
  <c r="FF1952" i="14"/>
  <c r="FF1941" i="14"/>
  <c r="FE1931" i="14"/>
  <c r="FF1920" i="14"/>
  <c r="FF1909" i="14"/>
  <c r="FE1899" i="14"/>
  <c r="FF1888" i="14"/>
  <c r="FF1877" i="14"/>
  <c r="FE1867" i="14"/>
  <c r="FF1856" i="14"/>
  <c r="FF1845" i="14"/>
  <c r="FE1835" i="14"/>
  <c r="FF1824" i="14"/>
  <c r="FF1813" i="14"/>
  <c r="FE1803" i="14"/>
  <c r="FF1792" i="14"/>
  <c r="FF1781" i="14"/>
  <c r="FE1771" i="14"/>
  <c r="FF1760" i="14"/>
  <c r="FF1749" i="14"/>
  <c r="FE1739" i="14"/>
  <c r="FF1728" i="14"/>
  <c r="FE1719" i="14"/>
  <c r="FE1711" i="14"/>
  <c r="FE1703" i="14"/>
  <c r="FE1695" i="14"/>
  <c r="FE1687" i="14"/>
  <c r="FE1679" i="14"/>
  <c r="FE1671" i="14"/>
  <c r="FE1663" i="14"/>
  <c r="FE1655" i="14"/>
  <c r="FE1647" i="14"/>
  <c r="FE1639" i="14"/>
  <c r="FE1631" i="14"/>
  <c r="FE1623" i="14"/>
  <c r="FE1615" i="14"/>
  <c r="FE1607" i="14"/>
  <c r="FE1599" i="14"/>
  <c r="FE1591" i="14"/>
  <c r="FF2758" i="14"/>
  <c r="FF2726" i="14"/>
  <c r="FF2702" i="14"/>
  <c r="FF2691" i="14"/>
  <c r="FE2681" i="14"/>
  <c r="FF2670" i="14"/>
  <c r="FF2659" i="14"/>
  <c r="FE2649" i="14"/>
  <c r="FF2638" i="14"/>
  <c r="FF2627" i="14"/>
  <c r="FE2617" i="14"/>
  <c r="FF2606" i="14"/>
  <c r="FF2595" i="14"/>
  <c r="FE2585" i="14"/>
  <c r="FF2574" i="14"/>
  <c r="FF2563" i="14"/>
  <c r="FE2553" i="14"/>
  <c r="FF2542" i="14"/>
  <c r="FF2531" i="14"/>
  <c r="FE2521" i="14"/>
  <c r="FF2510" i="14"/>
  <c r="FF2499" i="14"/>
  <c r="FE2489" i="14"/>
  <c r="FF2478" i="14"/>
  <c r="FF2467" i="14"/>
  <c r="FE2457" i="14"/>
  <c r="FF2446" i="14"/>
  <c r="FF2435" i="14"/>
  <c r="FE2425" i="14"/>
  <c r="FF2414" i="14"/>
  <c r="FF2403" i="14"/>
  <c r="FE2393" i="14"/>
  <c r="FF2382" i="14"/>
  <c r="FF2371" i="14"/>
  <c r="FE2361" i="14"/>
  <c r="FF2350" i="14"/>
  <c r="FF2339" i="14"/>
  <c r="FE2329" i="14"/>
  <c r="FF2318" i="14"/>
  <c r="FF2307" i="14"/>
  <c r="FE2297" i="14"/>
  <c r="FF2286" i="14"/>
  <c r="FF2275" i="14"/>
  <c r="FE2265" i="14"/>
  <c r="FF2254" i="14"/>
  <c r="FF2243" i="14"/>
  <c r="FE2233" i="14"/>
  <c r="FF2222" i="14"/>
  <c r="FF2211" i="14"/>
  <c r="FE2201" i="14"/>
  <c r="FF2190" i="14"/>
  <c r="FF2179" i="14"/>
  <c r="FE2169" i="14"/>
  <c r="FF2158" i="14"/>
  <c r="FF2147" i="14"/>
  <c r="FE2137" i="14"/>
  <c r="FF2126" i="14"/>
  <c r="FF2115" i="14"/>
  <c r="FE2105" i="14"/>
  <c r="FF2094" i="14"/>
  <c r="FF2083" i="14"/>
  <c r="FE2073" i="14"/>
  <c r="FF2062" i="14"/>
  <c r="FF2051" i="14"/>
  <c r="FE2041" i="14"/>
  <c r="FF2030" i="14"/>
  <c r="FF2019" i="14"/>
  <c r="FE2009" i="14"/>
  <c r="FF1998" i="14"/>
  <c r="FF1987" i="14"/>
  <c r="FE1977" i="14"/>
  <c r="FF1966" i="14"/>
  <c r="FF1955" i="14"/>
  <c r="FE1945" i="14"/>
  <c r="FF1934" i="14"/>
  <c r="FF1923" i="14"/>
  <c r="FE1913" i="14"/>
  <c r="FF1902" i="14"/>
  <c r="FF1891" i="14"/>
  <c r="FE1881" i="14"/>
  <c r="FF1870" i="14"/>
  <c r="FF1859" i="14"/>
  <c r="FE1849" i="14"/>
  <c r="FF1838" i="14"/>
  <c r="FF1827" i="14"/>
  <c r="FE1817" i="14"/>
  <c r="FF1806" i="14"/>
  <c r="FF1795" i="14"/>
  <c r="FE1785" i="14"/>
  <c r="FF1774" i="14"/>
  <c r="FF1763" i="14"/>
  <c r="FE1753" i="14"/>
  <c r="FF1742" i="14"/>
  <c r="FF1731" i="14"/>
  <c r="FF1721" i="14"/>
  <c r="FF1713" i="14"/>
  <c r="FF1705" i="14"/>
  <c r="FF1697" i="14"/>
  <c r="FF1689" i="14"/>
  <c r="FF1681" i="14"/>
  <c r="FF1673" i="14"/>
  <c r="FF1665" i="14"/>
  <c r="FF1657" i="14"/>
  <c r="FF1649" i="14"/>
  <c r="FF1641" i="14"/>
  <c r="FF1633" i="14"/>
  <c r="FF1625" i="14"/>
  <c r="FF1617" i="14"/>
  <c r="FF1609" i="14"/>
  <c r="FF1601" i="14"/>
  <c r="FF1593" i="14"/>
  <c r="FF1585" i="14"/>
  <c r="FF2736" i="14"/>
  <c r="FF2705" i="14"/>
  <c r="FE2695" i="14"/>
  <c r="FF2684" i="14"/>
  <c r="FF2673" i="14"/>
  <c r="FE2663" i="14"/>
  <c r="FF2652" i="14"/>
  <c r="FF2641" i="14"/>
  <c r="FE2631" i="14"/>
  <c r="FF2620" i="14"/>
  <c r="FF2609" i="14"/>
  <c r="FE2599" i="14"/>
  <c r="FF2588" i="14"/>
  <c r="FF2577" i="14"/>
  <c r="FE2567" i="14"/>
  <c r="FF2556" i="14"/>
  <c r="FF2545" i="14"/>
  <c r="FE2535" i="14"/>
  <c r="FF2524" i="14"/>
  <c r="FF2513" i="14"/>
  <c r="FE2503" i="14"/>
  <c r="FF2492" i="14"/>
  <c r="FF2481" i="14"/>
  <c r="FE2471" i="14"/>
  <c r="FF2460" i="14"/>
  <c r="FF2449" i="14"/>
  <c r="FE2439" i="14"/>
  <c r="FF2428" i="14"/>
  <c r="FF2417" i="14"/>
  <c r="FE2407" i="14"/>
  <c r="FF2396" i="14"/>
  <c r="FF2385" i="14"/>
  <c r="FE2375" i="14"/>
  <c r="FF2364" i="14"/>
  <c r="FF2353" i="14"/>
  <c r="FE2343" i="14"/>
  <c r="FF2332" i="14"/>
  <c r="FF2321" i="14"/>
  <c r="FE2311" i="14"/>
  <c r="FF2300" i="14"/>
  <c r="FF2289" i="14"/>
  <c r="FE2279" i="14"/>
  <c r="FF2268" i="14"/>
  <c r="FF2257" i="14"/>
  <c r="FE2247" i="14"/>
  <c r="FF2236" i="14"/>
  <c r="FF2225" i="14"/>
  <c r="FE2215" i="14"/>
  <c r="FF2204" i="14"/>
  <c r="FF2193" i="14"/>
  <c r="FE2183" i="14"/>
  <c r="FF2172" i="14"/>
  <c r="FF2161" i="14"/>
  <c r="FE2151" i="14"/>
  <c r="FF2140" i="14"/>
  <c r="FF2129" i="14"/>
  <c r="FE2119" i="14"/>
  <c r="FF2108" i="14"/>
  <c r="FF2097" i="14"/>
  <c r="FE2087" i="14"/>
  <c r="FF2076" i="14"/>
  <c r="FF2065" i="14"/>
  <c r="FE2055" i="14"/>
  <c r="FF2044" i="14"/>
  <c r="FF2033" i="14"/>
  <c r="FE2023" i="14"/>
  <c r="FF2012" i="14"/>
  <c r="FF2001" i="14"/>
  <c r="FE1991" i="14"/>
  <c r="FF1980" i="14"/>
  <c r="FF1969" i="14"/>
  <c r="FE1959" i="14"/>
  <c r="FF1948" i="14"/>
  <c r="FF1937" i="14"/>
  <c r="FE1927" i="14"/>
  <c r="FF1916" i="14"/>
  <c r="FF1905" i="14"/>
  <c r="FE1895" i="14"/>
  <c r="FF1884" i="14"/>
  <c r="FF1873" i="14"/>
  <c r="FE1863" i="14"/>
  <c r="FF1852" i="14"/>
  <c r="FF1841" i="14"/>
  <c r="FE1831" i="14"/>
  <c r="FF1820" i="14"/>
  <c r="FF1809" i="14"/>
  <c r="FE1799" i="14"/>
  <c r="FF1788" i="14"/>
  <c r="FF1777" i="14"/>
  <c r="FE1767" i="14"/>
  <c r="FF1756" i="14"/>
  <c r="FF1745" i="14"/>
  <c r="FE1735" i="14"/>
  <c r="FF1724" i="14"/>
  <c r="FE1716" i="14"/>
  <c r="FE1708" i="14"/>
  <c r="FE1700" i="14"/>
  <c r="FE1692" i="14"/>
  <c r="FE1684" i="14"/>
  <c r="FE1676" i="14"/>
  <c r="FE1668" i="14"/>
  <c r="FE1660" i="14"/>
  <c r="FE1652" i="14"/>
  <c r="FF2738" i="14"/>
  <c r="FF2706" i="14"/>
  <c r="FF2695" i="14"/>
  <c r="FE2685" i="14"/>
  <c r="FF2674" i="14"/>
  <c r="FF2663" i="14"/>
  <c r="FE2653" i="14"/>
  <c r="FF2642" i="14"/>
  <c r="FF2631" i="14"/>
  <c r="FE2621" i="14"/>
  <c r="FF2610" i="14"/>
  <c r="FF2599" i="14"/>
  <c r="FE2589" i="14"/>
  <c r="FF2578" i="14"/>
  <c r="FF2567" i="14"/>
  <c r="FE2557" i="14"/>
  <c r="FF2546" i="14"/>
  <c r="FF2535" i="14"/>
  <c r="FE2525" i="14"/>
  <c r="FF2514" i="14"/>
  <c r="FF2503" i="14"/>
  <c r="FE2493" i="14"/>
  <c r="FF2482" i="14"/>
  <c r="FF2471" i="14"/>
  <c r="FE2461" i="14"/>
  <c r="FF2450" i="14"/>
  <c r="FF2439" i="14"/>
  <c r="FE2429" i="14"/>
  <c r="FF2418" i="14"/>
  <c r="FF2407" i="14"/>
  <c r="FE2397" i="14"/>
  <c r="FF2386" i="14"/>
  <c r="FF2375" i="14"/>
  <c r="FE2365" i="14"/>
  <c r="FF2354" i="14"/>
  <c r="FF2343" i="14"/>
  <c r="FE2333" i="14"/>
  <c r="FF2322" i="14"/>
  <c r="FF2311" i="14"/>
  <c r="FE2301" i="14"/>
  <c r="FF2290" i="14"/>
  <c r="FF2279" i="14"/>
  <c r="FE2269" i="14"/>
  <c r="FF2258" i="14"/>
  <c r="FF2247" i="14"/>
  <c r="FE2237" i="14"/>
  <c r="FF2226" i="14"/>
  <c r="FF2215" i="14"/>
  <c r="FE2205" i="14"/>
  <c r="FF2194" i="14"/>
  <c r="FF2183" i="14"/>
  <c r="FE2173" i="14"/>
  <c r="FF2162" i="14"/>
  <c r="FF2151" i="14"/>
  <c r="FE2141" i="14"/>
  <c r="FF2130" i="14"/>
  <c r="FF2119" i="14"/>
  <c r="FE2109" i="14"/>
  <c r="FF2098" i="14"/>
  <c r="FF2087" i="14"/>
  <c r="FE2077" i="14"/>
  <c r="FF2066" i="14"/>
  <c r="FF2055" i="14"/>
  <c r="FE2045" i="14"/>
  <c r="FF2034" i="14"/>
  <c r="FF2023" i="14"/>
  <c r="FE2013" i="14"/>
  <c r="FF2002" i="14"/>
  <c r="FF1991" i="14"/>
  <c r="FE1981" i="14"/>
  <c r="FF1970" i="14"/>
  <c r="FF1959" i="14"/>
  <c r="FE1949" i="14"/>
  <c r="FF1938" i="14"/>
  <c r="FF1927" i="14"/>
  <c r="FE1917" i="14"/>
  <c r="FF1906" i="14"/>
  <c r="FF1895" i="14"/>
  <c r="FE1885" i="14"/>
  <c r="FF1874" i="14"/>
  <c r="FF1863" i="14"/>
  <c r="FE1853" i="14"/>
  <c r="FF1842" i="14"/>
  <c r="FF1831" i="14"/>
  <c r="FE1821" i="14"/>
  <c r="FF1810" i="14"/>
  <c r="FF1799" i="14"/>
  <c r="FE1789" i="14"/>
  <c r="FF1778" i="14"/>
  <c r="FF1767" i="14"/>
  <c r="FE1757" i="14"/>
  <c r="FF1746" i="14"/>
  <c r="FF1735" i="14"/>
  <c r="FE1725" i="14"/>
  <c r="FF1716" i="14"/>
  <c r="FF1708" i="14"/>
  <c r="FF1700" i="14"/>
  <c r="FF1692" i="14"/>
  <c r="FF1684" i="14"/>
  <c r="FF1676" i="14"/>
  <c r="FF1668" i="14"/>
  <c r="FF1660" i="14"/>
  <c r="FF1652" i="14"/>
  <c r="FF1644" i="14"/>
  <c r="FF1636" i="14"/>
  <c r="FF1628" i="14"/>
  <c r="FF1620" i="14"/>
  <c r="FF1612" i="14"/>
  <c r="FF1604" i="14"/>
  <c r="FF1596" i="14"/>
  <c r="FF1588" i="14"/>
  <c r="FF1580" i="14"/>
  <c r="FF1572" i="14"/>
  <c r="FF1564" i="14"/>
  <c r="FF1556" i="14"/>
  <c r="FF1548" i="14"/>
  <c r="FF1540" i="14"/>
  <c r="FF1532" i="14"/>
  <c r="FF1524" i="14"/>
  <c r="FF1516" i="14"/>
  <c r="FF1508" i="14"/>
  <c r="FF1500" i="14"/>
  <c r="FF1492" i="14"/>
  <c r="FF1484" i="14"/>
  <c r="FF1476" i="14"/>
  <c r="FF1468" i="14"/>
  <c r="FF1460" i="14"/>
  <c r="FF1452" i="14"/>
  <c r="FF1444" i="14"/>
  <c r="FF1436" i="14"/>
  <c r="FF1428" i="14"/>
  <c r="FF1420" i="14"/>
  <c r="FF1412" i="14"/>
  <c r="FF1404" i="14"/>
  <c r="FF1396" i="14"/>
  <c r="FF1388" i="14"/>
  <c r="FF1380" i="14"/>
  <c r="FF1372" i="14"/>
  <c r="FF1364" i="14"/>
  <c r="FF1356" i="14"/>
  <c r="FF1348" i="14"/>
  <c r="FF1340" i="14"/>
  <c r="FF1332" i="14"/>
  <c r="FF1324" i="14"/>
  <c r="FF1316" i="14"/>
  <c r="FF1308" i="14"/>
  <c r="FF1300" i="14"/>
  <c r="FF1292" i="14"/>
  <c r="FF1284" i="14"/>
  <c r="FF1276" i="14"/>
  <c r="FF1268" i="14"/>
  <c r="FF1260" i="14"/>
  <c r="FF1252" i="14"/>
  <c r="FF1244" i="14"/>
  <c r="FF1236" i="14"/>
  <c r="FF1228" i="14"/>
  <c r="FF1220" i="14"/>
  <c r="FF1212" i="14"/>
  <c r="FF1204" i="14"/>
  <c r="FF1196" i="14"/>
  <c r="FF1188" i="14"/>
  <c r="FF1180" i="14"/>
  <c r="FF1172" i="14"/>
  <c r="FF1164" i="14"/>
  <c r="FF1156" i="14"/>
  <c r="FF1148" i="14"/>
  <c r="FF1140" i="14"/>
  <c r="FF1132" i="14"/>
  <c r="FF1124" i="14"/>
  <c r="FF1116" i="14"/>
  <c r="FF1108" i="14"/>
  <c r="FF1100" i="14"/>
  <c r="FF1092" i="14"/>
  <c r="FF1084" i="14"/>
  <c r="FF1076" i="14"/>
  <c r="FF1068" i="14"/>
  <c r="FF1060" i="14"/>
  <c r="FF1052" i="14"/>
  <c r="FF1044" i="14"/>
  <c r="FF1036" i="14"/>
  <c r="FF1028" i="14"/>
  <c r="FF1020" i="14"/>
  <c r="FF1012" i="14"/>
  <c r="FF1004" i="14"/>
  <c r="FF996" i="14"/>
  <c r="FF988" i="14"/>
  <c r="FF980" i="14"/>
  <c r="FF972" i="14"/>
  <c r="FF964" i="14"/>
  <c r="FF956" i="14"/>
  <c r="FF948" i="14"/>
  <c r="FF940" i="14"/>
  <c r="FF932" i="14"/>
  <c r="FF924" i="14"/>
  <c r="FF916" i="14"/>
  <c r="FF908" i="14"/>
  <c r="FF900" i="14"/>
  <c r="FF892" i="14"/>
  <c r="FF884" i="14"/>
  <c r="FF876" i="14"/>
  <c r="FF868" i="14"/>
  <c r="FF860" i="14"/>
  <c r="FF852" i="14"/>
  <c r="FF844" i="14"/>
  <c r="FF836" i="14"/>
  <c r="FF828" i="14"/>
  <c r="FF820" i="14"/>
  <c r="FF812" i="14"/>
  <c r="FF804" i="14"/>
  <c r="FF796" i="14"/>
  <c r="FF788" i="14"/>
  <c r="FF780" i="14"/>
  <c r="FF772" i="14"/>
  <c r="FF764" i="14"/>
  <c r="FF756" i="14"/>
  <c r="FF748" i="14"/>
  <c r="FF740" i="14"/>
  <c r="FF732" i="14"/>
  <c r="FF724" i="14"/>
  <c r="FF716" i="14"/>
  <c r="FF708" i="14"/>
  <c r="FF700" i="14"/>
  <c r="FF692" i="14"/>
  <c r="FF684" i="14"/>
  <c r="FF676" i="14"/>
  <c r="FF668" i="14"/>
  <c r="FF660" i="14"/>
  <c r="FF652" i="14"/>
  <c r="FF644" i="14"/>
  <c r="FF636" i="14"/>
  <c r="FF628" i="14"/>
  <c r="FF620" i="14"/>
  <c r="FF612" i="14"/>
  <c r="FF604" i="14"/>
  <c r="FF596" i="14"/>
  <c r="FF588" i="14"/>
  <c r="FF580" i="14"/>
  <c r="FF572" i="14"/>
  <c r="FF564" i="14"/>
  <c r="FF556" i="14"/>
  <c r="FF548" i="14"/>
  <c r="FF540" i="14"/>
  <c r="FF532" i="14"/>
  <c r="FF524" i="14"/>
  <c r="FF516" i="14"/>
  <c r="FF508" i="14"/>
  <c r="FF500" i="14"/>
  <c r="FF492" i="14"/>
  <c r="FF484" i="14"/>
  <c r="FF476" i="14"/>
  <c r="FF468" i="14"/>
  <c r="FF460" i="14"/>
  <c r="FF452" i="14"/>
  <c r="FF444" i="14"/>
  <c r="FF436" i="14"/>
  <c r="FF428" i="14"/>
  <c r="FE1620" i="14"/>
  <c r="FE1588" i="14"/>
  <c r="FE1575" i="14"/>
  <c r="FE1564" i="14"/>
  <c r="FF1553" i="14"/>
  <c r="FE1543" i="14"/>
  <c r="FE1532" i="14"/>
  <c r="FF1521" i="14"/>
  <c r="FE1511" i="14"/>
  <c r="FE1500" i="14"/>
  <c r="FF1489" i="14"/>
  <c r="FE1479" i="14"/>
  <c r="FE1468" i="14"/>
  <c r="FF1457" i="14"/>
  <c r="FE1447" i="14"/>
  <c r="FE1436" i="14"/>
  <c r="FF1425" i="14"/>
  <c r="FE1415" i="14"/>
  <c r="FE1404" i="14"/>
  <c r="FF1393" i="14"/>
  <c r="FE1383" i="14"/>
  <c r="FE1372" i="14"/>
  <c r="FF1361" i="14"/>
  <c r="FE1351" i="14"/>
  <c r="FE1340" i="14"/>
  <c r="FF1329" i="14"/>
  <c r="FE1319" i="14"/>
  <c r="FE1308" i="14"/>
  <c r="FF1297" i="14"/>
  <c r="FE1287" i="14"/>
  <c r="FE1276" i="14"/>
  <c r="FF1265" i="14"/>
  <c r="FE1255" i="14"/>
  <c r="FE1244" i="14"/>
  <c r="FF1233" i="14"/>
  <c r="FE1223" i="14"/>
  <c r="FE1212" i="14"/>
  <c r="FF1201" i="14"/>
  <c r="FE1191" i="14"/>
  <c r="FE1180" i="14"/>
  <c r="FF1169" i="14"/>
  <c r="FE1159" i="14"/>
  <c r="FE1148" i="14"/>
  <c r="FF1137" i="14"/>
  <c r="FE1127" i="14"/>
  <c r="FE1116" i="14"/>
  <c r="FF1105" i="14"/>
  <c r="FE1095" i="14"/>
  <c r="FE1084" i="14"/>
  <c r="FF1073" i="14"/>
  <c r="FE1063" i="14"/>
  <c r="FE1052" i="14"/>
  <c r="FF1041" i="14"/>
  <c r="FE1031" i="14"/>
  <c r="FE1020" i="14"/>
  <c r="FF1009" i="14"/>
  <c r="FE999" i="14"/>
  <c r="FE988" i="14"/>
  <c r="FF977" i="14"/>
  <c r="FE967" i="14"/>
  <c r="FE956" i="14"/>
  <c r="FF945" i="14"/>
  <c r="FE935" i="14"/>
  <c r="FE924" i="14"/>
  <c r="FF913" i="14"/>
  <c r="FE903" i="14"/>
  <c r="FE892" i="14"/>
  <c r="FF881" i="14"/>
  <c r="FE871" i="14"/>
  <c r="FE860" i="14"/>
  <c r="FF849" i="14"/>
  <c r="FE839" i="14"/>
  <c r="FE828" i="14"/>
  <c r="FF817" i="14"/>
  <c r="FE807" i="14"/>
  <c r="FE796" i="14"/>
  <c r="FF785" i="14"/>
  <c r="FE775" i="14"/>
  <c r="FE764" i="14"/>
  <c r="FF753" i="14"/>
  <c r="FE743" i="14"/>
  <c r="FE732" i="14"/>
  <c r="FF721" i="14"/>
  <c r="FE711" i="14"/>
  <c r="FE700" i="14"/>
  <c r="FF689" i="14"/>
  <c r="FE679" i="14"/>
  <c r="FE668" i="14"/>
  <c r="FF657" i="14"/>
  <c r="FE647" i="14"/>
  <c r="FE636" i="14"/>
  <c r="FF625" i="14"/>
  <c r="FE615" i="14"/>
  <c r="FE604" i="14"/>
  <c r="FF593" i="14"/>
  <c r="FE583" i="14"/>
  <c r="FE572" i="14"/>
  <c r="FF561" i="14"/>
  <c r="FE551" i="14"/>
  <c r="FE540" i="14"/>
  <c r="FF529" i="14"/>
  <c r="FE519" i="14"/>
  <c r="FE508" i="14"/>
  <c r="FF497" i="14"/>
  <c r="FE487" i="14"/>
  <c r="FE476" i="14"/>
  <c r="FF465" i="14"/>
  <c r="FE455" i="14"/>
  <c r="FE444" i="14"/>
  <c r="FF433" i="14"/>
  <c r="FE424" i="14"/>
  <c r="FE416" i="14"/>
  <c r="FE408" i="14"/>
  <c r="FE400" i="14"/>
  <c r="FE392" i="14"/>
  <c r="FE384" i="14"/>
  <c r="FE376" i="14"/>
  <c r="FE368" i="14"/>
  <c r="FE360" i="14"/>
  <c r="FE352" i="14"/>
  <c r="FE344" i="14"/>
  <c r="FE336" i="14"/>
  <c r="FE328" i="14"/>
  <c r="FE320" i="14"/>
  <c r="FE312" i="14"/>
  <c r="FE304" i="14"/>
  <c r="FE296" i="14"/>
  <c r="FE288" i="14"/>
  <c r="FE1622" i="14"/>
  <c r="FE1590" i="14"/>
  <c r="FF1575" i="14"/>
  <c r="FE1565" i="14"/>
  <c r="FE1554" i="14"/>
  <c r="FF1543" i="14"/>
  <c r="FE1533" i="14"/>
  <c r="FE1522" i="14"/>
  <c r="FF1511" i="14"/>
  <c r="FE1501" i="14"/>
  <c r="FE1490" i="14"/>
  <c r="FF1479" i="14"/>
  <c r="FE1469" i="14"/>
  <c r="FE1458" i="14"/>
  <c r="FF1447" i="14"/>
  <c r="FE1437" i="14"/>
  <c r="FE1426" i="14"/>
  <c r="FF1415" i="14"/>
  <c r="FE1405" i="14"/>
  <c r="FE1394" i="14"/>
  <c r="FF1383" i="14"/>
  <c r="FE1373" i="14"/>
  <c r="FE1362" i="14"/>
  <c r="FF1351" i="14"/>
  <c r="FE1341" i="14"/>
  <c r="FE1330" i="14"/>
  <c r="FF1319" i="14"/>
  <c r="FE1309" i="14"/>
  <c r="FE1298" i="14"/>
  <c r="FF1287" i="14"/>
  <c r="FE1277" i="14"/>
  <c r="FE1266" i="14"/>
  <c r="FF1255" i="14"/>
  <c r="FE1245" i="14"/>
  <c r="FE1234" i="14"/>
  <c r="FF1223" i="14"/>
  <c r="FE1213" i="14"/>
  <c r="FE1202" i="14"/>
  <c r="FF1191" i="14"/>
  <c r="FE1181" i="14"/>
  <c r="FE1170" i="14"/>
  <c r="FF1159" i="14"/>
  <c r="FE1149" i="14"/>
  <c r="FE1138" i="14"/>
  <c r="FF1127" i="14"/>
  <c r="FE1117" i="14"/>
  <c r="FE1106" i="14"/>
  <c r="FF1095" i="14"/>
  <c r="FE1085" i="14"/>
  <c r="FE1074" i="14"/>
  <c r="FF1063" i="14"/>
  <c r="FE1053" i="14"/>
  <c r="FE1042" i="14"/>
  <c r="FF1031" i="14"/>
  <c r="FE1021" i="14"/>
  <c r="FE1010" i="14"/>
  <c r="FF999" i="14"/>
  <c r="FE989" i="14"/>
  <c r="FE978" i="14"/>
  <c r="FF967" i="14"/>
  <c r="FE957" i="14"/>
  <c r="FE946" i="14"/>
  <c r="FF935" i="14"/>
  <c r="FE925" i="14"/>
  <c r="FE914" i="14"/>
  <c r="FF903" i="14"/>
  <c r="FE893" i="14"/>
  <c r="FE882" i="14"/>
  <c r="FF871" i="14"/>
  <c r="FE861" i="14"/>
  <c r="FE850" i="14"/>
  <c r="FF839" i="14"/>
  <c r="FE829" i="14"/>
  <c r="FE818" i="14"/>
  <c r="FF807" i="14"/>
  <c r="FE797" i="14"/>
  <c r="FE786" i="14"/>
  <c r="FF775" i="14"/>
  <c r="FE765" i="14"/>
  <c r="FE754" i="14"/>
  <c r="FF743" i="14"/>
  <c r="FE733" i="14"/>
  <c r="FE722" i="14"/>
  <c r="FF711" i="14"/>
  <c r="FE701" i="14"/>
  <c r="FE690" i="14"/>
  <c r="FF679" i="14"/>
  <c r="FE669" i="14"/>
  <c r="FE658" i="14"/>
  <c r="FF647" i="14"/>
  <c r="FE637" i="14"/>
  <c r="FE626" i="14"/>
  <c r="FF615" i="14"/>
  <c r="FE605" i="14"/>
  <c r="FE594" i="14"/>
  <c r="FF583" i="14"/>
  <c r="FE573" i="14"/>
  <c r="FE562" i="14"/>
  <c r="FF551" i="14"/>
  <c r="FE541" i="14"/>
  <c r="FE530" i="14"/>
  <c r="FF519" i="14"/>
  <c r="FE509" i="14"/>
  <c r="FE498" i="14"/>
  <c r="FF487" i="14"/>
  <c r="FE477" i="14"/>
  <c r="FE466" i="14"/>
  <c r="FF455" i="14"/>
  <c r="FE445" i="14"/>
  <c r="FE434" i="14"/>
  <c r="FF424" i="14"/>
  <c r="FF416" i="14"/>
  <c r="FF408" i="14"/>
  <c r="FF400" i="14"/>
  <c r="FF392" i="14"/>
  <c r="FF384" i="14"/>
  <c r="FF376" i="14"/>
  <c r="FF368" i="14"/>
  <c r="FF360" i="14"/>
  <c r="FF352" i="14"/>
  <c r="FF344" i="14"/>
  <c r="FF336" i="14"/>
  <c r="FF328" i="14"/>
  <c r="FF320" i="14"/>
  <c r="FF312" i="14"/>
  <c r="FF304" i="14"/>
  <c r="FF296" i="14"/>
  <c r="FF288" i="14"/>
  <c r="FF280" i="14"/>
  <c r="FE1624" i="14"/>
  <c r="FE1592" i="14"/>
  <c r="FE1576" i="14"/>
  <c r="FF1565" i="14"/>
  <c r="FE1555" i="14"/>
  <c r="FE1544" i="14"/>
  <c r="FF1533" i="14"/>
  <c r="FE1523" i="14"/>
  <c r="FE1512" i="14"/>
  <c r="FF1501" i="14"/>
  <c r="FE1491" i="14"/>
  <c r="FE1480" i="14"/>
  <c r="FF1469" i="14"/>
  <c r="FE1459" i="14"/>
  <c r="FE1448" i="14"/>
  <c r="FF1437" i="14"/>
  <c r="FE1427" i="14"/>
  <c r="FE1416" i="14"/>
  <c r="FF1405" i="14"/>
  <c r="FE1395" i="14"/>
  <c r="FF2948" i="14"/>
  <c r="FF2940" i="14"/>
  <c r="FF2932" i="14"/>
  <c r="FF2924" i="14"/>
  <c r="FF2916" i="14"/>
  <c r="FF2908" i="14"/>
  <c r="FF2900" i="14"/>
  <c r="FF2892" i="14"/>
  <c r="FF2884" i="14"/>
  <c r="FF2876" i="14"/>
  <c r="FF2868" i="14"/>
  <c r="FF2860" i="14"/>
  <c r="FF2852" i="14"/>
  <c r="FF2844" i="14"/>
  <c r="FF2836" i="14"/>
  <c r="FF2828" i="14"/>
  <c r="FF2820" i="14"/>
  <c r="FF2812" i="14"/>
  <c r="FF2804" i="14"/>
  <c r="FF2796" i="14"/>
  <c r="FF2788" i="14"/>
  <c r="FF2780" i="14"/>
  <c r="FF2772" i="14"/>
  <c r="FF2764" i="14"/>
  <c r="FE2943" i="14"/>
  <c r="FE2935" i="14"/>
  <c r="FE2927" i="14"/>
  <c r="FE2919" i="14"/>
  <c r="FE2911" i="14"/>
  <c r="FE2903" i="14"/>
  <c r="FE2895" i="14"/>
  <c r="FE2887" i="14"/>
  <c r="FE2879" i="14"/>
  <c r="FE2871" i="14"/>
  <c r="FE2863" i="14"/>
  <c r="FE2855" i="14"/>
  <c r="FE2847" i="14"/>
  <c r="FE2839" i="14"/>
  <c r="FE2831" i="14"/>
  <c r="FE2823" i="14"/>
  <c r="FE2815" i="14"/>
  <c r="FE2807" i="14"/>
  <c r="FE2799" i="14"/>
  <c r="FE2791" i="14"/>
  <c r="FE2783" i="14"/>
  <c r="FE2775" i="14"/>
  <c r="FE2767" i="14"/>
  <c r="FE2759" i="14"/>
  <c r="FE2751" i="14"/>
  <c r="FE2743" i="14"/>
  <c r="FE2735" i="14"/>
  <c r="FE2727" i="14"/>
  <c r="FE2719" i="14"/>
  <c r="FE2711" i="14"/>
  <c r="FF2947" i="14"/>
  <c r="FF2939" i="14"/>
  <c r="FF2931" i="14"/>
  <c r="FF2923" i="14"/>
  <c r="FF2915" i="14"/>
  <c r="FF2907" i="14"/>
  <c r="FF2899" i="14"/>
  <c r="FF2891" i="14"/>
  <c r="FF2883" i="14"/>
  <c r="FF2875" i="14"/>
  <c r="FF2867" i="14"/>
  <c r="FF2859" i="14"/>
  <c r="FF2851" i="14"/>
  <c r="FF2843" i="14"/>
  <c r="FF2835" i="14"/>
  <c r="FF2827" i="14"/>
  <c r="FF2819" i="14"/>
  <c r="FF2811" i="14"/>
  <c r="FF2803" i="14"/>
  <c r="FF2795" i="14"/>
  <c r="FF2787" i="14"/>
  <c r="FF2779" i="14"/>
  <c r="FF2771" i="14"/>
  <c r="FF2763" i="14"/>
  <c r="FF2755" i="14"/>
  <c r="FF2747" i="14"/>
  <c r="FF2739" i="14"/>
  <c r="FF2731" i="14"/>
  <c r="FF2723" i="14"/>
  <c r="FF2715" i="14"/>
  <c r="FF2707" i="14"/>
  <c r="FE2942" i="14"/>
  <c r="FE2934" i="14"/>
  <c r="FE2926" i="14"/>
  <c r="FE2918" i="14"/>
  <c r="FE2910" i="14"/>
  <c r="FE2902" i="14"/>
  <c r="FE2894" i="14"/>
  <c r="FE2886" i="14"/>
  <c r="FE2878" i="14"/>
  <c r="FE2870" i="14"/>
  <c r="FE2862" i="14"/>
  <c r="FE2854" i="14"/>
  <c r="FE2846" i="14"/>
  <c r="FE2838" i="14"/>
  <c r="FE2830" i="14"/>
  <c r="FE2822" i="14"/>
  <c r="FE2814" i="14"/>
  <c r="FE2806" i="14"/>
  <c r="FE2798" i="14"/>
  <c r="FE2790" i="14"/>
  <c r="FE2782" i="14"/>
  <c r="FE2774" i="14"/>
  <c r="FE2766" i="14"/>
  <c r="FE2758" i="14"/>
  <c r="FE2750" i="14"/>
  <c r="FE2742" i="14"/>
  <c r="FE2734" i="14"/>
  <c r="FE2726" i="14"/>
  <c r="FE2718" i="14"/>
  <c r="FE2710" i="14"/>
  <c r="FE2702" i="14"/>
  <c r="FE2694" i="14"/>
  <c r="FE2686" i="14"/>
  <c r="FE2678" i="14"/>
  <c r="FE2670" i="14"/>
  <c r="FE2662" i="14"/>
  <c r="FE2654" i="14"/>
  <c r="FE2646" i="14"/>
  <c r="FE2638" i="14"/>
  <c r="FE2630" i="14"/>
  <c r="FE2622" i="14"/>
  <c r="FE2614" i="14"/>
  <c r="FE2606" i="14"/>
  <c r="FE2598" i="14"/>
  <c r="FE2590" i="14"/>
  <c r="FE2582" i="14"/>
  <c r="FE2574" i="14"/>
  <c r="FE2566" i="14"/>
  <c r="FE2558" i="14"/>
  <c r="FE2550" i="14"/>
  <c r="FE2542" i="14"/>
  <c r="FE2534" i="14"/>
  <c r="FE2526" i="14"/>
  <c r="FE2518" i="14"/>
  <c r="FE2510" i="14"/>
  <c r="FE2502" i="14"/>
  <c r="FE2494" i="14"/>
  <c r="FE2486" i="14"/>
  <c r="FE2478" i="14"/>
  <c r="FE2470" i="14"/>
  <c r="FE2462" i="14"/>
  <c r="FE2454" i="14"/>
  <c r="FE2446" i="14"/>
  <c r="FE2438" i="14"/>
  <c r="FE2430" i="14"/>
  <c r="FE2422" i="14"/>
  <c r="FE2414" i="14"/>
  <c r="FE2406" i="14"/>
  <c r="FE2398" i="14"/>
  <c r="FE2390" i="14"/>
  <c r="FE2382" i="14"/>
  <c r="FE2374" i="14"/>
  <c r="FE2366" i="14"/>
  <c r="FE2358" i="14"/>
  <c r="FE2350" i="14"/>
  <c r="FE2342" i="14"/>
  <c r="FE2334" i="14"/>
  <c r="FE2326" i="14"/>
  <c r="FE2318" i="14"/>
  <c r="FE2310" i="14"/>
  <c r="FE2302" i="14"/>
  <c r="FE2294" i="14"/>
  <c r="FE2286" i="14"/>
  <c r="FE2278" i="14"/>
  <c r="FE2270" i="14"/>
  <c r="FE2262" i="14"/>
  <c r="FE2254" i="14"/>
  <c r="FE2246" i="14"/>
  <c r="FE2238" i="14"/>
  <c r="FE2230" i="14"/>
  <c r="FE2222" i="14"/>
  <c r="FE2214" i="14"/>
  <c r="FE2206" i="14"/>
  <c r="FE2198" i="14"/>
  <c r="FE2190" i="14"/>
  <c r="FE2182" i="14"/>
  <c r="FE2174" i="14"/>
  <c r="FE2166" i="14"/>
  <c r="FE2158" i="14"/>
  <c r="FE2150" i="14"/>
  <c r="FE2142" i="14"/>
  <c r="FE2134" i="14"/>
  <c r="FE2126" i="14"/>
  <c r="FE2118" i="14"/>
  <c r="FE2110" i="14"/>
  <c r="FE2102" i="14"/>
  <c r="FE2094" i="14"/>
  <c r="FE2086" i="14"/>
  <c r="FE2078" i="14"/>
  <c r="FE2070" i="14"/>
  <c r="FE2062" i="14"/>
  <c r="FE2054" i="14"/>
  <c r="FE2046" i="14"/>
  <c r="FE2038" i="14"/>
  <c r="FE2030" i="14"/>
  <c r="FE2022" i="14"/>
  <c r="FE2014" i="14"/>
  <c r="FE2006" i="14"/>
  <c r="FE1998" i="14"/>
  <c r="FE1990" i="14"/>
  <c r="FE1982" i="14"/>
  <c r="FE1974" i="14"/>
  <c r="FE1966" i="14"/>
  <c r="FE1958" i="14"/>
  <c r="FE1950" i="14"/>
  <c r="FE1942" i="14"/>
  <c r="FE1934" i="14"/>
  <c r="FE1926" i="14"/>
  <c r="FE1918" i="14"/>
  <c r="FE1910" i="14"/>
  <c r="FE1902" i="14"/>
  <c r="FE1894" i="14"/>
  <c r="FE1886" i="14"/>
  <c r="FE1878" i="14"/>
  <c r="FE1870" i="14"/>
  <c r="FE1862" i="14"/>
  <c r="FE1854" i="14"/>
  <c r="FE1846" i="14"/>
  <c r="FE1838" i="14"/>
  <c r="FE1830" i="14"/>
  <c r="FE1822" i="14"/>
  <c r="FE1814" i="14"/>
  <c r="FE1806" i="14"/>
  <c r="FE1798" i="14"/>
  <c r="FE1790" i="14"/>
  <c r="FE1782" i="14"/>
  <c r="FE1774" i="14"/>
  <c r="FE1766" i="14"/>
  <c r="FE1758" i="14"/>
  <c r="FE1750" i="14"/>
  <c r="FE1742" i="14"/>
  <c r="FE1734" i="14"/>
  <c r="FE1726" i="14"/>
  <c r="FF2740" i="14"/>
  <c r="FF2708" i="14"/>
  <c r="FF2696" i="14"/>
  <c r="FF2685" i="14"/>
  <c r="FE2675" i="14"/>
  <c r="FF2664" i="14"/>
  <c r="FF2653" i="14"/>
  <c r="FE2643" i="14"/>
  <c r="FF2632" i="14"/>
  <c r="FF2621" i="14"/>
  <c r="FE2611" i="14"/>
  <c r="FF2600" i="14"/>
  <c r="FF2589" i="14"/>
  <c r="FE2579" i="14"/>
  <c r="FF2568" i="14"/>
  <c r="FF2557" i="14"/>
  <c r="FE2547" i="14"/>
  <c r="FF2536" i="14"/>
  <c r="FF2525" i="14"/>
  <c r="FE2515" i="14"/>
  <c r="FF2504" i="14"/>
  <c r="FF2493" i="14"/>
  <c r="FE2483" i="14"/>
  <c r="FF2472" i="14"/>
  <c r="FF2461" i="14"/>
  <c r="FE2451" i="14"/>
  <c r="FF2440" i="14"/>
  <c r="FF2429" i="14"/>
  <c r="FE2419" i="14"/>
  <c r="FF2408" i="14"/>
  <c r="FF2397" i="14"/>
  <c r="FE2387" i="14"/>
  <c r="FF2376" i="14"/>
  <c r="FF2365" i="14"/>
  <c r="FE2355" i="14"/>
  <c r="FF2344" i="14"/>
  <c r="FF2333" i="14"/>
  <c r="FE2323" i="14"/>
  <c r="FF2312" i="14"/>
  <c r="FF2301" i="14"/>
  <c r="FE2291" i="14"/>
  <c r="FF2280" i="14"/>
  <c r="FF2269" i="14"/>
  <c r="FE2259" i="14"/>
  <c r="FF2248" i="14"/>
  <c r="FF2237" i="14"/>
  <c r="FE2227" i="14"/>
  <c r="FF2216" i="14"/>
  <c r="FF2205" i="14"/>
  <c r="FE2195" i="14"/>
  <c r="FF2184" i="14"/>
  <c r="FF2173" i="14"/>
  <c r="FE2163" i="14"/>
  <c r="FF2152" i="14"/>
  <c r="FF2141" i="14"/>
  <c r="FE2131" i="14"/>
  <c r="FF2120" i="14"/>
  <c r="FF2109" i="14"/>
  <c r="FE2099" i="14"/>
  <c r="FF2088" i="14"/>
  <c r="FF2077" i="14"/>
  <c r="FE2067" i="14"/>
  <c r="FF2056" i="14"/>
  <c r="FF2045" i="14"/>
  <c r="FE2035" i="14"/>
  <c r="FF2024" i="14"/>
  <c r="FF2013" i="14"/>
  <c r="FE2003" i="14"/>
  <c r="FF1992" i="14"/>
  <c r="FF1981" i="14"/>
  <c r="FE1971" i="14"/>
  <c r="FF1960" i="14"/>
  <c r="FF1949" i="14"/>
  <c r="FE1939" i="14"/>
  <c r="FF1928" i="14"/>
  <c r="FF1917" i="14"/>
  <c r="FE1907" i="14"/>
  <c r="FF1896" i="14"/>
  <c r="FF1885" i="14"/>
  <c r="FE1875" i="14"/>
  <c r="FF1864" i="14"/>
  <c r="FF1853" i="14"/>
  <c r="FE1843" i="14"/>
  <c r="FF1832" i="14"/>
  <c r="FF1821" i="14"/>
  <c r="FE1811" i="14"/>
  <c r="FF1800" i="14"/>
  <c r="FF1789" i="14"/>
  <c r="FE1779" i="14"/>
  <c r="FF1768" i="14"/>
  <c r="FF1757" i="14"/>
  <c r="FE1747" i="14"/>
  <c r="FF1736" i="14"/>
  <c r="FF1725" i="14"/>
  <c r="FE1717" i="14"/>
  <c r="FE1709" i="14"/>
  <c r="FE1701" i="14"/>
  <c r="FE1693" i="14"/>
  <c r="FE1685" i="14"/>
  <c r="FE1677" i="14"/>
  <c r="FE1669" i="14"/>
  <c r="FE1661" i="14"/>
  <c r="FE1653" i="14"/>
  <c r="FE1645" i="14"/>
  <c r="FE1637" i="14"/>
  <c r="FE1629" i="14"/>
  <c r="FE1621" i="14"/>
  <c r="FE1613" i="14"/>
  <c r="FE1605" i="14"/>
  <c r="FE1597" i="14"/>
  <c r="FE1589" i="14"/>
  <c r="FF2750" i="14"/>
  <c r="FF2718" i="14"/>
  <c r="FF2699" i="14"/>
  <c r="FE2689" i="14"/>
  <c r="FF2678" i="14"/>
  <c r="FF2667" i="14"/>
  <c r="FE2657" i="14"/>
  <c r="FF2646" i="14"/>
  <c r="FF2635" i="14"/>
  <c r="FE2625" i="14"/>
  <c r="FF2614" i="14"/>
  <c r="FF2603" i="14"/>
  <c r="FE2593" i="14"/>
  <c r="FF2582" i="14"/>
  <c r="FF2571" i="14"/>
  <c r="FE2561" i="14"/>
  <c r="FF2550" i="14"/>
  <c r="FF2539" i="14"/>
  <c r="FE2529" i="14"/>
  <c r="FF2518" i="14"/>
  <c r="FF2507" i="14"/>
  <c r="FE2497" i="14"/>
  <c r="FF2486" i="14"/>
  <c r="FF2475" i="14"/>
  <c r="FE2465" i="14"/>
  <c r="FF2454" i="14"/>
  <c r="FF2443" i="14"/>
  <c r="FE2433" i="14"/>
  <c r="FF2422" i="14"/>
  <c r="FF2411" i="14"/>
  <c r="FE2401" i="14"/>
  <c r="FF2390" i="14"/>
  <c r="FF2379" i="14"/>
  <c r="FE2369" i="14"/>
  <c r="FF2358" i="14"/>
  <c r="FF2347" i="14"/>
  <c r="FE2337" i="14"/>
  <c r="FF2326" i="14"/>
  <c r="FF2315" i="14"/>
  <c r="FE2305" i="14"/>
  <c r="FF2294" i="14"/>
  <c r="FF2283" i="14"/>
  <c r="FE2273" i="14"/>
  <c r="FF2262" i="14"/>
  <c r="FF2251" i="14"/>
  <c r="FE2241" i="14"/>
  <c r="FF2230" i="14"/>
  <c r="FF2219" i="14"/>
  <c r="FE2209" i="14"/>
  <c r="FF2198" i="14"/>
  <c r="FF2187" i="14"/>
  <c r="FE2177" i="14"/>
  <c r="FF2166" i="14"/>
  <c r="FF2155" i="14"/>
  <c r="FE2145" i="14"/>
  <c r="FF2134" i="14"/>
  <c r="FF2123" i="14"/>
  <c r="FE2113" i="14"/>
  <c r="FF2102" i="14"/>
  <c r="FF2091" i="14"/>
  <c r="FE2081" i="14"/>
  <c r="FF2070" i="14"/>
  <c r="FF2059" i="14"/>
  <c r="FE2049" i="14"/>
  <c r="FF2038" i="14"/>
  <c r="FF2027" i="14"/>
  <c r="FE2017" i="14"/>
  <c r="FF2006" i="14"/>
  <c r="FF1995" i="14"/>
  <c r="FE1985" i="14"/>
  <c r="FF1974" i="14"/>
  <c r="FF1963" i="14"/>
  <c r="FE1953" i="14"/>
  <c r="FF1942" i="14"/>
  <c r="FF1931" i="14"/>
  <c r="FE1921" i="14"/>
  <c r="FF1910" i="14"/>
  <c r="FF1899" i="14"/>
  <c r="FE1889" i="14"/>
  <c r="FF1878" i="14"/>
  <c r="FF1867" i="14"/>
  <c r="FE1857" i="14"/>
  <c r="FF1846" i="14"/>
  <c r="FF1835" i="14"/>
  <c r="FE1825" i="14"/>
  <c r="FF1814" i="14"/>
  <c r="FF1803" i="14"/>
  <c r="FE1793" i="14"/>
  <c r="FF1782" i="14"/>
  <c r="FF1771" i="14"/>
  <c r="FE1761" i="14"/>
  <c r="FF1750" i="14"/>
  <c r="FF1739" i="14"/>
  <c r="FE1729" i="14"/>
  <c r="FF1719" i="14"/>
  <c r="FF1711" i="14"/>
  <c r="FF1703" i="14"/>
  <c r="FF1695" i="14"/>
  <c r="FF1687" i="14"/>
  <c r="FF1679" i="14"/>
  <c r="FF1671" i="14"/>
  <c r="FF1663" i="14"/>
  <c r="FF1655" i="14"/>
  <c r="FF1647" i="14"/>
  <c r="FF1639" i="14"/>
  <c r="FF1631" i="14"/>
  <c r="FF1623" i="14"/>
  <c r="FF1615" i="14"/>
  <c r="FF1607" i="14"/>
  <c r="FF1599" i="14"/>
  <c r="FF1591" i="14"/>
  <c r="FF2760" i="14"/>
  <c r="FF2728" i="14"/>
  <c r="FE2703" i="14"/>
  <c r="FF2692" i="14"/>
  <c r="FF2681" i="14"/>
  <c r="FE2671" i="14"/>
  <c r="FF2660" i="14"/>
  <c r="FF2649" i="14"/>
  <c r="FE2639" i="14"/>
  <c r="FF2628" i="14"/>
  <c r="FF2617" i="14"/>
  <c r="FE2607" i="14"/>
  <c r="FF2596" i="14"/>
  <c r="FF2585" i="14"/>
  <c r="FE2575" i="14"/>
  <c r="FF2564" i="14"/>
  <c r="FF2553" i="14"/>
  <c r="FE2543" i="14"/>
  <c r="FF2532" i="14"/>
  <c r="FF2521" i="14"/>
  <c r="FE2511" i="14"/>
  <c r="FF2500" i="14"/>
  <c r="FF2489" i="14"/>
  <c r="FE2479" i="14"/>
  <c r="FF2468" i="14"/>
  <c r="FF2457" i="14"/>
  <c r="FE2447" i="14"/>
  <c r="FF2436" i="14"/>
  <c r="FF2425" i="14"/>
  <c r="FE2415" i="14"/>
  <c r="FF2404" i="14"/>
  <c r="FF2393" i="14"/>
  <c r="FE2383" i="14"/>
  <c r="FF2372" i="14"/>
  <c r="FF2361" i="14"/>
  <c r="FE2351" i="14"/>
  <c r="FF2340" i="14"/>
  <c r="FF2329" i="14"/>
  <c r="FE2319" i="14"/>
  <c r="FF2308" i="14"/>
  <c r="FF2297" i="14"/>
  <c r="FE2287" i="14"/>
  <c r="FF2276" i="14"/>
  <c r="FF2265" i="14"/>
  <c r="FE2255" i="14"/>
  <c r="FF2244" i="14"/>
  <c r="FF2233" i="14"/>
  <c r="FE2223" i="14"/>
  <c r="FF2212" i="14"/>
  <c r="FF2201" i="14"/>
  <c r="FE2191" i="14"/>
  <c r="FF2180" i="14"/>
  <c r="FF2169" i="14"/>
  <c r="FE2159" i="14"/>
  <c r="FF2148" i="14"/>
  <c r="FF2137" i="14"/>
  <c r="FE2127" i="14"/>
  <c r="FF2116" i="14"/>
  <c r="FF2105" i="14"/>
  <c r="FE2095" i="14"/>
  <c r="FF2084" i="14"/>
  <c r="FF2073" i="14"/>
  <c r="FE2063" i="14"/>
  <c r="FF2052" i="14"/>
  <c r="FF2041" i="14"/>
  <c r="FE2031" i="14"/>
  <c r="FF2020" i="14"/>
  <c r="FF2009" i="14"/>
  <c r="FE1999" i="14"/>
  <c r="FF1988" i="14"/>
  <c r="FF1977" i="14"/>
  <c r="FE1967" i="14"/>
  <c r="FF1956" i="14"/>
  <c r="FF1945" i="14"/>
  <c r="FE1935" i="14"/>
  <c r="FF1924" i="14"/>
  <c r="FF1913" i="14"/>
  <c r="FE1903" i="14"/>
  <c r="FF1892" i="14"/>
  <c r="FF1881" i="14"/>
  <c r="FE1871" i="14"/>
  <c r="FF1860" i="14"/>
  <c r="FF1849" i="14"/>
  <c r="FE1839" i="14"/>
  <c r="FF1828" i="14"/>
  <c r="FF1817" i="14"/>
  <c r="FE1807" i="14"/>
  <c r="FF1796" i="14"/>
  <c r="FF1785" i="14"/>
  <c r="FE1775" i="14"/>
  <c r="FF1764" i="14"/>
  <c r="FF1753" i="14"/>
  <c r="FE1743" i="14"/>
  <c r="FF1732" i="14"/>
  <c r="FE1722" i="14"/>
  <c r="FE1714" i="14"/>
  <c r="FE1706" i="14"/>
  <c r="FE1698" i="14"/>
  <c r="FE1690" i="14"/>
  <c r="FE1682" i="14"/>
  <c r="FE1674" i="14"/>
  <c r="FE1666" i="14"/>
  <c r="FE1658" i="14"/>
  <c r="FF2762" i="14"/>
  <c r="FF2730" i="14"/>
  <c r="FF2703" i="14"/>
  <c r="FE2693" i="14"/>
  <c r="FF2682" i="14"/>
  <c r="FF2671" i="14"/>
  <c r="FE2661" i="14"/>
  <c r="FF2650" i="14"/>
  <c r="FF2639" i="14"/>
  <c r="FE2629" i="14"/>
  <c r="FF2618" i="14"/>
  <c r="FF2607" i="14"/>
  <c r="FE2597" i="14"/>
  <c r="FF2586" i="14"/>
  <c r="FF2575" i="14"/>
  <c r="FE2565" i="14"/>
  <c r="FF2554" i="14"/>
  <c r="FF2543" i="14"/>
  <c r="FE2533" i="14"/>
  <c r="FF2522" i="14"/>
  <c r="FF2511" i="14"/>
  <c r="FE2501" i="14"/>
  <c r="FF2490" i="14"/>
  <c r="FF2479" i="14"/>
  <c r="FE2469" i="14"/>
  <c r="FF2458" i="14"/>
  <c r="FF2447" i="14"/>
  <c r="FE2437" i="14"/>
  <c r="FF2426" i="14"/>
  <c r="FF2415" i="14"/>
  <c r="FE2405" i="14"/>
  <c r="FF2394" i="14"/>
  <c r="FF2383" i="14"/>
  <c r="FE2373" i="14"/>
  <c r="FF2362" i="14"/>
  <c r="FF2351" i="14"/>
  <c r="FE2341" i="14"/>
  <c r="FF2330" i="14"/>
  <c r="FF2319" i="14"/>
  <c r="FE2309" i="14"/>
  <c r="FF2298" i="14"/>
  <c r="FF2287" i="14"/>
  <c r="FE2277" i="14"/>
  <c r="FF2266" i="14"/>
  <c r="FF2255" i="14"/>
  <c r="FE2245" i="14"/>
  <c r="FF2234" i="14"/>
  <c r="FF2223" i="14"/>
  <c r="FE2213" i="14"/>
  <c r="FF2202" i="14"/>
  <c r="FF2191" i="14"/>
  <c r="FE2181" i="14"/>
  <c r="FF2170" i="14"/>
  <c r="FF2159" i="14"/>
  <c r="FE2149" i="14"/>
  <c r="FF2138" i="14"/>
  <c r="FF2127" i="14"/>
  <c r="FE2117" i="14"/>
  <c r="FF2106" i="14"/>
  <c r="FF2095" i="14"/>
  <c r="FE2085" i="14"/>
  <c r="FF2074" i="14"/>
  <c r="FF2063" i="14"/>
  <c r="FE2053" i="14"/>
  <c r="FF2042" i="14"/>
  <c r="FF2031" i="14"/>
  <c r="FE2021" i="14"/>
  <c r="FF2010" i="14"/>
  <c r="FF1999" i="14"/>
  <c r="FE1989" i="14"/>
  <c r="FF1978" i="14"/>
  <c r="FF1967" i="14"/>
  <c r="FE1957" i="14"/>
  <c r="FF1946" i="14"/>
  <c r="FF1935" i="14"/>
  <c r="FE1925" i="14"/>
  <c r="FF1914" i="14"/>
  <c r="FF1903" i="14"/>
  <c r="FE1893" i="14"/>
  <c r="FF1882" i="14"/>
  <c r="FF1871" i="14"/>
  <c r="FE1861" i="14"/>
  <c r="FF1850" i="14"/>
  <c r="FF1839" i="14"/>
  <c r="FE1829" i="14"/>
  <c r="FF1818" i="14"/>
  <c r="FF1807" i="14"/>
  <c r="FE1797" i="14"/>
  <c r="FF1786" i="14"/>
  <c r="FF1775" i="14"/>
  <c r="FE1765" i="14"/>
  <c r="FF1754" i="14"/>
  <c r="FF1743" i="14"/>
  <c r="FE1733" i="14"/>
  <c r="FF1722" i="14"/>
  <c r="FF1714" i="14"/>
  <c r="FF1706" i="14"/>
  <c r="FF1698" i="14"/>
  <c r="FF1690" i="14"/>
  <c r="FF1682" i="14"/>
  <c r="FF1674" i="14"/>
  <c r="FF1666" i="14"/>
  <c r="FF1658" i="14"/>
  <c r="FF1650" i="14"/>
  <c r="FF1642" i="14"/>
  <c r="FF1634" i="14"/>
  <c r="FF1626" i="14"/>
  <c r="FF1618" i="14"/>
  <c r="FF1610" i="14"/>
  <c r="FF1602" i="14"/>
  <c r="FF1594" i="14"/>
  <c r="FF1586" i="14"/>
  <c r="FF1578" i="14"/>
  <c r="FF1570" i="14"/>
  <c r="FF1562" i="14"/>
  <c r="FF1554" i="14"/>
  <c r="FF1546" i="14"/>
  <c r="FF1538" i="14"/>
  <c r="FF1530" i="14"/>
  <c r="FF1522" i="14"/>
  <c r="FF1514" i="14"/>
  <c r="FF1506" i="14"/>
  <c r="FF1498" i="14"/>
  <c r="FF1490" i="14"/>
  <c r="FF1482" i="14"/>
  <c r="FF1474" i="14"/>
  <c r="FF1466" i="14"/>
  <c r="FF1458" i="14"/>
  <c r="FF1450" i="14"/>
  <c r="FF1442" i="14"/>
  <c r="FF1434" i="14"/>
  <c r="FF1426" i="14"/>
  <c r="FF1418" i="14"/>
  <c r="FF1410" i="14"/>
  <c r="FF1402" i="14"/>
  <c r="FF1394" i="14"/>
  <c r="FF1386" i="14"/>
  <c r="FF1378" i="14"/>
  <c r="FF1370" i="14"/>
  <c r="FF1362" i="14"/>
  <c r="FF1354" i="14"/>
  <c r="FF1346" i="14"/>
  <c r="FF1338" i="14"/>
  <c r="FF1330" i="14"/>
  <c r="FF1322" i="14"/>
  <c r="FF1314" i="14"/>
  <c r="FF1306" i="14"/>
  <c r="FF1298" i="14"/>
  <c r="FF1290" i="14"/>
  <c r="FF1282" i="14"/>
  <c r="FF1274" i="14"/>
  <c r="FF1266" i="14"/>
  <c r="FF1258" i="14"/>
  <c r="FF1250" i="14"/>
  <c r="FF1242" i="14"/>
  <c r="FF1234" i="14"/>
  <c r="FF1226" i="14"/>
  <c r="FF1218" i="14"/>
  <c r="FF1210" i="14"/>
  <c r="FF1202" i="14"/>
  <c r="FF1194" i="14"/>
  <c r="FF1186" i="14"/>
  <c r="FF1178" i="14"/>
  <c r="FF1170" i="14"/>
  <c r="FF1162" i="14"/>
  <c r="FF1154" i="14"/>
  <c r="FF1146" i="14"/>
  <c r="FF1138" i="14"/>
  <c r="FF1130" i="14"/>
  <c r="FF1122" i="14"/>
  <c r="FF1114" i="14"/>
  <c r="FF1106" i="14"/>
  <c r="FF1098" i="14"/>
  <c r="FF1090" i="14"/>
  <c r="FF1082" i="14"/>
  <c r="FF1074" i="14"/>
  <c r="FF1066" i="14"/>
  <c r="FF1058" i="14"/>
  <c r="FF1050" i="14"/>
  <c r="FF1042" i="14"/>
  <c r="FF1034" i="14"/>
  <c r="FF1026" i="14"/>
  <c r="FF1018" i="14"/>
  <c r="FF1010" i="14"/>
  <c r="FF1002" i="14"/>
  <c r="FF994" i="14"/>
  <c r="FF986" i="14"/>
  <c r="FF978" i="14"/>
  <c r="FF970" i="14"/>
  <c r="FF962" i="14"/>
  <c r="FF954" i="14"/>
  <c r="FF946" i="14"/>
  <c r="FF938" i="14"/>
  <c r="FF930" i="14"/>
  <c r="FF922" i="14"/>
  <c r="FF914" i="14"/>
  <c r="FF906" i="14"/>
  <c r="FF898" i="14"/>
  <c r="FF890" i="14"/>
  <c r="FF882" i="14"/>
  <c r="FF874" i="14"/>
  <c r="FF866" i="14"/>
  <c r="FF858" i="14"/>
  <c r="FF850" i="14"/>
  <c r="FF842" i="14"/>
  <c r="FF834" i="14"/>
  <c r="FF826" i="14"/>
  <c r="FF818" i="14"/>
  <c r="FF810" i="14"/>
  <c r="FF802" i="14"/>
  <c r="FF794" i="14"/>
  <c r="FF786" i="14"/>
  <c r="FF778" i="14"/>
  <c r="FF770" i="14"/>
  <c r="FF762" i="14"/>
  <c r="FF754" i="14"/>
  <c r="FF746" i="14"/>
  <c r="FF738" i="14"/>
  <c r="FF730" i="14"/>
  <c r="FF722" i="14"/>
  <c r="FF714" i="14"/>
  <c r="FF706" i="14"/>
  <c r="FF698" i="14"/>
  <c r="FF690" i="14"/>
  <c r="FF682" i="14"/>
  <c r="FF674" i="14"/>
  <c r="FF666" i="14"/>
  <c r="FF658" i="14"/>
  <c r="FF650" i="14"/>
  <c r="FF642" i="14"/>
  <c r="FF634" i="14"/>
  <c r="FF626" i="14"/>
  <c r="FF618" i="14"/>
  <c r="FF610" i="14"/>
  <c r="FF602" i="14"/>
  <c r="FF594" i="14"/>
  <c r="FF586" i="14"/>
  <c r="FF578" i="14"/>
  <c r="FF570" i="14"/>
  <c r="FF562" i="14"/>
  <c r="FF554" i="14"/>
  <c r="FF546" i="14"/>
  <c r="FF538" i="14"/>
  <c r="FF530" i="14"/>
  <c r="FF522" i="14"/>
  <c r="FF514" i="14"/>
  <c r="FF506" i="14"/>
  <c r="FF498" i="14"/>
  <c r="FF490" i="14"/>
  <c r="FF482" i="14"/>
  <c r="FF474" i="14"/>
  <c r="FF466" i="14"/>
  <c r="FF458" i="14"/>
  <c r="FF450" i="14"/>
  <c r="FF442" i="14"/>
  <c r="FF434" i="14"/>
  <c r="FE1644" i="14"/>
  <c r="FE1612" i="14"/>
  <c r="FE1583" i="14"/>
  <c r="FE1572" i="14"/>
  <c r="FF1561" i="14"/>
  <c r="FE1551" i="14"/>
  <c r="FE1540" i="14"/>
  <c r="FF1529" i="14"/>
  <c r="FE1519" i="14"/>
  <c r="FE1508" i="14"/>
  <c r="FF1497" i="14"/>
  <c r="FE1487" i="14"/>
  <c r="FE1476" i="14"/>
  <c r="FF1465" i="14"/>
  <c r="FE1455" i="14"/>
  <c r="FE1444" i="14"/>
  <c r="FF1433" i="14"/>
  <c r="FE1423" i="14"/>
  <c r="FE1412" i="14"/>
  <c r="FF1401" i="14"/>
  <c r="FE1391" i="14"/>
  <c r="FE1380" i="14"/>
  <c r="FF1369" i="14"/>
  <c r="FE1359" i="14"/>
  <c r="FE1348" i="14"/>
  <c r="FF1337" i="14"/>
  <c r="FE1327" i="14"/>
  <c r="FE1316" i="14"/>
  <c r="FF1305" i="14"/>
  <c r="FE1295" i="14"/>
  <c r="FE1284" i="14"/>
  <c r="FF1273" i="14"/>
  <c r="FE1263" i="14"/>
  <c r="FE1252" i="14"/>
  <c r="FF1241" i="14"/>
  <c r="FE1231" i="14"/>
  <c r="FE1220" i="14"/>
  <c r="FF1209" i="14"/>
  <c r="FE1199" i="14"/>
  <c r="FE1188" i="14"/>
  <c r="FF1177" i="14"/>
  <c r="FE1167" i="14"/>
  <c r="FE1156" i="14"/>
  <c r="FF1145" i="14"/>
  <c r="FE1135" i="14"/>
  <c r="FE1124" i="14"/>
  <c r="FF1113" i="14"/>
  <c r="FE1103" i="14"/>
  <c r="FE1092" i="14"/>
  <c r="FF1081" i="14"/>
  <c r="FE1071" i="14"/>
  <c r="FE1060" i="14"/>
  <c r="FF1049" i="14"/>
  <c r="FE1039" i="14"/>
  <c r="FE1028" i="14"/>
  <c r="FF1017" i="14"/>
  <c r="FE1007" i="14"/>
  <c r="FE996" i="14"/>
  <c r="FF985" i="14"/>
  <c r="FE975" i="14"/>
  <c r="FE964" i="14"/>
  <c r="FF953" i="14"/>
  <c r="FE943" i="14"/>
  <c r="FE932" i="14"/>
  <c r="FF921" i="14"/>
  <c r="FE911" i="14"/>
  <c r="FE900" i="14"/>
  <c r="FF889" i="14"/>
  <c r="FE879" i="14"/>
  <c r="FE868" i="14"/>
  <c r="FF857" i="14"/>
  <c r="FE847" i="14"/>
  <c r="FE836" i="14"/>
  <c r="FF825" i="14"/>
  <c r="FE815" i="14"/>
  <c r="FE804" i="14"/>
  <c r="FF793" i="14"/>
  <c r="FE783" i="14"/>
  <c r="FE772" i="14"/>
  <c r="FF761" i="14"/>
  <c r="FE751" i="14"/>
  <c r="FE740" i="14"/>
  <c r="FF729" i="14"/>
  <c r="FE719" i="14"/>
  <c r="FE708" i="14"/>
  <c r="FF697" i="14"/>
  <c r="FE687" i="14"/>
  <c r="FE676" i="14"/>
  <c r="FF665" i="14"/>
  <c r="FE655" i="14"/>
  <c r="FE644" i="14"/>
  <c r="FF633" i="14"/>
  <c r="FE623" i="14"/>
  <c r="FE612" i="14"/>
  <c r="FF601" i="14"/>
  <c r="FE591" i="14"/>
  <c r="FE580" i="14"/>
  <c r="FF569" i="14"/>
  <c r="FE559" i="14"/>
  <c r="FE548" i="14"/>
  <c r="FF537" i="14"/>
  <c r="FE527" i="14"/>
  <c r="FE516" i="14"/>
  <c r="FF505" i="14"/>
  <c r="FE495" i="14"/>
  <c r="FE484" i="14"/>
  <c r="FF473" i="14"/>
  <c r="FE463" i="14"/>
  <c r="FE452" i="14"/>
  <c r="FF441" i="14"/>
  <c r="FE431" i="14"/>
  <c r="FE422" i="14"/>
  <c r="FE414" i="14"/>
  <c r="FE406" i="14"/>
  <c r="FE398" i="14"/>
  <c r="FE390" i="14"/>
  <c r="FE382" i="14"/>
  <c r="FE374" i="14"/>
  <c r="FE366" i="14"/>
  <c r="FE358" i="14"/>
  <c r="FE350" i="14"/>
  <c r="FE342" i="14"/>
  <c r="FE334" i="14"/>
  <c r="FE326" i="14"/>
  <c r="FE318" i="14"/>
  <c r="FE310" i="14"/>
  <c r="FE302" i="14"/>
  <c r="FE294" i="14"/>
  <c r="FE1646" i="14"/>
  <c r="FE1614" i="14"/>
  <c r="FF1583" i="14"/>
  <c r="FE1573" i="14"/>
  <c r="FE1562" i="14"/>
  <c r="FF1551" i="14"/>
  <c r="FE1541" i="14"/>
  <c r="FE1530" i="14"/>
  <c r="FF1519" i="14"/>
  <c r="FE1509" i="14"/>
  <c r="FE1498" i="14"/>
  <c r="FF1487" i="14"/>
  <c r="FE1477" i="14"/>
  <c r="FE1466" i="14"/>
  <c r="FF1455" i="14"/>
  <c r="FE1445" i="14"/>
  <c r="FE1434" i="14"/>
  <c r="FF1423" i="14"/>
  <c r="FE1413" i="14"/>
  <c r="FE1402" i="14"/>
  <c r="FF1391" i="14"/>
  <c r="FE1381" i="14"/>
  <c r="FE1370" i="14"/>
  <c r="FF1359" i="14"/>
  <c r="FE1349" i="14"/>
  <c r="FE1338" i="14"/>
  <c r="FF1327" i="14"/>
  <c r="FE1317" i="14"/>
  <c r="FE1306" i="14"/>
  <c r="FF1295" i="14"/>
  <c r="FE1285" i="14"/>
  <c r="FE1274" i="14"/>
  <c r="FF1263" i="14"/>
  <c r="FE1253" i="14"/>
  <c r="FE1242" i="14"/>
  <c r="FF1231" i="14"/>
  <c r="FE1221" i="14"/>
  <c r="FE1210" i="14"/>
  <c r="FF1199" i="14"/>
  <c r="FE1189" i="14"/>
  <c r="FE1178" i="14"/>
  <c r="FF1167" i="14"/>
  <c r="FE1157" i="14"/>
  <c r="FE1146" i="14"/>
  <c r="FF1135" i="14"/>
  <c r="FE1125" i="14"/>
  <c r="FE1114" i="14"/>
  <c r="FF1103" i="14"/>
  <c r="FE1093" i="14"/>
  <c r="FE1082" i="14"/>
  <c r="FF1071" i="14"/>
  <c r="FE1061" i="14"/>
  <c r="FE1050" i="14"/>
  <c r="FF1039" i="14"/>
  <c r="FE1029" i="14"/>
  <c r="FE1018" i="14"/>
  <c r="FF1007" i="14"/>
  <c r="FE997" i="14"/>
  <c r="FE986" i="14"/>
  <c r="FF975" i="14"/>
  <c r="FE965" i="14"/>
  <c r="FE954" i="14"/>
  <c r="FF943" i="14"/>
  <c r="FE933" i="14"/>
  <c r="FE922" i="14"/>
  <c r="FF911" i="14"/>
  <c r="FE901" i="14"/>
  <c r="FE890" i="14"/>
  <c r="FF879" i="14"/>
  <c r="FE869" i="14"/>
  <c r="FE858" i="14"/>
  <c r="FF847" i="14"/>
  <c r="FE837" i="14"/>
  <c r="FE826" i="14"/>
  <c r="FF815" i="14"/>
  <c r="FE805" i="14"/>
  <c r="FE794" i="14"/>
  <c r="FF783" i="14"/>
  <c r="FE773" i="14"/>
  <c r="FE762" i="14"/>
  <c r="FF751" i="14"/>
  <c r="FE741" i="14"/>
  <c r="FE730" i="14"/>
  <c r="FF719" i="14"/>
  <c r="FE709" i="14"/>
  <c r="FE698" i="14"/>
  <c r="FF687" i="14"/>
  <c r="FE677" i="14"/>
  <c r="FE666" i="14"/>
  <c r="FF655" i="14"/>
  <c r="FE645" i="14"/>
  <c r="FE634" i="14"/>
  <c r="FF623" i="14"/>
  <c r="FE613" i="14"/>
  <c r="FE602" i="14"/>
  <c r="FF591" i="14"/>
  <c r="FE581" i="14"/>
  <c r="FE570" i="14"/>
  <c r="FF559" i="14"/>
  <c r="FE549" i="14"/>
  <c r="FE538" i="14"/>
  <c r="FF527" i="14"/>
  <c r="FE517" i="14"/>
  <c r="FE506" i="14"/>
  <c r="FF495" i="14"/>
  <c r="FE485" i="14"/>
  <c r="FE474" i="14"/>
  <c r="FF463" i="14"/>
  <c r="FE453" i="14"/>
  <c r="FE442" i="14"/>
  <c r="FF431" i="14"/>
  <c r="FF422" i="14"/>
  <c r="FF414" i="14"/>
  <c r="FF406" i="14"/>
  <c r="FF398" i="14"/>
  <c r="FF390" i="14"/>
  <c r="FF382" i="14"/>
  <c r="FF374" i="14"/>
  <c r="FF366" i="14"/>
  <c r="FF358" i="14"/>
  <c r="FF350" i="14"/>
  <c r="FF342" i="14"/>
  <c r="FF334" i="14"/>
  <c r="FF326" i="14"/>
  <c r="FF318" i="14"/>
  <c r="FF310" i="14"/>
  <c r="FF302" i="14"/>
  <c r="FF294" i="14"/>
  <c r="FF286" i="14"/>
  <c r="FE1648" i="14"/>
  <c r="FE1616" i="14"/>
  <c r="FE1584" i="14"/>
  <c r="FF1573" i="14"/>
  <c r="FE1563" i="14"/>
  <c r="FE1552" i="14"/>
  <c r="FF1541" i="14"/>
  <c r="FE1531" i="14"/>
  <c r="FE1520" i="14"/>
  <c r="FF1509" i="14"/>
  <c r="FE1499" i="14"/>
  <c r="FE1488" i="14"/>
  <c r="FF1477" i="14"/>
  <c r="FE1467" i="14"/>
  <c r="FE1456" i="14"/>
  <c r="FF1445" i="14"/>
  <c r="FE1435" i="14"/>
  <c r="FE1424" i="14"/>
  <c r="FF1413" i="14"/>
  <c r="FE1403" i="14"/>
  <c r="FF1557" i="14"/>
  <c r="FE1515" i="14"/>
  <c r="FE1472" i="14"/>
  <c r="FF1429" i="14"/>
  <c r="FE1392" i="14"/>
  <c r="FF1381" i="14"/>
  <c r="FE1371" i="14"/>
  <c r="FE1360" i="14"/>
  <c r="FF1349" i="14"/>
  <c r="FE1339" i="14"/>
  <c r="FE1328" i="14"/>
  <c r="FF1317" i="14"/>
  <c r="FE1307" i="14"/>
  <c r="FE1296" i="14"/>
  <c r="FF1285" i="14"/>
  <c r="FE1275" i="14"/>
  <c r="FE1264" i="14"/>
  <c r="FF1253" i="14"/>
  <c r="FE1243" i="14"/>
  <c r="FE1232" i="14"/>
  <c r="FF1221" i="14"/>
  <c r="FE1211" i="14"/>
  <c r="FE1200" i="14"/>
  <c r="FF1189" i="14"/>
  <c r="FE1179" i="14"/>
  <c r="FE1168" i="14"/>
  <c r="FF1157" i="14"/>
  <c r="FE1147" i="14"/>
  <c r="FE1136" i="14"/>
  <c r="FF1125" i="14"/>
  <c r="FE1115" i="14"/>
  <c r="FE1104" i="14"/>
  <c r="FF1093" i="14"/>
  <c r="FE1083" i="14"/>
  <c r="FE1072" i="14"/>
  <c r="FF1061" i="14"/>
  <c r="FE1051" i="14"/>
  <c r="FE1040" i="14"/>
  <c r="FF1029" i="14"/>
  <c r="FE1019" i="14"/>
  <c r="FE1008" i="14"/>
  <c r="FF997" i="14"/>
  <c r="FE987" i="14"/>
  <c r="FE976" i="14"/>
  <c r="FF965" i="14"/>
  <c r="FE955" i="14"/>
  <c r="FE944" i="14"/>
  <c r="FF933" i="14"/>
  <c r="FE923" i="14"/>
  <c r="FE912" i="14"/>
  <c r="FF901" i="14"/>
  <c r="FE891" i="14"/>
  <c r="FE880" i="14"/>
  <c r="FF869" i="14"/>
  <c r="FE859" i="14"/>
  <c r="FE848" i="14"/>
  <c r="FF837" i="14"/>
  <c r="FE827" i="14"/>
  <c r="FE816" i="14"/>
  <c r="FF805" i="14"/>
  <c r="FE795" i="14"/>
  <c r="FE784" i="14"/>
  <c r="FF773" i="14"/>
  <c r="FE763" i="14"/>
  <c r="FE752" i="14"/>
  <c r="FF741" i="14"/>
  <c r="FE731" i="14"/>
  <c r="FE720" i="14"/>
  <c r="FF709" i="14"/>
  <c r="FE699" i="14"/>
  <c r="FE688" i="14"/>
  <c r="FF677" i="14"/>
  <c r="FE667" i="14"/>
  <c r="FE656" i="14"/>
  <c r="FF645" i="14"/>
  <c r="FE635" i="14"/>
  <c r="FE624" i="14"/>
  <c r="FF613" i="14"/>
  <c r="FE603" i="14"/>
  <c r="FE592" i="14"/>
  <c r="FF581" i="14"/>
  <c r="FE571" i="14"/>
  <c r="FE560" i="14"/>
  <c r="FF549" i="14"/>
  <c r="FE539" i="14"/>
  <c r="FE528" i="14"/>
  <c r="FF517" i="14"/>
  <c r="FE507" i="14"/>
  <c r="FE496" i="14"/>
  <c r="FF485" i="14"/>
  <c r="FE475" i="14"/>
  <c r="FE464" i="14"/>
  <c r="FF453" i="14"/>
  <c r="FE443" i="14"/>
  <c r="FE432" i="14"/>
  <c r="FE423" i="14"/>
  <c r="FE415" i="14"/>
  <c r="FE407" i="14"/>
  <c r="FE399" i="14"/>
  <c r="FE391" i="14"/>
  <c r="FE383" i="14"/>
  <c r="FE375" i="14"/>
  <c r="FE367" i="14"/>
  <c r="FE359" i="14"/>
  <c r="FE351" i="14"/>
  <c r="FE343" i="14"/>
  <c r="FE335" i="14"/>
  <c r="FE327" i="14"/>
  <c r="FE319" i="14"/>
  <c r="FE311" i="14"/>
  <c r="FE303" i="14"/>
  <c r="FE295" i="14"/>
  <c r="FE287" i="14"/>
  <c r="FE1634" i="14"/>
  <c r="FE1602" i="14"/>
  <c r="FF1579" i="14"/>
  <c r="FE1569" i="14"/>
  <c r="FE1558" i="14"/>
  <c r="FF1547" i="14"/>
  <c r="FE1537" i="14"/>
  <c r="FE1526" i="14"/>
  <c r="FF1515" i="14"/>
  <c r="FE1505" i="14"/>
  <c r="FE1494" i="14"/>
  <c r="FF1483" i="14"/>
  <c r="FE1473" i="14"/>
  <c r="FE1462" i="14"/>
  <c r="FF1451" i="14"/>
  <c r="FE1441" i="14"/>
  <c r="FE1430" i="14"/>
  <c r="FF1419" i="14"/>
  <c r="FE1409" i="14"/>
  <c r="FE1398" i="14"/>
  <c r="FF1387" i="14"/>
  <c r="FE1377" i="14"/>
  <c r="FE1366" i="14"/>
  <c r="FF1355" i="14"/>
  <c r="FE1345" i="14"/>
  <c r="FE1334" i="14"/>
  <c r="FF1323" i="14"/>
  <c r="FE1313" i="14"/>
  <c r="FE1302" i="14"/>
  <c r="FF1291" i="14"/>
  <c r="FE1281" i="14"/>
  <c r="FE1270" i="14"/>
  <c r="FF1259" i="14"/>
  <c r="FE1249" i="14"/>
  <c r="FE1238" i="14"/>
  <c r="FF1227" i="14"/>
  <c r="FE1217" i="14"/>
  <c r="FE1206" i="14"/>
  <c r="FF1195" i="14"/>
  <c r="FE1185" i="14"/>
  <c r="FE1174" i="14"/>
  <c r="FF1163" i="14"/>
  <c r="FE1153" i="14"/>
  <c r="FE1142" i="14"/>
  <c r="FF1131" i="14"/>
  <c r="FE1121" i="14"/>
  <c r="FE1110" i="14"/>
  <c r="FF1099" i="14"/>
  <c r="FE1089" i="14"/>
  <c r="FE1078" i="14"/>
  <c r="FF1067" i="14"/>
  <c r="FE1057" i="14"/>
  <c r="FE1046" i="14"/>
  <c r="FF1035" i="14"/>
  <c r="FE1025" i="14"/>
  <c r="FE1014" i="14"/>
  <c r="FF1003" i="14"/>
  <c r="FE993" i="14"/>
  <c r="FE982" i="14"/>
  <c r="FF971" i="14"/>
  <c r="FE961" i="14"/>
  <c r="FE950" i="14"/>
  <c r="FF939" i="14"/>
  <c r="FE929" i="14"/>
  <c r="FE918" i="14"/>
  <c r="FF907" i="14"/>
  <c r="FE897" i="14"/>
  <c r="FE886" i="14"/>
  <c r="FF875" i="14"/>
  <c r="FE865" i="14"/>
  <c r="FE854" i="14"/>
  <c r="FF843" i="14"/>
  <c r="FE833" i="14"/>
  <c r="FE822" i="14"/>
  <c r="FF811" i="14"/>
  <c r="FE801" i="14"/>
  <c r="FE790" i="14"/>
  <c r="FF779" i="14"/>
  <c r="FE769" i="14"/>
  <c r="FE758" i="14"/>
  <c r="FF747" i="14"/>
  <c r="FE737" i="14"/>
  <c r="FE726" i="14"/>
  <c r="FF715" i="14"/>
  <c r="FE705" i="14"/>
  <c r="FE694" i="14"/>
  <c r="FF683" i="14"/>
  <c r="FE673" i="14"/>
  <c r="FE662" i="14"/>
  <c r="FF651" i="14"/>
  <c r="FE641" i="14"/>
  <c r="FE630" i="14"/>
  <c r="FF619" i="14"/>
  <c r="FE609" i="14"/>
  <c r="FE598" i="14"/>
  <c r="FF587" i="14"/>
  <c r="FE577" i="14"/>
  <c r="FE566" i="14"/>
  <c r="FF555" i="14"/>
  <c r="FE545" i="14"/>
  <c r="FE534" i="14"/>
  <c r="FF523" i="14"/>
  <c r="FE513" i="14"/>
  <c r="FE502" i="14"/>
  <c r="FF491" i="14"/>
  <c r="FE481" i="14"/>
  <c r="FE470" i="14"/>
  <c r="FF459" i="14"/>
  <c r="FE449" i="14"/>
  <c r="FE438" i="14"/>
  <c r="FF427" i="14"/>
  <c r="FF419" i="14"/>
  <c r="FF411" i="14"/>
  <c r="FF403" i="14"/>
  <c r="FF395" i="14"/>
  <c r="FF387" i="14"/>
  <c r="FF379" i="14"/>
  <c r="FF371" i="14"/>
  <c r="FF363" i="14"/>
  <c r="FF355" i="14"/>
  <c r="FF347" i="14"/>
  <c r="FF339" i="14"/>
  <c r="FF331" i="14"/>
  <c r="FF323" i="14"/>
  <c r="FF315" i="14"/>
  <c r="FF307" i="14"/>
  <c r="FF299" i="14"/>
  <c r="FF291" i="14"/>
  <c r="FF283" i="14"/>
  <c r="FF275" i="14"/>
  <c r="FF267" i="14"/>
  <c r="FF259" i="14"/>
  <c r="FF251" i="14"/>
  <c r="FF243" i="14"/>
  <c r="FF235" i="14"/>
  <c r="FF227" i="14"/>
  <c r="FF219" i="14"/>
  <c r="FF211" i="14"/>
  <c r="FF203" i="14"/>
  <c r="FF195" i="14"/>
  <c r="FF187" i="14"/>
  <c r="FF179" i="14"/>
  <c r="FF171" i="14"/>
  <c r="FF163" i="14"/>
  <c r="FF155" i="14"/>
  <c r="FF147" i="14"/>
  <c r="FF139" i="14"/>
  <c r="FF131" i="14"/>
  <c r="FF123" i="14"/>
  <c r="FF115" i="14"/>
  <c r="FF107" i="14"/>
  <c r="FF99" i="14"/>
  <c r="FF91" i="14"/>
  <c r="FF83" i="14"/>
  <c r="FF75" i="14"/>
  <c r="FF278" i="14"/>
  <c r="FE268" i="14"/>
  <c r="FE257" i="14"/>
  <c r="FF246" i="14"/>
  <c r="FE236" i="14"/>
  <c r="FE225" i="14"/>
  <c r="FF214" i="14"/>
  <c r="FE204" i="14"/>
  <c r="FE193" i="14"/>
  <c r="FF182" i="14"/>
  <c r="FE172" i="14"/>
  <c r="FE161" i="14"/>
  <c r="FF150" i="14"/>
  <c r="FE140" i="14"/>
  <c r="FE129" i="14"/>
  <c r="FF118" i="14"/>
  <c r="FE108" i="14"/>
  <c r="FE97" i="14"/>
  <c r="FF86" i="14"/>
  <c r="FE76" i="14"/>
  <c r="FE279" i="14"/>
  <c r="FF268" i="14"/>
  <c r="FE258" i="14"/>
  <c r="FE247" i="14"/>
  <c r="FF236" i="14"/>
  <c r="FE226" i="14"/>
  <c r="FE215" i="14"/>
  <c r="FF204" i="14"/>
  <c r="FE194" i="14"/>
  <c r="FE183" i="14"/>
  <c r="FF172" i="14"/>
  <c r="FE162" i="14"/>
  <c r="FE151" i="14"/>
  <c r="FF140" i="14"/>
  <c r="FE130" i="14"/>
  <c r="FE119" i="14"/>
  <c r="FF108" i="14"/>
  <c r="FE98" i="14"/>
  <c r="FE87" i="14"/>
  <c r="FF76" i="14"/>
  <c r="FE280" i="14"/>
  <c r="FE269" i="14"/>
  <c r="FF258" i="14"/>
  <c r="FE248" i="14"/>
  <c r="FE237" i="14"/>
  <c r="FF226" i="14"/>
  <c r="FE216" i="14"/>
  <c r="FE205" i="14"/>
  <c r="FF194" i="14"/>
  <c r="FE184" i="14"/>
  <c r="FE173" i="14"/>
  <c r="FF162" i="14"/>
  <c r="FE152" i="14"/>
  <c r="FE141" i="14"/>
  <c r="FF130" i="14"/>
  <c r="FE120" i="14"/>
  <c r="FE109" i="14"/>
  <c r="FF98" i="14"/>
  <c r="FE88" i="14"/>
  <c r="FE77" i="14"/>
  <c r="FE281" i="14"/>
  <c r="FE270" i="14"/>
  <c r="FE259" i="14"/>
  <c r="FF248" i="14"/>
  <c r="FE238" i="14"/>
  <c r="FE227" i="14"/>
  <c r="FF216" i="14"/>
  <c r="FE206" i="14"/>
  <c r="FE195" i="14"/>
  <c r="FF184" i="14"/>
  <c r="FE174" i="14"/>
  <c r="FE163" i="14"/>
  <c r="FF152" i="14"/>
  <c r="FE142" i="14"/>
  <c r="FE131" i="14"/>
  <c r="FF120" i="14"/>
  <c r="FE110" i="14"/>
  <c r="FE99" i="14"/>
  <c r="FF88" i="14"/>
  <c r="FE78" i="14"/>
  <c r="FE1547" i="14"/>
  <c r="FE1504" i="14"/>
  <c r="FF1461" i="14"/>
  <c r="FE1419" i="14"/>
  <c r="FF1389" i="14"/>
  <c r="FE1379" i="14"/>
  <c r="FE1368" i="14"/>
  <c r="FF1357" i="14"/>
  <c r="FE1347" i="14"/>
  <c r="FE1336" i="14"/>
  <c r="FF1325" i="14"/>
  <c r="FE1315" i="14"/>
  <c r="FE1304" i="14"/>
  <c r="FF1293" i="14"/>
  <c r="FE1283" i="14"/>
  <c r="FE1272" i="14"/>
  <c r="FF1261" i="14"/>
  <c r="FE1251" i="14"/>
  <c r="FE1240" i="14"/>
  <c r="FF1229" i="14"/>
  <c r="FE1219" i="14"/>
  <c r="FE1208" i="14"/>
  <c r="FF1197" i="14"/>
  <c r="FE1187" i="14"/>
  <c r="FE1176" i="14"/>
  <c r="FF1165" i="14"/>
  <c r="FE1155" i="14"/>
  <c r="FE1144" i="14"/>
  <c r="FF1133" i="14"/>
  <c r="FE1123" i="14"/>
  <c r="FE1112" i="14"/>
  <c r="FF1101" i="14"/>
  <c r="FE1091" i="14"/>
  <c r="FE1080" i="14"/>
  <c r="FF1069" i="14"/>
  <c r="FE1059" i="14"/>
  <c r="FE1048" i="14"/>
  <c r="FF1037" i="14"/>
  <c r="FE1027" i="14"/>
  <c r="FE1016" i="14"/>
  <c r="FF1005" i="14"/>
  <c r="FE995" i="14"/>
  <c r="FE984" i="14"/>
  <c r="FF973" i="14"/>
  <c r="FE963" i="14"/>
  <c r="FE952" i="14"/>
  <c r="FF941" i="14"/>
  <c r="FE931" i="14"/>
  <c r="FE920" i="14"/>
  <c r="FF909" i="14"/>
  <c r="FE899" i="14"/>
  <c r="FE888" i="14"/>
  <c r="FF877" i="14"/>
  <c r="FE867" i="14"/>
  <c r="FE856" i="14"/>
  <c r="FF845" i="14"/>
  <c r="FE835" i="14"/>
  <c r="FE824" i="14"/>
  <c r="FF813" i="14"/>
  <c r="FE803" i="14"/>
  <c r="FE792" i="14"/>
  <c r="FF781" i="14"/>
  <c r="FE771" i="14"/>
  <c r="FE760" i="14"/>
  <c r="FF749" i="14"/>
  <c r="FE739" i="14"/>
  <c r="FE728" i="14"/>
  <c r="FF717" i="14"/>
  <c r="FE707" i="14"/>
  <c r="FE696" i="14"/>
  <c r="FF685" i="14"/>
  <c r="FE675" i="14"/>
  <c r="FE664" i="14"/>
  <c r="FF653" i="14"/>
  <c r="FE643" i="14"/>
  <c r="FE632" i="14"/>
  <c r="FF621" i="14"/>
  <c r="FE611" i="14"/>
  <c r="FE600" i="14"/>
  <c r="FF589" i="14"/>
  <c r="FE579" i="14"/>
  <c r="FE568" i="14"/>
  <c r="FF557" i="14"/>
  <c r="FE547" i="14"/>
  <c r="FE536" i="14"/>
  <c r="FF525" i="14"/>
  <c r="FE515" i="14"/>
  <c r="FE504" i="14"/>
  <c r="FF493" i="14"/>
  <c r="FE483" i="14"/>
  <c r="FE472" i="14"/>
  <c r="FF461" i="14"/>
  <c r="FE451" i="14"/>
  <c r="FE440" i="14"/>
  <c r="FF429" i="14"/>
  <c r="FE421" i="14"/>
  <c r="FE413" i="14"/>
  <c r="FE405" i="14"/>
  <c r="FE397" i="14"/>
  <c r="FE389" i="14"/>
  <c r="FE381" i="14"/>
  <c r="FE373" i="14"/>
  <c r="FE365" i="14"/>
  <c r="FE357" i="14"/>
  <c r="FE349" i="14"/>
  <c r="FE341" i="14"/>
  <c r="FE333" i="14"/>
  <c r="FE325" i="14"/>
  <c r="FE317" i="14"/>
  <c r="FE309" i="14"/>
  <c r="FE301" i="14"/>
  <c r="FE293" i="14"/>
  <c r="FE285" i="14"/>
  <c r="FE1626" i="14"/>
  <c r="FE1594" i="14"/>
  <c r="FE1577" i="14"/>
  <c r="FE1566" i="14"/>
  <c r="FF1555" i="14"/>
  <c r="FE1545" i="14"/>
  <c r="FE1534" i="14"/>
  <c r="FF1523" i="14"/>
  <c r="FE1513" i="14"/>
  <c r="FE1502" i="14"/>
  <c r="FF1491" i="14"/>
  <c r="FE1481" i="14"/>
  <c r="FE1470" i="14"/>
  <c r="FF1459" i="14"/>
  <c r="FE1449" i="14"/>
  <c r="FE1438" i="14"/>
  <c r="FF1427" i="14"/>
  <c r="FE1417" i="14"/>
  <c r="FE1406" i="14"/>
  <c r="FF1395" i="14"/>
  <c r="FE1385" i="14"/>
  <c r="FE1374" i="14"/>
  <c r="FF1363" i="14"/>
  <c r="FE1353" i="14"/>
  <c r="FE1342" i="14"/>
  <c r="FF1331" i="14"/>
  <c r="FE1321" i="14"/>
  <c r="FE1310" i="14"/>
  <c r="FF1299" i="14"/>
  <c r="FE1289" i="14"/>
  <c r="FE1278" i="14"/>
  <c r="FF1267" i="14"/>
  <c r="FE1257" i="14"/>
  <c r="FE1246" i="14"/>
  <c r="FF1235" i="14"/>
  <c r="FE1225" i="14"/>
  <c r="FE1214" i="14"/>
  <c r="FF1203" i="14"/>
  <c r="FE1193" i="14"/>
  <c r="FE1182" i="14"/>
  <c r="FF1171" i="14"/>
  <c r="FE1161" i="14"/>
  <c r="FE1150" i="14"/>
  <c r="FF1139" i="14"/>
  <c r="FE1129" i="14"/>
  <c r="FE1118" i="14"/>
  <c r="FF1107" i="14"/>
  <c r="FE1097" i="14"/>
  <c r="FE1086" i="14"/>
  <c r="FF1075" i="14"/>
  <c r="FE1065" i="14"/>
  <c r="FE1054" i="14"/>
  <c r="FF1043" i="14"/>
  <c r="FE1033" i="14"/>
  <c r="FE1022" i="14"/>
  <c r="FF1011" i="14"/>
  <c r="FE1001" i="14"/>
  <c r="FE990" i="14"/>
  <c r="FF979" i="14"/>
  <c r="FE969" i="14"/>
  <c r="FE958" i="14"/>
  <c r="FF947" i="14"/>
  <c r="FE937" i="14"/>
  <c r="FE926" i="14"/>
  <c r="FF915" i="14"/>
  <c r="FE905" i="14"/>
  <c r="FE894" i="14"/>
  <c r="FF883" i="14"/>
  <c r="FE873" i="14"/>
  <c r="FE862" i="14"/>
  <c r="FF851" i="14"/>
  <c r="FE841" i="14"/>
  <c r="FE830" i="14"/>
  <c r="FF819" i="14"/>
  <c r="FE809" i="14"/>
  <c r="FE798" i="14"/>
  <c r="FF787" i="14"/>
  <c r="FE777" i="14"/>
  <c r="FE766" i="14"/>
  <c r="FF755" i="14"/>
  <c r="FE745" i="14"/>
  <c r="FE734" i="14"/>
  <c r="FF723" i="14"/>
  <c r="FE713" i="14"/>
  <c r="FE702" i="14"/>
  <c r="FF691" i="14"/>
  <c r="FE681" i="14"/>
  <c r="FE670" i="14"/>
  <c r="FF659" i="14"/>
  <c r="FE649" i="14"/>
  <c r="FE638" i="14"/>
  <c r="FF627" i="14"/>
  <c r="FE617" i="14"/>
  <c r="FE606" i="14"/>
  <c r="FF595" i="14"/>
  <c r="FE585" i="14"/>
  <c r="FE574" i="14"/>
  <c r="FF563" i="14"/>
  <c r="FE553" i="14"/>
  <c r="FE542" i="14"/>
  <c r="FF531" i="14"/>
  <c r="FE521" i="14"/>
  <c r="FE510" i="14"/>
  <c r="FF499" i="14"/>
  <c r="FE489" i="14"/>
  <c r="FE478" i="14"/>
  <c r="FF467" i="14"/>
  <c r="FE457" i="14"/>
  <c r="FE446" i="14"/>
  <c r="FF435" i="14"/>
  <c r="FF425" i="14"/>
  <c r="FF417" i="14"/>
  <c r="FF409" i="14"/>
  <c r="FF401" i="14"/>
  <c r="FF393" i="14"/>
  <c r="FF385" i="14"/>
  <c r="FF377" i="14"/>
  <c r="FF369" i="14"/>
  <c r="FF361" i="14"/>
  <c r="FF353" i="14"/>
  <c r="FF345" i="14"/>
  <c r="FF337" i="14"/>
  <c r="FF329" i="14"/>
  <c r="FF321" i="14"/>
  <c r="FF313" i="14"/>
  <c r="FF305" i="14"/>
  <c r="FF297" i="14"/>
  <c r="FF289" i="14"/>
  <c r="FF281" i="14"/>
  <c r="FF273" i="14"/>
  <c r="FF265" i="14"/>
  <c r="FF257" i="14"/>
  <c r="FF249" i="14"/>
  <c r="FF241" i="14"/>
  <c r="FF233" i="14"/>
  <c r="FF225" i="14"/>
  <c r="FF217" i="14"/>
  <c r="FF209" i="14"/>
  <c r="FF201" i="14"/>
  <c r="FF193" i="14"/>
  <c r="FF185" i="14"/>
  <c r="FF177" i="14"/>
  <c r="FF169" i="14"/>
  <c r="FF161" i="14"/>
  <c r="FF153" i="14"/>
  <c r="FF145" i="14"/>
  <c r="FF137" i="14"/>
  <c r="FF129" i="14"/>
  <c r="FF121" i="14"/>
  <c r="FF113" i="14"/>
  <c r="FF105" i="14"/>
  <c r="FF97" i="14"/>
  <c r="FF89" i="14"/>
  <c r="FF81" i="14"/>
  <c r="FF73" i="14"/>
  <c r="FE276" i="14"/>
  <c r="FE265" i="14"/>
  <c r="FF254" i="14"/>
  <c r="FE244" i="14"/>
  <c r="FE233" i="14"/>
  <c r="FF222" i="14"/>
  <c r="FE212" i="14"/>
  <c r="FE201" i="14"/>
  <c r="FF190" i="14"/>
  <c r="FE180" i="14"/>
  <c r="FE169" i="14"/>
  <c r="FF158" i="14"/>
  <c r="FE148" i="14"/>
  <c r="FE137" i="14"/>
  <c r="FF126" i="14"/>
  <c r="FE116" i="14"/>
  <c r="FE105" i="14"/>
  <c r="FF94" i="14"/>
  <c r="FE84" i="14"/>
  <c r="FE73" i="14"/>
  <c r="FF276" i="14"/>
  <c r="FE266" i="14"/>
  <c r="FE255" i="14"/>
  <c r="FF244" i="14"/>
  <c r="FE234" i="14"/>
  <c r="FE223" i="14"/>
  <c r="FF212" i="14"/>
  <c r="FE202" i="14"/>
  <c r="FE191" i="14"/>
  <c r="FF180" i="14"/>
  <c r="FE170" i="14"/>
  <c r="FE159" i="14"/>
  <c r="FF148" i="14"/>
  <c r="FE138" i="14"/>
  <c r="FE127" i="14"/>
  <c r="FF116" i="14"/>
  <c r="FE106" i="14"/>
  <c r="FE95" i="14"/>
  <c r="FF84" i="14"/>
  <c r="FE74" i="14"/>
  <c r="FE277" i="14"/>
  <c r="FF266" i="14"/>
  <c r="FE256" i="14"/>
  <c r="FE245" i="14"/>
  <c r="FF234" i="14"/>
  <c r="FE224" i="14"/>
  <c r="FE213" i="14"/>
  <c r="FF202" i="14"/>
  <c r="FE192" i="14"/>
  <c r="FE181" i="14"/>
  <c r="FF170" i="14"/>
  <c r="FE160" i="14"/>
  <c r="FE149" i="14"/>
  <c r="FF138" i="14"/>
  <c r="FE128" i="14"/>
  <c r="FE117" i="14"/>
  <c r="FF106" i="14"/>
  <c r="FE96" i="14"/>
  <c r="FE85" i="14"/>
  <c r="FF74" i="14"/>
  <c r="FE278" i="14"/>
  <c r="FE267" i="14"/>
  <c r="FF256" i="14"/>
  <c r="FE246" i="14"/>
  <c r="FE235" i="14"/>
  <c r="FF224" i="14"/>
  <c r="FE214" i="14"/>
  <c r="FE203" i="14"/>
  <c r="FF192" i="14"/>
  <c r="FE182" i="14"/>
  <c r="FE171" i="14"/>
  <c r="FF160" i="14"/>
  <c r="FE150" i="14"/>
  <c r="FE139" i="14"/>
  <c r="FF128" i="14"/>
  <c r="FE118" i="14"/>
  <c r="FE107" i="14"/>
  <c r="FF96" i="14"/>
  <c r="FE86" i="14"/>
  <c r="FE75" i="14"/>
  <c r="FE1536" i="14"/>
  <c r="FF1493" i="14"/>
  <c r="FE1451" i="14"/>
  <c r="FE1408" i="14"/>
  <c r="FE1387" i="14"/>
  <c r="FE1376" i="14"/>
  <c r="FF1365" i="14"/>
  <c r="FE1355" i="14"/>
  <c r="FE1344" i="14"/>
  <c r="FF1333" i="14"/>
  <c r="FE1323" i="14"/>
  <c r="FE1312" i="14"/>
  <c r="FF1301" i="14"/>
  <c r="FE1291" i="14"/>
  <c r="FE1280" i="14"/>
  <c r="FF1269" i="14"/>
  <c r="FE1259" i="14"/>
  <c r="FE1248" i="14"/>
  <c r="FF1237" i="14"/>
  <c r="FE1227" i="14"/>
  <c r="FE1216" i="14"/>
  <c r="FF1205" i="14"/>
  <c r="FE1195" i="14"/>
  <c r="FE1184" i="14"/>
  <c r="FF1173" i="14"/>
  <c r="FE1163" i="14"/>
  <c r="FE1152" i="14"/>
  <c r="FF1141" i="14"/>
  <c r="FE1131" i="14"/>
  <c r="FE1120" i="14"/>
  <c r="FF1109" i="14"/>
  <c r="FE1099" i="14"/>
  <c r="FE1088" i="14"/>
  <c r="FF1077" i="14"/>
  <c r="FE1067" i="14"/>
  <c r="FE1056" i="14"/>
  <c r="FF1045" i="14"/>
  <c r="FE1035" i="14"/>
  <c r="FE1024" i="14"/>
  <c r="FF1013" i="14"/>
  <c r="FE1003" i="14"/>
  <c r="FE992" i="14"/>
  <c r="FF981" i="14"/>
  <c r="FE971" i="14"/>
  <c r="FE960" i="14"/>
  <c r="FF949" i="14"/>
  <c r="FE939" i="14"/>
  <c r="FE928" i="14"/>
  <c r="FF917" i="14"/>
  <c r="FE907" i="14"/>
  <c r="FE896" i="14"/>
  <c r="FF885" i="14"/>
  <c r="FE875" i="14"/>
  <c r="FE864" i="14"/>
  <c r="FF853" i="14"/>
  <c r="FE843" i="14"/>
  <c r="FE832" i="14"/>
  <c r="FF821" i="14"/>
  <c r="FE811" i="14"/>
  <c r="FE800" i="14"/>
  <c r="FF789" i="14"/>
  <c r="FE779" i="14"/>
  <c r="FE768" i="14"/>
  <c r="FF757" i="14"/>
  <c r="FE747" i="14"/>
  <c r="FE736" i="14"/>
  <c r="FF725" i="14"/>
  <c r="FE715" i="14"/>
  <c r="FE704" i="14"/>
  <c r="FF693" i="14"/>
  <c r="FE683" i="14"/>
  <c r="FE672" i="14"/>
  <c r="FF661" i="14"/>
  <c r="FE651" i="14"/>
  <c r="FE640" i="14"/>
  <c r="FF629" i="14"/>
  <c r="FE619" i="14"/>
  <c r="FE608" i="14"/>
  <c r="FF597" i="14"/>
  <c r="FE587" i="14"/>
  <c r="FE576" i="14"/>
  <c r="FF565" i="14"/>
  <c r="FE555" i="14"/>
  <c r="FE544" i="14"/>
  <c r="FF533" i="14"/>
  <c r="FE523" i="14"/>
  <c r="FE512" i="14"/>
  <c r="FF501" i="14"/>
  <c r="FE491" i="14"/>
  <c r="FE480" i="14"/>
  <c r="FF469" i="14"/>
  <c r="FE459" i="14"/>
  <c r="FE448" i="14"/>
  <c r="FF437" i="14"/>
  <c r="FE427" i="14"/>
  <c r="FE419" i="14"/>
  <c r="FE411" i="14"/>
  <c r="FE403" i="14"/>
  <c r="FE395" i="14"/>
  <c r="FE387" i="14"/>
  <c r="FE379" i="14"/>
  <c r="FE371" i="14"/>
  <c r="FE363" i="14"/>
  <c r="FE355" i="14"/>
  <c r="FE347" i="14"/>
  <c r="FE339" i="14"/>
  <c r="FE331" i="14"/>
  <c r="FE323" i="14"/>
  <c r="FE315" i="14"/>
  <c r="FE307" i="14"/>
  <c r="FE299" i="14"/>
  <c r="FE291" i="14"/>
  <c r="FE1650" i="14"/>
  <c r="FE1618" i="14"/>
  <c r="FE1586" i="14"/>
  <c r="FE1574" i="14"/>
  <c r="FF1563" i="14"/>
  <c r="FE1553" i="14"/>
  <c r="FE1542" i="14"/>
  <c r="FF1531" i="14"/>
  <c r="FE1521" i="14"/>
  <c r="FE1510" i="14"/>
  <c r="FF1499" i="14"/>
  <c r="FE1489" i="14"/>
  <c r="FE1478" i="14"/>
  <c r="FF1467" i="14"/>
  <c r="FE1457" i="14"/>
  <c r="FE1446" i="14"/>
  <c r="FF1435" i="14"/>
  <c r="FE1425" i="14"/>
  <c r="FE1414" i="14"/>
  <c r="FF1403" i="14"/>
  <c r="FE1393" i="14"/>
  <c r="FE1382" i="14"/>
  <c r="FF1371" i="14"/>
  <c r="FE1361" i="14"/>
  <c r="FE1350" i="14"/>
  <c r="FF1339" i="14"/>
  <c r="FE1329" i="14"/>
  <c r="FE1318" i="14"/>
  <c r="FF1307" i="14"/>
  <c r="FE1297" i="14"/>
  <c r="FE1286" i="14"/>
  <c r="FF1275" i="14"/>
  <c r="FE1265" i="14"/>
  <c r="FE1254" i="14"/>
  <c r="FF1243" i="14"/>
  <c r="FE1233" i="14"/>
  <c r="FE1222" i="14"/>
  <c r="FF1211" i="14"/>
  <c r="FE1201" i="14"/>
  <c r="FE1190" i="14"/>
  <c r="FF1179" i="14"/>
  <c r="FE1169" i="14"/>
  <c r="FE1158" i="14"/>
  <c r="FF1147" i="14"/>
  <c r="FE1137" i="14"/>
  <c r="FE1126" i="14"/>
  <c r="FF1115" i="14"/>
  <c r="FE1105" i="14"/>
  <c r="FE1094" i="14"/>
  <c r="FF1083" i="14"/>
  <c r="FE1073" i="14"/>
  <c r="FE1062" i="14"/>
  <c r="FF1051" i="14"/>
  <c r="FE1041" i="14"/>
  <c r="FE1030" i="14"/>
  <c r="FF1019" i="14"/>
  <c r="FE1009" i="14"/>
  <c r="FE998" i="14"/>
  <c r="FF987" i="14"/>
  <c r="FE977" i="14"/>
  <c r="FE966" i="14"/>
  <c r="FF955" i="14"/>
  <c r="FE945" i="14"/>
  <c r="FE934" i="14"/>
  <c r="FF923" i="14"/>
  <c r="FE913" i="14"/>
  <c r="FE902" i="14"/>
  <c r="FF891" i="14"/>
  <c r="FE881" i="14"/>
  <c r="FE870" i="14"/>
  <c r="FF859" i="14"/>
  <c r="FE849" i="14"/>
  <c r="FE838" i="14"/>
  <c r="FF827" i="14"/>
  <c r="FE817" i="14"/>
  <c r="FE806" i="14"/>
  <c r="FF795" i="14"/>
  <c r="FE785" i="14"/>
  <c r="FE774" i="14"/>
  <c r="FF763" i="14"/>
  <c r="FE753" i="14"/>
  <c r="FE742" i="14"/>
  <c r="FF731" i="14"/>
  <c r="FE721" i="14"/>
  <c r="FE710" i="14"/>
  <c r="FF699" i="14"/>
  <c r="FE689" i="14"/>
  <c r="FE678" i="14"/>
  <c r="FF667" i="14"/>
  <c r="FE657" i="14"/>
  <c r="FE646" i="14"/>
  <c r="FF635" i="14"/>
  <c r="FE625" i="14"/>
  <c r="FE614" i="14"/>
  <c r="FF603" i="14"/>
  <c r="FE593" i="14"/>
  <c r="FE582" i="14"/>
  <c r="FF571" i="14"/>
  <c r="FE561" i="14"/>
  <c r="FE550" i="14"/>
  <c r="FF539" i="14"/>
  <c r="FE529" i="14"/>
  <c r="FE518" i="14"/>
  <c r="FF507" i="14"/>
  <c r="FE497" i="14"/>
  <c r="FE486" i="14"/>
  <c r="FF475" i="14"/>
  <c r="FE465" i="14"/>
  <c r="FE454" i="14"/>
  <c r="FF443" i="14"/>
  <c r="FE433" i="14"/>
  <c r="FF423" i="14"/>
  <c r="FF415" i="14"/>
  <c r="FF407" i="14"/>
  <c r="FF399" i="14"/>
  <c r="FF391" i="14"/>
  <c r="FF383" i="14"/>
  <c r="FF375" i="14"/>
  <c r="FF367" i="14"/>
  <c r="FF359" i="14"/>
  <c r="FF351" i="14"/>
  <c r="FF343" i="14"/>
  <c r="FF335" i="14"/>
  <c r="FF327" i="14"/>
  <c r="FF319" i="14"/>
  <c r="FF311" i="14"/>
  <c r="FF303" i="14"/>
  <c r="FF295" i="14"/>
  <c r="FF287" i="14"/>
  <c r="FF279" i="14"/>
  <c r="FF271" i="14"/>
  <c r="FF263" i="14"/>
  <c r="FF255" i="14"/>
  <c r="FF247" i="14"/>
  <c r="FF239" i="14"/>
  <c r="FF231" i="14"/>
  <c r="FF223" i="14"/>
  <c r="FF215" i="14"/>
  <c r="FF207" i="14"/>
  <c r="FF199" i="14"/>
  <c r="FF191" i="14"/>
  <c r="FF183" i="14"/>
  <c r="FF175" i="14"/>
  <c r="FF167" i="14"/>
  <c r="FF159" i="14"/>
  <c r="FF151" i="14"/>
  <c r="FF143" i="14"/>
  <c r="FF135" i="14"/>
  <c r="FF127" i="14"/>
  <c r="FF119" i="14"/>
  <c r="FF111" i="14"/>
  <c r="FF103" i="14"/>
  <c r="FF95" i="14"/>
  <c r="FF87" i="14"/>
  <c r="FF79" i="14"/>
  <c r="FF71" i="14"/>
  <c r="FE273" i="14"/>
  <c r="FF262" i="14"/>
  <c r="FE252" i="14"/>
  <c r="FE241" i="14"/>
  <c r="FF230" i="14"/>
  <c r="FE220" i="14"/>
  <c r="FE209" i="14"/>
  <c r="FF198" i="14"/>
  <c r="FE188" i="14"/>
  <c r="FE177" i="14"/>
  <c r="FF166" i="14"/>
  <c r="FE156" i="14"/>
  <c r="FE145" i="14"/>
  <c r="FF134" i="14"/>
  <c r="FE124" i="14"/>
  <c r="FE113" i="14"/>
  <c r="FF102" i="14"/>
  <c r="FE92" i="14"/>
  <c r="FE81" i="14"/>
  <c r="FF70" i="14"/>
  <c r="FE274" i="14"/>
  <c r="FE263" i="14"/>
  <c r="FF252" i="14"/>
  <c r="FE242" i="14"/>
  <c r="FE231" i="14"/>
  <c r="FF220" i="14"/>
  <c r="FE210" i="14"/>
  <c r="FE199" i="14"/>
  <c r="FF188" i="14"/>
  <c r="FE178" i="14"/>
  <c r="FE167" i="14"/>
  <c r="FF156" i="14"/>
  <c r="FE146" i="14"/>
  <c r="FE135" i="14"/>
  <c r="FF124" i="14"/>
  <c r="FE114" i="14"/>
  <c r="FE103" i="14"/>
  <c r="FF92" i="14"/>
  <c r="FE82" i="14"/>
  <c r="FE71" i="14"/>
  <c r="FF274" i="14"/>
  <c r="FE264" i="14"/>
  <c r="FE253" i="14"/>
  <c r="FF242" i="14"/>
  <c r="FE232" i="14"/>
  <c r="FE221" i="14"/>
  <c r="FF210" i="14"/>
  <c r="FE200" i="14"/>
  <c r="FE189" i="14"/>
  <c r="FF178" i="14"/>
  <c r="FE168" i="14"/>
  <c r="FE157" i="14"/>
  <c r="FF146" i="14"/>
  <c r="FE136" i="14"/>
  <c r="FE125" i="14"/>
  <c r="FF114" i="14"/>
  <c r="FE104" i="14"/>
  <c r="FE93" i="14"/>
  <c r="FF82" i="14"/>
  <c r="FE72" i="14"/>
  <c r="FE275" i="14"/>
  <c r="FF264" i="14"/>
  <c r="FE254" i="14"/>
  <c r="FE243" i="14"/>
  <c r="FF232" i="14"/>
  <c r="FE222" i="14"/>
  <c r="FE211" i="14"/>
  <c r="FF200" i="14"/>
  <c r="FE190" i="14"/>
  <c r="FE179" i="14"/>
  <c r="FF168" i="14"/>
  <c r="FE158" i="14"/>
  <c r="FE147" i="14"/>
  <c r="FF136" i="14"/>
  <c r="FE126" i="14"/>
  <c r="FE115" i="14"/>
  <c r="FF104" i="14"/>
  <c r="FE94" i="14"/>
  <c r="FE83" i="14"/>
  <c r="FF72" i="14"/>
  <c r="FF1525" i="14"/>
  <c r="FE1483" i="14"/>
  <c r="FE1440" i="14"/>
  <c r="FF1397" i="14"/>
  <c r="FE1384" i="14"/>
  <c r="FF1373" i="14"/>
  <c r="FE1363" i="14"/>
  <c r="FE1352" i="14"/>
  <c r="FF1341" i="14"/>
  <c r="FE1331" i="14"/>
  <c r="FE1320" i="14"/>
  <c r="FF1309" i="14"/>
  <c r="FE1299" i="14"/>
  <c r="FE1288" i="14"/>
  <c r="FF1277" i="14"/>
  <c r="FE1267" i="14"/>
  <c r="FE1256" i="14"/>
  <c r="FF1245" i="14"/>
  <c r="FE1235" i="14"/>
  <c r="FE1224" i="14"/>
  <c r="FF1213" i="14"/>
  <c r="FE1203" i="14"/>
  <c r="FE1192" i="14"/>
  <c r="FF1181" i="14"/>
  <c r="FE1171" i="14"/>
  <c r="FE1160" i="14"/>
  <c r="FF1149" i="14"/>
  <c r="FE1139" i="14"/>
  <c r="FE1128" i="14"/>
  <c r="FF1117" i="14"/>
  <c r="FE1107" i="14"/>
  <c r="FE1096" i="14"/>
  <c r="FF1085" i="14"/>
  <c r="FE1075" i="14"/>
  <c r="FE1064" i="14"/>
  <c r="FF1053" i="14"/>
  <c r="FE1043" i="14"/>
  <c r="FE1032" i="14"/>
  <c r="FF1021" i="14"/>
  <c r="FE1011" i="14"/>
  <c r="FE1000" i="14"/>
  <c r="FF989" i="14"/>
  <c r="FE979" i="14"/>
  <c r="FE968" i="14"/>
  <c r="FF957" i="14"/>
  <c r="FE947" i="14"/>
  <c r="FE936" i="14"/>
  <c r="FF925" i="14"/>
  <c r="FE915" i="14"/>
  <c r="FE904" i="14"/>
  <c r="FF893" i="14"/>
  <c r="FE883" i="14"/>
  <c r="FE872" i="14"/>
  <c r="FF861" i="14"/>
  <c r="FE851" i="14"/>
  <c r="FE840" i="14"/>
  <c r="FF829" i="14"/>
  <c r="FE819" i="14"/>
  <c r="FE808" i="14"/>
  <c r="FF797" i="14"/>
  <c r="FE787" i="14"/>
  <c r="FE776" i="14"/>
  <c r="FF765" i="14"/>
  <c r="FE755" i="14"/>
  <c r="FE744" i="14"/>
  <c r="FF733" i="14"/>
  <c r="FE723" i="14"/>
  <c r="FE712" i="14"/>
  <c r="FF701" i="14"/>
  <c r="FE691" i="14"/>
  <c r="FE680" i="14"/>
  <c r="FF669" i="14"/>
  <c r="FE659" i="14"/>
  <c r="FE648" i="14"/>
  <c r="FF637" i="14"/>
  <c r="FE627" i="14"/>
  <c r="FE616" i="14"/>
  <c r="FF605" i="14"/>
  <c r="FE595" i="14"/>
  <c r="FE584" i="14"/>
  <c r="FF573" i="14"/>
  <c r="FE563" i="14"/>
  <c r="FE552" i="14"/>
  <c r="FF541" i="14"/>
  <c r="FE531" i="14"/>
  <c r="FE520" i="14"/>
  <c r="FF509" i="14"/>
  <c r="FE499" i="14"/>
  <c r="FE488" i="14"/>
  <c r="FF477" i="14"/>
  <c r="FE467" i="14"/>
  <c r="FE456" i="14"/>
  <c r="FF445" i="14"/>
  <c r="FE435" i="14"/>
  <c r="FE425" i="14"/>
  <c r="FE417" i="14"/>
  <c r="FE409" i="14"/>
  <c r="FE401" i="14"/>
  <c r="FE393" i="14"/>
  <c r="FE385" i="14"/>
  <c r="FE377" i="14"/>
  <c r="FE369" i="14"/>
  <c r="FE361" i="14"/>
  <c r="FE353" i="14"/>
  <c r="FE345" i="14"/>
  <c r="FE337" i="14"/>
  <c r="FE329" i="14"/>
  <c r="FE321" i="14"/>
  <c r="FE313" i="14"/>
  <c r="FE305" i="14"/>
  <c r="FE297" i="14"/>
  <c r="FE289" i="14"/>
  <c r="FE1642" i="14"/>
  <c r="FE1610" i="14"/>
  <c r="FE1582" i="14"/>
  <c r="FF1571" i="14"/>
  <c r="FE1561" i="14"/>
  <c r="FE1550" i="14"/>
  <c r="FF1539" i="14"/>
  <c r="FE1529" i="14"/>
  <c r="FE1518" i="14"/>
  <c r="FF1507" i="14"/>
  <c r="FE1497" i="14"/>
  <c r="FE1486" i="14"/>
  <c r="FF1475" i="14"/>
  <c r="FE1465" i="14"/>
  <c r="FE1454" i="14"/>
  <c r="FF1443" i="14"/>
  <c r="FE1433" i="14"/>
  <c r="FE1422" i="14"/>
  <c r="FF1411" i="14"/>
  <c r="FE1401" i="14"/>
  <c r="FE1390" i="14"/>
  <c r="FF1379" i="14"/>
  <c r="FE1369" i="14"/>
  <c r="FE1358" i="14"/>
  <c r="FF1347" i="14"/>
  <c r="FE1337" i="14"/>
  <c r="FE1326" i="14"/>
  <c r="FF1315" i="14"/>
  <c r="FE1305" i="14"/>
  <c r="FE1294" i="14"/>
  <c r="FF1283" i="14"/>
  <c r="FE1273" i="14"/>
  <c r="FE1262" i="14"/>
  <c r="FF1251" i="14"/>
  <c r="FE1241" i="14"/>
  <c r="FE1230" i="14"/>
  <c r="FF1219" i="14"/>
  <c r="FE1209" i="14"/>
  <c r="FE1198" i="14"/>
  <c r="FF1187" i="14"/>
  <c r="FE1177" i="14"/>
  <c r="FE1166" i="14"/>
  <c r="FF1155" i="14"/>
  <c r="FE1145" i="14"/>
  <c r="FE1134" i="14"/>
  <c r="FF1123" i="14"/>
  <c r="FE1113" i="14"/>
  <c r="FE1102" i="14"/>
  <c r="FF1091" i="14"/>
  <c r="FE1081" i="14"/>
  <c r="FE1070" i="14"/>
  <c r="FF1059" i="14"/>
  <c r="FE1049" i="14"/>
  <c r="FE1038" i="14"/>
  <c r="FF1027" i="14"/>
  <c r="FE1017" i="14"/>
  <c r="FE1006" i="14"/>
  <c r="FF995" i="14"/>
  <c r="FE985" i="14"/>
  <c r="FE974" i="14"/>
  <c r="FF963" i="14"/>
  <c r="FE953" i="14"/>
  <c r="FE942" i="14"/>
  <c r="FF931" i="14"/>
  <c r="FE921" i="14"/>
  <c r="FE910" i="14"/>
  <c r="FF899" i="14"/>
  <c r="FE889" i="14"/>
  <c r="FE878" i="14"/>
  <c r="FF867" i="14"/>
  <c r="FE857" i="14"/>
  <c r="FE846" i="14"/>
  <c r="FF835" i="14"/>
  <c r="FE825" i="14"/>
  <c r="FE814" i="14"/>
  <c r="FF803" i="14"/>
  <c r="FE793" i="14"/>
  <c r="FE782" i="14"/>
  <c r="FF771" i="14"/>
  <c r="FE761" i="14"/>
  <c r="FE750" i="14"/>
  <c r="FF739" i="14"/>
  <c r="FE729" i="14"/>
  <c r="FE718" i="14"/>
  <c r="FF707" i="14"/>
  <c r="FE697" i="14"/>
  <c r="FE686" i="14"/>
  <c r="FF675" i="14"/>
  <c r="FE665" i="14"/>
  <c r="FE654" i="14"/>
  <c r="FF643" i="14"/>
  <c r="FE633" i="14"/>
  <c r="FE622" i="14"/>
  <c r="FF611" i="14"/>
  <c r="FE601" i="14"/>
  <c r="FE590" i="14"/>
  <c r="FF579" i="14"/>
  <c r="FE569" i="14"/>
  <c r="FE558" i="14"/>
  <c r="FF547" i="14"/>
  <c r="FE537" i="14"/>
  <c r="FE526" i="14"/>
  <c r="FF515" i="14"/>
  <c r="FE505" i="14"/>
  <c r="FE494" i="14"/>
  <c r="FF483" i="14"/>
  <c r="FE473" i="14"/>
  <c r="FE462" i="14"/>
  <c r="FF451" i="14"/>
  <c r="FE441" i="14"/>
  <c r="FE430" i="14"/>
  <c r="FF421" i="14"/>
  <c r="FF413" i="14"/>
  <c r="FF405" i="14"/>
  <c r="FF397" i="14"/>
  <c r="FF389" i="14"/>
  <c r="FF381" i="14"/>
  <c r="FF373" i="14"/>
  <c r="FF365" i="14"/>
  <c r="FF357" i="14"/>
  <c r="FF349" i="14"/>
  <c r="FF341" i="14"/>
  <c r="FF333" i="14"/>
  <c r="FF325" i="14"/>
  <c r="FF317" i="14"/>
  <c r="FF309" i="14"/>
  <c r="FF301" i="14"/>
  <c r="FF293" i="14"/>
  <c r="FF285" i="14"/>
  <c r="FF277" i="14"/>
  <c r="FF269" i="14"/>
  <c r="FF261" i="14"/>
  <c r="FF253" i="14"/>
  <c r="FF245" i="14"/>
  <c r="FF237" i="14"/>
  <c r="FF229" i="14"/>
  <c r="FF221" i="14"/>
  <c r="FF213" i="14"/>
  <c r="FF205" i="14"/>
  <c r="FF197" i="14"/>
  <c r="FF189" i="14"/>
  <c r="FF181" i="14"/>
  <c r="FF173" i="14"/>
  <c r="FF165" i="14"/>
  <c r="FF157" i="14"/>
  <c r="FF149" i="14"/>
  <c r="FF141" i="14"/>
  <c r="FF133" i="14"/>
  <c r="FF125" i="14"/>
  <c r="FF117" i="14"/>
  <c r="FF109" i="14"/>
  <c r="FF101" i="14"/>
  <c r="FF93" i="14"/>
  <c r="FF85" i="14"/>
  <c r="FF77" i="14"/>
  <c r="FE282" i="14"/>
  <c r="FF270" i="14"/>
  <c r="FE260" i="14"/>
  <c r="FE249" i="14"/>
  <c r="FF238" i="14"/>
  <c r="FE228" i="14"/>
  <c r="FE217" i="14"/>
  <c r="FF206" i="14"/>
  <c r="FE196" i="14"/>
  <c r="FE185" i="14"/>
  <c r="FF174" i="14"/>
  <c r="FE164" i="14"/>
  <c r="FE153" i="14"/>
  <c r="FF142" i="14"/>
  <c r="FE132" i="14"/>
  <c r="FE121" i="14"/>
  <c r="FF110" i="14"/>
  <c r="FE100" i="14"/>
  <c r="FE89" i="14"/>
  <c r="FF78" i="14"/>
  <c r="FE283" i="14"/>
  <c r="FE271" i="14"/>
  <c r="FF260" i="14"/>
  <c r="FE250" i="14"/>
  <c r="FE239" i="14"/>
  <c r="FF228" i="14"/>
  <c r="FE218" i="14"/>
  <c r="FE207" i="14"/>
  <c r="FF196" i="14"/>
  <c r="FE186" i="14"/>
  <c r="FE175" i="14"/>
  <c r="FF164" i="14"/>
  <c r="FE154" i="14"/>
  <c r="FE143" i="14"/>
  <c r="FF132" i="14"/>
  <c r="FE122" i="14"/>
  <c r="FE111" i="14"/>
  <c r="FF100" i="14"/>
  <c r="FE90" i="14"/>
  <c r="FE79" i="14"/>
  <c r="FE284" i="14"/>
  <c r="FE272" i="14"/>
  <c r="FE261" i="14"/>
  <c r="FF250" i="14"/>
  <c r="FE240" i="14"/>
  <c r="FE229" i="14"/>
  <c r="FF218" i="14"/>
  <c r="FE208" i="14"/>
  <c r="FE197" i="14"/>
  <c r="FF186" i="14"/>
  <c r="FE176" i="14"/>
  <c r="FE165" i="14"/>
  <c r="FF154" i="14"/>
  <c r="FE144" i="14"/>
  <c r="FE133" i="14"/>
  <c r="FF122" i="14"/>
  <c r="FE112" i="14"/>
  <c r="FE101" i="14"/>
  <c r="FF90" i="14"/>
  <c r="FE80" i="14"/>
  <c r="FE286" i="14"/>
  <c r="FF272" i="14"/>
  <c r="FE262" i="14"/>
  <c r="FE251" i="14"/>
  <c r="FF240" i="14"/>
  <c r="FE230" i="14"/>
  <c r="FE219" i="14"/>
  <c r="FF208" i="14"/>
  <c r="FE198" i="14"/>
  <c r="FE187" i="14"/>
  <c r="FF176" i="14"/>
  <c r="FE166" i="14"/>
  <c r="FE155" i="14"/>
  <c r="FF144" i="14"/>
  <c r="FE134" i="14"/>
  <c r="FE123" i="14"/>
  <c r="FF112" i="14"/>
  <c r="FE102" i="14"/>
  <c r="FE91" i="14"/>
  <c r="FF80" i="14"/>
  <c r="FE70" i="14"/>
  <c r="FA2947" i="14"/>
  <c r="FA2939" i="14"/>
  <c r="FA2931" i="14"/>
  <c r="FA2923" i="14"/>
  <c r="FA2915" i="14"/>
  <c r="FA2907" i="14"/>
  <c r="FA2899" i="14"/>
  <c r="FA2891" i="14"/>
  <c r="FA2883" i="14"/>
  <c r="FA2875" i="14"/>
  <c r="FA2867" i="14"/>
  <c r="FA2859" i="14"/>
  <c r="FA2851" i="14"/>
  <c r="FA2843" i="14"/>
  <c r="FA2835" i="14"/>
  <c r="FA2827" i="14"/>
  <c r="FA2819" i="14"/>
  <c r="FA2811" i="14"/>
  <c r="FA2803" i="14"/>
  <c r="FA2795" i="14"/>
  <c r="FA2787" i="14"/>
  <c r="FA2779" i="14"/>
  <c r="FA2771" i="14"/>
  <c r="FA2763" i="14"/>
  <c r="FA2755" i="14"/>
  <c r="FA2747" i="14"/>
  <c r="FA2739" i="14"/>
  <c r="FA2731" i="14"/>
  <c r="FA2723" i="14"/>
  <c r="FA2715" i="14"/>
  <c r="FA2707" i="14"/>
  <c r="FA2699" i="14"/>
  <c r="FA2691" i="14"/>
  <c r="FA2683" i="14"/>
  <c r="FA2675" i="14"/>
  <c r="FA2667" i="14"/>
  <c r="FA2659" i="14"/>
  <c r="FA2651" i="14"/>
  <c r="FA2643" i="14"/>
  <c r="FA2635" i="14"/>
  <c r="FA2627" i="14"/>
  <c r="FA2619" i="14"/>
  <c r="FA2611" i="14"/>
  <c r="FA2603" i="14"/>
  <c r="FA2595" i="14"/>
  <c r="FA2587" i="14"/>
  <c r="FA2579" i="14"/>
  <c r="FA2571" i="14"/>
  <c r="FA2563" i="14"/>
  <c r="FA2555" i="14"/>
  <c r="FA2547" i="14"/>
  <c r="FA2539" i="14"/>
  <c r="FA2531" i="14"/>
  <c r="FA2523" i="14"/>
  <c r="FA2515" i="14"/>
  <c r="FA2507" i="14"/>
  <c r="FA2499" i="14"/>
  <c r="FA2491" i="14"/>
  <c r="FA2483" i="14"/>
  <c r="FA2475" i="14"/>
  <c r="FA2467" i="14"/>
  <c r="FA2459" i="14"/>
  <c r="FA2451" i="14"/>
  <c r="FA2443" i="14"/>
  <c r="FA2435" i="14"/>
  <c r="FA2427" i="14"/>
  <c r="FA2419" i="14"/>
  <c r="FA2411" i="14"/>
  <c r="FA2403" i="14"/>
  <c r="FA2395" i="14"/>
  <c r="FA2387" i="14"/>
  <c r="FA2379" i="14"/>
  <c r="FA2371" i="14"/>
  <c r="FA2363" i="14"/>
  <c r="FA2355" i="14"/>
  <c r="FA2347" i="14"/>
  <c r="FA2339" i="14"/>
  <c r="FA2331" i="14"/>
  <c r="FA2323" i="14"/>
  <c r="FA2315" i="14"/>
  <c r="FA2307" i="14"/>
  <c r="FA2299" i="14"/>
  <c r="FA2291" i="14"/>
  <c r="FA2283" i="14"/>
  <c r="FA2275" i="14"/>
  <c r="FA2945" i="14"/>
  <c r="FA2937" i="14"/>
  <c r="FA2929" i="14"/>
  <c r="FA2921" i="14"/>
  <c r="FA2913" i="14"/>
  <c r="FA2905" i="14"/>
  <c r="FA2897" i="14"/>
  <c r="FA2889" i="14"/>
  <c r="FA2881" i="14"/>
  <c r="FA2873" i="14"/>
  <c r="FA2865" i="14"/>
  <c r="FA2857" i="14"/>
  <c r="FA2849" i="14"/>
  <c r="FA2841" i="14"/>
  <c r="FA2833" i="14"/>
  <c r="FA2825" i="14"/>
  <c r="FA2817" i="14"/>
  <c r="FA2809" i="14"/>
  <c r="FA2801" i="14"/>
  <c r="FA2793" i="14"/>
  <c r="FA2785" i="14"/>
  <c r="FA2777" i="14"/>
  <c r="FA2769" i="14"/>
  <c r="FA2761" i="14"/>
  <c r="FA2753" i="14"/>
  <c r="FA2745" i="14"/>
  <c r="FA2737" i="14"/>
  <c r="FA2729" i="14"/>
  <c r="FA2721" i="14"/>
  <c r="FA2713" i="14"/>
  <c r="FA2705" i="14"/>
  <c r="FA2697" i="14"/>
  <c r="FA2689" i="14"/>
  <c r="FA2681" i="14"/>
  <c r="FA2673" i="14"/>
  <c r="FA2665" i="14"/>
  <c r="FA2657" i="14"/>
  <c r="FA2649" i="14"/>
  <c r="FA2641" i="14"/>
  <c r="FA2633" i="14"/>
  <c r="FA2625" i="14"/>
  <c r="FA2617" i="14"/>
  <c r="FA2609" i="14"/>
  <c r="FA2601" i="14"/>
  <c r="FA2593" i="14"/>
  <c r="FA2585" i="14"/>
  <c r="FA2577" i="14"/>
  <c r="FA2569" i="14"/>
  <c r="FA2561" i="14"/>
  <c r="FA2553" i="14"/>
  <c r="FA2545" i="14"/>
  <c r="FA2537" i="14"/>
  <c r="FA2529" i="14"/>
  <c r="FA2521" i="14"/>
  <c r="FA2513" i="14"/>
  <c r="FA2505" i="14"/>
  <c r="FA2497" i="14"/>
  <c r="FA2489" i="14"/>
  <c r="FA2481" i="14"/>
  <c r="FA2473" i="14"/>
  <c r="FA2465" i="14"/>
  <c r="FA2457" i="14"/>
  <c r="FA2449" i="14"/>
  <c r="FA2441" i="14"/>
  <c r="FA2433" i="14"/>
  <c r="FA2425" i="14"/>
  <c r="FA2417" i="14"/>
  <c r="FA2409" i="14"/>
  <c r="FA2401" i="14"/>
  <c r="FA2393" i="14"/>
  <c r="FA2385" i="14"/>
  <c r="FA2377" i="14"/>
  <c r="FA2369" i="14"/>
  <c r="FA2361" i="14"/>
  <c r="FA2353" i="14"/>
  <c r="FA2345" i="14"/>
  <c r="FA2337" i="14"/>
  <c r="FA2329" i="14"/>
  <c r="FA2321" i="14"/>
  <c r="FA2313" i="14"/>
  <c r="FA2305" i="14"/>
  <c r="FA2297" i="14"/>
  <c r="FA2289" i="14"/>
  <c r="FA2281" i="14"/>
  <c r="FA2273" i="14"/>
  <c r="FA2935" i="14"/>
  <c r="FA2919" i="14"/>
  <c r="FA2903" i="14"/>
  <c r="FA2887" i="14"/>
  <c r="FA2871" i="14"/>
  <c r="FA2855" i="14"/>
  <c r="FA2839" i="14"/>
  <c r="FA2823" i="14"/>
  <c r="FA2807" i="14"/>
  <c r="FA2791" i="14"/>
  <c r="FA2775" i="14"/>
  <c r="FA2759" i="14"/>
  <c r="FA2743" i="14"/>
  <c r="FA2727" i="14"/>
  <c r="FA2711" i="14"/>
  <c r="FA2695" i="14"/>
  <c r="FA2679" i="14"/>
  <c r="FA2663" i="14"/>
  <c r="FA2647" i="14"/>
  <c r="FA2631" i="14"/>
  <c r="FA2615" i="14"/>
  <c r="FA2599" i="14"/>
  <c r="FA2583" i="14"/>
  <c r="FA2567" i="14"/>
  <c r="FA2551" i="14"/>
  <c r="FA2535" i="14"/>
  <c r="FA2519" i="14"/>
  <c r="FA2503" i="14"/>
  <c r="FA2487" i="14"/>
  <c r="FA2471" i="14"/>
  <c r="FA2455" i="14"/>
  <c r="FA2439" i="14"/>
  <c r="FA2423" i="14"/>
  <c r="FA2407" i="14"/>
  <c r="FA2391" i="14"/>
  <c r="FA2375" i="14"/>
  <c r="FA2359" i="14"/>
  <c r="FA2343" i="14"/>
  <c r="FA2327" i="14"/>
  <c r="FA2311" i="14"/>
  <c r="FA2295" i="14"/>
  <c r="FA2279" i="14"/>
  <c r="FA2267" i="14"/>
  <c r="FA2259" i="14"/>
  <c r="FA2251" i="14"/>
  <c r="FA2243" i="14"/>
  <c r="FA2235" i="14"/>
  <c r="FA2227" i="14"/>
  <c r="FA2219" i="14"/>
  <c r="FA2211" i="14"/>
  <c r="FA2203" i="14"/>
  <c r="FA2195" i="14"/>
  <c r="FA2187" i="14"/>
  <c r="FA2179" i="14"/>
  <c r="FA2171" i="14"/>
  <c r="FA2163" i="14"/>
  <c r="FA2155" i="14"/>
  <c r="FA2147" i="14"/>
  <c r="FA2139" i="14"/>
  <c r="FA2131" i="14"/>
  <c r="FA2123" i="14"/>
  <c r="FA2115" i="14"/>
  <c r="FA2107" i="14"/>
  <c r="FA2099" i="14"/>
  <c r="FA2091" i="14"/>
  <c r="FA2083" i="14"/>
  <c r="FA2075" i="14"/>
  <c r="FA2067" i="14"/>
  <c r="FA2059" i="14"/>
  <c r="FA2051" i="14"/>
  <c r="FA2043" i="14"/>
  <c r="FA2035" i="14"/>
  <c r="FA2027" i="14"/>
  <c r="FA2019" i="14"/>
  <c r="FA2011" i="14"/>
  <c r="FA2003" i="14"/>
  <c r="FA1995" i="14"/>
  <c r="FA1987" i="14"/>
  <c r="FA1979" i="14"/>
  <c r="FA1971" i="14"/>
  <c r="FA1963" i="14"/>
  <c r="FA1955" i="14"/>
  <c r="FA1947" i="14"/>
  <c r="FA1939" i="14"/>
  <c r="FA1931" i="14"/>
  <c r="FA2933" i="14"/>
  <c r="FA2911" i="14"/>
  <c r="FA2893" i="14"/>
  <c r="FA2869" i="14"/>
  <c r="FA2847" i="14"/>
  <c r="FA2829" i="14"/>
  <c r="FA2805" i="14"/>
  <c r="FA2783" i="14"/>
  <c r="FA2765" i="14"/>
  <c r="FA2741" i="14"/>
  <c r="FA2719" i="14"/>
  <c r="FA2701" i="14"/>
  <c r="FA2677" i="14"/>
  <c r="FA2655" i="14"/>
  <c r="FA2637" i="14"/>
  <c r="FA2613" i="14"/>
  <c r="FA2591" i="14"/>
  <c r="FA2573" i="14"/>
  <c r="FA2549" i="14"/>
  <c r="FA2527" i="14"/>
  <c r="FA2509" i="14"/>
  <c r="FA2485" i="14"/>
  <c r="FA2463" i="14"/>
  <c r="FA2445" i="14"/>
  <c r="FA2421" i="14"/>
  <c r="FA2399" i="14"/>
  <c r="FA2381" i="14"/>
  <c r="FA2357" i="14"/>
  <c r="FA2335" i="14"/>
  <c r="FA2317" i="14"/>
  <c r="FA2293" i="14"/>
  <c r="FA2271" i="14"/>
  <c r="FA2261" i="14"/>
  <c r="FA2249" i="14"/>
  <c r="FA2239" i="14"/>
  <c r="FA2229" i="14"/>
  <c r="FA2217" i="14"/>
  <c r="FA2207" i="14"/>
  <c r="FA2197" i="14"/>
  <c r="FA2185" i="14"/>
  <c r="FA2175" i="14"/>
  <c r="FA2165" i="14"/>
  <c r="FA2153" i="14"/>
  <c r="FA2143" i="14"/>
  <c r="FA2133" i="14"/>
  <c r="FA2121" i="14"/>
  <c r="FA2111" i="14"/>
  <c r="FA2101" i="14"/>
  <c r="FA2089" i="14"/>
  <c r="FA2079" i="14"/>
  <c r="FA2069" i="14"/>
  <c r="FA2057" i="14"/>
  <c r="FA2047" i="14"/>
  <c r="FA2037" i="14"/>
  <c r="FA2025" i="14"/>
  <c r="FA2015" i="14"/>
  <c r="FA2005" i="14"/>
  <c r="FA1993" i="14"/>
  <c r="FA1983" i="14"/>
  <c r="FA1973" i="14"/>
  <c r="FA1961" i="14"/>
  <c r="FA1951" i="14"/>
  <c r="FA1941" i="14"/>
  <c r="FA1929" i="14"/>
  <c r="FA1921" i="14"/>
  <c r="FA1913" i="14"/>
  <c r="FA1905" i="14"/>
  <c r="FA1897" i="14"/>
  <c r="FA1889" i="14"/>
  <c r="FB2947" i="14"/>
  <c r="FB2939" i="14"/>
  <c r="FB2931" i="14"/>
  <c r="FB2923" i="14"/>
  <c r="FB2915" i="14"/>
  <c r="FB2907" i="14"/>
  <c r="FB2899" i="14"/>
  <c r="FB2891" i="14"/>
  <c r="FB2883" i="14"/>
  <c r="FB2875" i="14"/>
  <c r="FB2867" i="14"/>
  <c r="FB2859" i="14"/>
  <c r="FB2851" i="14"/>
  <c r="FB2843" i="14"/>
  <c r="FB2835" i="14"/>
  <c r="FB2827" i="14"/>
  <c r="FB2819" i="14"/>
  <c r="FB2811" i="14"/>
  <c r="FB2803" i="14"/>
  <c r="FB2795" i="14"/>
  <c r="FB2787" i="14"/>
  <c r="FB2779" i="14"/>
  <c r="FB2771" i="14"/>
  <c r="FB2763" i="14"/>
  <c r="FB2755" i="14"/>
  <c r="FB2747" i="14"/>
  <c r="FB2739" i="14"/>
  <c r="FB2731" i="14"/>
  <c r="FB2723" i="14"/>
  <c r="FB2715" i="14"/>
  <c r="FB2707" i="14"/>
  <c r="FB2699" i="14"/>
  <c r="FB2691" i="14"/>
  <c r="FB2683" i="14"/>
  <c r="FB2675" i="14"/>
  <c r="FB2667" i="14"/>
  <c r="FB2659" i="14"/>
  <c r="FB2651" i="14"/>
  <c r="FB2643" i="14"/>
  <c r="FB2635" i="14"/>
  <c r="FB2627" i="14"/>
  <c r="FB2619" i="14"/>
  <c r="FB2611" i="14"/>
  <c r="FB2603" i="14"/>
  <c r="FB2595" i="14"/>
  <c r="FB2587" i="14"/>
  <c r="FB2579" i="14"/>
  <c r="FB2571" i="14"/>
  <c r="FB2563" i="14"/>
  <c r="FB2555" i="14"/>
  <c r="FB2547" i="14"/>
  <c r="FB2539" i="14"/>
  <c r="FB2531" i="14"/>
  <c r="FB2523" i="14"/>
  <c r="FB2515" i="14"/>
  <c r="FB2507" i="14"/>
  <c r="FB2499" i="14"/>
  <c r="FB2491" i="14"/>
  <c r="FB2483" i="14"/>
  <c r="FB2475" i="14"/>
  <c r="FB2467" i="14"/>
  <c r="FB2459" i="14"/>
  <c r="FB2451" i="14"/>
  <c r="FB2443" i="14"/>
  <c r="FB2435" i="14"/>
  <c r="FB2427" i="14"/>
  <c r="FB2419" i="14"/>
  <c r="FB2411" i="14"/>
  <c r="FB2403" i="14"/>
  <c r="FB2395" i="14"/>
  <c r="FB2387" i="14"/>
  <c r="FB2379" i="14"/>
  <c r="FB2371" i="14"/>
  <c r="FB2363" i="14"/>
  <c r="FB2355" i="14"/>
  <c r="FB2347" i="14"/>
  <c r="FB2339" i="14"/>
  <c r="FB2331" i="14"/>
  <c r="FB2323" i="14"/>
  <c r="FB2315" i="14"/>
  <c r="FB2307" i="14"/>
  <c r="FB2299" i="14"/>
  <c r="FB2291" i="14"/>
  <c r="FB2283" i="14"/>
  <c r="FB2275" i="14"/>
  <c r="FB2267" i="14"/>
  <c r="FB2259" i="14"/>
  <c r="FB2251" i="14"/>
  <c r="FB2243" i="14"/>
  <c r="FB2235" i="14"/>
  <c r="FB2227" i="14"/>
  <c r="FB2219" i="14"/>
  <c r="FB2211" i="14"/>
  <c r="FB2203" i="14"/>
  <c r="FB2195" i="14"/>
  <c r="FB2187" i="14"/>
  <c r="FB2179" i="14"/>
  <c r="FB2171" i="14"/>
  <c r="FB2163" i="14"/>
  <c r="FB2155" i="14"/>
  <c r="FB2147" i="14"/>
  <c r="FA2927" i="14"/>
  <c r="FA2901" i="14"/>
  <c r="FA2877" i="14"/>
  <c r="FA2845" i="14"/>
  <c r="FA2815" i="14"/>
  <c r="FA2789" i="14"/>
  <c r="FA2757" i="14"/>
  <c r="FA2733" i="14"/>
  <c r="FA2703" i="14"/>
  <c r="FA2671" i="14"/>
  <c r="FA2645" i="14"/>
  <c r="FA2621" i="14"/>
  <c r="FA2589" i="14"/>
  <c r="FA2559" i="14"/>
  <c r="FA2533" i="14"/>
  <c r="FA2501" i="14"/>
  <c r="FA2477" i="14"/>
  <c r="FA2447" i="14"/>
  <c r="FA2415" i="14"/>
  <c r="FA2389" i="14"/>
  <c r="FA2365" i="14"/>
  <c r="FA2333" i="14"/>
  <c r="FA2303" i="14"/>
  <c r="FA2277" i="14"/>
  <c r="FA2257" i="14"/>
  <c r="FA2245" i="14"/>
  <c r="FA2231" i="14"/>
  <c r="FA2215" i="14"/>
  <c r="FA2201" i="14"/>
  <c r="FA2189" i="14"/>
  <c r="FA2173" i="14"/>
  <c r="FA2159" i="14"/>
  <c r="FA2145" i="14"/>
  <c r="FA2129" i="14"/>
  <c r="FA2117" i="14"/>
  <c r="FA2103" i="14"/>
  <c r="FA2087" i="14"/>
  <c r="FA2073" i="14"/>
  <c r="FA2061" i="14"/>
  <c r="FA2045" i="14"/>
  <c r="FA2031" i="14"/>
  <c r="FA2017" i="14"/>
  <c r="FA2001" i="14"/>
  <c r="FA1989" i="14"/>
  <c r="FA1975" i="14"/>
  <c r="FA1959" i="14"/>
  <c r="FA1945" i="14"/>
  <c r="FA1933" i="14"/>
  <c r="FA1919" i="14"/>
  <c r="FA1909" i="14"/>
  <c r="FA1899" i="14"/>
  <c r="FA1887" i="14"/>
  <c r="FB2943" i="14"/>
  <c r="FB2933" i="14"/>
  <c r="FB2921" i="14"/>
  <c r="FB2911" i="14"/>
  <c r="FB2901" i="14"/>
  <c r="FB2889" i="14"/>
  <c r="FB2879" i="14"/>
  <c r="FB2869" i="14"/>
  <c r="FB2857" i="14"/>
  <c r="FB2847" i="14"/>
  <c r="FB2837" i="14"/>
  <c r="FB2825" i="14"/>
  <c r="FB2815" i="14"/>
  <c r="FB2805" i="14"/>
  <c r="FB2793" i="14"/>
  <c r="FB2783" i="14"/>
  <c r="FB2773" i="14"/>
  <c r="FB2761" i="14"/>
  <c r="FB2751" i="14"/>
  <c r="FB2741" i="14"/>
  <c r="FB2729" i="14"/>
  <c r="FB2719" i="14"/>
  <c r="FB2709" i="14"/>
  <c r="FB2697" i="14"/>
  <c r="FB2687" i="14"/>
  <c r="FB2677" i="14"/>
  <c r="FB2665" i="14"/>
  <c r="FB2655" i="14"/>
  <c r="FB2645" i="14"/>
  <c r="FB2633" i="14"/>
  <c r="FB2623" i="14"/>
  <c r="FB2613" i="14"/>
  <c r="FB2601" i="14"/>
  <c r="FB2591" i="14"/>
  <c r="FB2581" i="14"/>
  <c r="FB2569" i="14"/>
  <c r="FB2559" i="14"/>
  <c r="FB2549" i="14"/>
  <c r="FB2537" i="14"/>
  <c r="FB2527" i="14"/>
  <c r="FB2517" i="14"/>
  <c r="FB2505" i="14"/>
  <c r="FB2495" i="14"/>
  <c r="FB2485" i="14"/>
  <c r="FB2473" i="14"/>
  <c r="FB2463" i="14"/>
  <c r="FB2453" i="14"/>
  <c r="FB2441" i="14"/>
  <c r="FB2431" i="14"/>
  <c r="FB2421" i="14"/>
  <c r="FB2409" i="14"/>
  <c r="FB2399" i="14"/>
  <c r="FB2389" i="14"/>
  <c r="FB2377" i="14"/>
  <c r="FB2367" i="14"/>
  <c r="FB2357" i="14"/>
  <c r="FB2345" i="14"/>
  <c r="FB2335" i="14"/>
  <c r="FB2325" i="14"/>
  <c r="FB2313" i="14"/>
  <c r="FB2303" i="14"/>
  <c r="FB2293" i="14"/>
  <c r="FB2281" i="14"/>
  <c r="FB2271" i="14"/>
  <c r="FB2261" i="14"/>
  <c r="FB2249" i="14"/>
  <c r="FB2239" i="14"/>
  <c r="FB2229" i="14"/>
  <c r="FB2217" i="14"/>
  <c r="FB2207" i="14"/>
  <c r="FB2197" i="14"/>
  <c r="FB2185" i="14"/>
  <c r="FB2175" i="14"/>
  <c r="FB2165" i="14"/>
  <c r="FB2153" i="14"/>
  <c r="FB2143" i="14"/>
  <c r="FB2135" i="14"/>
  <c r="FB2127" i="14"/>
  <c r="FB2119" i="14"/>
  <c r="FB2111" i="14"/>
  <c r="FB2103" i="14"/>
  <c r="FB2095" i="14"/>
  <c r="FB2087" i="14"/>
  <c r="FB2079" i="14"/>
  <c r="FB2071" i="14"/>
  <c r="FB2063" i="14"/>
  <c r="FB2055" i="14"/>
  <c r="FB2047" i="14"/>
  <c r="FB2039" i="14"/>
  <c r="FB2031" i="14"/>
  <c r="FB2023" i="14"/>
  <c r="FB2015" i="14"/>
  <c r="FB2007" i="14"/>
  <c r="FB1999" i="14"/>
  <c r="FB1991" i="14"/>
  <c r="FB1983" i="14"/>
  <c r="FB1975" i="14"/>
  <c r="FB1967" i="14"/>
  <c r="FB1959" i="14"/>
  <c r="FB1951" i="14"/>
  <c r="FB1943" i="14"/>
  <c r="FB1935" i="14"/>
  <c r="FB1927" i="14"/>
  <c r="FB1919" i="14"/>
  <c r="FB1911" i="14"/>
  <c r="FB1903" i="14"/>
  <c r="FB1895" i="14"/>
  <c r="FB1887" i="14"/>
  <c r="FA2946" i="14"/>
  <c r="FA2938" i="14"/>
  <c r="FA2930" i="14"/>
  <c r="FA2922" i="14"/>
  <c r="FA2914" i="14"/>
  <c r="FA2906" i="14"/>
  <c r="FA2898" i="14"/>
  <c r="FA2890" i="14"/>
  <c r="FA2882" i="14"/>
  <c r="FA2874" i="14"/>
  <c r="FA2866" i="14"/>
  <c r="FA2858" i="14"/>
  <c r="FA2850" i="14"/>
  <c r="FA2842" i="14"/>
  <c r="FA2834" i="14"/>
  <c r="FA2826" i="14"/>
  <c r="FA2818" i="14"/>
  <c r="FA2810" i="14"/>
  <c r="FA2802" i="14"/>
  <c r="FA2794" i="14"/>
  <c r="FA2786" i="14"/>
  <c r="FA2778" i="14"/>
  <c r="FA2770" i="14"/>
  <c r="FA2762" i="14"/>
  <c r="FA2754" i="14"/>
  <c r="FA2746" i="14"/>
  <c r="FA2738" i="14"/>
  <c r="FA2730" i="14"/>
  <c r="FA2722" i="14"/>
  <c r="FA2714" i="14"/>
  <c r="FA2706" i="14"/>
  <c r="FA2698" i="14"/>
  <c r="FA2690" i="14"/>
  <c r="FA2682" i="14"/>
  <c r="FA2674" i="14"/>
  <c r="FA2666" i="14"/>
  <c r="FA2658" i="14"/>
  <c r="FA2650" i="14"/>
  <c r="FA2642" i="14"/>
  <c r="FA2634" i="14"/>
  <c r="FA2626" i="14"/>
  <c r="FA2618" i="14"/>
  <c r="FA2610" i="14"/>
  <c r="FA2602" i="14"/>
  <c r="FA2594" i="14"/>
  <c r="FA2586" i="14"/>
  <c r="FA2578" i="14"/>
  <c r="FA2570" i="14"/>
  <c r="FA2562" i="14"/>
  <c r="FA2554" i="14"/>
  <c r="FA2546" i="14"/>
  <c r="FA2538" i="14"/>
  <c r="FA2530" i="14"/>
  <c r="FA2522" i="14"/>
  <c r="FA2514" i="14"/>
  <c r="FA2506" i="14"/>
  <c r="FA2498" i="14"/>
  <c r="FA2490" i="14"/>
  <c r="FA2482" i="14"/>
  <c r="FA2474" i="14"/>
  <c r="FA2466" i="14"/>
  <c r="FA2458" i="14"/>
  <c r="FA2450" i="14"/>
  <c r="FA2442" i="14"/>
  <c r="FA2434" i="14"/>
  <c r="FA2426" i="14"/>
  <c r="FA2418" i="14"/>
  <c r="FA2410" i="14"/>
  <c r="FA2402" i="14"/>
  <c r="FA2394" i="14"/>
  <c r="FA2386" i="14"/>
  <c r="FA2378" i="14"/>
  <c r="FA2370" i="14"/>
  <c r="FA2362" i="14"/>
  <c r="FA2354" i="14"/>
  <c r="FA2346" i="14"/>
  <c r="FA2338" i="14"/>
  <c r="FA2330" i="14"/>
  <c r="FA2322" i="14"/>
  <c r="FA2314" i="14"/>
  <c r="FA2306" i="14"/>
  <c r="FA2298" i="14"/>
  <c r="FA2290" i="14"/>
  <c r="FA2282" i="14"/>
  <c r="FA2274" i="14"/>
  <c r="FA2266" i="14"/>
  <c r="FA2258" i="14"/>
  <c r="FA2250" i="14"/>
  <c r="FA2242" i="14"/>
  <c r="FA2234" i="14"/>
  <c r="FA2226" i="14"/>
  <c r="FA2218" i="14"/>
  <c r="FA2210" i="14"/>
  <c r="FA2202" i="14"/>
  <c r="FA2194" i="14"/>
  <c r="FA2186" i="14"/>
  <c r="FA2178" i="14"/>
  <c r="FA2170" i="14"/>
  <c r="FA2162" i="14"/>
  <c r="FA2154" i="14"/>
  <c r="FA2146" i="14"/>
  <c r="FA2138" i="14"/>
  <c r="FA2130" i="14"/>
  <c r="FA2122" i="14"/>
  <c r="FA2114" i="14"/>
  <c r="FA2106" i="14"/>
  <c r="FA2098" i="14"/>
  <c r="FA2090" i="14"/>
  <c r="FA2082" i="14"/>
  <c r="FA2074" i="14"/>
  <c r="FA2066" i="14"/>
  <c r="FA2058" i="14"/>
  <c r="FA2050" i="14"/>
  <c r="FA2042" i="14"/>
  <c r="FA2034" i="14"/>
  <c r="FA2026" i="14"/>
  <c r="FA2018" i="14"/>
  <c r="FA2010" i="14"/>
  <c r="FB2942" i="14"/>
  <c r="FB2934" i="14"/>
  <c r="FB2926" i="14"/>
  <c r="FB2918" i="14"/>
  <c r="FB2910" i="14"/>
  <c r="FB2902" i="14"/>
  <c r="FB2894" i="14"/>
  <c r="FB2886" i="14"/>
  <c r="FB2878" i="14"/>
  <c r="FB2870" i="14"/>
  <c r="FB2862" i="14"/>
  <c r="FB2854" i="14"/>
  <c r="FB2846" i="14"/>
  <c r="FB2838" i="14"/>
  <c r="FB2830" i="14"/>
  <c r="FB2822" i="14"/>
  <c r="FB2814" i="14"/>
  <c r="FB2806" i="14"/>
  <c r="FB2798" i="14"/>
  <c r="FB2790" i="14"/>
  <c r="FB2782" i="14"/>
  <c r="FB2774" i="14"/>
  <c r="FB2766" i="14"/>
  <c r="FB2758" i="14"/>
  <c r="FB2750" i="14"/>
  <c r="FB2742" i="14"/>
  <c r="FB2734" i="14"/>
  <c r="FB2726" i="14"/>
  <c r="FB2718" i="14"/>
  <c r="FB2710" i="14"/>
  <c r="FB2702" i="14"/>
  <c r="FB2694" i="14"/>
  <c r="FB2686" i="14"/>
  <c r="FB2678" i="14"/>
  <c r="FB2670" i="14"/>
  <c r="FB2662" i="14"/>
  <c r="FB2654" i="14"/>
  <c r="FB2646" i="14"/>
  <c r="FB2638" i="14"/>
  <c r="FB2630" i="14"/>
  <c r="FB2622" i="14"/>
  <c r="FB2614" i="14"/>
  <c r="FB2606" i="14"/>
  <c r="FB2598" i="14"/>
  <c r="FB2590" i="14"/>
  <c r="FB2582" i="14"/>
  <c r="FB2574" i="14"/>
  <c r="FB2566" i="14"/>
  <c r="FB2558" i="14"/>
  <c r="FB2550" i="14"/>
  <c r="FB2542" i="14"/>
  <c r="FB2534" i="14"/>
  <c r="FB2526" i="14"/>
  <c r="FB2518" i="14"/>
  <c r="FB2510" i="14"/>
  <c r="FB2502" i="14"/>
  <c r="FB2494" i="14"/>
  <c r="FB2486" i="14"/>
  <c r="FB2478" i="14"/>
  <c r="FB2470" i="14"/>
  <c r="FB2462" i="14"/>
  <c r="FB2454" i="14"/>
  <c r="FB2446" i="14"/>
  <c r="FA2949" i="14"/>
  <c r="FA2917" i="14"/>
  <c r="FA2879" i="14"/>
  <c r="FA2837" i="14"/>
  <c r="FA2799" i="14"/>
  <c r="FA2767" i="14"/>
  <c r="FA2725" i="14"/>
  <c r="FA2687" i="14"/>
  <c r="FA2653" i="14"/>
  <c r="FA2607" i="14"/>
  <c r="FA2575" i="14"/>
  <c r="FA2541" i="14"/>
  <c r="FA2495" i="14"/>
  <c r="FA2461" i="14"/>
  <c r="FA2429" i="14"/>
  <c r="FA2383" i="14"/>
  <c r="FA2349" i="14"/>
  <c r="FA2309" i="14"/>
  <c r="FA2269" i="14"/>
  <c r="FA2253" i="14"/>
  <c r="FA2233" i="14"/>
  <c r="FA2213" i="14"/>
  <c r="FA2193" i="14"/>
  <c r="FA2177" i="14"/>
  <c r="FA2157" i="14"/>
  <c r="FA2137" i="14"/>
  <c r="FA2119" i="14"/>
  <c r="FA2097" i="14"/>
  <c r="FA2081" i="14"/>
  <c r="FA2063" i="14"/>
  <c r="FA2041" i="14"/>
  <c r="FA2023" i="14"/>
  <c r="FA2007" i="14"/>
  <c r="FA1985" i="14"/>
  <c r="FA1967" i="14"/>
  <c r="FA1949" i="14"/>
  <c r="FA1927" i="14"/>
  <c r="FA1915" i="14"/>
  <c r="FA1901" i="14"/>
  <c r="FA1885" i="14"/>
  <c r="FB2937" i="14"/>
  <c r="FB2925" i="14"/>
  <c r="FB2909" i="14"/>
  <c r="FB2895" i="14"/>
  <c r="FB2881" i="14"/>
  <c r="FB2865" i="14"/>
  <c r="FB2853" i="14"/>
  <c r="FB2839" i="14"/>
  <c r="FB2823" i="14"/>
  <c r="FB2809" i="14"/>
  <c r="FB2797" i="14"/>
  <c r="FB2781" i="14"/>
  <c r="FB2767" i="14"/>
  <c r="FB2753" i="14"/>
  <c r="FB2737" i="14"/>
  <c r="FB2725" i="14"/>
  <c r="FB2711" i="14"/>
  <c r="FB2695" i="14"/>
  <c r="FB2681" i="14"/>
  <c r="FB2669" i="14"/>
  <c r="FB2653" i="14"/>
  <c r="FB2639" i="14"/>
  <c r="FB2625" i="14"/>
  <c r="FB2609" i="14"/>
  <c r="FB2597" i="14"/>
  <c r="FB2583" i="14"/>
  <c r="FB2567" i="14"/>
  <c r="FB2553" i="14"/>
  <c r="FB2541" i="14"/>
  <c r="FB2525" i="14"/>
  <c r="FB2511" i="14"/>
  <c r="FB2497" i="14"/>
  <c r="FB2481" i="14"/>
  <c r="FB2469" i="14"/>
  <c r="FB2455" i="14"/>
  <c r="FB2439" i="14"/>
  <c r="FB2425" i="14"/>
  <c r="FB2413" i="14"/>
  <c r="FB2397" i="14"/>
  <c r="FB2383" i="14"/>
  <c r="FB2369" i="14"/>
  <c r="FB2353" i="14"/>
  <c r="FB2341" i="14"/>
  <c r="FB2327" i="14"/>
  <c r="FB2311" i="14"/>
  <c r="FA2925" i="14"/>
  <c r="FA2885" i="14"/>
  <c r="FA2853" i="14"/>
  <c r="FA2813" i="14"/>
  <c r="FA2773" i="14"/>
  <c r="FA2735" i="14"/>
  <c r="FA2693" i="14"/>
  <c r="FA2661" i="14"/>
  <c r="FA2623" i="14"/>
  <c r="FA2581" i="14"/>
  <c r="FA2543" i="14"/>
  <c r="FA2511" i="14"/>
  <c r="FA2469" i="14"/>
  <c r="FA2431" i="14"/>
  <c r="FA2397" i="14"/>
  <c r="FA2351" i="14"/>
  <c r="FA2319" i="14"/>
  <c r="FA2285" i="14"/>
  <c r="FA2255" i="14"/>
  <c r="FA2237" i="14"/>
  <c r="FA2221" i="14"/>
  <c r="FA2199" i="14"/>
  <c r="FA2181" i="14"/>
  <c r="FA2161" i="14"/>
  <c r="FA2141" i="14"/>
  <c r="FA2125" i="14"/>
  <c r="FA2105" i="14"/>
  <c r="FA2085" i="14"/>
  <c r="FA2065" i="14"/>
  <c r="FA2049" i="14"/>
  <c r="FA2029" i="14"/>
  <c r="FA2009" i="14"/>
  <c r="FA1991" i="14"/>
  <c r="FA1969" i="14"/>
  <c r="FA1953" i="14"/>
  <c r="FA1935" i="14"/>
  <c r="FA1917" i="14"/>
  <c r="FA1903" i="14"/>
  <c r="FA1891" i="14"/>
  <c r="FB2941" i="14"/>
  <c r="FB2927" i="14"/>
  <c r="FB2913" i="14"/>
  <c r="FB2897" i="14"/>
  <c r="FB2885" i="14"/>
  <c r="FB2871" i="14"/>
  <c r="FB2855" i="14"/>
  <c r="FB2841" i="14"/>
  <c r="FB2829" i="14"/>
  <c r="FB2813" i="14"/>
  <c r="FB2799" i="14"/>
  <c r="FB2785" i="14"/>
  <c r="FB2769" i="14"/>
  <c r="FB2757" i="14"/>
  <c r="FB2743" i="14"/>
  <c r="FB2727" i="14"/>
  <c r="FB2713" i="14"/>
  <c r="FB2701" i="14"/>
  <c r="FB2685" i="14"/>
  <c r="FB2671" i="14"/>
  <c r="FB2657" i="14"/>
  <c r="FB2641" i="14"/>
  <c r="FB2629" i="14"/>
  <c r="FB2615" i="14"/>
  <c r="FB2599" i="14"/>
  <c r="FB2585" i="14"/>
  <c r="FB2573" i="14"/>
  <c r="FB2557" i="14"/>
  <c r="FB2543" i="14"/>
  <c r="FB2529" i="14"/>
  <c r="FB2513" i="14"/>
  <c r="FB2501" i="14"/>
  <c r="FB2487" i="14"/>
  <c r="FB2471" i="14"/>
  <c r="FB2457" i="14"/>
  <c r="FB2445" i="14"/>
  <c r="FB2429" i="14"/>
  <c r="FB2415" i="14"/>
  <c r="FB2401" i="14"/>
  <c r="FB2385" i="14"/>
  <c r="FB2373" i="14"/>
  <c r="FB2359" i="14"/>
  <c r="FB2343" i="14"/>
  <c r="FB2329" i="14"/>
  <c r="FB2317" i="14"/>
  <c r="FB2301" i="14"/>
  <c r="FB2287" i="14"/>
  <c r="FB2273" i="14"/>
  <c r="FB2257" i="14"/>
  <c r="FB2245" i="14"/>
  <c r="FB2231" i="14"/>
  <c r="FB2215" i="14"/>
  <c r="FB2201" i="14"/>
  <c r="FB2189" i="14"/>
  <c r="FB2173" i="14"/>
  <c r="FB2159" i="14"/>
  <c r="FB2145" i="14"/>
  <c r="FB2133" i="14"/>
  <c r="FB2123" i="14"/>
  <c r="FB2113" i="14"/>
  <c r="FB2101" i="14"/>
  <c r="FB2091" i="14"/>
  <c r="FB2081" i="14"/>
  <c r="FB2069" i="14"/>
  <c r="FB2059" i="14"/>
  <c r="FB2049" i="14"/>
  <c r="FB2037" i="14"/>
  <c r="FB2027" i="14"/>
  <c r="FB2017" i="14"/>
  <c r="FB2005" i="14"/>
  <c r="FB1995" i="14"/>
  <c r="FA2943" i="14"/>
  <c r="FA2863" i="14"/>
  <c r="FA2797" i="14"/>
  <c r="FA2717" i="14"/>
  <c r="FA2639" i="14"/>
  <c r="FA2565" i="14"/>
  <c r="FA2909" i="14"/>
  <c r="FA2831" i="14"/>
  <c r="FA2751" i="14"/>
  <c r="FA2685" i="14"/>
  <c r="FA2605" i="14"/>
  <c r="FA2525" i="14"/>
  <c r="FA2453" i="14"/>
  <c r="FA2373" i="14"/>
  <c r="FA2301" i="14"/>
  <c r="FA2247" i="14"/>
  <c r="FA2209" i="14"/>
  <c r="FA2169" i="14"/>
  <c r="FA2135" i="14"/>
  <c r="FA2095" i="14"/>
  <c r="FA2055" i="14"/>
  <c r="FA2021" i="14"/>
  <c r="FA1981" i="14"/>
  <c r="FA1943" i="14"/>
  <c r="FA1911" i="14"/>
  <c r="FB2949" i="14"/>
  <c r="FB2919" i="14"/>
  <c r="FB2893" i="14"/>
  <c r="FB2863" i="14"/>
  <c r="FB2833" i="14"/>
  <c r="FB2807" i="14"/>
  <c r="FB2777" i="14"/>
  <c r="FB2749" i="14"/>
  <c r="FB2721" i="14"/>
  <c r="FB2693" i="14"/>
  <c r="FB2663" i="14"/>
  <c r="FB2637" i="14"/>
  <c r="FB2607" i="14"/>
  <c r="FB2577" i="14"/>
  <c r="FB2551" i="14"/>
  <c r="FB2521" i="14"/>
  <c r="FB2493" i="14"/>
  <c r="FB2465" i="14"/>
  <c r="FB2437" i="14"/>
  <c r="FB2407" i="14"/>
  <c r="FB2381" i="14"/>
  <c r="FB2351" i="14"/>
  <c r="FB2321" i="14"/>
  <c r="FB2297" i="14"/>
  <c r="FB2279" i="14"/>
  <c r="FB2263" i="14"/>
  <c r="FB2241" i="14"/>
  <c r="FB2223" i="14"/>
  <c r="FB2205" i="14"/>
  <c r="FB2183" i="14"/>
  <c r="FB2167" i="14"/>
  <c r="FB2149" i="14"/>
  <c r="FB2131" i="14"/>
  <c r="FB2117" i="14"/>
  <c r="FB2105" i="14"/>
  <c r="FB2089" i="14"/>
  <c r="FB2075" i="14"/>
  <c r="FB2061" i="14"/>
  <c r="FB2045" i="14"/>
  <c r="FB2033" i="14"/>
  <c r="FB2019" i="14"/>
  <c r="FB2003" i="14"/>
  <c r="FB1989" i="14"/>
  <c r="FB1979" i="14"/>
  <c r="FB1969" i="14"/>
  <c r="FB1957" i="14"/>
  <c r="FB1947" i="14"/>
  <c r="FB1937" i="14"/>
  <c r="FB1925" i="14"/>
  <c r="FB1915" i="14"/>
  <c r="FB1905" i="14"/>
  <c r="FB1893" i="14"/>
  <c r="FB1883" i="14"/>
  <c r="FA2940" i="14"/>
  <c r="FA2928" i="14"/>
  <c r="FA2918" i="14"/>
  <c r="FA2908" i="14"/>
  <c r="FA2896" i="14"/>
  <c r="FA2886" i="14"/>
  <c r="FA2876" i="14"/>
  <c r="FA2864" i="14"/>
  <c r="FA2854" i="14"/>
  <c r="FA2844" i="14"/>
  <c r="FA2832" i="14"/>
  <c r="FA2822" i="14"/>
  <c r="FA2812" i="14"/>
  <c r="FA2895" i="14"/>
  <c r="FA2821" i="14"/>
  <c r="FA2749" i="14"/>
  <c r="FA2669" i="14"/>
  <c r="FA2597" i="14"/>
  <c r="FA2517" i="14"/>
  <c r="FA2437" i="14"/>
  <c r="FA2367" i="14"/>
  <c r="FA2287" i="14"/>
  <c r="FA2241" i="14"/>
  <c r="FA2205" i="14"/>
  <c r="FA2167" i="14"/>
  <c r="FA2127" i="14"/>
  <c r="FA2093" i="14"/>
  <c r="FA2053" i="14"/>
  <c r="FA2013" i="14"/>
  <c r="FA1977" i="14"/>
  <c r="FA1937" i="14"/>
  <c r="FA1907" i="14"/>
  <c r="FB2945" i="14"/>
  <c r="FB2917" i="14"/>
  <c r="FB2887" i="14"/>
  <c r="FB2861" i="14"/>
  <c r="FB2831" i="14"/>
  <c r="FB2801" i="14"/>
  <c r="FB2775" i="14"/>
  <c r="FB2745" i="14"/>
  <c r="FB2717" i="14"/>
  <c r="FB2689" i="14"/>
  <c r="FB2661" i="14"/>
  <c r="FB2631" i="14"/>
  <c r="FB2605" i="14"/>
  <c r="FB2575" i="14"/>
  <c r="FB2545" i="14"/>
  <c r="FB2519" i="14"/>
  <c r="FB2489" i="14"/>
  <c r="FB2461" i="14"/>
  <c r="FB2433" i="14"/>
  <c r="FB2405" i="14"/>
  <c r="FB2375" i="14"/>
  <c r="FB2349" i="14"/>
  <c r="FB2319" i="14"/>
  <c r="FB2295" i="14"/>
  <c r="FB2277" i="14"/>
  <c r="FB2255" i="14"/>
  <c r="FB2237" i="14"/>
  <c r="FB2221" i="14"/>
  <c r="FB2199" i="14"/>
  <c r="FB2181" i="14"/>
  <c r="FB2161" i="14"/>
  <c r="FB2141" i="14"/>
  <c r="FB2129" i="14"/>
  <c r="FB2115" i="14"/>
  <c r="FB2099" i="14"/>
  <c r="FB2085" i="14"/>
  <c r="FB2073" i="14"/>
  <c r="FB2057" i="14"/>
  <c r="FB2043" i="14"/>
  <c r="FB2029" i="14"/>
  <c r="FB2013" i="14"/>
  <c r="FB2001" i="14"/>
  <c r="FB1987" i="14"/>
  <c r="FB1977" i="14"/>
  <c r="FB1965" i="14"/>
  <c r="FB1955" i="14"/>
  <c r="FB1945" i="14"/>
  <c r="FB1933" i="14"/>
  <c r="FB1923" i="14"/>
  <c r="FB1913" i="14"/>
  <c r="FB1901" i="14"/>
  <c r="FB1891" i="14"/>
  <c r="FA2948" i="14"/>
  <c r="FA2936" i="14"/>
  <c r="FA2926" i="14"/>
  <c r="FA2916" i="14"/>
  <c r="FA2904" i="14"/>
  <c r="FA2894" i="14"/>
  <c r="FA2884" i="14"/>
  <c r="FA2872" i="14"/>
  <c r="FA2862" i="14"/>
  <c r="FA2852" i="14"/>
  <c r="FA2840" i="14"/>
  <c r="FA2830" i="14"/>
  <c r="FA2820" i="14"/>
  <c r="FA2808" i="14"/>
  <c r="FA2798" i="14"/>
  <c r="FA2788" i="14"/>
  <c r="FA2776" i="14"/>
  <c r="FA2766" i="14"/>
  <c r="FA2756" i="14"/>
  <c r="FA2744" i="14"/>
  <c r="FA2734" i="14"/>
  <c r="FA2724" i="14"/>
  <c r="FA2712" i="14"/>
  <c r="FA2702" i="14"/>
  <c r="FA2692" i="14"/>
  <c r="FA2680" i="14"/>
  <c r="FA2670" i="14"/>
  <c r="FA2660" i="14"/>
  <c r="FA2648" i="14"/>
  <c r="FA2638" i="14"/>
  <c r="FA2628" i="14"/>
  <c r="FA2616" i="14"/>
  <c r="FA2606" i="14"/>
  <c r="FA2596" i="14"/>
  <c r="FA2584" i="14"/>
  <c r="FA2574" i="14"/>
  <c r="FA2564" i="14"/>
  <c r="FA2552" i="14"/>
  <c r="FA2542" i="14"/>
  <c r="FA2532" i="14"/>
  <c r="FA2520" i="14"/>
  <c r="FA2510" i="14"/>
  <c r="FA2500" i="14"/>
  <c r="FA2488" i="14"/>
  <c r="FA2478" i="14"/>
  <c r="FA2468" i="14"/>
  <c r="FA2456" i="14"/>
  <c r="FA2446" i="14"/>
  <c r="FA2436" i="14"/>
  <c r="FA2424" i="14"/>
  <c r="FA2414" i="14"/>
  <c r="FA2404" i="14"/>
  <c r="FA2392" i="14"/>
  <c r="FA2382" i="14"/>
  <c r="FA2372" i="14"/>
  <c r="FA2360" i="14"/>
  <c r="FA2350" i="14"/>
  <c r="FA2340" i="14"/>
  <c r="FA2328" i="14"/>
  <c r="FA2318" i="14"/>
  <c r="FA2308" i="14"/>
  <c r="FA2296" i="14"/>
  <c r="FA2286" i="14"/>
  <c r="FA2276" i="14"/>
  <c r="FA2264" i="14"/>
  <c r="FA2254" i="14"/>
  <c r="FA2244" i="14"/>
  <c r="FA2232" i="14"/>
  <c r="FA2222" i="14"/>
  <c r="FA2212" i="14"/>
  <c r="FA2200" i="14"/>
  <c r="FA2190" i="14"/>
  <c r="FA2180" i="14"/>
  <c r="FA2168" i="14"/>
  <c r="FA2158" i="14"/>
  <c r="FA2148" i="14"/>
  <c r="FA2136" i="14"/>
  <c r="FA2126" i="14"/>
  <c r="FA2116" i="14"/>
  <c r="FA2104" i="14"/>
  <c r="FA2094" i="14"/>
  <c r="FA2084" i="14"/>
  <c r="FA2072" i="14"/>
  <c r="FA2062" i="14"/>
  <c r="FA2052" i="14"/>
  <c r="FA2040" i="14"/>
  <c r="FA2030" i="14"/>
  <c r="FA2020" i="14"/>
  <c r="FB2948" i="14"/>
  <c r="FB2938" i="14"/>
  <c r="FB2928" i="14"/>
  <c r="FB2916" i="14"/>
  <c r="FB2906" i="14"/>
  <c r="FB2896" i="14"/>
  <c r="FB2884" i="14"/>
  <c r="FB2874" i="14"/>
  <c r="FB2864" i="14"/>
  <c r="FB2852" i="14"/>
  <c r="FB2842" i="14"/>
  <c r="FB2832" i="14"/>
  <c r="FB2820" i="14"/>
  <c r="FB2810" i="14"/>
  <c r="FB2800" i="14"/>
  <c r="FB2788" i="14"/>
  <c r="FB2778" i="14"/>
  <c r="FB2768" i="14"/>
  <c r="FB2756" i="14"/>
  <c r="FB2746" i="14"/>
  <c r="FB2736" i="14"/>
  <c r="FB2724" i="14"/>
  <c r="FB2714" i="14"/>
  <c r="FB2704" i="14"/>
  <c r="FB2692" i="14"/>
  <c r="FB2682" i="14"/>
  <c r="FB2672" i="14"/>
  <c r="FB2660" i="14"/>
  <c r="FB2650" i="14"/>
  <c r="FB2640" i="14"/>
  <c r="FB2628" i="14"/>
  <c r="FB2618" i="14"/>
  <c r="FB2608" i="14"/>
  <c r="FB2596" i="14"/>
  <c r="FB2586" i="14"/>
  <c r="FB2576" i="14"/>
  <c r="FB2564" i="14"/>
  <c r="FB2554" i="14"/>
  <c r="FB2544" i="14"/>
  <c r="FB2532" i="14"/>
  <c r="FB2522" i="14"/>
  <c r="FB2512" i="14"/>
  <c r="FB2500" i="14"/>
  <c r="FB2490" i="14"/>
  <c r="FB2480" i="14"/>
  <c r="FB2468" i="14"/>
  <c r="FB2458" i="14"/>
  <c r="FB2448" i="14"/>
  <c r="FB2438" i="14"/>
  <c r="FB2430" i="14"/>
  <c r="FB2422" i="14"/>
  <c r="FB2414" i="14"/>
  <c r="FB2406" i="14"/>
  <c r="FB2398" i="14"/>
  <c r="FB2390" i="14"/>
  <c r="FB2382" i="14"/>
  <c r="FB2374" i="14"/>
  <c r="FB2366" i="14"/>
  <c r="FB2358" i="14"/>
  <c r="FB2350" i="14"/>
  <c r="FB2342" i="14"/>
  <c r="FB2334" i="14"/>
  <c r="FB2326" i="14"/>
  <c r="FB2318" i="14"/>
  <c r="FB2310" i="14"/>
  <c r="FB2302" i="14"/>
  <c r="FB2294" i="14"/>
  <c r="FB2286" i="14"/>
  <c r="FB2278" i="14"/>
  <c r="FB2270" i="14"/>
  <c r="FB2262" i="14"/>
  <c r="FB2254" i="14"/>
  <c r="FB2246" i="14"/>
  <c r="FB2238" i="14"/>
  <c r="FB2230" i="14"/>
  <c r="FB2222" i="14"/>
  <c r="FB2214" i="14"/>
  <c r="FB2206" i="14"/>
  <c r="FB2198" i="14"/>
  <c r="FB2190" i="14"/>
  <c r="FB2182" i="14"/>
  <c r="FB2174" i="14"/>
  <c r="FB2166" i="14"/>
  <c r="FB2158" i="14"/>
  <c r="FB2150" i="14"/>
  <c r="FB2142" i="14"/>
  <c r="FB2134" i="14"/>
  <c r="FB2126" i="14"/>
  <c r="FB2118" i="14"/>
  <c r="FB2110" i="14"/>
  <c r="FB2102" i="14"/>
  <c r="FB2094" i="14"/>
  <c r="FB2086" i="14"/>
  <c r="FB2078" i="14"/>
  <c r="FB2070" i="14"/>
  <c r="FB2062" i="14"/>
  <c r="FB2054" i="14"/>
  <c r="FB2046" i="14"/>
  <c r="FB2038" i="14"/>
  <c r="FB2030" i="14"/>
  <c r="FB2022" i="14"/>
  <c r="FB2014" i="14"/>
  <c r="FB2006" i="14"/>
  <c r="FB1998" i="14"/>
  <c r="FB1990" i="14"/>
  <c r="FB1982" i="14"/>
  <c r="FB1974" i="14"/>
  <c r="FB1966" i="14"/>
  <c r="FB1958" i="14"/>
  <c r="FB1950" i="14"/>
  <c r="FB1942" i="14"/>
  <c r="FB1934" i="14"/>
  <c r="FB1926" i="14"/>
  <c r="FB1918" i="14"/>
  <c r="FB1910" i="14"/>
  <c r="FB1902" i="14"/>
  <c r="FB1894" i="14"/>
  <c r="FB1886" i="14"/>
  <c r="FB1878" i="14"/>
  <c r="FB1870" i="14"/>
  <c r="FB1862" i="14"/>
  <c r="FB1854" i="14"/>
  <c r="FB1846" i="14"/>
  <c r="FB1838" i="14"/>
  <c r="FB1830" i="14"/>
  <c r="FB1822" i="14"/>
  <c r="FB1814" i="14"/>
  <c r="FB1806" i="14"/>
  <c r="FB1798" i="14"/>
  <c r="FB1790" i="14"/>
  <c r="FB1782" i="14"/>
  <c r="FB1774" i="14"/>
  <c r="FB1766" i="14"/>
  <c r="FB1758" i="14"/>
  <c r="FB1750" i="14"/>
  <c r="FB1742" i="14"/>
  <c r="FB1734" i="14"/>
  <c r="FB1726" i="14"/>
  <c r="FB1718" i="14"/>
  <c r="FB1710" i="14"/>
  <c r="FB1702" i="14"/>
  <c r="FB1694" i="14"/>
  <c r="FB1686" i="14"/>
  <c r="FB1678" i="14"/>
  <c r="FB1670" i="14"/>
  <c r="FB1662" i="14"/>
  <c r="FB1654" i="14"/>
  <c r="FB1646" i="14"/>
  <c r="FB1638" i="14"/>
  <c r="FB1630" i="14"/>
  <c r="FB1622" i="14"/>
  <c r="FB1614" i="14"/>
  <c r="FB1606" i="14"/>
  <c r="FB1598" i="14"/>
  <c r="FB1590" i="14"/>
  <c r="FB1582" i="14"/>
  <c r="FB1574" i="14"/>
  <c r="FB1566" i="14"/>
  <c r="FB1558" i="14"/>
  <c r="FB1550" i="14"/>
  <c r="FB1542" i="14"/>
  <c r="FB1534" i="14"/>
  <c r="FB1526" i="14"/>
  <c r="FB1518" i="14"/>
  <c r="FB1510" i="14"/>
  <c r="FB1502" i="14"/>
  <c r="FB1494" i="14"/>
  <c r="FB1486" i="14"/>
  <c r="FB1478" i="14"/>
  <c r="FB1470" i="14"/>
  <c r="FB1462" i="14"/>
  <c r="FB1454" i="14"/>
  <c r="FB1446" i="14"/>
  <c r="FB1438" i="14"/>
  <c r="FB1430" i="14"/>
  <c r="FB1422" i="14"/>
  <c r="FB1414" i="14"/>
  <c r="FB1406" i="14"/>
  <c r="FB1398" i="14"/>
  <c r="FB1390" i="14"/>
  <c r="FB1382" i="14"/>
  <c r="FB1374" i="14"/>
  <c r="FB1366" i="14"/>
  <c r="FB1358" i="14"/>
  <c r="FB1350" i="14"/>
  <c r="FB1342" i="14"/>
  <c r="FB1334" i="14"/>
  <c r="FB1326" i="14"/>
  <c r="FB1318" i="14"/>
  <c r="FB1310" i="14"/>
  <c r="FB1302" i="14"/>
  <c r="FA2861" i="14"/>
  <c r="FA2557" i="14"/>
  <c r="FA2405" i="14"/>
  <c r="FA2263" i="14"/>
  <c r="FA2183" i="14"/>
  <c r="FA2109" i="14"/>
  <c r="FA2033" i="14"/>
  <c r="FA1957" i="14"/>
  <c r="FA1893" i="14"/>
  <c r="FB2903" i="14"/>
  <c r="FB2845" i="14"/>
  <c r="FB2789" i="14"/>
  <c r="FB2733" i="14"/>
  <c r="FB2673" i="14"/>
  <c r="FB2617" i="14"/>
  <c r="FB2561" i="14"/>
  <c r="FB2503" i="14"/>
  <c r="FB2447" i="14"/>
  <c r="FB2391" i="14"/>
  <c r="FB2333" i="14"/>
  <c r="FB2285" i="14"/>
  <c r="FB2247" i="14"/>
  <c r="FB2209" i="14"/>
  <c r="FB2169" i="14"/>
  <c r="FB2137" i="14"/>
  <c r="FB2107" i="14"/>
  <c r="FB2077" i="14"/>
  <c r="FB2051" i="14"/>
  <c r="FB2021" i="14"/>
  <c r="FB1993" i="14"/>
  <c r="FB1971" i="14"/>
  <c r="FB1949" i="14"/>
  <c r="FB1929" i="14"/>
  <c r="FB1907" i="14"/>
  <c r="FB1885" i="14"/>
  <c r="FA2932" i="14"/>
  <c r="FA2910" i="14"/>
  <c r="FA2888" i="14"/>
  <c r="FA2868" i="14"/>
  <c r="FA2846" i="14"/>
  <c r="FA2824" i="14"/>
  <c r="FA2804" i="14"/>
  <c r="FA2790" i="14"/>
  <c r="FA2774" i="14"/>
  <c r="FA2760" i="14"/>
  <c r="FA2748" i="14"/>
  <c r="FA2732" i="14"/>
  <c r="FA2718" i="14"/>
  <c r="FA2704" i="14"/>
  <c r="FA2688" i="14"/>
  <c r="FA2676" i="14"/>
  <c r="FA2662" i="14"/>
  <c r="FA2646" i="14"/>
  <c r="FA2632" i="14"/>
  <c r="FA2620" i="14"/>
  <c r="FA2604" i="14"/>
  <c r="FA2590" i="14"/>
  <c r="FA2576" i="14"/>
  <c r="FA2560" i="14"/>
  <c r="FA2548" i="14"/>
  <c r="FA2534" i="14"/>
  <c r="FA2518" i="14"/>
  <c r="FA2504" i="14"/>
  <c r="FA2492" i="14"/>
  <c r="FA2476" i="14"/>
  <c r="FA2462" i="14"/>
  <c r="FA2448" i="14"/>
  <c r="FA2432" i="14"/>
  <c r="FA2420" i="14"/>
  <c r="FA2406" i="14"/>
  <c r="FA2390" i="14"/>
  <c r="FA2376" i="14"/>
  <c r="FA2364" i="14"/>
  <c r="FA2348" i="14"/>
  <c r="FA2334" i="14"/>
  <c r="FA2320" i="14"/>
  <c r="FA2304" i="14"/>
  <c r="FA2292" i="14"/>
  <c r="FA2278" i="14"/>
  <c r="FA2262" i="14"/>
  <c r="FA2248" i="14"/>
  <c r="FA2236" i="14"/>
  <c r="FA2220" i="14"/>
  <c r="FA2206" i="14"/>
  <c r="FA2192" i="14"/>
  <c r="FA2176" i="14"/>
  <c r="FA2164" i="14"/>
  <c r="FA2150" i="14"/>
  <c r="FA2134" i="14"/>
  <c r="FA2120" i="14"/>
  <c r="FA2108" i="14"/>
  <c r="FA2092" i="14"/>
  <c r="FA2078" i="14"/>
  <c r="FA2064" i="14"/>
  <c r="FA2048" i="14"/>
  <c r="FA2036" i="14"/>
  <c r="FA2022" i="14"/>
  <c r="FB2946" i="14"/>
  <c r="FB2932" i="14"/>
  <c r="FB2920" i="14"/>
  <c r="FB2904" i="14"/>
  <c r="FB2890" i="14"/>
  <c r="FB2876" i="14"/>
  <c r="FB2860" i="14"/>
  <c r="FB2848" i="14"/>
  <c r="FB2834" i="14"/>
  <c r="FB2818" i="14"/>
  <c r="FB2804" i="14"/>
  <c r="FB2792" i="14"/>
  <c r="FB2776" i="14"/>
  <c r="FB2762" i="14"/>
  <c r="FB2748" i="14"/>
  <c r="FB2732" i="14"/>
  <c r="FB2720" i="14"/>
  <c r="FB2706" i="14"/>
  <c r="FB2690" i="14"/>
  <c r="FB2676" i="14"/>
  <c r="FB2664" i="14"/>
  <c r="FB2648" i="14"/>
  <c r="FB2634" i="14"/>
  <c r="FB2620" i="14"/>
  <c r="FB2604" i="14"/>
  <c r="FB2592" i="14"/>
  <c r="FB2578" i="14"/>
  <c r="FB2562" i="14"/>
  <c r="FB2548" i="14"/>
  <c r="FB2536" i="14"/>
  <c r="FB2520" i="14"/>
  <c r="FB2506" i="14"/>
  <c r="FA2781" i="14"/>
  <c r="FA2493" i="14"/>
  <c r="FA2341" i="14"/>
  <c r="FA2225" i="14"/>
  <c r="FA2151" i="14"/>
  <c r="FA2077" i="14"/>
  <c r="FA1999" i="14"/>
  <c r="FA1925" i="14"/>
  <c r="FB2935" i="14"/>
  <c r="FB2877" i="14"/>
  <c r="FB2821" i="14"/>
  <c r="FB2765" i="14"/>
  <c r="FB2705" i="14"/>
  <c r="FB2649" i="14"/>
  <c r="FB2593" i="14"/>
  <c r="FB2535" i="14"/>
  <c r="FB2479" i="14"/>
  <c r="FB2423" i="14"/>
  <c r="FB2365" i="14"/>
  <c r="FB2309" i="14"/>
  <c r="FB2269" i="14"/>
  <c r="FB2233" i="14"/>
  <c r="FB2193" i="14"/>
  <c r="FB2157" i="14"/>
  <c r="FB2125" i="14"/>
  <c r="FB2097" i="14"/>
  <c r="FB2067" i="14"/>
  <c r="FB2041" i="14"/>
  <c r="FB2011" i="14"/>
  <c r="FB1985" i="14"/>
  <c r="FB1963" i="14"/>
  <c r="FB1941" i="14"/>
  <c r="FB1921" i="14"/>
  <c r="FB1899" i="14"/>
  <c r="FA2944" i="14"/>
  <c r="FA2924" i="14"/>
  <c r="FA2902" i="14"/>
  <c r="FA2880" i="14"/>
  <c r="FA2860" i="14"/>
  <c r="FA2838" i="14"/>
  <c r="FA2816" i="14"/>
  <c r="FA2800" i="14"/>
  <c r="FA2784" i="14"/>
  <c r="FA2772" i="14"/>
  <c r="FA2758" i="14"/>
  <c r="FA2742" i="14"/>
  <c r="FA2728" i="14"/>
  <c r="FA2716" i="14"/>
  <c r="FA2700" i="14"/>
  <c r="FA2686" i="14"/>
  <c r="FA2672" i="14"/>
  <c r="FA2656" i="14"/>
  <c r="FA2644" i="14"/>
  <c r="FA2630" i="14"/>
  <c r="FA2614" i="14"/>
  <c r="FA2600" i="14"/>
  <c r="FA2588" i="14"/>
  <c r="FA2572" i="14"/>
  <c r="FA2558" i="14"/>
  <c r="FA2544" i="14"/>
  <c r="FA2528" i="14"/>
  <c r="FA2516" i="14"/>
  <c r="FA2502" i="14"/>
  <c r="FA2486" i="14"/>
  <c r="FA2472" i="14"/>
  <c r="FA2460" i="14"/>
  <c r="FA2444" i="14"/>
  <c r="FA2430" i="14"/>
  <c r="FA2416" i="14"/>
  <c r="FA2400" i="14"/>
  <c r="FA2388" i="14"/>
  <c r="FA2374" i="14"/>
  <c r="FA2358" i="14"/>
  <c r="FA2344" i="14"/>
  <c r="FA2332" i="14"/>
  <c r="FA2316" i="14"/>
  <c r="FA2302" i="14"/>
  <c r="FA2288" i="14"/>
  <c r="FA2272" i="14"/>
  <c r="FA2260" i="14"/>
  <c r="FA2246" i="14"/>
  <c r="FA2230" i="14"/>
  <c r="FA2216" i="14"/>
  <c r="FA2204" i="14"/>
  <c r="FA2188" i="14"/>
  <c r="FA2174" i="14"/>
  <c r="FA2160" i="14"/>
  <c r="FA2144" i="14"/>
  <c r="FA2132" i="14"/>
  <c r="FA2118" i="14"/>
  <c r="FA2102" i="14"/>
  <c r="FA2088" i="14"/>
  <c r="FA2076" i="14"/>
  <c r="FA2060" i="14"/>
  <c r="FA2046" i="14"/>
  <c r="FA2032" i="14"/>
  <c r="FA2016" i="14"/>
  <c r="FB2944" i="14"/>
  <c r="FB2930" i="14"/>
  <c r="FB2914" i="14"/>
  <c r="FB2900" i="14"/>
  <c r="FB2888" i="14"/>
  <c r="FB2872" i="14"/>
  <c r="FB2858" i="14"/>
  <c r="FB2844" i="14"/>
  <c r="FB2828" i="14"/>
  <c r="FB2816" i="14"/>
  <c r="FB2802" i="14"/>
  <c r="FB2786" i="14"/>
  <c r="FB2772" i="14"/>
  <c r="FB2760" i="14"/>
  <c r="FB2744" i="14"/>
  <c r="FB2730" i="14"/>
  <c r="FB2716" i="14"/>
  <c r="FB2700" i="14"/>
  <c r="FB2688" i="14"/>
  <c r="FB2674" i="14"/>
  <c r="FB2658" i="14"/>
  <c r="FB2644" i="14"/>
  <c r="FB2632" i="14"/>
  <c r="FB2616" i="14"/>
  <c r="FB2602" i="14"/>
  <c r="FB2588" i="14"/>
  <c r="FB2572" i="14"/>
  <c r="FB2560" i="14"/>
  <c r="FB2546" i="14"/>
  <c r="FB2530" i="14"/>
  <c r="FB2516" i="14"/>
  <c r="FB2504" i="14"/>
  <c r="FB2488" i="14"/>
  <c r="FB2474" i="14"/>
  <c r="FB2460" i="14"/>
  <c r="FB2444" i="14"/>
  <c r="FB2434" i="14"/>
  <c r="FB2424" i="14"/>
  <c r="FB2412" i="14"/>
  <c r="FB2402" i="14"/>
  <c r="FB2392" i="14"/>
  <c r="FB2380" i="14"/>
  <c r="FB2370" i="14"/>
  <c r="FB2360" i="14"/>
  <c r="FB2348" i="14"/>
  <c r="FB2338" i="14"/>
  <c r="FB2328" i="14"/>
  <c r="FB2316" i="14"/>
  <c r="FB2306" i="14"/>
  <c r="FB2296" i="14"/>
  <c r="FB2284" i="14"/>
  <c r="FB2274" i="14"/>
  <c r="FB2264" i="14"/>
  <c r="FB2252" i="14"/>
  <c r="FB2242" i="14"/>
  <c r="FB2232" i="14"/>
  <c r="FB2220" i="14"/>
  <c r="FB2210" i="14"/>
  <c r="FB2200" i="14"/>
  <c r="FB2188" i="14"/>
  <c r="FB2178" i="14"/>
  <c r="FB2168" i="14"/>
  <c r="FB2156" i="14"/>
  <c r="FB2146" i="14"/>
  <c r="FB2136" i="14"/>
  <c r="FB2124" i="14"/>
  <c r="FB2114" i="14"/>
  <c r="FB2104" i="14"/>
  <c r="FB2092" i="14"/>
  <c r="FB2082" i="14"/>
  <c r="FB2072" i="14"/>
  <c r="FB2060" i="14"/>
  <c r="FB2050" i="14"/>
  <c r="FA2941" i="14"/>
  <c r="FA2413" i="14"/>
  <c r="FA2191" i="14"/>
  <c r="FA2039" i="14"/>
  <c r="FA1895" i="14"/>
  <c r="FB2849" i="14"/>
  <c r="FB2735" i="14"/>
  <c r="FB2621" i="14"/>
  <c r="FB2509" i="14"/>
  <c r="FB2393" i="14"/>
  <c r="FB2289" i="14"/>
  <c r="FB2213" i="14"/>
  <c r="FB2139" i="14"/>
  <c r="FB2083" i="14"/>
  <c r="FB2025" i="14"/>
  <c r="FB1973" i="14"/>
  <c r="FB1931" i="14"/>
  <c r="FB1889" i="14"/>
  <c r="FA2912" i="14"/>
  <c r="FA2870" i="14"/>
  <c r="FA2828" i="14"/>
  <c r="FA2792" i="14"/>
  <c r="FA2764" i="14"/>
  <c r="FA2736" i="14"/>
  <c r="FA2708" i="14"/>
  <c r="FA2678" i="14"/>
  <c r="FA2652" i="14"/>
  <c r="FA2622" i="14"/>
  <c r="FA2592" i="14"/>
  <c r="FA2566" i="14"/>
  <c r="FA2536" i="14"/>
  <c r="FA2508" i="14"/>
  <c r="FA2480" i="14"/>
  <c r="FA2452" i="14"/>
  <c r="FA2422" i="14"/>
  <c r="FA2396" i="14"/>
  <c r="FA2366" i="14"/>
  <c r="FA2336" i="14"/>
  <c r="FA2310" i="14"/>
  <c r="FA2280" i="14"/>
  <c r="FA2252" i="14"/>
  <c r="FA2224" i="14"/>
  <c r="FA2196" i="14"/>
  <c r="FA2166" i="14"/>
  <c r="FA2140" i="14"/>
  <c r="FA2110" i="14"/>
  <c r="FA2080" i="14"/>
  <c r="FA2054" i="14"/>
  <c r="FA2024" i="14"/>
  <c r="FB2936" i="14"/>
  <c r="FB2908" i="14"/>
  <c r="FB2880" i="14"/>
  <c r="FB2850" i="14"/>
  <c r="FB2824" i="14"/>
  <c r="FB2794" i="14"/>
  <c r="FB2764" i="14"/>
  <c r="FB2738" i="14"/>
  <c r="FB2708" i="14"/>
  <c r="FB2680" i="14"/>
  <c r="FB2652" i="14"/>
  <c r="FB2624" i="14"/>
  <c r="FB2594" i="14"/>
  <c r="FB2568" i="14"/>
  <c r="FB2538" i="14"/>
  <c r="FB2508" i="14"/>
  <c r="FB2484" i="14"/>
  <c r="FB2466" i="14"/>
  <c r="FB2450" i="14"/>
  <c r="FB2432" i="14"/>
  <c r="FB2418" i="14"/>
  <c r="FB2404" i="14"/>
  <c r="FB2388" i="14"/>
  <c r="FB2376" i="14"/>
  <c r="FB2362" i="14"/>
  <c r="FB2346" i="14"/>
  <c r="FB2332" i="14"/>
  <c r="FB2320" i="14"/>
  <c r="FB2304" i="14"/>
  <c r="FB2290" i="14"/>
  <c r="FB2276" i="14"/>
  <c r="FB2260" i="14"/>
  <c r="FB2248" i="14"/>
  <c r="FB2234" i="14"/>
  <c r="FB2218" i="14"/>
  <c r="FB2204" i="14"/>
  <c r="FB2192" i="14"/>
  <c r="FB2176" i="14"/>
  <c r="FB2162" i="14"/>
  <c r="FB2148" i="14"/>
  <c r="FB2132" i="14"/>
  <c r="FB2120" i="14"/>
  <c r="FB2106" i="14"/>
  <c r="FB2090" i="14"/>
  <c r="FB2076" i="14"/>
  <c r="FB2064" i="14"/>
  <c r="FB2048" i="14"/>
  <c r="FB2036" i="14"/>
  <c r="FB2026" i="14"/>
  <c r="FB2016" i="14"/>
  <c r="FB2004" i="14"/>
  <c r="FB1994" i="14"/>
  <c r="FB1984" i="14"/>
  <c r="FB1972" i="14"/>
  <c r="FB1962" i="14"/>
  <c r="FB1952" i="14"/>
  <c r="FB1940" i="14"/>
  <c r="FB1930" i="14"/>
  <c r="FB1920" i="14"/>
  <c r="FB1908" i="14"/>
  <c r="FB1898" i="14"/>
  <c r="FB1888" i="14"/>
  <c r="FB1876" i="14"/>
  <c r="FB1866" i="14"/>
  <c r="FB1856" i="14"/>
  <c r="FB1844" i="14"/>
  <c r="FB1834" i="14"/>
  <c r="FB1824" i="14"/>
  <c r="FB1812" i="14"/>
  <c r="FB1802" i="14"/>
  <c r="FB1792" i="14"/>
  <c r="FB1780" i="14"/>
  <c r="FB1770" i="14"/>
  <c r="FB1760" i="14"/>
  <c r="FB1748" i="14"/>
  <c r="FB1738" i="14"/>
  <c r="FB1728" i="14"/>
  <c r="FB1716" i="14"/>
  <c r="FB1706" i="14"/>
  <c r="FB1696" i="14"/>
  <c r="FB1684" i="14"/>
  <c r="FB1674" i="14"/>
  <c r="FB1664" i="14"/>
  <c r="FB1652" i="14"/>
  <c r="FB1642" i="14"/>
  <c r="FB1632" i="14"/>
  <c r="FB1620" i="14"/>
  <c r="FB1610" i="14"/>
  <c r="FB1600" i="14"/>
  <c r="FB1588" i="14"/>
  <c r="FB1578" i="14"/>
  <c r="FB1568" i="14"/>
  <c r="FB1556" i="14"/>
  <c r="FB1546" i="14"/>
  <c r="FB1536" i="14"/>
  <c r="FB1524" i="14"/>
  <c r="FB1514" i="14"/>
  <c r="FB1504" i="14"/>
  <c r="FB1492" i="14"/>
  <c r="FB1482" i="14"/>
  <c r="FB1472" i="14"/>
  <c r="FB1460" i="14"/>
  <c r="FB1450" i="14"/>
  <c r="FB1440" i="14"/>
  <c r="FB1428" i="14"/>
  <c r="FB1418" i="14"/>
  <c r="FB1408" i="14"/>
  <c r="FB1396" i="14"/>
  <c r="FB1386" i="14"/>
  <c r="FB1376" i="14"/>
  <c r="FB1364" i="14"/>
  <c r="FB1354" i="14"/>
  <c r="FB1344" i="14"/>
  <c r="FB1332" i="14"/>
  <c r="FB1322" i="14"/>
  <c r="FB1312" i="14"/>
  <c r="FB1300" i="14"/>
  <c r="FB1292" i="14"/>
  <c r="FB1284" i="14"/>
  <c r="FB1276" i="14"/>
  <c r="FB1268" i="14"/>
  <c r="FA2709" i="14"/>
  <c r="FA2325" i="14"/>
  <c r="FA2149" i="14"/>
  <c r="FA1997" i="14"/>
  <c r="FB2929" i="14"/>
  <c r="FB2817" i="14"/>
  <c r="FB2703" i="14"/>
  <c r="FB2589" i="14"/>
  <c r="FB2477" i="14"/>
  <c r="FB2361" i="14"/>
  <c r="FB2265" i="14"/>
  <c r="FB2191" i="14"/>
  <c r="FB2121" i="14"/>
  <c r="FB2065" i="14"/>
  <c r="FB2009" i="14"/>
  <c r="FB1961" i="14"/>
  <c r="FB1917" i="14"/>
  <c r="FA2942" i="14"/>
  <c r="FA2900" i="14"/>
  <c r="FA2856" i="14"/>
  <c r="FA2814" i="14"/>
  <c r="FA2782" i="14"/>
  <c r="FA2752" i="14"/>
  <c r="FA2726" i="14"/>
  <c r="FA2696" i="14"/>
  <c r="FA2668" i="14"/>
  <c r="FA2640" i="14"/>
  <c r="FA2612" i="14"/>
  <c r="FA2582" i="14"/>
  <c r="FA2556" i="14"/>
  <c r="FA2526" i="14"/>
  <c r="FA2496" i="14"/>
  <c r="FA2470" i="14"/>
  <c r="FA2440" i="14"/>
  <c r="FA2412" i="14"/>
  <c r="FA2384" i="14"/>
  <c r="FA2356" i="14"/>
  <c r="FA2326" i="14"/>
  <c r="FA2300" i="14"/>
  <c r="FA2270" i="14"/>
  <c r="FA2240" i="14"/>
  <c r="FA2214" i="14"/>
  <c r="FA2184" i="14"/>
  <c r="FA2156" i="14"/>
  <c r="FA2128" i="14"/>
  <c r="FA2100" i="14"/>
  <c r="FA2070" i="14"/>
  <c r="FA2044" i="14"/>
  <c r="FA2014" i="14"/>
  <c r="FB2924" i="14"/>
  <c r="FB2898" i="14"/>
  <c r="FB2868" i="14"/>
  <c r="FB2840" i="14"/>
  <c r="FB2812" i="14"/>
  <c r="FB2784" i="14"/>
  <c r="FB2754" i="14"/>
  <c r="FB2728" i="14"/>
  <c r="FB2698" i="14"/>
  <c r="FB2668" i="14"/>
  <c r="FB2642" i="14"/>
  <c r="FB2612" i="14"/>
  <c r="FB2584" i="14"/>
  <c r="FB2556" i="14"/>
  <c r="FB2528" i="14"/>
  <c r="FB2498" i="14"/>
  <c r="FB2482" i="14"/>
  <c r="FB2464" i="14"/>
  <c r="FB2442" i="14"/>
  <c r="FB2428" i="14"/>
  <c r="FB2416" i="14"/>
  <c r="FB2400" i="14"/>
  <c r="FB2386" i="14"/>
  <c r="FB2372" i="14"/>
  <c r="FB2356" i="14"/>
  <c r="FB2344" i="14"/>
  <c r="FB2330" i="14"/>
  <c r="FB2314" i="14"/>
  <c r="FB2300" i="14"/>
  <c r="FB2288" i="14"/>
  <c r="FB2272" i="14"/>
  <c r="FB2258" i="14"/>
  <c r="FB2244" i="14"/>
  <c r="FB2228" i="14"/>
  <c r="FB2216" i="14"/>
  <c r="FB2202" i="14"/>
  <c r="FB2186" i="14"/>
  <c r="FB2172" i="14"/>
  <c r="FB2160" i="14"/>
  <c r="FB2144" i="14"/>
  <c r="FB2130" i="14"/>
  <c r="FB2116" i="14"/>
  <c r="FB2100" i="14"/>
  <c r="FB2088" i="14"/>
  <c r="FB2074" i="14"/>
  <c r="FB2058" i="14"/>
  <c r="FB2044" i="14"/>
  <c r="FB2034" i="14"/>
  <c r="FB2024" i="14"/>
  <c r="FB2012" i="14"/>
  <c r="FB2002" i="14"/>
  <c r="FB1992" i="14"/>
  <c r="FB1980" i="14"/>
  <c r="FB1970" i="14"/>
  <c r="FB1960" i="14"/>
  <c r="FB1948" i="14"/>
  <c r="FB1938" i="14"/>
  <c r="FB1928" i="14"/>
  <c r="FB1916" i="14"/>
  <c r="FB1906" i="14"/>
  <c r="FB1896" i="14"/>
  <c r="FB1884" i="14"/>
  <c r="FB1874" i="14"/>
  <c r="FB1864" i="14"/>
  <c r="FB1852" i="14"/>
  <c r="FB1842" i="14"/>
  <c r="FB1832" i="14"/>
  <c r="FB1820" i="14"/>
  <c r="FB1810" i="14"/>
  <c r="FB1800" i="14"/>
  <c r="FB1788" i="14"/>
  <c r="FB1778" i="14"/>
  <c r="FB1768" i="14"/>
  <c r="FB1756" i="14"/>
  <c r="FB1746" i="14"/>
  <c r="FB1736" i="14"/>
  <c r="FB1724" i="14"/>
  <c r="FB1714" i="14"/>
  <c r="FB1704" i="14"/>
  <c r="FB1692" i="14"/>
  <c r="FB1682" i="14"/>
  <c r="FB1672" i="14"/>
  <c r="FB1660" i="14"/>
  <c r="FB1650" i="14"/>
  <c r="FB1640" i="14"/>
  <c r="FB1628" i="14"/>
  <c r="FB1618" i="14"/>
  <c r="FB1608" i="14"/>
  <c r="FB1596" i="14"/>
  <c r="FB1586" i="14"/>
  <c r="FB1576" i="14"/>
  <c r="FB1564" i="14"/>
  <c r="FB1554" i="14"/>
  <c r="FB1544" i="14"/>
  <c r="FB1532" i="14"/>
  <c r="FB1522" i="14"/>
  <c r="FB1512" i="14"/>
  <c r="FB1500" i="14"/>
  <c r="FB1490" i="14"/>
  <c r="FB1480" i="14"/>
  <c r="FB1468" i="14"/>
  <c r="FB1458" i="14"/>
  <c r="FB1448" i="14"/>
  <c r="FB1436" i="14"/>
  <c r="FB1426" i="14"/>
  <c r="FB1416" i="14"/>
  <c r="FB1404" i="14"/>
  <c r="FB1394" i="14"/>
  <c r="FB1384" i="14"/>
  <c r="FB1372" i="14"/>
  <c r="FB1362" i="14"/>
  <c r="FB1352" i="14"/>
  <c r="FB1340" i="14"/>
  <c r="FB1330" i="14"/>
  <c r="FB1320" i="14"/>
  <c r="FB1308" i="14"/>
  <c r="FB1298" i="14"/>
  <c r="FB1290" i="14"/>
  <c r="FB1282" i="14"/>
  <c r="FB1274" i="14"/>
  <c r="FB1266" i="14"/>
  <c r="FA2629" i="14"/>
  <c r="FA2265" i="14"/>
  <c r="FA2113" i="14"/>
  <c r="FA1965" i="14"/>
  <c r="FB2905" i="14"/>
  <c r="FB2791" i="14"/>
  <c r="FB2679" i="14"/>
  <c r="FB2565" i="14"/>
  <c r="FB2449" i="14"/>
  <c r="FB2337" i="14"/>
  <c r="FB2253" i="14"/>
  <c r="FB2177" i="14"/>
  <c r="FB2109" i="14"/>
  <c r="FB2053" i="14"/>
  <c r="FB1997" i="14"/>
  <c r="FB1953" i="14"/>
  <c r="FB1909" i="14"/>
  <c r="FA2934" i="14"/>
  <c r="FA2892" i="14"/>
  <c r="FA2848" i="14"/>
  <c r="FA2806" i="14"/>
  <c r="FA2780" i="14"/>
  <c r="FA2750" i="14"/>
  <c r="FA2720" i="14"/>
  <c r="FA2694" i="14"/>
  <c r="FA2664" i="14"/>
  <c r="FA2636" i="14"/>
  <c r="FA2608" i="14"/>
  <c r="FA2580" i="14"/>
  <c r="FA2550" i="14"/>
  <c r="FA2524" i="14"/>
  <c r="FA2494" i="14"/>
  <c r="FA2464" i="14"/>
  <c r="FA2438" i="14"/>
  <c r="FA2408" i="14"/>
  <c r="FA2380" i="14"/>
  <c r="FA2352" i="14"/>
  <c r="FA2324" i="14"/>
  <c r="FA2294" i="14"/>
  <c r="FA2268" i="14"/>
  <c r="FA2238" i="14"/>
  <c r="FA2208" i="14"/>
  <c r="FA2182" i="14"/>
  <c r="FA2152" i="14"/>
  <c r="FA2124" i="14"/>
  <c r="FA2096" i="14"/>
  <c r="FA2068" i="14"/>
  <c r="FA2038" i="14"/>
  <c r="FA2012" i="14"/>
  <c r="FB2922" i="14"/>
  <c r="FB2892" i="14"/>
  <c r="FB2866" i="14"/>
  <c r="FB2836" i="14"/>
  <c r="FB2808" i="14"/>
  <c r="FB2780" i="14"/>
  <c r="FB2752" i="14"/>
  <c r="FB2722" i="14"/>
  <c r="FB2696" i="14"/>
  <c r="FB2666" i="14"/>
  <c r="FB2636" i="14"/>
  <c r="FB2610" i="14"/>
  <c r="FB2580" i="14"/>
  <c r="FB2552" i="14"/>
  <c r="FB2524" i="14"/>
  <c r="FB2496" i="14"/>
  <c r="FB2476" i="14"/>
  <c r="FB2456" i="14"/>
  <c r="FB2440" i="14"/>
  <c r="FB2426" i="14"/>
  <c r="FB2410" i="14"/>
  <c r="FB2396" i="14"/>
  <c r="FB2384" i="14"/>
  <c r="FB2368" i="14"/>
  <c r="FB2354" i="14"/>
  <c r="FB2340" i="14"/>
  <c r="FB2324" i="14"/>
  <c r="FB2312" i="14"/>
  <c r="FB2298" i="14"/>
  <c r="FB2282" i="14"/>
  <c r="FB2268" i="14"/>
  <c r="FB2256" i="14"/>
  <c r="FB2240" i="14"/>
  <c r="FB2226" i="14"/>
  <c r="FB2212" i="14"/>
  <c r="FB2196" i="14"/>
  <c r="FB2184" i="14"/>
  <c r="FB2170" i="14"/>
  <c r="FB2154" i="14"/>
  <c r="FB2140" i="14"/>
  <c r="FB2128" i="14"/>
  <c r="FB2112" i="14"/>
  <c r="FB2098" i="14"/>
  <c r="FB2084" i="14"/>
  <c r="FB2068" i="14"/>
  <c r="FB2056" i="14"/>
  <c r="FB2042" i="14"/>
  <c r="FB2032" i="14"/>
  <c r="FB2020" i="14"/>
  <c r="FB2010" i="14"/>
  <c r="FB2000" i="14"/>
  <c r="FB1988" i="14"/>
  <c r="FB1978" i="14"/>
  <c r="FB1968" i="14"/>
  <c r="FB1956" i="14"/>
  <c r="FB1946" i="14"/>
  <c r="FB1936" i="14"/>
  <c r="FB1924" i="14"/>
  <c r="FB1914" i="14"/>
  <c r="FB1904" i="14"/>
  <c r="FB1892" i="14"/>
  <c r="FB1882" i="14"/>
  <c r="FB1872" i="14"/>
  <c r="FB1860" i="14"/>
  <c r="FB1850" i="14"/>
  <c r="FB1840" i="14"/>
  <c r="FB1828" i="14"/>
  <c r="FB1818" i="14"/>
  <c r="FB1808" i="14"/>
  <c r="FB1796" i="14"/>
  <c r="FB1786" i="14"/>
  <c r="FB1776" i="14"/>
  <c r="FB1764" i="14"/>
  <c r="FB1754" i="14"/>
  <c r="FB1744" i="14"/>
  <c r="FB1732" i="14"/>
  <c r="FB1722" i="14"/>
  <c r="FB1712" i="14"/>
  <c r="FB1700" i="14"/>
  <c r="FB1690" i="14"/>
  <c r="FB1680" i="14"/>
  <c r="FB1668" i="14"/>
  <c r="FB1658" i="14"/>
  <c r="FB1648" i="14"/>
  <c r="FB1636" i="14"/>
  <c r="FB1626" i="14"/>
  <c r="FB1616" i="14"/>
  <c r="FB1604" i="14"/>
  <c r="FB1594" i="14"/>
  <c r="FB1584" i="14"/>
  <c r="FB1572" i="14"/>
  <c r="FB1562" i="14"/>
  <c r="FB1552" i="14"/>
  <c r="FB1540" i="14"/>
  <c r="FB1530" i="14"/>
  <c r="FB1520" i="14"/>
  <c r="FB1508" i="14"/>
  <c r="FB1498" i="14"/>
  <c r="FB1488" i="14"/>
  <c r="FB1476" i="14"/>
  <c r="FB1466" i="14"/>
  <c r="FB1456" i="14"/>
  <c r="FB1444" i="14"/>
  <c r="FB1434" i="14"/>
  <c r="FB1424" i="14"/>
  <c r="FB1412" i="14"/>
  <c r="FB1402" i="14"/>
  <c r="FB1392" i="14"/>
  <c r="FB1380" i="14"/>
  <c r="FB1370" i="14"/>
  <c r="FB1360" i="14"/>
  <c r="FB1348" i="14"/>
  <c r="FB1338" i="14"/>
  <c r="FB1328" i="14"/>
  <c r="FB1316" i="14"/>
  <c r="FB1306" i="14"/>
  <c r="FB1296" i="14"/>
  <c r="FB1288" i="14"/>
  <c r="FB1280" i="14"/>
  <c r="FB1272" i="14"/>
  <c r="FB1264" i="14"/>
  <c r="FB1256" i="14"/>
  <c r="FB1248" i="14"/>
  <c r="FB1240" i="14"/>
  <c r="FB1232" i="14"/>
  <c r="FB1224" i="14"/>
  <c r="FB1216" i="14"/>
  <c r="FB1208" i="14"/>
  <c r="FB1200" i="14"/>
  <c r="FB1192" i="14"/>
  <c r="FB1184" i="14"/>
  <c r="FA2479" i="14"/>
  <c r="FB2873" i="14"/>
  <c r="FB2417" i="14"/>
  <c r="FB2093" i="14"/>
  <c r="FB1897" i="14"/>
  <c r="FA2796" i="14"/>
  <c r="FA2684" i="14"/>
  <c r="FA2568" i="14"/>
  <c r="FA2454" i="14"/>
  <c r="FA2342" i="14"/>
  <c r="FA2228" i="14"/>
  <c r="FA2112" i="14"/>
  <c r="FB2940" i="14"/>
  <c r="FB2826" i="14"/>
  <c r="FB2712" i="14"/>
  <c r="FB2600" i="14"/>
  <c r="FB2492" i="14"/>
  <c r="FB2420" i="14"/>
  <c r="FB2364" i="14"/>
  <c r="FB2308" i="14"/>
  <c r="FB2250" i="14"/>
  <c r="FB2194" i="14"/>
  <c r="FB2138" i="14"/>
  <c r="FB2080" i="14"/>
  <c r="FB2028" i="14"/>
  <c r="FB1986" i="14"/>
  <c r="FB1944" i="14"/>
  <c r="FB1900" i="14"/>
  <c r="FB1858" i="14"/>
  <c r="FB1816" i="14"/>
  <c r="FB1772" i="14"/>
  <c r="FB1730" i="14"/>
  <c r="FB1688" i="14"/>
  <c r="FB1644" i="14"/>
  <c r="FB1602" i="14"/>
  <c r="FB1560" i="14"/>
  <c r="FB1516" i="14"/>
  <c r="FB1474" i="14"/>
  <c r="FB1432" i="14"/>
  <c r="FB1388" i="14"/>
  <c r="FB1346" i="14"/>
  <c r="FB1304" i="14"/>
  <c r="FB1270" i="14"/>
  <c r="FB1254" i="14"/>
  <c r="FB1244" i="14"/>
  <c r="FB1234" i="14"/>
  <c r="FB1222" i="14"/>
  <c r="FB1212" i="14"/>
  <c r="FB1202" i="14"/>
  <c r="FB1190" i="14"/>
  <c r="FB1180" i="14"/>
  <c r="FB1172" i="14"/>
  <c r="FB1164" i="14"/>
  <c r="FB1156" i="14"/>
  <c r="FB1148" i="14"/>
  <c r="FB1140" i="14"/>
  <c r="FB1132" i="14"/>
  <c r="FB1124" i="14"/>
  <c r="FB1116" i="14"/>
  <c r="FB1108" i="14"/>
  <c r="FB1100" i="14"/>
  <c r="FB1092" i="14"/>
  <c r="FB1084" i="14"/>
  <c r="FB1076" i="14"/>
  <c r="FB1068" i="14"/>
  <c r="FB1060" i="14"/>
  <c r="FA1986" i="14"/>
  <c r="FA1954" i="14"/>
  <c r="FA1922" i="14"/>
  <c r="FA1890" i="14"/>
  <c r="FA1875" i="14"/>
  <c r="FA1864" i="14"/>
  <c r="FB1853" i="14"/>
  <c r="FA1843" i="14"/>
  <c r="FA1832" i="14"/>
  <c r="FB1821" i="14"/>
  <c r="FA1811" i="14"/>
  <c r="FA1800" i="14"/>
  <c r="FB1789" i="14"/>
  <c r="FA1779" i="14"/>
  <c r="FA1768" i="14"/>
  <c r="FB1757" i="14"/>
  <c r="FA1747" i="14"/>
  <c r="FA1736" i="14"/>
  <c r="FB1725" i="14"/>
  <c r="FA1715" i="14"/>
  <c r="FA1704" i="14"/>
  <c r="FB1693" i="14"/>
  <c r="FA1683" i="14"/>
  <c r="FA1672" i="14"/>
  <c r="FB1661" i="14"/>
  <c r="FA1651" i="14"/>
  <c r="FA1640" i="14"/>
  <c r="FB1629" i="14"/>
  <c r="FA1619" i="14"/>
  <c r="FA1608" i="14"/>
  <c r="FB1597" i="14"/>
  <c r="FA1587" i="14"/>
  <c r="FA1576" i="14"/>
  <c r="FB1565" i="14"/>
  <c r="FA1555" i="14"/>
  <c r="FA1544" i="14"/>
  <c r="FB1533" i="14"/>
  <c r="FA1523" i="14"/>
  <c r="FA1512" i="14"/>
  <c r="FB1501" i="14"/>
  <c r="FA1491" i="14"/>
  <c r="FA1480" i="14"/>
  <c r="FB1469" i="14"/>
  <c r="FA1459" i="14"/>
  <c r="FA1448" i="14"/>
  <c r="FB1437" i="14"/>
  <c r="FA1427" i="14"/>
  <c r="FA1416" i="14"/>
  <c r="FB1405" i="14"/>
  <c r="FA1395" i="14"/>
  <c r="FA1384" i="14"/>
  <c r="FB1373" i="14"/>
  <c r="FA1363" i="14"/>
  <c r="FA1352" i="14"/>
  <c r="FB1341" i="14"/>
  <c r="FA1331" i="14"/>
  <c r="FA1320" i="14"/>
  <c r="FB1309" i="14"/>
  <c r="FA1299" i="14"/>
  <c r="FA1288" i="14"/>
  <c r="FB1277" i="14"/>
  <c r="FA1267" i="14"/>
  <c r="FA1256" i="14"/>
  <c r="FB1245" i="14"/>
  <c r="FA1235" i="14"/>
  <c r="FA1224" i="14"/>
  <c r="FB1213" i="14"/>
  <c r="FA1203" i="14"/>
  <c r="FA1192" i="14"/>
  <c r="FB1181" i="14"/>
  <c r="FA1171" i="14"/>
  <c r="FA1160" i="14"/>
  <c r="FB1149" i="14"/>
  <c r="FA1139" i="14"/>
  <c r="FA1128" i="14"/>
  <c r="FB1117" i="14"/>
  <c r="FA1107" i="14"/>
  <c r="FA1096" i="14"/>
  <c r="FB1085" i="14"/>
  <c r="FA1075" i="14"/>
  <c r="FA1064" i="14"/>
  <c r="FB1054" i="14"/>
  <c r="FB1046" i="14"/>
  <c r="FB1038" i="14"/>
  <c r="FB1030" i="14"/>
  <c r="FB1022" i="14"/>
  <c r="FB1014" i="14"/>
  <c r="FB1006" i="14"/>
  <c r="FB998" i="14"/>
  <c r="FB990" i="14"/>
  <c r="FB982" i="14"/>
  <c r="FB974" i="14"/>
  <c r="FB966" i="14"/>
  <c r="FB958" i="14"/>
  <c r="FB950" i="14"/>
  <c r="FB942" i="14"/>
  <c r="FB934" i="14"/>
  <c r="FB926" i="14"/>
  <c r="FB918" i="14"/>
  <c r="FB910" i="14"/>
  <c r="FB902" i="14"/>
  <c r="FB892" i="14"/>
  <c r="FB884" i="14"/>
  <c r="FB876" i="14"/>
  <c r="FB868" i="14"/>
  <c r="FB860" i="14"/>
  <c r="FB852" i="14"/>
  <c r="FB844" i="14"/>
  <c r="FB836" i="14"/>
  <c r="FB828" i="14"/>
  <c r="FB820" i="14"/>
  <c r="FB812" i="14"/>
  <c r="FB804" i="14"/>
  <c r="FB796" i="14"/>
  <c r="FB788" i="14"/>
  <c r="FB780" i="14"/>
  <c r="FB772" i="14"/>
  <c r="FB764" i="14"/>
  <c r="FB756" i="14"/>
  <c r="FB748" i="14"/>
  <c r="FB740" i="14"/>
  <c r="FB732" i="14"/>
  <c r="FB724" i="14"/>
  <c r="FB716" i="14"/>
  <c r="FB706" i="14"/>
  <c r="FB698" i="14"/>
  <c r="FB690" i="14"/>
  <c r="FB682" i="14"/>
  <c r="FB674" i="14"/>
  <c r="FB662" i="14"/>
  <c r="FB640" i="14"/>
  <c r="FB618" i="14"/>
  <c r="FB598" i="14"/>
  <c r="FB578" i="14"/>
  <c r="FB558" i="14"/>
  <c r="FB534" i="14"/>
  <c r="FB514" i="14"/>
  <c r="FB488" i="14"/>
  <c r="FB464" i="14"/>
  <c r="FB448" i="14"/>
  <c r="FB428" i="14"/>
  <c r="FB406" i="14"/>
  <c r="FB384" i="14"/>
  <c r="FB362" i="14"/>
  <c r="FB342" i="14"/>
  <c r="FB322" i="14"/>
  <c r="FB304" i="14"/>
  <c r="FB282" i="14"/>
  <c r="FB264" i="14"/>
  <c r="FB242" i="14"/>
  <c r="FB222" i="14"/>
  <c r="FB198" i="14"/>
  <c r="FB178" i="14"/>
  <c r="FB156" i="14"/>
  <c r="FB86" i="14"/>
  <c r="FA1996" i="14"/>
  <c r="FA1964" i="14"/>
  <c r="FA1932" i="14"/>
  <c r="FA1900" i="14"/>
  <c r="FA1878" i="14"/>
  <c r="FB1867" i="14"/>
  <c r="FA1857" i="14"/>
  <c r="FA1846" i="14"/>
  <c r="FB1835" i="14"/>
  <c r="FA1825" i="14"/>
  <c r="FA1814" i="14"/>
  <c r="FB1803" i="14"/>
  <c r="FA1793" i="14"/>
  <c r="FA1782" i="14"/>
  <c r="FB1771" i="14"/>
  <c r="FA1761" i="14"/>
  <c r="FA1750" i="14"/>
  <c r="FB1739" i="14"/>
  <c r="FA1729" i="14"/>
  <c r="FA1718" i="14"/>
  <c r="FB1707" i="14"/>
  <c r="FA1697" i="14"/>
  <c r="FA1686" i="14"/>
  <c r="FB1675" i="14"/>
  <c r="FA1665" i="14"/>
  <c r="FA1654" i="14"/>
  <c r="FB1643" i="14"/>
  <c r="FA1633" i="14"/>
  <c r="FA1622" i="14"/>
  <c r="FB1611" i="14"/>
  <c r="FA1601" i="14"/>
  <c r="FA1590" i="14"/>
  <c r="FB1579" i="14"/>
  <c r="FA1569" i="14"/>
  <c r="FA1558" i="14"/>
  <c r="FB1547" i="14"/>
  <c r="FA1537" i="14"/>
  <c r="FA1526" i="14"/>
  <c r="FB1515" i="14"/>
  <c r="FA1505" i="14"/>
  <c r="FA1494" i="14"/>
  <c r="FB1483" i="14"/>
  <c r="FA1473" i="14"/>
  <c r="FA1462" i="14"/>
  <c r="FB1451" i="14"/>
  <c r="FA1441" i="14"/>
  <c r="FA1430" i="14"/>
  <c r="FB1419" i="14"/>
  <c r="FA1409" i="14"/>
  <c r="FA1398" i="14"/>
  <c r="FB1387" i="14"/>
  <c r="FA1377" i="14"/>
  <c r="FA1366" i="14"/>
  <c r="FB1355" i="14"/>
  <c r="FA1345" i="14"/>
  <c r="FA1334" i="14"/>
  <c r="FB1323" i="14"/>
  <c r="FA1313" i="14"/>
  <c r="FA1302" i="14"/>
  <c r="FB1291" i="14"/>
  <c r="FA1281" i="14"/>
  <c r="FA1270" i="14"/>
  <c r="FB1259" i="14"/>
  <c r="FA1249" i="14"/>
  <c r="FA1238" i="14"/>
  <c r="FB1227" i="14"/>
  <c r="FA1217" i="14"/>
  <c r="FA1206" i="14"/>
  <c r="FB1195" i="14"/>
  <c r="FA1185" i="14"/>
  <c r="FA1174" i="14"/>
  <c r="FB1163" i="14"/>
  <c r="FA1153" i="14"/>
  <c r="FA1142" i="14"/>
  <c r="FB1131" i="14"/>
  <c r="FA1121" i="14"/>
  <c r="FA1110" i="14"/>
  <c r="FB1099" i="14"/>
  <c r="FA1089" i="14"/>
  <c r="FA1078" i="14"/>
  <c r="FB1067" i="14"/>
  <c r="FA1057" i="14"/>
  <c r="FA1049" i="14"/>
  <c r="FA1041" i="14"/>
  <c r="FA1033" i="14"/>
  <c r="FA1025" i="14"/>
  <c r="FA1017" i="14"/>
  <c r="FA1009" i="14"/>
  <c r="FA1001" i="14"/>
  <c r="FA993" i="14"/>
  <c r="FA985" i="14"/>
  <c r="FA977" i="14"/>
  <c r="FA969" i="14"/>
  <c r="FA961" i="14"/>
  <c r="FA953" i="14"/>
  <c r="FA945" i="14"/>
  <c r="FA937" i="14"/>
  <c r="FA929" i="14"/>
  <c r="FA921" i="14"/>
  <c r="FA913" i="14"/>
  <c r="FA905" i="14"/>
  <c r="FA897" i="14"/>
  <c r="FA889" i="14"/>
  <c r="FA881" i="14"/>
  <c r="FA873" i="14"/>
  <c r="FA865" i="14"/>
  <c r="FA857" i="14"/>
  <c r="FA849" i="14"/>
  <c r="FA841" i="14"/>
  <c r="FA833" i="14"/>
  <c r="FA2223" i="14"/>
  <c r="FB2759" i="14"/>
  <c r="FB2305" i="14"/>
  <c r="FB2035" i="14"/>
  <c r="FA2920" i="14"/>
  <c r="FA2768" i="14"/>
  <c r="FA2654" i="14"/>
  <c r="FA2540" i="14"/>
  <c r="FA2428" i="14"/>
  <c r="FA2312" i="14"/>
  <c r="FA2198" i="14"/>
  <c r="FA2086" i="14"/>
  <c r="FB2912" i="14"/>
  <c r="FB2796" i="14"/>
  <c r="FB2684" i="14"/>
  <c r="FB2570" i="14"/>
  <c r="FB2472" i="14"/>
  <c r="FB2408" i="14"/>
  <c r="FB2352" i="14"/>
  <c r="FB2292" i="14"/>
  <c r="FB2236" i="14"/>
  <c r="FB2180" i="14"/>
  <c r="FB2122" i="14"/>
  <c r="FB2066" i="14"/>
  <c r="FB2018" i="14"/>
  <c r="FB1976" i="14"/>
  <c r="FB1932" i="14"/>
  <c r="FB1890" i="14"/>
  <c r="FB1848" i="14"/>
  <c r="FB1804" i="14"/>
  <c r="FB1762" i="14"/>
  <c r="FB1720" i="14"/>
  <c r="FB1676" i="14"/>
  <c r="FB1634" i="14"/>
  <c r="FB1592" i="14"/>
  <c r="FB1548" i="14"/>
  <c r="FB1506" i="14"/>
  <c r="FB1464" i="14"/>
  <c r="FB1420" i="14"/>
  <c r="FB1378" i="14"/>
  <c r="FB1336" i="14"/>
  <c r="FB1294" i="14"/>
  <c r="FB1262" i="14"/>
  <c r="FB1252" i="14"/>
  <c r="FB1242" i="14"/>
  <c r="FB1230" i="14"/>
  <c r="FB1220" i="14"/>
  <c r="FB1210" i="14"/>
  <c r="FB1198" i="14"/>
  <c r="FB1188" i="14"/>
  <c r="FB1178" i="14"/>
  <c r="FB1170" i="14"/>
  <c r="FB1162" i="14"/>
  <c r="FB1154" i="14"/>
  <c r="FB1146" i="14"/>
  <c r="FB1138" i="14"/>
  <c r="FB1130" i="14"/>
  <c r="FB1122" i="14"/>
  <c r="FB1114" i="14"/>
  <c r="FB1106" i="14"/>
  <c r="FB1098" i="14"/>
  <c r="FB1090" i="14"/>
  <c r="FB1082" i="14"/>
  <c r="FB1074" i="14"/>
  <c r="FB1066" i="14"/>
  <c r="FB1058" i="14"/>
  <c r="FA1978" i="14"/>
  <c r="FA1946" i="14"/>
  <c r="FA1914" i="14"/>
  <c r="FA1883" i="14"/>
  <c r="FA1872" i="14"/>
  <c r="FB1861" i="14"/>
  <c r="FA1851" i="14"/>
  <c r="FA1840" i="14"/>
  <c r="FB1829" i="14"/>
  <c r="FA1819" i="14"/>
  <c r="FA1808" i="14"/>
  <c r="FB1797" i="14"/>
  <c r="FA1787" i="14"/>
  <c r="FA1776" i="14"/>
  <c r="FB1765" i="14"/>
  <c r="FA1755" i="14"/>
  <c r="FA1744" i="14"/>
  <c r="FB1733" i="14"/>
  <c r="FA1723" i="14"/>
  <c r="FA1712" i="14"/>
  <c r="FB1701" i="14"/>
  <c r="FA1691" i="14"/>
  <c r="FA1680" i="14"/>
  <c r="FB1669" i="14"/>
  <c r="FA1659" i="14"/>
  <c r="FA1648" i="14"/>
  <c r="FB1637" i="14"/>
  <c r="FA1627" i="14"/>
  <c r="FA1616" i="14"/>
  <c r="FB1605" i="14"/>
  <c r="FA1595" i="14"/>
  <c r="FA1584" i="14"/>
  <c r="FB1573" i="14"/>
  <c r="FA1563" i="14"/>
  <c r="FA1552" i="14"/>
  <c r="FB1541" i="14"/>
  <c r="FA1531" i="14"/>
  <c r="FA1520" i="14"/>
  <c r="FB1509" i="14"/>
  <c r="FA1499" i="14"/>
  <c r="FA1488" i="14"/>
  <c r="FB1477" i="14"/>
  <c r="FA1467" i="14"/>
  <c r="FA1456" i="14"/>
  <c r="FB1445" i="14"/>
  <c r="FA1435" i="14"/>
  <c r="FA1424" i="14"/>
  <c r="FB1413" i="14"/>
  <c r="FA1403" i="14"/>
  <c r="FA1392" i="14"/>
  <c r="FB1381" i="14"/>
  <c r="FA1371" i="14"/>
  <c r="FA1360" i="14"/>
  <c r="FB1349" i="14"/>
  <c r="FA1339" i="14"/>
  <c r="FA1328" i="14"/>
  <c r="FB1317" i="14"/>
  <c r="FA1307" i="14"/>
  <c r="FA1296" i="14"/>
  <c r="FB1285" i="14"/>
  <c r="FA1275" i="14"/>
  <c r="FA1264" i="14"/>
  <c r="FB1253" i="14"/>
  <c r="FA1243" i="14"/>
  <c r="FA1232" i="14"/>
  <c r="FB1221" i="14"/>
  <c r="FA1211" i="14"/>
  <c r="FA1200" i="14"/>
  <c r="FB1189" i="14"/>
  <c r="FA1179" i="14"/>
  <c r="FA1168" i="14"/>
  <c r="FB1157" i="14"/>
  <c r="FA1147" i="14"/>
  <c r="FA1136" i="14"/>
  <c r="FB1125" i="14"/>
  <c r="FA1115" i="14"/>
  <c r="FA1104" i="14"/>
  <c r="FB1093" i="14"/>
  <c r="FA1083" i="14"/>
  <c r="FA1072" i="14"/>
  <c r="FB1061" i="14"/>
  <c r="FB1052" i="14"/>
  <c r="FB1044" i="14"/>
  <c r="FB1036" i="14"/>
  <c r="FB1028" i="14"/>
  <c r="FB1020" i="14"/>
  <c r="FB1012" i="14"/>
  <c r="FB1004" i="14"/>
  <c r="FB996" i="14"/>
  <c r="FB988" i="14"/>
  <c r="FB980" i="14"/>
  <c r="FB972" i="14"/>
  <c r="FB964" i="14"/>
  <c r="FB956" i="14"/>
  <c r="FB948" i="14"/>
  <c r="FB940" i="14"/>
  <c r="FB932" i="14"/>
  <c r="FB924" i="14"/>
  <c r="FB916" i="14"/>
  <c r="FB908" i="14"/>
  <c r="FB900" i="14"/>
  <c r="FB890" i="14"/>
  <c r="FB882" i="14"/>
  <c r="FB874" i="14"/>
  <c r="FB866" i="14"/>
  <c r="FB858" i="14"/>
  <c r="FB850" i="14"/>
  <c r="FB842" i="14"/>
  <c r="FB834" i="14"/>
  <c r="FB826" i="14"/>
  <c r="FB818" i="14"/>
  <c r="FB810" i="14"/>
  <c r="FB802" i="14"/>
  <c r="FB794" i="14"/>
  <c r="FB786" i="14"/>
  <c r="FB778" i="14"/>
  <c r="FB770" i="14"/>
  <c r="FB762" i="14"/>
  <c r="FB754" i="14"/>
  <c r="FB746" i="14"/>
  <c r="FB738" i="14"/>
  <c r="FB730" i="14"/>
  <c r="FB722" i="14"/>
  <c r="FB714" i="14"/>
  <c r="FB704" i="14"/>
  <c r="FB696" i="14"/>
  <c r="FB688" i="14"/>
  <c r="FB680" i="14"/>
  <c r="FB670" i="14"/>
  <c r="FB658" i="14"/>
  <c r="FB634" i="14"/>
  <c r="FB612" i="14"/>
  <c r="FB594" i="14"/>
  <c r="FB574" i="14"/>
  <c r="FB552" i="14"/>
  <c r="FB530" i="14"/>
  <c r="FB508" i="14"/>
  <c r="FB482" i="14"/>
  <c r="FB460" i="14"/>
  <c r="FB444" i="14"/>
  <c r="FB422" i="14"/>
  <c r="FB400" i="14"/>
  <c r="FB378" i="14"/>
  <c r="FB358" i="14"/>
  <c r="FB338" i="14"/>
  <c r="FB316" i="14"/>
  <c r="FB300" i="14"/>
  <c r="FB278" i="14"/>
  <c r="FB258" i="14"/>
  <c r="FB238" i="14"/>
  <c r="FB216" i="14"/>
  <c r="FB192" i="14"/>
  <c r="FB172" i="14"/>
  <c r="FB146" i="14"/>
  <c r="FB72" i="14"/>
  <c r="FA1988" i="14"/>
  <c r="FA1956" i="14"/>
  <c r="FA1924" i="14"/>
  <c r="FA1892" i="14"/>
  <c r="FB1875" i="14"/>
  <c r="FA1865" i="14"/>
  <c r="FA1854" i="14"/>
  <c r="FB1843" i="14"/>
  <c r="FA1833" i="14"/>
  <c r="FA1822" i="14"/>
  <c r="FB1811" i="14"/>
  <c r="FA1801" i="14"/>
  <c r="FA1790" i="14"/>
  <c r="FB1779" i="14"/>
  <c r="FA1769" i="14"/>
  <c r="FA1758" i="14"/>
  <c r="FB1747" i="14"/>
  <c r="FA1737" i="14"/>
  <c r="FA1726" i="14"/>
  <c r="FB1715" i="14"/>
  <c r="FA1705" i="14"/>
  <c r="FA1694" i="14"/>
  <c r="FB1683" i="14"/>
  <c r="FA1673" i="14"/>
  <c r="FA1662" i="14"/>
  <c r="FB1651" i="14"/>
  <c r="FA1641" i="14"/>
  <c r="FA1630" i="14"/>
  <c r="FB1619" i="14"/>
  <c r="FA1609" i="14"/>
  <c r="FA1598" i="14"/>
  <c r="FB1587" i="14"/>
  <c r="FA1577" i="14"/>
  <c r="FA1566" i="14"/>
  <c r="FB1555" i="14"/>
  <c r="FA1545" i="14"/>
  <c r="FA1534" i="14"/>
  <c r="FB1523" i="14"/>
  <c r="FA1513" i="14"/>
  <c r="FA1502" i="14"/>
  <c r="FB1491" i="14"/>
  <c r="FA1481" i="14"/>
  <c r="FA1470" i="14"/>
  <c r="FB1459" i="14"/>
  <c r="FA1449" i="14"/>
  <c r="FA1438" i="14"/>
  <c r="FB1427" i="14"/>
  <c r="FA1417" i="14"/>
  <c r="FA1406" i="14"/>
  <c r="FB1395" i="14"/>
  <c r="FA1385" i="14"/>
  <c r="FA1374" i="14"/>
  <c r="FB1363" i="14"/>
  <c r="FA1353" i="14"/>
  <c r="FA1342" i="14"/>
  <c r="FB1331" i="14"/>
  <c r="FA1321" i="14"/>
  <c r="FA1310" i="14"/>
  <c r="FB1299" i="14"/>
  <c r="FA1289" i="14"/>
  <c r="FA1278" i="14"/>
  <c r="FB1267" i="14"/>
  <c r="FA1257" i="14"/>
  <c r="FA1246" i="14"/>
  <c r="FB1235" i="14"/>
  <c r="FA1225" i="14"/>
  <c r="FA1214" i="14"/>
  <c r="FB1203" i="14"/>
  <c r="FA1193" i="14"/>
  <c r="FA1182" i="14"/>
  <c r="FB1171" i="14"/>
  <c r="FA1161" i="14"/>
  <c r="FA1150" i="14"/>
  <c r="FB1139" i="14"/>
  <c r="FA1129" i="14"/>
  <c r="FA1118" i="14"/>
  <c r="FB1107" i="14"/>
  <c r="FA1097" i="14"/>
  <c r="FA1086" i="14"/>
  <c r="FB1075" i="14"/>
  <c r="FA1065" i="14"/>
  <c r="FA1055" i="14"/>
  <c r="FA1047" i="14"/>
  <c r="FA1039" i="14"/>
  <c r="FA1031" i="14"/>
  <c r="FA1023" i="14"/>
  <c r="FA1015" i="14"/>
  <c r="FA1007" i="14"/>
  <c r="FA999" i="14"/>
  <c r="FA991" i="14"/>
  <c r="FA983" i="14"/>
  <c r="FA975" i="14"/>
  <c r="FA967" i="14"/>
  <c r="FA959" i="14"/>
  <c r="FA951" i="14"/>
  <c r="FA943" i="14"/>
  <c r="FA935" i="14"/>
  <c r="FA927" i="14"/>
  <c r="FA919" i="14"/>
  <c r="FA911" i="14"/>
  <c r="FA903" i="14"/>
  <c r="FA895" i="14"/>
  <c r="FA887" i="14"/>
  <c r="FA879" i="14"/>
  <c r="FA871" i="14"/>
  <c r="FA863" i="14"/>
  <c r="FA855" i="14"/>
  <c r="FA847" i="14"/>
  <c r="FA839" i="14"/>
  <c r="FA831" i="14"/>
  <c r="FA823" i="14"/>
  <c r="FA815" i="14"/>
  <c r="FA807" i="14"/>
  <c r="FA799" i="14"/>
  <c r="FA791" i="14"/>
  <c r="FA783" i="14"/>
  <c r="FA775" i="14"/>
  <c r="FA767" i="14"/>
  <c r="FA759" i="14"/>
  <c r="FA751" i="14"/>
  <c r="FA2071" i="14"/>
  <c r="FB2647" i="14"/>
  <c r="FB2225" i="14"/>
  <c r="FB1981" i="14"/>
  <c r="FA2878" i="14"/>
  <c r="FA2740" i="14"/>
  <c r="FA2624" i="14"/>
  <c r="FA2512" i="14"/>
  <c r="FA2398" i="14"/>
  <c r="FA2284" i="14"/>
  <c r="FA2172" i="14"/>
  <c r="FA2056" i="14"/>
  <c r="FB2882" i="14"/>
  <c r="FB2770" i="14"/>
  <c r="FB2656" i="14"/>
  <c r="FB2540" i="14"/>
  <c r="FB2452" i="14"/>
  <c r="FB2394" i="14"/>
  <c r="FB2336" i="14"/>
  <c r="FB2280" i="14"/>
  <c r="FB2224" i="14"/>
  <c r="FB2164" i="14"/>
  <c r="FB2108" i="14"/>
  <c r="FB2052" i="14"/>
  <c r="FB2008" i="14"/>
  <c r="FB1964" i="14"/>
  <c r="FB1922" i="14"/>
  <c r="FB1880" i="14"/>
  <c r="FB1836" i="14"/>
  <c r="FB1794" i="14"/>
  <c r="FB1752" i="14"/>
  <c r="FB1708" i="14"/>
  <c r="FB1666" i="14"/>
  <c r="FB1624" i="14"/>
  <c r="FB1580" i="14"/>
  <c r="FB1538" i="14"/>
  <c r="FB1496" i="14"/>
  <c r="FB1452" i="14"/>
  <c r="FB1410" i="14"/>
  <c r="FB1368" i="14"/>
  <c r="FB1324" i="14"/>
  <c r="FB1286" i="14"/>
  <c r="FB1260" i="14"/>
  <c r="FB1250" i="14"/>
  <c r="FB1238" i="14"/>
  <c r="FB1228" i="14"/>
  <c r="FB1218" i="14"/>
  <c r="FB1206" i="14"/>
  <c r="FB1196" i="14"/>
  <c r="FB1186" i="14"/>
  <c r="FB1176" i="14"/>
  <c r="FB1168" i="14"/>
  <c r="FB1160" i="14"/>
  <c r="FB1152" i="14"/>
  <c r="FB1144" i="14"/>
  <c r="FB1136" i="14"/>
  <c r="FB1128" i="14"/>
  <c r="FB1120" i="14"/>
  <c r="FB1112" i="14"/>
  <c r="FB1104" i="14"/>
  <c r="FB1096" i="14"/>
  <c r="FB1088" i="14"/>
  <c r="FB1080" i="14"/>
  <c r="FB1072" i="14"/>
  <c r="FB1064" i="14"/>
  <c r="FA2002" i="14"/>
  <c r="FA1970" i="14"/>
  <c r="FA1938" i="14"/>
  <c r="FA1906" i="14"/>
  <c r="FA1880" i="14"/>
  <c r="FB1869" i="14"/>
  <c r="FA1859" i="14"/>
  <c r="FA1848" i="14"/>
  <c r="FB1837" i="14"/>
  <c r="FA1827" i="14"/>
  <c r="FA1816" i="14"/>
  <c r="FB1805" i="14"/>
  <c r="FA1795" i="14"/>
  <c r="FA1784" i="14"/>
  <c r="FB1773" i="14"/>
  <c r="FA1763" i="14"/>
  <c r="FA1752" i="14"/>
  <c r="FB1741" i="14"/>
  <c r="FA1731" i="14"/>
  <c r="FA1720" i="14"/>
  <c r="FB1709" i="14"/>
  <c r="FA1699" i="14"/>
  <c r="FA1688" i="14"/>
  <c r="FB1677" i="14"/>
  <c r="FA1667" i="14"/>
  <c r="FA1656" i="14"/>
  <c r="FB1645" i="14"/>
  <c r="FA1635" i="14"/>
  <c r="FA1624" i="14"/>
  <c r="FB1613" i="14"/>
  <c r="FA1603" i="14"/>
  <c r="FA1592" i="14"/>
  <c r="FB1581" i="14"/>
  <c r="FA1571" i="14"/>
  <c r="FA1560" i="14"/>
  <c r="FB1549" i="14"/>
  <c r="FA1539" i="14"/>
  <c r="FA1528" i="14"/>
  <c r="FB1517" i="14"/>
  <c r="FA1507" i="14"/>
  <c r="FA1496" i="14"/>
  <c r="FB1485" i="14"/>
  <c r="FA1475" i="14"/>
  <c r="FA1464" i="14"/>
  <c r="FB1453" i="14"/>
  <c r="FA1443" i="14"/>
  <c r="FA1432" i="14"/>
  <c r="FB1421" i="14"/>
  <c r="FA1411" i="14"/>
  <c r="FA1400" i="14"/>
  <c r="FB1389" i="14"/>
  <c r="FA1379" i="14"/>
  <c r="FA1368" i="14"/>
  <c r="FB1357" i="14"/>
  <c r="FA1347" i="14"/>
  <c r="FA1336" i="14"/>
  <c r="FB1325" i="14"/>
  <c r="FA1315" i="14"/>
  <c r="FA1304" i="14"/>
  <c r="FB1293" i="14"/>
  <c r="FA1283" i="14"/>
  <c r="FA1272" i="14"/>
  <c r="FB1261" i="14"/>
  <c r="FA1251" i="14"/>
  <c r="FA1240" i="14"/>
  <c r="FB1229" i="14"/>
  <c r="FA1219" i="14"/>
  <c r="FA1208" i="14"/>
  <c r="FB1197" i="14"/>
  <c r="FA1187" i="14"/>
  <c r="FA1176" i="14"/>
  <c r="FB1165" i="14"/>
  <c r="FA1155" i="14"/>
  <c r="FA1144" i="14"/>
  <c r="FB1133" i="14"/>
  <c r="FA1123" i="14"/>
  <c r="FA1112" i="14"/>
  <c r="FB1101" i="14"/>
  <c r="FA1091" i="14"/>
  <c r="FA1080" i="14"/>
  <c r="FB1069" i="14"/>
  <c r="FA1059" i="14"/>
  <c r="FB1050" i="14"/>
  <c r="FB1042" i="14"/>
  <c r="FB1034" i="14"/>
  <c r="FB1026" i="14"/>
  <c r="FB1018" i="14"/>
  <c r="FB1010" i="14"/>
  <c r="FB1002" i="14"/>
  <c r="FB994" i="14"/>
  <c r="FB986" i="14"/>
  <c r="FB978" i="14"/>
  <c r="FB970" i="14"/>
  <c r="FB962" i="14"/>
  <c r="FB954" i="14"/>
  <c r="FB946" i="14"/>
  <c r="FB938" i="14"/>
  <c r="FB930" i="14"/>
  <c r="FB922" i="14"/>
  <c r="FB914" i="14"/>
  <c r="FB906" i="14"/>
  <c r="FB898" i="14"/>
  <c r="FB888" i="14"/>
  <c r="FB880" i="14"/>
  <c r="FB872" i="14"/>
  <c r="FB864" i="14"/>
  <c r="FB856" i="14"/>
  <c r="FB848" i="14"/>
  <c r="FB840" i="14"/>
  <c r="FB832" i="14"/>
  <c r="FB824" i="14"/>
  <c r="FB816" i="14"/>
  <c r="FB808" i="14"/>
  <c r="FB800" i="14"/>
  <c r="FB792" i="14"/>
  <c r="FB784" i="14"/>
  <c r="FB776" i="14"/>
  <c r="FB768" i="14"/>
  <c r="FB760" i="14"/>
  <c r="FB752" i="14"/>
  <c r="FB744" i="14"/>
  <c r="FB736" i="14"/>
  <c r="FB728" i="14"/>
  <c r="FB720" i="14"/>
  <c r="FB712" i="14"/>
  <c r="FB702" i="14"/>
  <c r="FB694" i="14"/>
  <c r="FB686" i="14"/>
  <c r="FB678" i="14"/>
  <c r="FB668" i="14"/>
  <c r="FB652" i="14"/>
  <c r="FB628" i="14"/>
  <c r="FB608" i="14"/>
  <c r="FB590" i="14"/>
  <c r="FB570" i="14"/>
  <c r="FB546" i="14"/>
  <c r="FB526" i="14"/>
  <c r="FB502" i="14"/>
  <c r="FB476" i="14"/>
  <c r="FB456" i="14"/>
  <c r="FB438" i="14"/>
  <c r="FB418" i="14"/>
  <c r="FB396" i="14"/>
  <c r="FB372" i="14"/>
  <c r="FB352" i="14"/>
  <c r="FB334" i="14"/>
  <c r="FB312" i="14"/>
  <c r="FB294" i="14"/>
  <c r="FB274" i="14"/>
  <c r="FB252" i="14"/>
  <c r="FB234" i="14"/>
  <c r="FB210" i="14"/>
  <c r="FB188" i="14"/>
  <c r="FB168" i="14"/>
  <c r="FB122" i="14"/>
  <c r="FB71" i="14"/>
  <c r="FA1980" i="14"/>
  <c r="FA1948" i="14"/>
  <c r="FA1916" i="14"/>
  <c r="FA1884" i="14"/>
  <c r="FA1873" i="14"/>
  <c r="FA1862" i="14"/>
  <c r="FB1851" i="14"/>
  <c r="FA1841" i="14"/>
  <c r="FA1830" i="14"/>
  <c r="FB1819" i="14"/>
  <c r="FA1809" i="14"/>
  <c r="FA1798" i="14"/>
  <c r="FB1787" i="14"/>
  <c r="FA1777" i="14"/>
  <c r="FA1766" i="14"/>
  <c r="FB1755" i="14"/>
  <c r="FA1745" i="14"/>
  <c r="FA1734" i="14"/>
  <c r="FB1723" i="14"/>
  <c r="FA1713" i="14"/>
  <c r="FA1702" i="14"/>
  <c r="FB1691" i="14"/>
  <c r="FA1681" i="14"/>
  <c r="FA1670" i="14"/>
  <c r="FB1659" i="14"/>
  <c r="FA1649" i="14"/>
  <c r="FA1638" i="14"/>
  <c r="FB1627" i="14"/>
  <c r="FA1617" i="14"/>
  <c r="FA1606" i="14"/>
  <c r="FB1595" i="14"/>
  <c r="FA1585" i="14"/>
  <c r="FA1574" i="14"/>
  <c r="FB1563" i="14"/>
  <c r="FA1553" i="14"/>
  <c r="FA1542" i="14"/>
  <c r="FB1531" i="14"/>
  <c r="FA1521" i="14"/>
  <c r="FA1510" i="14"/>
  <c r="FB1499" i="14"/>
  <c r="FA1489" i="14"/>
  <c r="FA1478" i="14"/>
  <c r="FB1467" i="14"/>
  <c r="FA1457" i="14"/>
  <c r="FA1446" i="14"/>
  <c r="FB1435" i="14"/>
  <c r="FA1425" i="14"/>
  <c r="FA1414" i="14"/>
  <c r="FB1403" i="14"/>
  <c r="FA1393" i="14"/>
  <c r="FA1382" i="14"/>
  <c r="FB1371" i="14"/>
  <c r="FA1361" i="14"/>
  <c r="FA1350" i="14"/>
  <c r="FB1339" i="14"/>
  <c r="FA1329" i="14"/>
  <c r="FA1318" i="14"/>
  <c r="FB1307" i="14"/>
  <c r="FA1297" i="14"/>
  <c r="FA1286" i="14"/>
  <c r="FB1275" i="14"/>
  <c r="FA1265" i="14"/>
  <c r="FA1254" i="14"/>
  <c r="FB1243" i="14"/>
  <c r="FA1233" i="14"/>
  <c r="FA1222" i="14"/>
  <c r="FB1211" i="14"/>
  <c r="FA1201" i="14"/>
  <c r="FA1190" i="14"/>
  <c r="FB1179" i="14"/>
  <c r="FA1169" i="14"/>
  <c r="FA1158" i="14"/>
  <c r="FB1147" i="14"/>
  <c r="FA1137" i="14"/>
  <c r="FA1126" i="14"/>
  <c r="FB1115" i="14"/>
  <c r="FA1105" i="14"/>
  <c r="FA1094" i="14"/>
  <c r="FB1083" i="14"/>
  <c r="FA1073" i="14"/>
  <c r="FA1062" i="14"/>
  <c r="FA1053" i="14"/>
  <c r="FA1045" i="14"/>
  <c r="FA1037" i="14"/>
  <c r="FA1029" i="14"/>
  <c r="FA1021" i="14"/>
  <c r="FA1013" i="14"/>
  <c r="FA1005" i="14"/>
  <c r="FA997" i="14"/>
  <c r="FA989" i="14"/>
  <c r="FA981" i="14"/>
  <c r="FA973" i="14"/>
  <c r="FA965" i="14"/>
  <c r="FA957" i="14"/>
  <c r="FA949" i="14"/>
  <c r="FA941" i="14"/>
  <c r="FA933" i="14"/>
  <c r="FA925" i="14"/>
  <c r="FA917" i="14"/>
  <c r="FA909" i="14"/>
  <c r="FA901" i="14"/>
  <c r="FA893" i="14"/>
  <c r="FA885" i="14"/>
  <c r="FA877" i="14"/>
  <c r="FA869" i="14"/>
  <c r="FA861" i="14"/>
  <c r="FA853" i="14"/>
  <c r="FA845" i="14"/>
  <c r="FA837" i="14"/>
  <c r="FA829" i="14"/>
  <c r="FA821" i="14"/>
  <c r="FA813" i="14"/>
  <c r="FA805" i="14"/>
  <c r="FA797" i="14"/>
  <c r="FA789" i="14"/>
  <c r="FA781" i="14"/>
  <c r="FA773" i="14"/>
  <c r="FA765" i="14"/>
  <c r="FA757" i="14"/>
  <c r="FA749" i="14"/>
  <c r="FA1923" i="14"/>
  <c r="FA2836" i="14"/>
  <c r="FA2368" i="14"/>
  <c r="FB2856" i="14"/>
  <c r="FB2436" i="14"/>
  <c r="FB2208" i="14"/>
  <c r="FB1996" i="14"/>
  <c r="FB1826" i="14"/>
  <c r="FB1656" i="14"/>
  <c r="FB1484" i="14"/>
  <c r="FB1314" i="14"/>
  <c r="FB1236" i="14"/>
  <c r="FB1194" i="14"/>
  <c r="FB1158" i="14"/>
  <c r="FB1126" i="14"/>
  <c r="FB1094" i="14"/>
  <c r="FB1062" i="14"/>
  <c r="FA1898" i="14"/>
  <c r="FB1845" i="14"/>
  <c r="FA1803" i="14"/>
  <c r="FA1760" i="14"/>
  <c r="FB1717" i="14"/>
  <c r="FA1675" i="14"/>
  <c r="FA1632" i="14"/>
  <c r="FB1589" i="14"/>
  <c r="FA1547" i="14"/>
  <c r="FA1504" i="14"/>
  <c r="FB1461" i="14"/>
  <c r="FA1419" i="14"/>
  <c r="FA1376" i="14"/>
  <c r="FB1333" i="14"/>
  <c r="FA1291" i="14"/>
  <c r="FA1248" i="14"/>
  <c r="FB1205" i="14"/>
  <c r="FA1163" i="14"/>
  <c r="FA1120" i="14"/>
  <c r="FB1077" i="14"/>
  <c r="FB1040" i="14"/>
  <c r="FB1008" i="14"/>
  <c r="FB976" i="14"/>
  <c r="FB944" i="14"/>
  <c r="FB912" i="14"/>
  <c r="FB878" i="14"/>
  <c r="FB846" i="14"/>
  <c r="FB814" i="14"/>
  <c r="FB782" i="14"/>
  <c r="FB750" i="14"/>
  <c r="FB718" i="14"/>
  <c r="FB684" i="14"/>
  <c r="FB622" i="14"/>
  <c r="FB540" i="14"/>
  <c r="FB452" i="14"/>
  <c r="FB366" i="14"/>
  <c r="FB288" i="14"/>
  <c r="FB204" i="14"/>
  <c r="FA2004" i="14"/>
  <c r="FA1881" i="14"/>
  <c r="FA1838" i="14"/>
  <c r="FB1795" i="14"/>
  <c r="FA1753" i="14"/>
  <c r="FA1710" i="14"/>
  <c r="FB1667" i="14"/>
  <c r="FA1625" i="14"/>
  <c r="FA1582" i="14"/>
  <c r="FB1539" i="14"/>
  <c r="FA1497" i="14"/>
  <c r="FA1454" i="14"/>
  <c r="FB1411" i="14"/>
  <c r="FA1369" i="14"/>
  <c r="FA1326" i="14"/>
  <c r="FB1283" i="14"/>
  <c r="FA1241" i="14"/>
  <c r="FA1198" i="14"/>
  <c r="FB1155" i="14"/>
  <c r="FA1113" i="14"/>
  <c r="FA1070" i="14"/>
  <c r="FA1035" i="14"/>
  <c r="FA1003" i="14"/>
  <c r="FA971" i="14"/>
  <c r="FA939" i="14"/>
  <c r="FA907" i="14"/>
  <c r="FA875" i="14"/>
  <c r="FA843" i="14"/>
  <c r="FA819" i="14"/>
  <c r="FA803" i="14"/>
  <c r="FA787" i="14"/>
  <c r="FA771" i="14"/>
  <c r="FA755" i="14"/>
  <c r="FA743" i="14"/>
  <c r="FA735" i="14"/>
  <c r="FA727" i="14"/>
  <c r="FA719" i="14"/>
  <c r="FA711" i="14"/>
  <c r="FA703" i="14"/>
  <c r="FA695" i="14"/>
  <c r="FA687" i="14"/>
  <c r="FA679" i="14"/>
  <c r="FA671" i="14"/>
  <c r="FA663" i="14"/>
  <c r="FA655" i="14"/>
  <c r="FA647" i="14"/>
  <c r="FA639" i="14"/>
  <c r="FA631" i="14"/>
  <c r="FA623" i="14"/>
  <c r="FA615" i="14"/>
  <c r="FA607" i="14"/>
  <c r="FA599" i="14"/>
  <c r="FA591" i="14"/>
  <c r="FA583" i="14"/>
  <c r="FA575" i="14"/>
  <c r="FA567" i="14"/>
  <c r="FA559" i="14"/>
  <c r="FA551" i="14"/>
  <c r="FA543" i="14"/>
  <c r="FA535" i="14"/>
  <c r="FA527" i="14"/>
  <c r="FA519" i="14"/>
  <c r="FA511" i="14"/>
  <c r="FA503" i="14"/>
  <c r="FA495" i="14"/>
  <c r="FA487" i="14"/>
  <c r="FA479" i="14"/>
  <c r="FA471" i="14"/>
  <c r="FA463" i="14"/>
  <c r="FA455" i="14"/>
  <c r="FA447" i="14"/>
  <c r="FA439" i="14"/>
  <c r="FA431" i="14"/>
  <c r="FA423" i="14"/>
  <c r="FA415" i="14"/>
  <c r="FA407" i="14"/>
  <c r="FA399" i="14"/>
  <c r="FA391" i="14"/>
  <c r="FA383" i="14"/>
  <c r="FA375" i="14"/>
  <c r="FA367" i="14"/>
  <c r="FA359" i="14"/>
  <c r="FA351" i="14"/>
  <c r="FA343" i="14"/>
  <c r="FA335" i="14"/>
  <c r="FA327" i="14"/>
  <c r="FA319" i="14"/>
  <c r="FA311" i="14"/>
  <c r="FA303" i="14"/>
  <c r="FA295" i="14"/>
  <c r="FA287" i="14"/>
  <c r="FA279" i="14"/>
  <c r="FA271" i="14"/>
  <c r="FA263" i="14"/>
  <c r="FA255" i="14"/>
  <c r="FA247" i="14"/>
  <c r="FA239" i="14"/>
  <c r="FA231" i="14"/>
  <c r="FA223" i="14"/>
  <c r="FA215" i="14"/>
  <c r="FA207" i="14"/>
  <c r="FA199" i="14"/>
  <c r="FA191" i="14"/>
  <c r="FA183" i="14"/>
  <c r="FA175" i="14"/>
  <c r="FA167" i="14"/>
  <c r="FA159" i="14"/>
  <c r="FA151" i="14"/>
  <c r="FA143" i="14"/>
  <c r="FA135" i="14"/>
  <c r="FA127" i="14"/>
  <c r="FA119" i="14"/>
  <c r="FA111" i="14"/>
  <c r="FA103" i="14"/>
  <c r="FA95" i="14"/>
  <c r="FA81" i="14"/>
  <c r="FA1998" i="14"/>
  <c r="FA1966" i="14"/>
  <c r="FA1934" i="14"/>
  <c r="FA1902" i="14"/>
  <c r="FA1879" i="14"/>
  <c r="FA1868" i="14"/>
  <c r="FB1857" i="14"/>
  <c r="FA1847" i="14"/>
  <c r="FA1836" i="14"/>
  <c r="FB1825" i="14"/>
  <c r="FA1815" i="14"/>
  <c r="FA1804" i="14"/>
  <c r="FB1793" i="14"/>
  <c r="FA1783" i="14"/>
  <c r="FA1772" i="14"/>
  <c r="FB1761" i="14"/>
  <c r="FA1751" i="14"/>
  <c r="FA1740" i="14"/>
  <c r="FB1729" i="14"/>
  <c r="FA1719" i="14"/>
  <c r="FA1708" i="14"/>
  <c r="FB1697" i="14"/>
  <c r="FA1687" i="14"/>
  <c r="FA1676" i="14"/>
  <c r="FB1665" i="14"/>
  <c r="FA1655" i="14"/>
  <c r="FA1644" i="14"/>
  <c r="FB1633" i="14"/>
  <c r="FA1623" i="14"/>
  <c r="FA1612" i="14"/>
  <c r="FB1601" i="14"/>
  <c r="FA1591" i="14"/>
  <c r="FA1580" i="14"/>
  <c r="FB1569" i="14"/>
  <c r="FA1559" i="14"/>
  <c r="FA1548" i="14"/>
  <c r="FB1537" i="14"/>
  <c r="FA1527" i="14"/>
  <c r="FA1516" i="14"/>
  <c r="FB1505" i="14"/>
  <c r="FA1495" i="14"/>
  <c r="FA1484" i="14"/>
  <c r="FB1473" i="14"/>
  <c r="FA1463" i="14"/>
  <c r="FA1452" i="14"/>
  <c r="FB1441" i="14"/>
  <c r="FA1431" i="14"/>
  <c r="FA1420" i="14"/>
  <c r="FB1409" i="14"/>
  <c r="FA1399" i="14"/>
  <c r="FA1388" i="14"/>
  <c r="FB1377" i="14"/>
  <c r="FA1367" i="14"/>
  <c r="FA1356" i="14"/>
  <c r="FB1345" i="14"/>
  <c r="FA1335" i="14"/>
  <c r="FA1324" i="14"/>
  <c r="FB1313" i="14"/>
  <c r="FA1303" i="14"/>
  <c r="FA1292" i="14"/>
  <c r="FB1281" i="14"/>
  <c r="FA1271" i="14"/>
  <c r="FA1260" i="14"/>
  <c r="FB1249" i="14"/>
  <c r="FA1239" i="14"/>
  <c r="FA1228" i="14"/>
  <c r="FB1217" i="14"/>
  <c r="FA1207" i="14"/>
  <c r="FA1196" i="14"/>
  <c r="FB1185" i="14"/>
  <c r="FA1175" i="14"/>
  <c r="FA1164" i="14"/>
  <c r="FB1153" i="14"/>
  <c r="FA1143" i="14"/>
  <c r="FA1132" i="14"/>
  <c r="FB1121" i="14"/>
  <c r="FA1111" i="14"/>
  <c r="FA1100" i="14"/>
  <c r="FB1089" i="14"/>
  <c r="FA1079" i="14"/>
  <c r="FA1068" i="14"/>
  <c r="FB1057" i="14"/>
  <c r="FB1049" i="14"/>
  <c r="FB1041" i="14"/>
  <c r="FB1033" i="14"/>
  <c r="FB1025" i="14"/>
  <c r="FB1017" i="14"/>
  <c r="FB1009" i="14"/>
  <c r="FB1001" i="14"/>
  <c r="FB993" i="14"/>
  <c r="FB985" i="14"/>
  <c r="FB977" i="14"/>
  <c r="FB969" i="14"/>
  <c r="FB961" i="14"/>
  <c r="FB953" i="14"/>
  <c r="FB945" i="14"/>
  <c r="FB937" i="14"/>
  <c r="FB929" i="14"/>
  <c r="FB921" i="14"/>
  <c r="FB913" i="14"/>
  <c r="FB905" i="14"/>
  <c r="FB897" i="14"/>
  <c r="FB889" i="14"/>
  <c r="FB881" i="14"/>
  <c r="FB873" i="14"/>
  <c r="FB865" i="14"/>
  <c r="FB857" i="14"/>
  <c r="FB849" i="14"/>
  <c r="FB841" i="14"/>
  <c r="FB833" i="14"/>
  <c r="FB825" i="14"/>
  <c r="FB817" i="14"/>
  <c r="FB809" i="14"/>
  <c r="FB801" i="14"/>
  <c r="FB793" i="14"/>
  <c r="FB785" i="14"/>
  <c r="FB777" i="14"/>
  <c r="FB769" i="14"/>
  <c r="FB761" i="14"/>
  <c r="FB753" i="14"/>
  <c r="FB745" i="14"/>
  <c r="FB737" i="14"/>
  <c r="FB729" i="14"/>
  <c r="FB721" i="14"/>
  <c r="FB713" i="14"/>
  <c r="FB705" i="14"/>
  <c r="FB697" i="14"/>
  <c r="FB689" i="14"/>
  <c r="FB681" i="14"/>
  <c r="FB673" i="14"/>
  <c r="FB665" i="14"/>
  <c r="FB657" i="14"/>
  <c r="FB649" i="14"/>
  <c r="FB641" i="14"/>
  <c r="FB633" i="14"/>
  <c r="FB625" i="14"/>
  <c r="FB617" i="14"/>
  <c r="FB609" i="14"/>
  <c r="FB601" i="14"/>
  <c r="FB593" i="14"/>
  <c r="FB585" i="14"/>
  <c r="FB577" i="14"/>
  <c r="FB569" i="14"/>
  <c r="FB561" i="14"/>
  <c r="FB553" i="14"/>
  <c r="FB545" i="14"/>
  <c r="FB537" i="14"/>
  <c r="FB529" i="14"/>
  <c r="FB521" i="14"/>
  <c r="FB513" i="14"/>
  <c r="FB505" i="14"/>
  <c r="FB497" i="14"/>
  <c r="FB489" i="14"/>
  <c r="FB481" i="14"/>
  <c r="FB473" i="14"/>
  <c r="FB465" i="14"/>
  <c r="FB457" i="14"/>
  <c r="FB449" i="14"/>
  <c r="FB441" i="14"/>
  <c r="FB433" i="14"/>
  <c r="FB425" i="14"/>
  <c r="FB417" i="14"/>
  <c r="FB409" i="14"/>
  <c r="FB401" i="14"/>
  <c r="FB393" i="14"/>
  <c r="FB385" i="14"/>
  <c r="FB377" i="14"/>
  <c r="FB369" i="14"/>
  <c r="FB361" i="14"/>
  <c r="FB353" i="14"/>
  <c r="FB2533" i="14"/>
  <c r="FA2710" i="14"/>
  <c r="FA2256" i="14"/>
  <c r="FB2740" i="14"/>
  <c r="FB2378" i="14"/>
  <c r="FB2152" i="14"/>
  <c r="FB1954" i="14"/>
  <c r="FB1784" i="14"/>
  <c r="FB1612" i="14"/>
  <c r="FB1442" i="14"/>
  <c r="FB1278" i="14"/>
  <c r="FB1226" i="14"/>
  <c r="FB1182" i="14"/>
  <c r="FB1150" i="14"/>
  <c r="FB1118" i="14"/>
  <c r="FB1086" i="14"/>
  <c r="FA1994" i="14"/>
  <c r="FB1877" i="14"/>
  <c r="FA1835" i="14"/>
  <c r="FA1792" i="14"/>
  <c r="FB1749" i="14"/>
  <c r="FA1707" i="14"/>
  <c r="FA1664" i="14"/>
  <c r="FB1621" i="14"/>
  <c r="FA1579" i="14"/>
  <c r="FA1536" i="14"/>
  <c r="FB1493" i="14"/>
  <c r="FA1451" i="14"/>
  <c r="FA1408" i="14"/>
  <c r="FB1365" i="14"/>
  <c r="FA1323" i="14"/>
  <c r="FA1280" i="14"/>
  <c r="FB1237" i="14"/>
  <c r="FA1195" i="14"/>
  <c r="FA1152" i="14"/>
  <c r="FB1109" i="14"/>
  <c r="FA1067" i="14"/>
  <c r="FB1032" i="14"/>
  <c r="FB1000" i="14"/>
  <c r="FB968" i="14"/>
  <c r="FB936" i="14"/>
  <c r="FB904" i="14"/>
  <c r="FB870" i="14"/>
  <c r="FB838" i="14"/>
  <c r="FB806" i="14"/>
  <c r="FB774" i="14"/>
  <c r="FB742" i="14"/>
  <c r="FB708" i="14"/>
  <c r="FB676" i="14"/>
  <c r="FB602" i="14"/>
  <c r="FB520" i="14"/>
  <c r="FB432" i="14"/>
  <c r="FB348" i="14"/>
  <c r="FB270" i="14"/>
  <c r="FB184" i="14"/>
  <c r="FA1972" i="14"/>
  <c r="FA1870" i="14"/>
  <c r="FB1827" i="14"/>
  <c r="FA1785" i="14"/>
  <c r="FA1742" i="14"/>
  <c r="FB1699" i="14"/>
  <c r="FA1657" i="14"/>
  <c r="FA1614" i="14"/>
  <c r="FB1571" i="14"/>
  <c r="FA1529" i="14"/>
  <c r="FA1486" i="14"/>
  <c r="FB1443" i="14"/>
  <c r="FA1401" i="14"/>
  <c r="FA1358" i="14"/>
  <c r="FB1315" i="14"/>
  <c r="FA1273" i="14"/>
  <c r="FA1230" i="14"/>
  <c r="FB1187" i="14"/>
  <c r="FA1145" i="14"/>
  <c r="FA1102" i="14"/>
  <c r="FB1059" i="14"/>
  <c r="FA1027" i="14"/>
  <c r="FA995" i="14"/>
  <c r="FA963" i="14"/>
  <c r="FA931" i="14"/>
  <c r="FA899" i="14"/>
  <c r="FA867" i="14"/>
  <c r="FA835" i="14"/>
  <c r="FA817" i="14"/>
  <c r="FA801" i="14"/>
  <c r="FA785" i="14"/>
  <c r="FA769" i="14"/>
  <c r="FA753" i="14"/>
  <c r="FA741" i="14"/>
  <c r="FA733" i="14"/>
  <c r="FA725" i="14"/>
  <c r="FA717" i="14"/>
  <c r="FA709" i="14"/>
  <c r="FA701" i="14"/>
  <c r="FA693" i="14"/>
  <c r="FA685" i="14"/>
  <c r="FA677" i="14"/>
  <c r="FA669" i="14"/>
  <c r="FA661" i="14"/>
  <c r="FA653" i="14"/>
  <c r="FA645" i="14"/>
  <c r="FA637" i="14"/>
  <c r="FA629" i="14"/>
  <c r="FA621" i="14"/>
  <c r="FA613" i="14"/>
  <c r="FA605" i="14"/>
  <c r="FA597" i="14"/>
  <c r="FA589" i="14"/>
  <c r="FA581" i="14"/>
  <c r="FA573" i="14"/>
  <c r="FA565" i="14"/>
  <c r="FA557" i="14"/>
  <c r="FA549" i="14"/>
  <c r="FA541" i="14"/>
  <c r="FA533" i="14"/>
  <c r="FA525" i="14"/>
  <c r="FA517" i="14"/>
  <c r="FA509" i="14"/>
  <c r="FA501" i="14"/>
  <c r="FA493" i="14"/>
  <c r="FA485" i="14"/>
  <c r="FA477" i="14"/>
  <c r="FA469" i="14"/>
  <c r="FA461" i="14"/>
  <c r="FA453" i="14"/>
  <c r="FA445" i="14"/>
  <c r="FA437" i="14"/>
  <c r="FA429" i="14"/>
  <c r="FA421" i="14"/>
  <c r="FA413" i="14"/>
  <c r="FA405" i="14"/>
  <c r="FA397" i="14"/>
  <c r="FA389" i="14"/>
  <c r="FA381" i="14"/>
  <c r="FA373" i="14"/>
  <c r="FA365" i="14"/>
  <c r="FA357" i="14"/>
  <c r="FA349" i="14"/>
  <c r="FA341" i="14"/>
  <c r="FA333" i="14"/>
  <c r="FA325" i="14"/>
  <c r="FA317" i="14"/>
  <c r="FA309" i="14"/>
  <c r="FA301" i="14"/>
  <c r="FA293" i="14"/>
  <c r="FA285" i="14"/>
  <c r="FA277" i="14"/>
  <c r="FA269" i="14"/>
  <c r="FA261" i="14"/>
  <c r="FA253" i="14"/>
  <c r="FA245" i="14"/>
  <c r="FA237" i="14"/>
  <c r="FA229" i="14"/>
  <c r="FA221" i="14"/>
  <c r="FA213" i="14"/>
  <c r="FA205" i="14"/>
  <c r="FA197" i="14"/>
  <c r="FA189" i="14"/>
  <c r="FA181" i="14"/>
  <c r="FA173" i="14"/>
  <c r="FA165" i="14"/>
  <c r="FA157" i="14"/>
  <c r="FA149" i="14"/>
  <c r="FA141" i="14"/>
  <c r="FA133" i="14"/>
  <c r="FA125" i="14"/>
  <c r="FA117" i="14"/>
  <c r="FA109" i="14"/>
  <c r="FA101" i="14"/>
  <c r="FA91" i="14"/>
  <c r="FA77" i="14"/>
  <c r="FA1990" i="14"/>
  <c r="FA1958" i="14"/>
  <c r="FA1926" i="14"/>
  <c r="FA1894" i="14"/>
  <c r="FA1876" i="14"/>
  <c r="FB1865" i="14"/>
  <c r="FA1855" i="14"/>
  <c r="FA1844" i="14"/>
  <c r="FB1833" i="14"/>
  <c r="FA1823" i="14"/>
  <c r="FA1812" i="14"/>
  <c r="FB1801" i="14"/>
  <c r="FA1791" i="14"/>
  <c r="FA1780" i="14"/>
  <c r="FB1769" i="14"/>
  <c r="FA1759" i="14"/>
  <c r="FA1748" i="14"/>
  <c r="FB1737" i="14"/>
  <c r="FA1727" i="14"/>
  <c r="FA1716" i="14"/>
  <c r="FB1705" i="14"/>
  <c r="FA1695" i="14"/>
  <c r="FA1684" i="14"/>
  <c r="FB1673" i="14"/>
  <c r="FA1663" i="14"/>
  <c r="FA1652" i="14"/>
  <c r="FB1641" i="14"/>
  <c r="FA1631" i="14"/>
  <c r="FA1620" i="14"/>
  <c r="FB1609" i="14"/>
  <c r="FA1599" i="14"/>
  <c r="FA1588" i="14"/>
  <c r="FB1577" i="14"/>
  <c r="FA1567" i="14"/>
  <c r="FA1556" i="14"/>
  <c r="FB1545" i="14"/>
  <c r="FA1535" i="14"/>
  <c r="FA1524" i="14"/>
  <c r="FB1513" i="14"/>
  <c r="FA1503" i="14"/>
  <c r="FA1492" i="14"/>
  <c r="FB1481" i="14"/>
  <c r="FA1471" i="14"/>
  <c r="FA1460" i="14"/>
  <c r="FB1449" i="14"/>
  <c r="FA1439" i="14"/>
  <c r="FA1428" i="14"/>
  <c r="FB1417" i="14"/>
  <c r="FA1407" i="14"/>
  <c r="FA1396" i="14"/>
  <c r="FB1385" i="14"/>
  <c r="FA1375" i="14"/>
  <c r="FA1364" i="14"/>
  <c r="FB1353" i="14"/>
  <c r="FA1343" i="14"/>
  <c r="FA1332" i="14"/>
  <c r="FB1321" i="14"/>
  <c r="FA1311" i="14"/>
  <c r="FA1300" i="14"/>
  <c r="FB1289" i="14"/>
  <c r="FA1279" i="14"/>
  <c r="FA1268" i="14"/>
  <c r="FB1257" i="14"/>
  <c r="FA1247" i="14"/>
  <c r="FA1236" i="14"/>
  <c r="FB1225" i="14"/>
  <c r="FA1215" i="14"/>
  <c r="FA1204" i="14"/>
  <c r="FB1193" i="14"/>
  <c r="FA1183" i="14"/>
  <c r="FA1172" i="14"/>
  <c r="FB1161" i="14"/>
  <c r="FA1151" i="14"/>
  <c r="FA1140" i="14"/>
  <c r="FB1129" i="14"/>
  <c r="FA1119" i="14"/>
  <c r="FA1108" i="14"/>
  <c r="FB1097" i="14"/>
  <c r="FA1087" i="14"/>
  <c r="FA1076" i="14"/>
  <c r="FB1065" i="14"/>
  <c r="FB1055" i="14"/>
  <c r="FB1047" i="14"/>
  <c r="FB1039" i="14"/>
  <c r="FB1031" i="14"/>
  <c r="FB1023" i="14"/>
  <c r="FB1015" i="14"/>
  <c r="FB1007" i="14"/>
  <c r="FB999" i="14"/>
  <c r="FB991" i="14"/>
  <c r="FB983" i="14"/>
  <c r="FB975" i="14"/>
  <c r="FB967" i="14"/>
  <c r="FB959" i="14"/>
  <c r="FB951" i="14"/>
  <c r="FB943" i="14"/>
  <c r="FB935" i="14"/>
  <c r="FB927" i="14"/>
  <c r="FB919" i="14"/>
  <c r="FB911" i="14"/>
  <c r="FB903" i="14"/>
  <c r="FB895" i="14"/>
  <c r="FB887" i="14"/>
  <c r="FB879" i="14"/>
  <c r="FB871" i="14"/>
  <c r="FB863" i="14"/>
  <c r="FB855" i="14"/>
  <c r="FB847" i="14"/>
  <c r="FB839" i="14"/>
  <c r="FB831" i="14"/>
  <c r="FB823" i="14"/>
  <c r="FB815" i="14"/>
  <c r="FB807" i="14"/>
  <c r="FB799" i="14"/>
  <c r="FB791" i="14"/>
  <c r="FB783" i="14"/>
  <c r="FB775" i="14"/>
  <c r="FB767" i="14"/>
  <c r="FB759" i="14"/>
  <c r="FB751" i="14"/>
  <c r="FB743" i="14"/>
  <c r="FB735" i="14"/>
  <c r="FB727" i="14"/>
  <c r="FB719" i="14"/>
  <c r="FB711" i="14"/>
  <c r="FB703" i="14"/>
  <c r="FB695" i="14"/>
  <c r="FB687" i="14"/>
  <c r="FB679" i="14"/>
  <c r="FB671" i="14"/>
  <c r="FB663" i="14"/>
  <c r="FB655" i="14"/>
  <c r="FB647" i="14"/>
  <c r="FB639" i="14"/>
  <c r="FB631" i="14"/>
  <c r="FB623" i="14"/>
  <c r="FB615" i="14"/>
  <c r="FB607" i="14"/>
  <c r="FB599" i="14"/>
  <c r="FB591" i="14"/>
  <c r="FB583" i="14"/>
  <c r="FB575" i="14"/>
  <c r="FB567" i="14"/>
  <c r="FB559" i="14"/>
  <c r="FB551" i="14"/>
  <c r="FB543" i="14"/>
  <c r="FB535" i="14"/>
  <c r="FB527" i="14"/>
  <c r="FB519" i="14"/>
  <c r="FB511" i="14"/>
  <c r="FB503" i="14"/>
  <c r="FB495" i="14"/>
  <c r="FB487" i="14"/>
  <c r="FB479" i="14"/>
  <c r="FB471" i="14"/>
  <c r="FB463" i="14"/>
  <c r="FB455" i="14"/>
  <c r="FB447" i="14"/>
  <c r="FB439" i="14"/>
  <c r="FB431" i="14"/>
  <c r="FB423" i="14"/>
  <c r="FB415" i="14"/>
  <c r="FB407" i="14"/>
  <c r="FB399" i="14"/>
  <c r="FB391" i="14"/>
  <c r="FB383" i="14"/>
  <c r="FB375" i="14"/>
  <c r="FB367" i="14"/>
  <c r="FB359" i="14"/>
  <c r="FB351" i="14"/>
  <c r="FB343" i="14"/>
  <c r="FB335" i="14"/>
  <c r="FB327" i="14"/>
  <c r="FB319" i="14"/>
  <c r="FB311" i="14"/>
  <c r="FB303" i="14"/>
  <c r="FB295" i="14"/>
  <c r="FB287" i="14"/>
  <c r="FB279" i="14"/>
  <c r="FB271" i="14"/>
  <c r="FB1939" i="14"/>
  <c r="FA2484" i="14"/>
  <c r="FA2028" i="14"/>
  <c r="FB2514" i="14"/>
  <c r="FB2266" i="14"/>
  <c r="FB2040" i="14"/>
  <c r="FB1868" i="14"/>
  <c r="FB1698" i="14"/>
  <c r="FB1528" i="14"/>
  <c r="FB1356" i="14"/>
  <c r="FB1246" i="14"/>
  <c r="FB1204" i="14"/>
  <c r="FB1166" i="14"/>
  <c r="FB1134" i="14"/>
  <c r="FB1102" i="14"/>
  <c r="FB1070" i="14"/>
  <c r="FA1930" i="14"/>
  <c r="FA1856" i="14"/>
  <c r="FB1813" i="14"/>
  <c r="FA1771" i="14"/>
  <c r="FA1728" i="14"/>
  <c r="FB1685" i="14"/>
  <c r="FA1643" i="14"/>
  <c r="FA1600" i="14"/>
  <c r="FB1557" i="14"/>
  <c r="FA1515" i="14"/>
  <c r="FA1472" i="14"/>
  <c r="FB1429" i="14"/>
  <c r="FA1387" i="14"/>
  <c r="FA1344" i="14"/>
  <c r="FB1301" i="14"/>
  <c r="FA1259" i="14"/>
  <c r="FA1216" i="14"/>
  <c r="FB1173" i="14"/>
  <c r="FA1131" i="14"/>
  <c r="FA1088" i="14"/>
  <c r="FB1048" i="14"/>
  <c r="FB1016" i="14"/>
  <c r="FB984" i="14"/>
  <c r="FB952" i="14"/>
  <c r="FB920" i="14"/>
  <c r="FB886" i="14"/>
  <c r="FB854" i="14"/>
  <c r="FB822" i="14"/>
  <c r="FB790" i="14"/>
  <c r="FB758" i="14"/>
  <c r="FB726" i="14"/>
  <c r="FB692" i="14"/>
  <c r="FB646" i="14"/>
  <c r="FB564" i="14"/>
  <c r="FB470" i="14"/>
  <c r="FB390" i="14"/>
  <c r="FB308" i="14"/>
  <c r="FB228" i="14"/>
  <c r="FB102" i="14"/>
  <c r="FA1908" i="14"/>
  <c r="FA1849" i="14"/>
  <c r="FA1806" i="14"/>
  <c r="FB1763" i="14"/>
  <c r="FA1721" i="14"/>
  <c r="FA1678" i="14"/>
  <c r="FB1635" i="14"/>
  <c r="FA1593" i="14"/>
  <c r="FA1550" i="14"/>
  <c r="FB1507" i="14"/>
  <c r="FA1465" i="14"/>
  <c r="FA1422" i="14"/>
  <c r="FB1379" i="14"/>
  <c r="FA1337" i="14"/>
  <c r="FA1294" i="14"/>
  <c r="FB1251" i="14"/>
  <c r="FA1209" i="14"/>
  <c r="FA1166" i="14"/>
  <c r="FB1123" i="14"/>
  <c r="FA1081" i="14"/>
  <c r="FA1043" i="14"/>
  <c r="FA1011" i="14"/>
  <c r="FA979" i="14"/>
  <c r="FA947" i="14"/>
  <c r="FA915" i="14"/>
  <c r="FA883" i="14"/>
  <c r="FA851" i="14"/>
  <c r="FA825" i="14"/>
  <c r="FA809" i="14"/>
  <c r="FA793" i="14"/>
  <c r="FA777" i="14"/>
  <c r="FA761" i="14"/>
  <c r="FA745" i="14"/>
  <c r="FA737" i="14"/>
  <c r="FA729" i="14"/>
  <c r="FA721" i="14"/>
  <c r="FA713" i="14"/>
  <c r="FA705" i="14"/>
  <c r="FA697" i="14"/>
  <c r="FA689" i="14"/>
  <c r="FA681" i="14"/>
  <c r="FA673" i="14"/>
  <c r="FA665" i="14"/>
  <c r="FA657" i="14"/>
  <c r="FA649" i="14"/>
  <c r="FA641" i="14"/>
  <c r="FA633" i="14"/>
  <c r="FA625" i="14"/>
  <c r="FA617" i="14"/>
  <c r="FA609" i="14"/>
  <c r="FA601" i="14"/>
  <c r="FA593" i="14"/>
  <c r="FA585" i="14"/>
  <c r="FA577" i="14"/>
  <c r="FA569" i="14"/>
  <c r="FA561" i="14"/>
  <c r="FA553" i="14"/>
  <c r="FA545" i="14"/>
  <c r="FA537" i="14"/>
  <c r="FA529" i="14"/>
  <c r="FA521" i="14"/>
  <c r="FA513" i="14"/>
  <c r="FA505" i="14"/>
  <c r="FA497" i="14"/>
  <c r="FA489" i="14"/>
  <c r="FA481" i="14"/>
  <c r="FA473" i="14"/>
  <c r="FA465" i="14"/>
  <c r="FA457" i="14"/>
  <c r="FA449" i="14"/>
  <c r="FA441" i="14"/>
  <c r="FA433" i="14"/>
  <c r="FA425" i="14"/>
  <c r="FA417" i="14"/>
  <c r="FA409" i="14"/>
  <c r="FA401" i="14"/>
  <c r="FA393" i="14"/>
  <c r="FA385" i="14"/>
  <c r="FA377" i="14"/>
  <c r="FA369" i="14"/>
  <c r="FA361" i="14"/>
  <c r="FA353" i="14"/>
  <c r="FA345" i="14"/>
  <c r="FA337" i="14"/>
  <c r="FA329" i="14"/>
  <c r="FA321" i="14"/>
  <c r="FA313" i="14"/>
  <c r="FA305" i="14"/>
  <c r="FA297" i="14"/>
  <c r="FA289" i="14"/>
  <c r="FA281" i="14"/>
  <c r="FA273" i="14"/>
  <c r="FA265" i="14"/>
  <c r="FA257" i="14"/>
  <c r="FA249" i="14"/>
  <c r="FA241" i="14"/>
  <c r="FA233" i="14"/>
  <c r="FA225" i="14"/>
  <c r="FA217" i="14"/>
  <c r="FA209" i="14"/>
  <c r="FA201" i="14"/>
  <c r="FA193" i="14"/>
  <c r="FA185" i="14"/>
  <c r="FA177" i="14"/>
  <c r="FA169" i="14"/>
  <c r="FA161" i="14"/>
  <c r="FA153" i="14"/>
  <c r="FA145" i="14"/>
  <c r="FA137" i="14"/>
  <c r="FA129" i="14"/>
  <c r="FA121" i="14"/>
  <c r="FA113" i="14"/>
  <c r="FA105" i="14"/>
  <c r="FA97" i="14"/>
  <c r="FA85" i="14"/>
  <c r="FA2006" i="14"/>
  <c r="FA1974" i="14"/>
  <c r="FA1942" i="14"/>
  <c r="FA1910" i="14"/>
  <c r="FB1881" i="14"/>
  <c r="FA1871" i="14"/>
  <c r="FA1860" i="14"/>
  <c r="FB1849" i="14"/>
  <c r="FA1839" i="14"/>
  <c r="FA1828" i="14"/>
  <c r="FB1817" i="14"/>
  <c r="FA1807" i="14"/>
  <c r="FA1796" i="14"/>
  <c r="FB1785" i="14"/>
  <c r="FA1775" i="14"/>
  <c r="FA1764" i="14"/>
  <c r="FB1753" i="14"/>
  <c r="FA1743" i="14"/>
  <c r="FA1732" i="14"/>
  <c r="FB1721" i="14"/>
  <c r="FA1711" i="14"/>
  <c r="FA1700" i="14"/>
  <c r="FB1689" i="14"/>
  <c r="FA1679" i="14"/>
  <c r="FA1668" i="14"/>
  <c r="FB1657" i="14"/>
  <c r="FA1647" i="14"/>
  <c r="FA1636" i="14"/>
  <c r="FB1625" i="14"/>
  <c r="FA1615" i="14"/>
  <c r="FA1604" i="14"/>
  <c r="FB1593" i="14"/>
  <c r="FA1583" i="14"/>
  <c r="FA1572" i="14"/>
  <c r="FB1561" i="14"/>
  <c r="FA1551" i="14"/>
  <c r="FA1540" i="14"/>
  <c r="FB1529" i="14"/>
  <c r="FA1519" i="14"/>
  <c r="FA1508" i="14"/>
  <c r="FB1497" i="14"/>
  <c r="FA1487" i="14"/>
  <c r="FA1476" i="14"/>
  <c r="FB1465" i="14"/>
  <c r="FA1455" i="14"/>
  <c r="FA1444" i="14"/>
  <c r="FB1433" i="14"/>
  <c r="FA1423" i="14"/>
  <c r="FA1412" i="14"/>
  <c r="FB1401" i="14"/>
  <c r="FA1391" i="14"/>
  <c r="FA1380" i="14"/>
  <c r="FB1369" i="14"/>
  <c r="FA1359" i="14"/>
  <c r="FA1348" i="14"/>
  <c r="FB1337" i="14"/>
  <c r="FA1327" i="14"/>
  <c r="FA1316" i="14"/>
  <c r="FB1305" i="14"/>
  <c r="FA1295" i="14"/>
  <c r="FA1284" i="14"/>
  <c r="FB1273" i="14"/>
  <c r="FA1263" i="14"/>
  <c r="FA1252" i="14"/>
  <c r="FB1241" i="14"/>
  <c r="FA1231" i="14"/>
  <c r="FA1220" i="14"/>
  <c r="FB1209" i="14"/>
  <c r="FA1199" i="14"/>
  <c r="FA1188" i="14"/>
  <c r="FB1177" i="14"/>
  <c r="FA1167" i="14"/>
  <c r="FA1156" i="14"/>
  <c r="FB1145" i="14"/>
  <c r="FA1135" i="14"/>
  <c r="FA1124" i="14"/>
  <c r="FB1113" i="14"/>
  <c r="FA1103" i="14"/>
  <c r="FA1092" i="14"/>
  <c r="FB1081" i="14"/>
  <c r="FA1071" i="14"/>
  <c r="FA1060" i="14"/>
  <c r="FB1051" i="14"/>
  <c r="FB1043" i="14"/>
  <c r="FB1035" i="14"/>
  <c r="FB1027" i="14"/>
  <c r="FB1019" i="14"/>
  <c r="FB1011" i="14"/>
  <c r="FB1003" i="14"/>
  <c r="FB995" i="14"/>
  <c r="FB987" i="14"/>
  <c r="FB979" i="14"/>
  <c r="FB971" i="14"/>
  <c r="FB963" i="14"/>
  <c r="FB955" i="14"/>
  <c r="FB947" i="14"/>
  <c r="FB939" i="14"/>
  <c r="FB931" i="14"/>
  <c r="FB923" i="14"/>
  <c r="FB915" i="14"/>
  <c r="FB907" i="14"/>
  <c r="FB899" i="14"/>
  <c r="FB891" i="14"/>
  <c r="FB883" i="14"/>
  <c r="FB875" i="14"/>
  <c r="FB867" i="14"/>
  <c r="FB859" i="14"/>
  <c r="FB851" i="14"/>
  <c r="FB843" i="14"/>
  <c r="FB835" i="14"/>
  <c r="FB827" i="14"/>
  <c r="FB819" i="14"/>
  <c r="FB811" i="14"/>
  <c r="FB803" i="14"/>
  <c r="FB795" i="14"/>
  <c r="FB787" i="14"/>
  <c r="FB779" i="14"/>
  <c r="FB771" i="14"/>
  <c r="FB763" i="14"/>
  <c r="FB755" i="14"/>
  <c r="FB747" i="14"/>
  <c r="FB739" i="14"/>
  <c r="FB731" i="14"/>
  <c r="FB723" i="14"/>
  <c r="FB715" i="14"/>
  <c r="FB707" i="14"/>
  <c r="FB699" i="14"/>
  <c r="FB691" i="14"/>
  <c r="FB683" i="14"/>
  <c r="FB675" i="14"/>
  <c r="FB667" i="14"/>
  <c r="FB659" i="14"/>
  <c r="FB651" i="14"/>
  <c r="FB643" i="14"/>
  <c r="FB635" i="14"/>
  <c r="FB627" i="14"/>
  <c r="FB619" i="14"/>
  <c r="FB611" i="14"/>
  <c r="FB603" i="14"/>
  <c r="FB595" i="14"/>
  <c r="FB587" i="14"/>
  <c r="FB579" i="14"/>
  <c r="FB571" i="14"/>
  <c r="FB563" i="14"/>
  <c r="FB555" i="14"/>
  <c r="FB547" i="14"/>
  <c r="FB539" i="14"/>
  <c r="FB531" i="14"/>
  <c r="FB523" i="14"/>
  <c r="FB515" i="14"/>
  <c r="FB507" i="14"/>
  <c r="FB499" i="14"/>
  <c r="FB491" i="14"/>
  <c r="FB483" i="14"/>
  <c r="FB475" i="14"/>
  <c r="FB467" i="14"/>
  <c r="FB459" i="14"/>
  <c r="FB451" i="14"/>
  <c r="FB443" i="14"/>
  <c r="FB435" i="14"/>
  <c r="FB427" i="14"/>
  <c r="FB419" i="14"/>
  <c r="FB411" i="14"/>
  <c r="FB403" i="14"/>
  <c r="FB395" i="14"/>
  <c r="FB387" i="14"/>
  <c r="FB379" i="14"/>
  <c r="FB371" i="14"/>
  <c r="FB363" i="14"/>
  <c r="FB355" i="14"/>
  <c r="FB347" i="14"/>
  <c r="FB339" i="14"/>
  <c r="FB331" i="14"/>
  <c r="FB323" i="14"/>
  <c r="FB315" i="14"/>
  <c r="FB307" i="14"/>
  <c r="FB299" i="14"/>
  <c r="FB291" i="14"/>
  <c r="FB283" i="14"/>
  <c r="FB275" i="14"/>
  <c r="FB267" i="14"/>
  <c r="FB259" i="14"/>
  <c r="FB251" i="14"/>
  <c r="FB243" i="14"/>
  <c r="FB235" i="14"/>
  <c r="FB227" i="14"/>
  <c r="FB219" i="14"/>
  <c r="FB211" i="14"/>
  <c r="FB203" i="14"/>
  <c r="FB195" i="14"/>
  <c r="FB187" i="14"/>
  <c r="FB179" i="14"/>
  <c r="FB171" i="14"/>
  <c r="FB163" i="14"/>
  <c r="FB155" i="14"/>
  <c r="FB147" i="14"/>
  <c r="FB139" i="14"/>
  <c r="FB131" i="14"/>
  <c r="FB123" i="14"/>
  <c r="FB115" i="14"/>
  <c r="FB107" i="14"/>
  <c r="FB99" i="14"/>
  <c r="FB91" i="14"/>
  <c r="FB83" i="14"/>
  <c r="FB75" i="14"/>
  <c r="FA1992" i="14"/>
  <c r="FA1960" i="14"/>
  <c r="FA1928" i="14"/>
  <c r="FA1896" i="14"/>
  <c r="FA1877" i="14"/>
  <c r="FA1866" i="14"/>
  <c r="FB1855" i="14"/>
  <c r="FA1845" i="14"/>
  <c r="FA1834" i="14"/>
  <c r="FB1823" i="14"/>
  <c r="FA1813" i="14"/>
  <c r="FA1802" i="14"/>
  <c r="FB1791" i="14"/>
  <c r="FA1781" i="14"/>
  <c r="FA1770" i="14"/>
  <c r="FB1759" i="14"/>
  <c r="FA1749" i="14"/>
  <c r="FA1738" i="14"/>
  <c r="FB1727" i="14"/>
  <c r="FA1717" i="14"/>
  <c r="FA1706" i="14"/>
  <c r="FB1695" i="14"/>
  <c r="FA1685" i="14"/>
  <c r="FA1674" i="14"/>
  <c r="FB1663" i="14"/>
  <c r="FA1653" i="14"/>
  <c r="FA1642" i="14"/>
  <c r="FB1631" i="14"/>
  <c r="FB2151" i="14"/>
  <c r="FB2322" i="14"/>
  <c r="FB1570" i="14"/>
  <c r="FB1174" i="14"/>
  <c r="FA1962" i="14"/>
  <c r="FA1739" i="14"/>
  <c r="FA1568" i="14"/>
  <c r="FB1397" i="14"/>
  <c r="FA1227" i="14"/>
  <c r="FB1056" i="14"/>
  <c r="FB928" i="14"/>
  <c r="FB798" i="14"/>
  <c r="FB666" i="14"/>
  <c r="FB328" i="14"/>
  <c r="FB1859" i="14"/>
  <c r="FA1689" i="14"/>
  <c r="FA1518" i="14"/>
  <c r="FB1347" i="14"/>
  <c r="FA1177" i="14"/>
  <c r="FA1019" i="14"/>
  <c r="FA891" i="14"/>
  <c r="FA795" i="14"/>
  <c r="FA739" i="14"/>
  <c r="FA707" i="14"/>
  <c r="FA675" i="14"/>
  <c r="FA643" i="14"/>
  <c r="FA611" i="14"/>
  <c r="FA579" i="14"/>
  <c r="FA547" i="14"/>
  <c r="FA515" i="14"/>
  <c r="FA483" i="14"/>
  <c r="FA451" i="14"/>
  <c r="FA419" i="14"/>
  <c r="FA387" i="14"/>
  <c r="FA355" i="14"/>
  <c r="FA323" i="14"/>
  <c r="FA291" i="14"/>
  <c r="FA259" i="14"/>
  <c r="FA227" i="14"/>
  <c r="FA195" i="14"/>
  <c r="FA163" i="14"/>
  <c r="FA131" i="14"/>
  <c r="FA99" i="14"/>
  <c r="FA1950" i="14"/>
  <c r="FA1863" i="14"/>
  <c r="FA1820" i="14"/>
  <c r="FB1777" i="14"/>
  <c r="FA1735" i="14"/>
  <c r="FA1692" i="14"/>
  <c r="FB1649" i="14"/>
  <c r="FA1607" i="14"/>
  <c r="FA1564" i="14"/>
  <c r="FB1521" i="14"/>
  <c r="FA1479" i="14"/>
  <c r="FA1436" i="14"/>
  <c r="FB1393" i="14"/>
  <c r="FA1351" i="14"/>
  <c r="FA1308" i="14"/>
  <c r="FB1265" i="14"/>
  <c r="FA1223" i="14"/>
  <c r="FA1180" i="14"/>
  <c r="FB1137" i="14"/>
  <c r="FA1095" i="14"/>
  <c r="FB1053" i="14"/>
  <c r="FB1021" i="14"/>
  <c r="FB989" i="14"/>
  <c r="FB957" i="14"/>
  <c r="FB925" i="14"/>
  <c r="FB893" i="14"/>
  <c r="FB861" i="14"/>
  <c r="FB829" i="14"/>
  <c r="FB797" i="14"/>
  <c r="FB765" i="14"/>
  <c r="FB733" i="14"/>
  <c r="FB701" i="14"/>
  <c r="FB669" i="14"/>
  <c r="FB637" i="14"/>
  <c r="FB605" i="14"/>
  <c r="FB573" i="14"/>
  <c r="FB541" i="14"/>
  <c r="FB509" i="14"/>
  <c r="FB477" i="14"/>
  <c r="FB445" i="14"/>
  <c r="FB413" i="14"/>
  <c r="FB381" i="14"/>
  <c r="FB349" i="14"/>
  <c r="FB333" i="14"/>
  <c r="FB317" i="14"/>
  <c r="FB301" i="14"/>
  <c r="FB285" i="14"/>
  <c r="FB269" i="14"/>
  <c r="FB257" i="14"/>
  <c r="FB247" i="14"/>
  <c r="FB237" i="14"/>
  <c r="FB225" i="14"/>
  <c r="FB215" i="14"/>
  <c r="FB205" i="14"/>
  <c r="FB193" i="14"/>
  <c r="FB183" i="14"/>
  <c r="FB173" i="14"/>
  <c r="FB161" i="14"/>
  <c r="FB151" i="14"/>
  <c r="FB141" i="14"/>
  <c r="FB129" i="14"/>
  <c r="FB119" i="14"/>
  <c r="FB109" i="14"/>
  <c r="FB97" i="14"/>
  <c r="FB87" i="14"/>
  <c r="FB77" i="14"/>
  <c r="FA1984" i="14"/>
  <c r="FA1944" i="14"/>
  <c r="FA1904" i="14"/>
  <c r="FA1874" i="14"/>
  <c r="FA1861" i="14"/>
  <c r="FB1847" i="14"/>
  <c r="FB1831" i="14"/>
  <c r="FA1818" i="14"/>
  <c r="FA1805" i="14"/>
  <c r="FA1789" i="14"/>
  <c r="FB1775" i="14"/>
  <c r="FA1762" i="14"/>
  <c r="FA1746" i="14"/>
  <c r="FA1733" i="14"/>
  <c r="FB1719" i="14"/>
  <c r="FB1703" i="14"/>
  <c r="FA1690" i="14"/>
  <c r="FA1677" i="14"/>
  <c r="FA1661" i="14"/>
  <c r="FB1647" i="14"/>
  <c r="FA1634" i="14"/>
  <c r="FA1621" i="14"/>
  <c r="FA1610" i="14"/>
  <c r="FB1599" i="14"/>
  <c r="FA1589" i="14"/>
  <c r="FA1578" i="14"/>
  <c r="FB1567" i="14"/>
  <c r="FA1557" i="14"/>
  <c r="FA1546" i="14"/>
  <c r="FB1535" i="14"/>
  <c r="FA1525" i="14"/>
  <c r="FA1514" i="14"/>
  <c r="FB1503" i="14"/>
  <c r="FA1493" i="14"/>
  <c r="FA1482" i="14"/>
  <c r="FB1471" i="14"/>
  <c r="FA1461" i="14"/>
  <c r="FA1450" i="14"/>
  <c r="FB1439" i="14"/>
  <c r="FA1429" i="14"/>
  <c r="FA1418" i="14"/>
  <c r="FB1407" i="14"/>
  <c r="FA1397" i="14"/>
  <c r="FA1386" i="14"/>
  <c r="FB1375" i="14"/>
  <c r="FA1365" i="14"/>
  <c r="FA1354" i="14"/>
  <c r="FB1343" i="14"/>
  <c r="FA1333" i="14"/>
  <c r="FA1322" i="14"/>
  <c r="FB1311" i="14"/>
  <c r="FA1301" i="14"/>
  <c r="FA1290" i="14"/>
  <c r="FB1279" i="14"/>
  <c r="FA1269" i="14"/>
  <c r="FA1258" i="14"/>
  <c r="FB1247" i="14"/>
  <c r="FA1237" i="14"/>
  <c r="FA1226" i="14"/>
  <c r="FB1215" i="14"/>
  <c r="FA1205" i="14"/>
  <c r="FA1194" i="14"/>
  <c r="FB1183" i="14"/>
  <c r="FA1173" i="14"/>
  <c r="FA1162" i="14"/>
  <c r="FB1151" i="14"/>
  <c r="FA1141" i="14"/>
  <c r="FA1130" i="14"/>
  <c r="FB1119" i="14"/>
  <c r="FA1109" i="14"/>
  <c r="FA1098" i="14"/>
  <c r="FB1087" i="14"/>
  <c r="FA1077" i="14"/>
  <c r="FA1066" i="14"/>
  <c r="FA1056" i="14"/>
  <c r="FA1048" i="14"/>
  <c r="FA1040" i="14"/>
  <c r="FA1032" i="14"/>
  <c r="FA1024" i="14"/>
  <c r="FA1016" i="14"/>
  <c r="FA1008" i="14"/>
  <c r="FA1000" i="14"/>
  <c r="FA992" i="14"/>
  <c r="FA984" i="14"/>
  <c r="FA976" i="14"/>
  <c r="FA968" i="14"/>
  <c r="FA960" i="14"/>
  <c r="FA952" i="14"/>
  <c r="FA944" i="14"/>
  <c r="FA936" i="14"/>
  <c r="FA928" i="14"/>
  <c r="FA920" i="14"/>
  <c r="FA912" i="14"/>
  <c r="FA904" i="14"/>
  <c r="FA896" i="14"/>
  <c r="FA888" i="14"/>
  <c r="FA880" i="14"/>
  <c r="FA872" i="14"/>
  <c r="FA864" i="14"/>
  <c r="FA856" i="14"/>
  <c r="FA848" i="14"/>
  <c r="FA840" i="14"/>
  <c r="FA832" i="14"/>
  <c r="FA824" i="14"/>
  <c r="FA816" i="14"/>
  <c r="FA808" i="14"/>
  <c r="FA800" i="14"/>
  <c r="FA792" i="14"/>
  <c r="FA784" i="14"/>
  <c r="FA776" i="14"/>
  <c r="FA768" i="14"/>
  <c r="FA760" i="14"/>
  <c r="FA752" i="14"/>
  <c r="FA744" i="14"/>
  <c r="FA736" i="14"/>
  <c r="FA728" i="14"/>
  <c r="FA720" i="14"/>
  <c r="FA712" i="14"/>
  <c r="FA704" i="14"/>
  <c r="FA696" i="14"/>
  <c r="FA688" i="14"/>
  <c r="FA680" i="14"/>
  <c r="FA672" i="14"/>
  <c r="FA664" i="14"/>
  <c r="FA656" i="14"/>
  <c r="FA648" i="14"/>
  <c r="FA640" i="14"/>
  <c r="FA632" i="14"/>
  <c r="FA624" i="14"/>
  <c r="FA616" i="14"/>
  <c r="FA608" i="14"/>
  <c r="FA600" i="14"/>
  <c r="FA592" i="14"/>
  <c r="FA584" i="14"/>
  <c r="FA576" i="14"/>
  <c r="FA568" i="14"/>
  <c r="FA560" i="14"/>
  <c r="FA552" i="14"/>
  <c r="FA544" i="14"/>
  <c r="FA536" i="14"/>
  <c r="FA528" i="14"/>
  <c r="FA520" i="14"/>
  <c r="FA512" i="14"/>
  <c r="FA504" i="14"/>
  <c r="FA496" i="14"/>
  <c r="FA488" i="14"/>
  <c r="FA480" i="14"/>
  <c r="FA472" i="14"/>
  <c r="FA464" i="14"/>
  <c r="FA456" i="14"/>
  <c r="FA448" i="14"/>
  <c r="FA440" i="14"/>
  <c r="FA432" i="14"/>
  <c r="FA424" i="14"/>
  <c r="FA416" i="14"/>
  <c r="FA408" i="14"/>
  <c r="FA400" i="14"/>
  <c r="FA392" i="14"/>
  <c r="FA384" i="14"/>
  <c r="FA376" i="14"/>
  <c r="FA368" i="14"/>
  <c r="FA360" i="14"/>
  <c r="FA352" i="14"/>
  <c r="FA344" i="14"/>
  <c r="FA336" i="14"/>
  <c r="FA328" i="14"/>
  <c r="FA320" i="14"/>
  <c r="FA312" i="14"/>
  <c r="FA304" i="14"/>
  <c r="FA296" i="14"/>
  <c r="FA288" i="14"/>
  <c r="FA280" i="14"/>
  <c r="FA272" i="14"/>
  <c r="FA264" i="14"/>
  <c r="FA256" i="14"/>
  <c r="FA248" i="14"/>
  <c r="FA240" i="14"/>
  <c r="FA232" i="14"/>
  <c r="FA224" i="14"/>
  <c r="FA216" i="14"/>
  <c r="FA208" i="14"/>
  <c r="FA200" i="14"/>
  <c r="FA192" i="14"/>
  <c r="FA184" i="14"/>
  <c r="FA176" i="14"/>
  <c r="FA168" i="14"/>
  <c r="FA160" i="14"/>
  <c r="FA152" i="14"/>
  <c r="FA144" i="14"/>
  <c r="FA136" i="14"/>
  <c r="FA128" i="14"/>
  <c r="FA120" i="14"/>
  <c r="FA112" i="14"/>
  <c r="FA104" i="14"/>
  <c r="FA96" i="14"/>
  <c r="FA88" i="14"/>
  <c r="FA80" i="14"/>
  <c r="FA72" i="14"/>
  <c r="FB672" i="14"/>
  <c r="FB654" i="14"/>
  <c r="FB642" i="14"/>
  <c r="FB630" i="14"/>
  <c r="FB616" i="14"/>
  <c r="FB604" i="14"/>
  <c r="FB588" i="14"/>
  <c r="FB576" i="14"/>
  <c r="FB562" i="14"/>
  <c r="FB550" i="14"/>
  <c r="FB538" i="14"/>
  <c r="FB524" i="14"/>
  <c r="FB512" i="14"/>
  <c r="FB500" i="14"/>
  <c r="FB490" i="14"/>
  <c r="FB478" i="14"/>
  <c r="FB466" i="14"/>
  <c r="FB450" i="14"/>
  <c r="FB436" i="14"/>
  <c r="FB424" i="14"/>
  <c r="FB410" i="14"/>
  <c r="FB398" i="14"/>
  <c r="FB386" i="14"/>
  <c r="FB374" i="14"/>
  <c r="FB360" i="14"/>
  <c r="FB346" i="14"/>
  <c r="FB332" i="14"/>
  <c r="FB320" i="14"/>
  <c r="FB306" i="14"/>
  <c r="FB292" i="14"/>
  <c r="FB280" i="14"/>
  <c r="FB266" i="14"/>
  <c r="FB254" i="14"/>
  <c r="FB240" i="14"/>
  <c r="FB226" i="14"/>
  <c r="FB214" i="14"/>
  <c r="FB202" i="14"/>
  <c r="FB190" i="14"/>
  <c r="FB176" i="14"/>
  <c r="FB164" i="14"/>
  <c r="FB152" i="14"/>
  <c r="FB142" i="14"/>
  <c r="FB134" i="14"/>
  <c r="FB126" i="14"/>
  <c r="FB116" i="14"/>
  <c r="FB108" i="14"/>
  <c r="FB98" i="14"/>
  <c r="FB90" i="14"/>
  <c r="FB80" i="14"/>
  <c r="FB70" i="14"/>
  <c r="FA79" i="14"/>
  <c r="FA2598" i="14"/>
  <c r="FB2096" i="14"/>
  <c r="FB1400" i="14"/>
  <c r="FB1142" i="14"/>
  <c r="FA1867" i="14"/>
  <c r="FA1696" i="14"/>
  <c r="FB1525" i="14"/>
  <c r="FA1355" i="14"/>
  <c r="FA1184" i="14"/>
  <c r="FB1024" i="14"/>
  <c r="FB896" i="14"/>
  <c r="FB766" i="14"/>
  <c r="FB584" i="14"/>
  <c r="FB246" i="14"/>
  <c r="FA1817" i="14"/>
  <c r="FA1646" i="14"/>
  <c r="FB1475" i="14"/>
  <c r="FA1305" i="14"/>
  <c r="FA1134" i="14"/>
  <c r="FA987" i="14"/>
  <c r="FA859" i="14"/>
  <c r="FA779" i="14"/>
  <c r="FA731" i="14"/>
  <c r="FA699" i="14"/>
  <c r="FA667" i="14"/>
  <c r="FA635" i="14"/>
  <c r="FA603" i="14"/>
  <c r="FA571" i="14"/>
  <c r="FA539" i="14"/>
  <c r="FA507" i="14"/>
  <c r="FA475" i="14"/>
  <c r="FA443" i="14"/>
  <c r="FA411" i="14"/>
  <c r="FA379" i="14"/>
  <c r="FA347" i="14"/>
  <c r="FA315" i="14"/>
  <c r="FA283" i="14"/>
  <c r="FA251" i="14"/>
  <c r="FA219" i="14"/>
  <c r="FA187" i="14"/>
  <c r="FA155" i="14"/>
  <c r="FA123" i="14"/>
  <c r="FA89" i="14"/>
  <c r="FA1918" i="14"/>
  <c r="FA1852" i="14"/>
  <c r="FB1809" i="14"/>
  <c r="FA1767" i="14"/>
  <c r="FA1724" i="14"/>
  <c r="FB1681" i="14"/>
  <c r="FA1639" i="14"/>
  <c r="FA1596" i="14"/>
  <c r="FB1553" i="14"/>
  <c r="FA1511" i="14"/>
  <c r="FA1468" i="14"/>
  <c r="FB1425" i="14"/>
  <c r="FA1383" i="14"/>
  <c r="FA1340" i="14"/>
  <c r="FB1297" i="14"/>
  <c r="FA1255" i="14"/>
  <c r="FA1212" i="14"/>
  <c r="FB1169" i="14"/>
  <c r="FA1127" i="14"/>
  <c r="FA1084" i="14"/>
  <c r="FB1045" i="14"/>
  <c r="FB1013" i="14"/>
  <c r="FB981" i="14"/>
  <c r="FB949" i="14"/>
  <c r="FB917" i="14"/>
  <c r="FB885" i="14"/>
  <c r="FB853" i="14"/>
  <c r="FB821" i="14"/>
  <c r="FB789" i="14"/>
  <c r="FB757" i="14"/>
  <c r="FB725" i="14"/>
  <c r="FB693" i="14"/>
  <c r="FB661" i="14"/>
  <c r="FB629" i="14"/>
  <c r="FB597" i="14"/>
  <c r="FB565" i="14"/>
  <c r="FB533" i="14"/>
  <c r="FB501" i="14"/>
  <c r="FB469" i="14"/>
  <c r="FB437" i="14"/>
  <c r="FB405" i="14"/>
  <c r="FB373" i="14"/>
  <c r="FB345" i="14"/>
  <c r="FB329" i="14"/>
  <c r="FB313" i="14"/>
  <c r="FB297" i="14"/>
  <c r="FB281" i="14"/>
  <c r="FB265" i="14"/>
  <c r="FB255" i="14"/>
  <c r="FB245" i="14"/>
  <c r="FB233" i="14"/>
  <c r="FB223" i="14"/>
  <c r="FB213" i="14"/>
  <c r="FB201" i="14"/>
  <c r="FB191" i="14"/>
  <c r="FB181" i="14"/>
  <c r="FB169" i="14"/>
  <c r="FB159" i="14"/>
  <c r="FB149" i="14"/>
  <c r="FB137" i="14"/>
  <c r="FB127" i="14"/>
  <c r="FB117" i="14"/>
  <c r="FB105" i="14"/>
  <c r="FB95" i="14"/>
  <c r="FB85" i="14"/>
  <c r="FB73" i="14"/>
  <c r="FA1976" i="14"/>
  <c r="FA1936" i="14"/>
  <c r="FA1888" i="14"/>
  <c r="FB1871" i="14"/>
  <c r="FA1858" i="14"/>
  <c r="FA1842" i="14"/>
  <c r="FA1829" i="14"/>
  <c r="FB1815" i="14"/>
  <c r="FB1799" i="14"/>
  <c r="FA1786" i="14"/>
  <c r="FA1773" i="14"/>
  <c r="FA1757" i="14"/>
  <c r="FB1743" i="14"/>
  <c r="FA1730" i="14"/>
  <c r="FA1714" i="14"/>
  <c r="FA1701" i="14"/>
  <c r="FB1687" i="14"/>
  <c r="FB1671" i="14"/>
  <c r="FA1658" i="14"/>
  <c r="FA1645" i="14"/>
  <c r="FA1629" i="14"/>
  <c r="FA1618" i="14"/>
  <c r="FB1607" i="14"/>
  <c r="FA1597" i="14"/>
  <c r="FA1586" i="14"/>
  <c r="FB1575" i="14"/>
  <c r="FA1565" i="14"/>
  <c r="FA1554" i="14"/>
  <c r="FB1543" i="14"/>
  <c r="FA1533" i="14"/>
  <c r="FA1522" i="14"/>
  <c r="FB1511" i="14"/>
  <c r="FA1501" i="14"/>
  <c r="FA1490" i="14"/>
  <c r="FB1479" i="14"/>
  <c r="FA1469" i="14"/>
  <c r="FA1458" i="14"/>
  <c r="FB1447" i="14"/>
  <c r="FA1437" i="14"/>
  <c r="FA1426" i="14"/>
  <c r="FB1415" i="14"/>
  <c r="FA1405" i="14"/>
  <c r="FA1394" i="14"/>
  <c r="FB1383" i="14"/>
  <c r="FA1373" i="14"/>
  <c r="FA1362" i="14"/>
  <c r="FB1351" i="14"/>
  <c r="FA1341" i="14"/>
  <c r="FA1330" i="14"/>
  <c r="FB1319" i="14"/>
  <c r="FA1309" i="14"/>
  <c r="FA1298" i="14"/>
  <c r="FB1287" i="14"/>
  <c r="FA1277" i="14"/>
  <c r="FA1266" i="14"/>
  <c r="FB1255" i="14"/>
  <c r="FA1245" i="14"/>
  <c r="FA1234" i="14"/>
  <c r="FB1223" i="14"/>
  <c r="FA1213" i="14"/>
  <c r="FA1202" i="14"/>
  <c r="FB1191" i="14"/>
  <c r="FA1181" i="14"/>
  <c r="FA1170" i="14"/>
  <c r="FB1159" i="14"/>
  <c r="FA1149" i="14"/>
  <c r="FA1138" i="14"/>
  <c r="FB1127" i="14"/>
  <c r="FA1117" i="14"/>
  <c r="FA1106" i="14"/>
  <c r="FB1095" i="14"/>
  <c r="FA1085" i="14"/>
  <c r="FA1074" i="14"/>
  <c r="FB1063" i="14"/>
  <c r="FA1054" i="14"/>
  <c r="FA1046" i="14"/>
  <c r="FA1038" i="14"/>
  <c r="FA1030" i="14"/>
  <c r="FA1022" i="14"/>
  <c r="FA1014" i="14"/>
  <c r="FA1006" i="14"/>
  <c r="FA998" i="14"/>
  <c r="FA990" i="14"/>
  <c r="FA982" i="14"/>
  <c r="FA974" i="14"/>
  <c r="FA966" i="14"/>
  <c r="FA958" i="14"/>
  <c r="FA950" i="14"/>
  <c r="FA942" i="14"/>
  <c r="FA934" i="14"/>
  <c r="FA926" i="14"/>
  <c r="FA918" i="14"/>
  <c r="FA910" i="14"/>
  <c r="FA902" i="14"/>
  <c r="FA894" i="14"/>
  <c r="FA886" i="14"/>
  <c r="FA878" i="14"/>
  <c r="FA870" i="14"/>
  <c r="FA862" i="14"/>
  <c r="FA854" i="14"/>
  <c r="FA846" i="14"/>
  <c r="FA838" i="14"/>
  <c r="FA830" i="14"/>
  <c r="FA822" i="14"/>
  <c r="FA814" i="14"/>
  <c r="FA806" i="14"/>
  <c r="FA798" i="14"/>
  <c r="FA790" i="14"/>
  <c r="FA782" i="14"/>
  <c r="FA774" i="14"/>
  <c r="FA766" i="14"/>
  <c r="FA758" i="14"/>
  <c r="FA750" i="14"/>
  <c r="FA742" i="14"/>
  <c r="FA734" i="14"/>
  <c r="FA726" i="14"/>
  <c r="FA718" i="14"/>
  <c r="FA710" i="14"/>
  <c r="FA702" i="14"/>
  <c r="FA694" i="14"/>
  <c r="FA686" i="14"/>
  <c r="FA678" i="14"/>
  <c r="FA670" i="14"/>
  <c r="FA662" i="14"/>
  <c r="FA654" i="14"/>
  <c r="FA646" i="14"/>
  <c r="FA638" i="14"/>
  <c r="FA630" i="14"/>
  <c r="FA622" i="14"/>
  <c r="FA614" i="14"/>
  <c r="FA606" i="14"/>
  <c r="FA598" i="14"/>
  <c r="FA590" i="14"/>
  <c r="FA582" i="14"/>
  <c r="FA574" i="14"/>
  <c r="FA566" i="14"/>
  <c r="FA558" i="14"/>
  <c r="FA550" i="14"/>
  <c r="FA542" i="14"/>
  <c r="FA534" i="14"/>
  <c r="FA526" i="14"/>
  <c r="FA518" i="14"/>
  <c r="FA510" i="14"/>
  <c r="FA502" i="14"/>
  <c r="FA494" i="14"/>
  <c r="FA486" i="14"/>
  <c r="FA478" i="14"/>
  <c r="FA470" i="14"/>
  <c r="FA462" i="14"/>
  <c r="FA454" i="14"/>
  <c r="FA446" i="14"/>
  <c r="FA438" i="14"/>
  <c r="FA430" i="14"/>
  <c r="FA422" i="14"/>
  <c r="FA414" i="14"/>
  <c r="FA406" i="14"/>
  <c r="FA398" i="14"/>
  <c r="FA390" i="14"/>
  <c r="FA382" i="14"/>
  <c r="FA374" i="14"/>
  <c r="FA366" i="14"/>
  <c r="FA358" i="14"/>
  <c r="FA350" i="14"/>
  <c r="FA342" i="14"/>
  <c r="FA334" i="14"/>
  <c r="FA326" i="14"/>
  <c r="FA318" i="14"/>
  <c r="FA310" i="14"/>
  <c r="FA302" i="14"/>
  <c r="FA294" i="14"/>
  <c r="FA286" i="14"/>
  <c r="FA278" i="14"/>
  <c r="FA270" i="14"/>
  <c r="FA262" i="14"/>
  <c r="FA254" i="14"/>
  <c r="FA246" i="14"/>
  <c r="FA238" i="14"/>
  <c r="FA230" i="14"/>
  <c r="FA222" i="14"/>
  <c r="FA214" i="14"/>
  <c r="FA206" i="14"/>
  <c r="FA198" i="14"/>
  <c r="FA190" i="14"/>
  <c r="FA182" i="14"/>
  <c r="FA174" i="14"/>
  <c r="FA166" i="14"/>
  <c r="FA158" i="14"/>
  <c r="FA150" i="14"/>
  <c r="FA142" i="14"/>
  <c r="FA134" i="14"/>
  <c r="FA126" i="14"/>
  <c r="FA118" i="14"/>
  <c r="FA110" i="14"/>
  <c r="FA102" i="14"/>
  <c r="FA94" i="14"/>
  <c r="FA86" i="14"/>
  <c r="FA78" i="14"/>
  <c r="FA70" i="14"/>
  <c r="FB664" i="14"/>
  <c r="FB650" i="14"/>
  <c r="FB638" i="14"/>
  <c r="FB626" i="14"/>
  <c r="FB614" i="14"/>
  <c r="FB600" i="14"/>
  <c r="FB586" i="14"/>
  <c r="FB572" i="14"/>
  <c r="FB560" i="14"/>
  <c r="FB548" i="14"/>
  <c r="FB536" i="14"/>
  <c r="FB522" i="14"/>
  <c r="FB510" i="14"/>
  <c r="FB498" i="14"/>
  <c r="FB486" i="14"/>
  <c r="FB474" i="14"/>
  <c r="FB462" i="14"/>
  <c r="FB446" i="14"/>
  <c r="FB434" i="14"/>
  <c r="FB420" i="14"/>
  <c r="FB408" i="14"/>
  <c r="FB394" i="14"/>
  <c r="FB382" i="14"/>
  <c r="FB370" i="14"/>
  <c r="FB356" i="14"/>
  <c r="FB344" i="14"/>
  <c r="FB330" i="14"/>
  <c r="FB318" i="14"/>
  <c r="FB302" i="14"/>
  <c r="FB290" i="14"/>
  <c r="FB276" i="14"/>
  <c r="FB262" i="14"/>
  <c r="FB250" i="14"/>
  <c r="FB236" i="14"/>
  <c r="FB224" i="14"/>
  <c r="FB212" i="14"/>
  <c r="FB200" i="14"/>
  <c r="FB186" i="14"/>
  <c r="FB174" i="14"/>
  <c r="FB160" i="14"/>
  <c r="FB150" i="14"/>
  <c r="FB140" i="14"/>
  <c r="FB132" i="14"/>
  <c r="FB124" i="14"/>
  <c r="FB114" i="14"/>
  <c r="FB106" i="14"/>
  <c r="FB96" i="14"/>
  <c r="FB88" i="14"/>
  <c r="FB78" i="14"/>
  <c r="FA93" i="14"/>
  <c r="FA75" i="14"/>
  <c r="FB2626" i="14"/>
  <c r="FB1740" i="14"/>
  <c r="FB1214" i="14"/>
  <c r="FB1078" i="14"/>
  <c r="FB1781" i="14"/>
  <c r="FA1611" i="14"/>
  <c r="FA1440" i="14"/>
  <c r="FB1269" i="14"/>
  <c r="FA1099" i="14"/>
  <c r="FB960" i="14"/>
  <c r="FB830" i="14"/>
  <c r="FB700" i="14"/>
  <c r="FB412" i="14"/>
  <c r="FA1940" i="14"/>
  <c r="FB1731" i="14"/>
  <c r="FA1561" i="14"/>
  <c r="FA1390" i="14"/>
  <c r="FB1219" i="14"/>
  <c r="FA1051" i="14"/>
  <c r="FA923" i="14"/>
  <c r="FA811" i="14"/>
  <c r="FA747" i="14"/>
  <c r="FA715" i="14"/>
  <c r="FA683" i="14"/>
  <c r="FA651" i="14"/>
  <c r="FA619" i="14"/>
  <c r="FA587" i="14"/>
  <c r="FA555" i="14"/>
  <c r="FA523" i="14"/>
  <c r="FA491" i="14"/>
  <c r="FA459" i="14"/>
  <c r="FA427" i="14"/>
  <c r="FA395" i="14"/>
  <c r="FA363" i="14"/>
  <c r="FA331" i="14"/>
  <c r="FA299" i="14"/>
  <c r="FA267" i="14"/>
  <c r="FA235" i="14"/>
  <c r="FA203" i="14"/>
  <c r="FA171" i="14"/>
  <c r="FA139" i="14"/>
  <c r="FA107" i="14"/>
  <c r="FA1982" i="14"/>
  <c r="FB1873" i="14"/>
  <c r="FA1831" i="14"/>
  <c r="FA1788" i="14"/>
  <c r="FB1745" i="14"/>
  <c r="FA1703" i="14"/>
  <c r="FA1660" i="14"/>
  <c r="FB1617" i="14"/>
  <c r="FA1575" i="14"/>
  <c r="FA1532" i="14"/>
  <c r="FB1489" i="14"/>
  <c r="FA1447" i="14"/>
  <c r="FA1404" i="14"/>
  <c r="FB1361" i="14"/>
  <c r="FA1319" i="14"/>
  <c r="FA1276" i="14"/>
  <c r="FB1233" i="14"/>
  <c r="FA1191" i="14"/>
  <c r="FA1148" i="14"/>
  <c r="FB1105" i="14"/>
  <c r="FA1063" i="14"/>
  <c r="FB1029" i="14"/>
  <c r="FB997" i="14"/>
  <c r="FB965" i="14"/>
  <c r="FB933" i="14"/>
  <c r="FB901" i="14"/>
  <c r="FB869" i="14"/>
  <c r="FB837" i="14"/>
  <c r="FB805" i="14"/>
  <c r="FB773" i="14"/>
  <c r="FB741" i="14"/>
  <c r="FB709" i="14"/>
  <c r="FB677" i="14"/>
  <c r="FB645" i="14"/>
  <c r="FB613" i="14"/>
  <c r="FB581" i="14"/>
  <c r="FB549" i="14"/>
  <c r="FB517" i="14"/>
  <c r="FB485" i="14"/>
  <c r="FB453" i="14"/>
  <c r="FB421" i="14"/>
  <c r="FB389" i="14"/>
  <c r="FB357" i="14"/>
  <c r="FB337" i="14"/>
  <c r="FB321" i="14"/>
  <c r="FB305" i="14"/>
  <c r="FB289" i="14"/>
  <c r="FB273" i="14"/>
  <c r="FB261" i="14"/>
  <c r="FB249" i="14"/>
  <c r="FB239" i="14"/>
  <c r="FB229" i="14"/>
  <c r="FB217" i="14"/>
  <c r="FB207" i="14"/>
  <c r="FB197" i="14"/>
  <c r="FB185" i="14"/>
  <c r="FB175" i="14"/>
  <c r="FB165" i="14"/>
  <c r="FB153" i="14"/>
  <c r="FB143" i="14"/>
  <c r="FB133" i="14"/>
  <c r="FB121" i="14"/>
  <c r="FB111" i="14"/>
  <c r="FB101" i="14"/>
  <c r="FB89" i="14"/>
  <c r="FB79" i="14"/>
  <c r="FA2000" i="14"/>
  <c r="FA1952" i="14"/>
  <c r="FA1912" i="14"/>
  <c r="FB1879" i="14"/>
  <c r="FB1863" i="14"/>
  <c r="FA1850" i="14"/>
  <c r="FA1837" i="14"/>
  <c r="FA1821" i="14"/>
  <c r="FB1807" i="14"/>
  <c r="FA1794" i="14"/>
  <c r="FA1778" i="14"/>
  <c r="FA1765" i="14"/>
  <c r="FB1751" i="14"/>
  <c r="FB1735" i="14"/>
  <c r="FA1722" i="14"/>
  <c r="FA1709" i="14"/>
  <c r="FA1693" i="14"/>
  <c r="FB1679" i="14"/>
  <c r="FA1666" i="14"/>
  <c r="FA1650" i="14"/>
  <c r="FA1637" i="14"/>
  <c r="FB1623" i="14"/>
  <c r="FA1613" i="14"/>
  <c r="FA1602" i="14"/>
  <c r="FB1591" i="14"/>
  <c r="FA1581" i="14"/>
  <c r="FA1570" i="14"/>
  <c r="FB1559" i="14"/>
  <c r="FA1549" i="14"/>
  <c r="FA1538" i="14"/>
  <c r="FB1527" i="14"/>
  <c r="FA1517" i="14"/>
  <c r="FA1506" i="14"/>
  <c r="FB1495" i="14"/>
  <c r="FA1485" i="14"/>
  <c r="FA1474" i="14"/>
  <c r="FB1463" i="14"/>
  <c r="FA1453" i="14"/>
  <c r="FA1442" i="14"/>
  <c r="FB1431" i="14"/>
  <c r="FA1421" i="14"/>
  <c r="FA1410" i="14"/>
  <c r="FB1399" i="14"/>
  <c r="FA1389" i="14"/>
  <c r="FA1378" i="14"/>
  <c r="FB1367" i="14"/>
  <c r="FA1357" i="14"/>
  <c r="FA1346" i="14"/>
  <c r="FB1335" i="14"/>
  <c r="FA1325" i="14"/>
  <c r="FA1314" i="14"/>
  <c r="FB1303" i="14"/>
  <c r="FA1293" i="14"/>
  <c r="FA1282" i="14"/>
  <c r="FB1271" i="14"/>
  <c r="FA1261" i="14"/>
  <c r="FA1250" i="14"/>
  <c r="FB1239" i="14"/>
  <c r="FA1229" i="14"/>
  <c r="FA1218" i="14"/>
  <c r="FB1207" i="14"/>
  <c r="FA1197" i="14"/>
  <c r="FA1186" i="14"/>
  <c r="FB1175" i="14"/>
  <c r="FA1165" i="14"/>
  <c r="FA1154" i="14"/>
  <c r="FB1143" i="14"/>
  <c r="FA1133" i="14"/>
  <c r="FA1122" i="14"/>
  <c r="FB1111" i="14"/>
  <c r="FA1101" i="14"/>
  <c r="FA1090" i="14"/>
  <c r="FB1079" i="14"/>
  <c r="FA1069" i="14"/>
  <c r="FA1058" i="14"/>
  <c r="FA1050" i="14"/>
  <c r="FA1042" i="14"/>
  <c r="FA1034" i="14"/>
  <c r="FA1026" i="14"/>
  <c r="FA1018" i="14"/>
  <c r="FA1010" i="14"/>
  <c r="FA1002" i="14"/>
  <c r="FA994" i="14"/>
  <c r="FA986" i="14"/>
  <c r="FA978" i="14"/>
  <c r="FA970" i="14"/>
  <c r="FA962" i="14"/>
  <c r="FA954" i="14"/>
  <c r="FA946" i="14"/>
  <c r="FA938" i="14"/>
  <c r="FA930" i="14"/>
  <c r="FA922" i="14"/>
  <c r="FA914" i="14"/>
  <c r="FA906" i="14"/>
  <c r="FA898" i="14"/>
  <c r="FA890" i="14"/>
  <c r="FA882" i="14"/>
  <c r="FA874" i="14"/>
  <c r="FA866" i="14"/>
  <c r="FA858" i="14"/>
  <c r="FA850" i="14"/>
  <c r="FA842" i="14"/>
  <c r="FA834" i="14"/>
  <c r="FA826" i="14"/>
  <c r="FA818" i="14"/>
  <c r="FA810" i="14"/>
  <c r="FA802" i="14"/>
  <c r="FA794" i="14"/>
  <c r="FA786" i="14"/>
  <c r="FA778" i="14"/>
  <c r="FA770" i="14"/>
  <c r="FA762" i="14"/>
  <c r="FA754" i="14"/>
  <c r="FA746" i="14"/>
  <c r="FA738" i="14"/>
  <c r="FA730" i="14"/>
  <c r="FA722" i="14"/>
  <c r="FA714" i="14"/>
  <c r="FA706" i="14"/>
  <c r="FA698" i="14"/>
  <c r="FA690" i="14"/>
  <c r="FA682" i="14"/>
  <c r="FA674" i="14"/>
  <c r="FA666" i="14"/>
  <c r="FA658" i="14"/>
  <c r="FA650" i="14"/>
  <c r="FA642" i="14"/>
  <c r="FA634" i="14"/>
  <c r="FA626" i="14"/>
  <c r="FA618" i="14"/>
  <c r="FA610" i="14"/>
  <c r="FA602" i="14"/>
  <c r="FA594" i="14"/>
  <c r="FA586" i="14"/>
  <c r="FA578" i="14"/>
  <c r="FA570" i="14"/>
  <c r="FA562" i="14"/>
  <c r="FA554" i="14"/>
  <c r="FA546" i="14"/>
  <c r="FA538" i="14"/>
  <c r="FA530" i="14"/>
  <c r="FA522" i="14"/>
  <c r="FA514" i="14"/>
  <c r="FA506" i="14"/>
  <c r="FA498" i="14"/>
  <c r="FA490" i="14"/>
  <c r="FA482" i="14"/>
  <c r="FA474" i="14"/>
  <c r="FA466" i="14"/>
  <c r="FA458" i="14"/>
  <c r="FA450" i="14"/>
  <c r="FA442" i="14"/>
  <c r="FA434" i="14"/>
  <c r="FA426" i="14"/>
  <c r="FA418" i="14"/>
  <c r="FA410" i="14"/>
  <c r="FA402" i="14"/>
  <c r="FA394" i="14"/>
  <c r="FA386" i="14"/>
  <c r="FA378" i="14"/>
  <c r="FA370" i="14"/>
  <c r="FA362" i="14"/>
  <c r="FA354" i="14"/>
  <c r="FA346" i="14"/>
  <c r="FA338" i="14"/>
  <c r="FA330" i="14"/>
  <c r="FA322" i="14"/>
  <c r="FA314" i="14"/>
  <c r="FA306" i="14"/>
  <c r="FA298" i="14"/>
  <c r="FA290" i="14"/>
  <c r="FA282" i="14"/>
  <c r="FA274" i="14"/>
  <c r="FA266" i="14"/>
  <c r="FA258" i="14"/>
  <c r="FA250" i="14"/>
  <c r="FA242" i="14"/>
  <c r="FA234" i="14"/>
  <c r="FA226" i="14"/>
  <c r="FA218" i="14"/>
  <c r="FA210" i="14"/>
  <c r="FA202" i="14"/>
  <c r="FA194" i="14"/>
  <c r="FA186" i="14"/>
  <c r="FA178" i="14"/>
  <c r="FA170" i="14"/>
  <c r="FA162" i="14"/>
  <c r="FA154" i="14"/>
  <c r="FA146" i="14"/>
  <c r="FA138" i="14"/>
  <c r="FA130" i="14"/>
  <c r="FA122" i="14"/>
  <c r="FA114" i="14"/>
  <c r="FA106" i="14"/>
  <c r="FA98" i="14"/>
  <c r="FA90" i="14"/>
  <c r="FA82" i="14"/>
  <c r="FA74" i="14"/>
  <c r="FB710" i="14"/>
  <c r="FB656" i="14"/>
  <c r="FB644" i="14"/>
  <c r="FB632" i="14"/>
  <c r="FB620" i="14"/>
  <c r="FB606" i="14"/>
  <c r="FB592" i="14"/>
  <c r="FB580" i="14"/>
  <c r="FB566" i="14"/>
  <c r="FB554" i="14"/>
  <c r="FB542" i="14"/>
  <c r="FB528" i="14"/>
  <c r="FB516" i="14"/>
  <c r="FB504" i="14"/>
  <c r="FB492" i="14"/>
  <c r="FB480" i="14"/>
  <c r="FB468" i="14"/>
  <c r="FB454" i="14"/>
  <c r="FB440" i="14"/>
  <c r="FB426" i="14"/>
  <c r="FB414" i="14"/>
  <c r="FB402" i="14"/>
  <c r="FB388" i="14"/>
  <c r="FB376" i="14"/>
  <c r="FB364" i="14"/>
  <c r="FB350" i="14"/>
  <c r="FB336" i="14"/>
  <c r="FB324" i="14"/>
  <c r="FB310" i="14"/>
  <c r="FB296" i="14"/>
  <c r="FB284" i="14"/>
  <c r="FB268" i="14"/>
  <c r="FB256" i="14"/>
  <c r="FB244" i="14"/>
  <c r="FB230" i="14"/>
  <c r="FB218" i="14"/>
  <c r="FB206" i="14"/>
  <c r="FB194" i="14"/>
  <c r="FB180" i="14"/>
  <c r="FB166" i="14"/>
  <c r="FB154" i="14"/>
  <c r="FB144" i="14"/>
  <c r="FB136" i="14"/>
  <c r="FB128" i="14"/>
  <c r="FB118" i="14"/>
  <c r="FB110" i="14"/>
  <c r="FB100" i="14"/>
  <c r="FB92" i="14"/>
  <c r="FB82" i="14"/>
  <c r="FB74" i="14"/>
  <c r="FA83" i="14"/>
  <c r="FA2142" i="14"/>
  <c r="FA1824" i="14"/>
  <c r="FB1141" i="14"/>
  <c r="FB494" i="14"/>
  <c r="FA1433" i="14"/>
  <c r="FA827" i="14"/>
  <c r="FA659" i="14"/>
  <c r="FA531" i="14"/>
  <c r="FA403" i="14"/>
  <c r="FA275" i="14"/>
  <c r="FA147" i="14"/>
  <c r="FB1841" i="14"/>
  <c r="FA1671" i="14"/>
  <c r="FA1500" i="14"/>
  <c r="FB1329" i="14"/>
  <c r="FA1159" i="14"/>
  <c r="FB1005" i="14"/>
  <c r="FB877" i="14"/>
  <c r="FB749" i="14"/>
  <c r="FB621" i="14"/>
  <c r="FB493" i="14"/>
  <c r="FB365" i="14"/>
  <c r="FB293" i="14"/>
  <c r="FB241" i="14"/>
  <c r="FB199" i="14"/>
  <c r="FB157" i="14"/>
  <c r="FB113" i="14"/>
  <c r="FA2008" i="14"/>
  <c r="FA1869" i="14"/>
  <c r="FA1810" i="14"/>
  <c r="FA1754" i="14"/>
  <c r="FA1698" i="14"/>
  <c r="FB1639" i="14"/>
  <c r="FA1594" i="14"/>
  <c r="FB1551" i="14"/>
  <c r="FA1509" i="14"/>
  <c r="FA1466" i="14"/>
  <c r="FB1423" i="14"/>
  <c r="FA1381" i="14"/>
  <c r="FA1338" i="14"/>
  <c r="FB1295" i="14"/>
  <c r="FA1253" i="14"/>
  <c r="FA1210" i="14"/>
  <c r="FB1167" i="14"/>
  <c r="FA1125" i="14"/>
  <c r="FA1082" i="14"/>
  <c r="FA1044" i="14"/>
  <c r="FA1012" i="14"/>
  <c r="FA980" i="14"/>
  <c r="FA948" i="14"/>
  <c r="FA916" i="14"/>
  <c r="FA884" i="14"/>
  <c r="FA852" i="14"/>
  <c r="FA820" i="14"/>
  <c r="FA788" i="14"/>
  <c r="FA756" i="14"/>
  <c r="FA724" i="14"/>
  <c r="FA692" i="14"/>
  <c r="FA660" i="14"/>
  <c r="FA628" i="14"/>
  <c r="FA596" i="14"/>
  <c r="FA564" i="14"/>
  <c r="FA532" i="14"/>
  <c r="FA500" i="14"/>
  <c r="FA468" i="14"/>
  <c r="FA436" i="14"/>
  <c r="FA404" i="14"/>
  <c r="FA372" i="14"/>
  <c r="FA340" i="14"/>
  <c r="FA308" i="14"/>
  <c r="FA276" i="14"/>
  <c r="FA244" i="14"/>
  <c r="FA212" i="14"/>
  <c r="FA180" i="14"/>
  <c r="FA148" i="14"/>
  <c r="FA116" i="14"/>
  <c r="FA84" i="14"/>
  <c r="FB648" i="14"/>
  <c r="FB596" i="14"/>
  <c r="FB544" i="14"/>
  <c r="FB496" i="14"/>
  <c r="FB442" i="14"/>
  <c r="FB392" i="14"/>
  <c r="FB340" i="14"/>
  <c r="FB286" i="14"/>
  <c r="FB232" i="14"/>
  <c r="FB182" i="14"/>
  <c r="FB138" i="14"/>
  <c r="FB104" i="14"/>
  <c r="FA87" i="14"/>
  <c r="FB1912" i="14"/>
  <c r="FB1653" i="14"/>
  <c r="FB992" i="14"/>
  <c r="FB162" i="14"/>
  <c r="FA1262" i="14"/>
  <c r="FA763" i="14"/>
  <c r="FA627" i="14"/>
  <c r="FA499" i="14"/>
  <c r="FA371" i="14"/>
  <c r="FA243" i="14"/>
  <c r="FA115" i="14"/>
  <c r="FA1799" i="14"/>
  <c r="FA1628" i="14"/>
  <c r="FB1457" i="14"/>
  <c r="FA1287" i="14"/>
  <c r="FA1116" i="14"/>
  <c r="FB973" i="14"/>
  <c r="FB845" i="14"/>
  <c r="FB717" i="14"/>
  <c r="FB589" i="14"/>
  <c r="FB461" i="14"/>
  <c r="FB341" i="14"/>
  <c r="FB277" i="14"/>
  <c r="FB231" i="14"/>
  <c r="FB189" i="14"/>
  <c r="FB145" i="14"/>
  <c r="FB103" i="14"/>
  <c r="FA1968" i="14"/>
  <c r="FA1853" i="14"/>
  <c r="FA1797" i="14"/>
  <c r="FA1741" i="14"/>
  <c r="FA1682" i="14"/>
  <c r="FA1626" i="14"/>
  <c r="FB1583" i="14"/>
  <c r="FA1541" i="14"/>
  <c r="FA1498" i="14"/>
  <c r="FB1455" i="14"/>
  <c r="FA1413" i="14"/>
  <c r="FA1370" i="14"/>
  <c r="FB1327" i="14"/>
  <c r="FA1285" i="14"/>
  <c r="FA1242" i="14"/>
  <c r="FB1199" i="14"/>
  <c r="FA1157" i="14"/>
  <c r="FA1114" i="14"/>
  <c r="FB1071" i="14"/>
  <c r="FA1036" i="14"/>
  <c r="FA1004" i="14"/>
  <c r="FA972" i="14"/>
  <c r="FA940" i="14"/>
  <c r="FA908" i="14"/>
  <c r="FA876" i="14"/>
  <c r="FA844" i="14"/>
  <c r="FA812" i="14"/>
  <c r="FA780" i="14"/>
  <c r="FA748" i="14"/>
  <c r="FA716" i="14"/>
  <c r="FA684" i="14"/>
  <c r="FA652" i="14"/>
  <c r="FA620" i="14"/>
  <c r="FA588" i="14"/>
  <c r="FA556" i="14"/>
  <c r="FA524" i="14"/>
  <c r="FA492" i="14"/>
  <c r="FA460" i="14"/>
  <c r="FA428" i="14"/>
  <c r="FA396" i="14"/>
  <c r="FA364" i="14"/>
  <c r="FA332" i="14"/>
  <c r="FA300" i="14"/>
  <c r="FA268" i="14"/>
  <c r="FA236" i="14"/>
  <c r="FA204" i="14"/>
  <c r="FA172" i="14"/>
  <c r="FA140" i="14"/>
  <c r="FA108" i="14"/>
  <c r="FA76" i="14"/>
  <c r="FB636" i="14"/>
  <c r="FB582" i="14"/>
  <c r="FB532" i="14"/>
  <c r="FB484" i="14"/>
  <c r="FB430" i="14"/>
  <c r="FB380" i="14"/>
  <c r="FB326" i="14"/>
  <c r="FB272" i="14"/>
  <c r="FB220" i="14"/>
  <c r="FB170" i="14"/>
  <c r="FB130" i="14"/>
  <c r="FB94" i="14"/>
  <c r="FA73" i="14"/>
  <c r="FB1110" i="14"/>
  <c r="FA1312" i="14"/>
  <c r="FB734" i="14"/>
  <c r="FB1603" i="14"/>
  <c r="FA955" i="14"/>
  <c r="FA691" i="14"/>
  <c r="FA563" i="14"/>
  <c r="FA435" i="14"/>
  <c r="FA307" i="14"/>
  <c r="FA179" i="14"/>
  <c r="FA1886" i="14"/>
  <c r="FB1713" i="14"/>
  <c r="FA1543" i="14"/>
  <c r="FA1372" i="14"/>
  <c r="FB1201" i="14"/>
  <c r="FB1037" i="14"/>
  <c r="FB909" i="14"/>
  <c r="FB781" i="14"/>
  <c r="FB653" i="14"/>
  <c r="FB525" i="14"/>
  <c r="FB397" i="14"/>
  <c r="FB309" i="14"/>
  <c r="FB253" i="14"/>
  <c r="FB209" i="14"/>
  <c r="FB167" i="14"/>
  <c r="FB125" i="14"/>
  <c r="FB81" i="14"/>
  <c r="FA1882" i="14"/>
  <c r="FA1826" i="14"/>
  <c r="FB1767" i="14"/>
  <c r="FB1711" i="14"/>
  <c r="FB1655" i="14"/>
  <c r="FA1605" i="14"/>
  <c r="FA1562" i="14"/>
  <c r="FB1519" i="14"/>
  <c r="FA1477" i="14"/>
  <c r="FA1434" i="14"/>
  <c r="FB1391" i="14"/>
  <c r="FA1349" i="14"/>
  <c r="FA1306" i="14"/>
  <c r="FB1263" i="14"/>
  <c r="FA1221" i="14"/>
  <c r="FA1178" i="14"/>
  <c r="FB1135" i="14"/>
  <c r="FA1093" i="14"/>
  <c r="FA1052" i="14"/>
  <c r="FA1020" i="14"/>
  <c r="FA988" i="14"/>
  <c r="FA956" i="14"/>
  <c r="FA924" i="14"/>
  <c r="FA892" i="14"/>
  <c r="FA860" i="14"/>
  <c r="FA828" i="14"/>
  <c r="FA796" i="14"/>
  <c r="FA764" i="14"/>
  <c r="FA732" i="14"/>
  <c r="FA700" i="14"/>
  <c r="FA668" i="14"/>
  <c r="FA636" i="14"/>
  <c r="FA604" i="14"/>
  <c r="FA572" i="14"/>
  <c r="FA540" i="14"/>
  <c r="FA508" i="14"/>
  <c r="FA476" i="14"/>
  <c r="FA444" i="14"/>
  <c r="FA412" i="14"/>
  <c r="FA380" i="14"/>
  <c r="FA348" i="14"/>
  <c r="FA316" i="14"/>
  <c r="FA284" i="14"/>
  <c r="FA252" i="14"/>
  <c r="FA220" i="14"/>
  <c r="FA188" i="14"/>
  <c r="FA156" i="14"/>
  <c r="FA124" i="14"/>
  <c r="FA92" i="14"/>
  <c r="FB660" i="14"/>
  <c r="FB610" i="14"/>
  <c r="FB556" i="14"/>
  <c r="FB506" i="14"/>
  <c r="FB458" i="14"/>
  <c r="FB404" i="14"/>
  <c r="FB354" i="14"/>
  <c r="FB298" i="14"/>
  <c r="FB248" i="14"/>
  <c r="FB196" i="14"/>
  <c r="FB148" i="14"/>
  <c r="FB112" i="14"/>
  <c r="FB76" i="14"/>
  <c r="FB1258" i="14"/>
  <c r="FB1091" i="14"/>
  <c r="FA339" i="14"/>
  <c r="FB1585" i="14"/>
  <c r="FB941" i="14"/>
  <c r="FB429" i="14"/>
  <c r="FB177" i="14"/>
  <c r="FB1839" i="14"/>
  <c r="FB1615" i="14"/>
  <c r="FA1445" i="14"/>
  <c r="FA1274" i="14"/>
  <c r="FB1103" i="14"/>
  <c r="FA964" i="14"/>
  <c r="FA836" i="14"/>
  <c r="FA708" i="14"/>
  <c r="FA580" i="14"/>
  <c r="FA452" i="14"/>
  <c r="FA324" i="14"/>
  <c r="FA196" i="14"/>
  <c r="FB894" i="14"/>
  <c r="FB472" i="14"/>
  <c r="FB260" i="14"/>
  <c r="FB84" i="14"/>
  <c r="FA1483" i="14"/>
  <c r="FA723" i="14"/>
  <c r="FA211" i="14"/>
  <c r="FA1415" i="14"/>
  <c r="FB813" i="14"/>
  <c r="FB325" i="14"/>
  <c r="FB135" i="14"/>
  <c r="FB1783" i="14"/>
  <c r="FA1573" i="14"/>
  <c r="FA1402" i="14"/>
  <c r="FB1231" i="14"/>
  <c r="FA1061" i="14"/>
  <c r="FA932" i="14"/>
  <c r="FA804" i="14"/>
  <c r="FA676" i="14"/>
  <c r="FA548" i="14"/>
  <c r="FA420" i="14"/>
  <c r="FA292" i="14"/>
  <c r="FA164" i="14"/>
  <c r="FB624" i="14"/>
  <c r="FB416" i="14"/>
  <c r="FB208" i="14"/>
  <c r="FB862" i="14"/>
  <c r="FA595" i="14"/>
  <c r="FA71" i="14"/>
  <c r="FA1244" i="14"/>
  <c r="FB685" i="14"/>
  <c r="FB263" i="14"/>
  <c r="FB93" i="14"/>
  <c r="FA1725" i="14"/>
  <c r="FA1530" i="14"/>
  <c r="FB1359" i="14"/>
  <c r="FA1189" i="14"/>
  <c r="FA1028" i="14"/>
  <c r="FA900" i="14"/>
  <c r="FA772" i="14"/>
  <c r="FA644" i="14"/>
  <c r="FA516" i="14"/>
  <c r="FA388" i="14"/>
  <c r="FA260" i="14"/>
  <c r="FA132" i="14"/>
  <c r="FB568" i="14"/>
  <c r="FB368" i="14"/>
  <c r="FB158" i="14"/>
  <c r="FA1774" i="14"/>
  <c r="FB557" i="14"/>
  <c r="FB1487" i="14"/>
  <c r="FA868" i="14"/>
  <c r="FA356" i="14"/>
  <c r="FB314" i="14"/>
  <c r="FA467" i="14"/>
  <c r="FB221" i="14"/>
  <c r="FA1317" i="14"/>
  <c r="FA740" i="14"/>
  <c r="FA228" i="14"/>
  <c r="FB120" i="14"/>
  <c r="FA1756" i="14"/>
  <c r="FA1920" i="14"/>
  <c r="FA1146" i="14"/>
  <c r="FA612" i="14"/>
  <c r="FA100" i="14"/>
  <c r="FB1073" i="14"/>
  <c r="FA1669" i="14"/>
  <c r="FA996" i="14"/>
  <c r="FA484" i="14"/>
  <c r="FB518" i="14"/>
  <c r="FH2948" i="14"/>
  <c r="FH2945" i="14"/>
  <c r="FH2937" i="14"/>
  <c r="FH2929" i="14"/>
  <c r="FH2921" i="14"/>
  <c r="FH2913" i="14"/>
  <c r="FH2905" i="14"/>
  <c r="FH2897" i="14"/>
  <c r="FH2889" i="14"/>
  <c r="FH2881" i="14"/>
  <c r="FH2873" i="14"/>
  <c r="FH2865" i="14"/>
  <c r="FH2857" i="14"/>
  <c r="FH2849" i="14"/>
  <c r="FH2841" i="14"/>
  <c r="FH2833" i="14"/>
  <c r="FH2825" i="14"/>
  <c r="FH2817" i="14"/>
  <c r="FH2809" i="14"/>
  <c r="FH2801" i="14"/>
  <c r="FH2793" i="14"/>
  <c r="FH2785" i="14"/>
  <c r="FH2777" i="14"/>
  <c r="FH2769" i="14"/>
  <c r="FH2761" i="14"/>
  <c r="FH2753" i="14"/>
  <c r="FH2745" i="14"/>
  <c r="FH2737" i="14"/>
  <c r="FH2729" i="14"/>
  <c r="FH2721" i="14"/>
  <c r="FH2713" i="14"/>
  <c r="FH2705" i="14"/>
  <c r="FH2697" i="14"/>
  <c r="FH2689" i="14"/>
  <c r="FH2681" i="14"/>
  <c r="FH2673" i="14"/>
  <c r="FH2665" i="14"/>
  <c r="FH2657" i="14"/>
  <c r="FH2649" i="14"/>
  <c r="FH2641" i="14"/>
  <c r="FH2633" i="14"/>
  <c r="FH2625" i="14"/>
  <c r="FH2617" i="14"/>
  <c r="FH2609" i="14"/>
  <c r="FH2601" i="14"/>
  <c r="FH2593" i="14"/>
  <c r="FH2585" i="14"/>
  <c r="FH2577" i="14"/>
  <c r="FH2569" i="14"/>
  <c r="FH2561" i="14"/>
  <c r="FH2553" i="14"/>
  <c r="FH2545" i="14"/>
  <c r="FH2537" i="14"/>
  <c r="FH2529" i="14"/>
  <c r="FH2521" i="14"/>
  <c r="FH2513" i="14"/>
  <c r="FH2505" i="14"/>
  <c r="FH2497" i="14"/>
  <c r="FH2489" i="14"/>
  <c r="FH2481" i="14"/>
  <c r="FH2473" i="14"/>
  <c r="FH2465" i="14"/>
  <c r="FH2457" i="14"/>
  <c r="FH2449" i="14"/>
  <c r="FH2441" i="14"/>
  <c r="FG2944" i="14"/>
  <c r="FG2933" i="14"/>
  <c r="FH2922" i="14"/>
  <c r="FG2912" i="14"/>
  <c r="FG2901" i="14"/>
  <c r="FH2890" i="14"/>
  <c r="FG2880" i="14"/>
  <c r="FG2869" i="14"/>
  <c r="FH2858" i="14"/>
  <c r="FG2848" i="14"/>
  <c r="FG2837" i="14"/>
  <c r="FH2826" i="14"/>
  <c r="FG2816" i="14"/>
  <c r="FG2805" i="14"/>
  <c r="FH2794" i="14"/>
  <c r="FG2784" i="14"/>
  <c r="FG2773" i="14"/>
  <c r="FH2762" i="14"/>
  <c r="FG2752" i="14"/>
  <c r="FG2741" i="14"/>
  <c r="FH2730" i="14"/>
  <c r="FG2720" i="14"/>
  <c r="FG2709" i="14"/>
  <c r="FH2698" i="14"/>
  <c r="FG2688" i="14"/>
  <c r="FG2677" i="14"/>
  <c r="FG2942" i="14"/>
  <c r="FG2931" i="14"/>
  <c r="FH2920" i="14"/>
  <c r="FG2910" i="14"/>
  <c r="FG2899" i="14"/>
  <c r="FH2888" i="14"/>
  <c r="FG2878" i="14"/>
  <c r="FG2867" i="14"/>
  <c r="FH2856" i="14"/>
  <c r="FG2846" i="14"/>
  <c r="FG2835" i="14"/>
  <c r="FH2824" i="14"/>
  <c r="FG2814" i="14"/>
  <c r="FG2803" i="14"/>
  <c r="FH2792" i="14"/>
  <c r="FG2782" i="14"/>
  <c r="FG2771" i="14"/>
  <c r="FH2760" i="14"/>
  <c r="FG2750" i="14"/>
  <c r="FG2739" i="14"/>
  <c r="FH2728" i="14"/>
  <c r="FG2718" i="14"/>
  <c r="FG2707" i="14"/>
  <c r="FH2696" i="14"/>
  <c r="FG2686" i="14"/>
  <c r="FG2675" i="14"/>
  <c r="FG2940" i="14"/>
  <c r="FG2929" i="14"/>
  <c r="FH2918" i="14"/>
  <c r="FG2908" i="14"/>
  <c r="FG2897" i="14"/>
  <c r="FH2886" i="14"/>
  <c r="FG2876" i="14"/>
  <c r="FG2865" i="14"/>
  <c r="FH2854" i="14"/>
  <c r="FG2844" i="14"/>
  <c r="FG2833" i="14"/>
  <c r="FH2822" i="14"/>
  <c r="FG2812" i="14"/>
  <c r="FG2801" i="14"/>
  <c r="FH2790" i="14"/>
  <c r="FG2780" i="14"/>
  <c r="FG2769" i="14"/>
  <c r="FH2758" i="14"/>
  <c r="FG2748" i="14"/>
  <c r="FG2737" i="14"/>
  <c r="FH2726" i="14"/>
  <c r="FG2716" i="14"/>
  <c r="FG2705" i="14"/>
  <c r="FH2694" i="14"/>
  <c r="FG2684" i="14"/>
  <c r="FG2673" i="14"/>
  <c r="FH2662" i="14"/>
  <c r="FG2652" i="14"/>
  <c r="FG2641" i="14"/>
  <c r="FH2630" i="14"/>
  <c r="FG2620" i="14"/>
  <c r="FG2609" i="14"/>
  <c r="FH2598" i="14"/>
  <c r="FG2588" i="14"/>
  <c r="FG2577" i="14"/>
  <c r="FH2566" i="14"/>
  <c r="FG2556" i="14"/>
  <c r="FG2545" i="14"/>
  <c r="FH2534" i="14"/>
  <c r="FG2524" i="14"/>
  <c r="FG2513" i="14"/>
  <c r="FH2502" i="14"/>
  <c r="FG2492" i="14"/>
  <c r="FG2481" i="14"/>
  <c r="FH2470" i="14"/>
  <c r="FG2460" i="14"/>
  <c r="FG2449" i="14"/>
  <c r="FH2438" i="14"/>
  <c r="FH2430" i="14"/>
  <c r="FH2422" i="14"/>
  <c r="FH2414" i="14"/>
  <c r="FH2406" i="14"/>
  <c r="FH2398" i="14"/>
  <c r="FH2390" i="14"/>
  <c r="FH2382" i="14"/>
  <c r="FH2374" i="14"/>
  <c r="FH2366" i="14"/>
  <c r="FH2358" i="14"/>
  <c r="FH2350" i="14"/>
  <c r="FH2342" i="14"/>
  <c r="FH2334" i="14"/>
  <c r="FH2326" i="14"/>
  <c r="FH2318" i="14"/>
  <c r="FH2310" i="14"/>
  <c r="FH2302" i="14"/>
  <c r="FH2294" i="14"/>
  <c r="FH2286" i="14"/>
  <c r="FH2278" i="14"/>
  <c r="FH2270" i="14"/>
  <c r="FH2262" i="14"/>
  <c r="FH2254" i="14"/>
  <c r="FH2246" i="14"/>
  <c r="FH2238" i="14"/>
  <c r="FH2230" i="14"/>
  <c r="FH2222" i="14"/>
  <c r="FH2214" i="14"/>
  <c r="FH2206" i="14"/>
  <c r="FH2198" i="14"/>
  <c r="FH2190" i="14"/>
  <c r="FH2182" i="14"/>
  <c r="FH2174" i="14"/>
  <c r="FH2166" i="14"/>
  <c r="FH2158" i="14"/>
  <c r="FH2150" i="14"/>
  <c r="FH2142" i="14"/>
  <c r="FH2134" i="14"/>
  <c r="FH2126" i="14"/>
  <c r="FH2118" i="14"/>
  <c r="FH2110" i="14"/>
  <c r="FH2102" i="14"/>
  <c r="FH2094" i="14"/>
  <c r="FH2086" i="14"/>
  <c r="FH2078" i="14"/>
  <c r="FH2070" i="14"/>
  <c r="FH2062" i="14"/>
  <c r="FH2054" i="14"/>
  <c r="FH2046" i="14"/>
  <c r="FH2038" i="14"/>
  <c r="FH2030" i="14"/>
  <c r="FH2022" i="14"/>
  <c r="FH2014" i="14"/>
  <c r="FH2006" i="14"/>
  <c r="FH1998" i="14"/>
  <c r="FH1990" i="14"/>
  <c r="FH1982" i="14"/>
  <c r="FH1974" i="14"/>
  <c r="FH1966" i="14"/>
  <c r="FH1958" i="14"/>
  <c r="FH1950" i="14"/>
  <c r="FH1942" i="14"/>
  <c r="FH1934" i="14"/>
  <c r="FH1926" i="14"/>
  <c r="FH1918" i="14"/>
  <c r="FH1910" i="14"/>
  <c r="FH1902" i="14"/>
  <c r="FH1894" i="14"/>
  <c r="FH1886" i="14"/>
  <c r="FH1878" i="14"/>
  <c r="FH1870" i="14"/>
  <c r="FH1862" i="14"/>
  <c r="FH1854" i="14"/>
  <c r="FH1846" i="14"/>
  <c r="FH1838" i="14"/>
  <c r="FH1830" i="14"/>
  <c r="FH1822" i="14"/>
  <c r="FH1814" i="14"/>
  <c r="FH1806" i="14"/>
  <c r="FH1798" i="14"/>
  <c r="FG2903" i="14"/>
  <c r="FH2860" i="14"/>
  <c r="FG2818" i="14"/>
  <c r="FG2775" i="14"/>
  <c r="FH2732" i="14"/>
  <c r="FG2690" i="14"/>
  <c r="FH2664" i="14"/>
  <c r="FH2650" i="14"/>
  <c r="FH2636" i="14"/>
  <c r="FG2622" i="14"/>
  <c r="FG2608" i="14"/>
  <c r="FG2594" i="14"/>
  <c r="FG2579" i="14"/>
  <c r="FG2565" i="14"/>
  <c r="FG2551" i="14"/>
  <c r="FH2536" i="14"/>
  <c r="FH2522" i="14"/>
  <c r="FH2508" i="14"/>
  <c r="FG2494" i="14"/>
  <c r="FG2480" i="14"/>
  <c r="FG2466" i="14"/>
  <c r="FG2451" i="14"/>
  <c r="FH2437" i="14"/>
  <c r="FG2427" i="14"/>
  <c r="FG2416" i="14"/>
  <c r="FH2405" i="14"/>
  <c r="FG2395" i="14"/>
  <c r="FG2384" i="14"/>
  <c r="FH2373" i="14"/>
  <c r="FG2363" i="14"/>
  <c r="FG2352" i="14"/>
  <c r="FH2341" i="14"/>
  <c r="FG2331" i="14"/>
  <c r="FG2320" i="14"/>
  <c r="FH2309" i="14"/>
  <c r="FG2299" i="14"/>
  <c r="FG2288" i="14"/>
  <c r="FH2277" i="14"/>
  <c r="FG2267" i="14"/>
  <c r="FG2256" i="14"/>
  <c r="FH2245" i="14"/>
  <c r="FG2235" i="14"/>
  <c r="FG2224" i="14"/>
  <c r="FH2916" i="14"/>
  <c r="FG2874" i="14"/>
  <c r="FG2831" i="14"/>
  <c r="FH2788" i="14"/>
  <c r="FG2746" i="14"/>
  <c r="FG2703" i="14"/>
  <c r="FG2669" i="14"/>
  <c r="FG2655" i="14"/>
  <c r="FH2640" i="14"/>
  <c r="FH2626" i="14"/>
  <c r="FH2612" i="14"/>
  <c r="FG2598" i="14"/>
  <c r="FG2584" i="14"/>
  <c r="FG2570" i="14"/>
  <c r="FG2555" i="14"/>
  <c r="FG2541" i="14"/>
  <c r="FG2527" i="14"/>
  <c r="FH2512" i="14"/>
  <c r="FH2498" i="14"/>
  <c r="FH2484" i="14"/>
  <c r="FG2470" i="14"/>
  <c r="FG2456" i="14"/>
  <c r="FG2442" i="14"/>
  <c r="FG2430" i="14"/>
  <c r="FH2419" i="14"/>
  <c r="FG2409" i="14"/>
  <c r="FG2398" i="14"/>
  <c r="FH2387" i="14"/>
  <c r="FG2377" i="14"/>
  <c r="FG2366" i="14"/>
  <c r="FH2355" i="14"/>
  <c r="FG2345" i="14"/>
  <c r="FG2334" i="14"/>
  <c r="FH2323" i="14"/>
  <c r="FG2313" i="14"/>
  <c r="FG2302" i="14"/>
  <c r="FH2291" i="14"/>
  <c r="FG2281" i="14"/>
  <c r="FG2270" i="14"/>
  <c r="FH2259" i="14"/>
  <c r="FG2249" i="14"/>
  <c r="FG2238" i="14"/>
  <c r="FH2227" i="14"/>
  <c r="FG2217" i="14"/>
  <c r="FG2206" i="14"/>
  <c r="FH2195" i="14"/>
  <c r="FG2185" i="14"/>
  <c r="FG2174" i="14"/>
  <c r="FH2163" i="14"/>
  <c r="FG2153" i="14"/>
  <c r="FG2142" i="14"/>
  <c r="FH2131" i="14"/>
  <c r="FG2121" i="14"/>
  <c r="FG2110" i="14"/>
  <c r="FH2099" i="14"/>
  <c r="FG2089" i="14"/>
  <c r="FG2078" i="14"/>
  <c r="FH2067" i="14"/>
  <c r="FG2057" i="14"/>
  <c r="FG2046" i="14"/>
  <c r="FH2035" i="14"/>
  <c r="FG2025" i="14"/>
  <c r="FG2014" i="14"/>
  <c r="FH2003" i="14"/>
  <c r="FG2919" i="14"/>
  <c r="FH2876" i="14"/>
  <c r="FG2834" i="14"/>
  <c r="FG2791" i="14"/>
  <c r="FH2748" i="14"/>
  <c r="FG2706" i="14"/>
  <c r="FG2670" i="14"/>
  <c r="FG2656" i="14"/>
  <c r="FG2642" i="14"/>
  <c r="FG2627" i="14"/>
  <c r="FG2613" i="14"/>
  <c r="FG2599" i="14"/>
  <c r="FH2584" i="14"/>
  <c r="FH2570" i="14"/>
  <c r="FH2556" i="14"/>
  <c r="FG2542" i="14"/>
  <c r="FG2528" i="14"/>
  <c r="FG2514" i="14"/>
  <c r="FG2499" i="14"/>
  <c r="FG2485" i="14"/>
  <c r="FG2471" i="14"/>
  <c r="FH2456" i="14"/>
  <c r="FH2442" i="14"/>
  <c r="FG2431" i="14"/>
  <c r="FG2420" i="14"/>
  <c r="FH2409" i="14"/>
  <c r="FG2399" i="14"/>
  <c r="FG2388" i="14"/>
  <c r="FH2377" i="14"/>
  <c r="FG2367" i="14"/>
  <c r="FG2356" i="14"/>
  <c r="FH2345" i="14"/>
  <c r="FG2335" i="14"/>
  <c r="FG2324" i="14"/>
  <c r="FH2313" i="14"/>
  <c r="FG2303" i="14"/>
  <c r="FG2292" i="14"/>
  <c r="FH2281" i="14"/>
  <c r="FG2271" i="14"/>
  <c r="FG2260" i="14"/>
  <c r="FH2249" i="14"/>
  <c r="FG2239" i="14"/>
  <c r="FG2228" i="14"/>
  <c r="FH2217" i="14"/>
  <c r="FG2207" i="14"/>
  <c r="FG2196" i="14"/>
  <c r="FH2185" i="14"/>
  <c r="FG2175" i="14"/>
  <c r="FG2164" i="14"/>
  <c r="FH2153" i="14"/>
  <c r="FG2143" i="14"/>
  <c r="FG2132" i="14"/>
  <c r="FH2121" i="14"/>
  <c r="FG2111" i="14"/>
  <c r="FG2100" i="14"/>
  <c r="FH2089" i="14"/>
  <c r="FG2079" i="14"/>
  <c r="FG2068" i="14"/>
  <c r="FH2057" i="14"/>
  <c r="FG2047" i="14"/>
  <c r="FG2036" i="14"/>
  <c r="FH2025" i="14"/>
  <c r="FG2015" i="14"/>
  <c r="FG2004" i="14"/>
  <c r="FG2922" i="14"/>
  <c r="FG2879" i="14"/>
  <c r="FH2836" i="14"/>
  <c r="FG2794" i="14"/>
  <c r="FG2751" i="14"/>
  <c r="FH2708" i="14"/>
  <c r="FG2671" i="14"/>
  <c r="FH2656" i="14"/>
  <c r="FH2642" i="14"/>
  <c r="FH2628" i="14"/>
  <c r="FG2614" i="14"/>
  <c r="FG2600" i="14"/>
  <c r="FG2586" i="14"/>
  <c r="FG2571" i="14"/>
  <c r="FG2557" i="14"/>
  <c r="FG2543" i="14"/>
  <c r="FH2528" i="14"/>
  <c r="FH2514" i="14"/>
  <c r="FH2500" i="14"/>
  <c r="FG2486" i="14"/>
  <c r="FG2472" i="14"/>
  <c r="FG2458" i="14"/>
  <c r="FG2443" i="14"/>
  <c r="FH2431" i="14"/>
  <c r="FG2421" i="14"/>
  <c r="FG2410" i="14"/>
  <c r="FH2399" i="14"/>
  <c r="FG2389" i="14"/>
  <c r="FG2378" i="14"/>
  <c r="FH2367" i="14"/>
  <c r="FG2357" i="14"/>
  <c r="FG2346" i="14"/>
  <c r="FH2335" i="14"/>
  <c r="FG2325" i="14"/>
  <c r="FG2314" i="14"/>
  <c r="FH2303" i="14"/>
  <c r="FG2293" i="14"/>
  <c r="FG2282" i="14"/>
  <c r="FH2271" i="14"/>
  <c r="FG2261" i="14"/>
  <c r="FG2250" i="14"/>
  <c r="FH2239" i="14"/>
  <c r="FG2229" i="14"/>
  <c r="FG2218" i="14"/>
  <c r="FH2207" i="14"/>
  <c r="FG2197" i="14"/>
  <c r="FG2186" i="14"/>
  <c r="FH2175" i="14"/>
  <c r="FG2165" i="14"/>
  <c r="FG2154" i="14"/>
  <c r="FH2143" i="14"/>
  <c r="FG2133" i="14"/>
  <c r="FG2122" i="14"/>
  <c r="FH2111" i="14"/>
  <c r="FG2101" i="14"/>
  <c r="FG2090" i="14"/>
  <c r="FH2079" i="14"/>
  <c r="FG2069" i="14"/>
  <c r="FG2058" i="14"/>
  <c r="FH2047" i="14"/>
  <c r="FG2037" i="14"/>
  <c r="FG2026" i="14"/>
  <c r="FH2015" i="14"/>
  <c r="FG2005" i="14"/>
  <c r="FG1994" i="14"/>
  <c r="FH1983" i="14"/>
  <c r="FG1973" i="14"/>
  <c r="FG1962" i="14"/>
  <c r="FH1951" i="14"/>
  <c r="FG1941" i="14"/>
  <c r="FG1930" i="14"/>
  <c r="FH1919" i="14"/>
  <c r="FG1909" i="14"/>
  <c r="FG1898" i="14"/>
  <c r="FH1887" i="14"/>
  <c r="FG1877" i="14"/>
  <c r="FG1866" i="14"/>
  <c r="FH1855" i="14"/>
  <c r="FG1845" i="14"/>
  <c r="FG1834" i="14"/>
  <c r="FH1823" i="14"/>
  <c r="FG1813" i="14"/>
  <c r="FG1802" i="14"/>
  <c r="FG1793" i="14"/>
  <c r="FG1785" i="14"/>
  <c r="FG1777" i="14"/>
  <c r="FG1769" i="14"/>
  <c r="FG1761" i="14"/>
  <c r="FG1753" i="14"/>
  <c r="FG1745" i="14"/>
  <c r="FG1737" i="14"/>
  <c r="FG1729" i="14"/>
  <c r="FG1721" i="14"/>
  <c r="FG1713" i="14"/>
  <c r="FG1705" i="14"/>
  <c r="FG1697" i="14"/>
  <c r="FG1689" i="14"/>
  <c r="FG1681" i="14"/>
  <c r="FG1673" i="14"/>
  <c r="FG1665" i="14"/>
  <c r="FG1657" i="14"/>
  <c r="FG1649" i="14"/>
  <c r="FG1641" i="14"/>
  <c r="FG1633" i="14"/>
  <c r="FG1625" i="14"/>
  <c r="FG1617" i="14"/>
  <c r="FG1609" i="14"/>
  <c r="FG1601" i="14"/>
  <c r="FG1593" i="14"/>
  <c r="FG1585" i="14"/>
  <c r="FG1577" i="14"/>
  <c r="FG1569" i="14"/>
  <c r="FG1561" i="14"/>
  <c r="FG1553" i="14"/>
  <c r="FG1545" i="14"/>
  <c r="FG1537" i="14"/>
  <c r="FG1529" i="14"/>
  <c r="FG1521" i="14"/>
  <c r="FG1513" i="14"/>
  <c r="FG1505" i="14"/>
  <c r="FG1497" i="14"/>
  <c r="FG1489" i="14"/>
  <c r="FG1481" i="14"/>
  <c r="FG1473" i="14"/>
  <c r="FG1465" i="14"/>
  <c r="FG1457" i="14"/>
  <c r="FG1449" i="14"/>
  <c r="FG1441" i="14"/>
  <c r="FG1433" i="14"/>
  <c r="FG1425" i="14"/>
  <c r="FG1417" i="14"/>
  <c r="FG1409" i="14"/>
  <c r="FG1401" i="14"/>
  <c r="FG1393" i="14"/>
  <c r="FG1385" i="14"/>
  <c r="FG1377" i="14"/>
  <c r="FG1369" i="14"/>
  <c r="FG1361" i="14"/>
  <c r="FG1353" i="14"/>
  <c r="FG1345" i="14"/>
  <c r="FG1337" i="14"/>
  <c r="FG1329" i="14"/>
  <c r="FG1321" i="14"/>
  <c r="FG1313" i="14"/>
  <c r="FG1305" i="14"/>
  <c r="FG1297" i="14"/>
  <c r="FG1289" i="14"/>
  <c r="FG1281" i="14"/>
  <c r="FG1273" i="14"/>
  <c r="FG1265" i="14"/>
  <c r="FG1257" i="14"/>
  <c r="FG1249" i="14"/>
  <c r="FG1241" i="14"/>
  <c r="FG1233" i="14"/>
  <c r="FG1225" i="14"/>
  <c r="FG1217" i="14"/>
  <c r="FG1209" i="14"/>
  <c r="FG1201" i="14"/>
  <c r="FG1193" i="14"/>
  <c r="FG1185" i="14"/>
  <c r="FG1177" i="14"/>
  <c r="FG1169" i="14"/>
  <c r="FG1161" i="14"/>
  <c r="FG1153" i="14"/>
  <c r="FG1145" i="14"/>
  <c r="FG1137" i="14"/>
  <c r="FG1129" i="14"/>
  <c r="FG1121" i="14"/>
  <c r="FG1113" i="14"/>
  <c r="FG1105" i="14"/>
  <c r="FG1097" i="14"/>
  <c r="FG1089" i="14"/>
  <c r="FG1081" i="14"/>
  <c r="FG1073" i="14"/>
  <c r="FG1065" i="14"/>
  <c r="FG1057" i="14"/>
  <c r="FG1049" i="14"/>
  <c r="FG1041" i="14"/>
  <c r="FG1033" i="14"/>
  <c r="FG1025" i="14"/>
  <c r="FG1017" i="14"/>
  <c r="FG1009" i="14"/>
  <c r="FG1001" i="14"/>
  <c r="FG993" i="14"/>
  <c r="FG985" i="14"/>
  <c r="FG977" i="14"/>
  <c r="FG969" i="14"/>
  <c r="FG961" i="14"/>
  <c r="FG953" i="14"/>
  <c r="FG945" i="14"/>
  <c r="FG937" i="14"/>
  <c r="FG929" i="14"/>
  <c r="FG921" i="14"/>
  <c r="FG913" i="14"/>
  <c r="FG905" i="14"/>
  <c r="FG897" i="14"/>
  <c r="FG889" i="14"/>
  <c r="FG881" i="14"/>
  <c r="FG873" i="14"/>
  <c r="FG865" i="14"/>
  <c r="FG857" i="14"/>
  <c r="FG849" i="14"/>
  <c r="FG841" i="14"/>
  <c r="FG833" i="14"/>
  <c r="FG825" i="14"/>
  <c r="FG817" i="14"/>
  <c r="FG809" i="14"/>
  <c r="FG801" i="14"/>
  <c r="FG793" i="14"/>
  <c r="FG785" i="14"/>
  <c r="FG777" i="14"/>
  <c r="FG769" i="14"/>
  <c r="FG2211" i="14"/>
  <c r="FG2168" i="14"/>
  <c r="FH2125" i="14"/>
  <c r="FG2083" i="14"/>
  <c r="FG2040" i="14"/>
  <c r="FG1999" i="14"/>
  <c r="FG1985" i="14"/>
  <c r="FG1971" i="14"/>
  <c r="FG1956" i="14"/>
  <c r="FG1942" i="14"/>
  <c r="FG1928" i="14"/>
  <c r="FH1913" i="14"/>
  <c r="FH1899" i="14"/>
  <c r="FH1885" i="14"/>
  <c r="FG1871" i="14"/>
  <c r="FG1857" i="14"/>
  <c r="FG1843" i="14"/>
  <c r="FG1828" i="14"/>
  <c r="FG1814" i="14"/>
  <c r="FG1800" i="14"/>
  <c r="FH1788" i="14"/>
  <c r="FG1778" i="14"/>
  <c r="FH1767" i="14"/>
  <c r="FH1756" i="14"/>
  <c r="FG1746" i="14"/>
  <c r="FH1735" i="14"/>
  <c r="FH1724" i="14"/>
  <c r="FG1714" i="14"/>
  <c r="FH1703" i="14"/>
  <c r="FH1692" i="14"/>
  <c r="FG1682" i="14"/>
  <c r="FH1671" i="14"/>
  <c r="FH1660" i="14"/>
  <c r="FG1650" i="14"/>
  <c r="FH1639" i="14"/>
  <c r="FH1628" i="14"/>
  <c r="FG1618" i="14"/>
  <c r="FH1607" i="14"/>
  <c r="FH1596" i="14"/>
  <c r="FG1586" i="14"/>
  <c r="FH1575" i="14"/>
  <c r="FH1564" i="14"/>
  <c r="FG1554" i="14"/>
  <c r="FH1543" i="14"/>
  <c r="FH1532" i="14"/>
  <c r="FG1522" i="14"/>
  <c r="FH1511" i="14"/>
  <c r="FH1500" i="14"/>
  <c r="FG1490" i="14"/>
  <c r="FH1479" i="14"/>
  <c r="FH1468" i="14"/>
  <c r="FG1458" i="14"/>
  <c r="FH1447" i="14"/>
  <c r="FH1436" i="14"/>
  <c r="FG1426" i="14"/>
  <c r="FH1415" i="14"/>
  <c r="FH1404" i="14"/>
  <c r="FG1394" i="14"/>
  <c r="FH1383" i="14"/>
  <c r="FH1372" i="14"/>
  <c r="FG1362" i="14"/>
  <c r="FH1351" i="14"/>
  <c r="FH1340" i="14"/>
  <c r="FG1330" i="14"/>
  <c r="FH2213" i="14"/>
  <c r="FG2171" i="14"/>
  <c r="FG2128" i="14"/>
  <c r="FH2085" i="14"/>
  <c r="FG2043" i="14"/>
  <c r="FG2000" i="14"/>
  <c r="FH1985" i="14"/>
  <c r="FH1971" i="14"/>
  <c r="FH1957" i="14"/>
  <c r="FG1943" i="14"/>
  <c r="FG1929" i="14"/>
  <c r="FG1915" i="14"/>
  <c r="FG1900" i="14"/>
  <c r="FG1886" i="14"/>
  <c r="FG1872" i="14"/>
  <c r="FH1857" i="14"/>
  <c r="FH1843" i="14"/>
  <c r="FH1829" i="14"/>
  <c r="FG1815" i="14"/>
  <c r="FG1801" i="14"/>
  <c r="FH1789" i="14"/>
  <c r="FH1778" i="14"/>
  <c r="FG1768" i="14"/>
  <c r="FH1757" i="14"/>
  <c r="FH1746" i="14"/>
  <c r="FG1736" i="14"/>
  <c r="FH1725" i="14"/>
  <c r="FH1714" i="14"/>
  <c r="FG1704" i="14"/>
  <c r="FH1693" i="14"/>
  <c r="FH1682" i="14"/>
  <c r="FG1672" i="14"/>
  <c r="FH1661" i="14"/>
  <c r="FH1650" i="14"/>
  <c r="FG1640" i="14"/>
  <c r="FH1629" i="14"/>
  <c r="FH1618" i="14"/>
  <c r="FG1608" i="14"/>
  <c r="FH1597" i="14"/>
  <c r="FH1586" i="14"/>
  <c r="FG1576" i="14"/>
  <c r="FH1565" i="14"/>
  <c r="FH1554" i="14"/>
  <c r="FG1544" i="14"/>
  <c r="FH1533" i="14"/>
  <c r="FH1522" i="14"/>
  <c r="FG1512" i="14"/>
  <c r="FH1501" i="14"/>
  <c r="FH1490" i="14"/>
  <c r="FG1480" i="14"/>
  <c r="FH1469" i="14"/>
  <c r="FH1458" i="14"/>
  <c r="FG1448" i="14"/>
  <c r="FH1437" i="14"/>
  <c r="FH1426" i="14"/>
  <c r="FG1416" i="14"/>
  <c r="FH1405" i="14"/>
  <c r="FH1394" i="14"/>
  <c r="FG1384" i="14"/>
  <c r="FH1373" i="14"/>
  <c r="FH1362" i="14"/>
  <c r="FG1352" i="14"/>
  <c r="FH1341" i="14"/>
  <c r="FH1330" i="14"/>
  <c r="FG1320" i="14"/>
  <c r="FH1309" i="14"/>
  <c r="FH1298" i="14"/>
  <c r="FG1288" i="14"/>
  <c r="FH1277" i="14"/>
  <c r="FH1266" i="14"/>
  <c r="FG1256" i="14"/>
  <c r="FH1245" i="14"/>
  <c r="FH1234" i="14"/>
  <c r="FG1224" i="14"/>
  <c r="FH1213" i="14"/>
  <c r="FH1202" i="14"/>
  <c r="FG1192" i="14"/>
  <c r="FH1181" i="14"/>
  <c r="FH1170" i="14"/>
  <c r="FG1160" i="14"/>
  <c r="FG2184" i="14"/>
  <c r="FH2141" i="14"/>
  <c r="FG2099" i="14"/>
  <c r="FG2056" i="14"/>
  <c r="FH2013" i="14"/>
  <c r="FG1990" i="14"/>
  <c r="FG1976" i="14"/>
  <c r="FH1961" i="14"/>
  <c r="FH1947" i="14"/>
  <c r="FH1933" i="14"/>
  <c r="FG1919" i="14"/>
  <c r="FG1905" i="14"/>
  <c r="FG1891" i="14"/>
  <c r="FG1876" i="14"/>
  <c r="FG1862" i="14"/>
  <c r="FG1848" i="14"/>
  <c r="FH1833" i="14"/>
  <c r="FH1819" i="14"/>
  <c r="FH1805" i="14"/>
  <c r="FH1792" i="14"/>
  <c r="FG1782" i="14"/>
  <c r="FH1771" i="14"/>
  <c r="FH1760" i="14"/>
  <c r="FG1750" i="14"/>
  <c r="FH1739" i="14"/>
  <c r="FH1728" i="14"/>
  <c r="FG1718" i="14"/>
  <c r="FH1707" i="14"/>
  <c r="FH1696" i="14"/>
  <c r="FG1686" i="14"/>
  <c r="FH1675" i="14"/>
  <c r="FH1664" i="14"/>
  <c r="FG1654" i="14"/>
  <c r="FH1643" i="14"/>
  <c r="FH1632" i="14"/>
  <c r="FG1622" i="14"/>
  <c r="FH1611" i="14"/>
  <c r="FH1600" i="14"/>
  <c r="FG1590" i="14"/>
  <c r="FH1579" i="14"/>
  <c r="FH1568" i="14"/>
  <c r="FG1558" i="14"/>
  <c r="FH1547" i="14"/>
  <c r="FH1536" i="14"/>
  <c r="FG1526" i="14"/>
  <c r="FH1515" i="14"/>
  <c r="FH1504" i="14"/>
  <c r="FG1494" i="14"/>
  <c r="FH1483" i="14"/>
  <c r="FH1472" i="14"/>
  <c r="FG1462" i="14"/>
  <c r="FH1451" i="14"/>
  <c r="FH1440" i="14"/>
  <c r="FG1430" i="14"/>
  <c r="FH1419" i="14"/>
  <c r="FH1408" i="14"/>
  <c r="FG1398" i="14"/>
  <c r="FH1387" i="14"/>
  <c r="FH1376" i="14"/>
  <c r="FG1366" i="14"/>
  <c r="FH1355" i="14"/>
  <c r="FH1344" i="14"/>
  <c r="FG1334" i="14"/>
  <c r="FH1323" i="14"/>
  <c r="FH1312" i="14"/>
  <c r="FG1302" i="14"/>
  <c r="FH1291" i="14"/>
  <c r="FH1280" i="14"/>
  <c r="FG1270" i="14"/>
  <c r="FH1259" i="14"/>
  <c r="FH1248" i="14"/>
  <c r="FG1238" i="14"/>
  <c r="FH1227" i="14"/>
  <c r="FH1216" i="14"/>
  <c r="FG1206" i="14"/>
  <c r="FG2208" i="14"/>
  <c r="FH2165" i="14"/>
  <c r="FG2123" i="14"/>
  <c r="FG2080" i="14"/>
  <c r="FH2037" i="14"/>
  <c r="FG1998" i="14"/>
  <c r="FG1984" i="14"/>
  <c r="FH1969" i="14"/>
  <c r="FH1955" i="14"/>
  <c r="FH1941" i="14"/>
  <c r="FG1927" i="14"/>
  <c r="FG1913" i="14"/>
  <c r="FG1899" i="14"/>
  <c r="FG1884" i="14"/>
  <c r="FG1870" i="14"/>
  <c r="FG1856" i="14"/>
  <c r="FH1841" i="14"/>
  <c r="FH1827" i="14"/>
  <c r="FH1813" i="14"/>
  <c r="FG1799" i="14"/>
  <c r="FG1788" i="14"/>
  <c r="FH1777" i="14"/>
  <c r="FH1766" i="14"/>
  <c r="FG1756" i="14"/>
  <c r="FH1745" i="14"/>
  <c r="FH1734" i="14"/>
  <c r="FG1724" i="14"/>
  <c r="FH1713" i="14"/>
  <c r="FH1702" i="14"/>
  <c r="FG1692" i="14"/>
  <c r="FH1681" i="14"/>
  <c r="FH1670" i="14"/>
  <c r="FG1660" i="14"/>
  <c r="FH1649" i="14"/>
  <c r="FH1638" i="14"/>
  <c r="FG1628" i="14"/>
  <c r="FH1617" i="14"/>
  <c r="FH1606" i="14"/>
  <c r="FG1596" i="14"/>
  <c r="FH1585" i="14"/>
  <c r="FH1574" i="14"/>
  <c r="FG1564" i="14"/>
  <c r="FH1553" i="14"/>
  <c r="FH1542" i="14"/>
  <c r="FG1532" i="14"/>
  <c r="FH1521" i="14"/>
  <c r="FH1510" i="14"/>
  <c r="FG1500" i="14"/>
  <c r="FH1489" i="14"/>
  <c r="FH1478" i="14"/>
  <c r="FG1468" i="14"/>
  <c r="FH1457" i="14"/>
  <c r="FH1446" i="14"/>
  <c r="FG1436" i="14"/>
  <c r="FH1425" i="14"/>
  <c r="FH1414" i="14"/>
  <c r="FG1404" i="14"/>
  <c r="FH1393" i="14"/>
  <c r="FH1382" i="14"/>
  <c r="FG1372" i="14"/>
  <c r="FH1361" i="14"/>
  <c r="FH1350" i="14"/>
  <c r="FG1340" i="14"/>
  <c r="FH1329" i="14"/>
  <c r="FH1318" i="14"/>
  <c r="FG1308" i="14"/>
  <c r="FH1297" i="14"/>
  <c r="FH1286" i="14"/>
  <c r="FG1276" i="14"/>
  <c r="FH1265" i="14"/>
  <c r="FH1254" i="14"/>
  <c r="FG1244" i="14"/>
  <c r="FH1233" i="14"/>
  <c r="FH1222" i="14"/>
  <c r="FG1212" i="14"/>
  <c r="FH1201" i="14"/>
  <c r="FH1190" i="14"/>
  <c r="FG1180" i="14"/>
  <c r="FH1169" i="14"/>
  <c r="FH1158" i="14"/>
  <c r="FG1148" i="14"/>
  <c r="FH1137" i="14"/>
  <c r="FH1126" i="14"/>
  <c r="FG1116" i="14"/>
  <c r="FH1105" i="14"/>
  <c r="FH1094" i="14"/>
  <c r="FG1084" i="14"/>
  <c r="FH1073" i="14"/>
  <c r="FH1062" i="14"/>
  <c r="FG1052" i="14"/>
  <c r="FH1041" i="14"/>
  <c r="FH1030" i="14"/>
  <c r="FG1020" i="14"/>
  <c r="FH1009" i="14"/>
  <c r="FH998" i="14"/>
  <c r="FG988" i="14"/>
  <c r="FH977" i="14"/>
  <c r="FH966" i="14"/>
  <c r="FG956" i="14"/>
  <c r="FH945" i="14"/>
  <c r="FH934" i="14"/>
  <c r="FG924" i="14"/>
  <c r="FH913" i="14"/>
  <c r="FH902" i="14"/>
  <c r="FG892" i="14"/>
  <c r="FH881" i="14"/>
  <c r="FH870" i="14"/>
  <c r="FG860" i="14"/>
  <c r="FH849" i="14"/>
  <c r="FH838" i="14"/>
  <c r="FG828" i="14"/>
  <c r="FH817" i="14"/>
  <c r="FH806" i="14"/>
  <c r="FG796" i="14"/>
  <c r="FH785" i="14"/>
  <c r="FH774" i="14"/>
  <c r="FG764" i="14"/>
  <c r="FH755" i="14"/>
  <c r="FH747" i="14"/>
  <c r="FH739" i="14"/>
  <c r="FH731" i="14"/>
  <c r="FH723" i="14"/>
  <c r="FH715" i="14"/>
  <c r="FH707" i="14"/>
  <c r="FH699" i="14"/>
  <c r="FH691" i="14"/>
  <c r="FH683" i="14"/>
  <c r="FH675" i="14"/>
  <c r="FH667" i="14"/>
  <c r="FH659" i="14"/>
  <c r="FH651" i="14"/>
  <c r="FH643" i="14"/>
  <c r="FH635" i="14"/>
  <c r="FH627" i="14"/>
  <c r="FH619" i="14"/>
  <c r="FH611" i="14"/>
  <c r="FH603" i="14"/>
  <c r="FH595" i="14"/>
  <c r="FH587" i="14"/>
  <c r="FH579" i="14"/>
  <c r="FH571" i="14"/>
  <c r="FH563" i="14"/>
  <c r="FH555" i="14"/>
  <c r="FH547" i="14"/>
  <c r="FH539" i="14"/>
  <c r="FH531" i="14"/>
  <c r="FH523" i="14"/>
  <c r="FH515" i="14"/>
  <c r="FH507" i="14"/>
  <c r="FH499" i="14"/>
  <c r="FH491" i="14"/>
  <c r="FH483" i="14"/>
  <c r="FH475" i="14"/>
  <c r="FH467" i="14"/>
  <c r="FH459" i="14"/>
  <c r="FH451" i="14"/>
  <c r="FH443" i="14"/>
  <c r="FH435" i="14"/>
  <c r="FH427" i="14"/>
  <c r="FH419" i="14"/>
  <c r="FH411" i="14"/>
  <c r="FH403" i="14"/>
  <c r="FH395" i="14"/>
  <c r="FH387" i="14"/>
  <c r="FH379" i="14"/>
  <c r="FH371" i="14"/>
  <c r="FH363" i="14"/>
  <c r="FH355" i="14"/>
  <c r="FH347" i="14"/>
  <c r="FH339" i="14"/>
  <c r="FH331" i="14"/>
  <c r="FG2949" i="14"/>
  <c r="FH2943" i="14"/>
  <c r="FH2935" i="14"/>
  <c r="FH2927" i="14"/>
  <c r="FH2919" i="14"/>
  <c r="FH2911" i="14"/>
  <c r="FH2903" i="14"/>
  <c r="FH2895" i="14"/>
  <c r="FH2887" i="14"/>
  <c r="FH2879" i="14"/>
  <c r="FH2871" i="14"/>
  <c r="FH2863" i="14"/>
  <c r="FH2855" i="14"/>
  <c r="FH2847" i="14"/>
  <c r="FH2839" i="14"/>
  <c r="FH2831" i="14"/>
  <c r="FH2823" i="14"/>
  <c r="FH2815" i="14"/>
  <c r="FH2807" i="14"/>
  <c r="FH2799" i="14"/>
  <c r="FH2791" i="14"/>
  <c r="FH2783" i="14"/>
  <c r="FH2775" i="14"/>
  <c r="FH2767" i="14"/>
  <c r="FH2759" i="14"/>
  <c r="FH2751" i="14"/>
  <c r="FH2743" i="14"/>
  <c r="FH2735" i="14"/>
  <c r="FH2727" i="14"/>
  <c r="FH2719" i="14"/>
  <c r="FH2711" i="14"/>
  <c r="FH2703" i="14"/>
  <c r="FH2695" i="14"/>
  <c r="FH2687" i="14"/>
  <c r="FH2679" i="14"/>
  <c r="FH2671" i="14"/>
  <c r="FH2663" i="14"/>
  <c r="FH2655" i="14"/>
  <c r="FH2647" i="14"/>
  <c r="FH2639" i="14"/>
  <c r="FH2631" i="14"/>
  <c r="FH2623" i="14"/>
  <c r="FH2615" i="14"/>
  <c r="FH2607" i="14"/>
  <c r="FH2599" i="14"/>
  <c r="FH2591" i="14"/>
  <c r="FH2583" i="14"/>
  <c r="FH2575" i="14"/>
  <c r="FH2567" i="14"/>
  <c r="FH2559" i="14"/>
  <c r="FH2551" i="14"/>
  <c r="FH2543" i="14"/>
  <c r="FH2535" i="14"/>
  <c r="FH2527" i="14"/>
  <c r="FH2519" i="14"/>
  <c r="FH2511" i="14"/>
  <c r="FH2503" i="14"/>
  <c r="FH2495" i="14"/>
  <c r="FH2487" i="14"/>
  <c r="FH2479" i="14"/>
  <c r="FH2471" i="14"/>
  <c r="FH2463" i="14"/>
  <c r="FH2455" i="14"/>
  <c r="FH2447" i="14"/>
  <c r="FH2439" i="14"/>
  <c r="FG2941" i="14"/>
  <c r="FH2930" i="14"/>
  <c r="FG2920" i="14"/>
  <c r="FG2909" i="14"/>
  <c r="FH2898" i="14"/>
  <c r="FG2888" i="14"/>
  <c r="FG2877" i="14"/>
  <c r="FH2866" i="14"/>
  <c r="FG2856" i="14"/>
  <c r="FG2845" i="14"/>
  <c r="FH2834" i="14"/>
  <c r="FG2824" i="14"/>
  <c r="FG2813" i="14"/>
  <c r="FH2802" i="14"/>
  <c r="FG2792" i="14"/>
  <c r="FG2781" i="14"/>
  <c r="FH2770" i="14"/>
  <c r="FG2760" i="14"/>
  <c r="FG2749" i="14"/>
  <c r="FH2738" i="14"/>
  <c r="FG2728" i="14"/>
  <c r="FG2717" i="14"/>
  <c r="FH2706" i="14"/>
  <c r="FG2696" i="14"/>
  <c r="FG2685" i="14"/>
  <c r="FH2674" i="14"/>
  <c r="FG2939" i="14"/>
  <c r="FH2928" i="14"/>
  <c r="FG2918" i="14"/>
  <c r="FG2907" i="14"/>
  <c r="FH2896" i="14"/>
  <c r="FG2886" i="14"/>
  <c r="FG2875" i="14"/>
  <c r="FH2864" i="14"/>
  <c r="FG2854" i="14"/>
  <c r="FG2843" i="14"/>
  <c r="FH2832" i="14"/>
  <c r="FG2822" i="14"/>
  <c r="FG2811" i="14"/>
  <c r="FH2800" i="14"/>
  <c r="FG2790" i="14"/>
  <c r="FG2779" i="14"/>
  <c r="FH2768" i="14"/>
  <c r="FG2758" i="14"/>
  <c r="FG2747" i="14"/>
  <c r="FH2736" i="14"/>
  <c r="FG2726" i="14"/>
  <c r="FG2715" i="14"/>
  <c r="FH2704" i="14"/>
  <c r="FG2694" i="14"/>
  <c r="FG2683" i="14"/>
  <c r="FG2948" i="14"/>
  <c r="FG2937" i="14"/>
  <c r="FH2926" i="14"/>
  <c r="FG2916" i="14"/>
  <c r="FG2905" i="14"/>
  <c r="FH2894" i="14"/>
  <c r="FG2884" i="14"/>
  <c r="FG2873" i="14"/>
  <c r="FH2862" i="14"/>
  <c r="FG2852" i="14"/>
  <c r="FG2841" i="14"/>
  <c r="FH2830" i="14"/>
  <c r="FG2820" i="14"/>
  <c r="FG2809" i="14"/>
  <c r="FH2798" i="14"/>
  <c r="FG2788" i="14"/>
  <c r="FG2777" i="14"/>
  <c r="FH2766" i="14"/>
  <c r="FG2756" i="14"/>
  <c r="FG2745" i="14"/>
  <c r="FH2734" i="14"/>
  <c r="FG2724" i="14"/>
  <c r="FG2713" i="14"/>
  <c r="FH2702" i="14"/>
  <c r="FG2692" i="14"/>
  <c r="FG2681" i="14"/>
  <c r="FH2670" i="14"/>
  <c r="FG2660" i="14"/>
  <c r="FG2649" i="14"/>
  <c r="FH2638" i="14"/>
  <c r="FG2628" i="14"/>
  <c r="FG2617" i="14"/>
  <c r="FH2606" i="14"/>
  <c r="FG2596" i="14"/>
  <c r="FG2585" i="14"/>
  <c r="FH2574" i="14"/>
  <c r="FG2564" i="14"/>
  <c r="FG2553" i="14"/>
  <c r="FH2542" i="14"/>
  <c r="FG2532" i="14"/>
  <c r="FG2521" i="14"/>
  <c r="FH2510" i="14"/>
  <c r="FG2500" i="14"/>
  <c r="FG2489" i="14"/>
  <c r="FH2478" i="14"/>
  <c r="FG2468" i="14"/>
  <c r="FG2457" i="14"/>
  <c r="FH2446" i="14"/>
  <c r="FH2436" i="14"/>
  <c r="FH2428" i="14"/>
  <c r="FH2420" i="14"/>
  <c r="FH2412" i="14"/>
  <c r="FH2404" i="14"/>
  <c r="FH2396" i="14"/>
  <c r="FH2388" i="14"/>
  <c r="FH2380" i="14"/>
  <c r="FH2372" i="14"/>
  <c r="FH2364" i="14"/>
  <c r="FH2356" i="14"/>
  <c r="FH2348" i="14"/>
  <c r="FH2340" i="14"/>
  <c r="FH2332" i="14"/>
  <c r="FH2324" i="14"/>
  <c r="FH2316" i="14"/>
  <c r="FH2308" i="14"/>
  <c r="FH2300" i="14"/>
  <c r="FH2292" i="14"/>
  <c r="FH2284" i="14"/>
  <c r="FH2276" i="14"/>
  <c r="FH2268" i="14"/>
  <c r="FH2260" i="14"/>
  <c r="FH2252" i="14"/>
  <c r="FH2244" i="14"/>
  <c r="FH2236" i="14"/>
  <c r="FH2228" i="14"/>
  <c r="FH2220" i="14"/>
  <c r="FH2212" i="14"/>
  <c r="FH2204" i="14"/>
  <c r="FH2196" i="14"/>
  <c r="FH2188" i="14"/>
  <c r="FH2180" i="14"/>
  <c r="FH2172" i="14"/>
  <c r="FH2164" i="14"/>
  <c r="FH2156" i="14"/>
  <c r="FH2148" i="14"/>
  <c r="FH2140" i="14"/>
  <c r="FH2132" i="14"/>
  <c r="FH2124" i="14"/>
  <c r="FH2116" i="14"/>
  <c r="FH2108" i="14"/>
  <c r="FH2100" i="14"/>
  <c r="FH2092" i="14"/>
  <c r="FH2084" i="14"/>
  <c r="FH2076" i="14"/>
  <c r="FH2068" i="14"/>
  <c r="FH2060" i="14"/>
  <c r="FH2052" i="14"/>
  <c r="FH2044" i="14"/>
  <c r="FH2036" i="14"/>
  <c r="FH2028" i="14"/>
  <c r="FH2020" i="14"/>
  <c r="FH2012" i="14"/>
  <c r="FH2004" i="14"/>
  <c r="FH1996" i="14"/>
  <c r="FH1988" i="14"/>
  <c r="FH1980" i="14"/>
  <c r="FH1972" i="14"/>
  <c r="FH1964" i="14"/>
  <c r="FH1956" i="14"/>
  <c r="FH1948" i="14"/>
  <c r="FH1940" i="14"/>
  <c r="FH1932" i="14"/>
  <c r="FH1924" i="14"/>
  <c r="FH1916" i="14"/>
  <c r="FH1908" i="14"/>
  <c r="FH1900" i="14"/>
  <c r="FH1892" i="14"/>
  <c r="FH1884" i="14"/>
  <c r="FH1876" i="14"/>
  <c r="FH1868" i="14"/>
  <c r="FH1860" i="14"/>
  <c r="FH1852" i="14"/>
  <c r="FH1844" i="14"/>
  <c r="FH1836" i="14"/>
  <c r="FH1828" i="14"/>
  <c r="FH1820" i="14"/>
  <c r="FH1812" i="14"/>
  <c r="FH1804" i="14"/>
  <c r="FG2935" i="14"/>
  <c r="FH2892" i="14"/>
  <c r="FG2850" i="14"/>
  <c r="FG2807" i="14"/>
  <c r="FH2764" i="14"/>
  <c r="FG2722" i="14"/>
  <c r="FG2679" i="14"/>
  <c r="FG2661" i="14"/>
  <c r="FG2647" i="14"/>
  <c r="FH2632" i="14"/>
  <c r="FH2618" i="14"/>
  <c r="FH2604" i="14"/>
  <c r="FG2590" i="14"/>
  <c r="FG2576" i="14"/>
  <c r="FG2562" i="14"/>
  <c r="FG2547" i="14"/>
  <c r="FG2533" i="14"/>
  <c r="FG2519" i="14"/>
  <c r="FH2504" i="14"/>
  <c r="FH2490" i="14"/>
  <c r="FH2476" i="14"/>
  <c r="FG2462" i="14"/>
  <c r="FG2448" i="14"/>
  <c r="FG2435" i="14"/>
  <c r="FG2424" i="14"/>
  <c r="FH2413" i="14"/>
  <c r="FG2403" i="14"/>
  <c r="FG2392" i="14"/>
  <c r="FH2381" i="14"/>
  <c r="FG2371" i="14"/>
  <c r="FG2360" i="14"/>
  <c r="FH2349" i="14"/>
  <c r="FG2339" i="14"/>
  <c r="FG2328" i="14"/>
  <c r="FH2317" i="14"/>
  <c r="FG2307" i="14"/>
  <c r="FG2296" i="14"/>
  <c r="FH2285" i="14"/>
  <c r="FG2275" i="14"/>
  <c r="FG2264" i="14"/>
  <c r="FH2253" i="14"/>
  <c r="FG2243" i="14"/>
  <c r="FG2232" i="14"/>
  <c r="FH2221" i="14"/>
  <c r="FG2906" i="14"/>
  <c r="FG2863" i="14"/>
  <c r="FH2820" i="14"/>
  <c r="FG2778" i="14"/>
  <c r="FG2735" i="14"/>
  <c r="FH2692" i="14"/>
  <c r="FG2666" i="14"/>
  <c r="FG2651" i="14"/>
  <c r="FG2637" i="14"/>
  <c r="FG2623" i="14"/>
  <c r="FH2608" i="14"/>
  <c r="FH2594" i="14"/>
  <c r="FH2580" i="14"/>
  <c r="FG2566" i="14"/>
  <c r="FG2552" i="14"/>
  <c r="FG2538" i="14"/>
  <c r="FG2523" i="14"/>
  <c r="FG2509" i="14"/>
  <c r="FG2495" i="14"/>
  <c r="FH2480" i="14"/>
  <c r="FH2466" i="14"/>
  <c r="FH2452" i="14"/>
  <c r="FG2438" i="14"/>
  <c r="FH2427" i="14"/>
  <c r="FG2417" i="14"/>
  <c r="FG2406" i="14"/>
  <c r="FH2395" i="14"/>
  <c r="FG2385" i="14"/>
  <c r="FG2374" i="14"/>
  <c r="FH2363" i="14"/>
  <c r="FG2353" i="14"/>
  <c r="FG2342" i="14"/>
  <c r="FH2331" i="14"/>
  <c r="FG2321" i="14"/>
  <c r="FG2310" i="14"/>
  <c r="FH2299" i="14"/>
  <c r="FG2289" i="14"/>
  <c r="FG2278" i="14"/>
  <c r="FH2267" i="14"/>
  <c r="FG2257" i="14"/>
  <c r="FG2246" i="14"/>
  <c r="FH2235" i="14"/>
  <c r="FG2225" i="14"/>
  <c r="FG2214" i="14"/>
  <c r="FH2203" i="14"/>
  <c r="FG2193" i="14"/>
  <c r="FG2182" i="14"/>
  <c r="FH2171" i="14"/>
  <c r="FG2161" i="14"/>
  <c r="FG2150" i="14"/>
  <c r="FH2139" i="14"/>
  <c r="FG2129" i="14"/>
  <c r="FG2118" i="14"/>
  <c r="FH2107" i="14"/>
  <c r="FG2097" i="14"/>
  <c r="FG2086" i="14"/>
  <c r="FH2075" i="14"/>
  <c r="FG2065" i="14"/>
  <c r="FG2054" i="14"/>
  <c r="FH2043" i="14"/>
  <c r="FG2033" i="14"/>
  <c r="FG2022" i="14"/>
  <c r="FH2011" i="14"/>
  <c r="FG2001" i="14"/>
  <c r="FH2908" i="14"/>
  <c r="FG2866" i="14"/>
  <c r="FG2823" i="14"/>
  <c r="FH2780" i="14"/>
  <c r="FG2738" i="14"/>
  <c r="FG2695" i="14"/>
  <c r="FH2666" i="14"/>
  <c r="FH2652" i="14"/>
  <c r="FG2638" i="14"/>
  <c r="FG2624" i="14"/>
  <c r="FG2610" i="14"/>
  <c r="FG2595" i="14"/>
  <c r="FG2581" i="14"/>
  <c r="FG2567" i="14"/>
  <c r="FH2552" i="14"/>
  <c r="FH2538" i="14"/>
  <c r="FH2524" i="14"/>
  <c r="FG2510" i="14"/>
  <c r="FG2496" i="14"/>
  <c r="FG2482" i="14"/>
  <c r="FG2467" i="14"/>
  <c r="FG2453" i="14"/>
  <c r="FG2439" i="14"/>
  <c r="FG2428" i="14"/>
  <c r="FH2417" i="14"/>
  <c r="FG2407" i="14"/>
  <c r="FG2396" i="14"/>
  <c r="FH2385" i="14"/>
  <c r="FG2375" i="14"/>
  <c r="FG2364" i="14"/>
  <c r="FH2353" i="14"/>
  <c r="FG2343" i="14"/>
  <c r="FG2332" i="14"/>
  <c r="FH2321" i="14"/>
  <c r="FG2311" i="14"/>
  <c r="FG2300" i="14"/>
  <c r="FH2289" i="14"/>
  <c r="FG2279" i="14"/>
  <c r="FG2268" i="14"/>
  <c r="FH2257" i="14"/>
  <c r="FG2247" i="14"/>
  <c r="FG2236" i="14"/>
  <c r="FH2225" i="14"/>
  <c r="FG2215" i="14"/>
  <c r="FG2204" i="14"/>
  <c r="FH2193" i="14"/>
  <c r="FG2183" i="14"/>
  <c r="FG2172" i="14"/>
  <c r="FH2161" i="14"/>
  <c r="FG2151" i="14"/>
  <c r="FG2140" i="14"/>
  <c r="FH2129" i="14"/>
  <c r="FG2119" i="14"/>
  <c r="FG2108" i="14"/>
  <c r="FH2097" i="14"/>
  <c r="FG2087" i="14"/>
  <c r="FG2076" i="14"/>
  <c r="FH2065" i="14"/>
  <c r="FG2055" i="14"/>
  <c r="FG2044" i="14"/>
  <c r="FH2033" i="14"/>
  <c r="FG2023" i="14"/>
  <c r="FG2012" i="14"/>
  <c r="FH2001" i="14"/>
  <c r="FG2911" i="14"/>
  <c r="FH2868" i="14"/>
  <c r="FG2826" i="14"/>
  <c r="FG2783" i="14"/>
  <c r="FH2740" i="14"/>
  <c r="FG2698" i="14"/>
  <c r="FG2667" i="14"/>
  <c r="FG2653" i="14"/>
  <c r="FG2639" i="14"/>
  <c r="FH2624" i="14"/>
  <c r="FH2610" i="14"/>
  <c r="FH2596" i="14"/>
  <c r="FG2582" i="14"/>
  <c r="FG2568" i="14"/>
  <c r="FG2554" i="14"/>
  <c r="FG2539" i="14"/>
  <c r="FG2525" i="14"/>
  <c r="FG2511" i="14"/>
  <c r="FH2496" i="14"/>
  <c r="FH2482" i="14"/>
  <c r="FH2468" i="14"/>
  <c r="FG2454" i="14"/>
  <c r="FG2440" i="14"/>
  <c r="FG2429" i="14"/>
  <c r="FG2418" i="14"/>
  <c r="FH2407" i="14"/>
  <c r="FG2397" i="14"/>
  <c r="FG2386" i="14"/>
  <c r="FH2375" i="14"/>
  <c r="FG2365" i="14"/>
  <c r="FG2354" i="14"/>
  <c r="FH2343" i="14"/>
  <c r="FG2333" i="14"/>
  <c r="FG2322" i="14"/>
  <c r="FH2311" i="14"/>
  <c r="FG2301" i="14"/>
  <c r="FG2290" i="14"/>
  <c r="FH2279" i="14"/>
  <c r="FG2269" i="14"/>
  <c r="FG2258" i="14"/>
  <c r="FH2247" i="14"/>
  <c r="FG2237" i="14"/>
  <c r="FG2226" i="14"/>
  <c r="FH2215" i="14"/>
  <c r="FG2205" i="14"/>
  <c r="FG2194" i="14"/>
  <c r="FH2183" i="14"/>
  <c r="FG2173" i="14"/>
  <c r="FG2162" i="14"/>
  <c r="FH2151" i="14"/>
  <c r="FG2141" i="14"/>
  <c r="FG2130" i="14"/>
  <c r="FH2119" i="14"/>
  <c r="FG2109" i="14"/>
  <c r="FG2098" i="14"/>
  <c r="FH2087" i="14"/>
  <c r="FG2077" i="14"/>
  <c r="FG2066" i="14"/>
  <c r="FH2055" i="14"/>
  <c r="FG2045" i="14"/>
  <c r="FG2034" i="14"/>
  <c r="FH2023" i="14"/>
  <c r="FG2013" i="14"/>
  <c r="FG2002" i="14"/>
  <c r="FH1991" i="14"/>
  <c r="FG1981" i="14"/>
  <c r="FG1970" i="14"/>
  <c r="FH1959" i="14"/>
  <c r="FG1949" i="14"/>
  <c r="FG1938" i="14"/>
  <c r="FH1927" i="14"/>
  <c r="FG1917" i="14"/>
  <c r="FG1906" i="14"/>
  <c r="FH1895" i="14"/>
  <c r="FG1885" i="14"/>
  <c r="FG1874" i="14"/>
  <c r="FH1863" i="14"/>
  <c r="FG1853" i="14"/>
  <c r="FG1842" i="14"/>
  <c r="FH1831" i="14"/>
  <c r="FG1821" i="14"/>
  <c r="FG1810" i="14"/>
  <c r="FH1799" i="14"/>
  <c r="FG1791" i="14"/>
  <c r="FG1783" i="14"/>
  <c r="FG1775" i="14"/>
  <c r="FG1767" i="14"/>
  <c r="FG1759" i="14"/>
  <c r="FG1751" i="14"/>
  <c r="FG1743" i="14"/>
  <c r="FG1735" i="14"/>
  <c r="FG1727" i="14"/>
  <c r="FG1719" i="14"/>
  <c r="FG1711" i="14"/>
  <c r="FG1703" i="14"/>
  <c r="FG1695" i="14"/>
  <c r="FG1687" i="14"/>
  <c r="FG1679" i="14"/>
  <c r="FG1671" i="14"/>
  <c r="FG1663" i="14"/>
  <c r="FG1655" i="14"/>
  <c r="FG1647" i="14"/>
  <c r="FG1639" i="14"/>
  <c r="FG1631" i="14"/>
  <c r="FG1623" i="14"/>
  <c r="FG1615" i="14"/>
  <c r="FG1607" i="14"/>
  <c r="FG1599" i="14"/>
  <c r="FG1591" i="14"/>
  <c r="FG1583" i="14"/>
  <c r="FG1575" i="14"/>
  <c r="FG1567" i="14"/>
  <c r="FG1559" i="14"/>
  <c r="FG1551" i="14"/>
  <c r="FG1543" i="14"/>
  <c r="FG1535" i="14"/>
  <c r="FG1527" i="14"/>
  <c r="FG1519" i="14"/>
  <c r="FG1511" i="14"/>
  <c r="FG1503" i="14"/>
  <c r="FG1495" i="14"/>
  <c r="FG1487" i="14"/>
  <c r="FG1479" i="14"/>
  <c r="FG1471" i="14"/>
  <c r="FG1463" i="14"/>
  <c r="FG1455" i="14"/>
  <c r="FG1447" i="14"/>
  <c r="FG1439" i="14"/>
  <c r="FG1431" i="14"/>
  <c r="FG1423" i="14"/>
  <c r="FG1415" i="14"/>
  <c r="FG1407" i="14"/>
  <c r="FG1399" i="14"/>
  <c r="FG1391" i="14"/>
  <c r="FG1383" i="14"/>
  <c r="FG1375" i="14"/>
  <c r="FG1367" i="14"/>
  <c r="FG1359" i="14"/>
  <c r="FG1351" i="14"/>
  <c r="FG1343" i="14"/>
  <c r="FG1335" i="14"/>
  <c r="FG1327" i="14"/>
  <c r="FG1319" i="14"/>
  <c r="FG1311" i="14"/>
  <c r="FG1303" i="14"/>
  <c r="FG1295" i="14"/>
  <c r="FG1287" i="14"/>
  <c r="FG1279" i="14"/>
  <c r="FG1271" i="14"/>
  <c r="FG1263" i="14"/>
  <c r="FG1255" i="14"/>
  <c r="FG1247" i="14"/>
  <c r="FG1239" i="14"/>
  <c r="FG1231" i="14"/>
  <c r="FG1223" i="14"/>
  <c r="FG1215" i="14"/>
  <c r="FG1207" i="14"/>
  <c r="FG1199" i="14"/>
  <c r="FG1191" i="14"/>
  <c r="FG1183" i="14"/>
  <c r="FG1175" i="14"/>
  <c r="FG1167" i="14"/>
  <c r="FG1159" i="14"/>
  <c r="FG1151" i="14"/>
  <c r="FG1143" i="14"/>
  <c r="FG1135" i="14"/>
  <c r="FG1127" i="14"/>
  <c r="FG1119" i="14"/>
  <c r="FG1111" i="14"/>
  <c r="FG1103" i="14"/>
  <c r="FG1095" i="14"/>
  <c r="FG1087" i="14"/>
  <c r="FG1079" i="14"/>
  <c r="FG1071" i="14"/>
  <c r="FG1063" i="14"/>
  <c r="FG1055" i="14"/>
  <c r="FG1047" i="14"/>
  <c r="FG1039" i="14"/>
  <c r="FG1031" i="14"/>
  <c r="FG1023" i="14"/>
  <c r="FG1015" i="14"/>
  <c r="FG1007" i="14"/>
  <c r="FG999" i="14"/>
  <c r="FG991" i="14"/>
  <c r="FG983" i="14"/>
  <c r="FG975" i="14"/>
  <c r="FG967" i="14"/>
  <c r="FG959" i="14"/>
  <c r="FG951" i="14"/>
  <c r="FG943" i="14"/>
  <c r="FG935" i="14"/>
  <c r="FG927" i="14"/>
  <c r="FG919" i="14"/>
  <c r="FG911" i="14"/>
  <c r="FG903" i="14"/>
  <c r="FG895" i="14"/>
  <c r="FG887" i="14"/>
  <c r="FG879" i="14"/>
  <c r="FG871" i="14"/>
  <c r="FG863" i="14"/>
  <c r="FG855" i="14"/>
  <c r="FG847" i="14"/>
  <c r="FG839" i="14"/>
  <c r="FG831" i="14"/>
  <c r="FG823" i="14"/>
  <c r="FG815" i="14"/>
  <c r="FG807" i="14"/>
  <c r="FG799" i="14"/>
  <c r="FG791" i="14"/>
  <c r="FG783" i="14"/>
  <c r="FG775" i="14"/>
  <c r="FG767" i="14"/>
  <c r="FG2200" i="14"/>
  <c r="FH2157" i="14"/>
  <c r="FG2115" i="14"/>
  <c r="FG2072" i="14"/>
  <c r="FH2029" i="14"/>
  <c r="FH1995" i="14"/>
  <c r="FH1981" i="14"/>
  <c r="FG1967" i="14"/>
  <c r="FG1953" i="14"/>
  <c r="FG1939" i="14"/>
  <c r="FG1924" i="14"/>
  <c r="FG1910" i="14"/>
  <c r="FG1896" i="14"/>
  <c r="FH1881" i="14"/>
  <c r="FH1867" i="14"/>
  <c r="FH1853" i="14"/>
  <c r="FG1839" i="14"/>
  <c r="FG1825" i="14"/>
  <c r="FG1811" i="14"/>
  <c r="FH1796" i="14"/>
  <c r="FG1786" i="14"/>
  <c r="FH1775" i="14"/>
  <c r="FH1764" i="14"/>
  <c r="FG1754" i="14"/>
  <c r="FH1743" i="14"/>
  <c r="FH1732" i="14"/>
  <c r="FG1722" i="14"/>
  <c r="FH1711" i="14"/>
  <c r="FH1700" i="14"/>
  <c r="FG1690" i="14"/>
  <c r="FH1679" i="14"/>
  <c r="FH1668" i="14"/>
  <c r="FG1658" i="14"/>
  <c r="FH1647" i="14"/>
  <c r="FH1636" i="14"/>
  <c r="FG1626" i="14"/>
  <c r="FH1615" i="14"/>
  <c r="FH1604" i="14"/>
  <c r="FG1594" i="14"/>
  <c r="FH1583" i="14"/>
  <c r="FH1572" i="14"/>
  <c r="FG1562" i="14"/>
  <c r="FH1551" i="14"/>
  <c r="FH1540" i="14"/>
  <c r="FG1530" i="14"/>
  <c r="FH1519" i="14"/>
  <c r="FH1508" i="14"/>
  <c r="FG1498" i="14"/>
  <c r="FH1487" i="14"/>
  <c r="FH1476" i="14"/>
  <c r="FG1466" i="14"/>
  <c r="FH1455" i="14"/>
  <c r="FH1444" i="14"/>
  <c r="FG1434" i="14"/>
  <c r="FH1423" i="14"/>
  <c r="FH1412" i="14"/>
  <c r="FG1402" i="14"/>
  <c r="FH1391" i="14"/>
  <c r="FH1380" i="14"/>
  <c r="FG1370" i="14"/>
  <c r="FH1359" i="14"/>
  <c r="FH1348" i="14"/>
  <c r="FG1338" i="14"/>
  <c r="FH1327" i="14"/>
  <c r="FG2203" i="14"/>
  <c r="FG2160" i="14"/>
  <c r="FH2117" i="14"/>
  <c r="FG2075" i="14"/>
  <c r="FG2032" i="14"/>
  <c r="FG1996" i="14"/>
  <c r="FG1982" i="14"/>
  <c r="FG1968" i="14"/>
  <c r="FH1953" i="14"/>
  <c r="FH1939" i="14"/>
  <c r="FH1925" i="14"/>
  <c r="FG1911" i="14"/>
  <c r="FG1897" i="14"/>
  <c r="FG1883" i="14"/>
  <c r="FG1868" i="14"/>
  <c r="FG1854" i="14"/>
  <c r="FG1840" i="14"/>
  <c r="FH1825" i="14"/>
  <c r="FH1811" i="14"/>
  <c r="FH1797" i="14"/>
  <c r="FH1786" i="14"/>
  <c r="FG1776" i="14"/>
  <c r="FH1765" i="14"/>
  <c r="FH1754" i="14"/>
  <c r="FG1744" i="14"/>
  <c r="FH1733" i="14"/>
  <c r="FH1722" i="14"/>
  <c r="FG1712" i="14"/>
  <c r="FH1701" i="14"/>
  <c r="FH1690" i="14"/>
  <c r="FG1680" i="14"/>
  <c r="FH1669" i="14"/>
  <c r="FH1658" i="14"/>
  <c r="FG1648" i="14"/>
  <c r="FH1637" i="14"/>
  <c r="FH1626" i="14"/>
  <c r="FG1616" i="14"/>
  <c r="FH1605" i="14"/>
  <c r="FH1594" i="14"/>
  <c r="FG1584" i="14"/>
  <c r="FH1573" i="14"/>
  <c r="FH1562" i="14"/>
  <c r="FG1552" i="14"/>
  <c r="FH1541" i="14"/>
  <c r="FH1530" i="14"/>
  <c r="FG1520" i="14"/>
  <c r="FH1509" i="14"/>
  <c r="FH1498" i="14"/>
  <c r="FG1488" i="14"/>
  <c r="FH1477" i="14"/>
  <c r="FH1466" i="14"/>
  <c r="FG1456" i="14"/>
  <c r="FH1445" i="14"/>
  <c r="FH1434" i="14"/>
  <c r="FG1424" i="14"/>
  <c r="FH1413" i="14"/>
  <c r="FH1402" i="14"/>
  <c r="FG1392" i="14"/>
  <c r="FH1381" i="14"/>
  <c r="FH1370" i="14"/>
  <c r="FG1360" i="14"/>
  <c r="FH1349" i="14"/>
  <c r="FH1338" i="14"/>
  <c r="FG1328" i="14"/>
  <c r="FH1317" i="14"/>
  <c r="FH1306" i="14"/>
  <c r="FG1296" i="14"/>
  <c r="FH1285" i="14"/>
  <c r="FH1274" i="14"/>
  <c r="FG1264" i="14"/>
  <c r="FH1253" i="14"/>
  <c r="FH1242" i="14"/>
  <c r="FG1232" i="14"/>
  <c r="FH1221" i="14"/>
  <c r="FH1210" i="14"/>
  <c r="FG1200" i="14"/>
  <c r="FH1189" i="14"/>
  <c r="FH1178" i="14"/>
  <c r="FG1168" i="14"/>
  <c r="FG2216" i="14"/>
  <c r="FH2173" i="14"/>
  <c r="FG2131" i="14"/>
  <c r="FG2088" i="14"/>
  <c r="FH2045" i="14"/>
  <c r="FG2003" i="14"/>
  <c r="FG1987" i="14"/>
  <c r="FG1972" i="14"/>
  <c r="FG1958" i="14"/>
  <c r="FG1944" i="14"/>
  <c r="FH1929" i="14"/>
  <c r="FH1915" i="14"/>
  <c r="FH1901" i="14"/>
  <c r="FG1887" i="14"/>
  <c r="FG1873" i="14"/>
  <c r="FG1859" i="14"/>
  <c r="FG1844" i="14"/>
  <c r="FG1830" i="14"/>
  <c r="FG1816" i="14"/>
  <c r="FH1801" i="14"/>
  <c r="FG1790" i="14"/>
  <c r="FH1779" i="14"/>
  <c r="FH1768" i="14"/>
  <c r="FG1758" i="14"/>
  <c r="FH1747" i="14"/>
  <c r="FH1736" i="14"/>
  <c r="FG1726" i="14"/>
  <c r="FH1715" i="14"/>
  <c r="FH1704" i="14"/>
  <c r="FG1694" i="14"/>
  <c r="FH1683" i="14"/>
  <c r="FH1672" i="14"/>
  <c r="FG1662" i="14"/>
  <c r="FH1651" i="14"/>
  <c r="FH1640" i="14"/>
  <c r="FG1630" i="14"/>
  <c r="FH1619" i="14"/>
  <c r="FH1608" i="14"/>
  <c r="FG1598" i="14"/>
  <c r="FH1587" i="14"/>
  <c r="FH1576" i="14"/>
  <c r="FG1566" i="14"/>
  <c r="FH1555" i="14"/>
  <c r="FH1544" i="14"/>
  <c r="FG1534" i="14"/>
  <c r="FH1523" i="14"/>
  <c r="FH1512" i="14"/>
  <c r="FG1502" i="14"/>
  <c r="FH1491" i="14"/>
  <c r="FH1480" i="14"/>
  <c r="FG1470" i="14"/>
  <c r="FH1459" i="14"/>
  <c r="FH1448" i="14"/>
  <c r="FG1438" i="14"/>
  <c r="FH1427" i="14"/>
  <c r="FH1416" i="14"/>
  <c r="FG1406" i="14"/>
  <c r="FH1395" i="14"/>
  <c r="FH1384" i="14"/>
  <c r="FG1374" i="14"/>
  <c r="FH1363" i="14"/>
  <c r="FH1352" i="14"/>
  <c r="FG1342" i="14"/>
  <c r="FH1331" i="14"/>
  <c r="FH1320" i="14"/>
  <c r="FG1310" i="14"/>
  <c r="FH1299" i="14"/>
  <c r="FH1288" i="14"/>
  <c r="FG1278" i="14"/>
  <c r="FH1267" i="14"/>
  <c r="FH1256" i="14"/>
  <c r="FG1246" i="14"/>
  <c r="FH1235" i="14"/>
  <c r="FH1224" i="14"/>
  <c r="FG1214" i="14"/>
  <c r="FH1203" i="14"/>
  <c r="FH2197" i="14"/>
  <c r="FG2155" i="14"/>
  <c r="FG2112" i="14"/>
  <c r="FH2069" i="14"/>
  <c r="FG2027" i="14"/>
  <c r="FG1995" i="14"/>
  <c r="FG1980" i="14"/>
  <c r="FG1966" i="14"/>
  <c r="FG1952" i="14"/>
  <c r="FH1937" i="14"/>
  <c r="FH1923" i="14"/>
  <c r="FH1909" i="14"/>
  <c r="FG1895" i="14"/>
  <c r="FG1881" i="14"/>
  <c r="FG1867" i="14"/>
  <c r="FG1852" i="14"/>
  <c r="FG1838" i="14"/>
  <c r="FG1824" i="14"/>
  <c r="FH1809" i="14"/>
  <c r="FG1796" i="14"/>
  <c r="FH1785" i="14"/>
  <c r="FH1774" i="14"/>
  <c r="FG1764" i="14"/>
  <c r="FH1753" i="14"/>
  <c r="FH1742" i="14"/>
  <c r="FG1732" i="14"/>
  <c r="FH1721" i="14"/>
  <c r="FH1710" i="14"/>
  <c r="FG1700" i="14"/>
  <c r="FH1689" i="14"/>
  <c r="FH1678" i="14"/>
  <c r="FG1668" i="14"/>
  <c r="FH1657" i="14"/>
  <c r="FH1646" i="14"/>
  <c r="FG1636" i="14"/>
  <c r="FH1625" i="14"/>
  <c r="FH1614" i="14"/>
  <c r="FG1604" i="14"/>
  <c r="FH1593" i="14"/>
  <c r="FH1582" i="14"/>
  <c r="FG1572" i="14"/>
  <c r="FH1561" i="14"/>
  <c r="FH1550" i="14"/>
  <c r="FG1540" i="14"/>
  <c r="FH1529" i="14"/>
  <c r="FH1518" i="14"/>
  <c r="FG1508" i="14"/>
  <c r="FH1497" i="14"/>
  <c r="FH1486" i="14"/>
  <c r="FG1476" i="14"/>
  <c r="FH1465" i="14"/>
  <c r="FH1454" i="14"/>
  <c r="FG1444" i="14"/>
  <c r="FH1433" i="14"/>
  <c r="FH1422" i="14"/>
  <c r="FG1412" i="14"/>
  <c r="FH1401" i="14"/>
  <c r="FH1390" i="14"/>
  <c r="FG1380" i="14"/>
  <c r="FH1369" i="14"/>
  <c r="FH1358" i="14"/>
  <c r="FG1348" i="14"/>
  <c r="FH1337" i="14"/>
  <c r="FH1326" i="14"/>
  <c r="FG1316" i="14"/>
  <c r="FH1305" i="14"/>
  <c r="FH1294" i="14"/>
  <c r="FG1284" i="14"/>
  <c r="FH1273" i="14"/>
  <c r="FH1262" i="14"/>
  <c r="FG1252" i="14"/>
  <c r="FH1241" i="14"/>
  <c r="FH1230" i="14"/>
  <c r="FG1220" i="14"/>
  <c r="FH1209" i="14"/>
  <c r="FH1198" i="14"/>
  <c r="FG1188" i="14"/>
  <c r="FH1177" i="14"/>
  <c r="FH1166" i="14"/>
  <c r="FG1156" i="14"/>
  <c r="FH1145" i="14"/>
  <c r="FH1134" i="14"/>
  <c r="FG1124" i="14"/>
  <c r="FH1113" i="14"/>
  <c r="FH1102" i="14"/>
  <c r="FG1092" i="14"/>
  <c r="FH1081" i="14"/>
  <c r="FH1070" i="14"/>
  <c r="FG1060" i="14"/>
  <c r="FH1049" i="14"/>
  <c r="FH1038" i="14"/>
  <c r="FG1028" i="14"/>
  <c r="FH1017" i="14"/>
  <c r="FH1006" i="14"/>
  <c r="FG996" i="14"/>
  <c r="FH985" i="14"/>
  <c r="FH974" i="14"/>
  <c r="FG964" i="14"/>
  <c r="FH953" i="14"/>
  <c r="FH942" i="14"/>
  <c r="FG932" i="14"/>
  <c r="FH921" i="14"/>
  <c r="FH910" i="14"/>
  <c r="FG900" i="14"/>
  <c r="FH889" i="14"/>
  <c r="FH878" i="14"/>
  <c r="FG868" i="14"/>
  <c r="FH857" i="14"/>
  <c r="FH846" i="14"/>
  <c r="FG836" i="14"/>
  <c r="FH825" i="14"/>
  <c r="FH814" i="14"/>
  <c r="FG804" i="14"/>
  <c r="FH793" i="14"/>
  <c r="FH782" i="14"/>
  <c r="FG772" i="14"/>
  <c r="FH761" i="14"/>
  <c r="FH753" i="14"/>
  <c r="FH745" i="14"/>
  <c r="FH737" i="14"/>
  <c r="FH729" i="14"/>
  <c r="FH721" i="14"/>
  <c r="FH713" i="14"/>
  <c r="FH705" i="14"/>
  <c r="FH697" i="14"/>
  <c r="FH689" i="14"/>
  <c r="FH681" i="14"/>
  <c r="FH673" i="14"/>
  <c r="FH665" i="14"/>
  <c r="FH657" i="14"/>
  <c r="FH649" i="14"/>
  <c r="FH641" i="14"/>
  <c r="FH633" i="14"/>
  <c r="FH625" i="14"/>
  <c r="FH617" i="14"/>
  <c r="FH609" i="14"/>
  <c r="FH601" i="14"/>
  <c r="FH593" i="14"/>
  <c r="FH585" i="14"/>
  <c r="FH577" i="14"/>
  <c r="FH569" i="14"/>
  <c r="FH2949" i="14"/>
  <c r="FH2941" i="14"/>
  <c r="FH2933" i="14"/>
  <c r="FH2925" i="14"/>
  <c r="FH2917" i="14"/>
  <c r="FH2909" i="14"/>
  <c r="FH2901" i="14"/>
  <c r="FH2893" i="14"/>
  <c r="FH2885" i="14"/>
  <c r="FH2877" i="14"/>
  <c r="FH2869" i="14"/>
  <c r="FH2861" i="14"/>
  <c r="FH2853" i="14"/>
  <c r="FH2845" i="14"/>
  <c r="FH2837" i="14"/>
  <c r="FH2829" i="14"/>
  <c r="FH2821" i="14"/>
  <c r="FH2813" i="14"/>
  <c r="FH2805" i="14"/>
  <c r="FH2797" i="14"/>
  <c r="FH2789" i="14"/>
  <c r="FH2781" i="14"/>
  <c r="FH2773" i="14"/>
  <c r="FH2765" i="14"/>
  <c r="FH2757" i="14"/>
  <c r="FH2749" i="14"/>
  <c r="FH2741" i="14"/>
  <c r="FH2733" i="14"/>
  <c r="FH2725" i="14"/>
  <c r="FH2717" i="14"/>
  <c r="FH2709" i="14"/>
  <c r="FH2701" i="14"/>
  <c r="FH2693" i="14"/>
  <c r="FH2685" i="14"/>
  <c r="FH2677" i="14"/>
  <c r="FH2669" i="14"/>
  <c r="FH2661" i="14"/>
  <c r="FH2653" i="14"/>
  <c r="FH2645" i="14"/>
  <c r="FH2637" i="14"/>
  <c r="FH2629" i="14"/>
  <c r="FH2621" i="14"/>
  <c r="FH2613" i="14"/>
  <c r="FH2605" i="14"/>
  <c r="FH2597" i="14"/>
  <c r="FH2589" i="14"/>
  <c r="FH2581" i="14"/>
  <c r="FH2573" i="14"/>
  <c r="FH2565" i="14"/>
  <c r="FH2557" i="14"/>
  <c r="FH2549" i="14"/>
  <c r="FH2541" i="14"/>
  <c r="FH2533" i="14"/>
  <c r="FH2525" i="14"/>
  <c r="FH2517" i="14"/>
  <c r="FH2509" i="14"/>
  <c r="FH2501" i="14"/>
  <c r="FH2493" i="14"/>
  <c r="FH2485" i="14"/>
  <c r="FH2477" i="14"/>
  <c r="FH2469" i="14"/>
  <c r="FH2461" i="14"/>
  <c r="FH2453" i="14"/>
  <c r="FH2445" i="14"/>
  <c r="FG2946" i="14"/>
  <c r="FH2938" i="14"/>
  <c r="FG2928" i="14"/>
  <c r="FG2917" i="14"/>
  <c r="FH2906" i="14"/>
  <c r="FG2896" i="14"/>
  <c r="FG2885" i="14"/>
  <c r="FH2874" i="14"/>
  <c r="FG2864" i="14"/>
  <c r="FG2853" i="14"/>
  <c r="FH2842" i="14"/>
  <c r="FG2832" i="14"/>
  <c r="FG2821" i="14"/>
  <c r="FH2810" i="14"/>
  <c r="FG2800" i="14"/>
  <c r="FG2789" i="14"/>
  <c r="FH2778" i="14"/>
  <c r="FG2768" i="14"/>
  <c r="FG2757" i="14"/>
  <c r="FH2746" i="14"/>
  <c r="FG2736" i="14"/>
  <c r="FG2725" i="14"/>
  <c r="FH2714" i="14"/>
  <c r="FG2704" i="14"/>
  <c r="FG2693" i="14"/>
  <c r="FH2682" i="14"/>
  <c r="FG2947" i="14"/>
  <c r="FH2936" i="14"/>
  <c r="FG2926" i="14"/>
  <c r="FG2915" i="14"/>
  <c r="FH2904" i="14"/>
  <c r="FG2894" i="14"/>
  <c r="FG2883" i="14"/>
  <c r="FH2872" i="14"/>
  <c r="FG2862" i="14"/>
  <c r="FG2851" i="14"/>
  <c r="FH2840" i="14"/>
  <c r="FG2830" i="14"/>
  <c r="FG2819" i="14"/>
  <c r="FH2808" i="14"/>
  <c r="FG2798" i="14"/>
  <c r="FG2787" i="14"/>
  <c r="FH2776" i="14"/>
  <c r="FG2766" i="14"/>
  <c r="FG2755" i="14"/>
  <c r="FH2744" i="14"/>
  <c r="FG2734" i="14"/>
  <c r="FG2723" i="14"/>
  <c r="FH2712" i="14"/>
  <c r="FG2702" i="14"/>
  <c r="FG2691" i="14"/>
  <c r="FH2680" i="14"/>
  <c r="FG2945" i="14"/>
  <c r="FH2934" i="14"/>
  <c r="FG2924" i="14"/>
  <c r="FG2913" i="14"/>
  <c r="FH2902" i="14"/>
  <c r="FG2892" i="14"/>
  <c r="FG2881" i="14"/>
  <c r="FH2870" i="14"/>
  <c r="FG2860" i="14"/>
  <c r="FG2849" i="14"/>
  <c r="FH2838" i="14"/>
  <c r="FG2828" i="14"/>
  <c r="FG2817" i="14"/>
  <c r="FH2806" i="14"/>
  <c r="FG2796" i="14"/>
  <c r="FG2785" i="14"/>
  <c r="FH2774" i="14"/>
  <c r="FG2764" i="14"/>
  <c r="FG2753" i="14"/>
  <c r="FH2742" i="14"/>
  <c r="FG2732" i="14"/>
  <c r="FG2721" i="14"/>
  <c r="FH2710" i="14"/>
  <c r="FG2700" i="14"/>
  <c r="FG2689" i="14"/>
  <c r="FH2678" i="14"/>
  <c r="FG2668" i="14"/>
  <c r="FG2657" i="14"/>
  <c r="FH2646" i="14"/>
  <c r="FG2636" i="14"/>
  <c r="FG2625" i="14"/>
  <c r="FH2614" i="14"/>
  <c r="FG2604" i="14"/>
  <c r="FG2593" i="14"/>
  <c r="FH2582" i="14"/>
  <c r="FG2572" i="14"/>
  <c r="FG2561" i="14"/>
  <c r="FH2550" i="14"/>
  <c r="FG2540" i="14"/>
  <c r="FG2529" i="14"/>
  <c r="FH2518" i="14"/>
  <c r="FG2508" i="14"/>
  <c r="FG2497" i="14"/>
  <c r="FH2486" i="14"/>
  <c r="FG2476" i="14"/>
  <c r="FG2465" i="14"/>
  <c r="FH2454" i="14"/>
  <c r="FG2444" i="14"/>
  <c r="FH2434" i="14"/>
  <c r="FH2426" i="14"/>
  <c r="FH2418" i="14"/>
  <c r="FH2410" i="14"/>
  <c r="FH2402" i="14"/>
  <c r="FH2394" i="14"/>
  <c r="FH2386" i="14"/>
  <c r="FH2378" i="14"/>
  <c r="FH2370" i="14"/>
  <c r="FH2362" i="14"/>
  <c r="FH2354" i="14"/>
  <c r="FH2346" i="14"/>
  <c r="FH2338" i="14"/>
  <c r="FH2330" i="14"/>
  <c r="FH2322" i="14"/>
  <c r="FH2314" i="14"/>
  <c r="FH2306" i="14"/>
  <c r="FH2298" i="14"/>
  <c r="FH2290" i="14"/>
  <c r="FH2282" i="14"/>
  <c r="FH2274" i="14"/>
  <c r="FH2266" i="14"/>
  <c r="FH2258" i="14"/>
  <c r="FH2250" i="14"/>
  <c r="FH2242" i="14"/>
  <c r="FH2234" i="14"/>
  <c r="FH2226" i="14"/>
  <c r="FH2218" i="14"/>
  <c r="FH2210" i="14"/>
  <c r="FH2202" i="14"/>
  <c r="FH2194" i="14"/>
  <c r="FH2186" i="14"/>
  <c r="FH2178" i="14"/>
  <c r="FH2170" i="14"/>
  <c r="FH2162" i="14"/>
  <c r="FH2154" i="14"/>
  <c r="FH2146" i="14"/>
  <c r="FH2138" i="14"/>
  <c r="FH2130" i="14"/>
  <c r="FH2122" i="14"/>
  <c r="FH2114" i="14"/>
  <c r="FH2106" i="14"/>
  <c r="FH2098" i="14"/>
  <c r="FH2090" i="14"/>
  <c r="FH2082" i="14"/>
  <c r="FH2074" i="14"/>
  <c r="FH2066" i="14"/>
  <c r="FH2058" i="14"/>
  <c r="FH2050" i="14"/>
  <c r="FH2042" i="14"/>
  <c r="FH2034" i="14"/>
  <c r="FH2026" i="14"/>
  <c r="FH2018" i="14"/>
  <c r="FH2010" i="14"/>
  <c r="FH2002" i="14"/>
  <c r="FH1994" i="14"/>
  <c r="FH1986" i="14"/>
  <c r="FH1978" i="14"/>
  <c r="FH1970" i="14"/>
  <c r="FH1962" i="14"/>
  <c r="FH1954" i="14"/>
  <c r="FH1946" i="14"/>
  <c r="FH1938" i="14"/>
  <c r="FH1930" i="14"/>
  <c r="FH1922" i="14"/>
  <c r="FH1914" i="14"/>
  <c r="FH1906" i="14"/>
  <c r="FH1898" i="14"/>
  <c r="FH1890" i="14"/>
  <c r="FH1882" i="14"/>
  <c r="FH1874" i="14"/>
  <c r="FH1866" i="14"/>
  <c r="FH1858" i="14"/>
  <c r="FH1850" i="14"/>
  <c r="FH1842" i="14"/>
  <c r="FH1834" i="14"/>
  <c r="FH1826" i="14"/>
  <c r="FH1818" i="14"/>
  <c r="FH1810" i="14"/>
  <c r="FH1802" i="14"/>
  <c r="FH2924" i="14"/>
  <c r="FG2882" i="14"/>
  <c r="FG2839" i="14"/>
  <c r="FH2796" i="14"/>
  <c r="FG2754" i="14"/>
  <c r="FG2711" i="14"/>
  <c r="FG2672" i="14"/>
  <c r="FG2658" i="14"/>
  <c r="FG2643" i="14"/>
  <c r="FG2629" i="14"/>
  <c r="FG2615" i="14"/>
  <c r="FH2600" i="14"/>
  <c r="FH2586" i="14"/>
  <c r="FH2572" i="14"/>
  <c r="FG2558" i="14"/>
  <c r="FG2544" i="14"/>
  <c r="FG2530" i="14"/>
  <c r="FG2515" i="14"/>
  <c r="FG2501" i="14"/>
  <c r="FG2487" i="14"/>
  <c r="FH2472" i="14"/>
  <c r="FH2458" i="14"/>
  <c r="FH2444" i="14"/>
  <c r="FG2432" i="14"/>
  <c r="FH2421" i="14"/>
  <c r="FG2411" i="14"/>
  <c r="FG2400" i="14"/>
  <c r="FH2389" i="14"/>
  <c r="FG2379" i="14"/>
  <c r="FG2368" i="14"/>
  <c r="FH2357" i="14"/>
  <c r="FG2347" i="14"/>
  <c r="FG2336" i="14"/>
  <c r="FH2325" i="14"/>
  <c r="FG2315" i="14"/>
  <c r="FG2304" i="14"/>
  <c r="FH2293" i="14"/>
  <c r="FG2283" i="14"/>
  <c r="FG2272" i="14"/>
  <c r="FH2261" i="14"/>
  <c r="FG2251" i="14"/>
  <c r="FG2240" i="14"/>
  <c r="FH2229" i="14"/>
  <c r="FG2938" i="14"/>
  <c r="FG2895" i="14"/>
  <c r="FH2852" i="14"/>
  <c r="FG2810" i="14"/>
  <c r="FG2767" i="14"/>
  <c r="FH2724" i="14"/>
  <c r="FG2682" i="14"/>
  <c r="FG2662" i="14"/>
  <c r="FG2648" i="14"/>
  <c r="FG2634" i="14"/>
  <c r="FG2619" i="14"/>
  <c r="FG2605" i="14"/>
  <c r="FG2591" i="14"/>
  <c r="FH2576" i="14"/>
  <c r="FH2562" i="14"/>
  <c r="FH2548" i="14"/>
  <c r="FG2534" i="14"/>
  <c r="FG2520" i="14"/>
  <c r="FG2506" i="14"/>
  <c r="FG2491" i="14"/>
  <c r="FG2477" i="14"/>
  <c r="FG2463" i="14"/>
  <c r="FH2448" i="14"/>
  <c r="FH2435" i="14"/>
  <c r="FG2425" i="14"/>
  <c r="FG2414" i="14"/>
  <c r="FH2403" i="14"/>
  <c r="FG2393" i="14"/>
  <c r="FG2382" i="14"/>
  <c r="FH2371" i="14"/>
  <c r="FG2361" i="14"/>
  <c r="FG2350" i="14"/>
  <c r="FH2339" i="14"/>
  <c r="FG2329" i="14"/>
  <c r="FG2318" i="14"/>
  <c r="FH2307" i="14"/>
  <c r="FG2297" i="14"/>
  <c r="FG2286" i="14"/>
  <c r="FH2275" i="14"/>
  <c r="FG2265" i="14"/>
  <c r="FG2254" i="14"/>
  <c r="FH2243" i="14"/>
  <c r="FG2233" i="14"/>
  <c r="FG2222" i="14"/>
  <c r="FH2211" i="14"/>
  <c r="FG2201" i="14"/>
  <c r="FG2190" i="14"/>
  <c r="FH2179" i="14"/>
  <c r="FG2169" i="14"/>
  <c r="FG2158" i="14"/>
  <c r="FH2147" i="14"/>
  <c r="FG2137" i="14"/>
  <c r="FG2126" i="14"/>
  <c r="FH2115" i="14"/>
  <c r="FG2105" i="14"/>
  <c r="FG2094" i="14"/>
  <c r="FH2083" i="14"/>
  <c r="FG2073" i="14"/>
  <c r="FG2062" i="14"/>
  <c r="FH2051" i="14"/>
  <c r="FG2041" i="14"/>
  <c r="FG2030" i="14"/>
  <c r="FH2019" i="14"/>
  <c r="FG2009" i="14"/>
  <c r="FH2940" i="14"/>
  <c r="FG2898" i="14"/>
  <c r="FG2855" i="14"/>
  <c r="FH2812" i="14"/>
  <c r="FG2770" i="14"/>
  <c r="FG2727" i="14"/>
  <c r="FH2684" i="14"/>
  <c r="FG2663" i="14"/>
  <c r="FH2648" i="14"/>
  <c r="FH2634" i="14"/>
  <c r="FH2620" i="14"/>
  <c r="FG2606" i="14"/>
  <c r="FG2592" i="14"/>
  <c r="FG2578" i="14"/>
  <c r="FG2563" i="14"/>
  <c r="FG2549" i="14"/>
  <c r="FG2535" i="14"/>
  <c r="FH2520" i="14"/>
  <c r="FH2506" i="14"/>
  <c r="FH2492" i="14"/>
  <c r="FG2478" i="14"/>
  <c r="FG2464" i="14"/>
  <c r="FG2450" i="14"/>
  <c r="FG2436" i="14"/>
  <c r="FH2425" i="14"/>
  <c r="FG2415" i="14"/>
  <c r="FG2404" i="14"/>
  <c r="FH2393" i="14"/>
  <c r="FG2383" i="14"/>
  <c r="FG2372" i="14"/>
  <c r="FH2361" i="14"/>
  <c r="FG2351" i="14"/>
  <c r="FG2340" i="14"/>
  <c r="FH2329" i="14"/>
  <c r="FG2319" i="14"/>
  <c r="FG2308" i="14"/>
  <c r="FH2297" i="14"/>
  <c r="FG2287" i="14"/>
  <c r="FG2276" i="14"/>
  <c r="FH2265" i="14"/>
  <c r="FG2255" i="14"/>
  <c r="FG2244" i="14"/>
  <c r="FH2233" i="14"/>
  <c r="FG2223" i="14"/>
  <c r="FG2212" i="14"/>
  <c r="FH2201" i="14"/>
  <c r="FG2191" i="14"/>
  <c r="FG2180" i="14"/>
  <c r="FH2169" i="14"/>
  <c r="FG2159" i="14"/>
  <c r="FG2148" i="14"/>
  <c r="FH2137" i="14"/>
  <c r="FG2127" i="14"/>
  <c r="FG2116" i="14"/>
  <c r="FH2105" i="14"/>
  <c r="FG2095" i="14"/>
  <c r="FG2084" i="14"/>
  <c r="FH2073" i="14"/>
  <c r="FG2063" i="14"/>
  <c r="FG2052" i="14"/>
  <c r="FH2041" i="14"/>
  <c r="FG2031" i="14"/>
  <c r="FG2020" i="14"/>
  <c r="FH2009" i="14"/>
  <c r="FG2943" i="14"/>
  <c r="FH2900" i="14"/>
  <c r="FG2858" i="14"/>
  <c r="FG2815" i="14"/>
  <c r="FH2772" i="14"/>
  <c r="FG2730" i="14"/>
  <c r="FG2687" i="14"/>
  <c r="FG2664" i="14"/>
  <c r="FG2650" i="14"/>
  <c r="FG2635" i="14"/>
  <c r="FG2621" i="14"/>
  <c r="FG2607" i="14"/>
  <c r="FH2592" i="14"/>
  <c r="FH2578" i="14"/>
  <c r="FH2564" i="14"/>
  <c r="FG2550" i="14"/>
  <c r="FG2536" i="14"/>
  <c r="FG2522" i="14"/>
  <c r="FG2507" i="14"/>
  <c r="FG2493" i="14"/>
  <c r="FG2479" i="14"/>
  <c r="FH2464" i="14"/>
  <c r="FH2450" i="14"/>
  <c r="FG2437" i="14"/>
  <c r="FG2426" i="14"/>
  <c r="FH2415" i="14"/>
  <c r="FG2405" i="14"/>
  <c r="FG2394" i="14"/>
  <c r="FH2383" i="14"/>
  <c r="FG2373" i="14"/>
  <c r="FG2362" i="14"/>
  <c r="FH2351" i="14"/>
  <c r="FG2341" i="14"/>
  <c r="FG2330" i="14"/>
  <c r="FH2319" i="14"/>
  <c r="FG2309" i="14"/>
  <c r="FG2298" i="14"/>
  <c r="FH2287" i="14"/>
  <c r="FG2277" i="14"/>
  <c r="FG2266" i="14"/>
  <c r="FH2255" i="14"/>
  <c r="FG2245" i="14"/>
  <c r="FG2234" i="14"/>
  <c r="FH2223" i="14"/>
  <c r="FG2213" i="14"/>
  <c r="FG2202" i="14"/>
  <c r="FH2191" i="14"/>
  <c r="FG2181" i="14"/>
  <c r="FG2170" i="14"/>
  <c r="FH2159" i="14"/>
  <c r="FG2149" i="14"/>
  <c r="FG2138" i="14"/>
  <c r="FH2127" i="14"/>
  <c r="FG2117" i="14"/>
  <c r="FG2106" i="14"/>
  <c r="FH2095" i="14"/>
  <c r="FG2085" i="14"/>
  <c r="FG2074" i="14"/>
  <c r="FH2063" i="14"/>
  <c r="FG2053" i="14"/>
  <c r="FG2042" i="14"/>
  <c r="FH2031" i="14"/>
  <c r="FG2021" i="14"/>
  <c r="FG2010" i="14"/>
  <c r="FH1999" i="14"/>
  <c r="FG1989" i="14"/>
  <c r="FG1978" i="14"/>
  <c r="FH1967" i="14"/>
  <c r="FG1957" i="14"/>
  <c r="FG1946" i="14"/>
  <c r="FH1935" i="14"/>
  <c r="FG1925" i="14"/>
  <c r="FG1914" i="14"/>
  <c r="FH1903" i="14"/>
  <c r="FG1893" i="14"/>
  <c r="FG1882" i="14"/>
  <c r="FH1871" i="14"/>
  <c r="FG1861" i="14"/>
  <c r="FG1850" i="14"/>
  <c r="FH1839" i="14"/>
  <c r="FG1829" i="14"/>
  <c r="FG1818" i="14"/>
  <c r="FH1807" i="14"/>
  <c r="FG1797" i="14"/>
  <c r="FG1789" i="14"/>
  <c r="FG1781" i="14"/>
  <c r="FG1773" i="14"/>
  <c r="FG1765" i="14"/>
  <c r="FG1757" i="14"/>
  <c r="FG1749" i="14"/>
  <c r="FG1741" i="14"/>
  <c r="FG1733" i="14"/>
  <c r="FG1725" i="14"/>
  <c r="FG1717" i="14"/>
  <c r="FG1709" i="14"/>
  <c r="FG1701" i="14"/>
  <c r="FG1693" i="14"/>
  <c r="FG1685" i="14"/>
  <c r="FG1677" i="14"/>
  <c r="FG1669" i="14"/>
  <c r="FG1661" i="14"/>
  <c r="FG1653" i="14"/>
  <c r="FG1645" i="14"/>
  <c r="FG1637" i="14"/>
  <c r="FG1629" i="14"/>
  <c r="FG1621" i="14"/>
  <c r="FG1613" i="14"/>
  <c r="FG1605" i="14"/>
  <c r="FG1597" i="14"/>
  <c r="FG1589" i="14"/>
  <c r="FG1581" i="14"/>
  <c r="FG1573" i="14"/>
  <c r="FG1565" i="14"/>
  <c r="FG1557" i="14"/>
  <c r="FG1549" i="14"/>
  <c r="FG1541" i="14"/>
  <c r="FG1533" i="14"/>
  <c r="FG1525" i="14"/>
  <c r="FG1517" i="14"/>
  <c r="FG1509" i="14"/>
  <c r="FG1501" i="14"/>
  <c r="FG1493" i="14"/>
  <c r="FG1485" i="14"/>
  <c r="FG1477" i="14"/>
  <c r="FG1469" i="14"/>
  <c r="FG1461" i="14"/>
  <c r="FG1453" i="14"/>
  <c r="FG1445" i="14"/>
  <c r="FG1437" i="14"/>
  <c r="FG1429" i="14"/>
  <c r="FG1421" i="14"/>
  <c r="FG1413" i="14"/>
  <c r="FG1405" i="14"/>
  <c r="FG1397" i="14"/>
  <c r="FG1389" i="14"/>
  <c r="FG1381" i="14"/>
  <c r="FG1373" i="14"/>
  <c r="FG1365" i="14"/>
  <c r="FG1357" i="14"/>
  <c r="FG1349" i="14"/>
  <c r="FG1341" i="14"/>
  <c r="FG1333" i="14"/>
  <c r="FG1325" i="14"/>
  <c r="FG1317" i="14"/>
  <c r="FG1309" i="14"/>
  <c r="FG1301" i="14"/>
  <c r="FG1293" i="14"/>
  <c r="FG1285" i="14"/>
  <c r="FG1277" i="14"/>
  <c r="FG1269" i="14"/>
  <c r="FG1261" i="14"/>
  <c r="FG1253" i="14"/>
  <c r="FG1245" i="14"/>
  <c r="FG1237" i="14"/>
  <c r="FG1229" i="14"/>
  <c r="FG1221" i="14"/>
  <c r="FG1213" i="14"/>
  <c r="FG1205" i="14"/>
  <c r="FG1197" i="14"/>
  <c r="FG1189" i="14"/>
  <c r="FG1181" i="14"/>
  <c r="FG1173" i="14"/>
  <c r="FG1165" i="14"/>
  <c r="FG1157" i="14"/>
  <c r="FG1149" i="14"/>
  <c r="FG1141" i="14"/>
  <c r="FG1133" i="14"/>
  <c r="FG1125" i="14"/>
  <c r="FG1117" i="14"/>
  <c r="FG1109" i="14"/>
  <c r="FG1101" i="14"/>
  <c r="FG1093" i="14"/>
  <c r="FG1085" i="14"/>
  <c r="FG1077" i="14"/>
  <c r="FG1069" i="14"/>
  <c r="FG1061" i="14"/>
  <c r="FG1053" i="14"/>
  <c r="FG1045" i="14"/>
  <c r="FG1037" i="14"/>
  <c r="FG1029" i="14"/>
  <c r="FG1021" i="14"/>
  <c r="FG1013" i="14"/>
  <c r="FG1005" i="14"/>
  <c r="FG997" i="14"/>
  <c r="FG989" i="14"/>
  <c r="FG981" i="14"/>
  <c r="FG973" i="14"/>
  <c r="FG965" i="14"/>
  <c r="FG957" i="14"/>
  <c r="FG949" i="14"/>
  <c r="FG941" i="14"/>
  <c r="FG933" i="14"/>
  <c r="FG925" i="14"/>
  <c r="FG917" i="14"/>
  <c r="FG909" i="14"/>
  <c r="FG901" i="14"/>
  <c r="FG893" i="14"/>
  <c r="FG885" i="14"/>
  <c r="FG877" i="14"/>
  <c r="FG869" i="14"/>
  <c r="FG861" i="14"/>
  <c r="FG853" i="14"/>
  <c r="FG845" i="14"/>
  <c r="FG837" i="14"/>
  <c r="FG829" i="14"/>
  <c r="FG821" i="14"/>
  <c r="FG813" i="14"/>
  <c r="FG805" i="14"/>
  <c r="FG797" i="14"/>
  <c r="FG789" i="14"/>
  <c r="FG781" i="14"/>
  <c r="FG773" i="14"/>
  <c r="FG765" i="14"/>
  <c r="FH2189" i="14"/>
  <c r="FG2147" i="14"/>
  <c r="FG2104" i="14"/>
  <c r="FH2061" i="14"/>
  <c r="FG2019" i="14"/>
  <c r="FG1992" i="14"/>
  <c r="FH1977" i="14"/>
  <c r="FH1963" i="14"/>
  <c r="FH1949" i="14"/>
  <c r="FG1935" i="14"/>
  <c r="FG1921" i="14"/>
  <c r="FG1907" i="14"/>
  <c r="FG1892" i="14"/>
  <c r="FG1878" i="14"/>
  <c r="FG1864" i="14"/>
  <c r="FH1849" i="14"/>
  <c r="FH1835" i="14"/>
  <c r="FH1821" i="14"/>
  <c r="FG1807" i="14"/>
  <c r="FG1794" i="14"/>
  <c r="FH1783" i="14"/>
  <c r="FH1772" i="14"/>
  <c r="FG1762" i="14"/>
  <c r="FH1751" i="14"/>
  <c r="FH1740" i="14"/>
  <c r="FG1730" i="14"/>
  <c r="FH1719" i="14"/>
  <c r="FH1708" i="14"/>
  <c r="FG1698" i="14"/>
  <c r="FH1687" i="14"/>
  <c r="FH1676" i="14"/>
  <c r="FG1666" i="14"/>
  <c r="FH1655" i="14"/>
  <c r="FH1644" i="14"/>
  <c r="FG1634" i="14"/>
  <c r="FH1623" i="14"/>
  <c r="FH1612" i="14"/>
  <c r="FG1602" i="14"/>
  <c r="FH1591" i="14"/>
  <c r="FH1580" i="14"/>
  <c r="FG1570" i="14"/>
  <c r="FH1559" i="14"/>
  <c r="FH1548" i="14"/>
  <c r="FG1538" i="14"/>
  <c r="FH1527" i="14"/>
  <c r="FH1516" i="14"/>
  <c r="FG1506" i="14"/>
  <c r="FH1495" i="14"/>
  <c r="FH1484" i="14"/>
  <c r="FG1474" i="14"/>
  <c r="FH1463" i="14"/>
  <c r="FH1452" i="14"/>
  <c r="FG1442" i="14"/>
  <c r="FH1431" i="14"/>
  <c r="FH1420" i="14"/>
  <c r="FG1410" i="14"/>
  <c r="FH1399" i="14"/>
  <c r="FH1388" i="14"/>
  <c r="FG1378" i="14"/>
  <c r="FH1367" i="14"/>
  <c r="FH1356" i="14"/>
  <c r="FG1346" i="14"/>
  <c r="FH1335" i="14"/>
  <c r="FH1324" i="14"/>
  <c r="FG2192" i="14"/>
  <c r="FH2149" i="14"/>
  <c r="FG2107" i="14"/>
  <c r="FG2064" i="14"/>
  <c r="FH2021" i="14"/>
  <c r="FG1993" i="14"/>
  <c r="FG1979" i="14"/>
  <c r="FG1964" i="14"/>
  <c r="FG1950" i="14"/>
  <c r="FG1936" i="14"/>
  <c r="FH1921" i="14"/>
  <c r="FH1907" i="14"/>
  <c r="FH1893" i="14"/>
  <c r="FG1879" i="14"/>
  <c r="FG1865" i="14"/>
  <c r="FG1851" i="14"/>
  <c r="FG1836" i="14"/>
  <c r="FG1822" i="14"/>
  <c r="FG1808" i="14"/>
  <c r="FH1794" i="14"/>
  <c r="FG1784" i="14"/>
  <c r="FH1773" i="14"/>
  <c r="FH1762" i="14"/>
  <c r="FG1752" i="14"/>
  <c r="FH1741" i="14"/>
  <c r="FH1730" i="14"/>
  <c r="FG1720" i="14"/>
  <c r="FH1709" i="14"/>
  <c r="FH1698" i="14"/>
  <c r="FG1688" i="14"/>
  <c r="FH1677" i="14"/>
  <c r="FH1666" i="14"/>
  <c r="FG1656" i="14"/>
  <c r="FH1645" i="14"/>
  <c r="FH1634" i="14"/>
  <c r="FG1624" i="14"/>
  <c r="FH1613" i="14"/>
  <c r="FH1602" i="14"/>
  <c r="FG1592" i="14"/>
  <c r="FH1581" i="14"/>
  <c r="FH1570" i="14"/>
  <c r="FG1560" i="14"/>
  <c r="FH1549" i="14"/>
  <c r="FH1538" i="14"/>
  <c r="FG1528" i="14"/>
  <c r="FH1517" i="14"/>
  <c r="FH1506" i="14"/>
  <c r="FG1496" i="14"/>
  <c r="FH1485" i="14"/>
  <c r="FH1474" i="14"/>
  <c r="FG1464" i="14"/>
  <c r="FH1453" i="14"/>
  <c r="FH1442" i="14"/>
  <c r="FG1432" i="14"/>
  <c r="FH1421" i="14"/>
  <c r="FH1410" i="14"/>
  <c r="FG1400" i="14"/>
  <c r="FH1389" i="14"/>
  <c r="FH1378" i="14"/>
  <c r="FG1368" i="14"/>
  <c r="FH1357" i="14"/>
  <c r="FH1346" i="14"/>
  <c r="FG1336" i="14"/>
  <c r="FH1325" i="14"/>
  <c r="FH1314" i="14"/>
  <c r="FG1304" i="14"/>
  <c r="FH1293" i="14"/>
  <c r="FH1282" i="14"/>
  <c r="FG1272" i="14"/>
  <c r="FH1261" i="14"/>
  <c r="FH1250" i="14"/>
  <c r="FG1240" i="14"/>
  <c r="FH1229" i="14"/>
  <c r="FH1218" i="14"/>
  <c r="FG1208" i="14"/>
  <c r="FH1197" i="14"/>
  <c r="FH1186" i="14"/>
  <c r="FG1176" i="14"/>
  <c r="FH1165" i="14"/>
  <c r="FH2205" i="14"/>
  <c r="FG2163" i="14"/>
  <c r="FG2120" i="14"/>
  <c r="FH2077" i="14"/>
  <c r="FG2035" i="14"/>
  <c r="FH1997" i="14"/>
  <c r="FG1983" i="14"/>
  <c r="FG1969" i="14"/>
  <c r="FG1955" i="14"/>
  <c r="FG1940" i="14"/>
  <c r="FG1926" i="14"/>
  <c r="FG1912" i="14"/>
  <c r="FH1897" i="14"/>
  <c r="FH1883" i="14"/>
  <c r="FH1869" i="14"/>
  <c r="FG1855" i="14"/>
  <c r="FG1841" i="14"/>
  <c r="FG1827" i="14"/>
  <c r="FG1812" i="14"/>
  <c r="FG1798" i="14"/>
  <c r="FH1787" i="14"/>
  <c r="FH1776" i="14"/>
  <c r="FG1766" i="14"/>
  <c r="FH1755" i="14"/>
  <c r="FH1744" i="14"/>
  <c r="FG1734" i="14"/>
  <c r="FH1723" i="14"/>
  <c r="FH1712" i="14"/>
  <c r="FG1702" i="14"/>
  <c r="FH1691" i="14"/>
  <c r="FH1680" i="14"/>
  <c r="FG1670" i="14"/>
  <c r="FH1659" i="14"/>
  <c r="FH1648" i="14"/>
  <c r="FG1638" i="14"/>
  <c r="FH1627" i="14"/>
  <c r="FH1616" i="14"/>
  <c r="FG1606" i="14"/>
  <c r="FH1595" i="14"/>
  <c r="FH1584" i="14"/>
  <c r="FG1574" i="14"/>
  <c r="FH1563" i="14"/>
  <c r="FH1552" i="14"/>
  <c r="FG1542" i="14"/>
  <c r="FH1531" i="14"/>
  <c r="FH1520" i="14"/>
  <c r="FG1510" i="14"/>
  <c r="FH1499" i="14"/>
  <c r="FH1488" i="14"/>
  <c r="FG1478" i="14"/>
  <c r="FH1467" i="14"/>
  <c r="FH1456" i="14"/>
  <c r="FG1446" i="14"/>
  <c r="FH1435" i="14"/>
  <c r="FH1424" i="14"/>
  <c r="FG1414" i="14"/>
  <c r="FH1403" i="14"/>
  <c r="FH1392" i="14"/>
  <c r="FG1382" i="14"/>
  <c r="FH1371" i="14"/>
  <c r="FH1360" i="14"/>
  <c r="FG1350" i="14"/>
  <c r="FH1339" i="14"/>
  <c r="FH1328" i="14"/>
  <c r="FG1318" i="14"/>
  <c r="FH1307" i="14"/>
  <c r="FH1296" i="14"/>
  <c r="FG1286" i="14"/>
  <c r="FH1275" i="14"/>
  <c r="FH1264" i="14"/>
  <c r="FG1254" i="14"/>
  <c r="FH1243" i="14"/>
  <c r="FH1232" i="14"/>
  <c r="FG1222" i="14"/>
  <c r="FH1211" i="14"/>
  <c r="FH1200" i="14"/>
  <c r="FG2187" i="14"/>
  <c r="FG2144" i="14"/>
  <c r="FH2101" i="14"/>
  <c r="FG2059" i="14"/>
  <c r="FG2016" i="14"/>
  <c r="FG1991" i="14"/>
  <c r="FG1977" i="14"/>
  <c r="FG1963" i="14"/>
  <c r="FG1948" i="14"/>
  <c r="FG1934" i="14"/>
  <c r="FG1920" i="14"/>
  <c r="FH1905" i="14"/>
  <c r="FH1891" i="14"/>
  <c r="FH1877" i="14"/>
  <c r="FG1863" i="14"/>
  <c r="FG1849" i="14"/>
  <c r="FG1835" i="14"/>
  <c r="FG1820" i="14"/>
  <c r="FG1806" i="14"/>
  <c r="FH1793" i="14"/>
  <c r="FH1782" i="14"/>
  <c r="FG1772" i="14"/>
  <c r="FH1761" i="14"/>
  <c r="FH1750" i="14"/>
  <c r="FG1740" i="14"/>
  <c r="FH1729" i="14"/>
  <c r="FH1718" i="14"/>
  <c r="FG1708" i="14"/>
  <c r="FH1697" i="14"/>
  <c r="FH1686" i="14"/>
  <c r="FG1676" i="14"/>
  <c r="FH1665" i="14"/>
  <c r="FH1654" i="14"/>
  <c r="FG1644" i="14"/>
  <c r="FH1633" i="14"/>
  <c r="FH1622" i="14"/>
  <c r="FG1612" i="14"/>
  <c r="FH1601" i="14"/>
  <c r="FH1590" i="14"/>
  <c r="FG1580" i="14"/>
  <c r="FH1569" i="14"/>
  <c r="FH1558" i="14"/>
  <c r="FG1548" i="14"/>
  <c r="FH1537" i="14"/>
  <c r="FH1526" i="14"/>
  <c r="FG1516" i="14"/>
  <c r="FH1505" i="14"/>
  <c r="FH1494" i="14"/>
  <c r="FG1484" i="14"/>
  <c r="FH1473" i="14"/>
  <c r="FH1462" i="14"/>
  <c r="FG1452" i="14"/>
  <c r="FH1441" i="14"/>
  <c r="FH1430" i="14"/>
  <c r="FG1420" i="14"/>
  <c r="FH1409" i="14"/>
  <c r="FH1398" i="14"/>
  <c r="FG1388" i="14"/>
  <c r="FH1377" i="14"/>
  <c r="FH1366" i="14"/>
  <c r="FG1356" i="14"/>
  <c r="FH1345" i="14"/>
  <c r="FH1334" i="14"/>
  <c r="FG1324" i="14"/>
  <c r="FH1313" i="14"/>
  <c r="FH1302" i="14"/>
  <c r="FG1292" i="14"/>
  <c r="FH1281" i="14"/>
  <c r="FH1270" i="14"/>
  <c r="FG1260" i="14"/>
  <c r="FH1249" i="14"/>
  <c r="FH1238" i="14"/>
  <c r="FG1228" i="14"/>
  <c r="FH1217" i="14"/>
  <c r="FH1206" i="14"/>
  <c r="FG1196" i="14"/>
  <c r="FH1185" i="14"/>
  <c r="FH1174" i="14"/>
  <c r="FG1164" i="14"/>
  <c r="FH1153" i="14"/>
  <c r="FH1142" i="14"/>
  <c r="FG1132" i="14"/>
  <c r="FH1121" i="14"/>
  <c r="FH1110" i="14"/>
  <c r="FG1100" i="14"/>
  <c r="FH1089" i="14"/>
  <c r="FH1078" i="14"/>
  <c r="FG1068" i="14"/>
  <c r="FH1057" i="14"/>
  <c r="FH1046" i="14"/>
  <c r="FG1036" i="14"/>
  <c r="FH1025" i="14"/>
  <c r="FH1014" i="14"/>
  <c r="FG1004" i="14"/>
  <c r="FH993" i="14"/>
  <c r="FH982" i="14"/>
  <c r="FG972" i="14"/>
  <c r="FH961" i="14"/>
  <c r="FH950" i="14"/>
  <c r="FG940" i="14"/>
  <c r="FH929" i="14"/>
  <c r="FH918" i="14"/>
  <c r="FG908" i="14"/>
  <c r="FH897" i="14"/>
  <c r="FH886" i="14"/>
  <c r="FG876" i="14"/>
  <c r="FH865" i="14"/>
  <c r="FH854" i="14"/>
  <c r="FG844" i="14"/>
  <c r="FH833" i="14"/>
  <c r="FH822" i="14"/>
  <c r="FG812" i="14"/>
  <c r="FH801" i="14"/>
  <c r="FH790" i="14"/>
  <c r="FG780" i="14"/>
  <c r="FH769" i="14"/>
  <c r="FH759" i="14"/>
  <c r="FH751" i="14"/>
  <c r="FH743" i="14"/>
  <c r="FH735" i="14"/>
  <c r="FH727" i="14"/>
  <c r="FH719" i="14"/>
  <c r="FH711" i="14"/>
  <c r="FH703" i="14"/>
  <c r="FH695" i="14"/>
  <c r="FH687" i="14"/>
  <c r="FH679" i="14"/>
  <c r="FH671" i="14"/>
  <c r="FH663" i="14"/>
  <c r="FH655" i="14"/>
  <c r="FH647" i="14"/>
  <c r="FH639" i="14"/>
  <c r="FH631" i="14"/>
  <c r="FH623" i="14"/>
  <c r="FH615" i="14"/>
  <c r="FH607" i="14"/>
  <c r="FH599" i="14"/>
  <c r="FH591" i="14"/>
  <c r="FH583" i="14"/>
  <c r="FH575" i="14"/>
  <c r="FH567" i="14"/>
  <c r="FH559" i="14"/>
  <c r="FH551" i="14"/>
  <c r="FH543" i="14"/>
  <c r="FH535" i="14"/>
  <c r="FH527" i="14"/>
  <c r="FH519" i="14"/>
  <c r="FH511" i="14"/>
  <c r="FH503" i="14"/>
  <c r="FH495" i="14"/>
  <c r="FH487" i="14"/>
  <c r="FH479" i="14"/>
  <c r="FH471" i="14"/>
  <c r="FH463" i="14"/>
  <c r="FH455" i="14"/>
  <c r="FH447" i="14"/>
  <c r="FH439" i="14"/>
  <c r="FH431" i="14"/>
  <c r="FH423" i="14"/>
  <c r="FH415" i="14"/>
  <c r="FH407" i="14"/>
  <c r="FH399" i="14"/>
  <c r="FH391" i="14"/>
  <c r="FH383" i="14"/>
  <c r="FH375" i="14"/>
  <c r="FH367" i="14"/>
  <c r="FH359" i="14"/>
  <c r="FH351" i="14"/>
  <c r="FH343" i="14"/>
  <c r="FH335" i="14"/>
  <c r="FH2947" i="14"/>
  <c r="FH2939" i="14"/>
  <c r="FH2931" i="14"/>
  <c r="FH2923" i="14"/>
  <c r="FH2915" i="14"/>
  <c r="FH2907" i="14"/>
  <c r="FH2899" i="14"/>
  <c r="FH2891" i="14"/>
  <c r="FH2883" i="14"/>
  <c r="FH2875" i="14"/>
  <c r="FH2867" i="14"/>
  <c r="FH2859" i="14"/>
  <c r="FH2851" i="14"/>
  <c r="FH2843" i="14"/>
  <c r="FH2835" i="14"/>
  <c r="FH2827" i="14"/>
  <c r="FH2819" i="14"/>
  <c r="FH2811" i="14"/>
  <c r="FH2803" i="14"/>
  <c r="FH2795" i="14"/>
  <c r="FH2787" i="14"/>
  <c r="FH2779" i="14"/>
  <c r="FH2771" i="14"/>
  <c r="FH2763" i="14"/>
  <c r="FH2755" i="14"/>
  <c r="FH2747" i="14"/>
  <c r="FH2739" i="14"/>
  <c r="FH2731" i="14"/>
  <c r="FH2723" i="14"/>
  <c r="FH2715" i="14"/>
  <c r="FH2707" i="14"/>
  <c r="FH2699" i="14"/>
  <c r="FH2691" i="14"/>
  <c r="FH2683" i="14"/>
  <c r="FH2675" i="14"/>
  <c r="FH2667" i="14"/>
  <c r="FH2659" i="14"/>
  <c r="FH2651" i="14"/>
  <c r="FH2643" i="14"/>
  <c r="FH2635" i="14"/>
  <c r="FH2627" i="14"/>
  <c r="FH2619" i="14"/>
  <c r="FH2611" i="14"/>
  <c r="FH2603" i="14"/>
  <c r="FH2595" i="14"/>
  <c r="FH2587" i="14"/>
  <c r="FH2579" i="14"/>
  <c r="FH2571" i="14"/>
  <c r="FH2563" i="14"/>
  <c r="FH2555" i="14"/>
  <c r="FH2547" i="14"/>
  <c r="FH2539" i="14"/>
  <c r="FH2531" i="14"/>
  <c r="FH2523" i="14"/>
  <c r="FH2515" i="14"/>
  <c r="FH2507" i="14"/>
  <c r="FH2499" i="14"/>
  <c r="FH2491" i="14"/>
  <c r="FH2483" i="14"/>
  <c r="FH2475" i="14"/>
  <c r="FH2467" i="14"/>
  <c r="FH2459" i="14"/>
  <c r="FH2451" i="14"/>
  <c r="FH2443" i="14"/>
  <c r="FH2946" i="14"/>
  <c r="FG2936" i="14"/>
  <c r="FG2925" i="14"/>
  <c r="FH2914" i="14"/>
  <c r="FG2904" i="14"/>
  <c r="FG2893" i="14"/>
  <c r="FH2882" i="14"/>
  <c r="FG2872" i="14"/>
  <c r="FG2861" i="14"/>
  <c r="FH2850" i="14"/>
  <c r="FG2840" i="14"/>
  <c r="FG2829" i="14"/>
  <c r="FH2818" i="14"/>
  <c r="FG2808" i="14"/>
  <c r="FG2797" i="14"/>
  <c r="FH2786" i="14"/>
  <c r="FG2776" i="14"/>
  <c r="FG2765" i="14"/>
  <c r="FH2754" i="14"/>
  <c r="FG2744" i="14"/>
  <c r="FG2733" i="14"/>
  <c r="FH2722" i="14"/>
  <c r="FG2712" i="14"/>
  <c r="FG2701" i="14"/>
  <c r="FH2690" i="14"/>
  <c r="FG2680" i="14"/>
  <c r="FH2944" i="14"/>
  <c r="FG2934" i="14"/>
  <c r="FG2923" i="14"/>
  <c r="FH2912" i="14"/>
  <c r="FG2902" i="14"/>
  <c r="FG2891" i="14"/>
  <c r="FH2880" i="14"/>
  <c r="FG2870" i="14"/>
  <c r="FG2859" i="14"/>
  <c r="FH2848" i="14"/>
  <c r="FG2838" i="14"/>
  <c r="FG2827" i="14"/>
  <c r="FH2816" i="14"/>
  <c r="FG2806" i="14"/>
  <c r="FG2795" i="14"/>
  <c r="FH2784" i="14"/>
  <c r="FG2774" i="14"/>
  <c r="FG2763" i="14"/>
  <c r="FH2752" i="14"/>
  <c r="FG2742" i="14"/>
  <c r="FG2731" i="14"/>
  <c r="FH2720" i="14"/>
  <c r="FG2710" i="14"/>
  <c r="FG2699" i="14"/>
  <c r="FH2688" i="14"/>
  <c r="FG2678" i="14"/>
  <c r="FH2942" i="14"/>
  <c r="FG2932" i="14"/>
  <c r="FG2921" i="14"/>
  <c r="FH2910" i="14"/>
  <c r="FG2900" i="14"/>
  <c r="FG2889" i="14"/>
  <c r="FH2878" i="14"/>
  <c r="FG2868" i="14"/>
  <c r="FG2857" i="14"/>
  <c r="FH2846" i="14"/>
  <c r="FG2836" i="14"/>
  <c r="FG2825" i="14"/>
  <c r="FH2814" i="14"/>
  <c r="FG2804" i="14"/>
  <c r="FG2793" i="14"/>
  <c r="FH2782" i="14"/>
  <c r="FG2772" i="14"/>
  <c r="FG2761" i="14"/>
  <c r="FH2750" i="14"/>
  <c r="FG2740" i="14"/>
  <c r="FG2729" i="14"/>
  <c r="FH2718" i="14"/>
  <c r="FG2708" i="14"/>
  <c r="FG2697" i="14"/>
  <c r="FH2686" i="14"/>
  <c r="FG2676" i="14"/>
  <c r="FG2665" i="14"/>
  <c r="FH2654" i="14"/>
  <c r="FG2644" i="14"/>
  <c r="FG2633" i="14"/>
  <c r="FH2622" i="14"/>
  <c r="FG2612" i="14"/>
  <c r="FG2601" i="14"/>
  <c r="FH2590" i="14"/>
  <c r="FG2580" i="14"/>
  <c r="FG2569" i="14"/>
  <c r="FH2558" i="14"/>
  <c r="FG2548" i="14"/>
  <c r="FG2537" i="14"/>
  <c r="FH2526" i="14"/>
  <c r="FG2516" i="14"/>
  <c r="FG2505" i="14"/>
  <c r="FH2494" i="14"/>
  <c r="FG2484" i="14"/>
  <c r="FG2473" i="14"/>
  <c r="FH2462" i="14"/>
  <c r="FG2452" i="14"/>
  <c r="FG2441" i="14"/>
  <c r="FH2432" i="14"/>
  <c r="FH2424" i="14"/>
  <c r="FH2416" i="14"/>
  <c r="FH2408" i="14"/>
  <c r="FH2400" i="14"/>
  <c r="FH2392" i="14"/>
  <c r="FH2384" i="14"/>
  <c r="FH2376" i="14"/>
  <c r="FH2368" i="14"/>
  <c r="FH2360" i="14"/>
  <c r="FH2352" i="14"/>
  <c r="FH2344" i="14"/>
  <c r="FH2336" i="14"/>
  <c r="FH2328" i="14"/>
  <c r="FH2320" i="14"/>
  <c r="FH2312" i="14"/>
  <c r="FH2304" i="14"/>
  <c r="FH2296" i="14"/>
  <c r="FH2288" i="14"/>
  <c r="FH2280" i="14"/>
  <c r="FH2272" i="14"/>
  <c r="FH2264" i="14"/>
  <c r="FH2256" i="14"/>
  <c r="FH2248" i="14"/>
  <c r="FH2240" i="14"/>
  <c r="FH2232" i="14"/>
  <c r="FH2224" i="14"/>
  <c r="FH2216" i="14"/>
  <c r="FH2208" i="14"/>
  <c r="FH2200" i="14"/>
  <c r="FH2192" i="14"/>
  <c r="FH2184" i="14"/>
  <c r="FH2176" i="14"/>
  <c r="FH2168" i="14"/>
  <c r="FH2160" i="14"/>
  <c r="FH2152" i="14"/>
  <c r="FH2144" i="14"/>
  <c r="FH2136" i="14"/>
  <c r="FH2128" i="14"/>
  <c r="FH2120" i="14"/>
  <c r="FH2112" i="14"/>
  <c r="FH2104" i="14"/>
  <c r="FH2096" i="14"/>
  <c r="FH2088" i="14"/>
  <c r="FH2080" i="14"/>
  <c r="FH2072" i="14"/>
  <c r="FH2064" i="14"/>
  <c r="FH2056" i="14"/>
  <c r="FH2048" i="14"/>
  <c r="FH2040" i="14"/>
  <c r="FH2032" i="14"/>
  <c r="FH2024" i="14"/>
  <c r="FH2016" i="14"/>
  <c r="FH2008" i="14"/>
  <c r="FH2000" i="14"/>
  <c r="FH1992" i="14"/>
  <c r="FH1984" i="14"/>
  <c r="FH1976" i="14"/>
  <c r="FH1968" i="14"/>
  <c r="FH1960" i="14"/>
  <c r="FH1952" i="14"/>
  <c r="FH1944" i="14"/>
  <c r="FH1936" i="14"/>
  <c r="FH1928" i="14"/>
  <c r="FH1920" i="14"/>
  <c r="FH1912" i="14"/>
  <c r="FH1904" i="14"/>
  <c r="FH1896" i="14"/>
  <c r="FH1888" i="14"/>
  <c r="FH1880" i="14"/>
  <c r="FH1872" i="14"/>
  <c r="FH1864" i="14"/>
  <c r="FH1856" i="14"/>
  <c r="FH1848" i="14"/>
  <c r="FH1840" i="14"/>
  <c r="FH1832" i="14"/>
  <c r="FH1824" i="14"/>
  <c r="FH1816" i="14"/>
  <c r="FH1808" i="14"/>
  <c r="FH1800" i="14"/>
  <c r="FG2914" i="14"/>
  <c r="FG2871" i="14"/>
  <c r="FH2828" i="14"/>
  <c r="FG2786" i="14"/>
  <c r="FG2743" i="14"/>
  <c r="FH2700" i="14"/>
  <c r="FH2668" i="14"/>
  <c r="FG2654" i="14"/>
  <c r="FG2640" i="14"/>
  <c r="FG2626" i="14"/>
  <c r="FG2611" i="14"/>
  <c r="FG2597" i="14"/>
  <c r="FG2583" i="14"/>
  <c r="FH2568" i="14"/>
  <c r="FH2554" i="14"/>
  <c r="FH2540" i="14"/>
  <c r="FG2526" i="14"/>
  <c r="FG2512" i="14"/>
  <c r="FG2498" i="14"/>
  <c r="FG2483" i="14"/>
  <c r="FG2469" i="14"/>
  <c r="FG2455" i="14"/>
  <c r="FH2440" i="14"/>
  <c r="FH2429" i="14"/>
  <c r="FG2419" i="14"/>
  <c r="FG2408" i="14"/>
  <c r="FH2397" i="14"/>
  <c r="FG2387" i="14"/>
  <c r="FG2376" i="14"/>
  <c r="FH2365" i="14"/>
  <c r="FG2355" i="14"/>
  <c r="FG2344" i="14"/>
  <c r="FH2333" i="14"/>
  <c r="FG2323" i="14"/>
  <c r="FG2312" i="14"/>
  <c r="FH2301" i="14"/>
  <c r="FG2291" i="14"/>
  <c r="FG2280" i="14"/>
  <c r="FH2269" i="14"/>
  <c r="FG2259" i="14"/>
  <c r="FG2248" i="14"/>
  <c r="FH2237" i="14"/>
  <c r="FG2227" i="14"/>
  <c r="FG2927" i="14"/>
  <c r="FH2884" i="14"/>
  <c r="FG2842" i="14"/>
  <c r="FG2799" i="14"/>
  <c r="FH2756" i="14"/>
  <c r="FG2714" i="14"/>
  <c r="FH2672" i="14"/>
  <c r="FH2658" i="14"/>
  <c r="FH2644" i="14"/>
  <c r="FG2630" i="14"/>
  <c r="FG2616" i="14"/>
  <c r="FG2602" i="14"/>
  <c r="FG2587" i="14"/>
  <c r="FG2573" i="14"/>
  <c r="FG2559" i="14"/>
  <c r="FH2544" i="14"/>
  <c r="FH2530" i="14"/>
  <c r="FH2516" i="14"/>
  <c r="FG2502" i="14"/>
  <c r="FG2488" i="14"/>
  <c r="FG2474" i="14"/>
  <c r="FG2459" i="14"/>
  <c r="FG2445" i="14"/>
  <c r="FG2433" i="14"/>
  <c r="FG2422" i="14"/>
  <c r="FH2411" i="14"/>
  <c r="FG2401" i="14"/>
  <c r="FG2390" i="14"/>
  <c r="FH2379" i="14"/>
  <c r="FG2369" i="14"/>
  <c r="FG2358" i="14"/>
  <c r="FH2347" i="14"/>
  <c r="FG2337" i="14"/>
  <c r="FG2326" i="14"/>
  <c r="FH2315" i="14"/>
  <c r="FG2305" i="14"/>
  <c r="FG2294" i="14"/>
  <c r="FH2283" i="14"/>
  <c r="FG2273" i="14"/>
  <c r="FG2262" i="14"/>
  <c r="FH2251" i="14"/>
  <c r="FG2241" i="14"/>
  <c r="FG2230" i="14"/>
  <c r="FH2219" i="14"/>
  <c r="FG2209" i="14"/>
  <c r="FG2198" i="14"/>
  <c r="FH2187" i="14"/>
  <c r="FG2177" i="14"/>
  <c r="FG2166" i="14"/>
  <c r="FH2155" i="14"/>
  <c r="FG2145" i="14"/>
  <c r="FG2134" i="14"/>
  <c r="FH2123" i="14"/>
  <c r="FG2113" i="14"/>
  <c r="FG2102" i="14"/>
  <c r="FH2091" i="14"/>
  <c r="FG2081" i="14"/>
  <c r="FG2070" i="14"/>
  <c r="FH2059" i="14"/>
  <c r="FG2049" i="14"/>
  <c r="FG2038" i="14"/>
  <c r="FH2027" i="14"/>
  <c r="FG2017" i="14"/>
  <c r="FG2006" i="14"/>
  <c r="FG2930" i="14"/>
  <c r="FG2887" i="14"/>
  <c r="FH2844" i="14"/>
  <c r="FG2802" i="14"/>
  <c r="FG2759" i="14"/>
  <c r="FH2716" i="14"/>
  <c r="FG2674" i="14"/>
  <c r="FG2659" i="14"/>
  <c r="FG2645" i="14"/>
  <c r="FG2631" i="14"/>
  <c r="FH2616" i="14"/>
  <c r="FH2602" i="14"/>
  <c r="FH2588" i="14"/>
  <c r="FG2574" i="14"/>
  <c r="FG2560" i="14"/>
  <c r="FG2546" i="14"/>
  <c r="FG2531" i="14"/>
  <c r="FG2517" i="14"/>
  <c r="FG2503" i="14"/>
  <c r="FH2488" i="14"/>
  <c r="FH2474" i="14"/>
  <c r="FH2460" i="14"/>
  <c r="FG2446" i="14"/>
  <c r="FH2433" i="14"/>
  <c r="FG2423" i="14"/>
  <c r="FG2412" i="14"/>
  <c r="FH2401" i="14"/>
  <c r="FG2391" i="14"/>
  <c r="FG2380" i="14"/>
  <c r="FH2369" i="14"/>
  <c r="FG2359" i="14"/>
  <c r="FG2348" i="14"/>
  <c r="FH2337" i="14"/>
  <c r="FG2327" i="14"/>
  <c r="FG2316" i="14"/>
  <c r="FH2305" i="14"/>
  <c r="FG2295" i="14"/>
  <c r="FG2284" i="14"/>
  <c r="FH2273" i="14"/>
  <c r="FG2263" i="14"/>
  <c r="FG2252" i="14"/>
  <c r="FH2241" i="14"/>
  <c r="FG2231" i="14"/>
  <c r="FG2220" i="14"/>
  <c r="FH2209" i="14"/>
  <c r="FG2199" i="14"/>
  <c r="FG2188" i="14"/>
  <c r="FH2177" i="14"/>
  <c r="FG2167" i="14"/>
  <c r="FG2156" i="14"/>
  <c r="FH2145" i="14"/>
  <c r="FG2135" i="14"/>
  <c r="FG2124" i="14"/>
  <c r="FH2113" i="14"/>
  <c r="FG2103" i="14"/>
  <c r="FG2092" i="14"/>
  <c r="FH2081" i="14"/>
  <c r="FG2071" i="14"/>
  <c r="FG2060" i="14"/>
  <c r="FH2049" i="14"/>
  <c r="FG2039" i="14"/>
  <c r="FG2028" i="14"/>
  <c r="FH2017" i="14"/>
  <c r="FG2007" i="14"/>
  <c r="FH2932" i="14"/>
  <c r="FG2890" i="14"/>
  <c r="FG2847" i="14"/>
  <c r="FH2804" i="14"/>
  <c r="FG2762" i="14"/>
  <c r="FG2719" i="14"/>
  <c r="FH2676" i="14"/>
  <c r="FH2660" i="14"/>
  <c r="FG2646" i="14"/>
  <c r="FG2632" i="14"/>
  <c r="FG2618" i="14"/>
  <c r="FG2603" i="14"/>
  <c r="FG2589" i="14"/>
  <c r="FG2575" i="14"/>
  <c r="FH2560" i="14"/>
  <c r="FH2546" i="14"/>
  <c r="FH2532" i="14"/>
  <c r="FG2518" i="14"/>
  <c r="FG2504" i="14"/>
  <c r="FG2490" i="14"/>
  <c r="FG2475" i="14"/>
  <c r="FG2461" i="14"/>
  <c r="FG2447" i="14"/>
  <c r="FG2434" i="14"/>
  <c r="FH2423" i="14"/>
  <c r="FG2413" i="14"/>
  <c r="FG2402" i="14"/>
  <c r="FH2391" i="14"/>
  <c r="FG2381" i="14"/>
  <c r="FG2370" i="14"/>
  <c r="FH2359" i="14"/>
  <c r="FG2349" i="14"/>
  <c r="FG2338" i="14"/>
  <c r="FH2327" i="14"/>
  <c r="FG2317" i="14"/>
  <c r="FG2306" i="14"/>
  <c r="FH2295" i="14"/>
  <c r="FG2285" i="14"/>
  <c r="FG2274" i="14"/>
  <c r="FH2263" i="14"/>
  <c r="FG2253" i="14"/>
  <c r="FG2242" i="14"/>
  <c r="FH2231" i="14"/>
  <c r="FG2221" i="14"/>
  <c r="FG2210" i="14"/>
  <c r="FH2199" i="14"/>
  <c r="FG2189" i="14"/>
  <c r="FG2178" i="14"/>
  <c r="FH2167" i="14"/>
  <c r="FG2157" i="14"/>
  <c r="FG2146" i="14"/>
  <c r="FH2135" i="14"/>
  <c r="FG2125" i="14"/>
  <c r="FG2114" i="14"/>
  <c r="FH2103" i="14"/>
  <c r="FG2093" i="14"/>
  <c r="FG2082" i="14"/>
  <c r="FH2071" i="14"/>
  <c r="FG2061" i="14"/>
  <c r="FG2050" i="14"/>
  <c r="FH2039" i="14"/>
  <c r="FG2029" i="14"/>
  <c r="FG2018" i="14"/>
  <c r="FH2007" i="14"/>
  <c r="FG1997" i="14"/>
  <c r="FG1986" i="14"/>
  <c r="FH1975" i="14"/>
  <c r="FG1965" i="14"/>
  <c r="FG1954" i="14"/>
  <c r="FH1943" i="14"/>
  <c r="FG1933" i="14"/>
  <c r="FG1922" i="14"/>
  <c r="FH1911" i="14"/>
  <c r="FG1901" i="14"/>
  <c r="FG1890" i="14"/>
  <c r="FH1879" i="14"/>
  <c r="FG1869" i="14"/>
  <c r="FG1858" i="14"/>
  <c r="FH1847" i="14"/>
  <c r="FG1837" i="14"/>
  <c r="FG1826" i="14"/>
  <c r="FH1815" i="14"/>
  <c r="FG1805" i="14"/>
  <c r="FG1795" i="14"/>
  <c r="FG1787" i="14"/>
  <c r="FG1779" i="14"/>
  <c r="FG1771" i="14"/>
  <c r="FG1763" i="14"/>
  <c r="FG1755" i="14"/>
  <c r="FG1747" i="14"/>
  <c r="FG1739" i="14"/>
  <c r="FG1731" i="14"/>
  <c r="FG1723" i="14"/>
  <c r="FG1715" i="14"/>
  <c r="FG1707" i="14"/>
  <c r="FG1699" i="14"/>
  <c r="FG1691" i="14"/>
  <c r="FG1683" i="14"/>
  <c r="FG1675" i="14"/>
  <c r="FG1667" i="14"/>
  <c r="FG1659" i="14"/>
  <c r="FG1651" i="14"/>
  <c r="FG1643" i="14"/>
  <c r="FG1635" i="14"/>
  <c r="FG1627" i="14"/>
  <c r="FG1619" i="14"/>
  <c r="FG1611" i="14"/>
  <c r="FG1603" i="14"/>
  <c r="FG1595" i="14"/>
  <c r="FG1587" i="14"/>
  <c r="FG1579" i="14"/>
  <c r="FG1571" i="14"/>
  <c r="FG1563" i="14"/>
  <c r="FG1555" i="14"/>
  <c r="FG1547" i="14"/>
  <c r="FG1539" i="14"/>
  <c r="FG1531" i="14"/>
  <c r="FG1523" i="14"/>
  <c r="FG1515" i="14"/>
  <c r="FG1507" i="14"/>
  <c r="FG1499" i="14"/>
  <c r="FG1491" i="14"/>
  <c r="FG1483" i="14"/>
  <c r="FG1475" i="14"/>
  <c r="FG1467" i="14"/>
  <c r="FG1459" i="14"/>
  <c r="FG1451" i="14"/>
  <c r="FG1443" i="14"/>
  <c r="FG1435" i="14"/>
  <c r="FG1427" i="14"/>
  <c r="FG1419" i="14"/>
  <c r="FG1411" i="14"/>
  <c r="FG1403" i="14"/>
  <c r="FG1395" i="14"/>
  <c r="FG1387" i="14"/>
  <c r="FG1379" i="14"/>
  <c r="FG1371" i="14"/>
  <c r="FG1363" i="14"/>
  <c r="FG1355" i="14"/>
  <c r="FG1347" i="14"/>
  <c r="FG1339" i="14"/>
  <c r="FG1331" i="14"/>
  <c r="FG1323" i="14"/>
  <c r="FG1315" i="14"/>
  <c r="FG1307" i="14"/>
  <c r="FG1299" i="14"/>
  <c r="FG1291" i="14"/>
  <c r="FG1283" i="14"/>
  <c r="FG1275" i="14"/>
  <c r="FG1267" i="14"/>
  <c r="FG1259" i="14"/>
  <c r="FG1251" i="14"/>
  <c r="FG1243" i="14"/>
  <c r="FG1235" i="14"/>
  <c r="FG1227" i="14"/>
  <c r="FG1219" i="14"/>
  <c r="FG1211" i="14"/>
  <c r="FG1203" i="14"/>
  <c r="FG1195" i="14"/>
  <c r="FG1187" i="14"/>
  <c r="FG1179" i="14"/>
  <c r="FG1171" i="14"/>
  <c r="FG1163" i="14"/>
  <c r="FG1155" i="14"/>
  <c r="FG1147" i="14"/>
  <c r="FG1139" i="14"/>
  <c r="FG1131" i="14"/>
  <c r="FG1123" i="14"/>
  <c r="FG1115" i="14"/>
  <c r="FG1107" i="14"/>
  <c r="FG1099" i="14"/>
  <c r="FG1091" i="14"/>
  <c r="FG1083" i="14"/>
  <c r="FG1075" i="14"/>
  <c r="FG1067" i="14"/>
  <c r="FG1059" i="14"/>
  <c r="FG1051" i="14"/>
  <c r="FG1043" i="14"/>
  <c r="FG1035" i="14"/>
  <c r="FG1027" i="14"/>
  <c r="FG1019" i="14"/>
  <c r="FG1011" i="14"/>
  <c r="FG1003" i="14"/>
  <c r="FG995" i="14"/>
  <c r="FG987" i="14"/>
  <c r="FG979" i="14"/>
  <c r="FG971" i="14"/>
  <c r="FG963" i="14"/>
  <c r="FG955" i="14"/>
  <c r="FG947" i="14"/>
  <c r="FG939" i="14"/>
  <c r="FG931" i="14"/>
  <c r="FG923" i="14"/>
  <c r="FG915" i="14"/>
  <c r="FG907" i="14"/>
  <c r="FG899" i="14"/>
  <c r="FG891" i="14"/>
  <c r="FG883" i="14"/>
  <c r="FG875" i="14"/>
  <c r="FG867" i="14"/>
  <c r="FG859" i="14"/>
  <c r="FG851" i="14"/>
  <c r="FG843" i="14"/>
  <c r="FG835" i="14"/>
  <c r="FG827" i="14"/>
  <c r="FG819" i="14"/>
  <c r="FG811" i="14"/>
  <c r="FG803" i="14"/>
  <c r="FG795" i="14"/>
  <c r="FG787" i="14"/>
  <c r="FG779" i="14"/>
  <c r="FG771" i="14"/>
  <c r="FG763" i="14"/>
  <c r="FG2179" i="14"/>
  <c r="FG2136" i="14"/>
  <c r="FH2093" i="14"/>
  <c r="FG2051" i="14"/>
  <c r="FG2008" i="14"/>
  <c r="FG1988" i="14"/>
  <c r="FG1974" i="14"/>
  <c r="FG1960" i="14"/>
  <c r="FH1945" i="14"/>
  <c r="FH1931" i="14"/>
  <c r="FH1917" i="14"/>
  <c r="FG1903" i="14"/>
  <c r="FG1889" i="14"/>
  <c r="FG1875" i="14"/>
  <c r="FG1860" i="14"/>
  <c r="FG1846" i="14"/>
  <c r="FG1832" i="14"/>
  <c r="FH1817" i="14"/>
  <c r="FH1803" i="14"/>
  <c r="FH1791" i="14"/>
  <c r="FH1780" i="14"/>
  <c r="FG1770" i="14"/>
  <c r="FH1759" i="14"/>
  <c r="FH1748" i="14"/>
  <c r="FG1738" i="14"/>
  <c r="FH1727" i="14"/>
  <c r="FH1716" i="14"/>
  <c r="FG1706" i="14"/>
  <c r="FH1695" i="14"/>
  <c r="FH1684" i="14"/>
  <c r="FG1674" i="14"/>
  <c r="FH1663" i="14"/>
  <c r="FH1652" i="14"/>
  <c r="FG1642" i="14"/>
  <c r="FH1631" i="14"/>
  <c r="FH1620" i="14"/>
  <c r="FG1610" i="14"/>
  <c r="FH1599" i="14"/>
  <c r="FH1588" i="14"/>
  <c r="FG1578" i="14"/>
  <c r="FH1567" i="14"/>
  <c r="FH1556" i="14"/>
  <c r="FG1546" i="14"/>
  <c r="FH1535" i="14"/>
  <c r="FH1524" i="14"/>
  <c r="FG1514" i="14"/>
  <c r="FH1503" i="14"/>
  <c r="FH1492" i="14"/>
  <c r="FG1482" i="14"/>
  <c r="FH1471" i="14"/>
  <c r="FH1460" i="14"/>
  <c r="FG1450" i="14"/>
  <c r="FH1439" i="14"/>
  <c r="FH1428" i="14"/>
  <c r="FG1418" i="14"/>
  <c r="FH1407" i="14"/>
  <c r="FH1396" i="14"/>
  <c r="FG1386" i="14"/>
  <c r="FH1375" i="14"/>
  <c r="FH1364" i="14"/>
  <c r="FG1354" i="14"/>
  <c r="FH1343" i="14"/>
  <c r="FH1332" i="14"/>
  <c r="FG1322" i="14"/>
  <c r="FH2181" i="14"/>
  <c r="FG2139" i="14"/>
  <c r="FG2096" i="14"/>
  <c r="FH2053" i="14"/>
  <c r="FG2011" i="14"/>
  <c r="FH1989" i="14"/>
  <c r="FG1975" i="14"/>
  <c r="FG1961" i="14"/>
  <c r="FG1947" i="14"/>
  <c r="FG1932" i="14"/>
  <c r="FG1918" i="14"/>
  <c r="FG1904" i="14"/>
  <c r="FH1889" i="14"/>
  <c r="FH1875" i="14"/>
  <c r="FH1861" i="14"/>
  <c r="FG1847" i="14"/>
  <c r="FG1833" i="14"/>
  <c r="FG1819" i="14"/>
  <c r="FG1804" i="14"/>
  <c r="FG1792" i="14"/>
  <c r="FH1781" i="14"/>
  <c r="FH1770" i="14"/>
  <c r="FG1760" i="14"/>
  <c r="FH1749" i="14"/>
  <c r="FH1738" i="14"/>
  <c r="FG1728" i="14"/>
  <c r="FH1717" i="14"/>
  <c r="FH1706" i="14"/>
  <c r="FG1696" i="14"/>
  <c r="FH1685" i="14"/>
  <c r="FH1674" i="14"/>
  <c r="FG1664" i="14"/>
  <c r="FH1653" i="14"/>
  <c r="FH1642" i="14"/>
  <c r="FG1632" i="14"/>
  <c r="FH1621" i="14"/>
  <c r="FH1610" i="14"/>
  <c r="FG1600" i="14"/>
  <c r="FH1589" i="14"/>
  <c r="FH1578" i="14"/>
  <c r="FG1568" i="14"/>
  <c r="FH1557" i="14"/>
  <c r="FH1546" i="14"/>
  <c r="FG1536" i="14"/>
  <c r="FH1525" i="14"/>
  <c r="FH1514" i="14"/>
  <c r="FG1504" i="14"/>
  <c r="FH1493" i="14"/>
  <c r="FH1482" i="14"/>
  <c r="FG1472" i="14"/>
  <c r="FH1461" i="14"/>
  <c r="FH1450" i="14"/>
  <c r="FG1440" i="14"/>
  <c r="FH1429" i="14"/>
  <c r="FH1418" i="14"/>
  <c r="FG1408" i="14"/>
  <c r="FH1397" i="14"/>
  <c r="FH1386" i="14"/>
  <c r="FG1376" i="14"/>
  <c r="FH1365" i="14"/>
  <c r="FH1354" i="14"/>
  <c r="FG1344" i="14"/>
  <c r="FH1333" i="14"/>
  <c r="FH1322" i="14"/>
  <c r="FG1312" i="14"/>
  <c r="FH1301" i="14"/>
  <c r="FH1290" i="14"/>
  <c r="FG1280" i="14"/>
  <c r="FH1269" i="14"/>
  <c r="FH1258" i="14"/>
  <c r="FG1248" i="14"/>
  <c r="FH1237" i="14"/>
  <c r="FH1226" i="14"/>
  <c r="FG1216" i="14"/>
  <c r="FH1205" i="14"/>
  <c r="FH1194" i="14"/>
  <c r="FG1184" i="14"/>
  <c r="FH1173" i="14"/>
  <c r="FH1162" i="14"/>
  <c r="FG2195" i="14"/>
  <c r="FG2152" i="14"/>
  <c r="FH2109" i="14"/>
  <c r="FG2067" i="14"/>
  <c r="FG2024" i="14"/>
  <c r="FH1993" i="14"/>
  <c r="FH1979" i="14"/>
  <c r="FH1965" i="14"/>
  <c r="FG1951" i="14"/>
  <c r="FG1937" i="14"/>
  <c r="FG1923" i="14"/>
  <c r="FG1908" i="14"/>
  <c r="FG1894" i="14"/>
  <c r="FG1880" i="14"/>
  <c r="FH1865" i="14"/>
  <c r="FH1851" i="14"/>
  <c r="FH1837" i="14"/>
  <c r="FG1823" i="14"/>
  <c r="FG1809" i="14"/>
  <c r="FH1795" i="14"/>
  <c r="FH1784" i="14"/>
  <c r="FG1774" i="14"/>
  <c r="FH1763" i="14"/>
  <c r="FH1752" i="14"/>
  <c r="FG1742" i="14"/>
  <c r="FH1731" i="14"/>
  <c r="FH1720" i="14"/>
  <c r="FG1710" i="14"/>
  <c r="FH1699" i="14"/>
  <c r="FH1688" i="14"/>
  <c r="FG1678" i="14"/>
  <c r="FH1667" i="14"/>
  <c r="FH1656" i="14"/>
  <c r="FG1646" i="14"/>
  <c r="FH1635" i="14"/>
  <c r="FH1624" i="14"/>
  <c r="FG1614" i="14"/>
  <c r="FH1603" i="14"/>
  <c r="FH1592" i="14"/>
  <c r="FG1582" i="14"/>
  <c r="FH1571" i="14"/>
  <c r="FH1560" i="14"/>
  <c r="FG1550" i="14"/>
  <c r="FH1539" i="14"/>
  <c r="FH1528" i="14"/>
  <c r="FG1518" i="14"/>
  <c r="FH1507" i="14"/>
  <c r="FH1496" i="14"/>
  <c r="FG1486" i="14"/>
  <c r="FH1475" i="14"/>
  <c r="FH1464" i="14"/>
  <c r="FG1454" i="14"/>
  <c r="FH1443" i="14"/>
  <c r="FH1432" i="14"/>
  <c r="FG1422" i="14"/>
  <c r="FH1411" i="14"/>
  <c r="FH1400" i="14"/>
  <c r="FG1390" i="14"/>
  <c r="FH1379" i="14"/>
  <c r="FH1368" i="14"/>
  <c r="FG1358" i="14"/>
  <c r="FH1347" i="14"/>
  <c r="FH1336" i="14"/>
  <c r="FG1326" i="14"/>
  <c r="FH1315" i="14"/>
  <c r="FH1304" i="14"/>
  <c r="FG1294" i="14"/>
  <c r="FH1283" i="14"/>
  <c r="FH1272" i="14"/>
  <c r="FG1262" i="14"/>
  <c r="FH1251" i="14"/>
  <c r="FH1240" i="14"/>
  <c r="FG1230" i="14"/>
  <c r="FH1219" i="14"/>
  <c r="FH1208" i="14"/>
  <c r="FG2219" i="14"/>
  <c r="FG2176" i="14"/>
  <c r="FH2133" i="14"/>
  <c r="FG2091" i="14"/>
  <c r="FG2048" i="14"/>
  <c r="FH2005" i="14"/>
  <c r="FH1987" i="14"/>
  <c r="FH1973" i="14"/>
  <c r="FG1959" i="14"/>
  <c r="FG1945" i="14"/>
  <c r="FG1931" i="14"/>
  <c r="FG1916" i="14"/>
  <c r="FG1902" i="14"/>
  <c r="FG1888" i="14"/>
  <c r="FH1873" i="14"/>
  <c r="FH1859" i="14"/>
  <c r="FH1845" i="14"/>
  <c r="FG1831" i="14"/>
  <c r="FG1817" i="14"/>
  <c r="FG1803" i="14"/>
  <c r="FH1790" i="14"/>
  <c r="FG1780" i="14"/>
  <c r="FH1769" i="14"/>
  <c r="FH1758" i="14"/>
  <c r="FG1748" i="14"/>
  <c r="FH1737" i="14"/>
  <c r="FH1726" i="14"/>
  <c r="FG1716" i="14"/>
  <c r="FH1705" i="14"/>
  <c r="FH1694" i="14"/>
  <c r="FG1684" i="14"/>
  <c r="FH1673" i="14"/>
  <c r="FH1662" i="14"/>
  <c r="FG1652" i="14"/>
  <c r="FH1641" i="14"/>
  <c r="FH1630" i="14"/>
  <c r="FG1620" i="14"/>
  <c r="FH1609" i="14"/>
  <c r="FH1598" i="14"/>
  <c r="FG1588" i="14"/>
  <c r="FH1577" i="14"/>
  <c r="FH1566" i="14"/>
  <c r="FG1556" i="14"/>
  <c r="FH1545" i="14"/>
  <c r="FH1534" i="14"/>
  <c r="FG1524" i="14"/>
  <c r="FH1513" i="14"/>
  <c r="FH1502" i="14"/>
  <c r="FG1492" i="14"/>
  <c r="FH1481" i="14"/>
  <c r="FH1470" i="14"/>
  <c r="FG1460" i="14"/>
  <c r="FH1449" i="14"/>
  <c r="FH1438" i="14"/>
  <c r="FG1428" i="14"/>
  <c r="FH1417" i="14"/>
  <c r="FH1406" i="14"/>
  <c r="FG1396" i="14"/>
  <c r="FH1385" i="14"/>
  <c r="FH1374" i="14"/>
  <c r="FG1364" i="14"/>
  <c r="FH1353" i="14"/>
  <c r="FH1342" i="14"/>
  <c r="FG1332" i="14"/>
  <c r="FH1321" i="14"/>
  <c r="FH1310" i="14"/>
  <c r="FG1300" i="14"/>
  <c r="FH1289" i="14"/>
  <c r="FH1278" i="14"/>
  <c r="FG1268" i="14"/>
  <c r="FH1257" i="14"/>
  <c r="FH1246" i="14"/>
  <c r="FG1236" i="14"/>
  <c r="FH1225" i="14"/>
  <c r="FH1214" i="14"/>
  <c r="FG1204" i="14"/>
  <c r="FH1193" i="14"/>
  <c r="FH1182" i="14"/>
  <c r="FG1172" i="14"/>
  <c r="FH1161" i="14"/>
  <c r="FH1150" i="14"/>
  <c r="FG1140" i="14"/>
  <c r="FH1129" i="14"/>
  <c r="FH1118" i="14"/>
  <c r="FG1108" i="14"/>
  <c r="FH1097" i="14"/>
  <c r="FH1086" i="14"/>
  <c r="FG1076" i="14"/>
  <c r="FH1065" i="14"/>
  <c r="FH1054" i="14"/>
  <c r="FG1044" i="14"/>
  <c r="FH1033" i="14"/>
  <c r="FH1022" i="14"/>
  <c r="FG1012" i="14"/>
  <c r="FH1001" i="14"/>
  <c r="FH990" i="14"/>
  <c r="FG980" i="14"/>
  <c r="FH969" i="14"/>
  <c r="FH958" i="14"/>
  <c r="FG948" i="14"/>
  <c r="FH937" i="14"/>
  <c r="FH926" i="14"/>
  <c r="FG916" i="14"/>
  <c r="FH905" i="14"/>
  <c r="FH894" i="14"/>
  <c r="FG884" i="14"/>
  <c r="FH873" i="14"/>
  <c r="FH862" i="14"/>
  <c r="FG852" i="14"/>
  <c r="FH841" i="14"/>
  <c r="FH830" i="14"/>
  <c r="FG820" i="14"/>
  <c r="FH809" i="14"/>
  <c r="FH798" i="14"/>
  <c r="FG788" i="14"/>
  <c r="FH777" i="14"/>
  <c r="FH766" i="14"/>
  <c r="FH757" i="14"/>
  <c r="FH749" i="14"/>
  <c r="FH741" i="14"/>
  <c r="FH733" i="14"/>
  <c r="FH725" i="14"/>
  <c r="FH717" i="14"/>
  <c r="FH709" i="14"/>
  <c r="FH701" i="14"/>
  <c r="FH693" i="14"/>
  <c r="FH685" i="14"/>
  <c r="FH677" i="14"/>
  <c r="FH669" i="14"/>
  <c r="FH661" i="14"/>
  <c r="FH653" i="14"/>
  <c r="FH645" i="14"/>
  <c r="FH637" i="14"/>
  <c r="FH629" i="14"/>
  <c r="FH621" i="14"/>
  <c r="FH613" i="14"/>
  <c r="FH605" i="14"/>
  <c r="FH597" i="14"/>
  <c r="FH589" i="14"/>
  <c r="FH581" i="14"/>
  <c r="FH573" i="14"/>
  <c r="FH565" i="14"/>
  <c r="FH557" i="14"/>
  <c r="FH549" i="14"/>
  <c r="FH541" i="14"/>
  <c r="FH533" i="14"/>
  <c r="FH525" i="14"/>
  <c r="FH517" i="14"/>
  <c r="FH509" i="14"/>
  <c r="FH501" i="14"/>
  <c r="FH493" i="14"/>
  <c r="FH485" i="14"/>
  <c r="FH477" i="14"/>
  <c r="FH469" i="14"/>
  <c r="FH461" i="14"/>
  <c r="FH453" i="14"/>
  <c r="FH445" i="14"/>
  <c r="FH437" i="14"/>
  <c r="FH429" i="14"/>
  <c r="FH421" i="14"/>
  <c r="FH413" i="14"/>
  <c r="FH405" i="14"/>
  <c r="FH397" i="14"/>
  <c r="FH389" i="14"/>
  <c r="FH381" i="14"/>
  <c r="FH373" i="14"/>
  <c r="FH365" i="14"/>
  <c r="FH357" i="14"/>
  <c r="FH349" i="14"/>
  <c r="FH341" i="14"/>
  <c r="FH333" i="14"/>
  <c r="FH561" i="14"/>
  <c r="FH529" i="14"/>
  <c r="FH497" i="14"/>
  <c r="FH465" i="14"/>
  <c r="FH433" i="14"/>
  <c r="FH401" i="14"/>
  <c r="FH369" i="14"/>
  <c r="FH337" i="14"/>
  <c r="FH323" i="14"/>
  <c r="FH315" i="14"/>
  <c r="FH307" i="14"/>
  <c r="FH299" i="14"/>
  <c r="FH291" i="14"/>
  <c r="FH283" i="14"/>
  <c r="FH275" i="14"/>
  <c r="FH267" i="14"/>
  <c r="FH259" i="14"/>
  <c r="FH251" i="14"/>
  <c r="FH243" i="14"/>
  <c r="FH235" i="14"/>
  <c r="FH227" i="14"/>
  <c r="FH219" i="14"/>
  <c r="FH211" i="14"/>
  <c r="FH203" i="14"/>
  <c r="FH195" i="14"/>
  <c r="FH187" i="14"/>
  <c r="FH179" i="14"/>
  <c r="FH171" i="14"/>
  <c r="FH163" i="14"/>
  <c r="FH155" i="14"/>
  <c r="FH147" i="14"/>
  <c r="FH139" i="14"/>
  <c r="FH131" i="14"/>
  <c r="FH123" i="14"/>
  <c r="FH115" i="14"/>
  <c r="FH107" i="14"/>
  <c r="FH99" i="14"/>
  <c r="FH91" i="14"/>
  <c r="FH83" i="14"/>
  <c r="FH75" i="14"/>
  <c r="FH1300" i="14"/>
  <c r="FG1258" i="14"/>
  <c r="FH1215" i="14"/>
  <c r="FG1186" i="14"/>
  <c r="FH1164" i="14"/>
  <c r="FH1148" i="14"/>
  <c r="FG1134" i="14"/>
  <c r="FG1120" i="14"/>
  <c r="FG1106" i="14"/>
  <c r="FH1091" i="14"/>
  <c r="FH1077" i="14"/>
  <c r="FH1063" i="14"/>
  <c r="FH1048" i="14"/>
  <c r="FH1034" i="14"/>
  <c r="FH1020" i="14"/>
  <c r="FG1006" i="14"/>
  <c r="FG992" i="14"/>
  <c r="FG978" i="14"/>
  <c r="FH963" i="14"/>
  <c r="FH949" i="14"/>
  <c r="FH935" i="14"/>
  <c r="FH920" i="14"/>
  <c r="FH906" i="14"/>
  <c r="FH892" i="14"/>
  <c r="FG878" i="14"/>
  <c r="FG864" i="14"/>
  <c r="FG850" i="14"/>
  <c r="FH835" i="14"/>
  <c r="FH821" i="14"/>
  <c r="FH807" i="14"/>
  <c r="FH792" i="14"/>
  <c r="FH778" i="14"/>
  <c r="FH764" i="14"/>
  <c r="FG753" i="14"/>
  <c r="FH742" i="14"/>
  <c r="FG732" i="14"/>
  <c r="FG721" i="14"/>
  <c r="FH710" i="14"/>
  <c r="FG700" i="14"/>
  <c r="FG689" i="14"/>
  <c r="FH678" i="14"/>
  <c r="FG668" i="14"/>
  <c r="FG657" i="14"/>
  <c r="FH646" i="14"/>
  <c r="FG636" i="14"/>
  <c r="FG625" i="14"/>
  <c r="FH614" i="14"/>
  <c r="FG604" i="14"/>
  <c r="FG593" i="14"/>
  <c r="FH582" i="14"/>
  <c r="FG572" i="14"/>
  <c r="FG561" i="14"/>
  <c r="FH550" i="14"/>
  <c r="FG540" i="14"/>
  <c r="FG529" i="14"/>
  <c r="FH518" i="14"/>
  <c r="FG508" i="14"/>
  <c r="FG497" i="14"/>
  <c r="FH486" i="14"/>
  <c r="FG476" i="14"/>
  <c r="FG465" i="14"/>
  <c r="FH454" i="14"/>
  <c r="FG444" i="14"/>
  <c r="FG433" i="14"/>
  <c r="FH422" i="14"/>
  <c r="FG412" i="14"/>
  <c r="FG401" i="14"/>
  <c r="FH390" i="14"/>
  <c r="FG380" i="14"/>
  <c r="FG369" i="14"/>
  <c r="FH358" i="14"/>
  <c r="FG348" i="14"/>
  <c r="FG337" i="14"/>
  <c r="FH326" i="14"/>
  <c r="FG316" i="14"/>
  <c r="FG305" i="14"/>
  <c r="FH294" i="14"/>
  <c r="FG284" i="14"/>
  <c r="FG273" i="14"/>
  <c r="FH262" i="14"/>
  <c r="FG252" i="14"/>
  <c r="FG241" i="14"/>
  <c r="FH230" i="14"/>
  <c r="FG220" i="14"/>
  <c r="FG209" i="14"/>
  <c r="FH198" i="14"/>
  <c r="FG188" i="14"/>
  <c r="FG177" i="14"/>
  <c r="FH166" i="14"/>
  <c r="FG156" i="14"/>
  <c r="FG145" i="14"/>
  <c r="FH134" i="14"/>
  <c r="FG124" i="14"/>
  <c r="FG113" i="14"/>
  <c r="FH102" i="14"/>
  <c r="FG92" i="14"/>
  <c r="FG81" i="14"/>
  <c r="FH70" i="14"/>
  <c r="FG1282" i="14"/>
  <c r="FH1239" i="14"/>
  <c r="FG1198" i="14"/>
  <c r="FH1176" i="14"/>
  <c r="FH1156" i="14"/>
  <c r="FG1142" i="14"/>
  <c r="FG1128" i="14"/>
  <c r="FG1114" i="14"/>
  <c r="FH1099" i="14"/>
  <c r="FH1085" i="14"/>
  <c r="FH1071" i="14"/>
  <c r="FH1056" i="14"/>
  <c r="FH1042" i="14"/>
  <c r="FH1028" i="14"/>
  <c r="FG1014" i="14"/>
  <c r="FG1000" i="14"/>
  <c r="FG986" i="14"/>
  <c r="FH971" i="14"/>
  <c r="FH957" i="14"/>
  <c r="FH943" i="14"/>
  <c r="FH928" i="14"/>
  <c r="FH914" i="14"/>
  <c r="FH900" i="14"/>
  <c r="FG886" i="14"/>
  <c r="FG872" i="14"/>
  <c r="FG858" i="14"/>
  <c r="FH843" i="14"/>
  <c r="FH829" i="14"/>
  <c r="FH815" i="14"/>
  <c r="FH800" i="14"/>
  <c r="FH786" i="14"/>
  <c r="FH772" i="14"/>
  <c r="FG759" i="14"/>
  <c r="FH748" i="14"/>
  <c r="FG738" i="14"/>
  <c r="FG727" i="14"/>
  <c r="FH716" i="14"/>
  <c r="FG706" i="14"/>
  <c r="FG695" i="14"/>
  <c r="FH684" i="14"/>
  <c r="FG674" i="14"/>
  <c r="FG663" i="14"/>
  <c r="FH652" i="14"/>
  <c r="FG642" i="14"/>
  <c r="FG631" i="14"/>
  <c r="FH620" i="14"/>
  <c r="FG610" i="14"/>
  <c r="FG599" i="14"/>
  <c r="FH588" i="14"/>
  <c r="FG578" i="14"/>
  <c r="FG567" i="14"/>
  <c r="FH556" i="14"/>
  <c r="FG546" i="14"/>
  <c r="FG535" i="14"/>
  <c r="FH524" i="14"/>
  <c r="FG514" i="14"/>
  <c r="FG503" i="14"/>
  <c r="FH492" i="14"/>
  <c r="FG482" i="14"/>
  <c r="FG471" i="14"/>
  <c r="FH460" i="14"/>
  <c r="FG450" i="14"/>
  <c r="FG439" i="14"/>
  <c r="FH428" i="14"/>
  <c r="FG418" i="14"/>
  <c r="FG407" i="14"/>
  <c r="FH396" i="14"/>
  <c r="FG386" i="14"/>
  <c r="FG375" i="14"/>
  <c r="FH364" i="14"/>
  <c r="FG354" i="14"/>
  <c r="FG343" i="14"/>
  <c r="FH332" i="14"/>
  <c r="FG322" i="14"/>
  <c r="FG311" i="14"/>
  <c r="FH300" i="14"/>
  <c r="FG290" i="14"/>
  <c r="FG279" i="14"/>
  <c r="FH268" i="14"/>
  <c r="FG258" i="14"/>
  <c r="FG247" i="14"/>
  <c r="FH236" i="14"/>
  <c r="FG226" i="14"/>
  <c r="FG215" i="14"/>
  <c r="FH204" i="14"/>
  <c r="FG194" i="14"/>
  <c r="FG183" i="14"/>
  <c r="FH172" i="14"/>
  <c r="FG162" i="14"/>
  <c r="FG151" i="14"/>
  <c r="FH140" i="14"/>
  <c r="FG130" i="14"/>
  <c r="FG119" i="14"/>
  <c r="FH108" i="14"/>
  <c r="FG98" i="14"/>
  <c r="FG87" i="14"/>
  <c r="FH76" i="14"/>
  <c r="FG1306" i="14"/>
  <c r="FH1263" i="14"/>
  <c r="FH1220" i="14"/>
  <c r="FH1188" i="14"/>
  <c r="FH1167" i="14"/>
  <c r="FG1150" i="14"/>
  <c r="FG1136" i="14"/>
  <c r="FG1122" i="14"/>
  <c r="FH1107" i="14"/>
  <c r="FH1093" i="14"/>
  <c r="FH1079" i="14"/>
  <c r="FH1064" i="14"/>
  <c r="FH1050" i="14"/>
  <c r="FH1036" i="14"/>
  <c r="FG1022" i="14"/>
  <c r="FG1008" i="14"/>
  <c r="FG994" i="14"/>
  <c r="FH979" i="14"/>
  <c r="FH965" i="14"/>
  <c r="FH951" i="14"/>
  <c r="FH936" i="14"/>
  <c r="FH922" i="14"/>
  <c r="FH908" i="14"/>
  <c r="FG894" i="14"/>
  <c r="FG880" i="14"/>
  <c r="FG866" i="14"/>
  <c r="FH851" i="14"/>
  <c r="FH837" i="14"/>
  <c r="FH823" i="14"/>
  <c r="FH808" i="14"/>
  <c r="FH794" i="14"/>
  <c r="FH780" i="14"/>
  <c r="FG766" i="14"/>
  <c r="FH754" i="14"/>
  <c r="FG744" i="14"/>
  <c r="FG733" i="14"/>
  <c r="FH722" i="14"/>
  <c r="FG712" i="14"/>
  <c r="FG701" i="14"/>
  <c r="FH690" i="14"/>
  <c r="FG680" i="14"/>
  <c r="FG669" i="14"/>
  <c r="FH658" i="14"/>
  <c r="FG648" i="14"/>
  <c r="FG637" i="14"/>
  <c r="FH626" i="14"/>
  <c r="FG616" i="14"/>
  <c r="FG605" i="14"/>
  <c r="FH594" i="14"/>
  <c r="FG584" i="14"/>
  <c r="FG573" i="14"/>
  <c r="FH562" i="14"/>
  <c r="FG552" i="14"/>
  <c r="FG541" i="14"/>
  <c r="FH530" i="14"/>
  <c r="FG520" i="14"/>
  <c r="FG509" i="14"/>
  <c r="FH498" i="14"/>
  <c r="FG488" i="14"/>
  <c r="FG477" i="14"/>
  <c r="FH466" i="14"/>
  <c r="FG456" i="14"/>
  <c r="FG445" i="14"/>
  <c r="FH434" i="14"/>
  <c r="FG424" i="14"/>
  <c r="FG413" i="14"/>
  <c r="FH402" i="14"/>
  <c r="FG392" i="14"/>
  <c r="FG381" i="14"/>
  <c r="FH370" i="14"/>
  <c r="FG360" i="14"/>
  <c r="FG349" i="14"/>
  <c r="FH338" i="14"/>
  <c r="FG328" i="14"/>
  <c r="FG317" i="14"/>
  <c r="FH306" i="14"/>
  <c r="FG296" i="14"/>
  <c r="FG285" i="14"/>
  <c r="FH274" i="14"/>
  <c r="FG264" i="14"/>
  <c r="FG253" i="14"/>
  <c r="FH242" i="14"/>
  <c r="FG232" i="14"/>
  <c r="FG221" i="14"/>
  <c r="FH210" i="14"/>
  <c r="FG200" i="14"/>
  <c r="FG189" i="14"/>
  <c r="FH178" i="14"/>
  <c r="FG168" i="14"/>
  <c r="FG157" i="14"/>
  <c r="FH146" i="14"/>
  <c r="FG136" i="14"/>
  <c r="FG125" i="14"/>
  <c r="FH114" i="14"/>
  <c r="FG104" i="14"/>
  <c r="FG93" i="14"/>
  <c r="FH82" i="14"/>
  <c r="FG72" i="14"/>
  <c r="FH1287" i="14"/>
  <c r="FH1244" i="14"/>
  <c r="FG1202" i="14"/>
  <c r="FH1179" i="14"/>
  <c r="FG1158" i="14"/>
  <c r="FG1144" i="14"/>
  <c r="FG1130" i="14"/>
  <c r="FH1115" i="14"/>
  <c r="FH1101" i="14"/>
  <c r="FH1087" i="14"/>
  <c r="FH1072" i="14"/>
  <c r="FH1058" i="14"/>
  <c r="FH1044" i="14"/>
  <c r="FG1030" i="14"/>
  <c r="FG1016" i="14"/>
  <c r="FG1002" i="14"/>
  <c r="FH987" i="14"/>
  <c r="FH973" i="14"/>
  <c r="FH959" i="14"/>
  <c r="FH944" i="14"/>
  <c r="FH930" i="14"/>
  <c r="FH916" i="14"/>
  <c r="FG902" i="14"/>
  <c r="FG888" i="14"/>
  <c r="FG874" i="14"/>
  <c r="FH859" i="14"/>
  <c r="FH845" i="14"/>
  <c r="FH831" i="14"/>
  <c r="FH816" i="14"/>
  <c r="FH802" i="14"/>
  <c r="FH788" i="14"/>
  <c r="FG774" i="14"/>
  <c r="FH760" i="14"/>
  <c r="FG750" i="14"/>
  <c r="FG739" i="14"/>
  <c r="FH728" i="14"/>
  <c r="FG718" i="14"/>
  <c r="FG707" i="14"/>
  <c r="FH696" i="14"/>
  <c r="FG686" i="14"/>
  <c r="FG675" i="14"/>
  <c r="FH664" i="14"/>
  <c r="FG654" i="14"/>
  <c r="FG643" i="14"/>
  <c r="FH632" i="14"/>
  <c r="FG622" i="14"/>
  <c r="FG611" i="14"/>
  <c r="FH600" i="14"/>
  <c r="FG590" i="14"/>
  <c r="FG579" i="14"/>
  <c r="FH568" i="14"/>
  <c r="FG558" i="14"/>
  <c r="FG547" i="14"/>
  <c r="FH536" i="14"/>
  <c r="FG526" i="14"/>
  <c r="FG515" i="14"/>
  <c r="FH504" i="14"/>
  <c r="FG494" i="14"/>
  <c r="FG483" i="14"/>
  <c r="FH472" i="14"/>
  <c r="FG462" i="14"/>
  <c r="FG451" i="14"/>
  <c r="FH440" i="14"/>
  <c r="FG430" i="14"/>
  <c r="FG419" i="14"/>
  <c r="FH408" i="14"/>
  <c r="FG398" i="14"/>
  <c r="FG387" i="14"/>
  <c r="FH376" i="14"/>
  <c r="FG366" i="14"/>
  <c r="FG355" i="14"/>
  <c r="FH344" i="14"/>
  <c r="FG334" i="14"/>
  <c r="FG323" i="14"/>
  <c r="FH312" i="14"/>
  <c r="FG302" i="14"/>
  <c r="FG291" i="14"/>
  <c r="FH280" i="14"/>
  <c r="FG270" i="14"/>
  <c r="FG259" i="14"/>
  <c r="FH248" i="14"/>
  <c r="FG238" i="14"/>
  <c r="FG227" i="14"/>
  <c r="FH216" i="14"/>
  <c r="FG206" i="14"/>
  <c r="FG195" i="14"/>
  <c r="FH184" i="14"/>
  <c r="FG174" i="14"/>
  <c r="FG163" i="14"/>
  <c r="FH152" i="14"/>
  <c r="FG142" i="14"/>
  <c r="FG131" i="14"/>
  <c r="FH120" i="14"/>
  <c r="FG110" i="14"/>
  <c r="FG99" i="14"/>
  <c r="FH88" i="14"/>
  <c r="FG78" i="14"/>
  <c r="FG496" i="14"/>
  <c r="FH1319" i="14"/>
  <c r="FG1112" i="14"/>
  <c r="FH1069" i="14"/>
  <c r="FH1026" i="14"/>
  <c r="FG998" i="14"/>
  <c r="FG970" i="14"/>
  <c r="FH955" i="14"/>
  <c r="FH927" i="14"/>
  <c r="FH898" i="14"/>
  <c r="FG870" i="14"/>
  <c r="FG842" i="14"/>
  <c r="FH813" i="14"/>
  <c r="FH770" i="14"/>
  <c r="FG747" i="14"/>
  <c r="FG726" i="14"/>
  <c r="FH704" i="14"/>
  <c r="FH672" i="14"/>
  <c r="FG651" i="14"/>
  <c r="FG630" i="14"/>
  <c r="FH608" i="14"/>
  <c r="FH576" i="14"/>
  <c r="FG555" i="14"/>
  <c r="FG534" i="14"/>
  <c r="FH512" i="14"/>
  <c r="FH480" i="14"/>
  <c r="FG459" i="14"/>
  <c r="FH448" i="14"/>
  <c r="FG427" i="14"/>
  <c r="FG395" i="14"/>
  <c r="FG374" i="14"/>
  <c r="FG342" i="14"/>
  <c r="FG310" i="14"/>
  <c r="FH256" i="14"/>
  <c r="FG214" i="14"/>
  <c r="FG182" i="14"/>
  <c r="FG139" i="14"/>
  <c r="FG107" i="14"/>
  <c r="FG75" i="14"/>
  <c r="FH553" i="14"/>
  <c r="FH521" i="14"/>
  <c r="FH489" i="14"/>
  <c r="FH457" i="14"/>
  <c r="FH425" i="14"/>
  <c r="FH393" i="14"/>
  <c r="FH361" i="14"/>
  <c r="FH329" i="14"/>
  <c r="FH321" i="14"/>
  <c r="FH313" i="14"/>
  <c r="FH305" i="14"/>
  <c r="FH297" i="14"/>
  <c r="FH289" i="14"/>
  <c r="FH281" i="14"/>
  <c r="FH273" i="14"/>
  <c r="FH265" i="14"/>
  <c r="FH257" i="14"/>
  <c r="FH249" i="14"/>
  <c r="FH241" i="14"/>
  <c r="FH233" i="14"/>
  <c r="FH225" i="14"/>
  <c r="FH217" i="14"/>
  <c r="FH209" i="14"/>
  <c r="FH201" i="14"/>
  <c r="FH193" i="14"/>
  <c r="FH185" i="14"/>
  <c r="FH177" i="14"/>
  <c r="FH169" i="14"/>
  <c r="FH161" i="14"/>
  <c r="FH153" i="14"/>
  <c r="FH145" i="14"/>
  <c r="FH137" i="14"/>
  <c r="FH129" i="14"/>
  <c r="FH121" i="14"/>
  <c r="FH113" i="14"/>
  <c r="FH105" i="14"/>
  <c r="FH97" i="14"/>
  <c r="FH89" i="14"/>
  <c r="FH81" i="14"/>
  <c r="FH73" i="14"/>
  <c r="FG1290" i="14"/>
  <c r="FH1247" i="14"/>
  <c r="FH1204" i="14"/>
  <c r="FH1180" i="14"/>
  <c r="FH1159" i="14"/>
  <c r="FH1144" i="14"/>
  <c r="FH1130" i="14"/>
  <c r="FH1116" i="14"/>
  <c r="FG1102" i="14"/>
  <c r="FG1088" i="14"/>
  <c r="FG1074" i="14"/>
  <c r="FH1059" i="14"/>
  <c r="FH1045" i="14"/>
  <c r="FH1031" i="14"/>
  <c r="FH1016" i="14"/>
  <c r="FH1002" i="14"/>
  <c r="FH988" i="14"/>
  <c r="FG974" i="14"/>
  <c r="FG960" i="14"/>
  <c r="FG946" i="14"/>
  <c r="FH931" i="14"/>
  <c r="FH917" i="14"/>
  <c r="FH903" i="14"/>
  <c r="FH888" i="14"/>
  <c r="FH874" i="14"/>
  <c r="FH860" i="14"/>
  <c r="FG846" i="14"/>
  <c r="FG832" i="14"/>
  <c r="FG818" i="14"/>
  <c r="FH803" i="14"/>
  <c r="FH789" i="14"/>
  <c r="FH775" i="14"/>
  <c r="FG761" i="14"/>
  <c r="FH750" i="14"/>
  <c r="FG740" i="14"/>
  <c r="FG729" i="14"/>
  <c r="FH718" i="14"/>
  <c r="FG708" i="14"/>
  <c r="FG697" i="14"/>
  <c r="FH686" i="14"/>
  <c r="FG676" i="14"/>
  <c r="FG665" i="14"/>
  <c r="FH654" i="14"/>
  <c r="FG644" i="14"/>
  <c r="FG633" i="14"/>
  <c r="FH622" i="14"/>
  <c r="FG612" i="14"/>
  <c r="FG601" i="14"/>
  <c r="FH590" i="14"/>
  <c r="FG580" i="14"/>
  <c r="FG569" i="14"/>
  <c r="FH558" i="14"/>
  <c r="FG548" i="14"/>
  <c r="FG537" i="14"/>
  <c r="FH526" i="14"/>
  <c r="FG516" i="14"/>
  <c r="FG505" i="14"/>
  <c r="FH494" i="14"/>
  <c r="FG484" i="14"/>
  <c r="FG473" i="14"/>
  <c r="FH462" i="14"/>
  <c r="FG452" i="14"/>
  <c r="FG441" i="14"/>
  <c r="FH430" i="14"/>
  <c r="FG420" i="14"/>
  <c r="FG409" i="14"/>
  <c r="FH398" i="14"/>
  <c r="FG388" i="14"/>
  <c r="FG377" i="14"/>
  <c r="FH366" i="14"/>
  <c r="FG356" i="14"/>
  <c r="FG345" i="14"/>
  <c r="FH334" i="14"/>
  <c r="FG324" i="14"/>
  <c r="FG313" i="14"/>
  <c r="FH302" i="14"/>
  <c r="FG292" i="14"/>
  <c r="FG281" i="14"/>
  <c r="FH270" i="14"/>
  <c r="FG260" i="14"/>
  <c r="FG249" i="14"/>
  <c r="FH238" i="14"/>
  <c r="FG228" i="14"/>
  <c r="FG217" i="14"/>
  <c r="FH206" i="14"/>
  <c r="FG196" i="14"/>
  <c r="FG185" i="14"/>
  <c r="FH174" i="14"/>
  <c r="FG164" i="14"/>
  <c r="FG153" i="14"/>
  <c r="FH142" i="14"/>
  <c r="FG132" i="14"/>
  <c r="FG121" i="14"/>
  <c r="FH110" i="14"/>
  <c r="FG100" i="14"/>
  <c r="FG89" i="14"/>
  <c r="FH78" i="14"/>
  <c r="FG1314" i="14"/>
  <c r="FH1271" i="14"/>
  <c r="FH1228" i="14"/>
  <c r="FH1192" i="14"/>
  <c r="FH1171" i="14"/>
  <c r="FH1152" i="14"/>
  <c r="FH1138" i="14"/>
  <c r="FH1124" i="14"/>
  <c r="FG1110" i="14"/>
  <c r="FG1096" i="14"/>
  <c r="FG1082" i="14"/>
  <c r="FH1067" i="14"/>
  <c r="FH1053" i="14"/>
  <c r="FH1039" i="14"/>
  <c r="FH1024" i="14"/>
  <c r="FH1010" i="14"/>
  <c r="FH996" i="14"/>
  <c r="FG982" i="14"/>
  <c r="FG968" i="14"/>
  <c r="FG954" i="14"/>
  <c r="FH939" i="14"/>
  <c r="FH925" i="14"/>
  <c r="FH911" i="14"/>
  <c r="FH896" i="14"/>
  <c r="FH882" i="14"/>
  <c r="FH868" i="14"/>
  <c r="FG854" i="14"/>
  <c r="FG840" i="14"/>
  <c r="FG826" i="14"/>
  <c r="FH811" i="14"/>
  <c r="FH797" i="14"/>
  <c r="FH783" i="14"/>
  <c r="FH768" i="14"/>
  <c r="FH756" i="14"/>
  <c r="FG746" i="14"/>
  <c r="FG735" i="14"/>
  <c r="FH724" i="14"/>
  <c r="FG714" i="14"/>
  <c r="FG703" i="14"/>
  <c r="FH692" i="14"/>
  <c r="FG682" i="14"/>
  <c r="FG671" i="14"/>
  <c r="FH660" i="14"/>
  <c r="FG650" i="14"/>
  <c r="FG639" i="14"/>
  <c r="FH628" i="14"/>
  <c r="FG618" i="14"/>
  <c r="FG607" i="14"/>
  <c r="FH596" i="14"/>
  <c r="FG586" i="14"/>
  <c r="FG575" i="14"/>
  <c r="FH564" i="14"/>
  <c r="FG554" i="14"/>
  <c r="FG543" i="14"/>
  <c r="FH532" i="14"/>
  <c r="FG522" i="14"/>
  <c r="FG511" i="14"/>
  <c r="FH500" i="14"/>
  <c r="FG490" i="14"/>
  <c r="FG479" i="14"/>
  <c r="FH468" i="14"/>
  <c r="FG458" i="14"/>
  <c r="FG447" i="14"/>
  <c r="FH436" i="14"/>
  <c r="FG426" i="14"/>
  <c r="FG415" i="14"/>
  <c r="FH404" i="14"/>
  <c r="FG394" i="14"/>
  <c r="FG383" i="14"/>
  <c r="FH372" i="14"/>
  <c r="FG362" i="14"/>
  <c r="FG351" i="14"/>
  <c r="FH340" i="14"/>
  <c r="FG330" i="14"/>
  <c r="FG319" i="14"/>
  <c r="FH308" i="14"/>
  <c r="FG298" i="14"/>
  <c r="FG287" i="14"/>
  <c r="FH276" i="14"/>
  <c r="FG266" i="14"/>
  <c r="FG255" i="14"/>
  <c r="FH244" i="14"/>
  <c r="FG234" i="14"/>
  <c r="FG223" i="14"/>
  <c r="FH212" i="14"/>
  <c r="FG202" i="14"/>
  <c r="FG191" i="14"/>
  <c r="FH180" i="14"/>
  <c r="FG170" i="14"/>
  <c r="FG159" i="14"/>
  <c r="FH148" i="14"/>
  <c r="FG138" i="14"/>
  <c r="FG127" i="14"/>
  <c r="FH116" i="14"/>
  <c r="FG106" i="14"/>
  <c r="FG95" i="14"/>
  <c r="FH84" i="14"/>
  <c r="FG74" i="14"/>
  <c r="FH1295" i="14"/>
  <c r="FH1252" i="14"/>
  <c r="FG1210" i="14"/>
  <c r="FH1183" i="14"/>
  <c r="FG1162" i="14"/>
  <c r="FH1146" i="14"/>
  <c r="FH1132" i="14"/>
  <c r="FG1118" i="14"/>
  <c r="FG1104" i="14"/>
  <c r="FG1090" i="14"/>
  <c r="FH1075" i="14"/>
  <c r="FH1061" i="14"/>
  <c r="FH1047" i="14"/>
  <c r="FH1032" i="14"/>
  <c r="FH1018" i="14"/>
  <c r="FH1004" i="14"/>
  <c r="FG990" i="14"/>
  <c r="FG976" i="14"/>
  <c r="FG962" i="14"/>
  <c r="FH947" i="14"/>
  <c r="FH933" i="14"/>
  <c r="FH919" i="14"/>
  <c r="FH904" i="14"/>
  <c r="FH890" i="14"/>
  <c r="FH876" i="14"/>
  <c r="FG862" i="14"/>
  <c r="FG848" i="14"/>
  <c r="FG834" i="14"/>
  <c r="FH805" i="14"/>
  <c r="FH791" i="14"/>
  <c r="FH776" i="14"/>
  <c r="FH762" i="14"/>
  <c r="FG752" i="14"/>
  <c r="FG741" i="14"/>
  <c r="FH730" i="14"/>
  <c r="FG720" i="14"/>
  <c r="FG709" i="14"/>
  <c r="FH698" i="14"/>
  <c r="FG688" i="14"/>
  <c r="FG677" i="14"/>
  <c r="FH666" i="14"/>
  <c r="FG656" i="14"/>
  <c r="FG645" i="14"/>
  <c r="FH634" i="14"/>
  <c r="FG624" i="14"/>
  <c r="FG613" i="14"/>
  <c r="FH602" i="14"/>
  <c r="FG592" i="14"/>
  <c r="FG581" i="14"/>
  <c r="FH570" i="14"/>
  <c r="FG560" i="14"/>
  <c r="FG549" i="14"/>
  <c r="FH538" i="14"/>
  <c r="FG528" i="14"/>
  <c r="FG517" i="14"/>
  <c r="FH506" i="14"/>
  <c r="FG485" i="14"/>
  <c r="FH474" i="14"/>
  <c r="FG464" i="14"/>
  <c r="FG453" i="14"/>
  <c r="FH442" i="14"/>
  <c r="FG432" i="14"/>
  <c r="FG421" i="14"/>
  <c r="FH410" i="14"/>
  <c r="FG400" i="14"/>
  <c r="FG389" i="14"/>
  <c r="FH378" i="14"/>
  <c r="FG368" i="14"/>
  <c r="FH346" i="14"/>
  <c r="FG336" i="14"/>
  <c r="FG325" i="14"/>
  <c r="FH314" i="14"/>
  <c r="FG304" i="14"/>
  <c r="FG293" i="14"/>
  <c r="FG272" i="14"/>
  <c r="FG208" i="14"/>
  <c r="FG133" i="14"/>
  <c r="FG1234" i="14"/>
  <c r="FH1040" i="14"/>
  <c r="FH799" i="14"/>
  <c r="FG502" i="14"/>
  <c r="FG171" i="14"/>
  <c r="FH545" i="14"/>
  <c r="FH513" i="14"/>
  <c r="FH481" i="14"/>
  <c r="FH449" i="14"/>
  <c r="FH417" i="14"/>
  <c r="FH385" i="14"/>
  <c r="FH353" i="14"/>
  <c r="FH327" i="14"/>
  <c r="FH319" i="14"/>
  <c r="FH311" i="14"/>
  <c r="FH303" i="14"/>
  <c r="FH295" i="14"/>
  <c r="FH287" i="14"/>
  <c r="FH279" i="14"/>
  <c r="FH271" i="14"/>
  <c r="FH263" i="14"/>
  <c r="FH255" i="14"/>
  <c r="FH247" i="14"/>
  <c r="FH239" i="14"/>
  <c r="FH231" i="14"/>
  <c r="FH223" i="14"/>
  <c r="FH215" i="14"/>
  <c r="FH207" i="14"/>
  <c r="FH199" i="14"/>
  <c r="FH191" i="14"/>
  <c r="FH183" i="14"/>
  <c r="FH175" i="14"/>
  <c r="FH167" i="14"/>
  <c r="FH159" i="14"/>
  <c r="FH151" i="14"/>
  <c r="FH143" i="14"/>
  <c r="FH135" i="14"/>
  <c r="FH127" i="14"/>
  <c r="FH119" i="14"/>
  <c r="FH111" i="14"/>
  <c r="FH103" i="14"/>
  <c r="FH95" i="14"/>
  <c r="FH87" i="14"/>
  <c r="FH79" i="14"/>
  <c r="FH71" i="14"/>
  <c r="FH1279" i="14"/>
  <c r="FH1236" i="14"/>
  <c r="FH1196" i="14"/>
  <c r="FH1175" i="14"/>
  <c r="FH1155" i="14"/>
  <c r="FH1141" i="14"/>
  <c r="FH1127" i="14"/>
  <c r="FH1112" i="14"/>
  <c r="FH1098" i="14"/>
  <c r="FH1084" i="14"/>
  <c r="FG1070" i="14"/>
  <c r="FG1056" i="14"/>
  <c r="FG1042" i="14"/>
  <c r="FH1027" i="14"/>
  <c r="FH1013" i="14"/>
  <c r="FH999" i="14"/>
  <c r="FH984" i="14"/>
  <c r="FH970" i="14"/>
  <c r="FH956" i="14"/>
  <c r="FG942" i="14"/>
  <c r="FG928" i="14"/>
  <c r="FG914" i="14"/>
  <c r="FH899" i="14"/>
  <c r="FH885" i="14"/>
  <c r="FH871" i="14"/>
  <c r="FH856" i="14"/>
  <c r="FH842" i="14"/>
  <c r="FH828" i="14"/>
  <c r="FG814" i="14"/>
  <c r="FG800" i="14"/>
  <c r="FG786" i="14"/>
  <c r="FH771" i="14"/>
  <c r="FH758" i="14"/>
  <c r="FG748" i="14"/>
  <c r="FG737" i="14"/>
  <c r="FH726" i="14"/>
  <c r="FG716" i="14"/>
  <c r="FG705" i="14"/>
  <c r="FH694" i="14"/>
  <c r="FG684" i="14"/>
  <c r="FG673" i="14"/>
  <c r="FH662" i="14"/>
  <c r="FG652" i="14"/>
  <c r="FG641" i="14"/>
  <c r="FH630" i="14"/>
  <c r="FG620" i="14"/>
  <c r="FG609" i="14"/>
  <c r="FH598" i="14"/>
  <c r="FG588" i="14"/>
  <c r="FG577" i="14"/>
  <c r="FH566" i="14"/>
  <c r="FG556" i="14"/>
  <c r="FG545" i="14"/>
  <c r="FH534" i="14"/>
  <c r="FG524" i="14"/>
  <c r="FG513" i="14"/>
  <c r="FH502" i="14"/>
  <c r="FG492" i="14"/>
  <c r="FG481" i="14"/>
  <c r="FH470" i="14"/>
  <c r="FG460" i="14"/>
  <c r="FG449" i="14"/>
  <c r="FH438" i="14"/>
  <c r="FG428" i="14"/>
  <c r="FG417" i="14"/>
  <c r="FH406" i="14"/>
  <c r="FG396" i="14"/>
  <c r="FG385" i="14"/>
  <c r="FH374" i="14"/>
  <c r="FG364" i="14"/>
  <c r="FG353" i="14"/>
  <c r="FH342" i="14"/>
  <c r="FG332" i="14"/>
  <c r="FG321" i="14"/>
  <c r="FH310" i="14"/>
  <c r="FG300" i="14"/>
  <c r="FG289" i="14"/>
  <c r="FH278" i="14"/>
  <c r="FG268" i="14"/>
  <c r="FG257" i="14"/>
  <c r="FH246" i="14"/>
  <c r="FG236" i="14"/>
  <c r="FG225" i="14"/>
  <c r="FH214" i="14"/>
  <c r="FG204" i="14"/>
  <c r="FG193" i="14"/>
  <c r="FH182" i="14"/>
  <c r="FG172" i="14"/>
  <c r="FG161" i="14"/>
  <c r="FH150" i="14"/>
  <c r="FG140" i="14"/>
  <c r="FG129" i="14"/>
  <c r="FH118" i="14"/>
  <c r="FG108" i="14"/>
  <c r="FG97" i="14"/>
  <c r="FH86" i="14"/>
  <c r="FG76" i="14"/>
  <c r="FH1303" i="14"/>
  <c r="FH1260" i="14"/>
  <c r="FG1218" i="14"/>
  <c r="FH1187" i="14"/>
  <c r="FG1166" i="14"/>
  <c r="FH1149" i="14"/>
  <c r="FH1135" i="14"/>
  <c r="FH1120" i="14"/>
  <c r="FH1106" i="14"/>
  <c r="FH1092" i="14"/>
  <c r="FG1078" i="14"/>
  <c r="FG1064" i="14"/>
  <c r="FG1050" i="14"/>
  <c r="FH1035" i="14"/>
  <c r="FH1021" i="14"/>
  <c r="FH1007" i="14"/>
  <c r="FH992" i="14"/>
  <c r="FH978" i="14"/>
  <c r="FH964" i="14"/>
  <c r="FG950" i="14"/>
  <c r="FG936" i="14"/>
  <c r="FG922" i="14"/>
  <c r="FH907" i="14"/>
  <c r="FH893" i="14"/>
  <c r="FH879" i="14"/>
  <c r="FH864" i="14"/>
  <c r="FH850" i="14"/>
  <c r="FH836" i="14"/>
  <c r="FG822" i="14"/>
  <c r="FG808" i="14"/>
  <c r="FG794" i="14"/>
  <c r="FH779" i="14"/>
  <c r="FH765" i="14"/>
  <c r="FG754" i="14"/>
  <c r="FG743" i="14"/>
  <c r="FH732" i="14"/>
  <c r="FG722" i="14"/>
  <c r="FG711" i="14"/>
  <c r="FH700" i="14"/>
  <c r="FG690" i="14"/>
  <c r="FG679" i="14"/>
  <c r="FH668" i="14"/>
  <c r="FG658" i="14"/>
  <c r="FG647" i="14"/>
  <c r="FH636" i="14"/>
  <c r="FG626" i="14"/>
  <c r="FG615" i="14"/>
  <c r="FH604" i="14"/>
  <c r="FG594" i="14"/>
  <c r="FG583" i="14"/>
  <c r="FH572" i="14"/>
  <c r="FG562" i="14"/>
  <c r="FG551" i="14"/>
  <c r="FH540" i="14"/>
  <c r="FG530" i="14"/>
  <c r="FG519" i="14"/>
  <c r="FH508" i="14"/>
  <c r="FG498" i="14"/>
  <c r="FG487" i="14"/>
  <c r="FH476" i="14"/>
  <c r="FG466" i="14"/>
  <c r="FG455" i="14"/>
  <c r="FH444" i="14"/>
  <c r="FG434" i="14"/>
  <c r="FG423" i="14"/>
  <c r="FH412" i="14"/>
  <c r="FG402" i="14"/>
  <c r="FG391" i="14"/>
  <c r="FH380" i="14"/>
  <c r="FG370" i="14"/>
  <c r="FG359" i="14"/>
  <c r="FH348" i="14"/>
  <c r="FG338" i="14"/>
  <c r="FG327" i="14"/>
  <c r="FH316" i="14"/>
  <c r="FG306" i="14"/>
  <c r="FG295" i="14"/>
  <c r="FH284" i="14"/>
  <c r="FG274" i="14"/>
  <c r="FG263" i="14"/>
  <c r="FH252" i="14"/>
  <c r="FG242" i="14"/>
  <c r="FG231" i="14"/>
  <c r="FH220" i="14"/>
  <c r="FG210" i="14"/>
  <c r="FG199" i="14"/>
  <c r="FH188" i="14"/>
  <c r="FG178" i="14"/>
  <c r="FG167" i="14"/>
  <c r="FH156" i="14"/>
  <c r="FG146" i="14"/>
  <c r="FG135" i="14"/>
  <c r="FH124" i="14"/>
  <c r="FG114" i="14"/>
  <c r="FG103" i="14"/>
  <c r="FH92" i="14"/>
  <c r="FG82" i="14"/>
  <c r="FG71" i="14"/>
  <c r="FH1284" i="14"/>
  <c r="FG1242" i="14"/>
  <c r="FH1199" i="14"/>
  <c r="FG1178" i="14"/>
  <c r="FH1157" i="14"/>
  <c r="FH1143" i="14"/>
  <c r="FH1128" i="14"/>
  <c r="FH1114" i="14"/>
  <c r="FH1100" i="14"/>
  <c r="FG1086" i="14"/>
  <c r="FG1072" i="14"/>
  <c r="FG1058" i="14"/>
  <c r="FH1043" i="14"/>
  <c r="FH1029" i="14"/>
  <c r="FH1015" i="14"/>
  <c r="FH1000" i="14"/>
  <c r="FH986" i="14"/>
  <c r="FH972" i="14"/>
  <c r="FG958" i="14"/>
  <c r="FG944" i="14"/>
  <c r="FG930" i="14"/>
  <c r="FH915" i="14"/>
  <c r="FH901" i="14"/>
  <c r="FH887" i="14"/>
  <c r="FH872" i="14"/>
  <c r="FH858" i="14"/>
  <c r="FH844" i="14"/>
  <c r="FG830" i="14"/>
  <c r="FG816" i="14"/>
  <c r="FG802" i="14"/>
  <c r="FH787" i="14"/>
  <c r="FH773" i="14"/>
  <c r="FG760" i="14"/>
  <c r="FG749" i="14"/>
  <c r="FH738" i="14"/>
  <c r="FG728" i="14"/>
  <c r="FG717" i="14"/>
  <c r="FH706" i="14"/>
  <c r="FG696" i="14"/>
  <c r="FG685" i="14"/>
  <c r="FH674" i="14"/>
  <c r="FG664" i="14"/>
  <c r="FG653" i="14"/>
  <c r="FH642" i="14"/>
  <c r="FG632" i="14"/>
  <c r="FG621" i="14"/>
  <c r="FH610" i="14"/>
  <c r="FG600" i="14"/>
  <c r="FG589" i="14"/>
  <c r="FH578" i="14"/>
  <c r="FG568" i="14"/>
  <c r="FG557" i="14"/>
  <c r="FH546" i="14"/>
  <c r="FG536" i="14"/>
  <c r="FG525" i="14"/>
  <c r="FH514" i="14"/>
  <c r="FG504" i="14"/>
  <c r="FG493" i="14"/>
  <c r="FH482" i="14"/>
  <c r="FG472" i="14"/>
  <c r="FG461" i="14"/>
  <c r="FH450" i="14"/>
  <c r="FG440" i="14"/>
  <c r="FG429" i="14"/>
  <c r="FH418" i="14"/>
  <c r="FG408" i="14"/>
  <c r="FG397" i="14"/>
  <c r="FH386" i="14"/>
  <c r="FG376" i="14"/>
  <c r="FG365" i="14"/>
  <c r="FH354" i="14"/>
  <c r="FG344" i="14"/>
  <c r="FG333" i="14"/>
  <c r="FH322" i="14"/>
  <c r="FG312" i="14"/>
  <c r="FG301" i="14"/>
  <c r="FH290" i="14"/>
  <c r="FG280" i="14"/>
  <c r="FG269" i="14"/>
  <c r="FH258" i="14"/>
  <c r="FG248" i="14"/>
  <c r="FG237" i="14"/>
  <c r="FH226" i="14"/>
  <c r="FG216" i="14"/>
  <c r="FG205" i="14"/>
  <c r="FH194" i="14"/>
  <c r="FG184" i="14"/>
  <c r="FG173" i="14"/>
  <c r="FH162" i="14"/>
  <c r="FG152" i="14"/>
  <c r="FG141" i="14"/>
  <c r="FH130" i="14"/>
  <c r="FG120" i="14"/>
  <c r="FG109" i="14"/>
  <c r="FH98" i="14"/>
  <c r="FG88" i="14"/>
  <c r="FG77" i="14"/>
  <c r="FH1308" i="14"/>
  <c r="FG1266" i="14"/>
  <c r="FH1223" i="14"/>
  <c r="FG1190" i="14"/>
  <c r="FH1168" i="14"/>
  <c r="FH1151" i="14"/>
  <c r="FH1136" i="14"/>
  <c r="FH1122" i="14"/>
  <c r="FH1108" i="14"/>
  <c r="FG1094" i="14"/>
  <c r="FG1080" i="14"/>
  <c r="FG1066" i="14"/>
  <c r="FH1051" i="14"/>
  <c r="FH1037" i="14"/>
  <c r="FH1023" i="14"/>
  <c r="FH1008" i="14"/>
  <c r="FH994" i="14"/>
  <c r="FH980" i="14"/>
  <c r="FG966" i="14"/>
  <c r="FG952" i="14"/>
  <c r="FG938" i="14"/>
  <c r="FH923" i="14"/>
  <c r="FH909" i="14"/>
  <c r="FH895" i="14"/>
  <c r="FH880" i="14"/>
  <c r="FH866" i="14"/>
  <c r="FH852" i="14"/>
  <c r="FG838" i="14"/>
  <c r="FG824" i="14"/>
  <c r="FG810" i="14"/>
  <c r="FH795" i="14"/>
  <c r="FH781" i="14"/>
  <c r="FH767" i="14"/>
  <c r="FG755" i="14"/>
  <c r="FH744" i="14"/>
  <c r="FG734" i="14"/>
  <c r="FG723" i="14"/>
  <c r="FH712" i="14"/>
  <c r="FG702" i="14"/>
  <c r="FG691" i="14"/>
  <c r="FH680" i="14"/>
  <c r="FG670" i="14"/>
  <c r="FG659" i="14"/>
  <c r="FH648" i="14"/>
  <c r="FG638" i="14"/>
  <c r="FG627" i="14"/>
  <c r="FH616" i="14"/>
  <c r="FG606" i="14"/>
  <c r="FG595" i="14"/>
  <c r="FH584" i="14"/>
  <c r="FG574" i="14"/>
  <c r="FG563" i="14"/>
  <c r="FH552" i="14"/>
  <c r="FG542" i="14"/>
  <c r="FG531" i="14"/>
  <c r="FH520" i="14"/>
  <c r="FG510" i="14"/>
  <c r="FG499" i="14"/>
  <c r="FH488" i="14"/>
  <c r="FG478" i="14"/>
  <c r="FG467" i="14"/>
  <c r="FH456" i="14"/>
  <c r="FG446" i="14"/>
  <c r="FG435" i="14"/>
  <c r="FH424" i="14"/>
  <c r="FG414" i="14"/>
  <c r="FG403" i="14"/>
  <c r="FH392" i="14"/>
  <c r="FG382" i="14"/>
  <c r="FG371" i="14"/>
  <c r="FH360" i="14"/>
  <c r="FG350" i="14"/>
  <c r="FG339" i="14"/>
  <c r="FH328" i="14"/>
  <c r="FG318" i="14"/>
  <c r="FG307" i="14"/>
  <c r="FH296" i="14"/>
  <c r="FG286" i="14"/>
  <c r="FG275" i="14"/>
  <c r="FH264" i="14"/>
  <c r="FG254" i="14"/>
  <c r="FG243" i="14"/>
  <c r="FH232" i="14"/>
  <c r="FG222" i="14"/>
  <c r="FG211" i="14"/>
  <c r="FH200" i="14"/>
  <c r="FG190" i="14"/>
  <c r="FG179" i="14"/>
  <c r="FH168" i="14"/>
  <c r="FG158" i="14"/>
  <c r="FG147" i="14"/>
  <c r="FH136" i="14"/>
  <c r="FG126" i="14"/>
  <c r="FG115" i="14"/>
  <c r="FH104" i="14"/>
  <c r="FG94" i="14"/>
  <c r="FG83" i="14"/>
  <c r="FH72" i="14"/>
  <c r="FG598" i="14"/>
  <c r="FG406" i="14"/>
  <c r="FH352" i="14"/>
  <c r="FH320" i="14"/>
  <c r="FH288" i="14"/>
  <c r="FG267" i="14"/>
  <c r="FG235" i="14"/>
  <c r="FG203" i="14"/>
  <c r="FH160" i="14"/>
  <c r="FH128" i="14"/>
  <c r="FH96" i="14"/>
  <c r="FH537" i="14"/>
  <c r="FH505" i="14"/>
  <c r="FH473" i="14"/>
  <c r="FH441" i="14"/>
  <c r="FH409" i="14"/>
  <c r="FH377" i="14"/>
  <c r="FH345" i="14"/>
  <c r="FH325" i="14"/>
  <c r="FH317" i="14"/>
  <c r="FH309" i="14"/>
  <c r="FH301" i="14"/>
  <c r="FH293" i="14"/>
  <c r="FH285" i="14"/>
  <c r="FH277" i="14"/>
  <c r="FH269" i="14"/>
  <c r="FH261" i="14"/>
  <c r="FH253" i="14"/>
  <c r="FH245" i="14"/>
  <c r="FH237" i="14"/>
  <c r="FH229" i="14"/>
  <c r="FH221" i="14"/>
  <c r="FH213" i="14"/>
  <c r="FH205" i="14"/>
  <c r="FH197" i="14"/>
  <c r="FH189" i="14"/>
  <c r="FH181" i="14"/>
  <c r="FH173" i="14"/>
  <c r="FH165" i="14"/>
  <c r="FH157" i="14"/>
  <c r="FH149" i="14"/>
  <c r="FH141" i="14"/>
  <c r="FH133" i="14"/>
  <c r="FH125" i="14"/>
  <c r="FH117" i="14"/>
  <c r="FH109" i="14"/>
  <c r="FH101" i="14"/>
  <c r="FH93" i="14"/>
  <c r="FH85" i="14"/>
  <c r="FH77" i="14"/>
  <c r="FH1311" i="14"/>
  <c r="FH1268" i="14"/>
  <c r="FG1226" i="14"/>
  <c r="FH1191" i="14"/>
  <c r="FG1170" i="14"/>
  <c r="FG1152" i="14"/>
  <c r="FG1138" i="14"/>
  <c r="FH1123" i="14"/>
  <c r="FH1109" i="14"/>
  <c r="FH1095" i="14"/>
  <c r="FH1080" i="14"/>
  <c r="FH1066" i="14"/>
  <c r="FH1052" i="14"/>
  <c r="FG1038" i="14"/>
  <c r="FG1024" i="14"/>
  <c r="FG1010" i="14"/>
  <c r="FH995" i="14"/>
  <c r="FH981" i="14"/>
  <c r="FH967" i="14"/>
  <c r="FH952" i="14"/>
  <c r="FH938" i="14"/>
  <c r="FH924" i="14"/>
  <c r="FG910" i="14"/>
  <c r="FG896" i="14"/>
  <c r="FG882" i="14"/>
  <c r="FH867" i="14"/>
  <c r="FH853" i="14"/>
  <c r="FH839" i="14"/>
  <c r="FH824" i="14"/>
  <c r="FH810" i="14"/>
  <c r="FH796" i="14"/>
  <c r="FG782" i="14"/>
  <c r="FG768" i="14"/>
  <c r="FG756" i="14"/>
  <c r="FG745" i="14"/>
  <c r="FH734" i="14"/>
  <c r="FG724" i="14"/>
  <c r="FG713" i="14"/>
  <c r="FH702" i="14"/>
  <c r="FG692" i="14"/>
  <c r="FG681" i="14"/>
  <c r="FH670" i="14"/>
  <c r="FG660" i="14"/>
  <c r="FG649" i="14"/>
  <c r="FH638" i="14"/>
  <c r="FG628" i="14"/>
  <c r="FG617" i="14"/>
  <c r="FH606" i="14"/>
  <c r="FG596" i="14"/>
  <c r="FG585" i="14"/>
  <c r="FH574" i="14"/>
  <c r="FG564" i="14"/>
  <c r="FG553" i="14"/>
  <c r="FH542" i="14"/>
  <c r="FG532" i="14"/>
  <c r="FG521" i="14"/>
  <c r="FH510" i="14"/>
  <c r="FG500" i="14"/>
  <c r="FG489" i="14"/>
  <c r="FH478" i="14"/>
  <c r="FG468" i="14"/>
  <c r="FG457" i="14"/>
  <c r="FH446" i="14"/>
  <c r="FG436" i="14"/>
  <c r="FG425" i="14"/>
  <c r="FH414" i="14"/>
  <c r="FG404" i="14"/>
  <c r="FG393" i="14"/>
  <c r="FH382" i="14"/>
  <c r="FG372" i="14"/>
  <c r="FG361" i="14"/>
  <c r="FH350" i="14"/>
  <c r="FG340" i="14"/>
  <c r="FG329" i="14"/>
  <c r="FH318" i="14"/>
  <c r="FG308" i="14"/>
  <c r="FG297" i="14"/>
  <c r="FH286" i="14"/>
  <c r="FG276" i="14"/>
  <c r="FG265" i="14"/>
  <c r="FH254" i="14"/>
  <c r="FG244" i="14"/>
  <c r="FG233" i="14"/>
  <c r="FH222" i="14"/>
  <c r="FG212" i="14"/>
  <c r="FG201" i="14"/>
  <c r="FH190" i="14"/>
  <c r="FG180" i="14"/>
  <c r="FG169" i="14"/>
  <c r="FH158" i="14"/>
  <c r="FG148" i="14"/>
  <c r="FG137" i="14"/>
  <c r="FH126" i="14"/>
  <c r="FG116" i="14"/>
  <c r="FG105" i="14"/>
  <c r="FH94" i="14"/>
  <c r="FG84" i="14"/>
  <c r="FG73" i="14"/>
  <c r="FH1292" i="14"/>
  <c r="FG1250" i="14"/>
  <c r="FH1207" i="14"/>
  <c r="FG1182" i="14"/>
  <c r="FH1160" i="14"/>
  <c r="FG1146" i="14"/>
  <c r="FH1131" i="14"/>
  <c r="FH1117" i="14"/>
  <c r="FH1103" i="14"/>
  <c r="FH1088" i="14"/>
  <c r="FH1074" i="14"/>
  <c r="FH1060" i="14"/>
  <c r="FG1046" i="14"/>
  <c r="FG1032" i="14"/>
  <c r="FG1018" i="14"/>
  <c r="FH1003" i="14"/>
  <c r="FH989" i="14"/>
  <c r="FH975" i="14"/>
  <c r="FH960" i="14"/>
  <c r="FH946" i="14"/>
  <c r="FH932" i="14"/>
  <c r="FG918" i="14"/>
  <c r="FG904" i="14"/>
  <c r="FG890" i="14"/>
  <c r="FH875" i="14"/>
  <c r="FH861" i="14"/>
  <c r="FH847" i="14"/>
  <c r="FH832" i="14"/>
  <c r="FH818" i="14"/>
  <c r="FH804" i="14"/>
  <c r="FG790" i="14"/>
  <c r="FG776" i="14"/>
  <c r="FG762" i="14"/>
  <c r="FG751" i="14"/>
  <c r="FH740" i="14"/>
  <c r="FG730" i="14"/>
  <c r="FG719" i="14"/>
  <c r="FH708" i="14"/>
  <c r="FG698" i="14"/>
  <c r="FG687" i="14"/>
  <c r="FH676" i="14"/>
  <c r="FG666" i="14"/>
  <c r="FG655" i="14"/>
  <c r="FH644" i="14"/>
  <c r="FG634" i="14"/>
  <c r="FG623" i="14"/>
  <c r="FH612" i="14"/>
  <c r="FG602" i="14"/>
  <c r="FG591" i="14"/>
  <c r="FH580" i="14"/>
  <c r="FG570" i="14"/>
  <c r="FG559" i="14"/>
  <c r="FH548" i="14"/>
  <c r="FG538" i="14"/>
  <c r="FG527" i="14"/>
  <c r="FH516" i="14"/>
  <c r="FG506" i="14"/>
  <c r="FG495" i="14"/>
  <c r="FH484" i="14"/>
  <c r="FG474" i="14"/>
  <c r="FG463" i="14"/>
  <c r="FH452" i="14"/>
  <c r="FG442" i="14"/>
  <c r="FG431" i="14"/>
  <c r="FH420" i="14"/>
  <c r="FG410" i="14"/>
  <c r="FG399" i="14"/>
  <c r="FH388" i="14"/>
  <c r="FG378" i="14"/>
  <c r="FG367" i="14"/>
  <c r="FH356" i="14"/>
  <c r="FG346" i="14"/>
  <c r="FG335" i="14"/>
  <c r="FH324" i="14"/>
  <c r="FG314" i="14"/>
  <c r="FG303" i="14"/>
  <c r="FH292" i="14"/>
  <c r="FG282" i="14"/>
  <c r="FG271" i="14"/>
  <c r="FH260" i="14"/>
  <c r="FG250" i="14"/>
  <c r="FG239" i="14"/>
  <c r="FH228" i="14"/>
  <c r="FG218" i="14"/>
  <c r="FG207" i="14"/>
  <c r="FH196" i="14"/>
  <c r="FG186" i="14"/>
  <c r="FG175" i="14"/>
  <c r="FH164" i="14"/>
  <c r="FG154" i="14"/>
  <c r="FG143" i="14"/>
  <c r="FH132" i="14"/>
  <c r="FG122" i="14"/>
  <c r="FG111" i="14"/>
  <c r="FH100" i="14"/>
  <c r="FG90" i="14"/>
  <c r="FG79" i="14"/>
  <c r="FH1316" i="14"/>
  <c r="FG1274" i="14"/>
  <c r="FH1231" i="14"/>
  <c r="FG1194" i="14"/>
  <c r="FH1172" i="14"/>
  <c r="FG1154" i="14"/>
  <c r="FH1139" i="14"/>
  <c r="FH1125" i="14"/>
  <c r="FH1111" i="14"/>
  <c r="FH1096" i="14"/>
  <c r="FH1082" i="14"/>
  <c r="FH1068" i="14"/>
  <c r="FG1054" i="14"/>
  <c r="FG1040" i="14"/>
  <c r="FG1026" i="14"/>
  <c r="FH1011" i="14"/>
  <c r="FH997" i="14"/>
  <c r="FH983" i="14"/>
  <c r="FH968" i="14"/>
  <c r="FH954" i="14"/>
  <c r="FH940" i="14"/>
  <c r="FG926" i="14"/>
  <c r="FG912" i="14"/>
  <c r="FG898" i="14"/>
  <c r="FH883" i="14"/>
  <c r="FH869" i="14"/>
  <c r="FH855" i="14"/>
  <c r="FH840" i="14"/>
  <c r="FH826" i="14"/>
  <c r="FH812" i="14"/>
  <c r="FG798" i="14"/>
  <c r="FG784" i="14"/>
  <c r="FG770" i="14"/>
  <c r="FG757" i="14"/>
  <c r="FH746" i="14"/>
  <c r="FG736" i="14"/>
  <c r="FG725" i="14"/>
  <c r="FH714" i="14"/>
  <c r="FG704" i="14"/>
  <c r="FG693" i="14"/>
  <c r="FH682" i="14"/>
  <c r="FG672" i="14"/>
  <c r="FG661" i="14"/>
  <c r="FH650" i="14"/>
  <c r="FG640" i="14"/>
  <c r="FG629" i="14"/>
  <c r="FH618" i="14"/>
  <c r="FG608" i="14"/>
  <c r="FG597" i="14"/>
  <c r="FH586" i="14"/>
  <c r="FG576" i="14"/>
  <c r="FG565" i="14"/>
  <c r="FH554" i="14"/>
  <c r="FG544" i="14"/>
  <c r="FG533" i="14"/>
  <c r="FH522" i="14"/>
  <c r="FG512" i="14"/>
  <c r="FG501" i="14"/>
  <c r="FH490" i="14"/>
  <c r="FG480" i="14"/>
  <c r="FG469" i="14"/>
  <c r="FH458" i="14"/>
  <c r="FG448" i="14"/>
  <c r="FG437" i="14"/>
  <c r="FH426" i="14"/>
  <c r="FG416" i="14"/>
  <c r="FG405" i="14"/>
  <c r="FH394" i="14"/>
  <c r="FG384" i="14"/>
  <c r="FG373" i="14"/>
  <c r="FH362" i="14"/>
  <c r="FG352" i="14"/>
  <c r="FG341" i="14"/>
  <c r="FH330" i="14"/>
  <c r="FG320" i="14"/>
  <c r="FG309" i="14"/>
  <c r="FH298" i="14"/>
  <c r="FG288" i="14"/>
  <c r="FG277" i="14"/>
  <c r="FH266" i="14"/>
  <c r="FG256" i="14"/>
  <c r="FG245" i="14"/>
  <c r="FH234" i="14"/>
  <c r="FG224" i="14"/>
  <c r="FG213" i="14"/>
  <c r="FH202" i="14"/>
  <c r="FG192" i="14"/>
  <c r="FG181" i="14"/>
  <c r="FH170" i="14"/>
  <c r="FG160" i="14"/>
  <c r="FG149" i="14"/>
  <c r="FH138" i="14"/>
  <c r="FG128" i="14"/>
  <c r="FG117" i="14"/>
  <c r="FH106" i="14"/>
  <c r="FG96" i="14"/>
  <c r="FG85" i="14"/>
  <c r="FH74" i="14"/>
  <c r="FG1298" i="14"/>
  <c r="FH1255" i="14"/>
  <c r="FH1212" i="14"/>
  <c r="FH1184" i="14"/>
  <c r="FH1163" i="14"/>
  <c r="FH1147" i="14"/>
  <c r="FH1133" i="14"/>
  <c r="FH1119" i="14"/>
  <c r="FH1104" i="14"/>
  <c r="FH1090" i="14"/>
  <c r="FH1076" i="14"/>
  <c r="FG1062" i="14"/>
  <c r="FG1048" i="14"/>
  <c r="FG1034" i="14"/>
  <c r="FH1019" i="14"/>
  <c r="FH1005" i="14"/>
  <c r="FH991" i="14"/>
  <c r="FH976" i="14"/>
  <c r="FH962" i="14"/>
  <c r="FH948" i="14"/>
  <c r="FG934" i="14"/>
  <c r="FG920" i="14"/>
  <c r="FG906" i="14"/>
  <c r="FH891" i="14"/>
  <c r="FH877" i="14"/>
  <c r="FH863" i="14"/>
  <c r="FH848" i="14"/>
  <c r="FH834" i="14"/>
  <c r="FH820" i="14"/>
  <c r="FG806" i="14"/>
  <c r="FG792" i="14"/>
  <c r="FG778" i="14"/>
  <c r="FH763" i="14"/>
  <c r="FH752" i="14"/>
  <c r="FG742" i="14"/>
  <c r="FG731" i="14"/>
  <c r="FH720" i="14"/>
  <c r="FG710" i="14"/>
  <c r="FG699" i="14"/>
  <c r="FH688" i="14"/>
  <c r="FG678" i="14"/>
  <c r="FG667" i="14"/>
  <c r="FH656" i="14"/>
  <c r="FG646" i="14"/>
  <c r="FG635" i="14"/>
  <c r="FH624" i="14"/>
  <c r="FG614" i="14"/>
  <c r="FG603" i="14"/>
  <c r="FH592" i="14"/>
  <c r="FG582" i="14"/>
  <c r="FG571" i="14"/>
  <c r="FH560" i="14"/>
  <c r="FG550" i="14"/>
  <c r="FG539" i="14"/>
  <c r="FH528" i="14"/>
  <c r="FG518" i="14"/>
  <c r="FG507" i="14"/>
  <c r="FH496" i="14"/>
  <c r="FG486" i="14"/>
  <c r="FG475" i="14"/>
  <c r="FH464" i="14"/>
  <c r="FG454" i="14"/>
  <c r="FG443" i="14"/>
  <c r="FH432" i="14"/>
  <c r="FG422" i="14"/>
  <c r="FG411" i="14"/>
  <c r="FH400" i="14"/>
  <c r="FG390" i="14"/>
  <c r="FG379" i="14"/>
  <c r="FH368" i="14"/>
  <c r="FG358" i="14"/>
  <c r="FG347" i="14"/>
  <c r="FH336" i="14"/>
  <c r="FG326" i="14"/>
  <c r="FG315" i="14"/>
  <c r="FH304" i="14"/>
  <c r="FG294" i="14"/>
  <c r="FG283" i="14"/>
  <c r="FH272" i="14"/>
  <c r="FG262" i="14"/>
  <c r="FG251" i="14"/>
  <c r="FH240" i="14"/>
  <c r="FG230" i="14"/>
  <c r="FG219" i="14"/>
  <c r="FH208" i="14"/>
  <c r="FG198" i="14"/>
  <c r="FG187" i="14"/>
  <c r="FH176" i="14"/>
  <c r="FG166" i="14"/>
  <c r="FG155" i="14"/>
  <c r="FH144" i="14"/>
  <c r="FG134" i="14"/>
  <c r="FG123" i="14"/>
  <c r="FH112" i="14"/>
  <c r="FG102" i="14"/>
  <c r="FG91" i="14"/>
  <c r="FH80" i="14"/>
  <c r="FG70" i="14"/>
  <c r="FH819" i="14"/>
  <c r="FG357" i="14"/>
  <c r="FH282" i="14"/>
  <c r="FG261" i="14"/>
  <c r="FH250" i="14"/>
  <c r="FG240" i="14"/>
  <c r="FG229" i="14"/>
  <c r="FH218" i="14"/>
  <c r="FG197" i="14"/>
  <c r="FH186" i="14"/>
  <c r="FG176" i="14"/>
  <c r="FG165" i="14"/>
  <c r="FH154" i="14"/>
  <c r="FG144" i="14"/>
  <c r="FH122" i="14"/>
  <c r="FG112" i="14"/>
  <c r="FG101" i="14"/>
  <c r="FH90" i="14"/>
  <c r="FG80" i="14"/>
  <c r="FH1276" i="14"/>
  <c r="FH1195" i="14"/>
  <c r="FG1174" i="14"/>
  <c r="FH1154" i="14"/>
  <c r="FH1140" i="14"/>
  <c r="FG1126" i="14"/>
  <c r="FG1098" i="14"/>
  <c r="FH1083" i="14"/>
  <c r="FH1055" i="14"/>
  <c r="FH1012" i="14"/>
  <c r="FG984" i="14"/>
  <c r="FH941" i="14"/>
  <c r="FH912" i="14"/>
  <c r="FH884" i="14"/>
  <c r="FG856" i="14"/>
  <c r="FH827" i="14"/>
  <c r="FH784" i="14"/>
  <c r="FG758" i="14"/>
  <c r="FH736" i="14"/>
  <c r="FG715" i="14"/>
  <c r="FG694" i="14"/>
  <c r="FG683" i="14"/>
  <c r="FG662" i="14"/>
  <c r="FH640" i="14"/>
  <c r="FG619" i="14"/>
  <c r="FG587" i="14"/>
  <c r="FG566" i="14"/>
  <c r="FH544" i="14"/>
  <c r="FG523" i="14"/>
  <c r="FG491" i="14"/>
  <c r="FG470" i="14"/>
  <c r="FG438" i="14"/>
  <c r="FH416" i="14"/>
  <c r="FH384" i="14"/>
  <c r="FG363" i="14"/>
  <c r="FG331" i="14"/>
  <c r="FG299" i="14"/>
  <c r="FG278" i="14"/>
  <c r="FG246" i="14"/>
  <c r="FH224" i="14"/>
  <c r="FH192" i="14"/>
  <c r="FG150" i="14"/>
  <c r="FG118" i="14"/>
  <c r="FG86" i="14"/>
  <c r="FC2946" i="14"/>
  <c r="FC2938" i="14"/>
  <c r="FC2930" i="14"/>
  <c r="FC2922" i="14"/>
  <c r="FC2914" i="14"/>
  <c r="FC2906" i="14"/>
  <c r="FC2898" i="14"/>
  <c r="FC2890" i="14"/>
  <c r="FC2882" i="14"/>
  <c r="FC2874" i="14"/>
  <c r="FC2866" i="14"/>
  <c r="FC2858" i="14"/>
  <c r="FC2850" i="14"/>
  <c r="FC2842" i="14"/>
  <c r="FC2834" i="14"/>
  <c r="FC2826" i="14"/>
  <c r="FC2818" i="14"/>
  <c r="FC2810" i="14"/>
  <c r="FC2802" i="14"/>
  <c r="FC2794" i="14"/>
  <c r="FC2786" i="14"/>
  <c r="FC2778" i="14"/>
  <c r="FC2770" i="14"/>
  <c r="FC2762" i="14"/>
  <c r="FC2754" i="14"/>
  <c r="FC2746" i="14"/>
  <c r="FC2738" i="14"/>
  <c r="FC2730" i="14"/>
  <c r="FC2722" i="14"/>
  <c r="FC2714" i="14"/>
  <c r="FC2706" i="14"/>
  <c r="FC2698" i="14"/>
  <c r="FC2690" i="14"/>
  <c r="FC2682" i="14"/>
  <c r="FC2674" i="14"/>
  <c r="FC2666" i="14"/>
  <c r="FC2658" i="14"/>
  <c r="FC2650" i="14"/>
  <c r="FC2642" i="14"/>
  <c r="FC2634" i="14"/>
  <c r="FC2626" i="14"/>
  <c r="FC2618" i="14"/>
  <c r="FC2610" i="14"/>
  <c r="FC2602" i="14"/>
  <c r="FC2594" i="14"/>
  <c r="FC2586" i="14"/>
  <c r="FC2578" i="14"/>
  <c r="FC2570" i="14"/>
  <c r="FC2562" i="14"/>
  <c r="FC2554" i="14"/>
  <c r="FC2546" i="14"/>
  <c r="FC2538" i="14"/>
  <c r="FC2530" i="14"/>
  <c r="FC2522" i="14"/>
  <c r="FC2514" i="14"/>
  <c r="FC2506" i="14"/>
  <c r="FC2498" i="14"/>
  <c r="FC2490" i="14"/>
  <c r="FC2482" i="14"/>
  <c r="FC2474" i="14"/>
  <c r="FC2466" i="14"/>
  <c r="FC2458" i="14"/>
  <c r="FC2450" i="14"/>
  <c r="FC2442" i="14"/>
  <c r="FC2434" i="14"/>
  <c r="FC2426" i="14"/>
  <c r="FC2418" i="14"/>
  <c r="FC2410" i="14"/>
  <c r="FC2402" i="14"/>
  <c r="FD2948" i="14"/>
  <c r="FD2937" i="14"/>
  <c r="FC2927" i="14"/>
  <c r="FD2916" i="14"/>
  <c r="FD2905" i="14"/>
  <c r="FC2895" i="14"/>
  <c r="FD2884" i="14"/>
  <c r="FD2873" i="14"/>
  <c r="FC2863" i="14"/>
  <c r="FD2852" i="14"/>
  <c r="FD2841" i="14"/>
  <c r="FC2831" i="14"/>
  <c r="FD2820" i="14"/>
  <c r="FD2809" i="14"/>
  <c r="FC2799" i="14"/>
  <c r="FD2788" i="14"/>
  <c r="FD2777" i="14"/>
  <c r="FC2767" i="14"/>
  <c r="FD2756" i="14"/>
  <c r="FD2745" i="14"/>
  <c r="FC2735" i="14"/>
  <c r="FD2724" i="14"/>
  <c r="FD2713" i="14"/>
  <c r="FC2703" i="14"/>
  <c r="FD2692" i="14"/>
  <c r="FD2681" i="14"/>
  <c r="FC2671" i="14"/>
  <c r="FD2660" i="14"/>
  <c r="FD2649" i="14"/>
  <c r="FC2639" i="14"/>
  <c r="FD2628" i="14"/>
  <c r="FD2617" i="14"/>
  <c r="FC2607" i="14"/>
  <c r="FD2596" i="14"/>
  <c r="FD2585" i="14"/>
  <c r="FC2575" i="14"/>
  <c r="FD2564" i="14"/>
  <c r="FD2553" i="14"/>
  <c r="FC2543" i="14"/>
  <c r="FD2532" i="14"/>
  <c r="FD2521" i="14"/>
  <c r="FC2511" i="14"/>
  <c r="FD2500" i="14"/>
  <c r="FD2489" i="14"/>
  <c r="FC2479" i="14"/>
  <c r="FD2468" i="14"/>
  <c r="FD2457" i="14"/>
  <c r="FC2447" i="14"/>
  <c r="FD2436" i="14"/>
  <c r="FD2425" i="14"/>
  <c r="FC2415" i="14"/>
  <c r="FD2404" i="14"/>
  <c r="FC2394" i="14"/>
  <c r="FC2386" i="14"/>
  <c r="FC2378" i="14"/>
  <c r="FC2370" i="14"/>
  <c r="FC2362" i="14"/>
  <c r="FC2354" i="14"/>
  <c r="FC2346" i="14"/>
  <c r="FC2338" i="14"/>
  <c r="FC2330" i="14"/>
  <c r="FC2322" i="14"/>
  <c r="FC2314" i="14"/>
  <c r="FC2306" i="14"/>
  <c r="FC2298" i="14"/>
  <c r="FC2290" i="14"/>
  <c r="FC2282" i="14"/>
  <c r="FC2274" i="14"/>
  <c r="FC2266" i="14"/>
  <c r="FC2258" i="14"/>
  <c r="FC2250" i="14"/>
  <c r="FC2242" i="14"/>
  <c r="FC2234" i="14"/>
  <c r="FC2226" i="14"/>
  <c r="FC2218" i="14"/>
  <c r="FC2210" i="14"/>
  <c r="FC2202" i="14"/>
  <c r="FC2194" i="14"/>
  <c r="FC2186" i="14"/>
  <c r="FC2178" i="14"/>
  <c r="FC2170" i="14"/>
  <c r="FC2162" i="14"/>
  <c r="FC2154" i="14"/>
  <c r="FC2146" i="14"/>
  <c r="FC2138" i="14"/>
  <c r="FC2130" i="14"/>
  <c r="FC2122" i="14"/>
  <c r="FC2114" i="14"/>
  <c r="FC2106" i="14"/>
  <c r="FC2098" i="14"/>
  <c r="FC2090" i="14"/>
  <c r="FC2082" i="14"/>
  <c r="FC2074" i="14"/>
  <c r="FC2066" i="14"/>
  <c r="FC2058" i="14"/>
  <c r="FC2050" i="14"/>
  <c r="FC2042" i="14"/>
  <c r="FC2034" i="14"/>
  <c r="FC2026" i="14"/>
  <c r="FC2018" i="14"/>
  <c r="FC2010" i="14"/>
  <c r="FC2002" i="14"/>
  <c r="FC1994" i="14"/>
  <c r="FC1986" i="14"/>
  <c r="FC1978" i="14"/>
  <c r="FC1970" i="14"/>
  <c r="FC1962" i="14"/>
  <c r="FC1954" i="14"/>
  <c r="FC1946" i="14"/>
  <c r="FC1938" i="14"/>
  <c r="FC1930" i="14"/>
  <c r="FC1922" i="14"/>
  <c r="FC1914" i="14"/>
  <c r="FC1906" i="14"/>
  <c r="FC1898" i="14"/>
  <c r="FC1890" i="14"/>
  <c r="FC1882" i="14"/>
  <c r="FC1874" i="14"/>
  <c r="FC1866" i="14"/>
  <c r="FC1858" i="14"/>
  <c r="FC1850" i="14"/>
  <c r="FC1842" i="14"/>
  <c r="FC1834" i="14"/>
  <c r="FC1826" i="14"/>
  <c r="FC1818" i="14"/>
  <c r="FC1810" i="14"/>
  <c r="FC1802" i="14"/>
  <c r="FC1794" i="14"/>
  <c r="FC1786" i="14"/>
  <c r="FC1778" i="14"/>
  <c r="FC1770" i="14"/>
  <c r="FC1762" i="14"/>
  <c r="FC1754" i="14"/>
  <c r="FC1746" i="14"/>
  <c r="FC1738" i="14"/>
  <c r="FC1730" i="14"/>
  <c r="FC1722" i="14"/>
  <c r="FC1714" i="14"/>
  <c r="FC1706" i="14"/>
  <c r="FC1698" i="14"/>
  <c r="FC1690" i="14"/>
  <c r="FD2946" i="14"/>
  <c r="FD2935" i="14"/>
  <c r="FC2925" i="14"/>
  <c r="FD2914" i="14"/>
  <c r="FD2903" i="14"/>
  <c r="FC2893" i="14"/>
  <c r="FD2882" i="14"/>
  <c r="FD2871" i="14"/>
  <c r="FC2861" i="14"/>
  <c r="FD2850" i="14"/>
  <c r="FD2839" i="14"/>
  <c r="FC2829" i="14"/>
  <c r="FD2818" i="14"/>
  <c r="FD2807" i="14"/>
  <c r="FC2797" i="14"/>
  <c r="FD2786" i="14"/>
  <c r="FD2775" i="14"/>
  <c r="FC2765" i="14"/>
  <c r="FD2754" i="14"/>
  <c r="FD2743" i="14"/>
  <c r="FC2733" i="14"/>
  <c r="FD2722" i="14"/>
  <c r="FD2711" i="14"/>
  <c r="FC2701" i="14"/>
  <c r="FD2690" i="14"/>
  <c r="FD2679" i="14"/>
  <c r="FC2669" i="14"/>
  <c r="FD2658" i="14"/>
  <c r="FD2647" i="14"/>
  <c r="FC2637" i="14"/>
  <c r="FD2626" i="14"/>
  <c r="FD2615" i="14"/>
  <c r="FC2605" i="14"/>
  <c r="FD2594" i="14"/>
  <c r="FD2583" i="14"/>
  <c r="FC2573" i="14"/>
  <c r="FD2562" i="14"/>
  <c r="FD2551" i="14"/>
  <c r="FC2541" i="14"/>
  <c r="FD2530" i="14"/>
  <c r="FD2519" i="14"/>
  <c r="FC2509" i="14"/>
  <c r="FD2498" i="14"/>
  <c r="FD2487" i="14"/>
  <c r="FC2477" i="14"/>
  <c r="FD2466" i="14"/>
  <c r="FD2455" i="14"/>
  <c r="FC2445" i="14"/>
  <c r="FD2434" i="14"/>
  <c r="FD2423" i="14"/>
  <c r="FC2413" i="14"/>
  <c r="FD2402" i="14"/>
  <c r="FD2392" i="14"/>
  <c r="FD2384" i="14"/>
  <c r="FD2376" i="14"/>
  <c r="FD2368" i="14"/>
  <c r="FD2360" i="14"/>
  <c r="FD2352" i="14"/>
  <c r="FD2344" i="14"/>
  <c r="FD2336" i="14"/>
  <c r="FD2328" i="14"/>
  <c r="FD2320" i="14"/>
  <c r="FD2312" i="14"/>
  <c r="FD2304" i="14"/>
  <c r="FD2296" i="14"/>
  <c r="FD2288" i="14"/>
  <c r="FD2280" i="14"/>
  <c r="FD2272" i="14"/>
  <c r="FD2264" i="14"/>
  <c r="FD2256" i="14"/>
  <c r="FD2248" i="14"/>
  <c r="FD2240" i="14"/>
  <c r="FD2232" i="14"/>
  <c r="FD2224" i="14"/>
  <c r="FD2216" i="14"/>
  <c r="FD2208" i="14"/>
  <c r="FD2200" i="14"/>
  <c r="FD2192" i="14"/>
  <c r="FD2184" i="14"/>
  <c r="FD2176" i="14"/>
  <c r="FD2168" i="14"/>
  <c r="FD2160" i="14"/>
  <c r="FD2152" i="14"/>
  <c r="FD2144" i="14"/>
  <c r="FD2136" i="14"/>
  <c r="FD2128" i="14"/>
  <c r="FD2120" i="14"/>
  <c r="FD2112" i="14"/>
  <c r="FD2104" i="14"/>
  <c r="FD2096" i="14"/>
  <c r="FD2088" i="14"/>
  <c r="FD2080" i="14"/>
  <c r="FD2072" i="14"/>
  <c r="FD2064" i="14"/>
  <c r="FD2056" i="14"/>
  <c r="FD2048" i="14"/>
  <c r="FD2040" i="14"/>
  <c r="FD2032" i="14"/>
  <c r="FD2024" i="14"/>
  <c r="FD2016" i="14"/>
  <c r="FD2008" i="14"/>
  <c r="FD2000" i="14"/>
  <c r="FD1992" i="14"/>
  <c r="FD1984" i="14"/>
  <c r="FD1976" i="14"/>
  <c r="FD1968" i="14"/>
  <c r="FD1960" i="14"/>
  <c r="FD1952" i="14"/>
  <c r="FD1944" i="14"/>
  <c r="FD1936" i="14"/>
  <c r="FD1928" i="14"/>
  <c r="FD1920" i="14"/>
  <c r="FD1912" i="14"/>
  <c r="FD1904" i="14"/>
  <c r="FC2944" i="14"/>
  <c r="FC2936" i="14"/>
  <c r="FC2928" i="14"/>
  <c r="FC2920" i="14"/>
  <c r="FC2912" i="14"/>
  <c r="FC2904" i="14"/>
  <c r="FC2896" i="14"/>
  <c r="FC2888" i="14"/>
  <c r="FC2880" i="14"/>
  <c r="FC2872" i="14"/>
  <c r="FC2864" i="14"/>
  <c r="FC2856" i="14"/>
  <c r="FC2848" i="14"/>
  <c r="FC2840" i="14"/>
  <c r="FC2832" i="14"/>
  <c r="FC2824" i="14"/>
  <c r="FC2816" i="14"/>
  <c r="FC2808" i="14"/>
  <c r="FC2800" i="14"/>
  <c r="FC2792" i="14"/>
  <c r="FC2784" i="14"/>
  <c r="FC2776" i="14"/>
  <c r="FC2768" i="14"/>
  <c r="FC2760" i="14"/>
  <c r="FC2752" i="14"/>
  <c r="FC2744" i="14"/>
  <c r="FC2736" i="14"/>
  <c r="FC2728" i="14"/>
  <c r="FC2720" i="14"/>
  <c r="FC2712" i="14"/>
  <c r="FC2704" i="14"/>
  <c r="FC2696" i="14"/>
  <c r="FC2688" i="14"/>
  <c r="FC2680" i="14"/>
  <c r="FC2672" i="14"/>
  <c r="FC2664" i="14"/>
  <c r="FC2656" i="14"/>
  <c r="FC2648" i="14"/>
  <c r="FC2640" i="14"/>
  <c r="FC2632" i="14"/>
  <c r="FC2624" i="14"/>
  <c r="FC2616" i="14"/>
  <c r="FC2608" i="14"/>
  <c r="FC2600" i="14"/>
  <c r="FC2592" i="14"/>
  <c r="FC2584" i="14"/>
  <c r="FC2576" i="14"/>
  <c r="FC2568" i="14"/>
  <c r="FC2560" i="14"/>
  <c r="FC2552" i="14"/>
  <c r="FC2544" i="14"/>
  <c r="FC2536" i="14"/>
  <c r="FC2528" i="14"/>
  <c r="FC2520" i="14"/>
  <c r="FC2512" i="14"/>
  <c r="FC2504" i="14"/>
  <c r="FC2496" i="14"/>
  <c r="FC2488" i="14"/>
  <c r="FC2480" i="14"/>
  <c r="FC2472" i="14"/>
  <c r="FC2464" i="14"/>
  <c r="FC2456" i="14"/>
  <c r="FC2448" i="14"/>
  <c r="FC2440" i="14"/>
  <c r="FC2432" i="14"/>
  <c r="FC2424" i="14"/>
  <c r="FC2416" i="14"/>
  <c r="FC2408" i="14"/>
  <c r="FC2400" i="14"/>
  <c r="FD2945" i="14"/>
  <c r="FC2935" i="14"/>
  <c r="FD2924" i="14"/>
  <c r="FD2913" i="14"/>
  <c r="FC2903" i="14"/>
  <c r="FD2892" i="14"/>
  <c r="FD2881" i="14"/>
  <c r="FC2871" i="14"/>
  <c r="FD2860" i="14"/>
  <c r="FD2849" i="14"/>
  <c r="FC2839" i="14"/>
  <c r="FD2828" i="14"/>
  <c r="FD2817" i="14"/>
  <c r="FC2807" i="14"/>
  <c r="FD2796" i="14"/>
  <c r="FD2785" i="14"/>
  <c r="FC2775" i="14"/>
  <c r="FD2764" i="14"/>
  <c r="FD2753" i="14"/>
  <c r="FC2743" i="14"/>
  <c r="FD2732" i="14"/>
  <c r="FD2721" i="14"/>
  <c r="FC2711" i="14"/>
  <c r="FD2700" i="14"/>
  <c r="FD2689" i="14"/>
  <c r="FC2679" i="14"/>
  <c r="FD2668" i="14"/>
  <c r="FD2657" i="14"/>
  <c r="FC2647" i="14"/>
  <c r="FD2636" i="14"/>
  <c r="FD2625" i="14"/>
  <c r="FC2615" i="14"/>
  <c r="FD2604" i="14"/>
  <c r="FD2593" i="14"/>
  <c r="FC2583" i="14"/>
  <c r="FD2572" i="14"/>
  <c r="FD2561" i="14"/>
  <c r="FC2551" i="14"/>
  <c r="FD2540" i="14"/>
  <c r="FD2529" i="14"/>
  <c r="FC2519" i="14"/>
  <c r="FD2508" i="14"/>
  <c r="FD2497" i="14"/>
  <c r="FC2487" i="14"/>
  <c r="FD2476" i="14"/>
  <c r="FD2465" i="14"/>
  <c r="FC2455" i="14"/>
  <c r="FD2444" i="14"/>
  <c r="FD2433" i="14"/>
  <c r="FC2423" i="14"/>
  <c r="FD2412" i="14"/>
  <c r="FD2401" i="14"/>
  <c r="FC2392" i="14"/>
  <c r="FC2384" i="14"/>
  <c r="FC2376" i="14"/>
  <c r="FC2368" i="14"/>
  <c r="FC2360" i="14"/>
  <c r="FC2352" i="14"/>
  <c r="FC2344" i="14"/>
  <c r="FC2336" i="14"/>
  <c r="FC2328" i="14"/>
  <c r="FC2320" i="14"/>
  <c r="FC2312" i="14"/>
  <c r="FC2304" i="14"/>
  <c r="FC2296" i="14"/>
  <c r="FC2288" i="14"/>
  <c r="FC2280" i="14"/>
  <c r="FC2272" i="14"/>
  <c r="FC2264" i="14"/>
  <c r="FC2256" i="14"/>
  <c r="FC2248" i="14"/>
  <c r="FC2240" i="14"/>
  <c r="FC2232" i="14"/>
  <c r="FC2224" i="14"/>
  <c r="FC2216" i="14"/>
  <c r="FC2208" i="14"/>
  <c r="FC2200" i="14"/>
  <c r="FC2192" i="14"/>
  <c r="FC2184" i="14"/>
  <c r="FC2176" i="14"/>
  <c r="FC2168" i="14"/>
  <c r="FC2160" i="14"/>
  <c r="FC2152" i="14"/>
  <c r="FC2144" i="14"/>
  <c r="FC2136" i="14"/>
  <c r="FC2128" i="14"/>
  <c r="FC2120" i="14"/>
  <c r="FC2112" i="14"/>
  <c r="FC2104" i="14"/>
  <c r="FC2096" i="14"/>
  <c r="FC2088" i="14"/>
  <c r="FC2080" i="14"/>
  <c r="FC2072" i="14"/>
  <c r="FC2064" i="14"/>
  <c r="FC2056" i="14"/>
  <c r="FC2048" i="14"/>
  <c r="FC2040" i="14"/>
  <c r="FC2032" i="14"/>
  <c r="FC2024" i="14"/>
  <c r="FC2016" i="14"/>
  <c r="FC2008" i="14"/>
  <c r="FC2000" i="14"/>
  <c r="FC1992" i="14"/>
  <c r="FC1984" i="14"/>
  <c r="FC1976" i="14"/>
  <c r="FC1968" i="14"/>
  <c r="FC1960" i="14"/>
  <c r="FC1952" i="14"/>
  <c r="FC1944" i="14"/>
  <c r="FC1936" i="14"/>
  <c r="FC1928" i="14"/>
  <c r="FC1920" i="14"/>
  <c r="FC1912" i="14"/>
  <c r="FC1904" i="14"/>
  <c r="FC1896" i="14"/>
  <c r="FC1888" i="14"/>
  <c r="FC1880" i="14"/>
  <c r="FC1872" i="14"/>
  <c r="FC1864" i="14"/>
  <c r="FC1856" i="14"/>
  <c r="FC1848" i="14"/>
  <c r="FC1840" i="14"/>
  <c r="FC1832" i="14"/>
  <c r="FC1824" i="14"/>
  <c r="FC1816" i="14"/>
  <c r="FC1808" i="14"/>
  <c r="FC1800" i="14"/>
  <c r="FC1792" i="14"/>
  <c r="FC1784" i="14"/>
  <c r="FC1776" i="14"/>
  <c r="FC1768" i="14"/>
  <c r="FC1760" i="14"/>
  <c r="FC1752" i="14"/>
  <c r="FC1744" i="14"/>
  <c r="FC1736" i="14"/>
  <c r="FC1728" i="14"/>
  <c r="FC1720" i="14"/>
  <c r="FC1712" i="14"/>
  <c r="FC1704" i="14"/>
  <c r="FC1696" i="14"/>
  <c r="FC1688" i="14"/>
  <c r="FD2943" i="14"/>
  <c r="FC2933" i="14"/>
  <c r="FD2922" i="14"/>
  <c r="FD2911" i="14"/>
  <c r="FC2901" i="14"/>
  <c r="FD2890" i="14"/>
  <c r="FD2879" i="14"/>
  <c r="FC2869" i="14"/>
  <c r="FD2858" i="14"/>
  <c r="FD2847" i="14"/>
  <c r="FC2837" i="14"/>
  <c r="FD2826" i="14"/>
  <c r="FD2815" i="14"/>
  <c r="FC2805" i="14"/>
  <c r="FD2794" i="14"/>
  <c r="FD2783" i="14"/>
  <c r="FC2773" i="14"/>
  <c r="FD2762" i="14"/>
  <c r="FD2751" i="14"/>
  <c r="FC2741" i="14"/>
  <c r="FD2730" i="14"/>
  <c r="FD2719" i="14"/>
  <c r="FC2709" i="14"/>
  <c r="FD2698" i="14"/>
  <c r="FD2687" i="14"/>
  <c r="FC2677" i="14"/>
  <c r="FD2666" i="14"/>
  <c r="FD2655" i="14"/>
  <c r="FC2645" i="14"/>
  <c r="FD2634" i="14"/>
  <c r="FD2623" i="14"/>
  <c r="FC2613" i="14"/>
  <c r="FD2602" i="14"/>
  <c r="FD2591" i="14"/>
  <c r="FC2581" i="14"/>
  <c r="FD2570" i="14"/>
  <c r="FD2559" i="14"/>
  <c r="FC2549" i="14"/>
  <c r="FD2538" i="14"/>
  <c r="FD2527" i="14"/>
  <c r="FC2517" i="14"/>
  <c r="FD2506" i="14"/>
  <c r="FD2495" i="14"/>
  <c r="FC2485" i="14"/>
  <c r="FD2474" i="14"/>
  <c r="FD2463" i="14"/>
  <c r="FC2453" i="14"/>
  <c r="FD2442" i="14"/>
  <c r="FD2431" i="14"/>
  <c r="FC2421" i="14"/>
  <c r="FD2410" i="14"/>
  <c r="FD2399" i="14"/>
  <c r="FD2390" i="14"/>
  <c r="FD2382" i="14"/>
  <c r="FD2374" i="14"/>
  <c r="FD2366" i="14"/>
  <c r="FD2358" i="14"/>
  <c r="FD2350" i="14"/>
  <c r="FD2342" i="14"/>
  <c r="FD2334" i="14"/>
  <c r="FD2326" i="14"/>
  <c r="FD2318" i="14"/>
  <c r="FD2310" i="14"/>
  <c r="FD2302" i="14"/>
  <c r="FD2294" i="14"/>
  <c r="FD2286" i="14"/>
  <c r="FD2278" i="14"/>
  <c r="FD2270" i="14"/>
  <c r="FD2262" i="14"/>
  <c r="FD2254" i="14"/>
  <c r="FD2246" i="14"/>
  <c r="FD2238" i="14"/>
  <c r="FD2230" i="14"/>
  <c r="FD2222" i="14"/>
  <c r="FD2214" i="14"/>
  <c r="FD2206" i="14"/>
  <c r="FD2198" i="14"/>
  <c r="FD2190" i="14"/>
  <c r="FD2182" i="14"/>
  <c r="FD2174" i="14"/>
  <c r="FD2166" i="14"/>
  <c r="FD2158" i="14"/>
  <c r="FD2150" i="14"/>
  <c r="FD2142" i="14"/>
  <c r="FD2134" i="14"/>
  <c r="FD2126" i="14"/>
  <c r="FD2118" i="14"/>
  <c r="FD2110" i="14"/>
  <c r="FD2102" i="14"/>
  <c r="FD2094" i="14"/>
  <c r="FD2086" i="14"/>
  <c r="FD2078" i="14"/>
  <c r="FD2070" i="14"/>
  <c r="FD2062" i="14"/>
  <c r="FD2054" i="14"/>
  <c r="FD2046" i="14"/>
  <c r="FD2038" i="14"/>
  <c r="FD2030" i="14"/>
  <c r="FD2022" i="14"/>
  <c r="FD2014" i="14"/>
  <c r="FD2006" i="14"/>
  <c r="FD1998" i="14"/>
  <c r="FD1990" i="14"/>
  <c r="FD1982" i="14"/>
  <c r="FD1974" i="14"/>
  <c r="FD1966" i="14"/>
  <c r="FD1958" i="14"/>
  <c r="FD1950" i="14"/>
  <c r="FD1942" i="14"/>
  <c r="FD1934" i="14"/>
  <c r="FD1926" i="14"/>
  <c r="FD1918" i="14"/>
  <c r="FC2948" i="14"/>
  <c r="FC2940" i="14"/>
  <c r="FC2932" i="14"/>
  <c r="FC2924" i="14"/>
  <c r="FC2916" i="14"/>
  <c r="FC2908" i="14"/>
  <c r="FC2900" i="14"/>
  <c r="FC2892" i="14"/>
  <c r="FC2884" i="14"/>
  <c r="FC2876" i="14"/>
  <c r="FC2868" i="14"/>
  <c r="FC2860" i="14"/>
  <c r="FC2852" i="14"/>
  <c r="FC2844" i="14"/>
  <c r="FC2836" i="14"/>
  <c r="FC2828" i="14"/>
  <c r="FC2820" i="14"/>
  <c r="FC2812" i="14"/>
  <c r="FC2804" i="14"/>
  <c r="FC2796" i="14"/>
  <c r="FC2788" i="14"/>
  <c r="FC2780" i="14"/>
  <c r="FC2772" i="14"/>
  <c r="FC2764" i="14"/>
  <c r="FC2756" i="14"/>
  <c r="FC2748" i="14"/>
  <c r="FC2740" i="14"/>
  <c r="FC2732" i="14"/>
  <c r="FC2724" i="14"/>
  <c r="FC2716" i="14"/>
  <c r="FC2708" i="14"/>
  <c r="FC2700" i="14"/>
  <c r="FC2692" i="14"/>
  <c r="FC2684" i="14"/>
  <c r="FC2676" i="14"/>
  <c r="FC2668" i="14"/>
  <c r="FC2660" i="14"/>
  <c r="FC2652" i="14"/>
  <c r="FC2644" i="14"/>
  <c r="FC2636" i="14"/>
  <c r="FC2628" i="14"/>
  <c r="FC2620" i="14"/>
  <c r="FC2612" i="14"/>
  <c r="FC2604" i="14"/>
  <c r="FC2596" i="14"/>
  <c r="FC2588" i="14"/>
  <c r="FC2580" i="14"/>
  <c r="FC2572" i="14"/>
  <c r="FC2564" i="14"/>
  <c r="FC2556" i="14"/>
  <c r="FC2548" i="14"/>
  <c r="FC2540" i="14"/>
  <c r="FC2532" i="14"/>
  <c r="FC2524" i="14"/>
  <c r="FC2516" i="14"/>
  <c r="FC2508" i="14"/>
  <c r="FC2500" i="14"/>
  <c r="FC2492" i="14"/>
  <c r="FC2484" i="14"/>
  <c r="FC2476" i="14"/>
  <c r="FC2468" i="14"/>
  <c r="FC2460" i="14"/>
  <c r="FC2452" i="14"/>
  <c r="FC2444" i="14"/>
  <c r="FC2436" i="14"/>
  <c r="FC2428" i="14"/>
  <c r="FC2420" i="14"/>
  <c r="FC2412" i="14"/>
  <c r="FC2404" i="14"/>
  <c r="FC2396" i="14"/>
  <c r="FD2940" i="14"/>
  <c r="FD2929" i="14"/>
  <c r="FC2919" i="14"/>
  <c r="FD2908" i="14"/>
  <c r="FD2897" i="14"/>
  <c r="FC2887" i="14"/>
  <c r="FD2876" i="14"/>
  <c r="FD2865" i="14"/>
  <c r="FC2855" i="14"/>
  <c r="FD2844" i="14"/>
  <c r="FD2833" i="14"/>
  <c r="FC2823" i="14"/>
  <c r="FD2812" i="14"/>
  <c r="FD2801" i="14"/>
  <c r="FC2791" i="14"/>
  <c r="FD2780" i="14"/>
  <c r="FD2769" i="14"/>
  <c r="FC2759" i="14"/>
  <c r="FD2748" i="14"/>
  <c r="FD2737" i="14"/>
  <c r="FC2727" i="14"/>
  <c r="FD2716" i="14"/>
  <c r="FD2705" i="14"/>
  <c r="FC2695" i="14"/>
  <c r="FD2684" i="14"/>
  <c r="FD2673" i="14"/>
  <c r="FC2663" i="14"/>
  <c r="FD2652" i="14"/>
  <c r="FD2641" i="14"/>
  <c r="FC2631" i="14"/>
  <c r="FD2620" i="14"/>
  <c r="FD2609" i="14"/>
  <c r="FC2599" i="14"/>
  <c r="FD2588" i="14"/>
  <c r="FD2577" i="14"/>
  <c r="FC2567" i="14"/>
  <c r="FD2556" i="14"/>
  <c r="FD2545" i="14"/>
  <c r="FC2535" i="14"/>
  <c r="FD2524" i="14"/>
  <c r="FD2513" i="14"/>
  <c r="FC2503" i="14"/>
  <c r="FD2492" i="14"/>
  <c r="FD2481" i="14"/>
  <c r="FC2471" i="14"/>
  <c r="FD2460" i="14"/>
  <c r="FD2449" i="14"/>
  <c r="FC2439" i="14"/>
  <c r="FD2428" i="14"/>
  <c r="FD2417" i="14"/>
  <c r="FC2407" i="14"/>
  <c r="FD2396" i="14"/>
  <c r="FC2388" i="14"/>
  <c r="FC2380" i="14"/>
  <c r="FC2372" i="14"/>
  <c r="FC2364" i="14"/>
  <c r="FC2356" i="14"/>
  <c r="FC2348" i="14"/>
  <c r="FC2340" i="14"/>
  <c r="FC2332" i="14"/>
  <c r="FC2324" i="14"/>
  <c r="FC2316" i="14"/>
  <c r="FC2308" i="14"/>
  <c r="FC2300" i="14"/>
  <c r="FC2292" i="14"/>
  <c r="FC2284" i="14"/>
  <c r="FC2276" i="14"/>
  <c r="FC2268" i="14"/>
  <c r="FC2260" i="14"/>
  <c r="FC2252" i="14"/>
  <c r="FC2244" i="14"/>
  <c r="FC2236" i="14"/>
  <c r="FC2228" i="14"/>
  <c r="FC2220" i="14"/>
  <c r="FC2212" i="14"/>
  <c r="FC2204" i="14"/>
  <c r="FC2196" i="14"/>
  <c r="FC2188" i="14"/>
  <c r="FC2180" i="14"/>
  <c r="FC2172" i="14"/>
  <c r="FC2164" i="14"/>
  <c r="FC2156" i="14"/>
  <c r="FC2148" i="14"/>
  <c r="FC2140" i="14"/>
  <c r="FC2132" i="14"/>
  <c r="FC2124" i="14"/>
  <c r="FC2116" i="14"/>
  <c r="FC2108" i="14"/>
  <c r="FC2100" i="14"/>
  <c r="FC2092" i="14"/>
  <c r="FC2084" i="14"/>
  <c r="FC2076" i="14"/>
  <c r="FC2068" i="14"/>
  <c r="FC2060" i="14"/>
  <c r="FC2052" i="14"/>
  <c r="FC2044" i="14"/>
  <c r="FC2036" i="14"/>
  <c r="FC2028" i="14"/>
  <c r="FC2020" i="14"/>
  <c r="FC2012" i="14"/>
  <c r="FC2004" i="14"/>
  <c r="FC1996" i="14"/>
  <c r="FC1988" i="14"/>
  <c r="FC1980" i="14"/>
  <c r="FC1972" i="14"/>
  <c r="FC1964" i="14"/>
  <c r="FC1956" i="14"/>
  <c r="FC1948" i="14"/>
  <c r="FC1940" i="14"/>
  <c r="FC1932" i="14"/>
  <c r="FC1924" i="14"/>
  <c r="FC1916" i="14"/>
  <c r="FC1908" i="14"/>
  <c r="FC1900" i="14"/>
  <c r="FC1892" i="14"/>
  <c r="FC1884" i="14"/>
  <c r="FC1876" i="14"/>
  <c r="FC1868" i="14"/>
  <c r="FC1860" i="14"/>
  <c r="FC1852" i="14"/>
  <c r="FC1844" i="14"/>
  <c r="FC1836" i="14"/>
  <c r="FC1828" i="14"/>
  <c r="FC1820" i="14"/>
  <c r="FC1812" i="14"/>
  <c r="FC1804" i="14"/>
  <c r="FC1796" i="14"/>
  <c r="FC1788" i="14"/>
  <c r="FC1780" i="14"/>
  <c r="FC1772" i="14"/>
  <c r="FC1764" i="14"/>
  <c r="FC1756" i="14"/>
  <c r="FC1748" i="14"/>
  <c r="FC1740" i="14"/>
  <c r="FC1732" i="14"/>
  <c r="FC1724" i="14"/>
  <c r="FC1716" i="14"/>
  <c r="FC1708" i="14"/>
  <c r="FC1700" i="14"/>
  <c r="FC1692" i="14"/>
  <c r="FC2949" i="14"/>
  <c r="FD2938" i="14"/>
  <c r="FD2927" i="14"/>
  <c r="FC2917" i="14"/>
  <c r="FD2906" i="14"/>
  <c r="FD2895" i="14"/>
  <c r="FC2885" i="14"/>
  <c r="FD2874" i="14"/>
  <c r="FD2863" i="14"/>
  <c r="FC2853" i="14"/>
  <c r="FD2842" i="14"/>
  <c r="FD2831" i="14"/>
  <c r="FC2821" i="14"/>
  <c r="FD2810" i="14"/>
  <c r="FD2799" i="14"/>
  <c r="FC2789" i="14"/>
  <c r="FD2778" i="14"/>
  <c r="FD2767" i="14"/>
  <c r="FC2757" i="14"/>
  <c r="FD2746" i="14"/>
  <c r="FD2735" i="14"/>
  <c r="FC2725" i="14"/>
  <c r="FD2714" i="14"/>
  <c r="FD2703" i="14"/>
  <c r="FC2693" i="14"/>
  <c r="FD2682" i="14"/>
  <c r="FD2671" i="14"/>
  <c r="FC2661" i="14"/>
  <c r="FD2650" i="14"/>
  <c r="FD2639" i="14"/>
  <c r="FC2629" i="14"/>
  <c r="FD2618" i="14"/>
  <c r="FD2607" i="14"/>
  <c r="FC2597" i="14"/>
  <c r="FD2586" i="14"/>
  <c r="FD2575" i="14"/>
  <c r="FC2565" i="14"/>
  <c r="FD2554" i="14"/>
  <c r="FD2543" i="14"/>
  <c r="FC2533" i="14"/>
  <c r="FD2522" i="14"/>
  <c r="FD2511" i="14"/>
  <c r="FC2501" i="14"/>
  <c r="FD2490" i="14"/>
  <c r="FD2479" i="14"/>
  <c r="FC2469" i="14"/>
  <c r="FD2458" i="14"/>
  <c r="FD2447" i="14"/>
  <c r="FC2437" i="14"/>
  <c r="FD2426" i="14"/>
  <c r="FD2415" i="14"/>
  <c r="FC2405" i="14"/>
  <c r="FD2394" i="14"/>
  <c r="FD2386" i="14"/>
  <c r="FD2378" i="14"/>
  <c r="FD2370" i="14"/>
  <c r="FD2362" i="14"/>
  <c r="FD2354" i="14"/>
  <c r="FD2346" i="14"/>
  <c r="FD2338" i="14"/>
  <c r="FD2330" i="14"/>
  <c r="FD2322" i="14"/>
  <c r="FD2314" i="14"/>
  <c r="FD2306" i="14"/>
  <c r="FD2298" i="14"/>
  <c r="FD2290" i="14"/>
  <c r="FD2282" i="14"/>
  <c r="FD2274" i="14"/>
  <c r="FD2266" i="14"/>
  <c r="FD2258" i="14"/>
  <c r="FD2250" i="14"/>
  <c r="FD2242" i="14"/>
  <c r="FD2234" i="14"/>
  <c r="FD2226" i="14"/>
  <c r="FD2218" i="14"/>
  <c r="FD2210" i="14"/>
  <c r="FD2202" i="14"/>
  <c r="FD2194" i="14"/>
  <c r="FD2186" i="14"/>
  <c r="FD2178" i="14"/>
  <c r="FD2170" i="14"/>
  <c r="FD2162" i="14"/>
  <c r="FD2154" i="14"/>
  <c r="FD2146" i="14"/>
  <c r="FD2138" i="14"/>
  <c r="FD2130" i="14"/>
  <c r="FD2122" i="14"/>
  <c r="FD2114" i="14"/>
  <c r="FD2106" i="14"/>
  <c r="FD2098" i="14"/>
  <c r="FD2090" i="14"/>
  <c r="FD2082" i="14"/>
  <c r="FD2074" i="14"/>
  <c r="FD2066" i="14"/>
  <c r="FD2058" i="14"/>
  <c r="FD2050" i="14"/>
  <c r="FD2042" i="14"/>
  <c r="FD2034" i="14"/>
  <c r="FD2026" i="14"/>
  <c r="FD2018" i="14"/>
  <c r="FD2010" i="14"/>
  <c r="FD2002" i="14"/>
  <c r="FD1994" i="14"/>
  <c r="FD1986" i="14"/>
  <c r="FD1978" i="14"/>
  <c r="FD1970" i="14"/>
  <c r="FD1962" i="14"/>
  <c r="FD1954" i="14"/>
  <c r="FD1946" i="14"/>
  <c r="FD1938" i="14"/>
  <c r="FD1930" i="14"/>
  <c r="FD1922" i="14"/>
  <c r="FD1914" i="14"/>
  <c r="FC2926" i="14"/>
  <c r="FC2894" i="14"/>
  <c r="FC2862" i="14"/>
  <c r="FC2830" i="14"/>
  <c r="FC2798" i="14"/>
  <c r="FC2766" i="14"/>
  <c r="FC2734" i="14"/>
  <c r="FC2702" i="14"/>
  <c r="FC2670" i="14"/>
  <c r="FC2638" i="14"/>
  <c r="FC2606" i="14"/>
  <c r="FC2574" i="14"/>
  <c r="FC2542" i="14"/>
  <c r="FC2510" i="14"/>
  <c r="FC2478" i="14"/>
  <c r="FC2446" i="14"/>
  <c r="FC2414" i="14"/>
  <c r="FD2932" i="14"/>
  <c r="FD2889" i="14"/>
  <c r="FC2847" i="14"/>
  <c r="FD2804" i="14"/>
  <c r="FD2761" i="14"/>
  <c r="FC2719" i="14"/>
  <c r="FD2676" i="14"/>
  <c r="FD2633" i="14"/>
  <c r="FC2591" i="14"/>
  <c r="FD2548" i="14"/>
  <c r="FD2505" i="14"/>
  <c r="FC2463" i="14"/>
  <c r="FD2420" i="14"/>
  <c r="FC2382" i="14"/>
  <c r="FC2350" i="14"/>
  <c r="FC2318" i="14"/>
  <c r="FC2286" i="14"/>
  <c r="FC2254" i="14"/>
  <c r="FC2222" i="14"/>
  <c r="FC2190" i="14"/>
  <c r="FC2158" i="14"/>
  <c r="FC2126" i="14"/>
  <c r="FC2094" i="14"/>
  <c r="FC2062" i="14"/>
  <c r="FC2030" i="14"/>
  <c r="FC1998" i="14"/>
  <c r="FC1966" i="14"/>
  <c r="FC1934" i="14"/>
  <c r="FC1902" i="14"/>
  <c r="FC1870" i="14"/>
  <c r="FC1838" i="14"/>
  <c r="FC1806" i="14"/>
  <c r="FC1774" i="14"/>
  <c r="FC1742" i="14"/>
  <c r="FC1710" i="14"/>
  <c r="FC2941" i="14"/>
  <c r="FD2898" i="14"/>
  <c r="FD2855" i="14"/>
  <c r="FC2813" i="14"/>
  <c r="FD2770" i="14"/>
  <c r="FD2727" i="14"/>
  <c r="FC2685" i="14"/>
  <c r="FD2642" i="14"/>
  <c r="FD2599" i="14"/>
  <c r="FC2557" i="14"/>
  <c r="FD2514" i="14"/>
  <c r="FD2471" i="14"/>
  <c r="FC2429" i="14"/>
  <c r="FD2388" i="14"/>
  <c r="FD2356" i="14"/>
  <c r="FD2324" i="14"/>
  <c r="FD2292" i="14"/>
  <c r="FD2260" i="14"/>
  <c r="FD2228" i="14"/>
  <c r="FD2196" i="14"/>
  <c r="FD2164" i="14"/>
  <c r="FD2132" i="14"/>
  <c r="FD2100" i="14"/>
  <c r="FD2068" i="14"/>
  <c r="FD2036" i="14"/>
  <c r="FD2004" i="14"/>
  <c r="FD1972" i="14"/>
  <c r="FD1940" i="14"/>
  <c r="FD1910" i="14"/>
  <c r="FD1900" i="14"/>
  <c r="FD1892" i="14"/>
  <c r="FD1884" i="14"/>
  <c r="FD1876" i="14"/>
  <c r="FD1868" i="14"/>
  <c r="FD1860" i="14"/>
  <c r="FD1852" i="14"/>
  <c r="FD1844" i="14"/>
  <c r="FD1836" i="14"/>
  <c r="FD1828" i="14"/>
  <c r="FD1820" i="14"/>
  <c r="FD1812" i="14"/>
  <c r="FD1804" i="14"/>
  <c r="FD1796" i="14"/>
  <c r="FD1788" i="14"/>
  <c r="FD1780" i="14"/>
  <c r="FD1772" i="14"/>
  <c r="FD1764" i="14"/>
  <c r="FD1756" i="14"/>
  <c r="FD1748" i="14"/>
  <c r="FD1740" i="14"/>
  <c r="FD1732" i="14"/>
  <c r="FD1724" i="14"/>
  <c r="FD1716" i="14"/>
  <c r="FD1708" i="14"/>
  <c r="FD1700" i="14"/>
  <c r="FD1692" i="14"/>
  <c r="FD1684" i="14"/>
  <c r="FD1676" i="14"/>
  <c r="FD1668" i="14"/>
  <c r="FD1660" i="14"/>
  <c r="FD1652" i="14"/>
  <c r="FD1644" i="14"/>
  <c r="FD1636" i="14"/>
  <c r="FD1628" i="14"/>
  <c r="FD1620" i="14"/>
  <c r="FD1612" i="14"/>
  <c r="FD1604" i="14"/>
  <c r="FD1596" i="14"/>
  <c r="FD1588" i="14"/>
  <c r="FD1580" i="14"/>
  <c r="FD1572" i="14"/>
  <c r="FD1564" i="14"/>
  <c r="FD1556" i="14"/>
  <c r="FD1548" i="14"/>
  <c r="FD1540" i="14"/>
  <c r="FD1532" i="14"/>
  <c r="FD1524" i="14"/>
  <c r="FD1516" i="14"/>
  <c r="FD1508" i="14"/>
  <c r="FD1500" i="14"/>
  <c r="FD1492" i="14"/>
  <c r="FD1484" i="14"/>
  <c r="FD1476" i="14"/>
  <c r="FD1468" i="14"/>
  <c r="FD1460" i="14"/>
  <c r="FD1452" i="14"/>
  <c r="FD1444" i="14"/>
  <c r="FD1436" i="14"/>
  <c r="FD1428" i="14"/>
  <c r="FD1420" i="14"/>
  <c r="FD1412" i="14"/>
  <c r="FD1404" i="14"/>
  <c r="FD1396" i="14"/>
  <c r="FD1388" i="14"/>
  <c r="FD1380" i="14"/>
  <c r="FD1372" i="14"/>
  <c r="FD1364" i="14"/>
  <c r="FD1356" i="14"/>
  <c r="FD1348" i="14"/>
  <c r="FD1340" i="14"/>
  <c r="FD1332" i="14"/>
  <c r="FD1324" i="14"/>
  <c r="FD1316" i="14"/>
  <c r="FD1308" i="14"/>
  <c r="FD1300" i="14"/>
  <c r="FD1292" i="14"/>
  <c r="FD1284" i="14"/>
  <c r="FD1276" i="14"/>
  <c r="FD1268" i="14"/>
  <c r="FD1260" i="14"/>
  <c r="FD1252" i="14"/>
  <c r="FD1244" i="14"/>
  <c r="FD1236" i="14"/>
  <c r="FD1228" i="14"/>
  <c r="FD1220" i="14"/>
  <c r="FD1212" i="14"/>
  <c r="FD1204" i="14"/>
  <c r="FD1196" i="14"/>
  <c r="FD1188" i="14"/>
  <c r="FD1180" i="14"/>
  <c r="FD1172" i="14"/>
  <c r="FD1164" i="14"/>
  <c r="FD1156" i="14"/>
  <c r="FD1148" i="14"/>
  <c r="FD1140" i="14"/>
  <c r="FD1132" i="14"/>
  <c r="FD1124" i="14"/>
  <c r="FD1116" i="14"/>
  <c r="FD1108" i="14"/>
  <c r="FD1100" i="14"/>
  <c r="FD1092" i="14"/>
  <c r="FD1084" i="14"/>
  <c r="FD1076" i="14"/>
  <c r="FD1068" i="14"/>
  <c r="FD1060" i="14"/>
  <c r="FD1052" i="14"/>
  <c r="FD1044" i="14"/>
  <c r="FD1036" i="14"/>
  <c r="FD1028" i="14"/>
  <c r="FD1020" i="14"/>
  <c r="FD1012" i="14"/>
  <c r="FD1004" i="14"/>
  <c r="FD996" i="14"/>
  <c r="FD988" i="14"/>
  <c r="FD980" i="14"/>
  <c r="FD972" i="14"/>
  <c r="FD964" i="14"/>
  <c r="FD956" i="14"/>
  <c r="FD948" i="14"/>
  <c r="FD940" i="14"/>
  <c r="FD932" i="14"/>
  <c r="FD924" i="14"/>
  <c r="FD2941" i="14"/>
  <c r="FC2931" i="14"/>
  <c r="FD2920" i="14"/>
  <c r="FD2909" i="14"/>
  <c r="FC2899" i="14"/>
  <c r="FD2888" i="14"/>
  <c r="FD2877" i="14"/>
  <c r="FC2867" i="14"/>
  <c r="FD2856" i="14"/>
  <c r="FD2845" i="14"/>
  <c r="FC2835" i="14"/>
  <c r="FD2824" i="14"/>
  <c r="FD2813" i="14"/>
  <c r="FC2803" i="14"/>
  <c r="FD2792" i="14"/>
  <c r="FD2781" i="14"/>
  <c r="FC2771" i="14"/>
  <c r="FD2760" i="14"/>
  <c r="FD2749" i="14"/>
  <c r="FC2739" i="14"/>
  <c r="FD2728" i="14"/>
  <c r="FD2717" i="14"/>
  <c r="FC2707" i="14"/>
  <c r="FD2696" i="14"/>
  <c r="FD2685" i="14"/>
  <c r="FC2675" i="14"/>
  <c r="FD2664" i="14"/>
  <c r="FD2653" i="14"/>
  <c r="FC2643" i="14"/>
  <c r="FD2632" i="14"/>
  <c r="FD2621" i="14"/>
  <c r="FC2611" i="14"/>
  <c r="FD2600" i="14"/>
  <c r="FD2589" i="14"/>
  <c r="FC2579" i="14"/>
  <c r="FD2568" i="14"/>
  <c r="FD2557" i="14"/>
  <c r="FC2547" i="14"/>
  <c r="FD2536" i="14"/>
  <c r="FD2525" i="14"/>
  <c r="FC2515" i="14"/>
  <c r="FD2504" i="14"/>
  <c r="FD2493" i="14"/>
  <c r="FC2483" i="14"/>
  <c r="FD2472" i="14"/>
  <c r="FD2461" i="14"/>
  <c r="FC2451" i="14"/>
  <c r="FD2440" i="14"/>
  <c r="FD2429" i="14"/>
  <c r="FC2419" i="14"/>
  <c r="FD2408" i="14"/>
  <c r="FD2397" i="14"/>
  <c r="FC2389" i="14"/>
  <c r="FC2381" i="14"/>
  <c r="FC2373" i="14"/>
  <c r="FC2365" i="14"/>
  <c r="FC2357" i="14"/>
  <c r="FC2349" i="14"/>
  <c r="FC2341" i="14"/>
  <c r="FC2333" i="14"/>
  <c r="FC2325" i="14"/>
  <c r="FC2317" i="14"/>
  <c r="FC2309" i="14"/>
  <c r="FC2301" i="14"/>
  <c r="FC2293" i="14"/>
  <c r="FC2285" i="14"/>
  <c r="FC2277" i="14"/>
  <c r="FC2269" i="14"/>
  <c r="FC2261" i="14"/>
  <c r="FC2253" i="14"/>
  <c r="FC2245" i="14"/>
  <c r="FC2237" i="14"/>
  <c r="FC2229" i="14"/>
  <c r="FC2221" i="14"/>
  <c r="FC2213" i="14"/>
  <c r="FC2205" i="14"/>
  <c r="FC2197" i="14"/>
  <c r="FC2189" i="14"/>
  <c r="FC2181" i="14"/>
  <c r="FC2173" i="14"/>
  <c r="FC2165" i="14"/>
  <c r="FC2157" i="14"/>
  <c r="FC2149" i="14"/>
  <c r="FC2141" i="14"/>
  <c r="FC2133" i="14"/>
  <c r="FC2125" i="14"/>
  <c r="FC2117" i="14"/>
  <c r="FC2109" i="14"/>
  <c r="FC2101" i="14"/>
  <c r="FC2093" i="14"/>
  <c r="FC2085" i="14"/>
  <c r="FC2077" i="14"/>
  <c r="FC2069" i="14"/>
  <c r="FC2061" i="14"/>
  <c r="FC2053" i="14"/>
  <c r="FC2045" i="14"/>
  <c r="FC2037" i="14"/>
  <c r="FC2029" i="14"/>
  <c r="FC2021" i="14"/>
  <c r="FC2013" i="14"/>
  <c r="FC2005" i="14"/>
  <c r="FC1997" i="14"/>
  <c r="FC1989" i="14"/>
  <c r="FC1981" i="14"/>
  <c r="FC1973" i="14"/>
  <c r="FC1965" i="14"/>
  <c r="FC1957" i="14"/>
  <c r="FC1949" i="14"/>
  <c r="FC1941" i="14"/>
  <c r="FC1933" i="14"/>
  <c r="FC1925" i="14"/>
  <c r="FC1917" i="14"/>
  <c r="FC1909" i="14"/>
  <c r="FC1901" i="14"/>
  <c r="FC1893" i="14"/>
  <c r="FC1885" i="14"/>
  <c r="FC1877" i="14"/>
  <c r="FC1869" i="14"/>
  <c r="FC1861" i="14"/>
  <c r="FC1853" i="14"/>
  <c r="FC1845" i="14"/>
  <c r="FC1837" i="14"/>
  <c r="FC1829" i="14"/>
  <c r="FC1821" i="14"/>
  <c r="FC1813" i="14"/>
  <c r="FC1805" i="14"/>
  <c r="FC1797" i="14"/>
  <c r="FC1789" i="14"/>
  <c r="FC1781" i="14"/>
  <c r="FC1773" i="14"/>
  <c r="FC1765" i="14"/>
  <c r="FC1757" i="14"/>
  <c r="FC1749" i="14"/>
  <c r="FC1741" i="14"/>
  <c r="FC1733" i="14"/>
  <c r="FC1725" i="14"/>
  <c r="FC1717" i="14"/>
  <c r="FC1709" i="14"/>
  <c r="FC1701" i="14"/>
  <c r="FC1693" i="14"/>
  <c r="FC1685" i="14"/>
  <c r="FC1677" i="14"/>
  <c r="FC1669" i="14"/>
  <c r="FC1661" i="14"/>
  <c r="FC1653" i="14"/>
  <c r="FC1645" i="14"/>
  <c r="FC1637" i="14"/>
  <c r="FC1629" i="14"/>
  <c r="FC1621" i="14"/>
  <c r="FC1613" i="14"/>
  <c r="FC1605" i="14"/>
  <c r="FC1597" i="14"/>
  <c r="FC1589" i="14"/>
  <c r="FC1581" i="14"/>
  <c r="FC1573" i="14"/>
  <c r="FC1565" i="14"/>
  <c r="FC1557" i="14"/>
  <c r="FC1549" i="14"/>
  <c r="FC1541" i="14"/>
  <c r="FC1533" i="14"/>
  <c r="FC1525" i="14"/>
  <c r="FC1517" i="14"/>
  <c r="FC1509" i="14"/>
  <c r="FC1501" i="14"/>
  <c r="FC1493" i="14"/>
  <c r="FC1485" i="14"/>
  <c r="FC1477" i="14"/>
  <c r="FC1469" i="14"/>
  <c r="FC1461" i="14"/>
  <c r="FC1453" i="14"/>
  <c r="FC1445" i="14"/>
  <c r="FC1437" i="14"/>
  <c r="FC1429" i="14"/>
  <c r="FC1421" i="14"/>
  <c r="FC1413" i="14"/>
  <c r="FC1405" i="14"/>
  <c r="FC1397" i="14"/>
  <c r="FC1389" i="14"/>
  <c r="FC1381" i="14"/>
  <c r="FC1373" i="14"/>
  <c r="FC1365" i="14"/>
  <c r="FC1357" i="14"/>
  <c r="FC1349" i="14"/>
  <c r="FC1341" i="14"/>
  <c r="FC1333" i="14"/>
  <c r="FC1325" i="14"/>
  <c r="FC1317" i="14"/>
  <c r="FC1309" i="14"/>
  <c r="FC1301" i="14"/>
  <c r="FC1293" i="14"/>
  <c r="FC1285" i="14"/>
  <c r="FC1277" i="14"/>
  <c r="FC1269" i="14"/>
  <c r="FC1261" i="14"/>
  <c r="FC1253" i="14"/>
  <c r="FC1245" i="14"/>
  <c r="FC1237" i="14"/>
  <c r="FC1229" i="14"/>
  <c r="FC1221" i="14"/>
  <c r="FC1213" i="14"/>
  <c r="FC1205" i="14"/>
  <c r="FC1197" i="14"/>
  <c r="FC1189" i="14"/>
  <c r="FC1181" i="14"/>
  <c r="FC1173" i="14"/>
  <c r="FC1165" i="14"/>
  <c r="FC1157" i="14"/>
  <c r="FC1149" i="14"/>
  <c r="FC1141" i="14"/>
  <c r="FC1133" i="14"/>
  <c r="FC1125" i="14"/>
  <c r="FC1117" i="14"/>
  <c r="FC1109" i="14"/>
  <c r="FC1101" i="14"/>
  <c r="FC1093" i="14"/>
  <c r="FC1085" i="14"/>
  <c r="FC1077" i="14"/>
  <c r="FC1069" i="14"/>
  <c r="FC1061" i="14"/>
  <c r="FC1053" i="14"/>
  <c r="FC1045" i="14"/>
  <c r="FC1037" i="14"/>
  <c r="FC1029" i="14"/>
  <c r="FC1021" i="14"/>
  <c r="FC1013" i="14"/>
  <c r="FC1005" i="14"/>
  <c r="FC997" i="14"/>
  <c r="FC989" i="14"/>
  <c r="FC981" i="14"/>
  <c r="FC973" i="14"/>
  <c r="FC965" i="14"/>
  <c r="FC957" i="14"/>
  <c r="FC949" i="14"/>
  <c r="FC941" i="14"/>
  <c r="FC933" i="14"/>
  <c r="FC925" i="14"/>
  <c r="FD2939" i="14"/>
  <c r="FC2929" i="14"/>
  <c r="FD2918" i="14"/>
  <c r="FD2907" i="14"/>
  <c r="FC2897" i="14"/>
  <c r="FD2886" i="14"/>
  <c r="FD2875" i="14"/>
  <c r="FC2865" i="14"/>
  <c r="FD2854" i="14"/>
  <c r="FD2843" i="14"/>
  <c r="FC2833" i="14"/>
  <c r="FD2822" i="14"/>
  <c r="FD2811" i="14"/>
  <c r="FC2801" i="14"/>
  <c r="FD2790" i="14"/>
  <c r="FD2779" i="14"/>
  <c r="FC2769" i="14"/>
  <c r="FD2758" i="14"/>
  <c r="FD2747" i="14"/>
  <c r="FC2737" i="14"/>
  <c r="FD2726" i="14"/>
  <c r="FD2715" i="14"/>
  <c r="FC2705" i="14"/>
  <c r="FD2694" i="14"/>
  <c r="FD2683" i="14"/>
  <c r="FC2673" i="14"/>
  <c r="FD2662" i="14"/>
  <c r="FD2651" i="14"/>
  <c r="FC2641" i="14"/>
  <c r="FD2630" i="14"/>
  <c r="FD2619" i="14"/>
  <c r="FC2609" i="14"/>
  <c r="FD2598" i="14"/>
  <c r="FD2587" i="14"/>
  <c r="FC2577" i="14"/>
  <c r="FD2566" i="14"/>
  <c r="FD2555" i="14"/>
  <c r="FC2545" i="14"/>
  <c r="FD2534" i="14"/>
  <c r="FD2523" i="14"/>
  <c r="FC2513" i="14"/>
  <c r="FD2502" i="14"/>
  <c r="FD2491" i="14"/>
  <c r="FC2481" i="14"/>
  <c r="FD2470" i="14"/>
  <c r="FD2459" i="14"/>
  <c r="FC2449" i="14"/>
  <c r="FD2438" i="14"/>
  <c r="FD2427" i="14"/>
  <c r="FC2417" i="14"/>
  <c r="FD2406" i="14"/>
  <c r="FD2395" i="14"/>
  <c r="FD2387" i="14"/>
  <c r="FD2379" i="14"/>
  <c r="FD2371" i="14"/>
  <c r="FD2363" i="14"/>
  <c r="FD2355" i="14"/>
  <c r="FD2347" i="14"/>
  <c r="FD2339" i="14"/>
  <c r="FD2331" i="14"/>
  <c r="FD2323" i="14"/>
  <c r="FD2315" i="14"/>
  <c r="FD2307" i="14"/>
  <c r="FD2299" i="14"/>
  <c r="FD2291" i="14"/>
  <c r="FD2283" i="14"/>
  <c r="FD2275" i="14"/>
  <c r="FD2267" i="14"/>
  <c r="FD2259" i="14"/>
  <c r="FD2251" i="14"/>
  <c r="FD2243" i="14"/>
  <c r="FD2235" i="14"/>
  <c r="FD2227" i="14"/>
  <c r="FD2219" i="14"/>
  <c r="FD2211" i="14"/>
  <c r="FD2203" i="14"/>
  <c r="FD2195" i="14"/>
  <c r="FD2187" i="14"/>
  <c r="FD2179" i="14"/>
  <c r="FD2171" i="14"/>
  <c r="FD2163" i="14"/>
  <c r="FD2155" i="14"/>
  <c r="FD2147" i="14"/>
  <c r="FD2139" i="14"/>
  <c r="FD2131" i="14"/>
  <c r="FD2123" i="14"/>
  <c r="FD2115" i="14"/>
  <c r="FD2107" i="14"/>
  <c r="FD2099" i="14"/>
  <c r="FD2091" i="14"/>
  <c r="FD2083" i="14"/>
  <c r="FD2075" i="14"/>
  <c r="FD2067" i="14"/>
  <c r="FD2059" i="14"/>
  <c r="FD2051" i="14"/>
  <c r="FD2043" i="14"/>
  <c r="FD2035" i="14"/>
  <c r="FD2027" i="14"/>
  <c r="FD2019" i="14"/>
  <c r="FD2011" i="14"/>
  <c r="FD2003" i="14"/>
  <c r="FD1995" i="14"/>
  <c r="FD1987" i="14"/>
  <c r="FD1979" i="14"/>
  <c r="FD1971" i="14"/>
  <c r="FD1963" i="14"/>
  <c r="FD1955" i="14"/>
  <c r="FD1947" i="14"/>
  <c r="FD1939" i="14"/>
  <c r="FD1931" i="14"/>
  <c r="FD1923" i="14"/>
  <c r="FD1915" i="14"/>
  <c r="FD1907" i="14"/>
  <c r="FD1899" i="14"/>
  <c r="FD1891" i="14"/>
  <c r="FD1883" i="14"/>
  <c r="FD1875" i="14"/>
  <c r="FD1867" i="14"/>
  <c r="FD1859" i="14"/>
  <c r="FD1851" i="14"/>
  <c r="FD1843" i="14"/>
  <c r="FD1835" i="14"/>
  <c r="FD1827" i="14"/>
  <c r="FD1819" i="14"/>
  <c r="FD1811" i="14"/>
  <c r="FD1803" i="14"/>
  <c r="FD1795" i="14"/>
  <c r="FD1787" i="14"/>
  <c r="FD1779" i="14"/>
  <c r="FD1771" i="14"/>
  <c r="FD1763" i="14"/>
  <c r="FD1755" i="14"/>
  <c r="FD1747" i="14"/>
  <c r="FD1739" i="14"/>
  <c r="FD1731" i="14"/>
  <c r="FD1723" i="14"/>
  <c r="FD1715" i="14"/>
  <c r="FD1707" i="14"/>
  <c r="FD1699" i="14"/>
  <c r="FD1691" i="14"/>
  <c r="FD1683" i="14"/>
  <c r="FD1675" i="14"/>
  <c r="FC2918" i="14"/>
  <c r="FC2886" i="14"/>
  <c r="FC2854" i="14"/>
  <c r="FC2822" i="14"/>
  <c r="FC2790" i="14"/>
  <c r="FC2758" i="14"/>
  <c r="FC2726" i="14"/>
  <c r="FC2694" i="14"/>
  <c r="FC2662" i="14"/>
  <c r="FC2630" i="14"/>
  <c r="FC2598" i="14"/>
  <c r="FC2566" i="14"/>
  <c r="FC2534" i="14"/>
  <c r="FC2502" i="14"/>
  <c r="FC2470" i="14"/>
  <c r="FC2438" i="14"/>
  <c r="FC2406" i="14"/>
  <c r="FD2921" i="14"/>
  <c r="FC2879" i="14"/>
  <c r="FD2836" i="14"/>
  <c r="FD2793" i="14"/>
  <c r="FC2751" i="14"/>
  <c r="FD2708" i="14"/>
  <c r="FD2665" i="14"/>
  <c r="FC2623" i="14"/>
  <c r="FD2580" i="14"/>
  <c r="FD2537" i="14"/>
  <c r="FC2495" i="14"/>
  <c r="FD2452" i="14"/>
  <c r="FD2409" i="14"/>
  <c r="FC2374" i="14"/>
  <c r="FC2342" i="14"/>
  <c r="FC2310" i="14"/>
  <c r="FC2278" i="14"/>
  <c r="FC2246" i="14"/>
  <c r="FC2214" i="14"/>
  <c r="FC2182" i="14"/>
  <c r="FC2150" i="14"/>
  <c r="FC2118" i="14"/>
  <c r="FC2086" i="14"/>
  <c r="FC2054" i="14"/>
  <c r="FC2022" i="14"/>
  <c r="FC1990" i="14"/>
  <c r="FC1958" i="14"/>
  <c r="FC1926" i="14"/>
  <c r="FC1894" i="14"/>
  <c r="FC1862" i="14"/>
  <c r="FC1830" i="14"/>
  <c r="FC1798" i="14"/>
  <c r="FC1766" i="14"/>
  <c r="FC1734" i="14"/>
  <c r="FC1702" i="14"/>
  <c r="FD2930" i="14"/>
  <c r="FD2887" i="14"/>
  <c r="FC2845" i="14"/>
  <c r="FD2802" i="14"/>
  <c r="FD2759" i="14"/>
  <c r="FC2717" i="14"/>
  <c r="FD2674" i="14"/>
  <c r="FD2631" i="14"/>
  <c r="FC2589" i="14"/>
  <c r="FD2546" i="14"/>
  <c r="FD2503" i="14"/>
  <c r="FC2461" i="14"/>
  <c r="FD2418" i="14"/>
  <c r="FD2380" i="14"/>
  <c r="FD2348" i="14"/>
  <c r="FD2316" i="14"/>
  <c r="FD2284" i="14"/>
  <c r="FD2252" i="14"/>
  <c r="FD2220" i="14"/>
  <c r="FD2188" i="14"/>
  <c r="FD2156" i="14"/>
  <c r="FD2124" i="14"/>
  <c r="FD2092" i="14"/>
  <c r="FD2060" i="14"/>
  <c r="FD2028" i="14"/>
  <c r="FD1996" i="14"/>
  <c r="FD1964" i="14"/>
  <c r="FD1932" i="14"/>
  <c r="FD1908" i="14"/>
  <c r="FD1898" i="14"/>
  <c r="FD1890" i="14"/>
  <c r="FD1882" i="14"/>
  <c r="FD1874" i="14"/>
  <c r="FD1866" i="14"/>
  <c r="FD1858" i="14"/>
  <c r="FD1850" i="14"/>
  <c r="FD1842" i="14"/>
  <c r="FD1834" i="14"/>
  <c r="FD1826" i="14"/>
  <c r="FD1818" i="14"/>
  <c r="FD1810" i="14"/>
  <c r="FD1802" i="14"/>
  <c r="FD1794" i="14"/>
  <c r="FD1786" i="14"/>
  <c r="FD1778" i="14"/>
  <c r="FD1770" i="14"/>
  <c r="FD1762" i="14"/>
  <c r="FD1754" i="14"/>
  <c r="FD1746" i="14"/>
  <c r="FD1738" i="14"/>
  <c r="FD1730" i="14"/>
  <c r="FD1722" i="14"/>
  <c r="FD1714" i="14"/>
  <c r="FD1706" i="14"/>
  <c r="FD1698" i="14"/>
  <c r="FD1690" i="14"/>
  <c r="FD1682" i="14"/>
  <c r="FD1674" i="14"/>
  <c r="FD1666" i="14"/>
  <c r="FD1658" i="14"/>
  <c r="FD1650" i="14"/>
  <c r="FD1642" i="14"/>
  <c r="FD1634" i="14"/>
  <c r="FD1626" i="14"/>
  <c r="FD1618" i="14"/>
  <c r="FD1610" i="14"/>
  <c r="FD1602" i="14"/>
  <c r="FD1594" i="14"/>
  <c r="FD1586" i="14"/>
  <c r="FD1578" i="14"/>
  <c r="FD1570" i="14"/>
  <c r="FD1562" i="14"/>
  <c r="FD1554" i="14"/>
  <c r="FD1546" i="14"/>
  <c r="FD1538" i="14"/>
  <c r="FD1530" i="14"/>
  <c r="FD1522" i="14"/>
  <c r="FD1514" i="14"/>
  <c r="FD1506" i="14"/>
  <c r="FD1498" i="14"/>
  <c r="FD1490" i="14"/>
  <c r="FD1482" i="14"/>
  <c r="FD1474" i="14"/>
  <c r="FD1466" i="14"/>
  <c r="FD1458" i="14"/>
  <c r="FD1450" i="14"/>
  <c r="FD1442" i="14"/>
  <c r="FD1434" i="14"/>
  <c r="FD1426" i="14"/>
  <c r="FD1418" i="14"/>
  <c r="FD1410" i="14"/>
  <c r="FD1402" i="14"/>
  <c r="FD1394" i="14"/>
  <c r="FD1386" i="14"/>
  <c r="FD1378" i="14"/>
  <c r="FD1370" i="14"/>
  <c r="FD1362" i="14"/>
  <c r="FD1354" i="14"/>
  <c r="FD1346" i="14"/>
  <c r="FD1338" i="14"/>
  <c r="FD1330" i="14"/>
  <c r="FD1322" i="14"/>
  <c r="FD1314" i="14"/>
  <c r="FD1306" i="14"/>
  <c r="FD1298" i="14"/>
  <c r="FD1290" i="14"/>
  <c r="FD1282" i="14"/>
  <c r="FD1274" i="14"/>
  <c r="FD1266" i="14"/>
  <c r="FD1258" i="14"/>
  <c r="FD1250" i="14"/>
  <c r="FD1242" i="14"/>
  <c r="FD1234" i="14"/>
  <c r="FD1226" i="14"/>
  <c r="FD1218" i="14"/>
  <c r="FD1210" i="14"/>
  <c r="FD1202" i="14"/>
  <c r="FD1194" i="14"/>
  <c r="FD1186" i="14"/>
  <c r="FD1178" i="14"/>
  <c r="FD1170" i="14"/>
  <c r="FD1162" i="14"/>
  <c r="FD1154" i="14"/>
  <c r="FD1146" i="14"/>
  <c r="FD1138" i="14"/>
  <c r="FD1130" i="14"/>
  <c r="FD1122" i="14"/>
  <c r="FD1114" i="14"/>
  <c r="FD1106" i="14"/>
  <c r="FD1098" i="14"/>
  <c r="FD1090" i="14"/>
  <c r="FD1082" i="14"/>
  <c r="FD1074" i="14"/>
  <c r="FD1066" i="14"/>
  <c r="FD1058" i="14"/>
  <c r="FD1050" i="14"/>
  <c r="FD1042" i="14"/>
  <c r="FD1034" i="14"/>
  <c r="FD1026" i="14"/>
  <c r="FD1018" i="14"/>
  <c r="FD1010" i="14"/>
  <c r="FD1002" i="14"/>
  <c r="FD994" i="14"/>
  <c r="FD986" i="14"/>
  <c r="FD978" i="14"/>
  <c r="FD970" i="14"/>
  <c r="FD962" i="14"/>
  <c r="FD954" i="14"/>
  <c r="FD946" i="14"/>
  <c r="FD938" i="14"/>
  <c r="FD930" i="14"/>
  <c r="FD2949" i="14"/>
  <c r="FC2939" i="14"/>
  <c r="FD2928" i="14"/>
  <c r="FD2917" i="14"/>
  <c r="FC2907" i="14"/>
  <c r="FD2896" i="14"/>
  <c r="FD2885" i="14"/>
  <c r="FC2875" i="14"/>
  <c r="FD2864" i="14"/>
  <c r="FD2853" i="14"/>
  <c r="FC2843" i="14"/>
  <c r="FD2832" i="14"/>
  <c r="FD2821" i="14"/>
  <c r="FC2811" i="14"/>
  <c r="FD2800" i="14"/>
  <c r="FD2789" i="14"/>
  <c r="FC2779" i="14"/>
  <c r="FD2768" i="14"/>
  <c r="FD2757" i="14"/>
  <c r="FC2747" i="14"/>
  <c r="FD2736" i="14"/>
  <c r="FD2725" i="14"/>
  <c r="FC2715" i="14"/>
  <c r="FD2704" i="14"/>
  <c r="FD2693" i="14"/>
  <c r="FC2683" i="14"/>
  <c r="FD2672" i="14"/>
  <c r="FD2661" i="14"/>
  <c r="FC2651" i="14"/>
  <c r="FD2640" i="14"/>
  <c r="FD2629" i="14"/>
  <c r="FC2619" i="14"/>
  <c r="FD2608" i="14"/>
  <c r="FD2597" i="14"/>
  <c r="FC2587" i="14"/>
  <c r="FD2576" i="14"/>
  <c r="FD2565" i="14"/>
  <c r="FC2555" i="14"/>
  <c r="FD2544" i="14"/>
  <c r="FD2533" i="14"/>
  <c r="FC2523" i="14"/>
  <c r="FD2512" i="14"/>
  <c r="FD2501" i="14"/>
  <c r="FC2491" i="14"/>
  <c r="FD2480" i="14"/>
  <c r="FD2469" i="14"/>
  <c r="FC2459" i="14"/>
  <c r="FD2448" i="14"/>
  <c r="FD2437" i="14"/>
  <c r="FC2427" i="14"/>
  <c r="FD2416" i="14"/>
  <c r="FD2405" i="14"/>
  <c r="FC2395" i="14"/>
  <c r="FC2387" i="14"/>
  <c r="FC2379" i="14"/>
  <c r="FC2371" i="14"/>
  <c r="FC2363" i="14"/>
  <c r="FC2355" i="14"/>
  <c r="FC2347" i="14"/>
  <c r="FC2339" i="14"/>
  <c r="FC2331" i="14"/>
  <c r="FC2323" i="14"/>
  <c r="FC2315" i="14"/>
  <c r="FC2307" i="14"/>
  <c r="FC2299" i="14"/>
  <c r="FC2291" i="14"/>
  <c r="FC2283" i="14"/>
  <c r="FC2275" i="14"/>
  <c r="FC2267" i="14"/>
  <c r="FC2259" i="14"/>
  <c r="FC2251" i="14"/>
  <c r="FC2243" i="14"/>
  <c r="FC2235" i="14"/>
  <c r="FC2227" i="14"/>
  <c r="FC2219" i="14"/>
  <c r="FC2211" i="14"/>
  <c r="FC2203" i="14"/>
  <c r="FC2195" i="14"/>
  <c r="FC2187" i="14"/>
  <c r="FC2179" i="14"/>
  <c r="FC2171" i="14"/>
  <c r="FC2163" i="14"/>
  <c r="FC2155" i="14"/>
  <c r="FC2147" i="14"/>
  <c r="FC2139" i="14"/>
  <c r="FC2131" i="14"/>
  <c r="FC2123" i="14"/>
  <c r="FC2115" i="14"/>
  <c r="FC2107" i="14"/>
  <c r="FC2099" i="14"/>
  <c r="FC2091" i="14"/>
  <c r="FC2083" i="14"/>
  <c r="FC2075" i="14"/>
  <c r="FC2067" i="14"/>
  <c r="FC2059" i="14"/>
  <c r="FC2051" i="14"/>
  <c r="FC2043" i="14"/>
  <c r="FC2035" i="14"/>
  <c r="FC2027" i="14"/>
  <c r="FC2019" i="14"/>
  <c r="FC2011" i="14"/>
  <c r="FC2003" i="14"/>
  <c r="FC1995" i="14"/>
  <c r="FC1987" i="14"/>
  <c r="FC1979" i="14"/>
  <c r="FC1971" i="14"/>
  <c r="FC1963" i="14"/>
  <c r="FC1955" i="14"/>
  <c r="FC1947" i="14"/>
  <c r="FC1939" i="14"/>
  <c r="FC1931" i="14"/>
  <c r="FC1923" i="14"/>
  <c r="FC1915" i="14"/>
  <c r="FC1907" i="14"/>
  <c r="FC1899" i="14"/>
  <c r="FC1891" i="14"/>
  <c r="FC1883" i="14"/>
  <c r="FC1875" i="14"/>
  <c r="FC1867" i="14"/>
  <c r="FC1859" i="14"/>
  <c r="FC1851" i="14"/>
  <c r="FC1843" i="14"/>
  <c r="FC1835" i="14"/>
  <c r="FC1827" i="14"/>
  <c r="FC1819" i="14"/>
  <c r="FC1811" i="14"/>
  <c r="FC1803" i="14"/>
  <c r="FC1795" i="14"/>
  <c r="FC1787" i="14"/>
  <c r="FC1779" i="14"/>
  <c r="FC1771" i="14"/>
  <c r="FC1763" i="14"/>
  <c r="FC1755" i="14"/>
  <c r="FC1747" i="14"/>
  <c r="FC1739" i="14"/>
  <c r="FC1731" i="14"/>
  <c r="FC1723" i="14"/>
  <c r="FC1715" i="14"/>
  <c r="FC1707" i="14"/>
  <c r="FC1699" i="14"/>
  <c r="FC1691" i="14"/>
  <c r="FC1683" i="14"/>
  <c r="FC1675" i="14"/>
  <c r="FC1667" i="14"/>
  <c r="FC1659" i="14"/>
  <c r="FC1651" i="14"/>
  <c r="FC1643" i="14"/>
  <c r="FC1635" i="14"/>
  <c r="FC1627" i="14"/>
  <c r="FC1619" i="14"/>
  <c r="FC1611" i="14"/>
  <c r="FC1603" i="14"/>
  <c r="FC1595" i="14"/>
  <c r="FC1587" i="14"/>
  <c r="FC1579" i="14"/>
  <c r="FC1571" i="14"/>
  <c r="FC1563" i="14"/>
  <c r="FC1555" i="14"/>
  <c r="FC1547" i="14"/>
  <c r="FC1539" i="14"/>
  <c r="FC1531" i="14"/>
  <c r="FC1523" i="14"/>
  <c r="FC1515" i="14"/>
  <c r="FC1507" i="14"/>
  <c r="FC1499" i="14"/>
  <c r="FC1491" i="14"/>
  <c r="FC1483" i="14"/>
  <c r="FC1475" i="14"/>
  <c r="FC1467" i="14"/>
  <c r="FC1459" i="14"/>
  <c r="FC1451" i="14"/>
  <c r="FC1443" i="14"/>
  <c r="FC1435" i="14"/>
  <c r="FC1427" i="14"/>
  <c r="FC1419" i="14"/>
  <c r="FC1411" i="14"/>
  <c r="FC1403" i="14"/>
  <c r="FC1395" i="14"/>
  <c r="FC1387" i="14"/>
  <c r="FC1379" i="14"/>
  <c r="FC1371" i="14"/>
  <c r="FC1363" i="14"/>
  <c r="FC1355" i="14"/>
  <c r="FC1347" i="14"/>
  <c r="FC1339" i="14"/>
  <c r="FC1331" i="14"/>
  <c r="FC1323" i="14"/>
  <c r="FC1315" i="14"/>
  <c r="FC1307" i="14"/>
  <c r="FC1299" i="14"/>
  <c r="FC1291" i="14"/>
  <c r="FC1283" i="14"/>
  <c r="FC1275" i="14"/>
  <c r="FC1267" i="14"/>
  <c r="FC1259" i="14"/>
  <c r="FC1251" i="14"/>
  <c r="FC1243" i="14"/>
  <c r="FC1235" i="14"/>
  <c r="FC1227" i="14"/>
  <c r="FC1219" i="14"/>
  <c r="FC1211" i="14"/>
  <c r="FC1203" i="14"/>
  <c r="FC1195" i="14"/>
  <c r="FC1187" i="14"/>
  <c r="FC1179" i="14"/>
  <c r="FC1171" i="14"/>
  <c r="FC1163" i="14"/>
  <c r="FC1155" i="14"/>
  <c r="FC1147" i="14"/>
  <c r="FC1139" i="14"/>
  <c r="FC1131" i="14"/>
  <c r="FC1123" i="14"/>
  <c r="FC1115" i="14"/>
  <c r="FC1107" i="14"/>
  <c r="FC1099" i="14"/>
  <c r="FC1091" i="14"/>
  <c r="FC1083" i="14"/>
  <c r="FC1075" i="14"/>
  <c r="FC1067" i="14"/>
  <c r="FC1059" i="14"/>
  <c r="FC1051" i="14"/>
  <c r="FC1043" i="14"/>
  <c r="FC1035" i="14"/>
  <c r="FC1027" i="14"/>
  <c r="FC1019" i="14"/>
  <c r="FC1011" i="14"/>
  <c r="FC1003" i="14"/>
  <c r="FC995" i="14"/>
  <c r="FC987" i="14"/>
  <c r="FC979" i="14"/>
  <c r="FC971" i="14"/>
  <c r="FC963" i="14"/>
  <c r="FC955" i="14"/>
  <c r="FC947" i="14"/>
  <c r="FC939" i="14"/>
  <c r="FC931" i="14"/>
  <c r="FD2947" i="14"/>
  <c r="FC2937" i="14"/>
  <c r="FD2926" i="14"/>
  <c r="FD2915" i="14"/>
  <c r="FC2905" i="14"/>
  <c r="FD2894" i="14"/>
  <c r="FD2883" i="14"/>
  <c r="FC2873" i="14"/>
  <c r="FD2862" i="14"/>
  <c r="FD2851" i="14"/>
  <c r="FC2841" i="14"/>
  <c r="FD2830" i="14"/>
  <c r="FD2819" i="14"/>
  <c r="FC2809" i="14"/>
  <c r="FD2798" i="14"/>
  <c r="FD2787" i="14"/>
  <c r="FC2777" i="14"/>
  <c r="FD2766" i="14"/>
  <c r="FD2755" i="14"/>
  <c r="FC2745" i="14"/>
  <c r="FD2734" i="14"/>
  <c r="FD2723" i="14"/>
  <c r="FC2713" i="14"/>
  <c r="FD2702" i="14"/>
  <c r="FD2691" i="14"/>
  <c r="FC2681" i="14"/>
  <c r="FD2670" i="14"/>
  <c r="FD2659" i="14"/>
  <c r="FC2649" i="14"/>
  <c r="FD2638" i="14"/>
  <c r="FD2627" i="14"/>
  <c r="FC2617" i="14"/>
  <c r="FD2606" i="14"/>
  <c r="FD2595" i="14"/>
  <c r="FC2585" i="14"/>
  <c r="FD2574" i="14"/>
  <c r="FD2563" i="14"/>
  <c r="FC2553" i="14"/>
  <c r="FD2542" i="14"/>
  <c r="FD2531" i="14"/>
  <c r="FC2521" i="14"/>
  <c r="FD2510" i="14"/>
  <c r="FD2499" i="14"/>
  <c r="FC2489" i="14"/>
  <c r="FD2478" i="14"/>
  <c r="FD2467" i="14"/>
  <c r="FC2457" i="14"/>
  <c r="FD2446" i="14"/>
  <c r="FD2435" i="14"/>
  <c r="FC2425" i="14"/>
  <c r="FD2414" i="14"/>
  <c r="FD2403" i="14"/>
  <c r="FD2393" i="14"/>
  <c r="FD2385" i="14"/>
  <c r="FD2377" i="14"/>
  <c r="FD2369" i="14"/>
  <c r="FD2361" i="14"/>
  <c r="FD2353" i="14"/>
  <c r="FD2345" i="14"/>
  <c r="FD2337" i="14"/>
  <c r="FD2329" i="14"/>
  <c r="FD2321" i="14"/>
  <c r="FD2313" i="14"/>
  <c r="FD2305" i="14"/>
  <c r="FD2297" i="14"/>
  <c r="FD2289" i="14"/>
  <c r="FD2281" i="14"/>
  <c r="FD2273" i="14"/>
  <c r="FD2265" i="14"/>
  <c r="FD2257" i="14"/>
  <c r="FD2249" i="14"/>
  <c r="FD2241" i="14"/>
  <c r="FD2233" i="14"/>
  <c r="FD2225" i="14"/>
  <c r="FD2217" i="14"/>
  <c r="FD2209" i="14"/>
  <c r="FD2201" i="14"/>
  <c r="FD2193" i="14"/>
  <c r="FD2185" i="14"/>
  <c r="FD2177" i="14"/>
  <c r="FD2169" i="14"/>
  <c r="FD2161" i="14"/>
  <c r="FD2153" i="14"/>
  <c r="FD2145" i="14"/>
  <c r="FD2137" i="14"/>
  <c r="FD2129" i="14"/>
  <c r="FD2121" i="14"/>
  <c r="FD2113" i="14"/>
  <c r="FD2105" i="14"/>
  <c r="FD2097" i="14"/>
  <c r="FD2089" i="14"/>
  <c r="FD2081" i="14"/>
  <c r="FD2073" i="14"/>
  <c r="FD2065" i="14"/>
  <c r="FD2057" i="14"/>
  <c r="FD2049" i="14"/>
  <c r="FD2041" i="14"/>
  <c r="FD2033" i="14"/>
  <c r="FD2025" i="14"/>
  <c r="FD2017" i="14"/>
  <c r="FD2009" i="14"/>
  <c r="FD2001" i="14"/>
  <c r="FD1993" i="14"/>
  <c r="FD1985" i="14"/>
  <c r="FD1977" i="14"/>
  <c r="FD1969" i="14"/>
  <c r="FD1961" i="14"/>
  <c r="FD1953" i="14"/>
  <c r="FD1945" i="14"/>
  <c r="FD1937" i="14"/>
  <c r="FD1929" i="14"/>
  <c r="FD1921" i="14"/>
  <c r="FD1913" i="14"/>
  <c r="FD1905" i="14"/>
  <c r="FD1897" i="14"/>
  <c r="FD1889" i="14"/>
  <c r="FD1881" i="14"/>
  <c r="FD1873" i="14"/>
  <c r="FD1865" i="14"/>
  <c r="FD1857" i="14"/>
  <c r="FD1849" i="14"/>
  <c r="FD1841" i="14"/>
  <c r="FD1833" i="14"/>
  <c r="FD1825" i="14"/>
  <c r="FD1817" i="14"/>
  <c r="FD1809" i="14"/>
  <c r="FD1801" i="14"/>
  <c r="FD1793" i="14"/>
  <c r="FD1785" i="14"/>
  <c r="FD1777" i="14"/>
  <c r="FD1769" i="14"/>
  <c r="FD1761" i="14"/>
  <c r="FD1753" i="14"/>
  <c r="FD1745" i="14"/>
  <c r="FD1737" i="14"/>
  <c r="FD1729" i="14"/>
  <c r="FD1721" i="14"/>
  <c r="FD1713" i="14"/>
  <c r="FD1705" i="14"/>
  <c r="FD1697" i="14"/>
  <c r="FD1689" i="14"/>
  <c r="FD1681" i="14"/>
  <c r="FD1673" i="14"/>
  <c r="FC2934" i="14"/>
  <c r="FC2902" i="14"/>
  <c r="FC2870" i="14"/>
  <c r="FC2838" i="14"/>
  <c r="FC2806" i="14"/>
  <c r="FC2774" i="14"/>
  <c r="FC2742" i="14"/>
  <c r="FC2710" i="14"/>
  <c r="FC2678" i="14"/>
  <c r="FC2646" i="14"/>
  <c r="FC2614" i="14"/>
  <c r="FC2582" i="14"/>
  <c r="FC2550" i="14"/>
  <c r="FC2518" i="14"/>
  <c r="FC2486" i="14"/>
  <c r="FC2454" i="14"/>
  <c r="FC2422" i="14"/>
  <c r="FC2943" i="14"/>
  <c r="FD2900" i="14"/>
  <c r="FD2857" i="14"/>
  <c r="FC2815" i="14"/>
  <c r="FD2772" i="14"/>
  <c r="FD2729" i="14"/>
  <c r="FC2687" i="14"/>
  <c r="FD2644" i="14"/>
  <c r="FD2601" i="14"/>
  <c r="FC2559" i="14"/>
  <c r="FD2516" i="14"/>
  <c r="FD2473" i="14"/>
  <c r="FC2431" i="14"/>
  <c r="FC2390" i="14"/>
  <c r="FC2358" i="14"/>
  <c r="FC2326" i="14"/>
  <c r="FC2294" i="14"/>
  <c r="FC2262" i="14"/>
  <c r="FC2230" i="14"/>
  <c r="FC2198" i="14"/>
  <c r="FC2166" i="14"/>
  <c r="FC2134" i="14"/>
  <c r="FC2102" i="14"/>
  <c r="FC2070" i="14"/>
  <c r="FC2038" i="14"/>
  <c r="FC2006" i="14"/>
  <c r="FC1974" i="14"/>
  <c r="FC1942" i="14"/>
  <c r="FC1910" i="14"/>
  <c r="FC1878" i="14"/>
  <c r="FC1846" i="14"/>
  <c r="FC1814" i="14"/>
  <c r="FC1782" i="14"/>
  <c r="FC1750" i="14"/>
  <c r="FC1718" i="14"/>
  <c r="FC1686" i="14"/>
  <c r="FC2909" i="14"/>
  <c r="FD2866" i="14"/>
  <c r="FD2823" i="14"/>
  <c r="FC2781" i="14"/>
  <c r="FD2738" i="14"/>
  <c r="FD2695" i="14"/>
  <c r="FC2653" i="14"/>
  <c r="FD2610" i="14"/>
  <c r="FD2567" i="14"/>
  <c r="FC2525" i="14"/>
  <c r="FD2482" i="14"/>
  <c r="FD2439" i="14"/>
  <c r="FC2397" i="14"/>
  <c r="FD2364" i="14"/>
  <c r="FD2332" i="14"/>
  <c r="FD2300" i="14"/>
  <c r="FD2268" i="14"/>
  <c r="FD2236" i="14"/>
  <c r="FD2204" i="14"/>
  <c r="FD2172" i="14"/>
  <c r="FD2140" i="14"/>
  <c r="FD2108" i="14"/>
  <c r="FD2076" i="14"/>
  <c r="FD2044" i="14"/>
  <c r="FD2012" i="14"/>
  <c r="FD1980" i="14"/>
  <c r="FD1948" i="14"/>
  <c r="FD1916" i="14"/>
  <c r="FD1902" i="14"/>
  <c r="FD1894" i="14"/>
  <c r="FD1886" i="14"/>
  <c r="FD1878" i="14"/>
  <c r="FD1870" i="14"/>
  <c r="FD1862" i="14"/>
  <c r="FD1854" i="14"/>
  <c r="FD1846" i="14"/>
  <c r="FD1838" i="14"/>
  <c r="FD1830" i="14"/>
  <c r="FD1822" i="14"/>
  <c r="FD1814" i="14"/>
  <c r="FD1806" i="14"/>
  <c r="FD1798" i="14"/>
  <c r="FD1790" i="14"/>
  <c r="FD1782" i="14"/>
  <c r="FD1774" i="14"/>
  <c r="FD1766" i="14"/>
  <c r="FD1758" i="14"/>
  <c r="FD1750" i="14"/>
  <c r="FD1742" i="14"/>
  <c r="FD1734" i="14"/>
  <c r="FD1726" i="14"/>
  <c r="FD1718" i="14"/>
  <c r="FD1710" i="14"/>
  <c r="FD1702" i="14"/>
  <c r="FD1694" i="14"/>
  <c r="FD1686" i="14"/>
  <c r="FD1678" i="14"/>
  <c r="FD1670" i="14"/>
  <c r="FD1662" i="14"/>
  <c r="FD1654" i="14"/>
  <c r="FD1646" i="14"/>
  <c r="FD1638" i="14"/>
  <c r="FD1630" i="14"/>
  <c r="FD1622" i="14"/>
  <c r="FD1614" i="14"/>
  <c r="FD1606" i="14"/>
  <c r="FD1598" i="14"/>
  <c r="FD1590" i="14"/>
  <c r="FD1582" i="14"/>
  <c r="FD1574" i="14"/>
  <c r="FD1566" i="14"/>
  <c r="FD1558" i="14"/>
  <c r="FD1550" i="14"/>
  <c r="FD1542" i="14"/>
  <c r="FD1534" i="14"/>
  <c r="FD1526" i="14"/>
  <c r="FD1518" i="14"/>
  <c r="FD1510" i="14"/>
  <c r="FD1502" i="14"/>
  <c r="FD1494" i="14"/>
  <c r="FD1486" i="14"/>
  <c r="FD1478" i="14"/>
  <c r="FD1470" i="14"/>
  <c r="FD1462" i="14"/>
  <c r="FD1454" i="14"/>
  <c r="FD1446" i="14"/>
  <c r="FD1438" i="14"/>
  <c r="FD1430" i="14"/>
  <c r="FD1422" i="14"/>
  <c r="FD1414" i="14"/>
  <c r="FD1406" i="14"/>
  <c r="FD1398" i="14"/>
  <c r="FD1390" i="14"/>
  <c r="FD1382" i="14"/>
  <c r="FD1374" i="14"/>
  <c r="FD1366" i="14"/>
  <c r="FD1358" i="14"/>
  <c r="FD1350" i="14"/>
  <c r="FD1342" i="14"/>
  <c r="FD1334" i="14"/>
  <c r="FD1326" i="14"/>
  <c r="FD1318" i="14"/>
  <c r="FD1310" i="14"/>
  <c r="FD1302" i="14"/>
  <c r="FD1294" i="14"/>
  <c r="FD1286" i="14"/>
  <c r="FD1278" i="14"/>
  <c r="FD1270" i="14"/>
  <c r="FD1262" i="14"/>
  <c r="FD1254" i="14"/>
  <c r="FD1246" i="14"/>
  <c r="FD1238" i="14"/>
  <c r="FD1230" i="14"/>
  <c r="FD1222" i="14"/>
  <c r="FD1214" i="14"/>
  <c r="FD1206" i="14"/>
  <c r="FD1198" i="14"/>
  <c r="FD1190" i="14"/>
  <c r="FD1182" i="14"/>
  <c r="FD1174" i="14"/>
  <c r="FD1166" i="14"/>
  <c r="FD1158" i="14"/>
  <c r="FD1150" i="14"/>
  <c r="FD1142" i="14"/>
  <c r="FD1134" i="14"/>
  <c r="FD1126" i="14"/>
  <c r="FD1118" i="14"/>
  <c r="FD1110" i="14"/>
  <c r="FD1102" i="14"/>
  <c r="FD1094" i="14"/>
  <c r="FD1086" i="14"/>
  <c r="FD1078" i="14"/>
  <c r="FD1070" i="14"/>
  <c r="FD1062" i="14"/>
  <c r="FD1054" i="14"/>
  <c r="FD1046" i="14"/>
  <c r="FD1038" i="14"/>
  <c r="FD1030" i="14"/>
  <c r="FD1022" i="14"/>
  <c r="FD1014" i="14"/>
  <c r="FD1006" i="14"/>
  <c r="FD998" i="14"/>
  <c r="FD990" i="14"/>
  <c r="FD982" i="14"/>
  <c r="FD974" i="14"/>
  <c r="FD966" i="14"/>
  <c r="FD958" i="14"/>
  <c r="FD950" i="14"/>
  <c r="FD942" i="14"/>
  <c r="FD934" i="14"/>
  <c r="FD926" i="14"/>
  <c r="FD2944" i="14"/>
  <c r="FD2933" i="14"/>
  <c r="FC2923" i="14"/>
  <c r="FD2912" i="14"/>
  <c r="FD2901" i="14"/>
  <c r="FC2891" i="14"/>
  <c r="FD2880" i="14"/>
  <c r="FD2869" i="14"/>
  <c r="FC2859" i="14"/>
  <c r="FD2848" i="14"/>
  <c r="FD2837" i="14"/>
  <c r="FC2827" i="14"/>
  <c r="FD2816" i="14"/>
  <c r="FD2805" i="14"/>
  <c r="FC2795" i="14"/>
  <c r="FD2784" i="14"/>
  <c r="FD2773" i="14"/>
  <c r="FC2763" i="14"/>
  <c r="FD2752" i="14"/>
  <c r="FD2741" i="14"/>
  <c r="FC2731" i="14"/>
  <c r="FD2720" i="14"/>
  <c r="FD2709" i="14"/>
  <c r="FC2699" i="14"/>
  <c r="FD2688" i="14"/>
  <c r="FD2677" i="14"/>
  <c r="FC2667" i="14"/>
  <c r="FD2656" i="14"/>
  <c r="FD2645" i="14"/>
  <c r="FC2635" i="14"/>
  <c r="FD2624" i="14"/>
  <c r="FD2613" i="14"/>
  <c r="FC2603" i="14"/>
  <c r="FD2592" i="14"/>
  <c r="FD2581" i="14"/>
  <c r="FC2571" i="14"/>
  <c r="FD2560" i="14"/>
  <c r="FD2549" i="14"/>
  <c r="FC2539" i="14"/>
  <c r="FD2528" i="14"/>
  <c r="FD2517" i="14"/>
  <c r="FC2507" i="14"/>
  <c r="FD2496" i="14"/>
  <c r="FD2485" i="14"/>
  <c r="FC2475" i="14"/>
  <c r="FD2464" i="14"/>
  <c r="FD2453" i="14"/>
  <c r="FC2443" i="14"/>
  <c r="FD2432" i="14"/>
  <c r="FD2421" i="14"/>
  <c r="FC2411" i="14"/>
  <c r="FD2400" i="14"/>
  <c r="FC2391" i="14"/>
  <c r="FC2383" i="14"/>
  <c r="FC2375" i="14"/>
  <c r="FC2367" i="14"/>
  <c r="FC2359" i="14"/>
  <c r="FC2351" i="14"/>
  <c r="FC2343" i="14"/>
  <c r="FC2335" i="14"/>
  <c r="FC2327" i="14"/>
  <c r="FC2319" i="14"/>
  <c r="FC2311" i="14"/>
  <c r="FC2303" i="14"/>
  <c r="FC2295" i="14"/>
  <c r="FC2287" i="14"/>
  <c r="FC2279" i="14"/>
  <c r="FC2271" i="14"/>
  <c r="FC2263" i="14"/>
  <c r="FC2255" i="14"/>
  <c r="FC2247" i="14"/>
  <c r="FC2239" i="14"/>
  <c r="FC2231" i="14"/>
  <c r="FC2223" i="14"/>
  <c r="FC2215" i="14"/>
  <c r="FC2207" i="14"/>
  <c r="FC2199" i="14"/>
  <c r="FC2191" i="14"/>
  <c r="FC2183" i="14"/>
  <c r="FC2175" i="14"/>
  <c r="FC2167" i="14"/>
  <c r="FC2159" i="14"/>
  <c r="FC2151" i="14"/>
  <c r="FC2143" i="14"/>
  <c r="FC2135" i="14"/>
  <c r="FC2127" i="14"/>
  <c r="FC2119" i="14"/>
  <c r="FC2111" i="14"/>
  <c r="FC2103" i="14"/>
  <c r="FC2095" i="14"/>
  <c r="FC2087" i="14"/>
  <c r="FC2079" i="14"/>
  <c r="FC2071" i="14"/>
  <c r="FC2063" i="14"/>
  <c r="FC2055" i="14"/>
  <c r="FC2047" i="14"/>
  <c r="FC2039" i="14"/>
  <c r="FC2031" i="14"/>
  <c r="FC2023" i="14"/>
  <c r="FC2015" i="14"/>
  <c r="FC2007" i="14"/>
  <c r="FC1999" i="14"/>
  <c r="FC1991" i="14"/>
  <c r="FC1983" i="14"/>
  <c r="FC1975" i="14"/>
  <c r="FC1967" i="14"/>
  <c r="FC1959" i="14"/>
  <c r="FC1951" i="14"/>
  <c r="FC1943" i="14"/>
  <c r="FC1935" i="14"/>
  <c r="FC1927" i="14"/>
  <c r="FC1919" i="14"/>
  <c r="FC1911" i="14"/>
  <c r="FC1903" i="14"/>
  <c r="FC1895" i="14"/>
  <c r="FC1887" i="14"/>
  <c r="FC1879" i="14"/>
  <c r="FC1871" i="14"/>
  <c r="FC1863" i="14"/>
  <c r="FC1855" i="14"/>
  <c r="FC1847" i="14"/>
  <c r="FC1839" i="14"/>
  <c r="FC1831" i="14"/>
  <c r="FC1823" i="14"/>
  <c r="FC1815" i="14"/>
  <c r="FC1807" i="14"/>
  <c r="FC1799" i="14"/>
  <c r="FC1791" i="14"/>
  <c r="FC1783" i="14"/>
  <c r="FC1775" i="14"/>
  <c r="FC1767" i="14"/>
  <c r="FC1759" i="14"/>
  <c r="FC1751" i="14"/>
  <c r="FC1743" i="14"/>
  <c r="FC1735" i="14"/>
  <c r="FC1727" i="14"/>
  <c r="FC1719" i="14"/>
  <c r="FC1711" i="14"/>
  <c r="FC1703" i="14"/>
  <c r="FC1695" i="14"/>
  <c r="FC1687" i="14"/>
  <c r="FC1679" i="14"/>
  <c r="FC1671" i="14"/>
  <c r="FC1663" i="14"/>
  <c r="FC1655" i="14"/>
  <c r="FC1647" i="14"/>
  <c r="FC1639" i="14"/>
  <c r="FC1631" i="14"/>
  <c r="FC1623" i="14"/>
  <c r="FC1615" i="14"/>
  <c r="FC1607" i="14"/>
  <c r="FC1599" i="14"/>
  <c r="FC1591" i="14"/>
  <c r="FC1583" i="14"/>
  <c r="FC1575" i="14"/>
  <c r="FC1567" i="14"/>
  <c r="FC1559" i="14"/>
  <c r="FC1551" i="14"/>
  <c r="FC1543" i="14"/>
  <c r="FC1535" i="14"/>
  <c r="FC1527" i="14"/>
  <c r="FC1519" i="14"/>
  <c r="FC1511" i="14"/>
  <c r="FC1503" i="14"/>
  <c r="FC1495" i="14"/>
  <c r="FC1487" i="14"/>
  <c r="FC1479" i="14"/>
  <c r="FC1471" i="14"/>
  <c r="FC1463" i="14"/>
  <c r="FC1455" i="14"/>
  <c r="FC1447" i="14"/>
  <c r="FC1439" i="14"/>
  <c r="FC1431" i="14"/>
  <c r="FC1423" i="14"/>
  <c r="FC1415" i="14"/>
  <c r="FC1407" i="14"/>
  <c r="FC1399" i="14"/>
  <c r="FC1391" i="14"/>
  <c r="FC1383" i="14"/>
  <c r="FC1375" i="14"/>
  <c r="FC1367" i="14"/>
  <c r="FC1359" i="14"/>
  <c r="FC1351" i="14"/>
  <c r="FC1343" i="14"/>
  <c r="FC1335" i="14"/>
  <c r="FC1327" i="14"/>
  <c r="FC1319" i="14"/>
  <c r="FC1311" i="14"/>
  <c r="FC1303" i="14"/>
  <c r="FC1295" i="14"/>
  <c r="FC1287" i="14"/>
  <c r="FC1279" i="14"/>
  <c r="FC1271" i="14"/>
  <c r="FC1263" i="14"/>
  <c r="FC1255" i="14"/>
  <c r="FC1247" i="14"/>
  <c r="FC1239" i="14"/>
  <c r="FC1231" i="14"/>
  <c r="FC1223" i="14"/>
  <c r="FC1215" i="14"/>
  <c r="FC1207" i="14"/>
  <c r="FC1199" i="14"/>
  <c r="FC1191" i="14"/>
  <c r="FC1183" i="14"/>
  <c r="FC1175" i="14"/>
  <c r="FC1167" i="14"/>
  <c r="FC1159" i="14"/>
  <c r="FC1151" i="14"/>
  <c r="FC1143" i="14"/>
  <c r="FC1135" i="14"/>
  <c r="FC1127" i="14"/>
  <c r="FC1119" i="14"/>
  <c r="FC1111" i="14"/>
  <c r="FC1103" i="14"/>
  <c r="FC1095" i="14"/>
  <c r="FC1087" i="14"/>
  <c r="FC1079" i="14"/>
  <c r="FC1071" i="14"/>
  <c r="FC1063" i="14"/>
  <c r="FC1055" i="14"/>
  <c r="FC1047" i="14"/>
  <c r="FC1039" i="14"/>
  <c r="FC1031" i="14"/>
  <c r="FC1023" i="14"/>
  <c r="FC1015" i="14"/>
  <c r="FC1007" i="14"/>
  <c r="FC999" i="14"/>
  <c r="FC991" i="14"/>
  <c r="FC983" i="14"/>
  <c r="FC975" i="14"/>
  <c r="FC967" i="14"/>
  <c r="FC959" i="14"/>
  <c r="FC951" i="14"/>
  <c r="FC943" i="14"/>
  <c r="FC935" i="14"/>
  <c r="FC927" i="14"/>
  <c r="FD2942" i="14"/>
  <c r="FD2931" i="14"/>
  <c r="FC2921" i="14"/>
  <c r="FD2910" i="14"/>
  <c r="FD2899" i="14"/>
  <c r="FC2889" i="14"/>
  <c r="FD2878" i="14"/>
  <c r="FD2867" i="14"/>
  <c r="FC2857" i="14"/>
  <c r="FD2846" i="14"/>
  <c r="FD2835" i="14"/>
  <c r="FC2825" i="14"/>
  <c r="FD2814" i="14"/>
  <c r="FD2803" i="14"/>
  <c r="FC2793" i="14"/>
  <c r="FD2782" i="14"/>
  <c r="FD2771" i="14"/>
  <c r="FC2761" i="14"/>
  <c r="FD2750" i="14"/>
  <c r="FD2739" i="14"/>
  <c r="FC2729" i="14"/>
  <c r="FD2718" i="14"/>
  <c r="FD2707" i="14"/>
  <c r="FC2697" i="14"/>
  <c r="FD2686" i="14"/>
  <c r="FD2675" i="14"/>
  <c r="FC2665" i="14"/>
  <c r="FD2654" i="14"/>
  <c r="FD2643" i="14"/>
  <c r="FC2633" i="14"/>
  <c r="FD2622" i="14"/>
  <c r="FD2611" i="14"/>
  <c r="FC2601" i="14"/>
  <c r="FD2590" i="14"/>
  <c r="FD2579" i="14"/>
  <c r="FC2569" i="14"/>
  <c r="FD2558" i="14"/>
  <c r="FD2547" i="14"/>
  <c r="FC2537" i="14"/>
  <c r="FD2526" i="14"/>
  <c r="FD2515" i="14"/>
  <c r="FC2505" i="14"/>
  <c r="FD2494" i="14"/>
  <c r="FD2483" i="14"/>
  <c r="FC2473" i="14"/>
  <c r="FD2462" i="14"/>
  <c r="FD2451" i="14"/>
  <c r="FC2441" i="14"/>
  <c r="FD2430" i="14"/>
  <c r="FD2419" i="14"/>
  <c r="FC2409" i="14"/>
  <c r="FD2398" i="14"/>
  <c r="FD2389" i="14"/>
  <c r="FD2381" i="14"/>
  <c r="FD2373" i="14"/>
  <c r="FD2365" i="14"/>
  <c r="FD2357" i="14"/>
  <c r="FD2349" i="14"/>
  <c r="FD2341" i="14"/>
  <c r="FD2333" i="14"/>
  <c r="FD2325" i="14"/>
  <c r="FD2317" i="14"/>
  <c r="FD2309" i="14"/>
  <c r="FD2301" i="14"/>
  <c r="FD2293" i="14"/>
  <c r="FD2285" i="14"/>
  <c r="FD2277" i="14"/>
  <c r="FD2269" i="14"/>
  <c r="FD2261" i="14"/>
  <c r="FD2253" i="14"/>
  <c r="FD2245" i="14"/>
  <c r="FD2237" i="14"/>
  <c r="FD2229" i="14"/>
  <c r="FD2221" i="14"/>
  <c r="FD2213" i="14"/>
  <c r="FD2205" i="14"/>
  <c r="FD2197" i="14"/>
  <c r="FD2189" i="14"/>
  <c r="FD2181" i="14"/>
  <c r="FD2173" i="14"/>
  <c r="FD2165" i="14"/>
  <c r="FD2157" i="14"/>
  <c r="FD2149" i="14"/>
  <c r="FD2141" i="14"/>
  <c r="FD2133" i="14"/>
  <c r="FD2125" i="14"/>
  <c r="FD2117" i="14"/>
  <c r="FD2109" i="14"/>
  <c r="FD2101" i="14"/>
  <c r="FD2093" i="14"/>
  <c r="FD2085" i="14"/>
  <c r="FD2077" i="14"/>
  <c r="FD2069" i="14"/>
  <c r="FD2061" i="14"/>
  <c r="FD2053" i="14"/>
  <c r="FD2045" i="14"/>
  <c r="FD2037" i="14"/>
  <c r="FD2029" i="14"/>
  <c r="FD2021" i="14"/>
  <c r="FD2013" i="14"/>
  <c r="FD2005" i="14"/>
  <c r="FD1997" i="14"/>
  <c r="FD1989" i="14"/>
  <c r="FD1981" i="14"/>
  <c r="FD1973" i="14"/>
  <c r="FD1965" i="14"/>
  <c r="FD1957" i="14"/>
  <c r="FD1949" i="14"/>
  <c r="FD1941" i="14"/>
  <c r="FD1933" i="14"/>
  <c r="FD1925" i="14"/>
  <c r="FD1917" i="14"/>
  <c r="FD1909" i="14"/>
  <c r="FD1901" i="14"/>
  <c r="FD1893" i="14"/>
  <c r="FD1885" i="14"/>
  <c r="FD1877" i="14"/>
  <c r="FD1869" i="14"/>
  <c r="FD1861" i="14"/>
  <c r="FD1853" i="14"/>
  <c r="FD1845" i="14"/>
  <c r="FD1837" i="14"/>
  <c r="FD1829" i="14"/>
  <c r="FD1821" i="14"/>
  <c r="FD1813" i="14"/>
  <c r="FD1805" i="14"/>
  <c r="FD1797" i="14"/>
  <c r="FD1789" i="14"/>
  <c r="FD1781" i="14"/>
  <c r="FD1773" i="14"/>
  <c r="FD1765" i="14"/>
  <c r="FD1757" i="14"/>
  <c r="FD1749" i="14"/>
  <c r="FD1741" i="14"/>
  <c r="FD1733" i="14"/>
  <c r="FD1725" i="14"/>
  <c r="FD1717" i="14"/>
  <c r="FD1709" i="14"/>
  <c r="FD1701" i="14"/>
  <c r="FD1693" i="14"/>
  <c r="FD1685" i="14"/>
  <c r="FD1677" i="14"/>
  <c r="FD1669" i="14"/>
  <c r="FD1661" i="14"/>
  <c r="FD1653" i="14"/>
  <c r="FD1645" i="14"/>
  <c r="FD1637" i="14"/>
  <c r="FD1629" i="14"/>
  <c r="FD1621" i="14"/>
  <c r="FD1613" i="14"/>
  <c r="FD1605" i="14"/>
  <c r="FD1597" i="14"/>
  <c r="FD1589" i="14"/>
  <c r="FC2846" i="14"/>
  <c r="FC2718" i="14"/>
  <c r="FC2590" i="14"/>
  <c r="FC2462" i="14"/>
  <c r="FD2868" i="14"/>
  <c r="FD2697" i="14"/>
  <c r="FC2527" i="14"/>
  <c r="FC2366" i="14"/>
  <c r="FC2238" i="14"/>
  <c r="FC2110" i="14"/>
  <c r="FC1982" i="14"/>
  <c r="FC1854" i="14"/>
  <c r="FC1726" i="14"/>
  <c r="FD2834" i="14"/>
  <c r="FD2663" i="14"/>
  <c r="FC2493" i="14"/>
  <c r="FD2340" i="14"/>
  <c r="FD2212" i="14"/>
  <c r="FD2084" i="14"/>
  <c r="FD1956" i="14"/>
  <c r="FD1888" i="14"/>
  <c r="FD1856" i="14"/>
  <c r="FD1824" i="14"/>
  <c r="FD1792" i="14"/>
  <c r="FD1760" i="14"/>
  <c r="FD1728" i="14"/>
  <c r="FD1696" i="14"/>
  <c r="FD1664" i="14"/>
  <c r="FD1632" i="14"/>
  <c r="FD1600" i="14"/>
  <c r="FD1568" i="14"/>
  <c r="FD1536" i="14"/>
  <c r="FD1504" i="14"/>
  <c r="FD1472" i="14"/>
  <c r="FD1440" i="14"/>
  <c r="FD1408" i="14"/>
  <c r="FD1376" i="14"/>
  <c r="FD1344" i="14"/>
  <c r="FD1312" i="14"/>
  <c r="FD1280" i="14"/>
  <c r="FD1248" i="14"/>
  <c r="FD1216" i="14"/>
  <c r="FD1184" i="14"/>
  <c r="FD1152" i="14"/>
  <c r="FD1120" i="14"/>
  <c r="FD1088" i="14"/>
  <c r="FD1056" i="14"/>
  <c r="FD1024" i="14"/>
  <c r="FD992" i="14"/>
  <c r="FD960" i="14"/>
  <c r="FD928" i="14"/>
  <c r="FC2915" i="14"/>
  <c r="FD2872" i="14"/>
  <c r="FD2829" i="14"/>
  <c r="FC2787" i="14"/>
  <c r="FD2744" i="14"/>
  <c r="FD2701" i="14"/>
  <c r="FC2659" i="14"/>
  <c r="FD2616" i="14"/>
  <c r="FD2573" i="14"/>
  <c r="FC2531" i="14"/>
  <c r="FD2488" i="14"/>
  <c r="FD2445" i="14"/>
  <c r="FC2403" i="14"/>
  <c r="FC2369" i="14"/>
  <c r="FC2337" i="14"/>
  <c r="FC2305" i="14"/>
  <c r="FC2273" i="14"/>
  <c r="FC2241" i="14"/>
  <c r="FC2209" i="14"/>
  <c r="FC2177" i="14"/>
  <c r="FC2145" i="14"/>
  <c r="FC2113" i="14"/>
  <c r="FC2081" i="14"/>
  <c r="FC2049" i="14"/>
  <c r="FC2017" i="14"/>
  <c r="FC1985" i="14"/>
  <c r="FC1953" i="14"/>
  <c r="FC1921" i="14"/>
  <c r="FC1889" i="14"/>
  <c r="FC1857" i="14"/>
  <c r="FC1825" i="14"/>
  <c r="FC1793" i="14"/>
  <c r="FC1761" i="14"/>
  <c r="FC1729" i="14"/>
  <c r="FC1697" i="14"/>
  <c r="FC1665" i="14"/>
  <c r="FC1633" i="14"/>
  <c r="FC1601" i="14"/>
  <c r="FC1569" i="14"/>
  <c r="FC1537" i="14"/>
  <c r="FC1505" i="14"/>
  <c r="FC1473" i="14"/>
  <c r="FC1441" i="14"/>
  <c r="FC1409" i="14"/>
  <c r="FC1377" i="14"/>
  <c r="FC1345" i="14"/>
  <c r="FC1313" i="14"/>
  <c r="FC1281" i="14"/>
  <c r="FC1249" i="14"/>
  <c r="FC1217" i="14"/>
  <c r="FC1185" i="14"/>
  <c r="FC1153" i="14"/>
  <c r="FC1121" i="14"/>
  <c r="FC1089" i="14"/>
  <c r="FC1057" i="14"/>
  <c r="FC1025" i="14"/>
  <c r="FC993" i="14"/>
  <c r="FC961" i="14"/>
  <c r="FC929" i="14"/>
  <c r="FC2913" i="14"/>
  <c r="FD2870" i="14"/>
  <c r="FD2827" i="14"/>
  <c r="FC2785" i="14"/>
  <c r="FD2742" i="14"/>
  <c r="FD2699" i="14"/>
  <c r="FC2657" i="14"/>
  <c r="FD2614" i="14"/>
  <c r="FD2571" i="14"/>
  <c r="FC2529" i="14"/>
  <c r="FD2486" i="14"/>
  <c r="FD2443" i="14"/>
  <c r="FC2401" i="14"/>
  <c r="FD2367" i="14"/>
  <c r="FD2335" i="14"/>
  <c r="FD2303" i="14"/>
  <c r="FD2271" i="14"/>
  <c r="FD2239" i="14"/>
  <c r="FD2207" i="14"/>
  <c r="FD2175" i="14"/>
  <c r="FD2143" i="14"/>
  <c r="FD2111" i="14"/>
  <c r="FD2079" i="14"/>
  <c r="FD2047" i="14"/>
  <c r="FD2015" i="14"/>
  <c r="FD1983" i="14"/>
  <c r="FD1951" i="14"/>
  <c r="FD1919" i="14"/>
  <c r="FD1887" i="14"/>
  <c r="FD1855" i="14"/>
  <c r="FD1823" i="14"/>
  <c r="FD1791" i="14"/>
  <c r="FD1759" i="14"/>
  <c r="FD1727" i="14"/>
  <c r="FD1695" i="14"/>
  <c r="FD1667" i="14"/>
  <c r="FD1657" i="14"/>
  <c r="FD1647" i="14"/>
  <c r="FD1635" i="14"/>
  <c r="FD1625" i="14"/>
  <c r="FD1615" i="14"/>
  <c r="FD1603" i="14"/>
  <c r="FD1593" i="14"/>
  <c r="FD1583" i="14"/>
  <c r="FD1575" i="14"/>
  <c r="FD1567" i="14"/>
  <c r="FD1559" i="14"/>
  <c r="FD1551" i="14"/>
  <c r="FD1543" i="14"/>
  <c r="FD1535" i="14"/>
  <c r="FD1527" i="14"/>
  <c r="FD1519" i="14"/>
  <c r="FD1511" i="14"/>
  <c r="FD1503" i="14"/>
  <c r="FD1495" i="14"/>
  <c r="FD1487" i="14"/>
  <c r="FD1479" i="14"/>
  <c r="FD1471" i="14"/>
  <c r="FD1463" i="14"/>
  <c r="FD1455" i="14"/>
  <c r="FD1447" i="14"/>
  <c r="FD1439" i="14"/>
  <c r="FD1431" i="14"/>
  <c r="FD1423" i="14"/>
  <c r="FD1415" i="14"/>
  <c r="FD1407" i="14"/>
  <c r="FD1399" i="14"/>
  <c r="FD1391" i="14"/>
  <c r="FD1383" i="14"/>
  <c r="FD1375" i="14"/>
  <c r="FD1367" i="14"/>
  <c r="FD1359" i="14"/>
  <c r="FD1351" i="14"/>
  <c r="FD1343" i="14"/>
  <c r="FD1335" i="14"/>
  <c r="FD1327" i="14"/>
  <c r="FD1319" i="14"/>
  <c r="FD1311" i="14"/>
  <c r="FD1303" i="14"/>
  <c r="FD1295" i="14"/>
  <c r="FD1287" i="14"/>
  <c r="FD1279" i="14"/>
  <c r="FD1271" i="14"/>
  <c r="FD1263" i="14"/>
  <c r="FD1255" i="14"/>
  <c r="FD1247" i="14"/>
  <c r="FD1239" i="14"/>
  <c r="FD1231" i="14"/>
  <c r="FD1223" i="14"/>
  <c r="FD1215" i="14"/>
  <c r="FD1207" i="14"/>
  <c r="FD1199" i="14"/>
  <c r="FD1191" i="14"/>
  <c r="FD1183" i="14"/>
  <c r="FD1175" i="14"/>
  <c r="FD1167" i="14"/>
  <c r="FD1159" i="14"/>
  <c r="FD1151" i="14"/>
  <c r="FD1143" i="14"/>
  <c r="FD1135" i="14"/>
  <c r="FD1127" i="14"/>
  <c r="FD1119" i="14"/>
  <c r="FD1111" i="14"/>
  <c r="FD1103" i="14"/>
  <c r="FD1095" i="14"/>
  <c r="FD1087" i="14"/>
  <c r="FD1079" i="14"/>
  <c r="FD1071" i="14"/>
  <c r="FD1063" i="14"/>
  <c r="FD1055" i="14"/>
  <c r="FD1047" i="14"/>
  <c r="FD1039" i="14"/>
  <c r="FD1031" i="14"/>
  <c r="FD1023" i="14"/>
  <c r="FD1015" i="14"/>
  <c r="FD1007" i="14"/>
  <c r="FD999" i="14"/>
  <c r="FD991" i="14"/>
  <c r="FD983" i="14"/>
  <c r="FD975" i="14"/>
  <c r="FD967" i="14"/>
  <c r="FD959" i="14"/>
  <c r="FD951" i="14"/>
  <c r="FD943" i="14"/>
  <c r="FD935" i="14"/>
  <c r="FD927" i="14"/>
  <c r="FD919" i="14"/>
  <c r="FD911" i="14"/>
  <c r="FD903" i="14"/>
  <c r="FD895" i="14"/>
  <c r="FD887" i="14"/>
  <c r="FD879" i="14"/>
  <c r="FD871" i="14"/>
  <c r="FD863" i="14"/>
  <c r="FD855" i="14"/>
  <c r="FD847" i="14"/>
  <c r="FD839" i="14"/>
  <c r="FD831" i="14"/>
  <c r="FD823" i="14"/>
  <c r="FD815" i="14"/>
  <c r="FD807" i="14"/>
  <c r="FD799" i="14"/>
  <c r="FD791" i="14"/>
  <c r="FD783" i="14"/>
  <c r="FD775" i="14"/>
  <c r="FD767" i="14"/>
  <c r="FD759" i="14"/>
  <c r="FD751" i="14"/>
  <c r="FD743" i="14"/>
  <c r="FD735" i="14"/>
  <c r="FD727" i="14"/>
  <c r="FD719" i="14"/>
  <c r="FD711" i="14"/>
  <c r="FD703" i="14"/>
  <c r="FD695" i="14"/>
  <c r="FD687" i="14"/>
  <c r="FD679" i="14"/>
  <c r="FC1662" i="14"/>
  <c r="FC1630" i="14"/>
  <c r="FC1598" i="14"/>
  <c r="FC1566" i="14"/>
  <c r="FC1534" i="14"/>
  <c r="FC1502" i="14"/>
  <c r="FC1470" i="14"/>
  <c r="FC1438" i="14"/>
  <c r="FC1406" i="14"/>
  <c r="FC1374" i="14"/>
  <c r="FC1342" i="14"/>
  <c r="FC1310" i="14"/>
  <c r="FC1278" i="14"/>
  <c r="FC1246" i="14"/>
  <c r="FC1214" i="14"/>
  <c r="FC1182" i="14"/>
  <c r="FC1150" i="14"/>
  <c r="FC1118" i="14"/>
  <c r="FC1086" i="14"/>
  <c r="FC1054" i="14"/>
  <c r="FC1022" i="14"/>
  <c r="FC990" i="14"/>
  <c r="FC958" i="14"/>
  <c r="FC926" i="14"/>
  <c r="FC914" i="14"/>
  <c r="FC903" i="14"/>
  <c r="FD892" i="14"/>
  <c r="FC882" i="14"/>
  <c r="FC871" i="14"/>
  <c r="FD860" i="14"/>
  <c r="FC850" i="14"/>
  <c r="FC839" i="14"/>
  <c r="FD828" i="14"/>
  <c r="FC818" i="14"/>
  <c r="FC807" i="14"/>
  <c r="FD796" i="14"/>
  <c r="FC786" i="14"/>
  <c r="FC775" i="14"/>
  <c r="FD764" i="14"/>
  <c r="FC754" i="14"/>
  <c r="FC743" i="14"/>
  <c r="FD732" i="14"/>
  <c r="FC722" i="14"/>
  <c r="FC711" i="14"/>
  <c r="FD700" i="14"/>
  <c r="FC690" i="14"/>
  <c r="FC679" i="14"/>
  <c r="FD670" i="14"/>
  <c r="FD662" i="14"/>
  <c r="FD654" i="14"/>
  <c r="FD646" i="14"/>
  <c r="FD638" i="14"/>
  <c r="FD630" i="14"/>
  <c r="FD622" i="14"/>
  <c r="FD614" i="14"/>
  <c r="FD606" i="14"/>
  <c r="FD598" i="14"/>
  <c r="FD590" i="14"/>
  <c r="FD582" i="14"/>
  <c r="FD574" i="14"/>
  <c r="FD566" i="14"/>
  <c r="FD558" i="14"/>
  <c r="FD550" i="14"/>
  <c r="FD542" i="14"/>
  <c r="FD534" i="14"/>
  <c r="FD526" i="14"/>
  <c r="FD518" i="14"/>
  <c r="FD510" i="14"/>
  <c r="FD502" i="14"/>
  <c r="FD494" i="14"/>
  <c r="FD486" i="14"/>
  <c r="FD478" i="14"/>
  <c r="FD470" i="14"/>
  <c r="FD462" i="14"/>
  <c r="FD454" i="14"/>
  <c r="FD446" i="14"/>
  <c r="FD438" i="14"/>
  <c r="FD430" i="14"/>
  <c r="FD422" i="14"/>
  <c r="FD414" i="14"/>
  <c r="FD406" i="14"/>
  <c r="FD398" i="14"/>
  <c r="FD390" i="14"/>
  <c r="FD382" i="14"/>
  <c r="FD374" i="14"/>
  <c r="FD366" i="14"/>
  <c r="FD358" i="14"/>
  <c r="FD350" i="14"/>
  <c r="FD342" i="14"/>
  <c r="FD334" i="14"/>
  <c r="FD326" i="14"/>
  <c r="FD318" i="14"/>
  <c r="FD310" i="14"/>
  <c r="FD302" i="14"/>
  <c r="FD294" i="14"/>
  <c r="FD286" i="14"/>
  <c r="FD278" i="14"/>
  <c r="FD270" i="14"/>
  <c r="FD262" i="14"/>
  <c r="FD254" i="14"/>
  <c r="FD246" i="14"/>
  <c r="FD238" i="14"/>
  <c r="FD230" i="14"/>
  <c r="FD222" i="14"/>
  <c r="FD214" i="14"/>
  <c r="FD206" i="14"/>
  <c r="FD198" i="14"/>
  <c r="FD190" i="14"/>
  <c r="FD182" i="14"/>
  <c r="FD174" i="14"/>
  <c r="FD166" i="14"/>
  <c r="FD158" i="14"/>
  <c r="FD150" i="14"/>
  <c r="FD142" i="14"/>
  <c r="FD134" i="14"/>
  <c r="FD126" i="14"/>
  <c r="FD118" i="14"/>
  <c r="FD110" i="14"/>
  <c r="FD102" i="14"/>
  <c r="FD94" i="14"/>
  <c r="FD86" i="14"/>
  <c r="FD78" i="14"/>
  <c r="FD70" i="14"/>
  <c r="FC1656" i="14"/>
  <c r="FC1624" i="14"/>
  <c r="FC1592" i="14"/>
  <c r="FC1560" i="14"/>
  <c r="FC1528" i="14"/>
  <c r="FC1496" i="14"/>
  <c r="FC1464" i="14"/>
  <c r="FC1432" i="14"/>
  <c r="FC1400" i="14"/>
  <c r="FC1368" i="14"/>
  <c r="FC1336" i="14"/>
  <c r="FC1304" i="14"/>
  <c r="FC1272" i="14"/>
  <c r="FC1240" i="14"/>
  <c r="FC1208" i="14"/>
  <c r="FC1176" i="14"/>
  <c r="FC1144" i="14"/>
  <c r="FC1112" i="14"/>
  <c r="FC1080" i="14"/>
  <c r="FC1048" i="14"/>
  <c r="FC1016" i="14"/>
  <c r="FC984" i="14"/>
  <c r="FC952" i="14"/>
  <c r="FD922" i="14"/>
  <c r="FC912" i="14"/>
  <c r="FC901" i="14"/>
  <c r="FD890" i="14"/>
  <c r="FC880" i="14"/>
  <c r="FC869" i="14"/>
  <c r="FD858" i="14"/>
  <c r="FC848" i="14"/>
  <c r="FC837" i="14"/>
  <c r="FD826" i="14"/>
  <c r="FC816" i="14"/>
  <c r="FC805" i="14"/>
  <c r="FD794" i="14"/>
  <c r="FC784" i="14"/>
  <c r="FC773" i="14"/>
  <c r="FD762" i="14"/>
  <c r="FC752" i="14"/>
  <c r="FC741" i="14"/>
  <c r="FD730" i="14"/>
  <c r="FC720" i="14"/>
  <c r="FC709" i="14"/>
  <c r="FD698" i="14"/>
  <c r="FC688" i="14"/>
  <c r="FC677" i="14"/>
  <c r="FC669" i="14"/>
  <c r="FC661" i="14"/>
  <c r="FC653" i="14"/>
  <c r="FC645" i="14"/>
  <c r="FC637" i="14"/>
  <c r="FC629" i="14"/>
  <c r="FC621" i="14"/>
  <c r="FC613" i="14"/>
  <c r="FC605" i="14"/>
  <c r="FC597" i="14"/>
  <c r="FC589" i="14"/>
  <c r="FC581" i="14"/>
  <c r="FC573" i="14"/>
  <c r="FC565" i="14"/>
  <c r="FC557" i="14"/>
  <c r="FC549" i="14"/>
  <c r="FC541" i="14"/>
  <c r="FC533" i="14"/>
  <c r="FC525" i="14"/>
  <c r="FC517" i="14"/>
  <c r="FC509" i="14"/>
  <c r="FC501" i="14"/>
  <c r="FC493" i="14"/>
  <c r="FC485" i="14"/>
  <c r="FC477" i="14"/>
  <c r="FC469" i="14"/>
  <c r="FC461" i="14"/>
  <c r="FC453" i="14"/>
  <c r="FC445" i="14"/>
  <c r="FC437" i="14"/>
  <c r="FC429" i="14"/>
  <c r="FC421" i="14"/>
  <c r="FC413" i="14"/>
  <c r="FC405" i="14"/>
  <c r="FC397" i="14"/>
  <c r="FC389" i="14"/>
  <c r="FC381" i="14"/>
  <c r="FC373" i="14"/>
  <c r="FC365" i="14"/>
  <c r="FC357" i="14"/>
  <c r="FC349" i="14"/>
  <c r="FC341" i="14"/>
  <c r="FC333" i="14"/>
  <c r="FC325" i="14"/>
  <c r="FC317" i="14"/>
  <c r="FC309" i="14"/>
  <c r="FC301" i="14"/>
  <c r="FC293" i="14"/>
  <c r="FC285" i="14"/>
  <c r="FC277" i="14"/>
  <c r="FC269" i="14"/>
  <c r="FC261" i="14"/>
  <c r="FC253" i="14"/>
  <c r="FC245" i="14"/>
  <c r="FC237" i="14"/>
  <c r="FC229" i="14"/>
  <c r="FC221" i="14"/>
  <c r="FC213" i="14"/>
  <c r="FC205" i="14"/>
  <c r="FC197" i="14"/>
  <c r="FC189" i="14"/>
  <c r="FC181" i="14"/>
  <c r="FC173" i="14"/>
  <c r="FC165" i="14"/>
  <c r="FC157" i="14"/>
  <c r="FC149" i="14"/>
  <c r="FC141" i="14"/>
  <c r="FC133" i="14"/>
  <c r="FC125" i="14"/>
  <c r="FC117" i="14"/>
  <c r="FC109" i="14"/>
  <c r="FC101" i="14"/>
  <c r="FC93" i="14"/>
  <c r="FC85" i="14"/>
  <c r="FC77" i="14"/>
  <c r="FC1682" i="14"/>
  <c r="FC1650" i="14"/>
  <c r="FC1618" i="14"/>
  <c r="FC1586" i="14"/>
  <c r="FC1554" i="14"/>
  <c r="FC1522" i="14"/>
  <c r="FC1490" i="14"/>
  <c r="FC1458" i="14"/>
  <c r="FC1426" i="14"/>
  <c r="FC1394" i="14"/>
  <c r="FC1362" i="14"/>
  <c r="FC1330" i="14"/>
  <c r="FC1298" i="14"/>
  <c r="FC1266" i="14"/>
  <c r="FC1234" i="14"/>
  <c r="FC1202" i="14"/>
  <c r="FC1170" i="14"/>
  <c r="FC1138" i="14"/>
  <c r="FC1106" i="14"/>
  <c r="FC1074" i="14"/>
  <c r="FC1042" i="14"/>
  <c r="FC1010" i="14"/>
  <c r="FC978" i="14"/>
  <c r="FC946" i="14"/>
  <c r="FD920" i="14"/>
  <c r="FC910" i="14"/>
  <c r="FC899" i="14"/>
  <c r="FD888" i="14"/>
  <c r="FC878" i="14"/>
  <c r="FC867" i="14"/>
  <c r="FD856" i="14"/>
  <c r="FC846" i="14"/>
  <c r="FC835" i="14"/>
  <c r="FD824" i="14"/>
  <c r="FC814" i="14"/>
  <c r="FC803" i="14"/>
  <c r="FD792" i="14"/>
  <c r="FC782" i="14"/>
  <c r="FC771" i="14"/>
  <c r="FD760" i="14"/>
  <c r="FC750" i="14"/>
  <c r="FC739" i="14"/>
  <c r="FD728" i="14"/>
  <c r="FC718" i="14"/>
  <c r="FC707" i="14"/>
  <c r="FD696" i="14"/>
  <c r="FC686" i="14"/>
  <c r="FD675" i="14"/>
  <c r="FD667" i="14"/>
  <c r="FD659" i="14"/>
  <c r="FD651" i="14"/>
  <c r="FD643" i="14"/>
  <c r="FD635" i="14"/>
  <c r="FD627" i="14"/>
  <c r="FD619" i="14"/>
  <c r="FD611" i="14"/>
  <c r="FD603" i="14"/>
  <c r="FD595" i="14"/>
  <c r="FD587" i="14"/>
  <c r="FD579" i="14"/>
  <c r="FD571" i="14"/>
  <c r="FD563" i="14"/>
  <c r="FD555" i="14"/>
  <c r="FD547" i="14"/>
  <c r="FD539" i="14"/>
  <c r="FD531" i="14"/>
  <c r="FD523" i="14"/>
  <c r="FD515" i="14"/>
  <c r="FD507" i="14"/>
  <c r="FD499" i="14"/>
  <c r="FD491" i="14"/>
  <c r="FD483" i="14"/>
  <c r="FD475" i="14"/>
  <c r="FD467" i="14"/>
  <c r="FD459" i="14"/>
  <c r="FD451" i="14"/>
  <c r="FD443" i="14"/>
  <c r="FD435" i="14"/>
  <c r="FD427" i="14"/>
  <c r="FD419" i="14"/>
  <c r="FD411" i="14"/>
  <c r="FD403" i="14"/>
  <c r="FD395" i="14"/>
  <c r="FD387" i="14"/>
  <c r="FD379" i="14"/>
  <c r="FD371" i="14"/>
  <c r="FD363" i="14"/>
  <c r="FD355" i="14"/>
  <c r="FD347" i="14"/>
  <c r="FD339" i="14"/>
  <c r="FD331" i="14"/>
  <c r="FD323" i="14"/>
  <c r="FD315" i="14"/>
  <c r="FD307" i="14"/>
  <c r="FD299" i="14"/>
  <c r="FD291" i="14"/>
  <c r="FD283" i="14"/>
  <c r="FD275" i="14"/>
  <c r="FD267" i="14"/>
  <c r="FD259" i="14"/>
  <c r="FD251" i="14"/>
  <c r="FD243" i="14"/>
  <c r="FD235" i="14"/>
  <c r="FD227" i="14"/>
  <c r="FD219" i="14"/>
  <c r="FD211" i="14"/>
  <c r="FD203" i="14"/>
  <c r="FD195" i="14"/>
  <c r="FD187" i="14"/>
  <c r="FD179" i="14"/>
  <c r="FD171" i="14"/>
  <c r="FD163" i="14"/>
  <c r="FD155" i="14"/>
  <c r="FD147" i="14"/>
  <c r="FD139" i="14"/>
  <c r="FD131" i="14"/>
  <c r="FD123" i="14"/>
  <c r="FD115" i="14"/>
  <c r="FD107" i="14"/>
  <c r="FD99" i="14"/>
  <c r="FD91" i="14"/>
  <c r="FD83" i="14"/>
  <c r="FD75" i="14"/>
  <c r="FC1676" i="14"/>
  <c r="FC1644" i="14"/>
  <c r="FC1612" i="14"/>
  <c r="FC1580" i="14"/>
  <c r="FC1548" i="14"/>
  <c r="FC1516" i="14"/>
  <c r="FC1484" i="14"/>
  <c r="FC1452" i="14"/>
  <c r="FC1420" i="14"/>
  <c r="FC1388" i="14"/>
  <c r="FC1356" i="14"/>
  <c r="FC1324" i="14"/>
  <c r="FC1292" i="14"/>
  <c r="FC1260" i="14"/>
  <c r="FC1228" i="14"/>
  <c r="FC1196" i="14"/>
  <c r="FC1164" i="14"/>
  <c r="FC1132" i="14"/>
  <c r="FC1100" i="14"/>
  <c r="FC1068" i="14"/>
  <c r="FC1036" i="14"/>
  <c r="FC1004" i="14"/>
  <c r="FC972" i="14"/>
  <c r="FC940" i="14"/>
  <c r="FD918" i="14"/>
  <c r="FC908" i="14"/>
  <c r="FC2942" i="14"/>
  <c r="FC2814" i="14"/>
  <c r="FC2686" i="14"/>
  <c r="FC2558" i="14"/>
  <c r="FC2430" i="14"/>
  <c r="FD2825" i="14"/>
  <c r="FC2655" i="14"/>
  <c r="FD2484" i="14"/>
  <c r="FC2334" i="14"/>
  <c r="FC2206" i="14"/>
  <c r="FC2078" i="14"/>
  <c r="FC1950" i="14"/>
  <c r="FC1822" i="14"/>
  <c r="FC1694" i="14"/>
  <c r="FD2791" i="14"/>
  <c r="FC2621" i="14"/>
  <c r="FD2450" i="14"/>
  <c r="FD2308" i="14"/>
  <c r="FD2180" i="14"/>
  <c r="FD2052" i="14"/>
  <c r="FD1924" i="14"/>
  <c r="FD1880" i="14"/>
  <c r="FD1848" i="14"/>
  <c r="FD1816" i="14"/>
  <c r="FD1784" i="14"/>
  <c r="FD1752" i="14"/>
  <c r="FD1720" i="14"/>
  <c r="FD1688" i="14"/>
  <c r="FD1656" i="14"/>
  <c r="FD1624" i="14"/>
  <c r="FD1592" i="14"/>
  <c r="FD1560" i="14"/>
  <c r="FD1528" i="14"/>
  <c r="FD1496" i="14"/>
  <c r="FD1464" i="14"/>
  <c r="FD1432" i="14"/>
  <c r="FD1400" i="14"/>
  <c r="FD1368" i="14"/>
  <c r="FD1336" i="14"/>
  <c r="FD1304" i="14"/>
  <c r="FD1272" i="14"/>
  <c r="FD1240" i="14"/>
  <c r="FD1208" i="14"/>
  <c r="FD1176" i="14"/>
  <c r="FD1144" i="14"/>
  <c r="FD1112" i="14"/>
  <c r="FD1080" i="14"/>
  <c r="FD1048" i="14"/>
  <c r="FD1016" i="14"/>
  <c r="FD984" i="14"/>
  <c r="FD952" i="14"/>
  <c r="FC2947" i="14"/>
  <c r="FD2904" i="14"/>
  <c r="FD2861" i="14"/>
  <c r="FC2819" i="14"/>
  <c r="FD2776" i="14"/>
  <c r="FD2733" i="14"/>
  <c r="FC2691" i="14"/>
  <c r="FD2648" i="14"/>
  <c r="FD2605" i="14"/>
  <c r="FC2563" i="14"/>
  <c r="FD2520" i="14"/>
  <c r="FD2477" i="14"/>
  <c r="FC2435" i="14"/>
  <c r="FC2393" i="14"/>
  <c r="FC2361" i="14"/>
  <c r="FC2329" i="14"/>
  <c r="FC2297" i="14"/>
  <c r="FC2265" i="14"/>
  <c r="FC2233" i="14"/>
  <c r="FC2201" i="14"/>
  <c r="FC2169" i="14"/>
  <c r="FC2137" i="14"/>
  <c r="FC2105" i="14"/>
  <c r="FC2073" i="14"/>
  <c r="FC2041" i="14"/>
  <c r="FC2009" i="14"/>
  <c r="FC1977" i="14"/>
  <c r="FC1945" i="14"/>
  <c r="FC1913" i="14"/>
  <c r="FC1881" i="14"/>
  <c r="FC1849" i="14"/>
  <c r="FC1817" i="14"/>
  <c r="FC1785" i="14"/>
  <c r="FC1753" i="14"/>
  <c r="FC1721" i="14"/>
  <c r="FC1689" i="14"/>
  <c r="FC1657" i="14"/>
  <c r="FC1625" i="14"/>
  <c r="FC1593" i="14"/>
  <c r="FC1561" i="14"/>
  <c r="FC1529" i="14"/>
  <c r="FC1497" i="14"/>
  <c r="FC1465" i="14"/>
  <c r="FC1433" i="14"/>
  <c r="FC1401" i="14"/>
  <c r="FC1369" i="14"/>
  <c r="FC1337" i="14"/>
  <c r="FC1305" i="14"/>
  <c r="FC1273" i="14"/>
  <c r="FC1241" i="14"/>
  <c r="FC1209" i="14"/>
  <c r="FC1177" i="14"/>
  <c r="FC1145" i="14"/>
  <c r="FC1113" i="14"/>
  <c r="FC1081" i="14"/>
  <c r="FC1049" i="14"/>
  <c r="FC1017" i="14"/>
  <c r="FC985" i="14"/>
  <c r="FC953" i="14"/>
  <c r="FC2945" i="14"/>
  <c r="FD2902" i="14"/>
  <c r="FD2859" i="14"/>
  <c r="FC2817" i="14"/>
  <c r="FD2774" i="14"/>
  <c r="FD2731" i="14"/>
  <c r="FC2689" i="14"/>
  <c r="FD2646" i="14"/>
  <c r="FD2603" i="14"/>
  <c r="FC2561" i="14"/>
  <c r="FD2518" i="14"/>
  <c r="FD2475" i="14"/>
  <c r="FC2433" i="14"/>
  <c r="FD2391" i="14"/>
  <c r="FD2359" i="14"/>
  <c r="FD2327" i="14"/>
  <c r="FD2295" i="14"/>
  <c r="FD2263" i="14"/>
  <c r="FD2231" i="14"/>
  <c r="FD2199" i="14"/>
  <c r="FD2167" i="14"/>
  <c r="FD2135" i="14"/>
  <c r="FD2103" i="14"/>
  <c r="FD2071" i="14"/>
  <c r="FD2039" i="14"/>
  <c r="FD2007" i="14"/>
  <c r="FD1975" i="14"/>
  <c r="FD1943" i="14"/>
  <c r="FD1911" i="14"/>
  <c r="FD1879" i="14"/>
  <c r="FD1847" i="14"/>
  <c r="FD1815" i="14"/>
  <c r="FD1783" i="14"/>
  <c r="FD1751" i="14"/>
  <c r="FD1719" i="14"/>
  <c r="FD1687" i="14"/>
  <c r="FD1665" i="14"/>
  <c r="FD1655" i="14"/>
  <c r="FD1643" i="14"/>
  <c r="FD1633" i="14"/>
  <c r="FD1623" i="14"/>
  <c r="FD1611" i="14"/>
  <c r="FD1601" i="14"/>
  <c r="FD1591" i="14"/>
  <c r="FD1581" i="14"/>
  <c r="FD1573" i="14"/>
  <c r="FD1565" i="14"/>
  <c r="FD1557" i="14"/>
  <c r="FD1549" i="14"/>
  <c r="FD1541" i="14"/>
  <c r="FD1533" i="14"/>
  <c r="FD1525" i="14"/>
  <c r="FD1517" i="14"/>
  <c r="FD1509" i="14"/>
  <c r="FD1501" i="14"/>
  <c r="FD1493" i="14"/>
  <c r="FD1485" i="14"/>
  <c r="FD1477" i="14"/>
  <c r="FD1469" i="14"/>
  <c r="FD1461" i="14"/>
  <c r="FD1453" i="14"/>
  <c r="FD1445" i="14"/>
  <c r="FD1437" i="14"/>
  <c r="FD1429" i="14"/>
  <c r="FD1421" i="14"/>
  <c r="FD1413" i="14"/>
  <c r="FD1405" i="14"/>
  <c r="FD1397" i="14"/>
  <c r="FD1389" i="14"/>
  <c r="FD1381" i="14"/>
  <c r="FD1373" i="14"/>
  <c r="FD1365" i="14"/>
  <c r="FD1357" i="14"/>
  <c r="FD1349" i="14"/>
  <c r="FD1341" i="14"/>
  <c r="FD1333" i="14"/>
  <c r="FD1325" i="14"/>
  <c r="FD1317" i="14"/>
  <c r="FD1309" i="14"/>
  <c r="FD1301" i="14"/>
  <c r="FD1293" i="14"/>
  <c r="FD1285" i="14"/>
  <c r="FD1277" i="14"/>
  <c r="FD1269" i="14"/>
  <c r="FD1261" i="14"/>
  <c r="FD1253" i="14"/>
  <c r="FD1245" i="14"/>
  <c r="FD1237" i="14"/>
  <c r="FD1229" i="14"/>
  <c r="FD1221" i="14"/>
  <c r="FD1213" i="14"/>
  <c r="FD1205" i="14"/>
  <c r="FD1197" i="14"/>
  <c r="FD1189" i="14"/>
  <c r="FD1181" i="14"/>
  <c r="FD1173" i="14"/>
  <c r="FD1165" i="14"/>
  <c r="FD1157" i="14"/>
  <c r="FD1149" i="14"/>
  <c r="FD1141" i="14"/>
  <c r="FD1133" i="14"/>
  <c r="FD1125" i="14"/>
  <c r="FD1117" i="14"/>
  <c r="FD1109" i="14"/>
  <c r="FD1101" i="14"/>
  <c r="FD1093" i="14"/>
  <c r="FD1085" i="14"/>
  <c r="FD1077" i="14"/>
  <c r="FD1069" i="14"/>
  <c r="FD1061" i="14"/>
  <c r="FD1053" i="14"/>
  <c r="FD1045" i="14"/>
  <c r="FD1037" i="14"/>
  <c r="FD1029" i="14"/>
  <c r="FD1021" i="14"/>
  <c r="FD1013" i="14"/>
  <c r="FD1005" i="14"/>
  <c r="FD997" i="14"/>
  <c r="FD989" i="14"/>
  <c r="FD981" i="14"/>
  <c r="FD973" i="14"/>
  <c r="FD965" i="14"/>
  <c r="FD957" i="14"/>
  <c r="FD949" i="14"/>
  <c r="FD941" i="14"/>
  <c r="FD933" i="14"/>
  <c r="FD925" i="14"/>
  <c r="FD917" i="14"/>
  <c r="FD909" i="14"/>
  <c r="FD901" i="14"/>
  <c r="FD893" i="14"/>
  <c r="FD885" i="14"/>
  <c r="FD877" i="14"/>
  <c r="FD869" i="14"/>
  <c r="FD861" i="14"/>
  <c r="FD853" i="14"/>
  <c r="FD845" i="14"/>
  <c r="FD837" i="14"/>
  <c r="FD829" i="14"/>
  <c r="FD821" i="14"/>
  <c r="FD813" i="14"/>
  <c r="FD805" i="14"/>
  <c r="FD797" i="14"/>
  <c r="FD789" i="14"/>
  <c r="FD781" i="14"/>
  <c r="FD773" i="14"/>
  <c r="FD765" i="14"/>
  <c r="FD757" i="14"/>
  <c r="FD749" i="14"/>
  <c r="FD741" i="14"/>
  <c r="FD733" i="14"/>
  <c r="FD725" i="14"/>
  <c r="FD717" i="14"/>
  <c r="FD709" i="14"/>
  <c r="FD701" i="14"/>
  <c r="FD693" i="14"/>
  <c r="FD685" i="14"/>
  <c r="FD677" i="14"/>
  <c r="FC1654" i="14"/>
  <c r="FC1622" i="14"/>
  <c r="FC1590" i="14"/>
  <c r="FC1558" i="14"/>
  <c r="FC1526" i="14"/>
  <c r="FC1494" i="14"/>
  <c r="FC1462" i="14"/>
  <c r="FC1430" i="14"/>
  <c r="FC1398" i="14"/>
  <c r="FC1366" i="14"/>
  <c r="FC1334" i="14"/>
  <c r="FC1302" i="14"/>
  <c r="FC1270" i="14"/>
  <c r="FC1238" i="14"/>
  <c r="FC1206" i="14"/>
  <c r="FC1174" i="14"/>
  <c r="FC1142" i="14"/>
  <c r="FC1110" i="14"/>
  <c r="FC1078" i="14"/>
  <c r="FC1046" i="14"/>
  <c r="FC1014" i="14"/>
  <c r="FC982" i="14"/>
  <c r="FC950" i="14"/>
  <c r="FC922" i="14"/>
  <c r="FC911" i="14"/>
  <c r="FD900" i="14"/>
  <c r="FC890" i="14"/>
  <c r="FC879" i="14"/>
  <c r="FD868" i="14"/>
  <c r="FC858" i="14"/>
  <c r="FC847" i="14"/>
  <c r="FD836" i="14"/>
  <c r="FC826" i="14"/>
  <c r="FC815" i="14"/>
  <c r="FD804" i="14"/>
  <c r="FC794" i="14"/>
  <c r="FC783" i="14"/>
  <c r="FD772" i="14"/>
  <c r="FC762" i="14"/>
  <c r="FC751" i="14"/>
  <c r="FD740" i="14"/>
  <c r="FC730" i="14"/>
  <c r="FC719" i="14"/>
  <c r="FD708" i="14"/>
  <c r="FC698" i="14"/>
  <c r="FC687" i="14"/>
  <c r="FD676" i="14"/>
  <c r="FD668" i="14"/>
  <c r="FD660" i="14"/>
  <c r="FD652" i="14"/>
  <c r="FD644" i="14"/>
  <c r="FD636" i="14"/>
  <c r="FD628" i="14"/>
  <c r="FD620" i="14"/>
  <c r="FD612" i="14"/>
  <c r="FD604" i="14"/>
  <c r="FD596" i="14"/>
  <c r="FD588" i="14"/>
  <c r="FD580" i="14"/>
  <c r="FD572" i="14"/>
  <c r="FD564" i="14"/>
  <c r="FD556" i="14"/>
  <c r="FD548" i="14"/>
  <c r="FD540" i="14"/>
  <c r="FD532" i="14"/>
  <c r="FD524" i="14"/>
  <c r="FD516" i="14"/>
  <c r="FD508" i="14"/>
  <c r="FD500" i="14"/>
  <c r="FD492" i="14"/>
  <c r="FD484" i="14"/>
  <c r="FD476" i="14"/>
  <c r="FD468" i="14"/>
  <c r="FD460" i="14"/>
  <c r="FD452" i="14"/>
  <c r="FD444" i="14"/>
  <c r="FD436" i="14"/>
  <c r="FD428" i="14"/>
  <c r="FD420" i="14"/>
  <c r="FD412" i="14"/>
  <c r="FD404" i="14"/>
  <c r="FD396" i="14"/>
  <c r="FD388" i="14"/>
  <c r="FD380" i="14"/>
  <c r="FD372" i="14"/>
  <c r="FD364" i="14"/>
  <c r="FD356" i="14"/>
  <c r="FD348" i="14"/>
  <c r="FD340" i="14"/>
  <c r="FD332" i="14"/>
  <c r="FD324" i="14"/>
  <c r="FD316" i="14"/>
  <c r="FD308" i="14"/>
  <c r="FD300" i="14"/>
  <c r="FD292" i="14"/>
  <c r="FD284" i="14"/>
  <c r="FD276" i="14"/>
  <c r="FD268" i="14"/>
  <c r="FD260" i="14"/>
  <c r="FD252" i="14"/>
  <c r="FD244" i="14"/>
  <c r="FD236" i="14"/>
  <c r="FD228" i="14"/>
  <c r="FD220" i="14"/>
  <c r="FD212" i="14"/>
  <c r="FD204" i="14"/>
  <c r="FD196" i="14"/>
  <c r="FD188" i="14"/>
  <c r="FD180" i="14"/>
  <c r="FD172" i="14"/>
  <c r="FD164" i="14"/>
  <c r="FD156" i="14"/>
  <c r="FD148" i="14"/>
  <c r="FD140" i="14"/>
  <c r="FD132" i="14"/>
  <c r="FD124" i="14"/>
  <c r="FD116" i="14"/>
  <c r="FD108" i="14"/>
  <c r="FD100" i="14"/>
  <c r="FD92" i="14"/>
  <c r="FD84" i="14"/>
  <c r="FD76" i="14"/>
  <c r="FC1680" i="14"/>
  <c r="FC1648" i="14"/>
  <c r="FC1616" i="14"/>
  <c r="FC1584" i="14"/>
  <c r="FC1552" i="14"/>
  <c r="FC1520" i="14"/>
  <c r="FC1488" i="14"/>
  <c r="FC1456" i="14"/>
  <c r="FC1424" i="14"/>
  <c r="FC1392" i="14"/>
  <c r="FC1360" i="14"/>
  <c r="FC1328" i="14"/>
  <c r="FC1296" i="14"/>
  <c r="FC1264" i="14"/>
  <c r="FC1232" i="14"/>
  <c r="FC1200" i="14"/>
  <c r="FC1168" i="14"/>
  <c r="FC1136" i="14"/>
  <c r="FC1104" i="14"/>
  <c r="FC1072" i="14"/>
  <c r="FC1040" i="14"/>
  <c r="FC1008" i="14"/>
  <c r="FC976" i="14"/>
  <c r="FC944" i="14"/>
  <c r="FC920" i="14"/>
  <c r="FC909" i="14"/>
  <c r="FD898" i="14"/>
  <c r="FC888" i="14"/>
  <c r="FC877" i="14"/>
  <c r="FD866" i="14"/>
  <c r="FC856" i="14"/>
  <c r="FC845" i="14"/>
  <c r="FD834" i="14"/>
  <c r="FC824" i="14"/>
  <c r="FC813" i="14"/>
  <c r="FD802" i="14"/>
  <c r="FC792" i="14"/>
  <c r="FC781" i="14"/>
  <c r="FD770" i="14"/>
  <c r="FC760" i="14"/>
  <c r="FC749" i="14"/>
  <c r="FD738" i="14"/>
  <c r="FC728" i="14"/>
  <c r="FC717" i="14"/>
  <c r="FD706" i="14"/>
  <c r="FC696" i="14"/>
  <c r="FC685" i="14"/>
  <c r="FC675" i="14"/>
  <c r="FC667" i="14"/>
  <c r="FC659" i="14"/>
  <c r="FC651" i="14"/>
  <c r="FC643" i="14"/>
  <c r="FC635" i="14"/>
  <c r="FC627" i="14"/>
  <c r="FC619" i="14"/>
  <c r="FC611" i="14"/>
  <c r="FC603" i="14"/>
  <c r="FC595" i="14"/>
  <c r="FC587" i="14"/>
  <c r="FC579" i="14"/>
  <c r="FC571" i="14"/>
  <c r="FC563" i="14"/>
  <c r="FC555" i="14"/>
  <c r="FC547" i="14"/>
  <c r="FC539" i="14"/>
  <c r="FC531" i="14"/>
  <c r="FC523" i="14"/>
  <c r="FC515" i="14"/>
  <c r="FC507" i="14"/>
  <c r="FC499" i="14"/>
  <c r="FC491" i="14"/>
  <c r="FC483" i="14"/>
  <c r="FC475" i="14"/>
  <c r="FC467" i="14"/>
  <c r="FC459" i="14"/>
  <c r="FC451" i="14"/>
  <c r="FC443" i="14"/>
  <c r="FC435" i="14"/>
  <c r="FC427" i="14"/>
  <c r="FC419" i="14"/>
  <c r="FC411" i="14"/>
  <c r="FC403" i="14"/>
  <c r="FC395" i="14"/>
  <c r="FC387" i="14"/>
  <c r="FC379" i="14"/>
  <c r="FC371" i="14"/>
  <c r="FC363" i="14"/>
  <c r="FC355" i="14"/>
  <c r="FC347" i="14"/>
  <c r="FC339" i="14"/>
  <c r="FC331" i="14"/>
  <c r="FC323" i="14"/>
  <c r="FC315" i="14"/>
  <c r="FC307" i="14"/>
  <c r="FC299" i="14"/>
  <c r="FC291" i="14"/>
  <c r="FC283" i="14"/>
  <c r="FC275" i="14"/>
  <c r="FC267" i="14"/>
  <c r="FC259" i="14"/>
  <c r="FC251" i="14"/>
  <c r="FC243" i="14"/>
  <c r="FC235" i="14"/>
  <c r="FC227" i="14"/>
  <c r="FC219" i="14"/>
  <c r="FC211" i="14"/>
  <c r="FC203" i="14"/>
  <c r="FC195" i="14"/>
  <c r="FC187" i="14"/>
  <c r="FC179" i="14"/>
  <c r="FC171" i="14"/>
  <c r="FC163" i="14"/>
  <c r="FC155" i="14"/>
  <c r="FC147" i="14"/>
  <c r="FC139" i="14"/>
  <c r="FC131" i="14"/>
  <c r="FC123" i="14"/>
  <c r="FC115" i="14"/>
  <c r="FC107" i="14"/>
  <c r="FC99" i="14"/>
  <c r="FC91" i="14"/>
  <c r="FC83" i="14"/>
  <c r="FC75" i="14"/>
  <c r="FC1674" i="14"/>
  <c r="FC1642" i="14"/>
  <c r="FC1610" i="14"/>
  <c r="FC1578" i="14"/>
  <c r="FC1546" i="14"/>
  <c r="FC1514" i="14"/>
  <c r="FC1482" i="14"/>
  <c r="FC1450" i="14"/>
  <c r="FC1418" i="14"/>
  <c r="FC1386" i="14"/>
  <c r="FC1354" i="14"/>
  <c r="FC1322" i="14"/>
  <c r="FC1290" i="14"/>
  <c r="FC1258" i="14"/>
  <c r="FC1226" i="14"/>
  <c r="FC1194" i="14"/>
  <c r="FC1162" i="14"/>
  <c r="FC1130" i="14"/>
  <c r="FC1098" i="14"/>
  <c r="FC1066" i="14"/>
  <c r="FC1034" i="14"/>
  <c r="FC1002" i="14"/>
  <c r="FC970" i="14"/>
  <c r="FC938" i="14"/>
  <c r="FC918" i="14"/>
  <c r="FC907" i="14"/>
  <c r="FD896" i="14"/>
  <c r="FC886" i="14"/>
  <c r="FC875" i="14"/>
  <c r="FD864" i="14"/>
  <c r="FC854" i="14"/>
  <c r="FC843" i="14"/>
  <c r="FD832" i="14"/>
  <c r="FC822" i="14"/>
  <c r="FC811" i="14"/>
  <c r="FD800" i="14"/>
  <c r="FC790" i="14"/>
  <c r="FC779" i="14"/>
  <c r="FD768" i="14"/>
  <c r="FC758" i="14"/>
  <c r="FC747" i="14"/>
  <c r="FD736" i="14"/>
  <c r="FC726" i="14"/>
  <c r="FC715" i="14"/>
  <c r="FD704" i="14"/>
  <c r="FC694" i="14"/>
  <c r="FC683" i="14"/>
  <c r="FD673" i="14"/>
  <c r="FD665" i="14"/>
  <c r="FD657" i="14"/>
  <c r="FD649" i="14"/>
  <c r="FD641" i="14"/>
  <c r="FD633" i="14"/>
  <c r="FD625" i="14"/>
  <c r="FD617" i="14"/>
  <c r="FD609" i="14"/>
  <c r="FD601" i="14"/>
  <c r="FD593" i="14"/>
  <c r="FD585" i="14"/>
  <c r="FD577" i="14"/>
  <c r="FD569" i="14"/>
  <c r="FD561" i="14"/>
  <c r="FD553" i="14"/>
  <c r="FD545" i="14"/>
  <c r="FD537" i="14"/>
  <c r="FD529" i="14"/>
  <c r="FD521" i="14"/>
  <c r="FD513" i="14"/>
  <c r="FD505" i="14"/>
  <c r="FD497" i="14"/>
  <c r="FD489" i="14"/>
  <c r="FD481" i="14"/>
  <c r="FD473" i="14"/>
  <c r="FD465" i="14"/>
  <c r="FD457" i="14"/>
  <c r="FD449" i="14"/>
  <c r="FD441" i="14"/>
  <c r="FD433" i="14"/>
  <c r="FD425" i="14"/>
  <c r="FD417" i="14"/>
  <c r="FD409" i="14"/>
  <c r="FD401" i="14"/>
  <c r="FD393" i="14"/>
  <c r="FD385" i="14"/>
  <c r="FD377" i="14"/>
  <c r="FD369" i="14"/>
  <c r="FD361" i="14"/>
  <c r="FD353" i="14"/>
  <c r="FD345" i="14"/>
  <c r="FD337" i="14"/>
  <c r="FD329" i="14"/>
  <c r="FD321" i="14"/>
  <c r="FD313" i="14"/>
  <c r="FD305" i="14"/>
  <c r="FD297" i="14"/>
  <c r="FD289" i="14"/>
  <c r="FD281" i="14"/>
  <c r="FD273" i="14"/>
  <c r="FD265" i="14"/>
  <c r="FD257" i="14"/>
  <c r="FD249" i="14"/>
  <c r="FD241" i="14"/>
  <c r="FD233" i="14"/>
  <c r="FD225" i="14"/>
  <c r="FD217" i="14"/>
  <c r="FD209" i="14"/>
  <c r="FD201" i="14"/>
  <c r="FD193" i="14"/>
  <c r="FD185" i="14"/>
  <c r="FD177" i="14"/>
  <c r="FD169" i="14"/>
  <c r="FD161" i="14"/>
  <c r="FD153" i="14"/>
  <c r="FD145" i="14"/>
  <c r="FD137" i="14"/>
  <c r="FD129" i="14"/>
  <c r="FD121" i="14"/>
  <c r="FD113" i="14"/>
  <c r="FD105" i="14"/>
  <c r="FD97" i="14"/>
  <c r="FD89" i="14"/>
  <c r="FD81" i="14"/>
  <c r="FD73" i="14"/>
  <c r="FC1668" i="14"/>
  <c r="FC1636" i="14"/>
  <c r="FC1604" i="14"/>
  <c r="FC1572" i="14"/>
  <c r="FC1540" i="14"/>
  <c r="FC1508" i="14"/>
  <c r="FC1476" i="14"/>
  <c r="FC1444" i="14"/>
  <c r="FC1412" i="14"/>
  <c r="FC1380" i="14"/>
  <c r="FC1348" i="14"/>
  <c r="FC1316" i="14"/>
  <c r="FC1284" i="14"/>
  <c r="FC1252" i="14"/>
  <c r="FC1220" i="14"/>
  <c r="FC1188" i="14"/>
  <c r="FC1156" i="14"/>
  <c r="FC1124" i="14"/>
  <c r="FC1092" i="14"/>
  <c r="FC1060" i="14"/>
  <c r="FC1028" i="14"/>
  <c r="FC996" i="14"/>
  <c r="FC964" i="14"/>
  <c r="FC932" i="14"/>
  <c r="FC2910" i="14"/>
  <c r="FC2782" i="14"/>
  <c r="FC2654" i="14"/>
  <c r="FC2526" i="14"/>
  <c r="FC2398" i="14"/>
  <c r="FC2783" i="14"/>
  <c r="FD2612" i="14"/>
  <c r="FD2441" i="14"/>
  <c r="FC2302" i="14"/>
  <c r="FC2174" i="14"/>
  <c r="FC2046" i="14"/>
  <c r="FC1918" i="14"/>
  <c r="FC1790" i="14"/>
  <c r="FD2919" i="14"/>
  <c r="FC2749" i="14"/>
  <c r="FD2578" i="14"/>
  <c r="FD2407" i="14"/>
  <c r="FD2276" i="14"/>
  <c r="FD2148" i="14"/>
  <c r="FD2020" i="14"/>
  <c r="FD1906" i="14"/>
  <c r="FD1872" i="14"/>
  <c r="FD1840" i="14"/>
  <c r="FD1808" i="14"/>
  <c r="FD1776" i="14"/>
  <c r="FD1744" i="14"/>
  <c r="FD1712" i="14"/>
  <c r="FD1680" i="14"/>
  <c r="FD1648" i="14"/>
  <c r="FD1616" i="14"/>
  <c r="FD1584" i="14"/>
  <c r="FD1552" i="14"/>
  <c r="FD1520" i="14"/>
  <c r="FD1488" i="14"/>
  <c r="FD1456" i="14"/>
  <c r="FD1424" i="14"/>
  <c r="FD1392" i="14"/>
  <c r="FD1360" i="14"/>
  <c r="FD1328" i="14"/>
  <c r="FD1296" i="14"/>
  <c r="FD1264" i="14"/>
  <c r="FD1232" i="14"/>
  <c r="FD1200" i="14"/>
  <c r="FD1168" i="14"/>
  <c r="FD1136" i="14"/>
  <c r="FD1104" i="14"/>
  <c r="FD1072" i="14"/>
  <c r="FD1040" i="14"/>
  <c r="FD1008" i="14"/>
  <c r="FD976" i="14"/>
  <c r="FD944" i="14"/>
  <c r="FD2936" i="14"/>
  <c r="FD2893" i="14"/>
  <c r="FC2851" i="14"/>
  <c r="FD2808" i="14"/>
  <c r="FD2765" i="14"/>
  <c r="FC2723" i="14"/>
  <c r="FD2680" i="14"/>
  <c r="FD2637" i="14"/>
  <c r="FC2595" i="14"/>
  <c r="FD2552" i="14"/>
  <c r="FD2509" i="14"/>
  <c r="FC2467" i="14"/>
  <c r="FD2424" i="14"/>
  <c r="FC2385" i="14"/>
  <c r="FC2353" i="14"/>
  <c r="FC2321" i="14"/>
  <c r="FC2289" i="14"/>
  <c r="FC2257" i="14"/>
  <c r="FC2225" i="14"/>
  <c r="FC2193" i="14"/>
  <c r="FC2161" i="14"/>
  <c r="FC2129" i="14"/>
  <c r="FC2097" i="14"/>
  <c r="FC2065" i="14"/>
  <c r="FC2033" i="14"/>
  <c r="FC2001" i="14"/>
  <c r="FC1969" i="14"/>
  <c r="FC1937" i="14"/>
  <c r="FC1905" i="14"/>
  <c r="FC1873" i="14"/>
  <c r="FC1841" i="14"/>
  <c r="FC1809" i="14"/>
  <c r="FC1777" i="14"/>
  <c r="FC1745" i="14"/>
  <c r="FC1713" i="14"/>
  <c r="FC1681" i="14"/>
  <c r="FC1649" i="14"/>
  <c r="FC1617" i="14"/>
  <c r="FC1585" i="14"/>
  <c r="FC1553" i="14"/>
  <c r="FC1521" i="14"/>
  <c r="FC1489" i="14"/>
  <c r="FC1457" i="14"/>
  <c r="FC1425" i="14"/>
  <c r="FC1393" i="14"/>
  <c r="FC1361" i="14"/>
  <c r="FC1329" i="14"/>
  <c r="FC1297" i="14"/>
  <c r="FC1265" i="14"/>
  <c r="FC1233" i="14"/>
  <c r="FC1201" i="14"/>
  <c r="FC1169" i="14"/>
  <c r="FC1137" i="14"/>
  <c r="FC1105" i="14"/>
  <c r="FC1073" i="14"/>
  <c r="FC1041" i="14"/>
  <c r="FC1009" i="14"/>
  <c r="FC977" i="14"/>
  <c r="FC945" i="14"/>
  <c r="FD2934" i="14"/>
  <c r="FD2891" i="14"/>
  <c r="FC2849" i="14"/>
  <c r="FD2806" i="14"/>
  <c r="FD2763" i="14"/>
  <c r="FC2721" i="14"/>
  <c r="FD2678" i="14"/>
  <c r="FD2635" i="14"/>
  <c r="FC2593" i="14"/>
  <c r="FD2550" i="14"/>
  <c r="FD2507" i="14"/>
  <c r="FC2465" i="14"/>
  <c r="FD2422" i="14"/>
  <c r="FD2383" i="14"/>
  <c r="FD2351" i="14"/>
  <c r="FD2319" i="14"/>
  <c r="FD2287" i="14"/>
  <c r="FD2255" i="14"/>
  <c r="FD2223" i="14"/>
  <c r="FD2191" i="14"/>
  <c r="FD2159" i="14"/>
  <c r="FD2127" i="14"/>
  <c r="FD2095" i="14"/>
  <c r="FD2063" i="14"/>
  <c r="FD2031" i="14"/>
  <c r="FD1999" i="14"/>
  <c r="FD1967" i="14"/>
  <c r="FD1935" i="14"/>
  <c r="FD1903" i="14"/>
  <c r="FD1871" i="14"/>
  <c r="FD1839" i="14"/>
  <c r="FD1807" i="14"/>
  <c r="FD1775" i="14"/>
  <c r="FD1743" i="14"/>
  <c r="FD1711" i="14"/>
  <c r="FD1679" i="14"/>
  <c r="FD1663" i="14"/>
  <c r="FD1651" i="14"/>
  <c r="FD1641" i="14"/>
  <c r="FD1631" i="14"/>
  <c r="FD1619" i="14"/>
  <c r="FD1609" i="14"/>
  <c r="FD1599" i="14"/>
  <c r="FD1587" i="14"/>
  <c r="FD1579" i="14"/>
  <c r="FD1571" i="14"/>
  <c r="FD1563" i="14"/>
  <c r="FD1555" i="14"/>
  <c r="FD1547" i="14"/>
  <c r="FD1539" i="14"/>
  <c r="FD1531" i="14"/>
  <c r="FD1523" i="14"/>
  <c r="FD1515" i="14"/>
  <c r="FD1507" i="14"/>
  <c r="FD1499" i="14"/>
  <c r="FD1491" i="14"/>
  <c r="FD1483" i="14"/>
  <c r="FD1475" i="14"/>
  <c r="FD1467" i="14"/>
  <c r="FD1459" i="14"/>
  <c r="FD1451" i="14"/>
  <c r="FD1443" i="14"/>
  <c r="FD1435" i="14"/>
  <c r="FD1427" i="14"/>
  <c r="FD1419" i="14"/>
  <c r="FD1411" i="14"/>
  <c r="FD1403" i="14"/>
  <c r="FD1395" i="14"/>
  <c r="FD1387" i="14"/>
  <c r="FD1379" i="14"/>
  <c r="FD1371" i="14"/>
  <c r="FD1363" i="14"/>
  <c r="FD1355" i="14"/>
  <c r="FD1347" i="14"/>
  <c r="FD1339" i="14"/>
  <c r="FD1331" i="14"/>
  <c r="FD1323" i="14"/>
  <c r="FD1315" i="14"/>
  <c r="FD1307" i="14"/>
  <c r="FD1299" i="14"/>
  <c r="FD1291" i="14"/>
  <c r="FD1283" i="14"/>
  <c r="FD1275" i="14"/>
  <c r="FD1267" i="14"/>
  <c r="FD1259" i="14"/>
  <c r="FD1251" i="14"/>
  <c r="FD1243" i="14"/>
  <c r="FD1235" i="14"/>
  <c r="FD1227" i="14"/>
  <c r="FD1219" i="14"/>
  <c r="FD1211" i="14"/>
  <c r="FD1203" i="14"/>
  <c r="FD1195" i="14"/>
  <c r="FD1187" i="14"/>
  <c r="FD1179" i="14"/>
  <c r="FD1171" i="14"/>
  <c r="FD1163" i="14"/>
  <c r="FD1155" i="14"/>
  <c r="FD1147" i="14"/>
  <c r="FD1139" i="14"/>
  <c r="FD1131" i="14"/>
  <c r="FD1123" i="14"/>
  <c r="FD1115" i="14"/>
  <c r="FD1107" i="14"/>
  <c r="FD1099" i="14"/>
  <c r="FD1091" i="14"/>
  <c r="FD1083" i="14"/>
  <c r="FD1075" i="14"/>
  <c r="FD1067" i="14"/>
  <c r="FD1059" i="14"/>
  <c r="FD1051" i="14"/>
  <c r="FD1043" i="14"/>
  <c r="FD1035" i="14"/>
  <c r="FD1027" i="14"/>
  <c r="FD1019" i="14"/>
  <c r="FD1011" i="14"/>
  <c r="FD1003" i="14"/>
  <c r="FD995" i="14"/>
  <c r="FD987" i="14"/>
  <c r="FD979" i="14"/>
  <c r="FD971" i="14"/>
  <c r="FD963" i="14"/>
  <c r="FD955" i="14"/>
  <c r="FD947" i="14"/>
  <c r="FD939" i="14"/>
  <c r="FD931" i="14"/>
  <c r="FD923" i="14"/>
  <c r="FD915" i="14"/>
  <c r="FD907" i="14"/>
  <c r="FD899" i="14"/>
  <c r="FD891" i="14"/>
  <c r="FD883" i="14"/>
  <c r="FD875" i="14"/>
  <c r="FD867" i="14"/>
  <c r="FD859" i="14"/>
  <c r="FD851" i="14"/>
  <c r="FD843" i="14"/>
  <c r="FD835" i="14"/>
  <c r="FD827" i="14"/>
  <c r="FD819" i="14"/>
  <c r="FD811" i="14"/>
  <c r="FD803" i="14"/>
  <c r="FD795" i="14"/>
  <c r="FD787" i="14"/>
  <c r="FD779" i="14"/>
  <c r="FD771" i="14"/>
  <c r="FD763" i="14"/>
  <c r="FD755" i="14"/>
  <c r="FD747" i="14"/>
  <c r="FD739" i="14"/>
  <c r="FD731" i="14"/>
  <c r="FD723" i="14"/>
  <c r="FD715" i="14"/>
  <c r="FD707" i="14"/>
  <c r="FD699" i="14"/>
  <c r="FD691" i="14"/>
  <c r="FD683" i="14"/>
  <c r="FC1678" i="14"/>
  <c r="FC1646" i="14"/>
  <c r="FC1614" i="14"/>
  <c r="FC1582" i="14"/>
  <c r="FC1550" i="14"/>
  <c r="FC1518" i="14"/>
  <c r="FC1486" i="14"/>
  <c r="FC1454" i="14"/>
  <c r="FC1422" i="14"/>
  <c r="FC1390" i="14"/>
  <c r="FC1358" i="14"/>
  <c r="FC1326" i="14"/>
  <c r="FC1294" i="14"/>
  <c r="FC1262" i="14"/>
  <c r="FC1230" i="14"/>
  <c r="FC1198" i="14"/>
  <c r="FC1166" i="14"/>
  <c r="FC1134" i="14"/>
  <c r="FC1102" i="14"/>
  <c r="FC1070" i="14"/>
  <c r="FC1038" i="14"/>
  <c r="FC1006" i="14"/>
  <c r="FC974" i="14"/>
  <c r="FC942" i="14"/>
  <c r="FC919" i="14"/>
  <c r="FD908" i="14"/>
  <c r="FC898" i="14"/>
  <c r="FC887" i="14"/>
  <c r="FD876" i="14"/>
  <c r="FC866" i="14"/>
  <c r="FC855" i="14"/>
  <c r="FD844" i="14"/>
  <c r="FC834" i="14"/>
  <c r="FC823" i="14"/>
  <c r="FD812" i="14"/>
  <c r="FC802" i="14"/>
  <c r="FC791" i="14"/>
  <c r="FD780" i="14"/>
  <c r="FC770" i="14"/>
  <c r="FC759" i="14"/>
  <c r="FD748" i="14"/>
  <c r="FC738" i="14"/>
  <c r="FC727" i="14"/>
  <c r="FD716" i="14"/>
  <c r="FC706" i="14"/>
  <c r="FC695" i="14"/>
  <c r="FD684" i="14"/>
  <c r="FD674" i="14"/>
  <c r="FD666" i="14"/>
  <c r="FD658" i="14"/>
  <c r="FD650" i="14"/>
  <c r="FD642" i="14"/>
  <c r="FD634" i="14"/>
  <c r="FD626" i="14"/>
  <c r="FD618" i="14"/>
  <c r="FD610" i="14"/>
  <c r="FD602" i="14"/>
  <c r="FD594" i="14"/>
  <c r="FD586" i="14"/>
  <c r="FD578" i="14"/>
  <c r="FD570" i="14"/>
  <c r="FD562" i="14"/>
  <c r="FD554" i="14"/>
  <c r="FD546" i="14"/>
  <c r="FD538" i="14"/>
  <c r="FD530" i="14"/>
  <c r="FD522" i="14"/>
  <c r="FD514" i="14"/>
  <c r="FD506" i="14"/>
  <c r="FD498" i="14"/>
  <c r="FD490" i="14"/>
  <c r="FD482" i="14"/>
  <c r="FD474" i="14"/>
  <c r="FD466" i="14"/>
  <c r="FD458" i="14"/>
  <c r="FD450" i="14"/>
  <c r="FD442" i="14"/>
  <c r="FD434" i="14"/>
  <c r="FD426" i="14"/>
  <c r="FD418" i="14"/>
  <c r="FD410" i="14"/>
  <c r="FD402" i="14"/>
  <c r="FD394" i="14"/>
  <c r="FD386" i="14"/>
  <c r="FD378" i="14"/>
  <c r="FD370" i="14"/>
  <c r="FD362" i="14"/>
  <c r="FD354" i="14"/>
  <c r="FD346" i="14"/>
  <c r="FD338" i="14"/>
  <c r="FD330" i="14"/>
  <c r="FD322" i="14"/>
  <c r="FD314" i="14"/>
  <c r="FD306" i="14"/>
  <c r="FD298" i="14"/>
  <c r="FD290" i="14"/>
  <c r="FD282" i="14"/>
  <c r="FD274" i="14"/>
  <c r="FD266" i="14"/>
  <c r="FD258" i="14"/>
  <c r="FD250" i="14"/>
  <c r="FD242" i="14"/>
  <c r="FD234" i="14"/>
  <c r="FD226" i="14"/>
  <c r="FD218" i="14"/>
  <c r="FD210" i="14"/>
  <c r="FD202" i="14"/>
  <c r="FD194" i="14"/>
  <c r="FD186" i="14"/>
  <c r="FD178" i="14"/>
  <c r="FD170" i="14"/>
  <c r="FD162" i="14"/>
  <c r="FD154" i="14"/>
  <c r="FD146" i="14"/>
  <c r="FD138" i="14"/>
  <c r="FD130" i="14"/>
  <c r="FD122" i="14"/>
  <c r="FD114" i="14"/>
  <c r="FD106" i="14"/>
  <c r="FD98" i="14"/>
  <c r="FD90" i="14"/>
  <c r="FD82" i="14"/>
  <c r="FD74" i="14"/>
  <c r="FC1672" i="14"/>
  <c r="FC1640" i="14"/>
  <c r="FC1608" i="14"/>
  <c r="FC1576" i="14"/>
  <c r="FC1544" i="14"/>
  <c r="FC1512" i="14"/>
  <c r="FC1480" i="14"/>
  <c r="FC1448" i="14"/>
  <c r="FC1416" i="14"/>
  <c r="FC1384" i="14"/>
  <c r="FC1352" i="14"/>
  <c r="FC1320" i="14"/>
  <c r="FC1288" i="14"/>
  <c r="FC1256" i="14"/>
  <c r="FC1224" i="14"/>
  <c r="FC1192" i="14"/>
  <c r="FC1160" i="14"/>
  <c r="FC1128" i="14"/>
  <c r="FC1096" i="14"/>
  <c r="FC1064" i="14"/>
  <c r="FC1032" i="14"/>
  <c r="FC1000" i="14"/>
  <c r="FC968" i="14"/>
  <c r="FC936" i="14"/>
  <c r="FC917" i="14"/>
  <c r="FD906" i="14"/>
  <c r="FC896" i="14"/>
  <c r="FC885" i="14"/>
  <c r="FD874" i="14"/>
  <c r="FC864" i="14"/>
  <c r="FC853" i="14"/>
  <c r="FD842" i="14"/>
  <c r="FC832" i="14"/>
  <c r="FC821" i="14"/>
  <c r="FD810" i="14"/>
  <c r="FC800" i="14"/>
  <c r="FC789" i="14"/>
  <c r="FD778" i="14"/>
  <c r="FC768" i="14"/>
  <c r="FC757" i="14"/>
  <c r="FD746" i="14"/>
  <c r="FC736" i="14"/>
  <c r="FC725" i="14"/>
  <c r="FD714" i="14"/>
  <c r="FC704" i="14"/>
  <c r="FC693" i="14"/>
  <c r="FD682" i="14"/>
  <c r="FC673" i="14"/>
  <c r="FC665" i="14"/>
  <c r="FC657" i="14"/>
  <c r="FC649" i="14"/>
  <c r="FC641" i="14"/>
  <c r="FC633" i="14"/>
  <c r="FC625" i="14"/>
  <c r="FC617" i="14"/>
  <c r="FC609" i="14"/>
  <c r="FC601" i="14"/>
  <c r="FC593" i="14"/>
  <c r="FC585" i="14"/>
  <c r="FC577" i="14"/>
  <c r="FC569" i="14"/>
  <c r="FC561" i="14"/>
  <c r="FC553" i="14"/>
  <c r="FC545" i="14"/>
  <c r="FC537" i="14"/>
  <c r="FC529" i="14"/>
  <c r="FC521" i="14"/>
  <c r="FC513" i="14"/>
  <c r="FC505" i="14"/>
  <c r="FC497" i="14"/>
  <c r="FC489" i="14"/>
  <c r="FC481" i="14"/>
  <c r="FC473" i="14"/>
  <c r="FC465" i="14"/>
  <c r="FC457" i="14"/>
  <c r="FC449" i="14"/>
  <c r="FC441" i="14"/>
  <c r="FC433" i="14"/>
  <c r="FC425" i="14"/>
  <c r="FC417" i="14"/>
  <c r="FC409" i="14"/>
  <c r="FC401" i="14"/>
  <c r="FC393" i="14"/>
  <c r="FC385" i="14"/>
  <c r="FC377" i="14"/>
  <c r="FC369" i="14"/>
  <c r="FC361" i="14"/>
  <c r="FC353" i="14"/>
  <c r="FC345" i="14"/>
  <c r="FC337" i="14"/>
  <c r="FC329" i="14"/>
  <c r="FC321" i="14"/>
  <c r="FC313" i="14"/>
  <c r="FC305" i="14"/>
  <c r="FC297" i="14"/>
  <c r="FC289" i="14"/>
  <c r="FC281" i="14"/>
  <c r="FC273" i="14"/>
  <c r="FC265" i="14"/>
  <c r="FC257" i="14"/>
  <c r="FC249" i="14"/>
  <c r="FC241" i="14"/>
  <c r="FC233" i="14"/>
  <c r="FC225" i="14"/>
  <c r="FC217" i="14"/>
  <c r="FC209" i="14"/>
  <c r="FC201" i="14"/>
  <c r="FC193" i="14"/>
  <c r="FC185" i="14"/>
  <c r="FC177" i="14"/>
  <c r="FC169" i="14"/>
  <c r="FC161" i="14"/>
  <c r="FC153" i="14"/>
  <c r="FC145" i="14"/>
  <c r="FC137" i="14"/>
  <c r="FC129" i="14"/>
  <c r="FC121" i="14"/>
  <c r="FC113" i="14"/>
  <c r="FC105" i="14"/>
  <c r="FC97" i="14"/>
  <c r="FC89" i="14"/>
  <c r="FC81" i="14"/>
  <c r="FC73" i="14"/>
  <c r="FC1666" i="14"/>
  <c r="FC1634" i="14"/>
  <c r="FC1602" i="14"/>
  <c r="FC1570" i="14"/>
  <c r="FC1538" i="14"/>
  <c r="FC1506" i="14"/>
  <c r="FC1474" i="14"/>
  <c r="FC1442" i="14"/>
  <c r="FC1410" i="14"/>
  <c r="FC1378" i="14"/>
  <c r="FC1346" i="14"/>
  <c r="FC1314" i="14"/>
  <c r="FC1282" i="14"/>
  <c r="FC1250" i="14"/>
  <c r="FC1218" i="14"/>
  <c r="FC1186" i="14"/>
  <c r="FC1154" i="14"/>
  <c r="FC1122" i="14"/>
  <c r="FC1090" i="14"/>
  <c r="FC1058" i="14"/>
  <c r="FC1026" i="14"/>
  <c r="FC994" i="14"/>
  <c r="FC962" i="14"/>
  <c r="FC930" i="14"/>
  <c r="FC915" i="14"/>
  <c r="FD904" i="14"/>
  <c r="FC894" i="14"/>
  <c r="FC883" i="14"/>
  <c r="FD872" i="14"/>
  <c r="FC862" i="14"/>
  <c r="FC851" i="14"/>
  <c r="FD840" i="14"/>
  <c r="FC830" i="14"/>
  <c r="FC819" i="14"/>
  <c r="FD808" i="14"/>
  <c r="FC798" i="14"/>
  <c r="FC787" i="14"/>
  <c r="FD776" i="14"/>
  <c r="FC766" i="14"/>
  <c r="FC755" i="14"/>
  <c r="FD744" i="14"/>
  <c r="FC734" i="14"/>
  <c r="FC723" i="14"/>
  <c r="FD712" i="14"/>
  <c r="FC702" i="14"/>
  <c r="FC691" i="14"/>
  <c r="FD680" i="14"/>
  <c r="FD671" i="14"/>
  <c r="FD663" i="14"/>
  <c r="FD655" i="14"/>
  <c r="FD647" i="14"/>
  <c r="FD639" i="14"/>
  <c r="FD631" i="14"/>
  <c r="FD623" i="14"/>
  <c r="FD615" i="14"/>
  <c r="FD607" i="14"/>
  <c r="FD599" i="14"/>
  <c r="FD591" i="14"/>
  <c r="FD583" i="14"/>
  <c r="FD575" i="14"/>
  <c r="FD567" i="14"/>
  <c r="FD559" i="14"/>
  <c r="FD551" i="14"/>
  <c r="FD543" i="14"/>
  <c r="FD535" i="14"/>
  <c r="FD527" i="14"/>
  <c r="FD519" i="14"/>
  <c r="FD511" i="14"/>
  <c r="FD503" i="14"/>
  <c r="FD495" i="14"/>
  <c r="FD487" i="14"/>
  <c r="FD479" i="14"/>
  <c r="FD471" i="14"/>
  <c r="FD463" i="14"/>
  <c r="FD455" i="14"/>
  <c r="FD447" i="14"/>
  <c r="FD439" i="14"/>
  <c r="FD431" i="14"/>
  <c r="FD423" i="14"/>
  <c r="FD415" i="14"/>
  <c r="FD407" i="14"/>
  <c r="FD399" i="14"/>
  <c r="FD391" i="14"/>
  <c r="FD383" i="14"/>
  <c r="FD375" i="14"/>
  <c r="FD367" i="14"/>
  <c r="FD359" i="14"/>
  <c r="FD351" i="14"/>
  <c r="FD343" i="14"/>
  <c r="FD335" i="14"/>
  <c r="FD327" i="14"/>
  <c r="FD319" i="14"/>
  <c r="FD311" i="14"/>
  <c r="FD303" i="14"/>
  <c r="FD295" i="14"/>
  <c r="FD287" i="14"/>
  <c r="FD279" i="14"/>
  <c r="FD271" i="14"/>
  <c r="FD263" i="14"/>
  <c r="FD255" i="14"/>
  <c r="FD247" i="14"/>
  <c r="FD239" i="14"/>
  <c r="FD231" i="14"/>
  <c r="FD223" i="14"/>
  <c r="FD215" i="14"/>
  <c r="FD207" i="14"/>
  <c r="FD199" i="14"/>
  <c r="FD191" i="14"/>
  <c r="FD183" i="14"/>
  <c r="FD175" i="14"/>
  <c r="FD167" i="14"/>
  <c r="FD159" i="14"/>
  <c r="FD151" i="14"/>
  <c r="FD143" i="14"/>
  <c r="FD135" i="14"/>
  <c r="FD127" i="14"/>
  <c r="FD119" i="14"/>
  <c r="FD111" i="14"/>
  <c r="FD103" i="14"/>
  <c r="FD95" i="14"/>
  <c r="FD87" i="14"/>
  <c r="FD79" i="14"/>
  <c r="FD71" i="14"/>
  <c r="FC1660" i="14"/>
  <c r="FC1628" i="14"/>
  <c r="FC1596" i="14"/>
  <c r="FC1564" i="14"/>
  <c r="FC1532" i="14"/>
  <c r="FC1500" i="14"/>
  <c r="FC1468" i="14"/>
  <c r="FC1436" i="14"/>
  <c r="FC1404" i="14"/>
  <c r="FC1372" i="14"/>
  <c r="FC1340" i="14"/>
  <c r="FC1308" i="14"/>
  <c r="FC1276" i="14"/>
  <c r="FC1244" i="14"/>
  <c r="FC1212" i="14"/>
  <c r="FC1180" i="14"/>
  <c r="FC1148" i="14"/>
  <c r="FC1116" i="14"/>
  <c r="FC1084" i="14"/>
  <c r="FC1052" i="14"/>
  <c r="FC1020" i="14"/>
  <c r="FC988" i="14"/>
  <c r="FC956" i="14"/>
  <c r="FC924" i="14"/>
  <c r="FC2622" i="14"/>
  <c r="FD2569" i="14"/>
  <c r="FC2014" i="14"/>
  <c r="FD2706" i="14"/>
  <c r="FD2116" i="14"/>
  <c r="FD1832" i="14"/>
  <c r="FD1704" i="14"/>
  <c r="FD1576" i="14"/>
  <c r="FD1448" i="14"/>
  <c r="FD1320" i="14"/>
  <c r="FD1192" i="14"/>
  <c r="FD1064" i="14"/>
  <c r="FD936" i="14"/>
  <c r="FD2797" i="14"/>
  <c r="FC2627" i="14"/>
  <c r="FD2456" i="14"/>
  <c r="FC2313" i="14"/>
  <c r="FC2185" i="14"/>
  <c r="FC2057" i="14"/>
  <c r="FC1929" i="14"/>
  <c r="FC1801" i="14"/>
  <c r="FC1673" i="14"/>
  <c r="FC1545" i="14"/>
  <c r="FC1417" i="14"/>
  <c r="FC1289" i="14"/>
  <c r="FC1161" i="14"/>
  <c r="FC1033" i="14"/>
  <c r="FD2923" i="14"/>
  <c r="FC2753" i="14"/>
  <c r="FD2582" i="14"/>
  <c r="FD2411" i="14"/>
  <c r="FD2279" i="14"/>
  <c r="FD2151" i="14"/>
  <c r="FD2023" i="14"/>
  <c r="FD1895" i="14"/>
  <c r="FD1767" i="14"/>
  <c r="FD1659" i="14"/>
  <c r="FD1617" i="14"/>
  <c r="FD1577" i="14"/>
  <c r="FD1545" i="14"/>
  <c r="FD1513" i="14"/>
  <c r="FD1481" i="14"/>
  <c r="FD1449" i="14"/>
  <c r="FD1417" i="14"/>
  <c r="FD1385" i="14"/>
  <c r="FD1353" i="14"/>
  <c r="FD1321" i="14"/>
  <c r="FD1289" i="14"/>
  <c r="FD1257" i="14"/>
  <c r="FD1225" i="14"/>
  <c r="FD1193" i="14"/>
  <c r="FD1161" i="14"/>
  <c r="FD1129" i="14"/>
  <c r="FD1097" i="14"/>
  <c r="FD1065" i="14"/>
  <c r="FD1033" i="14"/>
  <c r="FD1001" i="14"/>
  <c r="FD969" i="14"/>
  <c r="FD937" i="14"/>
  <c r="FD905" i="14"/>
  <c r="FD873" i="14"/>
  <c r="FD841" i="14"/>
  <c r="FD809" i="14"/>
  <c r="FD777" i="14"/>
  <c r="FD745" i="14"/>
  <c r="FD713" i="14"/>
  <c r="FD681" i="14"/>
  <c r="FC1574" i="14"/>
  <c r="FC1446" i="14"/>
  <c r="FC1318" i="14"/>
  <c r="FC1190" i="14"/>
  <c r="FC1062" i="14"/>
  <c r="FC934" i="14"/>
  <c r="FD884" i="14"/>
  <c r="FC842" i="14"/>
  <c r="FC799" i="14"/>
  <c r="FD756" i="14"/>
  <c r="FC714" i="14"/>
  <c r="FD672" i="14"/>
  <c r="FD640" i="14"/>
  <c r="FD608" i="14"/>
  <c r="FD576" i="14"/>
  <c r="FD544" i="14"/>
  <c r="FD512" i="14"/>
  <c r="FD480" i="14"/>
  <c r="FD448" i="14"/>
  <c r="FD416" i="14"/>
  <c r="FD384" i="14"/>
  <c r="FD352" i="14"/>
  <c r="FD320" i="14"/>
  <c r="FD288" i="14"/>
  <c r="FD256" i="14"/>
  <c r="FD224" i="14"/>
  <c r="FD192" i="14"/>
  <c r="FD160" i="14"/>
  <c r="FD128" i="14"/>
  <c r="FD96" i="14"/>
  <c r="FC1664" i="14"/>
  <c r="FC1536" i="14"/>
  <c r="FC1408" i="14"/>
  <c r="FC1280" i="14"/>
  <c r="FC1152" i="14"/>
  <c r="FC1024" i="14"/>
  <c r="FD914" i="14"/>
  <c r="FC872" i="14"/>
  <c r="FC829" i="14"/>
  <c r="FD786" i="14"/>
  <c r="FC744" i="14"/>
  <c r="FC701" i="14"/>
  <c r="FC663" i="14"/>
  <c r="FC631" i="14"/>
  <c r="FC599" i="14"/>
  <c r="FC567" i="14"/>
  <c r="FC535" i="14"/>
  <c r="FC503" i="14"/>
  <c r="FC471" i="14"/>
  <c r="FC439" i="14"/>
  <c r="FC407" i="14"/>
  <c r="FC375" i="14"/>
  <c r="FC343" i="14"/>
  <c r="FC311" i="14"/>
  <c r="FC279" i="14"/>
  <c r="FC247" i="14"/>
  <c r="FC215" i="14"/>
  <c r="FC183" i="14"/>
  <c r="FC151" i="14"/>
  <c r="FC119" i="14"/>
  <c r="FC87" i="14"/>
  <c r="FC1626" i="14"/>
  <c r="FC1498" i="14"/>
  <c r="FC1370" i="14"/>
  <c r="FC1242" i="14"/>
  <c r="FC1114" i="14"/>
  <c r="FC986" i="14"/>
  <c r="FC902" i="14"/>
  <c r="FC859" i="14"/>
  <c r="FD816" i="14"/>
  <c r="FC774" i="14"/>
  <c r="FC731" i="14"/>
  <c r="FD688" i="14"/>
  <c r="FD653" i="14"/>
  <c r="FD621" i="14"/>
  <c r="FD589" i="14"/>
  <c r="FD557" i="14"/>
  <c r="FD525" i="14"/>
  <c r="FD493" i="14"/>
  <c r="FD461" i="14"/>
  <c r="FD429" i="14"/>
  <c r="FD397" i="14"/>
  <c r="FD365" i="14"/>
  <c r="FD333" i="14"/>
  <c r="FD301" i="14"/>
  <c r="FD269" i="14"/>
  <c r="FD237" i="14"/>
  <c r="FD205" i="14"/>
  <c r="FD173" i="14"/>
  <c r="FD141" i="14"/>
  <c r="FD109" i="14"/>
  <c r="FD77" i="14"/>
  <c r="FC1588" i="14"/>
  <c r="FC1460" i="14"/>
  <c r="FC1332" i="14"/>
  <c r="FC1204" i="14"/>
  <c r="FC1076" i="14"/>
  <c r="FC948" i="14"/>
  <c r="FD910" i="14"/>
  <c r="FC897" i="14"/>
  <c r="FD886" i="14"/>
  <c r="FC876" i="14"/>
  <c r="FC865" i="14"/>
  <c r="FD854" i="14"/>
  <c r="FC844" i="14"/>
  <c r="FC833" i="14"/>
  <c r="FD822" i="14"/>
  <c r="FC812" i="14"/>
  <c r="FC801" i="14"/>
  <c r="FD790" i="14"/>
  <c r="FC780" i="14"/>
  <c r="FC769" i="14"/>
  <c r="FD758" i="14"/>
  <c r="FC748" i="14"/>
  <c r="FC737" i="14"/>
  <c r="FD726" i="14"/>
  <c r="FC716" i="14"/>
  <c r="FC705" i="14"/>
  <c r="FD694" i="14"/>
  <c r="FC684" i="14"/>
  <c r="FC674" i="14"/>
  <c r="FC666" i="14"/>
  <c r="FC658" i="14"/>
  <c r="FC650" i="14"/>
  <c r="FC642" i="14"/>
  <c r="FC634" i="14"/>
  <c r="FC626" i="14"/>
  <c r="FC618" i="14"/>
  <c r="FC610" i="14"/>
  <c r="FC602" i="14"/>
  <c r="FC594" i="14"/>
  <c r="FC586" i="14"/>
  <c r="FC578" i="14"/>
  <c r="FC570" i="14"/>
  <c r="FC562" i="14"/>
  <c r="FC554" i="14"/>
  <c r="FC546" i="14"/>
  <c r="FC538" i="14"/>
  <c r="FC530" i="14"/>
  <c r="FC522" i="14"/>
  <c r="FC514" i="14"/>
  <c r="FC506" i="14"/>
  <c r="FC498" i="14"/>
  <c r="FC490" i="14"/>
  <c r="FC482" i="14"/>
  <c r="FC474" i="14"/>
  <c r="FC466" i="14"/>
  <c r="FC458" i="14"/>
  <c r="FC450" i="14"/>
  <c r="FC442" i="14"/>
  <c r="FC434" i="14"/>
  <c r="FC426" i="14"/>
  <c r="FC418" i="14"/>
  <c r="FC410" i="14"/>
  <c r="FC402" i="14"/>
  <c r="FC394" i="14"/>
  <c r="FC386" i="14"/>
  <c r="FC378" i="14"/>
  <c r="FC370" i="14"/>
  <c r="FC362" i="14"/>
  <c r="FC354" i="14"/>
  <c r="FC346" i="14"/>
  <c r="FC338" i="14"/>
  <c r="FC330" i="14"/>
  <c r="FC322" i="14"/>
  <c r="FC314" i="14"/>
  <c r="FC306" i="14"/>
  <c r="FC298" i="14"/>
  <c r="FC290" i="14"/>
  <c r="FC282" i="14"/>
  <c r="FC274" i="14"/>
  <c r="FC266" i="14"/>
  <c r="FC258" i="14"/>
  <c r="FC250" i="14"/>
  <c r="FC242" i="14"/>
  <c r="FC234" i="14"/>
  <c r="FC226" i="14"/>
  <c r="FC218" i="14"/>
  <c r="FC210" i="14"/>
  <c r="FC202" i="14"/>
  <c r="FC194" i="14"/>
  <c r="FC186" i="14"/>
  <c r="FC178" i="14"/>
  <c r="FC170" i="14"/>
  <c r="FC162" i="14"/>
  <c r="FC154" i="14"/>
  <c r="FC146" i="14"/>
  <c r="FC138" i="14"/>
  <c r="FC130" i="14"/>
  <c r="FC122" i="14"/>
  <c r="FC114" i="14"/>
  <c r="FC106" i="14"/>
  <c r="FC98" i="14"/>
  <c r="FC90" i="14"/>
  <c r="FC82" i="14"/>
  <c r="FC74" i="14"/>
  <c r="FC2494" i="14"/>
  <c r="FC2399" i="14"/>
  <c r="FC1886" i="14"/>
  <c r="FD2535" i="14"/>
  <c r="FD1988" i="14"/>
  <c r="FD1800" i="14"/>
  <c r="FD1672" i="14"/>
  <c r="FD1544" i="14"/>
  <c r="FD1416" i="14"/>
  <c r="FD1288" i="14"/>
  <c r="FD1160" i="14"/>
  <c r="FD1032" i="14"/>
  <c r="FD2925" i="14"/>
  <c r="FC2755" i="14"/>
  <c r="FD2584" i="14"/>
  <c r="FD2413" i="14"/>
  <c r="FC2281" i="14"/>
  <c r="FC2153" i="14"/>
  <c r="FC2025" i="14"/>
  <c r="FC1897" i="14"/>
  <c r="FC1769" i="14"/>
  <c r="FC1641" i="14"/>
  <c r="FC1513" i="14"/>
  <c r="FC1385" i="14"/>
  <c r="FC1257" i="14"/>
  <c r="FC1129" i="14"/>
  <c r="FC1001" i="14"/>
  <c r="FC2881" i="14"/>
  <c r="FD2710" i="14"/>
  <c r="FD2539" i="14"/>
  <c r="FD2375" i="14"/>
  <c r="FD2247" i="14"/>
  <c r="FD2119" i="14"/>
  <c r="FD1991" i="14"/>
  <c r="FD1863" i="14"/>
  <c r="FD1735" i="14"/>
  <c r="FD1649" i="14"/>
  <c r="FD1607" i="14"/>
  <c r="FD1569" i="14"/>
  <c r="FD1537" i="14"/>
  <c r="FD1505" i="14"/>
  <c r="FD1473" i="14"/>
  <c r="FD1441" i="14"/>
  <c r="FD1409" i="14"/>
  <c r="FD1377" i="14"/>
  <c r="FD1345" i="14"/>
  <c r="FD1313" i="14"/>
  <c r="FD1281" i="14"/>
  <c r="FD1249" i="14"/>
  <c r="FD1217" i="14"/>
  <c r="FD1185" i="14"/>
  <c r="FD1153" i="14"/>
  <c r="FD1121" i="14"/>
  <c r="FD1089" i="14"/>
  <c r="FD1057" i="14"/>
  <c r="FD1025" i="14"/>
  <c r="FD993" i="14"/>
  <c r="FD961" i="14"/>
  <c r="FD929" i="14"/>
  <c r="FD897" i="14"/>
  <c r="FD865" i="14"/>
  <c r="FD833" i="14"/>
  <c r="FD801" i="14"/>
  <c r="FD769" i="14"/>
  <c r="FD737" i="14"/>
  <c r="FD705" i="14"/>
  <c r="FC1670" i="14"/>
  <c r="FC1542" i="14"/>
  <c r="FC1414" i="14"/>
  <c r="FC1286" i="14"/>
  <c r="FC1158" i="14"/>
  <c r="FC1030" i="14"/>
  <c r="FD916" i="14"/>
  <c r="FC874" i="14"/>
  <c r="FC831" i="14"/>
  <c r="FD788" i="14"/>
  <c r="FC746" i="14"/>
  <c r="FC703" i="14"/>
  <c r="FD664" i="14"/>
  <c r="FD632" i="14"/>
  <c r="FD600" i="14"/>
  <c r="FD568" i="14"/>
  <c r="FD536" i="14"/>
  <c r="FD504" i="14"/>
  <c r="FD472" i="14"/>
  <c r="FD440" i="14"/>
  <c r="FD408" i="14"/>
  <c r="FD376" i="14"/>
  <c r="FD344" i="14"/>
  <c r="FD312" i="14"/>
  <c r="FD280" i="14"/>
  <c r="FD248" i="14"/>
  <c r="FD216" i="14"/>
  <c r="FD184" i="14"/>
  <c r="FD152" i="14"/>
  <c r="FD120" i="14"/>
  <c r="FD88" i="14"/>
  <c r="FC1632" i="14"/>
  <c r="FC1504" i="14"/>
  <c r="FC1376" i="14"/>
  <c r="FC1248" i="14"/>
  <c r="FC1120" i="14"/>
  <c r="FC992" i="14"/>
  <c r="FC904" i="14"/>
  <c r="FC861" i="14"/>
  <c r="FD818" i="14"/>
  <c r="FC776" i="14"/>
  <c r="FC733" i="14"/>
  <c r="FD690" i="14"/>
  <c r="FC655" i="14"/>
  <c r="FC623" i="14"/>
  <c r="FC591" i="14"/>
  <c r="FC559" i="14"/>
  <c r="FC527" i="14"/>
  <c r="FC495" i="14"/>
  <c r="FC463" i="14"/>
  <c r="FC431" i="14"/>
  <c r="FC399" i="14"/>
  <c r="FC367" i="14"/>
  <c r="FC335" i="14"/>
  <c r="FC303" i="14"/>
  <c r="FC271" i="14"/>
  <c r="FC239" i="14"/>
  <c r="FC207" i="14"/>
  <c r="FC175" i="14"/>
  <c r="FC143" i="14"/>
  <c r="FC111" i="14"/>
  <c r="FC79" i="14"/>
  <c r="FC1594" i="14"/>
  <c r="FC1466" i="14"/>
  <c r="FC1338" i="14"/>
  <c r="FC1210" i="14"/>
  <c r="FC1082" i="14"/>
  <c r="FC954" i="14"/>
  <c r="FC891" i="14"/>
  <c r="FD848" i="14"/>
  <c r="FC806" i="14"/>
  <c r="FC763" i="14"/>
  <c r="FD720" i="14"/>
  <c r="FC678" i="14"/>
  <c r="FD645" i="14"/>
  <c r="FD613" i="14"/>
  <c r="FD581" i="14"/>
  <c r="FD549" i="14"/>
  <c r="FD517" i="14"/>
  <c r="FD485" i="14"/>
  <c r="FD453" i="14"/>
  <c r="FD421" i="14"/>
  <c r="FD389" i="14"/>
  <c r="FD357" i="14"/>
  <c r="FD325" i="14"/>
  <c r="FD293" i="14"/>
  <c r="FD261" i="14"/>
  <c r="FD229" i="14"/>
  <c r="FD197" i="14"/>
  <c r="FD165" i="14"/>
  <c r="FD133" i="14"/>
  <c r="FD101" i="14"/>
  <c r="FC1684" i="14"/>
  <c r="FC1556" i="14"/>
  <c r="FC1428" i="14"/>
  <c r="FC1300" i="14"/>
  <c r="FC1172" i="14"/>
  <c r="FC1044" i="14"/>
  <c r="FC921" i="14"/>
  <c r="FC905" i="14"/>
  <c r="FD894" i="14"/>
  <c r="FC884" i="14"/>
  <c r="FC873" i="14"/>
  <c r="FD862" i="14"/>
  <c r="FC852" i="14"/>
  <c r="FC841" i="14"/>
  <c r="FD830" i="14"/>
  <c r="FC820" i="14"/>
  <c r="FC809" i="14"/>
  <c r="FD798" i="14"/>
  <c r="FC788" i="14"/>
  <c r="FC777" i="14"/>
  <c r="FD766" i="14"/>
  <c r="FC756" i="14"/>
  <c r="FC745" i="14"/>
  <c r="FD734" i="14"/>
  <c r="FC724" i="14"/>
  <c r="FC713" i="14"/>
  <c r="FD702" i="14"/>
  <c r="FC692" i="14"/>
  <c r="FC681" i="14"/>
  <c r="FC672" i="14"/>
  <c r="FC664" i="14"/>
  <c r="FC656" i="14"/>
  <c r="FC648" i="14"/>
  <c r="FC640" i="14"/>
  <c r="FC632" i="14"/>
  <c r="FC624" i="14"/>
  <c r="FC616" i="14"/>
  <c r="FC608" i="14"/>
  <c r="FC600" i="14"/>
  <c r="FC592" i="14"/>
  <c r="FC584" i="14"/>
  <c r="FC576" i="14"/>
  <c r="FC568" i="14"/>
  <c r="FC560" i="14"/>
  <c r="FC552" i="14"/>
  <c r="FC544" i="14"/>
  <c r="FC536" i="14"/>
  <c r="FC528" i="14"/>
  <c r="FC520" i="14"/>
  <c r="FC512" i="14"/>
  <c r="FC504" i="14"/>
  <c r="FC496" i="14"/>
  <c r="FC488" i="14"/>
  <c r="FC480" i="14"/>
  <c r="FC472" i="14"/>
  <c r="FC464" i="14"/>
  <c r="FC456" i="14"/>
  <c r="FC448" i="14"/>
  <c r="FC440" i="14"/>
  <c r="FC432" i="14"/>
  <c r="FC424" i="14"/>
  <c r="FC416" i="14"/>
  <c r="FC408" i="14"/>
  <c r="FC400" i="14"/>
  <c r="FC392" i="14"/>
  <c r="FC384" i="14"/>
  <c r="FC376" i="14"/>
  <c r="FC368" i="14"/>
  <c r="FC360" i="14"/>
  <c r="FC352" i="14"/>
  <c r="FC344" i="14"/>
  <c r="FC336" i="14"/>
  <c r="FC328" i="14"/>
  <c r="FC320" i="14"/>
  <c r="FC312" i="14"/>
  <c r="FC304" i="14"/>
  <c r="FC296" i="14"/>
  <c r="FC288" i="14"/>
  <c r="FC280" i="14"/>
  <c r="FC272" i="14"/>
  <c r="FC264" i="14"/>
  <c r="FC256" i="14"/>
  <c r="FC248" i="14"/>
  <c r="FC240" i="14"/>
  <c r="FC232" i="14"/>
  <c r="FC224" i="14"/>
  <c r="FC216" i="14"/>
  <c r="FC208" i="14"/>
  <c r="FC200" i="14"/>
  <c r="FC192" i="14"/>
  <c r="FC184" i="14"/>
  <c r="FC176" i="14"/>
  <c r="FC168" i="14"/>
  <c r="FC160" i="14"/>
  <c r="FC152" i="14"/>
  <c r="FC144" i="14"/>
  <c r="FC136" i="14"/>
  <c r="FC128" i="14"/>
  <c r="FC120" i="14"/>
  <c r="FC112" i="14"/>
  <c r="FC104" i="14"/>
  <c r="FC96" i="14"/>
  <c r="FC88" i="14"/>
  <c r="FC80" i="14"/>
  <c r="FC72" i="14"/>
  <c r="FC2878" i="14"/>
  <c r="FC2911" i="14"/>
  <c r="FC2270" i="14"/>
  <c r="FC1758" i="14"/>
  <c r="FD2372" i="14"/>
  <c r="FD1896" i="14"/>
  <c r="FD1768" i="14"/>
  <c r="FD1640" i="14"/>
  <c r="FD1512" i="14"/>
  <c r="FD1384" i="14"/>
  <c r="FD1256" i="14"/>
  <c r="FD1128" i="14"/>
  <c r="FD1000" i="14"/>
  <c r="FC2883" i="14"/>
  <c r="FD2712" i="14"/>
  <c r="FD2541" i="14"/>
  <c r="FC2377" i="14"/>
  <c r="FC2249" i="14"/>
  <c r="FC2121" i="14"/>
  <c r="FC1993" i="14"/>
  <c r="FC1865" i="14"/>
  <c r="FC1737" i="14"/>
  <c r="FC1609" i="14"/>
  <c r="FC1481" i="14"/>
  <c r="FC1353" i="14"/>
  <c r="FC1225" i="14"/>
  <c r="FC1097" i="14"/>
  <c r="FC969" i="14"/>
  <c r="FD2838" i="14"/>
  <c r="FD2667" i="14"/>
  <c r="FC2497" i="14"/>
  <c r="FD2343" i="14"/>
  <c r="FD2215" i="14"/>
  <c r="FD2087" i="14"/>
  <c r="FD1959" i="14"/>
  <c r="FD1831" i="14"/>
  <c r="FD1703" i="14"/>
  <c r="FD1639" i="14"/>
  <c r="FD1595" i="14"/>
  <c r="FD1561" i="14"/>
  <c r="FD1529" i="14"/>
  <c r="FD1497" i="14"/>
  <c r="FD1465" i="14"/>
  <c r="FD1433" i="14"/>
  <c r="FD1401" i="14"/>
  <c r="FD1369" i="14"/>
  <c r="FD1337" i="14"/>
  <c r="FD1305" i="14"/>
  <c r="FD1273" i="14"/>
  <c r="FD1241" i="14"/>
  <c r="FD1209" i="14"/>
  <c r="FD1177" i="14"/>
  <c r="FD1145" i="14"/>
  <c r="FD1113" i="14"/>
  <c r="FD1081" i="14"/>
  <c r="FD1049" i="14"/>
  <c r="FD1017" i="14"/>
  <c r="FD985" i="14"/>
  <c r="FD953" i="14"/>
  <c r="FD921" i="14"/>
  <c r="FD889" i="14"/>
  <c r="FD857" i="14"/>
  <c r="FD825" i="14"/>
  <c r="FD793" i="14"/>
  <c r="FD761" i="14"/>
  <c r="FD729" i="14"/>
  <c r="FD697" i="14"/>
  <c r="FC1638" i="14"/>
  <c r="FC1510" i="14"/>
  <c r="FC1382" i="14"/>
  <c r="FC1254" i="14"/>
  <c r="FC1126" i="14"/>
  <c r="FC998" i="14"/>
  <c r="FC906" i="14"/>
  <c r="FC863" i="14"/>
  <c r="FD820" i="14"/>
  <c r="FC778" i="14"/>
  <c r="FC735" i="14"/>
  <c r="FD692" i="14"/>
  <c r="FD656" i="14"/>
  <c r="FD624" i="14"/>
  <c r="FD592" i="14"/>
  <c r="FD560" i="14"/>
  <c r="FD528" i="14"/>
  <c r="FD496" i="14"/>
  <c r="FD464" i="14"/>
  <c r="FD432" i="14"/>
  <c r="FD400" i="14"/>
  <c r="FD368" i="14"/>
  <c r="FD336" i="14"/>
  <c r="FD304" i="14"/>
  <c r="FD272" i="14"/>
  <c r="FD240" i="14"/>
  <c r="FD208" i="14"/>
  <c r="FD176" i="14"/>
  <c r="FD144" i="14"/>
  <c r="FD112" i="14"/>
  <c r="FD80" i="14"/>
  <c r="FC1600" i="14"/>
  <c r="FC1472" i="14"/>
  <c r="FC1344" i="14"/>
  <c r="FC1216" i="14"/>
  <c r="FC1088" i="14"/>
  <c r="FC960" i="14"/>
  <c r="FC893" i="14"/>
  <c r="FD850" i="14"/>
  <c r="FC808" i="14"/>
  <c r="FC765" i="14"/>
  <c r="FD722" i="14"/>
  <c r="FC680" i="14"/>
  <c r="FC647" i="14"/>
  <c r="FC615" i="14"/>
  <c r="FC583" i="14"/>
  <c r="FC551" i="14"/>
  <c r="FC519" i="14"/>
  <c r="FC487" i="14"/>
  <c r="FC455" i="14"/>
  <c r="FC423" i="14"/>
  <c r="FC391" i="14"/>
  <c r="FC359" i="14"/>
  <c r="FC327" i="14"/>
  <c r="FC295" i="14"/>
  <c r="FC263" i="14"/>
  <c r="FC231" i="14"/>
  <c r="FC199" i="14"/>
  <c r="FC167" i="14"/>
  <c r="FC135" i="14"/>
  <c r="FC103" i="14"/>
  <c r="FC71" i="14"/>
  <c r="FC1562" i="14"/>
  <c r="FC1434" i="14"/>
  <c r="FC1306" i="14"/>
  <c r="FC1178" i="14"/>
  <c r="FC1050" i="14"/>
  <c r="FC923" i="14"/>
  <c r="FD880" i="14"/>
  <c r="FC838" i="14"/>
  <c r="FC795" i="14"/>
  <c r="FD752" i="14"/>
  <c r="FC710" i="14"/>
  <c r="FD669" i="14"/>
  <c r="FD637" i="14"/>
  <c r="FD605" i="14"/>
  <c r="FD573" i="14"/>
  <c r="FD541" i="14"/>
  <c r="FD509" i="14"/>
  <c r="FD477" i="14"/>
  <c r="FD445" i="14"/>
  <c r="FD413" i="14"/>
  <c r="FD381" i="14"/>
  <c r="FD349" i="14"/>
  <c r="FD317" i="14"/>
  <c r="FD285" i="14"/>
  <c r="FD253" i="14"/>
  <c r="FD221" i="14"/>
  <c r="FD189" i="14"/>
  <c r="FD157" i="14"/>
  <c r="FD125" i="14"/>
  <c r="FD93" i="14"/>
  <c r="FC1652" i="14"/>
  <c r="FC1524" i="14"/>
  <c r="FC1396" i="14"/>
  <c r="FC1268" i="14"/>
  <c r="FC1140" i="14"/>
  <c r="FC1012" i="14"/>
  <c r="FC916" i="14"/>
  <c r="FD902" i="14"/>
  <c r="FC892" i="14"/>
  <c r="FC881" i="14"/>
  <c r="FD870" i="14"/>
  <c r="FC860" i="14"/>
  <c r="FC849" i="14"/>
  <c r="FD838" i="14"/>
  <c r="FC828" i="14"/>
  <c r="FC817" i="14"/>
  <c r="FD806" i="14"/>
  <c r="FC796" i="14"/>
  <c r="FC785" i="14"/>
  <c r="FD774" i="14"/>
  <c r="FC764" i="14"/>
  <c r="FC753" i="14"/>
  <c r="FD742" i="14"/>
  <c r="FC732" i="14"/>
  <c r="FC721" i="14"/>
  <c r="FD710" i="14"/>
  <c r="FC700" i="14"/>
  <c r="FC689" i="14"/>
  <c r="FD678" i="14"/>
  <c r="FC670" i="14"/>
  <c r="FC662" i="14"/>
  <c r="FC654" i="14"/>
  <c r="FC646" i="14"/>
  <c r="FC638" i="14"/>
  <c r="FC630" i="14"/>
  <c r="FC622" i="14"/>
  <c r="FC614" i="14"/>
  <c r="FC606" i="14"/>
  <c r="FC598" i="14"/>
  <c r="FC590" i="14"/>
  <c r="FC582" i="14"/>
  <c r="FC574" i="14"/>
  <c r="FC566" i="14"/>
  <c r="FC558" i="14"/>
  <c r="FC550" i="14"/>
  <c r="FC542" i="14"/>
  <c r="FC534" i="14"/>
  <c r="FC526" i="14"/>
  <c r="FC518" i="14"/>
  <c r="FC510" i="14"/>
  <c r="FC502" i="14"/>
  <c r="FC494" i="14"/>
  <c r="FC486" i="14"/>
  <c r="FC478" i="14"/>
  <c r="FC470" i="14"/>
  <c r="FC462" i="14"/>
  <c r="FC454" i="14"/>
  <c r="FC446" i="14"/>
  <c r="FC438" i="14"/>
  <c r="FC430" i="14"/>
  <c r="FC422" i="14"/>
  <c r="FC414" i="14"/>
  <c r="FC406" i="14"/>
  <c r="FC398" i="14"/>
  <c r="FC390" i="14"/>
  <c r="FC382" i="14"/>
  <c r="FC374" i="14"/>
  <c r="FC366" i="14"/>
  <c r="FC358" i="14"/>
  <c r="FC350" i="14"/>
  <c r="FC342" i="14"/>
  <c r="FC334" i="14"/>
  <c r="FC326" i="14"/>
  <c r="FC318" i="14"/>
  <c r="FC310" i="14"/>
  <c r="FC302" i="14"/>
  <c r="FC294" i="14"/>
  <c r="FC286" i="14"/>
  <c r="FC278" i="14"/>
  <c r="FC270" i="14"/>
  <c r="FC262" i="14"/>
  <c r="FC254" i="14"/>
  <c r="FC246" i="14"/>
  <c r="FC238" i="14"/>
  <c r="FC230" i="14"/>
  <c r="FC222" i="14"/>
  <c r="FC214" i="14"/>
  <c r="FC206" i="14"/>
  <c r="FC198" i="14"/>
  <c r="FC190" i="14"/>
  <c r="FC182" i="14"/>
  <c r="FC174" i="14"/>
  <c r="FC166" i="14"/>
  <c r="FC158" i="14"/>
  <c r="FC150" i="14"/>
  <c r="FC142" i="14"/>
  <c r="FC134" i="14"/>
  <c r="FC126" i="14"/>
  <c r="FC118" i="14"/>
  <c r="FC110" i="14"/>
  <c r="FC102" i="14"/>
  <c r="FC94" i="14"/>
  <c r="FC86" i="14"/>
  <c r="FC78" i="14"/>
  <c r="FC70" i="14"/>
  <c r="FC2750" i="14"/>
  <c r="FD2740" i="14"/>
  <c r="FC2142" i="14"/>
  <c r="FC2877" i="14"/>
  <c r="FD2244" i="14"/>
  <c r="FD1864" i="14"/>
  <c r="FD1736" i="14"/>
  <c r="FD1608" i="14"/>
  <c r="FD1480" i="14"/>
  <c r="FD1352" i="14"/>
  <c r="FD1224" i="14"/>
  <c r="FD1096" i="14"/>
  <c r="FD968" i="14"/>
  <c r="FD2840" i="14"/>
  <c r="FD2669" i="14"/>
  <c r="FC2499" i="14"/>
  <c r="FC2345" i="14"/>
  <c r="FC2217" i="14"/>
  <c r="FC2089" i="14"/>
  <c r="FC1961" i="14"/>
  <c r="FC1833" i="14"/>
  <c r="FC1705" i="14"/>
  <c r="FC1577" i="14"/>
  <c r="FC1449" i="14"/>
  <c r="FC1321" i="14"/>
  <c r="FC1193" i="14"/>
  <c r="FC1065" i="14"/>
  <c r="FC937" i="14"/>
  <c r="FD2795" i="14"/>
  <c r="FC2625" i="14"/>
  <c r="FD2454" i="14"/>
  <c r="FD2311" i="14"/>
  <c r="FD2183" i="14"/>
  <c r="FD2055" i="14"/>
  <c r="FD1927" i="14"/>
  <c r="FD1799" i="14"/>
  <c r="FD1671" i="14"/>
  <c r="FD1627" i="14"/>
  <c r="FD1585" i="14"/>
  <c r="FD1553" i="14"/>
  <c r="FD1521" i="14"/>
  <c r="FD1489" i="14"/>
  <c r="FD1457" i="14"/>
  <c r="FD1425" i="14"/>
  <c r="FD1393" i="14"/>
  <c r="FD1361" i="14"/>
  <c r="FD1329" i="14"/>
  <c r="FD1297" i="14"/>
  <c r="FD1265" i="14"/>
  <c r="FD1233" i="14"/>
  <c r="FD1201" i="14"/>
  <c r="FD1169" i="14"/>
  <c r="FD1137" i="14"/>
  <c r="FD1105" i="14"/>
  <c r="FD1073" i="14"/>
  <c r="FD1041" i="14"/>
  <c r="FD1009" i="14"/>
  <c r="FD977" i="14"/>
  <c r="FD945" i="14"/>
  <c r="FD913" i="14"/>
  <c r="FD881" i="14"/>
  <c r="FD849" i="14"/>
  <c r="FD817" i="14"/>
  <c r="FD785" i="14"/>
  <c r="FD753" i="14"/>
  <c r="FD721" i="14"/>
  <c r="FD689" i="14"/>
  <c r="FC1606" i="14"/>
  <c r="FC1478" i="14"/>
  <c r="FC1350" i="14"/>
  <c r="FC1222" i="14"/>
  <c r="FC1094" i="14"/>
  <c r="FC966" i="14"/>
  <c r="FC895" i="14"/>
  <c r="FD852" i="14"/>
  <c r="FC810" i="14"/>
  <c r="FC767" i="14"/>
  <c r="FD724" i="14"/>
  <c r="FC682" i="14"/>
  <c r="FD648" i="14"/>
  <c r="FD616" i="14"/>
  <c r="FD584" i="14"/>
  <c r="FD552" i="14"/>
  <c r="FD520" i="14"/>
  <c r="FD488" i="14"/>
  <c r="FD456" i="14"/>
  <c r="FD424" i="14"/>
  <c r="FD392" i="14"/>
  <c r="FD360" i="14"/>
  <c r="FD328" i="14"/>
  <c r="FD296" i="14"/>
  <c r="FD264" i="14"/>
  <c r="FD232" i="14"/>
  <c r="FD200" i="14"/>
  <c r="FD168" i="14"/>
  <c r="FD136" i="14"/>
  <c r="FD104" i="14"/>
  <c r="FD72" i="14"/>
  <c r="FC1568" i="14"/>
  <c r="FC1440" i="14"/>
  <c r="FC1312" i="14"/>
  <c r="FC1184" i="14"/>
  <c r="FC1056" i="14"/>
  <c r="FC928" i="14"/>
  <c r="FD882" i="14"/>
  <c r="FC840" i="14"/>
  <c r="FC797" i="14"/>
  <c r="FD754" i="14"/>
  <c r="FC712" i="14"/>
  <c r="FC671" i="14"/>
  <c r="FC639" i="14"/>
  <c r="FC607" i="14"/>
  <c r="FC575" i="14"/>
  <c r="FC543" i="14"/>
  <c r="FC511" i="14"/>
  <c r="FC479" i="14"/>
  <c r="FC447" i="14"/>
  <c r="FC415" i="14"/>
  <c r="FC383" i="14"/>
  <c r="FC351" i="14"/>
  <c r="FC319" i="14"/>
  <c r="FC287" i="14"/>
  <c r="FC255" i="14"/>
  <c r="FC223" i="14"/>
  <c r="FC191" i="14"/>
  <c r="FC159" i="14"/>
  <c r="FC127" i="14"/>
  <c r="FC95" i="14"/>
  <c r="FC1658" i="14"/>
  <c r="FC1530" i="14"/>
  <c r="FC1402" i="14"/>
  <c r="FC1274" i="14"/>
  <c r="FC1146" i="14"/>
  <c r="FC1018" i="14"/>
  <c r="FD912" i="14"/>
  <c r="FC870" i="14"/>
  <c r="FC827" i="14"/>
  <c r="FD784" i="14"/>
  <c r="FC742" i="14"/>
  <c r="FC699" i="14"/>
  <c r="FD661" i="14"/>
  <c r="FD629" i="14"/>
  <c r="FD597" i="14"/>
  <c r="FD565" i="14"/>
  <c r="FD533" i="14"/>
  <c r="FD501" i="14"/>
  <c r="FD469" i="14"/>
  <c r="FD437" i="14"/>
  <c r="FD405" i="14"/>
  <c r="FD373" i="14"/>
  <c r="FD341" i="14"/>
  <c r="FD309" i="14"/>
  <c r="FD277" i="14"/>
  <c r="FD245" i="14"/>
  <c r="FD213" i="14"/>
  <c r="FD181" i="14"/>
  <c r="FD149" i="14"/>
  <c r="FD117" i="14"/>
  <c r="FD85" i="14"/>
  <c r="FC1620" i="14"/>
  <c r="FC1492" i="14"/>
  <c r="FC1364" i="14"/>
  <c r="FC1236" i="14"/>
  <c r="FC1108" i="14"/>
  <c r="FC980" i="14"/>
  <c r="FC913" i="14"/>
  <c r="FC900" i="14"/>
  <c r="FC889" i="14"/>
  <c r="FD878" i="14"/>
  <c r="FC868" i="14"/>
  <c r="FC857" i="14"/>
  <c r="FD846" i="14"/>
  <c r="FC836" i="14"/>
  <c r="FC825" i="14"/>
  <c r="FD814" i="14"/>
  <c r="FC804" i="14"/>
  <c r="FC793" i="14"/>
  <c r="FD782" i="14"/>
  <c r="FC772" i="14"/>
  <c r="FC761" i="14"/>
  <c r="FD750" i="14"/>
  <c r="FC740" i="14"/>
  <c r="FC729" i="14"/>
  <c r="FD718" i="14"/>
  <c r="FC708" i="14"/>
  <c r="FC697" i="14"/>
  <c r="FD686" i="14"/>
  <c r="FC676" i="14"/>
  <c r="FC668" i="14"/>
  <c r="FC660" i="14"/>
  <c r="FC652" i="14"/>
  <c r="FC644" i="14"/>
  <c r="FC636" i="14"/>
  <c r="FC628" i="14"/>
  <c r="FC620" i="14"/>
  <c r="FC612" i="14"/>
  <c r="FC604" i="14"/>
  <c r="FC596" i="14"/>
  <c r="FC588" i="14"/>
  <c r="FC580" i="14"/>
  <c r="FC572" i="14"/>
  <c r="FC564" i="14"/>
  <c r="FC556" i="14"/>
  <c r="FC548" i="14"/>
  <c r="FC540" i="14"/>
  <c r="FC532" i="14"/>
  <c r="FC524" i="14"/>
  <c r="FC516" i="14"/>
  <c r="FC508" i="14"/>
  <c r="FC500" i="14"/>
  <c r="FC492" i="14"/>
  <c r="FC484" i="14"/>
  <c r="FC476" i="14"/>
  <c r="FC468" i="14"/>
  <c r="FC460" i="14"/>
  <c r="FC452" i="14"/>
  <c r="FC444" i="14"/>
  <c r="FC436" i="14"/>
  <c r="FC428" i="14"/>
  <c r="FC420" i="14"/>
  <c r="FC412" i="14"/>
  <c r="FC404" i="14"/>
  <c r="FC396" i="14"/>
  <c r="FC388" i="14"/>
  <c r="FC380" i="14"/>
  <c r="FC372" i="14"/>
  <c r="FC364" i="14"/>
  <c r="FC356" i="14"/>
  <c r="FC348" i="14"/>
  <c r="FC340" i="14"/>
  <c r="FC332" i="14"/>
  <c r="FC324" i="14"/>
  <c r="FC316" i="14"/>
  <c r="FC308" i="14"/>
  <c r="FC300" i="14"/>
  <c r="FC292" i="14"/>
  <c r="FC284" i="14"/>
  <c r="FC276" i="14"/>
  <c r="FC268" i="14"/>
  <c r="FC260" i="14"/>
  <c r="FC252" i="14"/>
  <c r="FC244" i="14"/>
  <c r="FC236" i="14"/>
  <c r="FC228" i="14"/>
  <c r="FC220" i="14"/>
  <c r="FC212" i="14"/>
  <c r="FC204" i="14"/>
  <c r="FC196" i="14"/>
  <c r="FC188" i="14"/>
  <c r="FC180" i="14"/>
  <c r="FC172" i="14"/>
  <c r="FC164" i="14"/>
  <c r="FC156" i="14"/>
  <c r="FC148" i="14"/>
  <c r="FC140" i="14"/>
  <c r="FC132" i="14"/>
  <c r="FC124" i="14"/>
  <c r="FC116" i="14"/>
  <c r="FC108" i="14"/>
  <c r="FC100" i="14"/>
  <c r="FC92" i="14"/>
  <c r="FC84" i="14"/>
  <c r="FC76" i="14"/>
  <c r="P8" i="14"/>
  <c r="S22" i="22"/>
  <c r="T22" i="22" s="1"/>
  <c r="S7" i="22"/>
  <c r="T7" i="22" s="1"/>
  <c r="S21" i="22"/>
  <c r="T21" i="22" s="1"/>
  <c r="S6" i="22"/>
  <c r="T6" i="22" s="1"/>
  <c r="S24" i="22"/>
  <c r="T24" i="22" s="1"/>
  <c r="S9" i="22"/>
  <c r="T9" i="22" s="1"/>
  <c r="S27" i="22"/>
  <c r="T27" i="22" s="1"/>
  <c r="S12" i="22"/>
  <c r="T12" i="22" s="1"/>
  <c r="V12" i="22" s="1"/>
  <c r="W12" i="22" s="1"/>
  <c r="Y12" i="22" s="1"/>
  <c r="AA12" i="22" s="1"/>
  <c r="S31" i="22"/>
  <c r="T31" i="22" s="1"/>
  <c r="S16" i="22"/>
  <c r="T16" i="22" s="1"/>
  <c r="V16" i="22" s="1"/>
  <c r="W16" i="22" s="1"/>
  <c r="Y16" i="22" s="1"/>
  <c r="AA16" i="22" s="1"/>
  <c r="S30" i="22"/>
  <c r="T30" i="22" s="1"/>
  <c r="S15" i="22"/>
  <c r="T15" i="22" s="1"/>
  <c r="V15" i="22" s="1"/>
  <c r="W15" i="22" s="1"/>
  <c r="Y15" i="22" s="1"/>
  <c r="AA15" i="22" s="1"/>
  <c r="S23" i="22"/>
  <c r="T23" i="22" s="1"/>
  <c r="S8" i="22"/>
  <c r="T8" i="22" s="1"/>
  <c r="S25" i="22"/>
  <c r="S10" i="22"/>
  <c r="T10" i="22" s="1"/>
  <c r="S20" i="22"/>
  <c r="T20" i="22" s="1"/>
  <c r="S5" i="22"/>
  <c r="T5" i="22" s="1"/>
  <c r="S26" i="22"/>
  <c r="S11" i="22"/>
  <c r="T11" i="22" s="1"/>
  <c r="V11" i="22" s="1"/>
  <c r="W11" i="22" s="1"/>
  <c r="Y11" i="22" s="1"/>
  <c r="AA11" i="22" s="1"/>
  <c r="S29" i="22"/>
  <c r="T29" i="22" s="1"/>
  <c r="S14" i="22"/>
  <c r="T14" i="22" s="1"/>
  <c r="V14" i="22" s="1"/>
  <c r="W14" i="22" s="1"/>
  <c r="Y14" i="22" s="1"/>
  <c r="AA14" i="22" s="1"/>
  <c r="S28" i="22"/>
  <c r="T28" i="22" s="1"/>
  <c r="S13" i="22"/>
  <c r="T13" i="22" s="1"/>
  <c r="V13" i="22" s="1"/>
  <c r="W13" i="22" s="1"/>
  <c r="Y13" i="22" s="1"/>
  <c r="AA13" i="22" s="1"/>
  <c r="K23" i="22"/>
  <c r="DL88" i="14"/>
  <c r="DL72" i="14"/>
  <c r="DL81" i="14"/>
  <c r="DL83" i="14"/>
  <c r="DL80" i="14"/>
  <c r="DL82" i="14"/>
  <c r="FU97" i="14"/>
  <c r="FU99" i="14"/>
  <c r="FU101" i="14"/>
  <c r="FU103" i="14"/>
  <c r="FU105" i="14"/>
  <c r="FU107" i="14"/>
  <c r="FU109" i="14"/>
  <c r="FU111" i="14"/>
  <c r="FU113" i="14"/>
  <c r="FU115" i="14"/>
  <c r="FU117" i="14"/>
  <c r="FU119" i="14"/>
  <c r="FU121" i="14"/>
  <c r="FU123" i="14"/>
  <c r="FU125" i="14"/>
  <c r="FU127" i="14"/>
  <c r="FU129" i="14"/>
  <c r="FU131" i="14"/>
  <c r="FU133" i="14"/>
  <c r="FU135" i="14"/>
  <c r="FU137" i="14"/>
  <c r="FU139" i="14"/>
  <c r="FU141" i="14"/>
  <c r="FU143" i="14"/>
  <c r="FU145" i="14"/>
  <c r="FU147" i="14"/>
  <c r="FU149" i="14"/>
  <c r="FU151" i="14"/>
  <c r="FU153" i="14"/>
  <c r="FU155" i="14"/>
  <c r="FU157" i="14"/>
  <c r="FU159" i="14"/>
  <c r="FU161" i="14"/>
  <c r="FU163" i="14"/>
  <c r="FU165" i="14"/>
  <c r="FU167" i="14"/>
  <c r="FU169" i="14"/>
  <c r="FU171" i="14"/>
  <c r="FU173" i="14"/>
  <c r="FU175" i="14"/>
  <c r="FU177" i="14"/>
  <c r="FU179" i="14"/>
  <c r="FU181" i="14"/>
  <c r="FU183" i="14"/>
  <c r="FU185" i="14"/>
  <c r="FU187" i="14"/>
  <c r="FU189" i="14"/>
  <c r="FU191" i="14"/>
  <c r="FU193" i="14"/>
  <c r="FU195" i="14"/>
  <c r="FU197" i="14"/>
  <c r="FU199" i="14"/>
  <c r="FU201" i="14"/>
  <c r="FU203" i="14"/>
  <c r="FU205" i="14"/>
  <c r="FU207" i="14"/>
  <c r="FU209" i="14"/>
  <c r="FU211" i="14"/>
  <c r="FU213" i="14"/>
  <c r="FU215" i="14"/>
  <c r="FU217" i="14"/>
  <c r="FU219" i="14"/>
  <c r="FU221" i="14"/>
  <c r="FU223" i="14"/>
  <c r="FU225" i="14"/>
  <c r="FU227" i="14"/>
  <c r="FU229" i="14"/>
  <c r="FU231" i="14"/>
  <c r="FU233" i="14"/>
  <c r="FU235" i="14"/>
  <c r="FU237" i="14"/>
  <c r="FU239" i="14"/>
  <c r="FV222" i="14"/>
  <c r="FW222" i="14" s="1"/>
  <c r="FV229" i="14"/>
  <c r="FW229" i="14" s="1"/>
  <c r="FV232" i="14"/>
  <c r="FW232" i="14" s="1"/>
  <c r="FV236" i="14"/>
  <c r="FW236" i="14" s="1"/>
  <c r="FV240" i="14"/>
  <c r="FW240" i="14" s="1"/>
  <c r="FV98" i="14"/>
  <c r="FW98" i="14" s="1"/>
  <c r="FV100" i="14"/>
  <c r="FW100" i="14" s="1"/>
  <c r="FV102" i="14"/>
  <c r="FW102" i="14" s="1"/>
  <c r="FV104" i="14"/>
  <c r="FW104" i="14" s="1"/>
  <c r="FV106" i="14"/>
  <c r="FW106" i="14" s="1"/>
  <c r="FV108" i="14"/>
  <c r="FW108" i="14" s="1"/>
  <c r="FV110" i="14"/>
  <c r="FW110" i="14" s="1"/>
  <c r="FV112" i="14"/>
  <c r="FW112" i="14" s="1"/>
  <c r="FV114" i="14"/>
  <c r="FW114" i="14" s="1"/>
  <c r="FV116" i="14"/>
  <c r="FW116" i="14" s="1"/>
  <c r="FV118" i="14"/>
  <c r="FW118" i="14" s="1"/>
  <c r="FV120" i="14"/>
  <c r="FW120" i="14" s="1"/>
  <c r="FV122" i="14"/>
  <c r="FW122" i="14" s="1"/>
  <c r="FV124" i="14"/>
  <c r="FW124" i="14" s="1"/>
  <c r="FV126" i="14"/>
  <c r="FW126" i="14" s="1"/>
  <c r="FV128" i="14"/>
  <c r="FW128" i="14" s="1"/>
  <c r="FV130" i="14"/>
  <c r="FW130" i="14" s="1"/>
  <c r="FV132" i="14"/>
  <c r="FW132" i="14" s="1"/>
  <c r="FV134" i="14"/>
  <c r="FW134" i="14" s="1"/>
  <c r="FV136" i="14"/>
  <c r="FW136" i="14" s="1"/>
  <c r="FV138" i="14"/>
  <c r="FW138" i="14" s="1"/>
  <c r="FV140" i="14"/>
  <c r="FW140" i="14" s="1"/>
  <c r="FV142" i="14"/>
  <c r="FW142" i="14" s="1"/>
  <c r="FV144" i="14"/>
  <c r="FW144" i="14" s="1"/>
  <c r="FV146" i="14"/>
  <c r="FW146" i="14" s="1"/>
  <c r="FV148" i="14"/>
  <c r="FW148" i="14" s="1"/>
  <c r="FV150" i="14"/>
  <c r="FW150" i="14" s="1"/>
  <c r="FV152" i="14"/>
  <c r="FW152" i="14" s="1"/>
  <c r="FV154" i="14"/>
  <c r="FW154" i="14" s="1"/>
  <c r="FV156" i="14"/>
  <c r="FW156" i="14" s="1"/>
  <c r="FV158" i="14"/>
  <c r="FW158" i="14" s="1"/>
  <c r="FV160" i="14"/>
  <c r="FW160" i="14" s="1"/>
  <c r="FV162" i="14"/>
  <c r="FW162" i="14" s="1"/>
  <c r="FV164" i="14"/>
  <c r="FW164" i="14" s="1"/>
  <c r="FV166" i="14"/>
  <c r="FW166" i="14" s="1"/>
  <c r="FV168" i="14"/>
  <c r="FW168" i="14" s="1"/>
  <c r="FV170" i="14"/>
  <c r="FW170" i="14" s="1"/>
  <c r="FV172" i="14"/>
  <c r="FW172" i="14" s="1"/>
  <c r="FV174" i="14"/>
  <c r="FW174" i="14" s="1"/>
  <c r="FV176" i="14"/>
  <c r="FW176" i="14" s="1"/>
  <c r="FV178" i="14"/>
  <c r="FW178" i="14" s="1"/>
  <c r="FV180" i="14"/>
  <c r="FW180" i="14" s="1"/>
  <c r="FV182" i="14"/>
  <c r="FW182" i="14" s="1"/>
  <c r="FV184" i="14"/>
  <c r="FW184" i="14" s="1"/>
  <c r="FV186" i="14"/>
  <c r="FW186" i="14" s="1"/>
  <c r="FV188" i="14"/>
  <c r="FW188" i="14" s="1"/>
  <c r="FV190" i="14"/>
  <c r="FW190" i="14" s="1"/>
  <c r="FV192" i="14"/>
  <c r="FW192" i="14" s="1"/>
  <c r="FV194" i="14"/>
  <c r="FW194" i="14" s="1"/>
  <c r="FV196" i="14"/>
  <c r="FW196" i="14" s="1"/>
  <c r="FV198" i="14"/>
  <c r="FW198" i="14" s="1"/>
  <c r="FV200" i="14"/>
  <c r="FW200" i="14" s="1"/>
  <c r="FV202" i="14"/>
  <c r="FW202" i="14" s="1"/>
  <c r="FV204" i="14"/>
  <c r="FW204" i="14" s="1"/>
  <c r="FV206" i="14"/>
  <c r="FW206" i="14" s="1"/>
  <c r="FV208" i="14"/>
  <c r="FW208" i="14" s="1"/>
  <c r="FV210" i="14"/>
  <c r="FW210" i="14" s="1"/>
  <c r="FV212" i="14"/>
  <c r="FW212" i="14" s="1"/>
  <c r="FV214" i="14"/>
  <c r="FW214" i="14" s="1"/>
  <c r="FV216" i="14"/>
  <c r="FW216" i="14" s="1"/>
  <c r="FV218" i="14"/>
  <c r="FW218" i="14" s="1"/>
  <c r="FV220" i="14"/>
  <c r="FW220" i="14" s="1"/>
  <c r="FV223" i="14"/>
  <c r="FW223" i="14" s="1"/>
  <c r="FV225" i="14"/>
  <c r="FW225" i="14" s="1"/>
  <c r="FV228" i="14"/>
  <c r="FW228" i="14" s="1"/>
  <c r="FV233" i="14"/>
  <c r="FW233" i="14" s="1"/>
  <c r="FV237" i="14"/>
  <c r="FW237" i="14" s="1"/>
  <c r="FU98" i="14"/>
  <c r="FU100" i="14"/>
  <c r="FU102" i="14"/>
  <c r="FU104" i="14"/>
  <c r="FU106" i="14"/>
  <c r="FU108" i="14"/>
  <c r="FU110" i="14"/>
  <c r="FU112" i="14"/>
  <c r="FU114" i="14"/>
  <c r="FU116" i="14"/>
  <c r="FU118" i="14"/>
  <c r="FU120" i="14"/>
  <c r="FU122" i="14"/>
  <c r="FU124" i="14"/>
  <c r="FU126" i="14"/>
  <c r="FU128" i="14"/>
  <c r="FU130" i="14"/>
  <c r="FU132" i="14"/>
  <c r="FU134" i="14"/>
  <c r="FU136" i="14"/>
  <c r="FU138" i="14"/>
  <c r="FU140" i="14"/>
  <c r="FU142" i="14"/>
  <c r="FU144" i="14"/>
  <c r="FU146" i="14"/>
  <c r="FU148" i="14"/>
  <c r="FU150" i="14"/>
  <c r="FU152" i="14"/>
  <c r="FU154" i="14"/>
  <c r="FU156" i="14"/>
  <c r="FU158" i="14"/>
  <c r="FU160" i="14"/>
  <c r="FU162" i="14"/>
  <c r="FU164" i="14"/>
  <c r="FU166" i="14"/>
  <c r="FU168" i="14"/>
  <c r="FU170" i="14"/>
  <c r="FU172" i="14"/>
  <c r="FU174" i="14"/>
  <c r="FU176" i="14"/>
  <c r="FU178" i="14"/>
  <c r="FU180" i="14"/>
  <c r="FU182" i="14"/>
  <c r="FU184" i="14"/>
  <c r="FU186" i="14"/>
  <c r="FU188" i="14"/>
  <c r="FU190" i="14"/>
  <c r="FU192" i="14"/>
  <c r="FU194" i="14"/>
  <c r="FU196" i="14"/>
  <c r="FU198" i="14"/>
  <c r="FU200" i="14"/>
  <c r="FU202" i="14"/>
  <c r="FU204" i="14"/>
  <c r="FU206" i="14"/>
  <c r="FU208" i="14"/>
  <c r="FU210" i="14"/>
  <c r="FU212" i="14"/>
  <c r="FU214" i="14"/>
  <c r="FU216" i="14"/>
  <c r="FU218" i="14"/>
  <c r="FU220" i="14"/>
  <c r="FU222" i="14"/>
  <c r="FU224" i="14"/>
  <c r="FU226" i="14"/>
  <c r="FU228" i="14"/>
  <c r="FU230" i="14"/>
  <c r="FU232" i="14"/>
  <c r="FU234" i="14"/>
  <c r="FU236" i="14"/>
  <c r="FU238" i="14"/>
  <c r="FU240" i="14"/>
  <c r="FV227" i="14"/>
  <c r="FW227" i="14" s="1"/>
  <c r="FV230" i="14"/>
  <c r="FW230" i="14" s="1"/>
  <c r="FV234" i="14"/>
  <c r="FW234" i="14" s="1"/>
  <c r="FV238" i="14"/>
  <c r="FW238" i="14" s="1"/>
  <c r="FV97" i="14"/>
  <c r="FV99" i="14"/>
  <c r="FW99" i="14" s="1"/>
  <c r="FV101" i="14"/>
  <c r="FW101" i="14" s="1"/>
  <c r="FV103" i="14"/>
  <c r="FW103" i="14" s="1"/>
  <c r="FV105" i="14"/>
  <c r="FW105" i="14" s="1"/>
  <c r="FV107" i="14"/>
  <c r="FW107" i="14" s="1"/>
  <c r="FV109" i="14"/>
  <c r="FW109" i="14" s="1"/>
  <c r="FV111" i="14"/>
  <c r="FW111" i="14" s="1"/>
  <c r="FV113" i="14"/>
  <c r="FW113" i="14" s="1"/>
  <c r="FV115" i="14"/>
  <c r="FW115" i="14" s="1"/>
  <c r="FV117" i="14"/>
  <c r="FW117" i="14" s="1"/>
  <c r="FV119" i="14"/>
  <c r="FW119" i="14" s="1"/>
  <c r="FV121" i="14"/>
  <c r="FW121" i="14" s="1"/>
  <c r="FV123" i="14"/>
  <c r="FW123" i="14" s="1"/>
  <c r="FV125" i="14"/>
  <c r="FW125" i="14" s="1"/>
  <c r="FV127" i="14"/>
  <c r="FW127" i="14" s="1"/>
  <c r="FV129" i="14"/>
  <c r="FW129" i="14" s="1"/>
  <c r="FV131" i="14"/>
  <c r="FW131" i="14" s="1"/>
  <c r="FV133" i="14"/>
  <c r="FW133" i="14" s="1"/>
  <c r="FV135" i="14"/>
  <c r="FW135" i="14" s="1"/>
  <c r="FV137" i="14"/>
  <c r="FW137" i="14" s="1"/>
  <c r="FV139" i="14"/>
  <c r="FW139" i="14" s="1"/>
  <c r="FV141" i="14"/>
  <c r="FW141" i="14" s="1"/>
  <c r="FV143" i="14"/>
  <c r="FW143" i="14" s="1"/>
  <c r="FV145" i="14"/>
  <c r="FW145" i="14" s="1"/>
  <c r="FV147" i="14"/>
  <c r="FW147" i="14" s="1"/>
  <c r="FV149" i="14"/>
  <c r="FW149" i="14" s="1"/>
  <c r="FV151" i="14"/>
  <c r="FW151" i="14" s="1"/>
  <c r="FV153" i="14"/>
  <c r="FW153" i="14" s="1"/>
  <c r="FV155" i="14"/>
  <c r="FW155" i="14" s="1"/>
  <c r="FV157" i="14"/>
  <c r="FW157" i="14" s="1"/>
  <c r="FV159" i="14"/>
  <c r="FW159" i="14" s="1"/>
  <c r="FV161" i="14"/>
  <c r="FW161" i="14" s="1"/>
  <c r="FV163" i="14"/>
  <c r="FW163" i="14" s="1"/>
  <c r="FV165" i="14"/>
  <c r="FW165" i="14" s="1"/>
  <c r="FV167" i="14"/>
  <c r="FW167" i="14" s="1"/>
  <c r="FV169" i="14"/>
  <c r="FW169" i="14" s="1"/>
  <c r="FV171" i="14"/>
  <c r="FW171" i="14" s="1"/>
  <c r="FV173" i="14"/>
  <c r="FW173" i="14" s="1"/>
  <c r="FV175" i="14"/>
  <c r="FW175" i="14" s="1"/>
  <c r="FV177" i="14"/>
  <c r="FW177" i="14" s="1"/>
  <c r="FV179" i="14"/>
  <c r="FW179" i="14" s="1"/>
  <c r="FV181" i="14"/>
  <c r="FW181" i="14" s="1"/>
  <c r="FV183" i="14"/>
  <c r="FW183" i="14" s="1"/>
  <c r="FV185" i="14"/>
  <c r="FW185" i="14" s="1"/>
  <c r="FV187" i="14"/>
  <c r="FW187" i="14" s="1"/>
  <c r="FV189" i="14"/>
  <c r="FW189" i="14" s="1"/>
  <c r="FV191" i="14"/>
  <c r="FW191" i="14" s="1"/>
  <c r="FV193" i="14"/>
  <c r="FW193" i="14" s="1"/>
  <c r="FV195" i="14"/>
  <c r="FW195" i="14" s="1"/>
  <c r="FV197" i="14"/>
  <c r="FW197" i="14" s="1"/>
  <c r="FV199" i="14"/>
  <c r="FW199" i="14" s="1"/>
  <c r="FV201" i="14"/>
  <c r="FW201" i="14" s="1"/>
  <c r="FV203" i="14"/>
  <c r="FW203" i="14" s="1"/>
  <c r="FV205" i="14"/>
  <c r="FW205" i="14" s="1"/>
  <c r="FV207" i="14"/>
  <c r="FW207" i="14" s="1"/>
  <c r="FV209" i="14"/>
  <c r="FW209" i="14" s="1"/>
  <c r="FV211" i="14"/>
  <c r="FW211" i="14" s="1"/>
  <c r="FV213" i="14"/>
  <c r="FW213" i="14" s="1"/>
  <c r="FV215" i="14"/>
  <c r="FW215" i="14" s="1"/>
  <c r="FV217" i="14"/>
  <c r="FW217" i="14" s="1"/>
  <c r="FV219" i="14"/>
  <c r="FW219" i="14" s="1"/>
  <c r="FV221" i="14"/>
  <c r="FW221" i="14" s="1"/>
  <c r="FV224" i="14"/>
  <c r="FW224" i="14" s="1"/>
  <c r="FV226" i="14"/>
  <c r="FW226" i="14" s="1"/>
  <c r="FV231" i="14"/>
  <c r="FW231" i="14" s="1"/>
  <c r="FV235" i="14"/>
  <c r="FW235" i="14" s="1"/>
  <c r="FV239" i="14"/>
  <c r="FW239" i="14" s="1"/>
  <c r="P9" i="14"/>
  <c r="FM98" i="14"/>
  <c r="FM100" i="14"/>
  <c r="FM102" i="14"/>
  <c r="FM104" i="14"/>
  <c r="FM106" i="14"/>
  <c r="FM108" i="14"/>
  <c r="FM110" i="14"/>
  <c r="FM112" i="14"/>
  <c r="FM114" i="14"/>
  <c r="FM116" i="14"/>
  <c r="FM118" i="14"/>
  <c r="FM120" i="14"/>
  <c r="FM122" i="14"/>
  <c r="FM124" i="14"/>
  <c r="FM126" i="14"/>
  <c r="FM128" i="14"/>
  <c r="FM130" i="14"/>
  <c r="FM132" i="14"/>
  <c r="FM134" i="14"/>
  <c r="FM136" i="14"/>
  <c r="FM138" i="14"/>
  <c r="FM140" i="14"/>
  <c r="FM142" i="14"/>
  <c r="FM144" i="14"/>
  <c r="FN98" i="14"/>
  <c r="FO98" i="14" s="1"/>
  <c r="FN100" i="14"/>
  <c r="FO100" i="14" s="1"/>
  <c r="J17" i="14" s="1"/>
  <c r="FN102" i="14"/>
  <c r="FO102" i="14" s="1"/>
  <c r="N17" i="14" s="1"/>
  <c r="FN104" i="14"/>
  <c r="FO104" i="14" s="1"/>
  <c r="R17" i="14" s="1"/>
  <c r="FN106" i="14"/>
  <c r="FO106" i="14" s="1"/>
  <c r="V17" i="14" s="1"/>
  <c r="FN108" i="14"/>
  <c r="FO108" i="14" s="1"/>
  <c r="Z17" i="14" s="1"/>
  <c r="FN110" i="14"/>
  <c r="FO110" i="14" s="1"/>
  <c r="AD17" i="14" s="1"/>
  <c r="FN112" i="14"/>
  <c r="FO112" i="14" s="1"/>
  <c r="AH17" i="14" s="1"/>
  <c r="FN114" i="14"/>
  <c r="FO114" i="14" s="1"/>
  <c r="AL17" i="14" s="1"/>
  <c r="FN116" i="14"/>
  <c r="FO116" i="14" s="1"/>
  <c r="AP17" i="14" s="1"/>
  <c r="FN118" i="14"/>
  <c r="FO118" i="14" s="1"/>
  <c r="AT17" i="14" s="1"/>
  <c r="FN120" i="14"/>
  <c r="FO120" i="14" s="1"/>
  <c r="AX17" i="14" s="1"/>
  <c r="FN122" i="14"/>
  <c r="FO122" i="14" s="1"/>
  <c r="BB17" i="14" s="1"/>
  <c r="FN124" i="14"/>
  <c r="FO124" i="14" s="1"/>
  <c r="BF17" i="14" s="1"/>
  <c r="FN126" i="14"/>
  <c r="FO126" i="14" s="1"/>
  <c r="BJ17" i="14" s="1"/>
  <c r="FN128" i="14"/>
  <c r="FO128" i="14" s="1"/>
  <c r="BN17" i="14" s="1"/>
  <c r="FN130" i="14"/>
  <c r="FO130" i="14" s="1"/>
  <c r="BR17" i="14" s="1"/>
  <c r="FN132" i="14"/>
  <c r="FO132" i="14" s="1"/>
  <c r="BV17" i="14" s="1"/>
  <c r="FN134" i="14"/>
  <c r="FO134" i="14" s="1"/>
  <c r="BZ17" i="14" s="1"/>
  <c r="FN136" i="14"/>
  <c r="FO136" i="14" s="1"/>
  <c r="CD17" i="14" s="1"/>
  <c r="FN138" i="14"/>
  <c r="FO138" i="14" s="1"/>
  <c r="CH17" i="14" s="1"/>
  <c r="FN140" i="14"/>
  <c r="FO140" i="14" s="1"/>
  <c r="CL17" i="14" s="1"/>
  <c r="FN142" i="14"/>
  <c r="FO142" i="14" s="1"/>
  <c r="CP17" i="14" s="1"/>
  <c r="FN144" i="14"/>
  <c r="FO144" i="14" s="1"/>
  <c r="CT17" i="14" s="1"/>
  <c r="FM97" i="14"/>
  <c r="FM99" i="14"/>
  <c r="FM101" i="14"/>
  <c r="FM103" i="14"/>
  <c r="FM105" i="14"/>
  <c r="FM107" i="14"/>
  <c r="FM109" i="14"/>
  <c r="FM111" i="14"/>
  <c r="FM113" i="14"/>
  <c r="FM115" i="14"/>
  <c r="FM117" i="14"/>
  <c r="FM119" i="14"/>
  <c r="FM121" i="14"/>
  <c r="FM123" i="14"/>
  <c r="FM125" i="14"/>
  <c r="FM127" i="14"/>
  <c r="FM129" i="14"/>
  <c r="FM131" i="14"/>
  <c r="FM133" i="14"/>
  <c r="FM135" i="14"/>
  <c r="FM137" i="14"/>
  <c r="FM139" i="14"/>
  <c r="FM141" i="14"/>
  <c r="FM143" i="14"/>
  <c r="FN97" i="14"/>
  <c r="FN99" i="14"/>
  <c r="FO99" i="14" s="1"/>
  <c r="FN101" i="14"/>
  <c r="FO101" i="14" s="1"/>
  <c r="I19" i="14" s="1"/>
  <c r="FN103" i="14"/>
  <c r="FO103" i="14" s="1"/>
  <c r="K19" i="14" s="1"/>
  <c r="FN105" i="14"/>
  <c r="FO105" i="14" s="1"/>
  <c r="M19" i="14" s="1"/>
  <c r="FN107" i="14"/>
  <c r="FO107" i="14" s="1"/>
  <c r="O19" i="14" s="1"/>
  <c r="FN109" i="14"/>
  <c r="FO109" i="14" s="1"/>
  <c r="Q19" i="14" s="1"/>
  <c r="FN111" i="14"/>
  <c r="FO111" i="14" s="1"/>
  <c r="S19" i="14" s="1"/>
  <c r="FN113" i="14"/>
  <c r="FO113" i="14" s="1"/>
  <c r="U19" i="14" s="1"/>
  <c r="FN115" i="14"/>
  <c r="FO115" i="14" s="1"/>
  <c r="W19" i="14" s="1"/>
  <c r="FN117" i="14"/>
  <c r="FO117" i="14" s="1"/>
  <c r="Y19" i="14" s="1"/>
  <c r="FN119" i="14"/>
  <c r="FO119" i="14" s="1"/>
  <c r="AA19" i="14" s="1"/>
  <c r="FN121" i="14"/>
  <c r="FO121" i="14" s="1"/>
  <c r="AC19" i="14" s="1"/>
  <c r="FN123" i="14"/>
  <c r="FO123" i="14" s="1"/>
  <c r="AE19" i="14" s="1"/>
  <c r="FN125" i="14"/>
  <c r="FO125" i="14" s="1"/>
  <c r="AG19" i="14" s="1"/>
  <c r="FN127" i="14"/>
  <c r="FO127" i="14" s="1"/>
  <c r="AI19" i="14" s="1"/>
  <c r="FN129" i="14"/>
  <c r="FO129" i="14" s="1"/>
  <c r="AK19" i="14" s="1"/>
  <c r="FN131" i="14"/>
  <c r="FO131" i="14" s="1"/>
  <c r="AM19" i="14" s="1"/>
  <c r="FN133" i="14"/>
  <c r="FO133" i="14" s="1"/>
  <c r="AO19" i="14" s="1"/>
  <c r="FN135" i="14"/>
  <c r="FO135" i="14" s="1"/>
  <c r="AQ19" i="14" s="1"/>
  <c r="FN137" i="14"/>
  <c r="FO137" i="14" s="1"/>
  <c r="AS19" i="14" s="1"/>
  <c r="FN139" i="14"/>
  <c r="FO139" i="14" s="1"/>
  <c r="AU19" i="14" s="1"/>
  <c r="FN141" i="14"/>
  <c r="FO141" i="14" s="1"/>
  <c r="AW19" i="14" s="1"/>
  <c r="FN143" i="14"/>
  <c r="FO143" i="14" s="1"/>
  <c r="AY19" i="14" s="1"/>
  <c r="FO97" i="14"/>
  <c r="D17" i="14" s="1"/>
  <c r="FO145" i="14"/>
  <c r="FO147" i="14"/>
  <c r="FO149" i="14"/>
  <c r="FO151" i="14"/>
  <c r="FO153" i="14"/>
  <c r="FO155" i="14"/>
  <c r="FO157" i="14"/>
  <c r="FO159" i="14"/>
  <c r="FO161" i="14"/>
  <c r="FO163" i="14"/>
  <c r="FO165" i="14"/>
  <c r="FO167" i="14"/>
  <c r="FO169" i="14"/>
  <c r="FO171" i="14"/>
  <c r="FO173" i="14"/>
  <c r="FO175" i="14"/>
  <c r="FO177" i="14"/>
  <c r="FO179" i="14"/>
  <c r="FO181" i="14"/>
  <c r="FO183" i="14"/>
  <c r="FO185" i="14"/>
  <c r="FO187" i="14"/>
  <c r="FO189" i="14"/>
  <c r="FO191" i="14"/>
  <c r="FO193" i="14"/>
  <c r="FQ193" i="14" s="1"/>
  <c r="FO195" i="14"/>
  <c r="FQ195" i="14" s="1"/>
  <c r="FO197" i="14"/>
  <c r="FQ197" i="14" s="1"/>
  <c r="FO199" i="14"/>
  <c r="FQ199" i="14" s="1"/>
  <c r="FO201" i="14"/>
  <c r="FQ201" i="14" s="1"/>
  <c r="FO205" i="14"/>
  <c r="FQ205" i="14" s="1"/>
  <c r="FO207" i="14"/>
  <c r="FQ207" i="14" s="1"/>
  <c r="FO209" i="14"/>
  <c r="FQ209" i="14" s="1"/>
  <c r="FO211" i="14"/>
  <c r="FQ211" i="14" s="1"/>
  <c r="FO213" i="14"/>
  <c r="FQ213" i="14" s="1"/>
  <c r="FO215" i="14"/>
  <c r="FQ215" i="14" s="1"/>
  <c r="FO217" i="14"/>
  <c r="FQ217" i="14" s="1"/>
  <c r="FO219" i="14"/>
  <c r="FQ219" i="14" s="1"/>
  <c r="FO221" i="14"/>
  <c r="FQ221" i="14" s="1"/>
  <c r="FO223" i="14"/>
  <c r="FQ223" i="14" s="1"/>
  <c r="FO225" i="14"/>
  <c r="FQ225" i="14" s="1"/>
  <c r="FO229" i="14"/>
  <c r="FQ229" i="14" s="1"/>
  <c r="FO231" i="14"/>
  <c r="FQ231" i="14" s="1"/>
  <c r="FO233" i="14"/>
  <c r="FQ233" i="14" s="1"/>
  <c r="FO235" i="14"/>
  <c r="FQ235" i="14" s="1"/>
  <c r="FO237" i="14"/>
  <c r="FQ237" i="14" s="1"/>
  <c r="FO239" i="14"/>
  <c r="FQ239" i="14" s="1"/>
  <c r="FO241" i="14"/>
  <c r="FQ241" i="14" s="1"/>
  <c r="FO243" i="14"/>
  <c r="FQ243" i="14" s="1"/>
  <c r="FO245" i="14"/>
  <c r="FQ245" i="14" s="1"/>
  <c r="FO247" i="14"/>
  <c r="FQ247" i="14" s="1"/>
  <c r="FO249" i="14"/>
  <c r="FQ249" i="14" s="1"/>
  <c r="FO251" i="14"/>
  <c r="FQ251" i="14" s="1"/>
  <c r="FO253" i="14"/>
  <c r="FQ253" i="14" s="1"/>
  <c r="FO255" i="14"/>
  <c r="FQ255" i="14" s="1"/>
  <c r="FO257" i="14"/>
  <c r="FQ257" i="14" s="1"/>
  <c r="FO259" i="14"/>
  <c r="FQ259" i="14" s="1"/>
  <c r="FO261" i="14"/>
  <c r="FQ261" i="14" s="1"/>
  <c r="FO263" i="14"/>
  <c r="FQ263" i="14" s="1"/>
  <c r="FO265" i="14"/>
  <c r="FQ265" i="14" s="1"/>
  <c r="FO267" i="14"/>
  <c r="FQ267" i="14" s="1"/>
  <c r="FO269" i="14"/>
  <c r="FQ269" i="14" s="1"/>
  <c r="FO271" i="14"/>
  <c r="FQ271" i="14" s="1"/>
  <c r="FO273" i="14"/>
  <c r="FQ273" i="14" s="1"/>
  <c r="FO275" i="14"/>
  <c r="FQ275" i="14" s="1"/>
  <c r="FO277" i="14"/>
  <c r="FQ277" i="14" s="1"/>
  <c r="FO279" i="14"/>
  <c r="FQ279" i="14" s="1"/>
  <c r="FO281" i="14"/>
  <c r="FQ281" i="14" s="1"/>
  <c r="FO283" i="14"/>
  <c r="FQ283" i="14" s="1"/>
  <c r="FO285" i="14"/>
  <c r="FQ285" i="14" s="1"/>
  <c r="FO287" i="14"/>
  <c r="FQ287" i="14" s="1"/>
  <c r="FO289" i="14"/>
  <c r="FQ289" i="14" s="1"/>
  <c r="FO291" i="14"/>
  <c r="FQ291" i="14" s="1"/>
  <c r="FO295" i="14"/>
  <c r="FQ295" i="14" s="1"/>
  <c r="FO297" i="14"/>
  <c r="FQ297" i="14" s="1"/>
  <c r="FO299" i="14"/>
  <c r="FQ299" i="14" s="1"/>
  <c r="FO301" i="14"/>
  <c r="FQ301" i="14" s="1"/>
  <c r="FO303" i="14"/>
  <c r="FQ303" i="14" s="1"/>
  <c r="FO307" i="14"/>
  <c r="FQ307" i="14" s="1"/>
  <c r="FO311" i="14"/>
  <c r="FQ311" i="14" s="1"/>
  <c r="FO315" i="14"/>
  <c r="FQ315" i="14" s="1"/>
  <c r="FO319" i="14"/>
  <c r="FQ319" i="14" s="1"/>
  <c r="FO323" i="14"/>
  <c r="FQ323" i="14" s="1"/>
  <c r="FO327" i="14"/>
  <c r="FQ327" i="14" s="1"/>
  <c r="FO331" i="14"/>
  <c r="FQ331" i="14" s="1"/>
  <c r="FO335" i="14"/>
  <c r="FQ335" i="14" s="1"/>
  <c r="FO339" i="14"/>
  <c r="FQ339" i="14" s="1"/>
  <c r="FO343" i="14"/>
  <c r="FQ343" i="14" s="1"/>
  <c r="FO347" i="14"/>
  <c r="FQ347" i="14" s="1"/>
  <c r="FO351" i="14"/>
  <c r="FQ351" i="14" s="1"/>
  <c r="FO146" i="14"/>
  <c r="FO148" i="14"/>
  <c r="FO150" i="14"/>
  <c r="FO152" i="14"/>
  <c r="FO154" i="14"/>
  <c r="FO156" i="14"/>
  <c r="FO160" i="14"/>
  <c r="FO162" i="14"/>
  <c r="FO164" i="14"/>
  <c r="FO166" i="14"/>
  <c r="FO168" i="14"/>
  <c r="FO170" i="14"/>
  <c r="FO172" i="14"/>
  <c r="FO174" i="14"/>
  <c r="FO176" i="14"/>
  <c r="FO180" i="14"/>
  <c r="FO182" i="14"/>
  <c r="FO184" i="14"/>
  <c r="FO186" i="14"/>
  <c r="FO188" i="14"/>
  <c r="FO190" i="14"/>
  <c r="FO192" i="14"/>
  <c r="FO194" i="14"/>
  <c r="FQ194" i="14" s="1"/>
  <c r="FO196" i="14"/>
  <c r="FQ196" i="14" s="1"/>
  <c r="FO198" i="14"/>
  <c r="FQ198" i="14" s="1"/>
  <c r="FO200" i="14"/>
  <c r="FQ200" i="14" s="1"/>
  <c r="FO202" i="14"/>
  <c r="FQ202" i="14" s="1"/>
  <c r="FO204" i="14"/>
  <c r="FQ204" i="14" s="1"/>
  <c r="FO206" i="14"/>
  <c r="FQ206" i="14" s="1"/>
  <c r="FO208" i="14"/>
  <c r="FQ208" i="14" s="1"/>
  <c r="FO210" i="14"/>
  <c r="FQ210" i="14" s="1"/>
  <c r="FO212" i="14"/>
  <c r="FQ212" i="14" s="1"/>
  <c r="FO216" i="14"/>
  <c r="FQ216" i="14" s="1"/>
  <c r="FO218" i="14"/>
  <c r="FQ218" i="14" s="1"/>
  <c r="FO222" i="14"/>
  <c r="FQ222" i="14" s="1"/>
  <c r="FO224" i="14"/>
  <c r="FQ224" i="14" s="1"/>
  <c r="FO226" i="14"/>
  <c r="FQ226" i="14" s="1"/>
  <c r="FO228" i="14"/>
  <c r="FQ228" i="14" s="1"/>
  <c r="FO230" i="14"/>
  <c r="FQ230" i="14" s="1"/>
  <c r="FO232" i="14"/>
  <c r="FQ232" i="14" s="1"/>
  <c r="FO234" i="14"/>
  <c r="FQ234" i="14" s="1"/>
  <c r="FO236" i="14"/>
  <c r="FQ236" i="14" s="1"/>
  <c r="FO238" i="14"/>
  <c r="FQ238" i="14" s="1"/>
  <c r="FO240" i="14"/>
  <c r="FQ240" i="14" s="1"/>
  <c r="FO242" i="14"/>
  <c r="FQ242" i="14" s="1"/>
  <c r="FO244" i="14"/>
  <c r="FQ244" i="14" s="1"/>
  <c r="FO246" i="14"/>
  <c r="FQ246" i="14" s="1"/>
  <c r="FO248" i="14"/>
  <c r="FQ248" i="14" s="1"/>
  <c r="FO250" i="14"/>
  <c r="FQ250" i="14" s="1"/>
  <c r="FO252" i="14"/>
  <c r="FQ252" i="14" s="1"/>
  <c r="FO254" i="14"/>
  <c r="FQ254" i="14" s="1"/>
  <c r="FO256" i="14"/>
  <c r="FQ256" i="14" s="1"/>
  <c r="FO258" i="14"/>
  <c r="FQ258" i="14" s="1"/>
  <c r="FO260" i="14"/>
  <c r="FQ260" i="14" s="1"/>
  <c r="FO262" i="14"/>
  <c r="FQ262" i="14" s="1"/>
  <c r="FO264" i="14"/>
  <c r="FQ264" i="14" s="1"/>
  <c r="FO266" i="14"/>
  <c r="FQ266" i="14" s="1"/>
  <c r="FO268" i="14"/>
  <c r="FQ268" i="14" s="1"/>
  <c r="FO270" i="14"/>
  <c r="FQ270" i="14" s="1"/>
  <c r="FO272" i="14"/>
  <c r="FQ272" i="14" s="1"/>
  <c r="FO274" i="14"/>
  <c r="FQ274" i="14" s="1"/>
  <c r="FO276" i="14"/>
  <c r="FQ276" i="14" s="1"/>
  <c r="FO278" i="14"/>
  <c r="FQ278" i="14" s="1"/>
  <c r="FO280" i="14"/>
  <c r="FQ280" i="14" s="1"/>
  <c r="FO282" i="14"/>
  <c r="FQ282" i="14" s="1"/>
  <c r="FO284" i="14"/>
  <c r="FQ284" i="14" s="1"/>
  <c r="FO286" i="14"/>
  <c r="FQ286" i="14" s="1"/>
  <c r="FO288" i="14"/>
  <c r="FQ288" i="14" s="1"/>
  <c r="FO290" i="14"/>
  <c r="FQ290" i="14" s="1"/>
  <c r="FO292" i="14"/>
  <c r="FQ292" i="14" s="1"/>
  <c r="FO294" i="14"/>
  <c r="FQ294" i="14" s="1"/>
  <c r="FO296" i="14"/>
  <c r="FQ296" i="14" s="1"/>
  <c r="FO298" i="14"/>
  <c r="FQ298" i="14" s="1"/>
  <c r="FO300" i="14"/>
  <c r="FQ300" i="14" s="1"/>
  <c r="FO302" i="14"/>
  <c r="FQ302" i="14" s="1"/>
  <c r="FO305" i="14"/>
  <c r="FQ305" i="14" s="1"/>
  <c r="FO309" i="14"/>
  <c r="FQ309" i="14" s="1"/>
  <c r="FO313" i="14"/>
  <c r="FQ313" i="14" s="1"/>
  <c r="FO317" i="14"/>
  <c r="FQ317" i="14" s="1"/>
  <c r="FO321" i="14"/>
  <c r="FQ321" i="14" s="1"/>
  <c r="FO325" i="14"/>
  <c r="FQ325" i="14" s="1"/>
  <c r="FO329" i="14"/>
  <c r="FQ329" i="14" s="1"/>
  <c r="FO333" i="14"/>
  <c r="FQ333" i="14" s="1"/>
  <c r="FO337" i="14"/>
  <c r="FQ337" i="14" s="1"/>
  <c r="FO341" i="14"/>
  <c r="FQ341" i="14" s="1"/>
  <c r="FO345" i="14"/>
  <c r="FQ345" i="14" s="1"/>
  <c r="FO349" i="14"/>
  <c r="FQ349" i="14" s="1"/>
  <c r="FO306" i="14"/>
  <c r="FQ306" i="14" s="1"/>
  <c r="FO310" i="14"/>
  <c r="FQ310" i="14" s="1"/>
  <c r="FO314" i="14"/>
  <c r="FQ314" i="14" s="1"/>
  <c r="FO318" i="14"/>
  <c r="FQ318" i="14" s="1"/>
  <c r="FO322" i="14"/>
  <c r="FQ322" i="14" s="1"/>
  <c r="FO326" i="14"/>
  <c r="FQ326" i="14" s="1"/>
  <c r="FO330" i="14"/>
  <c r="FQ330" i="14" s="1"/>
  <c r="FO334" i="14"/>
  <c r="FQ334" i="14" s="1"/>
  <c r="FO338" i="14"/>
  <c r="FQ338" i="14" s="1"/>
  <c r="FO342" i="14"/>
  <c r="FQ342" i="14" s="1"/>
  <c r="FO346" i="14"/>
  <c r="FQ346" i="14" s="1"/>
  <c r="FO350" i="14"/>
  <c r="FQ350" i="14" s="1"/>
  <c r="FO353" i="14"/>
  <c r="FQ353" i="14" s="1"/>
  <c r="FO355" i="14"/>
  <c r="FQ355" i="14" s="1"/>
  <c r="FO357" i="14"/>
  <c r="FQ357" i="14" s="1"/>
  <c r="FO359" i="14"/>
  <c r="FQ359" i="14" s="1"/>
  <c r="FO361" i="14"/>
  <c r="FQ361" i="14" s="1"/>
  <c r="FO363" i="14"/>
  <c r="FQ363" i="14" s="1"/>
  <c r="FO365" i="14"/>
  <c r="FQ365" i="14" s="1"/>
  <c r="FO367" i="14"/>
  <c r="FQ367" i="14" s="1"/>
  <c r="FO369" i="14"/>
  <c r="FQ369" i="14" s="1"/>
  <c r="FO371" i="14"/>
  <c r="FQ371" i="14" s="1"/>
  <c r="FO373" i="14"/>
  <c r="FQ373" i="14" s="1"/>
  <c r="FO375" i="14"/>
  <c r="FQ375" i="14" s="1"/>
  <c r="FO377" i="14"/>
  <c r="FQ377" i="14" s="1"/>
  <c r="FO379" i="14"/>
  <c r="FQ379" i="14" s="1"/>
  <c r="FO381" i="14"/>
  <c r="FQ381" i="14" s="1"/>
  <c r="FO383" i="14"/>
  <c r="FO304" i="14"/>
  <c r="FQ304" i="14" s="1"/>
  <c r="FO308" i="14"/>
  <c r="FQ308" i="14" s="1"/>
  <c r="FO312" i="14"/>
  <c r="FQ312" i="14" s="1"/>
  <c r="FO316" i="14"/>
  <c r="FQ316" i="14" s="1"/>
  <c r="FO320" i="14"/>
  <c r="FQ320" i="14" s="1"/>
  <c r="FO324" i="14"/>
  <c r="FQ324" i="14" s="1"/>
  <c r="FO328" i="14"/>
  <c r="FQ328" i="14" s="1"/>
  <c r="FO332" i="14"/>
  <c r="FQ332" i="14" s="1"/>
  <c r="FO336" i="14"/>
  <c r="FQ336" i="14" s="1"/>
  <c r="FO340" i="14"/>
  <c r="FQ340" i="14" s="1"/>
  <c r="FO344" i="14"/>
  <c r="FQ344" i="14" s="1"/>
  <c r="FO348" i="14"/>
  <c r="FQ348" i="14" s="1"/>
  <c r="FO352" i="14"/>
  <c r="FQ352" i="14" s="1"/>
  <c r="FO354" i="14"/>
  <c r="FQ354" i="14" s="1"/>
  <c r="FO356" i="14"/>
  <c r="FQ356" i="14" s="1"/>
  <c r="FO358" i="14"/>
  <c r="FQ358" i="14" s="1"/>
  <c r="FO360" i="14"/>
  <c r="FQ360" i="14" s="1"/>
  <c r="FO362" i="14"/>
  <c r="FQ362" i="14" s="1"/>
  <c r="FO364" i="14"/>
  <c r="FQ364" i="14" s="1"/>
  <c r="FO366" i="14"/>
  <c r="FQ366" i="14" s="1"/>
  <c r="FO368" i="14"/>
  <c r="FQ368" i="14" s="1"/>
  <c r="FO370" i="14"/>
  <c r="FQ370" i="14" s="1"/>
  <c r="FO372" i="14"/>
  <c r="FQ372" i="14" s="1"/>
  <c r="FO374" i="14"/>
  <c r="FQ374" i="14" s="1"/>
  <c r="FO376" i="14"/>
  <c r="FQ376" i="14" s="1"/>
  <c r="FO378" i="14"/>
  <c r="FQ378" i="14" s="1"/>
  <c r="FO380" i="14"/>
  <c r="FQ380" i="14" s="1"/>
  <c r="FO382" i="14"/>
  <c r="FQ382" i="14" s="1"/>
  <c r="FO384" i="14"/>
  <c r="BB6" i="22"/>
  <c r="BA7" i="22"/>
  <c r="BB8" i="22"/>
  <c r="BA9" i="22"/>
  <c r="BB10" i="22"/>
  <c r="BA11" i="22"/>
  <c r="BB12" i="22"/>
  <c r="BA13" i="22"/>
  <c r="BB14" i="22"/>
  <c r="BA15" i="22"/>
  <c r="BB16" i="22"/>
  <c r="BA17" i="22"/>
  <c r="BB18" i="22"/>
  <c r="BA19" i="22"/>
  <c r="BB20" i="22"/>
  <c r="BA21" i="22"/>
  <c r="BB22" i="22"/>
  <c r="BA23" i="22"/>
  <c r="BB24" i="22"/>
  <c r="BA25" i="22"/>
  <c r="BB26" i="22"/>
  <c r="BA27" i="22"/>
  <c r="BB28" i="22"/>
  <c r="BA29" i="22"/>
  <c r="BB30" i="22"/>
  <c r="BA31" i="22"/>
  <c r="BB32" i="22"/>
  <c r="BA33" i="22"/>
  <c r="BB34" i="22"/>
  <c r="BA35" i="22"/>
  <c r="BB36" i="22"/>
  <c r="BA37" i="22"/>
  <c r="BB38" i="22"/>
  <c r="BA39" i="22"/>
  <c r="BB40" i="22"/>
  <c r="BA41" i="22"/>
  <c r="BB42" i="22"/>
  <c r="BA43" i="22"/>
  <c r="BB44" i="22"/>
  <c r="BA45" i="22"/>
  <c r="BB46" i="22"/>
  <c r="BA47" i="22"/>
  <c r="BB48" i="22"/>
  <c r="BA49" i="22"/>
  <c r="BB50" i="22"/>
  <c r="BA51" i="22"/>
  <c r="BB52" i="22"/>
  <c r="BA53" i="22"/>
  <c r="BB54" i="22"/>
  <c r="BA55" i="22"/>
  <c r="BB56" i="22"/>
  <c r="BA57" i="22"/>
  <c r="BB58" i="22"/>
  <c r="BA59" i="22"/>
  <c r="BB60" i="22"/>
  <c r="BA61" i="22"/>
  <c r="BB62" i="22"/>
  <c r="BA63" i="22"/>
  <c r="BB64" i="22"/>
  <c r="BA65" i="22"/>
  <c r="BB66" i="22"/>
  <c r="BA67" i="22"/>
  <c r="BB68" i="22"/>
  <c r="BA69" i="22"/>
  <c r="BB70" i="22"/>
  <c r="BA71" i="22"/>
  <c r="BB72" i="22"/>
  <c r="BA73" i="22"/>
  <c r="BB74" i="22"/>
  <c r="BA75" i="22"/>
  <c r="BB76" i="22"/>
  <c r="BA77" i="22"/>
  <c r="BB78" i="22"/>
  <c r="BA79" i="22"/>
  <c r="BB80" i="22"/>
  <c r="BA81" i="22"/>
  <c r="BB82" i="22"/>
  <c r="BA83" i="22"/>
  <c r="BB84" i="22"/>
  <c r="BA85" i="22"/>
  <c r="BB86" i="22"/>
  <c r="BA87" i="22"/>
  <c r="BB88" i="22"/>
  <c r="BA89" i="22"/>
  <c r="BB90" i="22"/>
  <c r="BA91" i="22"/>
  <c r="BB92" i="22"/>
  <c r="BA93" i="22"/>
  <c r="BB94" i="22"/>
  <c r="BA95" i="22"/>
  <c r="BB96" i="22"/>
  <c r="BA97" i="22"/>
  <c r="BB98" i="22"/>
  <c r="BA99" i="22"/>
  <c r="BB100" i="22"/>
  <c r="BA101" i="22"/>
  <c r="BB102" i="22"/>
  <c r="BA103" i="22"/>
  <c r="BB104" i="22"/>
  <c r="BA105" i="22"/>
  <c r="BB106" i="22"/>
  <c r="BA107" i="22"/>
  <c r="BB108" i="22"/>
  <c r="BA109" i="22"/>
  <c r="BB110" i="22"/>
  <c r="BA111" i="22"/>
  <c r="BB112" i="22"/>
  <c r="BA113" i="22"/>
  <c r="BB114" i="22"/>
  <c r="BA115" i="22"/>
  <c r="BB116" i="22"/>
  <c r="BA117" i="22"/>
  <c r="BB118" i="22"/>
  <c r="BA119" i="22"/>
  <c r="BB120" i="22"/>
  <c r="BA121" i="22"/>
  <c r="BB122" i="22"/>
  <c r="BA123" i="22"/>
  <c r="BB124" i="22"/>
  <c r="BA125" i="22"/>
  <c r="BB126" i="22"/>
  <c r="BA127" i="22"/>
  <c r="BB128" i="22"/>
  <c r="BA129" i="22"/>
  <c r="BB130" i="22"/>
  <c r="BA131" i="22"/>
  <c r="BA6" i="22"/>
  <c r="BB7" i="22"/>
  <c r="BA8" i="22"/>
  <c r="BB9" i="22"/>
  <c r="BA10" i="22"/>
  <c r="BB11" i="22"/>
  <c r="BA12" i="22"/>
  <c r="BB13" i="22"/>
  <c r="BA14" i="22"/>
  <c r="BB15" i="22"/>
  <c r="BA16" i="22"/>
  <c r="BB17" i="22"/>
  <c r="BA18" i="22"/>
  <c r="BB19" i="22"/>
  <c r="BA20" i="22"/>
  <c r="BB21" i="22"/>
  <c r="BA22" i="22"/>
  <c r="BB23" i="22"/>
  <c r="BA24" i="22"/>
  <c r="BB25" i="22"/>
  <c r="BA26" i="22"/>
  <c r="BB27" i="22"/>
  <c r="BA28" i="22"/>
  <c r="BB29" i="22"/>
  <c r="BA30" i="22"/>
  <c r="BB31" i="22"/>
  <c r="BA32" i="22"/>
  <c r="BB33" i="22"/>
  <c r="BA34" i="22"/>
  <c r="BB35" i="22"/>
  <c r="BA36" i="22"/>
  <c r="BB37" i="22"/>
  <c r="BA38" i="22"/>
  <c r="BB39" i="22"/>
  <c r="BA40" i="22"/>
  <c r="BB41" i="22"/>
  <c r="BA42" i="22"/>
  <c r="BB43" i="22"/>
  <c r="BA44" i="22"/>
  <c r="BB45" i="22"/>
  <c r="BA46" i="22"/>
  <c r="BB47" i="22"/>
  <c r="BA48" i="22"/>
  <c r="BB49" i="22"/>
  <c r="BA50" i="22"/>
  <c r="BB51" i="22"/>
  <c r="BA52" i="22"/>
  <c r="BB53" i="22"/>
  <c r="BA54" i="22"/>
  <c r="BB55" i="22"/>
  <c r="BA56" i="22"/>
  <c r="BB57" i="22"/>
  <c r="BA58" i="22"/>
  <c r="BB59" i="22"/>
  <c r="BA60" i="22"/>
  <c r="BB61" i="22"/>
  <c r="BA62" i="22"/>
  <c r="BB63" i="22"/>
  <c r="BA64" i="22"/>
  <c r="BB65" i="22"/>
  <c r="BA66" i="22"/>
  <c r="BB67" i="22"/>
  <c r="BA68" i="22"/>
  <c r="BB69" i="22"/>
  <c r="BA70" i="22"/>
  <c r="BB71" i="22"/>
  <c r="BA72" i="22"/>
  <c r="BB73" i="22"/>
  <c r="BA74" i="22"/>
  <c r="BB75" i="22"/>
  <c r="BA76" i="22"/>
  <c r="BB77" i="22"/>
  <c r="BA78" i="22"/>
  <c r="BB79" i="22"/>
  <c r="BA80" i="22"/>
  <c r="BB81" i="22"/>
  <c r="BA82" i="22"/>
  <c r="BB83" i="22"/>
  <c r="BA84" i="22"/>
  <c r="BB85" i="22"/>
  <c r="BA86" i="22"/>
  <c r="BB87" i="22"/>
  <c r="BA88" i="22"/>
  <c r="BB89" i="22"/>
  <c r="BA90" i="22"/>
  <c r="BB91" i="22"/>
  <c r="BA92" i="22"/>
  <c r="BB93" i="22"/>
  <c r="BA94" i="22"/>
  <c r="BB95" i="22"/>
  <c r="BA96" i="22"/>
  <c r="BB97" i="22"/>
  <c r="BA98" i="22"/>
  <c r="BB99" i="22"/>
  <c r="BA100" i="22"/>
  <c r="BB101" i="22"/>
  <c r="BA102" i="22"/>
  <c r="BB103" i="22"/>
  <c r="BA104" i="22"/>
  <c r="BB105" i="22"/>
  <c r="BA106" i="22"/>
  <c r="BB107" i="22"/>
  <c r="BA108" i="22"/>
  <c r="BB109" i="22"/>
  <c r="BA110" i="22"/>
  <c r="BB111" i="22"/>
  <c r="BA112" i="22"/>
  <c r="BB113" i="22"/>
  <c r="BA114" i="22"/>
  <c r="BB115" i="22"/>
  <c r="BA116" i="22"/>
  <c r="BB117" i="22"/>
  <c r="BA118" i="22"/>
  <c r="BB119" i="22"/>
  <c r="BA120" i="22"/>
  <c r="BB121" i="22"/>
  <c r="BA122" i="22"/>
  <c r="BB123" i="22"/>
  <c r="BA124" i="22"/>
  <c r="BB125" i="22"/>
  <c r="BA126" i="22"/>
  <c r="BB127" i="22"/>
  <c r="BA128" i="22"/>
  <c r="BB129" i="22"/>
  <c r="BA130" i="22"/>
  <c r="BB131" i="22"/>
  <c r="BB132" i="22"/>
  <c r="BA133" i="22"/>
  <c r="BB134" i="22"/>
  <c r="BA135" i="22"/>
  <c r="BB136" i="22"/>
  <c r="BA137" i="22"/>
  <c r="BB138" i="22"/>
  <c r="BA139" i="22"/>
  <c r="BB140" i="22"/>
  <c r="BA141" i="22"/>
  <c r="BB142" i="22"/>
  <c r="BA143" i="22"/>
  <c r="BB144" i="22"/>
  <c r="BA145" i="22"/>
  <c r="BB146" i="22"/>
  <c r="BA147" i="22"/>
  <c r="BB148" i="22"/>
  <c r="BA149" i="22"/>
  <c r="BB150" i="22"/>
  <c r="BA151" i="22"/>
  <c r="BB152" i="22"/>
  <c r="BA153" i="22"/>
  <c r="BB154" i="22"/>
  <c r="BA155" i="22"/>
  <c r="BB156" i="22"/>
  <c r="BA157" i="22"/>
  <c r="BB158" i="22"/>
  <c r="BA159" i="22"/>
  <c r="BB160" i="22"/>
  <c r="BA161" i="22"/>
  <c r="BB162" i="22"/>
  <c r="BA163" i="22"/>
  <c r="BB164" i="22"/>
  <c r="BA165" i="22"/>
  <c r="BB166" i="22"/>
  <c r="BA167" i="22"/>
  <c r="BB168" i="22"/>
  <c r="BA169" i="22"/>
  <c r="BB170" i="22"/>
  <c r="BA171" i="22"/>
  <c r="BB172" i="22"/>
  <c r="BA173" i="22"/>
  <c r="BB174" i="22"/>
  <c r="BA175" i="22"/>
  <c r="BB176" i="22"/>
  <c r="BA177" i="22"/>
  <c r="BB178" i="22"/>
  <c r="BA179" i="22"/>
  <c r="BB180" i="22"/>
  <c r="BA181" i="22"/>
  <c r="BB182" i="22"/>
  <c r="BA183" i="22"/>
  <c r="BB184" i="22"/>
  <c r="BA185" i="22"/>
  <c r="BB186" i="22"/>
  <c r="BA187" i="22"/>
  <c r="BB188" i="22"/>
  <c r="BA189" i="22"/>
  <c r="BB190" i="22"/>
  <c r="BA191" i="22"/>
  <c r="BB192" i="22"/>
  <c r="BA193" i="22"/>
  <c r="BB194" i="22"/>
  <c r="BA195" i="22"/>
  <c r="BB196" i="22"/>
  <c r="BA197" i="22"/>
  <c r="BB198" i="22"/>
  <c r="BA199" i="22"/>
  <c r="BB200" i="22"/>
  <c r="BA201" i="22"/>
  <c r="BB202" i="22"/>
  <c r="BA203" i="22"/>
  <c r="BB204" i="22"/>
  <c r="BA205" i="22"/>
  <c r="BB206" i="22"/>
  <c r="BA207" i="22"/>
  <c r="BB208" i="22"/>
  <c r="BA209" i="22"/>
  <c r="BB210" i="22"/>
  <c r="BA211" i="22"/>
  <c r="BB212" i="22"/>
  <c r="BA213" i="22"/>
  <c r="BB214" i="22"/>
  <c r="BA215" i="22"/>
  <c r="BB216" i="22"/>
  <c r="BA217" i="22"/>
  <c r="BB218" i="22"/>
  <c r="BA219" i="22"/>
  <c r="BB220" i="22"/>
  <c r="BA221" i="22"/>
  <c r="BB222" i="22"/>
  <c r="BA223" i="22"/>
  <c r="BB224" i="22"/>
  <c r="BA225" i="22"/>
  <c r="BB226" i="22"/>
  <c r="BA227" i="22"/>
  <c r="BB228" i="22"/>
  <c r="BA229" i="22"/>
  <c r="BB230" i="22"/>
  <c r="BA231" i="22"/>
  <c r="BB232" i="22"/>
  <c r="BA233" i="22"/>
  <c r="BB234" i="22"/>
  <c r="BA235" i="22"/>
  <c r="BB236" i="22"/>
  <c r="BA237" i="22"/>
  <c r="BB238" i="22"/>
  <c r="BA239" i="22"/>
  <c r="BB240" i="22"/>
  <c r="BA241" i="22"/>
  <c r="BB242" i="22"/>
  <c r="BA243" i="22"/>
  <c r="BB244" i="22"/>
  <c r="BA245" i="22"/>
  <c r="BB246" i="22"/>
  <c r="BA247" i="22"/>
  <c r="BB248" i="22"/>
  <c r="BA249" i="22"/>
  <c r="BB250" i="22"/>
  <c r="BA251" i="22"/>
  <c r="BB252" i="22"/>
  <c r="BA253" i="22"/>
  <c r="BB254" i="22"/>
  <c r="BA255" i="22"/>
  <c r="BB256" i="22"/>
  <c r="BA257" i="22"/>
  <c r="BB258" i="22"/>
  <c r="BA259" i="22"/>
  <c r="BB260" i="22"/>
  <c r="BA261" i="22"/>
  <c r="BA262" i="22"/>
  <c r="BA263" i="22"/>
  <c r="BA264" i="22"/>
  <c r="BA265" i="22"/>
  <c r="BA266" i="22"/>
  <c r="BA267" i="22"/>
  <c r="BA268" i="22"/>
  <c r="BA269" i="22"/>
  <c r="BA270" i="22"/>
  <c r="BA271" i="22"/>
  <c r="BA272" i="22"/>
  <c r="BA273" i="22"/>
  <c r="BA274" i="22"/>
  <c r="BA275" i="22"/>
  <c r="BA276" i="22"/>
  <c r="BA277" i="22"/>
  <c r="BA278" i="22"/>
  <c r="BA279" i="22"/>
  <c r="BA280" i="22"/>
  <c r="BA281" i="22"/>
  <c r="BA282" i="22"/>
  <c r="BA283" i="22"/>
  <c r="BA284" i="22"/>
  <c r="BA285" i="22"/>
  <c r="BA286" i="22"/>
  <c r="BA287" i="22"/>
  <c r="BA288" i="22"/>
  <c r="BA289" i="22"/>
  <c r="BA290" i="22"/>
  <c r="BA291" i="22"/>
  <c r="BA292" i="22"/>
  <c r="BA5" i="22"/>
  <c r="BA132" i="22"/>
  <c r="BB133" i="22"/>
  <c r="BA134" i="22"/>
  <c r="BB135" i="22"/>
  <c r="BA136" i="22"/>
  <c r="BB137" i="22"/>
  <c r="BA138" i="22"/>
  <c r="BB139" i="22"/>
  <c r="BA140" i="22"/>
  <c r="BB141" i="22"/>
  <c r="BA142" i="22"/>
  <c r="BB143" i="22"/>
  <c r="BA144" i="22"/>
  <c r="BB145" i="22"/>
  <c r="BA146" i="22"/>
  <c r="BB147" i="22"/>
  <c r="BA148" i="22"/>
  <c r="BB149" i="22"/>
  <c r="BA150" i="22"/>
  <c r="BB151" i="22"/>
  <c r="BA152" i="22"/>
  <c r="BB153" i="22"/>
  <c r="BA154" i="22"/>
  <c r="BB155" i="22"/>
  <c r="BA156" i="22"/>
  <c r="BB157" i="22"/>
  <c r="BA158" i="22"/>
  <c r="BB159" i="22"/>
  <c r="BA160" i="22"/>
  <c r="BB161" i="22"/>
  <c r="BA162" i="22"/>
  <c r="BB163" i="22"/>
  <c r="BA164" i="22"/>
  <c r="BB165" i="22"/>
  <c r="BA166" i="22"/>
  <c r="BB167" i="22"/>
  <c r="BA168" i="22"/>
  <c r="BB169" i="22"/>
  <c r="BA170" i="22"/>
  <c r="BB171" i="22"/>
  <c r="BA172" i="22"/>
  <c r="BB173" i="22"/>
  <c r="BA174" i="22"/>
  <c r="BB175" i="22"/>
  <c r="BA176" i="22"/>
  <c r="BB177" i="22"/>
  <c r="BA178" i="22"/>
  <c r="BB179" i="22"/>
  <c r="BA180" i="22"/>
  <c r="BB181" i="22"/>
  <c r="BA182" i="22"/>
  <c r="BB183" i="22"/>
  <c r="BA184" i="22"/>
  <c r="BB185" i="22"/>
  <c r="BA186" i="22"/>
  <c r="BB187" i="22"/>
  <c r="BA188" i="22"/>
  <c r="BB189" i="22"/>
  <c r="BA190" i="22"/>
  <c r="BB191" i="22"/>
  <c r="BA192" i="22"/>
  <c r="BB193" i="22"/>
  <c r="BA194" i="22"/>
  <c r="BB195" i="22"/>
  <c r="BA196" i="22"/>
  <c r="BB197" i="22"/>
  <c r="BA198" i="22"/>
  <c r="BB199" i="22"/>
  <c r="BA200" i="22"/>
  <c r="BB201" i="22"/>
  <c r="BA202" i="22"/>
  <c r="BB203" i="22"/>
  <c r="BA204" i="22"/>
  <c r="BB205" i="22"/>
  <c r="BA206" i="22"/>
  <c r="BB207" i="22"/>
  <c r="BA208" i="22"/>
  <c r="BB209" i="22"/>
  <c r="BA210" i="22"/>
  <c r="BB211" i="22"/>
  <c r="BA212" i="22"/>
  <c r="BB213" i="22"/>
  <c r="BA214" i="22"/>
  <c r="BB215" i="22"/>
  <c r="BA216" i="22"/>
  <c r="BB217" i="22"/>
  <c r="BA218" i="22"/>
  <c r="BB219" i="22"/>
  <c r="BA220" i="22"/>
  <c r="BB221" i="22"/>
  <c r="BA222" i="22"/>
  <c r="BB223" i="22"/>
  <c r="BA224" i="22"/>
  <c r="BB225" i="22"/>
  <c r="BA226" i="22"/>
  <c r="BB227" i="22"/>
  <c r="BA228" i="22"/>
  <c r="BB229" i="22"/>
  <c r="BA230" i="22"/>
  <c r="BB231" i="22"/>
  <c r="BA232" i="22"/>
  <c r="BB233" i="22"/>
  <c r="BA234" i="22"/>
  <c r="BB235" i="22"/>
  <c r="BA236" i="22"/>
  <c r="BB237" i="22"/>
  <c r="BA238" i="22"/>
  <c r="BB239" i="22"/>
  <c r="BA240" i="22"/>
  <c r="BB241" i="22"/>
  <c r="BA242" i="22"/>
  <c r="BB243" i="22"/>
  <c r="BA244" i="22"/>
  <c r="BB245" i="22"/>
  <c r="BA246" i="22"/>
  <c r="BB247" i="22"/>
  <c r="BA248" i="22"/>
  <c r="BB249" i="22"/>
  <c r="BA250" i="22"/>
  <c r="BB251" i="22"/>
  <c r="BA252" i="22"/>
  <c r="BB253" i="22"/>
  <c r="BA254" i="22"/>
  <c r="BB255" i="22"/>
  <c r="BA256" i="22"/>
  <c r="BB257" i="22"/>
  <c r="BA258" i="22"/>
  <c r="BB259" i="22"/>
  <c r="BA260" i="22"/>
  <c r="BB261" i="22"/>
  <c r="BB262" i="22"/>
  <c r="BB263" i="22"/>
  <c r="BB264" i="22"/>
  <c r="BB265" i="22"/>
  <c r="BB266" i="22"/>
  <c r="BB267" i="22"/>
  <c r="BB268" i="22"/>
  <c r="BB269" i="22"/>
  <c r="BB270" i="22"/>
  <c r="BB271" i="22"/>
  <c r="BB272" i="22"/>
  <c r="BB273" i="22"/>
  <c r="BB274" i="22"/>
  <c r="BB275" i="22"/>
  <c r="BB276" i="22"/>
  <c r="BB277" i="22"/>
  <c r="BB278" i="22"/>
  <c r="BB279" i="22"/>
  <c r="BB280" i="22"/>
  <c r="BB281" i="22"/>
  <c r="BB282" i="22"/>
  <c r="BB283" i="22"/>
  <c r="BB284" i="22"/>
  <c r="BB285" i="22"/>
  <c r="BB286" i="22"/>
  <c r="BB287" i="22"/>
  <c r="BB288" i="22"/>
  <c r="BB289" i="22"/>
  <c r="BB290" i="22"/>
  <c r="BB291" i="22"/>
  <c r="BB292" i="22"/>
  <c r="BB5" i="22"/>
  <c r="AM6" i="22"/>
  <c r="AN7" i="22"/>
  <c r="AN8" i="22"/>
  <c r="AN9" i="22"/>
  <c r="AN10" i="22"/>
  <c r="AN11" i="22"/>
  <c r="AN12" i="22"/>
  <c r="AN13" i="22"/>
  <c r="AN14" i="22"/>
  <c r="AN15" i="22"/>
  <c r="AN16" i="22"/>
  <c r="AN17" i="22"/>
  <c r="AN18" i="22"/>
  <c r="AN19" i="22"/>
  <c r="AN20" i="22"/>
  <c r="AN21" i="22"/>
  <c r="AN22" i="22"/>
  <c r="AN23" i="22"/>
  <c r="AN24" i="22"/>
  <c r="AN25" i="22"/>
  <c r="AN26" i="22"/>
  <c r="AN27" i="22"/>
  <c r="AN28" i="22"/>
  <c r="AN29" i="22"/>
  <c r="AN30" i="22"/>
  <c r="AN31" i="22"/>
  <c r="AN32" i="22"/>
  <c r="AN33" i="22"/>
  <c r="AN34" i="22"/>
  <c r="AN35" i="22"/>
  <c r="AN36" i="22"/>
  <c r="AN37" i="22"/>
  <c r="AN38" i="22"/>
  <c r="AN39" i="22"/>
  <c r="AN40" i="22"/>
  <c r="AN41" i="22"/>
  <c r="AN42" i="22"/>
  <c r="AN43" i="22"/>
  <c r="AN44" i="22"/>
  <c r="AN45" i="22"/>
  <c r="AN46" i="22"/>
  <c r="AN47" i="22"/>
  <c r="AM48" i="22"/>
  <c r="AM49" i="22"/>
  <c r="AM50" i="22"/>
  <c r="AM51" i="22"/>
  <c r="AM52" i="22"/>
  <c r="AM53" i="22"/>
  <c r="AM54" i="22"/>
  <c r="AM55" i="22"/>
  <c r="AM56" i="22"/>
  <c r="AM57" i="22"/>
  <c r="AM58" i="22"/>
  <c r="AM59" i="22"/>
  <c r="AM60" i="22"/>
  <c r="AM61" i="22"/>
  <c r="AM62" i="22"/>
  <c r="AM63" i="22"/>
  <c r="AM64" i="22"/>
  <c r="AM65" i="22"/>
  <c r="AM66" i="22"/>
  <c r="AM67" i="22"/>
  <c r="AM68" i="22"/>
  <c r="AM69" i="22"/>
  <c r="AM70" i="22"/>
  <c r="AM71" i="22"/>
  <c r="AM72" i="22"/>
  <c r="AM73" i="22"/>
  <c r="AM74" i="22"/>
  <c r="AM75" i="22"/>
  <c r="AM76" i="22"/>
  <c r="AM77" i="22"/>
  <c r="AM78" i="22"/>
  <c r="AM79" i="22"/>
  <c r="AM80" i="22"/>
  <c r="AM81" i="22"/>
  <c r="AM82" i="22"/>
  <c r="AM83" i="22"/>
  <c r="AM84" i="22"/>
  <c r="AM85" i="22"/>
  <c r="AM86" i="22"/>
  <c r="AM87" i="22"/>
  <c r="AM88" i="22"/>
  <c r="AM89" i="22"/>
  <c r="AM90" i="22"/>
  <c r="AM91" i="22"/>
  <c r="AM92" i="22"/>
  <c r="AM93" i="22"/>
  <c r="AM94" i="22"/>
  <c r="AM95" i="22"/>
  <c r="AM96" i="22"/>
  <c r="AM97" i="22"/>
  <c r="AM98" i="22"/>
  <c r="AM99" i="22"/>
  <c r="AM100" i="22"/>
  <c r="AM101" i="22"/>
  <c r="AM102" i="22"/>
  <c r="AM103" i="22"/>
  <c r="AM104" i="22"/>
  <c r="AM105" i="22"/>
  <c r="AM106" i="22"/>
  <c r="AM107" i="22"/>
  <c r="AM108" i="22"/>
  <c r="AM109" i="22"/>
  <c r="AM110" i="22"/>
  <c r="AM111" i="22"/>
  <c r="AM112" i="22"/>
  <c r="AM113" i="22"/>
  <c r="AM114" i="22"/>
  <c r="AM115" i="22"/>
  <c r="AM116" i="22"/>
  <c r="AM117" i="22"/>
  <c r="AM118" i="22"/>
  <c r="AM119" i="22"/>
  <c r="AM120" i="22"/>
  <c r="AM121" i="22"/>
  <c r="AM122" i="22"/>
  <c r="AM123" i="22"/>
  <c r="AM124" i="22"/>
  <c r="AM125" i="22"/>
  <c r="AM126" i="22"/>
  <c r="AM127" i="22"/>
  <c r="AM128" i="22"/>
  <c r="AM129" i="22"/>
  <c r="AM130" i="22"/>
  <c r="AM131" i="22"/>
  <c r="AM132" i="22"/>
  <c r="AM133" i="22"/>
  <c r="AM134" i="22"/>
  <c r="AM135" i="22"/>
  <c r="AM136" i="22"/>
  <c r="AM137" i="22"/>
  <c r="AM138" i="22"/>
  <c r="AM139" i="22"/>
  <c r="AM140" i="22"/>
  <c r="AM141" i="22"/>
  <c r="AM142" i="22"/>
  <c r="AM143" i="22"/>
  <c r="AM144" i="22"/>
  <c r="AM145" i="22"/>
  <c r="AM146" i="22"/>
  <c r="AM147" i="22"/>
  <c r="AM148" i="22"/>
  <c r="AM149" i="22"/>
  <c r="AM150" i="22"/>
  <c r="AM151" i="22"/>
  <c r="AM152" i="22"/>
  <c r="AM153" i="22"/>
  <c r="AM154" i="22"/>
  <c r="AM155" i="22"/>
  <c r="AM156" i="22"/>
  <c r="AM157" i="22"/>
  <c r="AM158" i="22"/>
  <c r="AM159" i="22"/>
  <c r="AM160" i="22"/>
  <c r="AM161" i="22"/>
  <c r="AM162" i="22"/>
  <c r="AM163" i="22"/>
  <c r="AM164" i="22"/>
  <c r="AM165" i="22"/>
  <c r="AM166" i="22"/>
  <c r="AM167" i="22"/>
  <c r="AM168" i="22"/>
  <c r="AM169" i="22"/>
  <c r="AM170" i="22"/>
  <c r="AM171" i="22"/>
  <c r="AM172" i="22"/>
  <c r="AM173" i="22"/>
  <c r="AM174" i="22"/>
  <c r="AM175" i="22"/>
  <c r="AM176" i="22"/>
  <c r="AM177" i="22"/>
  <c r="AM178" i="22"/>
  <c r="AM179" i="22"/>
  <c r="AM180" i="22"/>
  <c r="AM181" i="22"/>
  <c r="AM182" i="22"/>
  <c r="AM183" i="22"/>
  <c r="AM184" i="22"/>
  <c r="AM185" i="22"/>
  <c r="AM186" i="22"/>
  <c r="AM187" i="22"/>
  <c r="AM188" i="22"/>
  <c r="AM189" i="22"/>
  <c r="AM190" i="22"/>
  <c r="AM191" i="22"/>
  <c r="AM192" i="22"/>
  <c r="AM193" i="22"/>
  <c r="AM194" i="22"/>
  <c r="AM195" i="22"/>
  <c r="AM196" i="22"/>
  <c r="AM197" i="22"/>
  <c r="AM198" i="22"/>
  <c r="AM199" i="22"/>
  <c r="AM200" i="22"/>
  <c r="AM201" i="22"/>
  <c r="AM202" i="22"/>
  <c r="AM203" i="22"/>
  <c r="AM204" i="22"/>
  <c r="AM205" i="22"/>
  <c r="AM206" i="22"/>
  <c r="AM207" i="22"/>
  <c r="AM208" i="22"/>
  <c r="AM209" i="22"/>
  <c r="AM210" i="22"/>
  <c r="AM211" i="22"/>
  <c r="AM212" i="22"/>
  <c r="AM213" i="22"/>
  <c r="AM214" i="22"/>
  <c r="AM215" i="22"/>
  <c r="AM216" i="22"/>
  <c r="AM217" i="22"/>
  <c r="AM218" i="22"/>
  <c r="AM219" i="22"/>
  <c r="AM220" i="22"/>
  <c r="AM221" i="22"/>
  <c r="AM222" i="22"/>
  <c r="AM223" i="22"/>
  <c r="AM224" i="22"/>
  <c r="AM225" i="22"/>
  <c r="AM226" i="22"/>
  <c r="AM227" i="22"/>
  <c r="AM228" i="22"/>
  <c r="AM229" i="22"/>
  <c r="AM230" i="22"/>
  <c r="AM231" i="22"/>
  <c r="AM232" i="22"/>
  <c r="AM233" i="22"/>
  <c r="AM234" i="22"/>
  <c r="AM235" i="22"/>
  <c r="AM236" i="22"/>
  <c r="AM237" i="22"/>
  <c r="AM238" i="22"/>
  <c r="AM239" i="22"/>
  <c r="AM240" i="22"/>
  <c r="AM241" i="22"/>
  <c r="AM242" i="22"/>
  <c r="AM243" i="22"/>
  <c r="AM244" i="22"/>
  <c r="AM245" i="22"/>
  <c r="AM246" i="22"/>
  <c r="AM247" i="22"/>
  <c r="AM248" i="22"/>
  <c r="AM249" i="22"/>
  <c r="AM250" i="22"/>
  <c r="AM251" i="22"/>
  <c r="AM252" i="22"/>
  <c r="AM253" i="22"/>
  <c r="AM254" i="22"/>
  <c r="AM255" i="22"/>
  <c r="AM256" i="22"/>
  <c r="AM257" i="22"/>
  <c r="AM258" i="22"/>
  <c r="AM259" i="22"/>
  <c r="AM260" i="22"/>
  <c r="AM261" i="22"/>
  <c r="AM262" i="22"/>
  <c r="AM263" i="22"/>
  <c r="AM264" i="22"/>
  <c r="AM265" i="22"/>
  <c r="AM266" i="22"/>
  <c r="AM267" i="22"/>
  <c r="AM268" i="22"/>
  <c r="AM269" i="22"/>
  <c r="AM270" i="22"/>
  <c r="AM271" i="22"/>
  <c r="AM272" i="22"/>
  <c r="AM273" i="22"/>
  <c r="AM274" i="22"/>
  <c r="AM275" i="22"/>
  <c r="AM276" i="22"/>
  <c r="AM277" i="22"/>
  <c r="AM278" i="22"/>
  <c r="AM279" i="22"/>
  <c r="AM280" i="22"/>
  <c r="AM281" i="22"/>
  <c r="AM282" i="22"/>
  <c r="AM283" i="22"/>
  <c r="AM284" i="22"/>
  <c r="AM285" i="22"/>
  <c r="AM286" i="22"/>
  <c r="AM287" i="22"/>
  <c r="AM288" i="22"/>
  <c r="AM289" i="22"/>
  <c r="AM290" i="22"/>
  <c r="AM291" i="22"/>
  <c r="AM292" i="22"/>
  <c r="AM5" i="22"/>
  <c r="AN6" i="22"/>
  <c r="AM7" i="22"/>
  <c r="AM8" i="22"/>
  <c r="AM9" i="22"/>
  <c r="AM10" i="22"/>
  <c r="AM11" i="22"/>
  <c r="AM12" i="22"/>
  <c r="AM13" i="22"/>
  <c r="AM14" i="22"/>
  <c r="AM15" i="22"/>
  <c r="AM16" i="22"/>
  <c r="AM17" i="22"/>
  <c r="AM18" i="22"/>
  <c r="AM19" i="22"/>
  <c r="AM20" i="22"/>
  <c r="AM21" i="22"/>
  <c r="AM22" i="22"/>
  <c r="AM23" i="22"/>
  <c r="AM24" i="22"/>
  <c r="AM25" i="22"/>
  <c r="AM26" i="22"/>
  <c r="AM27" i="22"/>
  <c r="AM28" i="22"/>
  <c r="AM29" i="22"/>
  <c r="AM30" i="22"/>
  <c r="AM31" i="22"/>
  <c r="AM32" i="22"/>
  <c r="AM33" i="22"/>
  <c r="AM34" i="22"/>
  <c r="AM35" i="22"/>
  <c r="AM36" i="22"/>
  <c r="AM37" i="22"/>
  <c r="AM38" i="22"/>
  <c r="AM39" i="22"/>
  <c r="AM40" i="22"/>
  <c r="AM41" i="22"/>
  <c r="AM42" i="22"/>
  <c r="AM43" i="22"/>
  <c r="AM44" i="22"/>
  <c r="AM45" i="22"/>
  <c r="AM46" i="22"/>
  <c r="AM47" i="22"/>
  <c r="AN48" i="22"/>
  <c r="AN49" i="22"/>
  <c r="AN50" i="22"/>
  <c r="AN51" i="22"/>
  <c r="AN52" i="22"/>
  <c r="AN53" i="22"/>
  <c r="AN54" i="22"/>
  <c r="AN55" i="22"/>
  <c r="AN56" i="22"/>
  <c r="AN57" i="22"/>
  <c r="AN58" i="22"/>
  <c r="AN59" i="22"/>
  <c r="AN60" i="22"/>
  <c r="AN61" i="22"/>
  <c r="AN62" i="22"/>
  <c r="AN63" i="22"/>
  <c r="AN64" i="22"/>
  <c r="AN65" i="22"/>
  <c r="AN66" i="22"/>
  <c r="AN67" i="22"/>
  <c r="AN68" i="22"/>
  <c r="AN69" i="22"/>
  <c r="AN70" i="22"/>
  <c r="AN71" i="22"/>
  <c r="AN72" i="22"/>
  <c r="AN73" i="22"/>
  <c r="AN74" i="22"/>
  <c r="AN75" i="22"/>
  <c r="AN76" i="22"/>
  <c r="AN77" i="22"/>
  <c r="AN78" i="22"/>
  <c r="AN79" i="22"/>
  <c r="AN80" i="22"/>
  <c r="AN81" i="22"/>
  <c r="AN82" i="22"/>
  <c r="AN83" i="22"/>
  <c r="AN84" i="22"/>
  <c r="AN85" i="22"/>
  <c r="AN86" i="22"/>
  <c r="AN87" i="22"/>
  <c r="AN88" i="22"/>
  <c r="AN89" i="22"/>
  <c r="AN90" i="22"/>
  <c r="AN91" i="22"/>
  <c r="AN92" i="22"/>
  <c r="AN93" i="22"/>
  <c r="AN94" i="22"/>
  <c r="AN95" i="22"/>
  <c r="AN96" i="22"/>
  <c r="AN97" i="22"/>
  <c r="AN98" i="22"/>
  <c r="AN99" i="22"/>
  <c r="AN100" i="22"/>
  <c r="AN101" i="22"/>
  <c r="AN102" i="22"/>
  <c r="AN103" i="22"/>
  <c r="AN104" i="22"/>
  <c r="AN105" i="22"/>
  <c r="AN106" i="22"/>
  <c r="AN107" i="22"/>
  <c r="AN108" i="22"/>
  <c r="AN109" i="22"/>
  <c r="AN110" i="22"/>
  <c r="AN111" i="22"/>
  <c r="AN112" i="22"/>
  <c r="AN113" i="22"/>
  <c r="AN114" i="22"/>
  <c r="AN115" i="22"/>
  <c r="AN116" i="22"/>
  <c r="AN117" i="22"/>
  <c r="AN118" i="22"/>
  <c r="AN119" i="22"/>
  <c r="AN120" i="22"/>
  <c r="AN121" i="22"/>
  <c r="AN122" i="22"/>
  <c r="AN123" i="22"/>
  <c r="AN124" i="22"/>
  <c r="AN125" i="22"/>
  <c r="AN126" i="22"/>
  <c r="AN127" i="22"/>
  <c r="AN128" i="22"/>
  <c r="AN129" i="22"/>
  <c r="AN130" i="22"/>
  <c r="AN131" i="22"/>
  <c r="AN132" i="22"/>
  <c r="AN133" i="22"/>
  <c r="AN134" i="22"/>
  <c r="AN135" i="22"/>
  <c r="AN136" i="22"/>
  <c r="AN137" i="22"/>
  <c r="AN138" i="22"/>
  <c r="AN139" i="22"/>
  <c r="AN140" i="22"/>
  <c r="AN141" i="22"/>
  <c r="AN142" i="22"/>
  <c r="AN143" i="22"/>
  <c r="AN144" i="22"/>
  <c r="AN145" i="22"/>
  <c r="AN146" i="22"/>
  <c r="AN147" i="22"/>
  <c r="AN148" i="22"/>
  <c r="AN149" i="22"/>
  <c r="AN150" i="22"/>
  <c r="AN151" i="22"/>
  <c r="AN152" i="22"/>
  <c r="AN153" i="22"/>
  <c r="AN154" i="22"/>
  <c r="AN155" i="22"/>
  <c r="AN156" i="22"/>
  <c r="AN157" i="22"/>
  <c r="AN158" i="22"/>
  <c r="AN159" i="22"/>
  <c r="AN160" i="22"/>
  <c r="AN161" i="22"/>
  <c r="AN162" i="22"/>
  <c r="AN163" i="22"/>
  <c r="AN164" i="22"/>
  <c r="AN165" i="22"/>
  <c r="AN166" i="22"/>
  <c r="AN167" i="22"/>
  <c r="AN168" i="22"/>
  <c r="AN169" i="22"/>
  <c r="AN170" i="22"/>
  <c r="AN171" i="22"/>
  <c r="AN172" i="22"/>
  <c r="AN173" i="22"/>
  <c r="AN174" i="22"/>
  <c r="AN175" i="22"/>
  <c r="AN176" i="22"/>
  <c r="AN177" i="22"/>
  <c r="AN178" i="22"/>
  <c r="AN179" i="22"/>
  <c r="AN180" i="22"/>
  <c r="AN181" i="22"/>
  <c r="AN182" i="22"/>
  <c r="AN183" i="22"/>
  <c r="AN184" i="22"/>
  <c r="AN185" i="22"/>
  <c r="AN186" i="22"/>
  <c r="AN187" i="22"/>
  <c r="AN188" i="22"/>
  <c r="AN189" i="22"/>
  <c r="AN190" i="22"/>
  <c r="AN191" i="22"/>
  <c r="AN192" i="22"/>
  <c r="AN193" i="22"/>
  <c r="AN194" i="22"/>
  <c r="AN195" i="22"/>
  <c r="AN196" i="22"/>
  <c r="AN197" i="22"/>
  <c r="AN198" i="22"/>
  <c r="AN199" i="22"/>
  <c r="AN200" i="22"/>
  <c r="AN201" i="22"/>
  <c r="AN202" i="22"/>
  <c r="AN203" i="22"/>
  <c r="AN204" i="22"/>
  <c r="AN205" i="22"/>
  <c r="AN206" i="22"/>
  <c r="AN207" i="22"/>
  <c r="AN208" i="22"/>
  <c r="AN209" i="22"/>
  <c r="AN210" i="22"/>
  <c r="AN211" i="22"/>
  <c r="AN212" i="22"/>
  <c r="AN213" i="22"/>
  <c r="AN214" i="22"/>
  <c r="AN215" i="22"/>
  <c r="AN216" i="22"/>
  <c r="AN217" i="22"/>
  <c r="AN218" i="22"/>
  <c r="AN219" i="22"/>
  <c r="AN220" i="22"/>
  <c r="AN221" i="22"/>
  <c r="AN222" i="22"/>
  <c r="AN223" i="22"/>
  <c r="AN224" i="22"/>
  <c r="AN225" i="22"/>
  <c r="AN226" i="22"/>
  <c r="AN227" i="22"/>
  <c r="AN228" i="22"/>
  <c r="AN229" i="22"/>
  <c r="AN230" i="22"/>
  <c r="AN231" i="22"/>
  <c r="AN232" i="22"/>
  <c r="AN233" i="22"/>
  <c r="AN234" i="22"/>
  <c r="AN235" i="22"/>
  <c r="AN236" i="22"/>
  <c r="AN237" i="22"/>
  <c r="AN238" i="22"/>
  <c r="AN239" i="22"/>
  <c r="AN240" i="22"/>
  <c r="AN241" i="22"/>
  <c r="AN242" i="22"/>
  <c r="AN243" i="22"/>
  <c r="AN244" i="22"/>
  <c r="AN245" i="22"/>
  <c r="AN246" i="22"/>
  <c r="AN247" i="22"/>
  <c r="AN248" i="22"/>
  <c r="AN249" i="22"/>
  <c r="AN250" i="22"/>
  <c r="AN251" i="22"/>
  <c r="AN252" i="22"/>
  <c r="AN253" i="22"/>
  <c r="AN254" i="22"/>
  <c r="AN255" i="22"/>
  <c r="AN256" i="22"/>
  <c r="AN257" i="22"/>
  <c r="AN258" i="22"/>
  <c r="AN259" i="22"/>
  <c r="AN260" i="22"/>
  <c r="AN261" i="22"/>
  <c r="AN262" i="22"/>
  <c r="AN263" i="22"/>
  <c r="AN264" i="22"/>
  <c r="AN265" i="22"/>
  <c r="AN266" i="22"/>
  <c r="AN267" i="22"/>
  <c r="AN268" i="22"/>
  <c r="AN269" i="22"/>
  <c r="AN270" i="22"/>
  <c r="AN271" i="22"/>
  <c r="AN272" i="22"/>
  <c r="AN273" i="22"/>
  <c r="AN274" i="22"/>
  <c r="AN275" i="22"/>
  <c r="AN276" i="22"/>
  <c r="AN277" i="22"/>
  <c r="AN278" i="22"/>
  <c r="AN279" i="22"/>
  <c r="AN280" i="22"/>
  <c r="AN281" i="22"/>
  <c r="AN282" i="22"/>
  <c r="AN283" i="22"/>
  <c r="AN284" i="22"/>
  <c r="AN285" i="22"/>
  <c r="AN286" i="22"/>
  <c r="AN287" i="22"/>
  <c r="AN288" i="22"/>
  <c r="AN289" i="22"/>
  <c r="AN290" i="22"/>
  <c r="AN291" i="22"/>
  <c r="AN292" i="22"/>
  <c r="AN5" i="22"/>
  <c r="BE6" i="22"/>
  <c r="BF7" i="22"/>
  <c r="BF8" i="22"/>
  <c r="BF9" i="22"/>
  <c r="BF10" i="22"/>
  <c r="BF11" i="22"/>
  <c r="BF12" i="22"/>
  <c r="BF13" i="22"/>
  <c r="BF14" i="22"/>
  <c r="BF15" i="22"/>
  <c r="BF16" i="22"/>
  <c r="BF17" i="22"/>
  <c r="BF18" i="22"/>
  <c r="BF19" i="22"/>
  <c r="BF20" i="22"/>
  <c r="BF21" i="22"/>
  <c r="BF22" i="22"/>
  <c r="BF23" i="22"/>
  <c r="BF24" i="22"/>
  <c r="BF25" i="22"/>
  <c r="BF26" i="22"/>
  <c r="BF27" i="22"/>
  <c r="BF28" i="22"/>
  <c r="BF29" i="22"/>
  <c r="BF30" i="22"/>
  <c r="BF31" i="22"/>
  <c r="BF32" i="22"/>
  <c r="BF33" i="22"/>
  <c r="BF34" i="22"/>
  <c r="BF35" i="22"/>
  <c r="BF36" i="22"/>
  <c r="BF37" i="22"/>
  <c r="BF38" i="22"/>
  <c r="BF39" i="22"/>
  <c r="BF40" i="22"/>
  <c r="BF41" i="22"/>
  <c r="BF42" i="22"/>
  <c r="BF43" i="22"/>
  <c r="BF44" i="22"/>
  <c r="BF45" i="22"/>
  <c r="BF46" i="22"/>
  <c r="BF47" i="22"/>
  <c r="BE48" i="22"/>
  <c r="BE49" i="22"/>
  <c r="BE50" i="22"/>
  <c r="BE51" i="22"/>
  <c r="BE52" i="22"/>
  <c r="BE53" i="22"/>
  <c r="BE54" i="22"/>
  <c r="BE55" i="22"/>
  <c r="BE56" i="22"/>
  <c r="BE57" i="22"/>
  <c r="BE58" i="22"/>
  <c r="BE59" i="22"/>
  <c r="BE60" i="22"/>
  <c r="BE61" i="22"/>
  <c r="BE62" i="22"/>
  <c r="BE63" i="22"/>
  <c r="BE64" i="22"/>
  <c r="BE65" i="22"/>
  <c r="BE66" i="22"/>
  <c r="BE67" i="22"/>
  <c r="BE68" i="22"/>
  <c r="BE69" i="22"/>
  <c r="BE70" i="22"/>
  <c r="BE71" i="22"/>
  <c r="BE72" i="22"/>
  <c r="BE73" i="22"/>
  <c r="BE74" i="22"/>
  <c r="BE75" i="22"/>
  <c r="BE76" i="22"/>
  <c r="BE77" i="22"/>
  <c r="BE78" i="22"/>
  <c r="BE79" i="22"/>
  <c r="BE80" i="22"/>
  <c r="BE81" i="22"/>
  <c r="BE82" i="22"/>
  <c r="BE83" i="22"/>
  <c r="BE84" i="22"/>
  <c r="BE85" i="22"/>
  <c r="BE86" i="22"/>
  <c r="BE87" i="22"/>
  <c r="BE88" i="22"/>
  <c r="BE89" i="22"/>
  <c r="BE90" i="22"/>
  <c r="BE91" i="22"/>
  <c r="BE92" i="22"/>
  <c r="BE93" i="22"/>
  <c r="BE94" i="22"/>
  <c r="BE95" i="22"/>
  <c r="BE96" i="22"/>
  <c r="BE97" i="22"/>
  <c r="BE98" i="22"/>
  <c r="BE99" i="22"/>
  <c r="BE100" i="22"/>
  <c r="BE101" i="22"/>
  <c r="BE102" i="22"/>
  <c r="BE103" i="22"/>
  <c r="BE104" i="22"/>
  <c r="BE105" i="22"/>
  <c r="BE106" i="22"/>
  <c r="BE107" i="22"/>
  <c r="BE108" i="22"/>
  <c r="BE109" i="22"/>
  <c r="BE110" i="22"/>
  <c r="BE111" i="22"/>
  <c r="BE112" i="22"/>
  <c r="BE113" i="22"/>
  <c r="BE114" i="22"/>
  <c r="BE115" i="22"/>
  <c r="BE116" i="22"/>
  <c r="BE117" i="22"/>
  <c r="BE118" i="22"/>
  <c r="BE119" i="22"/>
  <c r="BE120" i="22"/>
  <c r="BE121" i="22"/>
  <c r="BE122" i="22"/>
  <c r="BE123" i="22"/>
  <c r="BE124" i="22"/>
  <c r="BE125" i="22"/>
  <c r="BE126" i="22"/>
  <c r="BE127" i="22"/>
  <c r="BE128" i="22"/>
  <c r="BE129" i="22"/>
  <c r="BE130" i="22"/>
  <c r="BE131" i="22"/>
  <c r="BE132" i="22"/>
  <c r="BE133" i="22"/>
  <c r="BE134" i="22"/>
  <c r="BE135" i="22"/>
  <c r="BE136" i="22"/>
  <c r="BE137" i="22"/>
  <c r="BE138" i="22"/>
  <c r="BE139" i="22"/>
  <c r="BE140" i="22"/>
  <c r="BE141" i="22"/>
  <c r="BE142" i="22"/>
  <c r="BE143" i="22"/>
  <c r="BE144" i="22"/>
  <c r="BE145" i="22"/>
  <c r="BE146" i="22"/>
  <c r="BE147" i="22"/>
  <c r="BE148" i="22"/>
  <c r="BE149" i="22"/>
  <c r="BE150" i="22"/>
  <c r="BE151" i="22"/>
  <c r="BE152" i="22"/>
  <c r="BE153" i="22"/>
  <c r="BE154" i="22"/>
  <c r="BE155" i="22"/>
  <c r="BE156" i="22"/>
  <c r="BE157" i="22"/>
  <c r="BE158" i="22"/>
  <c r="BE159" i="22"/>
  <c r="BE160" i="22"/>
  <c r="BE161" i="22"/>
  <c r="BE162" i="22"/>
  <c r="BE163" i="22"/>
  <c r="BE164" i="22"/>
  <c r="BE165" i="22"/>
  <c r="BE166" i="22"/>
  <c r="BE167" i="22"/>
  <c r="BE168" i="22"/>
  <c r="BE169" i="22"/>
  <c r="BE170" i="22"/>
  <c r="BE171" i="22"/>
  <c r="BE172" i="22"/>
  <c r="BE173" i="22"/>
  <c r="BE174" i="22"/>
  <c r="BE175" i="22"/>
  <c r="BE176" i="22"/>
  <c r="BE177" i="22"/>
  <c r="BE178" i="22"/>
  <c r="BE179" i="22"/>
  <c r="BE180" i="22"/>
  <c r="BE181" i="22"/>
  <c r="BE182" i="22"/>
  <c r="BE183" i="22"/>
  <c r="BE184" i="22"/>
  <c r="BE185" i="22"/>
  <c r="BE186" i="22"/>
  <c r="BE187" i="22"/>
  <c r="BE188" i="22"/>
  <c r="BE189" i="22"/>
  <c r="BE190" i="22"/>
  <c r="BE191" i="22"/>
  <c r="BE192" i="22"/>
  <c r="BE193" i="22"/>
  <c r="BE194" i="22"/>
  <c r="BE195" i="22"/>
  <c r="BE196" i="22"/>
  <c r="BE197" i="22"/>
  <c r="BE198" i="22"/>
  <c r="BE199" i="22"/>
  <c r="BE200" i="22"/>
  <c r="BE201" i="22"/>
  <c r="BE202" i="22"/>
  <c r="BE203" i="22"/>
  <c r="BE204" i="22"/>
  <c r="BE205" i="22"/>
  <c r="BE206" i="22"/>
  <c r="BE207" i="22"/>
  <c r="BE208" i="22"/>
  <c r="BE209" i="22"/>
  <c r="BE210" i="22"/>
  <c r="BE211" i="22"/>
  <c r="BE212" i="22"/>
  <c r="BE213" i="22"/>
  <c r="BE214" i="22"/>
  <c r="BE215" i="22"/>
  <c r="BE216" i="22"/>
  <c r="BE217" i="22"/>
  <c r="BE218" i="22"/>
  <c r="BE219" i="22"/>
  <c r="BE220" i="22"/>
  <c r="BE221" i="22"/>
  <c r="BE222" i="22"/>
  <c r="BE223" i="22"/>
  <c r="BE224" i="22"/>
  <c r="BE225" i="22"/>
  <c r="BE226" i="22"/>
  <c r="BE227" i="22"/>
  <c r="BE228" i="22"/>
  <c r="BE229" i="22"/>
  <c r="BE230" i="22"/>
  <c r="BE231" i="22"/>
  <c r="BE232" i="22"/>
  <c r="BE233" i="22"/>
  <c r="BE234" i="22"/>
  <c r="BE235" i="22"/>
  <c r="BE236" i="22"/>
  <c r="BE237" i="22"/>
  <c r="BE238" i="22"/>
  <c r="BE239" i="22"/>
  <c r="BE240" i="22"/>
  <c r="BE241" i="22"/>
  <c r="BE242" i="22"/>
  <c r="BE243" i="22"/>
  <c r="BE244" i="22"/>
  <c r="BE245" i="22"/>
  <c r="BE246" i="22"/>
  <c r="BE247" i="22"/>
  <c r="BE248" i="22"/>
  <c r="BE249" i="22"/>
  <c r="BE250" i="22"/>
  <c r="BE251" i="22"/>
  <c r="BE252" i="22"/>
  <c r="BE253" i="22"/>
  <c r="BE254" i="22"/>
  <c r="BE255" i="22"/>
  <c r="BE256" i="22"/>
  <c r="BE257" i="22"/>
  <c r="BE258" i="22"/>
  <c r="BE259" i="22"/>
  <c r="BE260" i="22"/>
  <c r="BE261" i="22"/>
  <c r="BE262" i="22"/>
  <c r="BE263" i="22"/>
  <c r="BE264" i="22"/>
  <c r="BE265" i="22"/>
  <c r="BE266" i="22"/>
  <c r="BE267" i="22"/>
  <c r="BE268" i="22"/>
  <c r="BE269" i="22"/>
  <c r="BE270" i="22"/>
  <c r="BE271" i="22"/>
  <c r="BE272" i="22"/>
  <c r="BE273" i="22"/>
  <c r="BE274" i="22"/>
  <c r="BE275" i="22"/>
  <c r="BE276" i="22"/>
  <c r="BE277" i="22"/>
  <c r="BE278" i="22"/>
  <c r="BE279" i="22"/>
  <c r="BE280" i="22"/>
  <c r="BE281" i="22"/>
  <c r="BE282" i="22"/>
  <c r="BE283" i="22"/>
  <c r="BE284" i="22"/>
  <c r="BE285" i="22"/>
  <c r="BE286" i="22"/>
  <c r="BE287" i="22"/>
  <c r="BE288" i="22"/>
  <c r="BE289" i="22"/>
  <c r="BE290" i="22"/>
  <c r="BE291" i="22"/>
  <c r="BE292" i="22"/>
  <c r="BE5" i="22"/>
  <c r="BF6" i="22"/>
  <c r="BE7" i="22"/>
  <c r="BE8" i="22"/>
  <c r="BE9" i="22"/>
  <c r="BE10" i="22"/>
  <c r="BE11" i="22"/>
  <c r="BE12" i="22"/>
  <c r="BE13" i="22"/>
  <c r="BE14" i="22"/>
  <c r="BE15" i="22"/>
  <c r="BE16" i="22"/>
  <c r="BE17" i="22"/>
  <c r="BE18" i="22"/>
  <c r="BE19" i="22"/>
  <c r="BE20" i="22"/>
  <c r="BE21" i="22"/>
  <c r="BE22" i="22"/>
  <c r="BE23" i="22"/>
  <c r="BE24" i="22"/>
  <c r="BE25" i="22"/>
  <c r="BE26" i="22"/>
  <c r="BE27" i="22"/>
  <c r="BE28" i="22"/>
  <c r="BE29" i="22"/>
  <c r="BE30" i="22"/>
  <c r="BE31" i="22"/>
  <c r="BE32" i="22"/>
  <c r="BE33" i="22"/>
  <c r="BE34" i="22"/>
  <c r="BE35" i="22"/>
  <c r="BE36" i="22"/>
  <c r="BE37" i="22"/>
  <c r="BE38" i="22"/>
  <c r="BE39" i="22"/>
  <c r="BE40" i="22"/>
  <c r="BE41" i="22"/>
  <c r="BE42" i="22"/>
  <c r="BE43" i="22"/>
  <c r="BE44" i="22"/>
  <c r="BE45" i="22"/>
  <c r="BE46" i="22"/>
  <c r="BE47" i="22"/>
  <c r="BF48" i="22"/>
  <c r="BF49" i="22"/>
  <c r="BF50" i="22"/>
  <c r="BF51" i="22"/>
  <c r="BF52" i="22"/>
  <c r="BF53" i="22"/>
  <c r="BF54" i="22"/>
  <c r="BF55" i="22"/>
  <c r="BF56" i="22"/>
  <c r="BF57" i="22"/>
  <c r="BF58" i="22"/>
  <c r="BF59" i="22"/>
  <c r="BF60" i="22"/>
  <c r="BF61" i="22"/>
  <c r="BF62" i="22"/>
  <c r="BF63" i="22"/>
  <c r="BF64" i="22"/>
  <c r="BF65" i="22"/>
  <c r="BF66" i="22"/>
  <c r="BF67" i="22"/>
  <c r="BF68" i="22"/>
  <c r="BF69" i="22"/>
  <c r="BF70" i="22"/>
  <c r="BF71" i="22"/>
  <c r="BF72" i="22"/>
  <c r="BF73" i="22"/>
  <c r="BF74" i="22"/>
  <c r="BF75" i="22"/>
  <c r="BF76" i="22"/>
  <c r="BF77" i="22"/>
  <c r="BF78" i="22"/>
  <c r="BF79" i="22"/>
  <c r="BF80" i="22"/>
  <c r="BF81" i="22"/>
  <c r="BF82" i="22"/>
  <c r="BF83" i="22"/>
  <c r="BF84" i="22"/>
  <c r="BF85" i="22"/>
  <c r="BF86" i="22"/>
  <c r="BF87" i="22"/>
  <c r="BF88" i="22"/>
  <c r="BF89" i="22"/>
  <c r="BF90" i="22"/>
  <c r="BF91" i="22"/>
  <c r="BF92" i="22"/>
  <c r="BF93" i="22"/>
  <c r="BF94" i="22"/>
  <c r="BF95" i="22"/>
  <c r="BF96" i="22"/>
  <c r="BF97" i="22"/>
  <c r="BF98" i="22"/>
  <c r="BF99" i="22"/>
  <c r="BF100" i="22"/>
  <c r="BF101" i="22"/>
  <c r="BF102" i="22"/>
  <c r="BF103" i="22"/>
  <c r="BF104" i="22"/>
  <c r="BF105" i="22"/>
  <c r="BF106" i="22"/>
  <c r="BF107" i="22"/>
  <c r="BF108" i="22"/>
  <c r="BF109" i="22"/>
  <c r="BF110" i="22"/>
  <c r="BF111" i="22"/>
  <c r="BF112" i="22"/>
  <c r="BF113" i="22"/>
  <c r="BF114" i="22"/>
  <c r="BF115" i="22"/>
  <c r="BF116" i="22"/>
  <c r="BF117" i="22"/>
  <c r="BF118" i="22"/>
  <c r="BF119" i="22"/>
  <c r="BF120" i="22"/>
  <c r="BF121" i="22"/>
  <c r="BF122" i="22"/>
  <c r="BF123" i="22"/>
  <c r="BF124" i="22"/>
  <c r="BF125" i="22"/>
  <c r="BF126" i="22"/>
  <c r="BF127" i="22"/>
  <c r="BF128" i="22"/>
  <c r="BF129" i="22"/>
  <c r="BF130" i="22"/>
  <c r="BF131" i="22"/>
  <c r="BF132" i="22"/>
  <c r="BF133" i="22"/>
  <c r="BF134" i="22"/>
  <c r="BF135" i="22"/>
  <c r="BF136" i="22"/>
  <c r="BF137" i="22"/>
  <c r="BF138" i="22"/>
  <c r="BF139" i="22"/>
  <c r="BF140" i="22"/>
  <c r="BF141" i="22"/>
  <c r="BF142" i="22"/>
  <c r="BF143" i="22"/>
  <c r="BF144" i="22"/>
  <c r="BF145" i="22"/>
  <c r="BF146" i="22"/>
  <c r="BF147" i="22"/>
  <c r="BF148" i="22"/>
  <c r="BF149" i="22"/>
  <c r="BF150" i="22"/>
  <c r="BF151" i="22"/>
  <c r="BF152" i="22"/>
  <c r="BF153" i="22"/>
  <c r="BF154" i="22"/>
  <c r="BF155" i="22"/>
  <c r="BF156" i="22"/>
  <c r="BF157" i="22"/>
  <c r="BF158" i="22"/>
  <c r="BF159" i="22"/>
  <c r="BF160" i="22"/>
  <c r="BF161" i="22"/>
  <c r="BF162" i="22"/>
  <c r="BF163" i="22"/>
  <c r="BF164" i="22"/>
  <c r="BF165" i="22"/>
  <c r="BF166" i="22"/>
  <c r="BF167" i="22"/>
  <c r="BF168" i="22"/>
  <c r="BF169" i="22"/>
  <c r="BF170" i="22"/>
  <c r="BF171" i="22"/>
  <c r="BF172" i="22"/>
  <c r="BF173" i="22"/>
  <c r="BF174" i="22"/>
  <c r="BF175" i="22"/>
  <c r="BF176" i="22"/>
  <c r="BF177" i="22"/>
  <c r="BF178" i="22"/>
  <c r="BF179" i="22"/>
  <c r="BF180" i="22"/>
  <c r="BF181" i="22"/>
  <c r="BF182" i="22"/>
  <c r="BF183" i="22"/>
  <c r="BF184" i="22"/>
  <c r="BF185" i="22"/>
  <c r="BF186" i="22"/>
  <c r="BF187" i="22"/>
  <c r="BF188" i="22"/>
  <c r="BF189" i="22"/>
  <c r="BF190" i="22"/>
  <c r="BF191" i="22"/>
  <c r="BF192" i="22"/>
  <c r="BF193" i="22"/>
  <c r="BF194" i="22"/>
  <c r="BF195" i="22"/>
  <c r="BF196" i="22"/>
  <c r="BF197" i="22"/>
  <c r="BF198" i="22"/>
  <c r="BF199" i="22"/>
  <c r="BF200" i="22"/>
  <c r="BF201" i="22"/>
  <c r="BF202" i="22"/>
  <c r="BF203" i="22"/>
  <c r="BF204" i="22"/>
  <c r="BF205" i="22"/>
  <c r="BF206" i="22"/>
  <c r="BF207" i="22"/>
  <c r="BF208" i="22"/>
  <c r="BF209" i="22"/>
  <c r="BF210" i="22"/>
  <c r="BF211" i="22"/>
  <c r="BF212" i="22"/>
  <c r="BF213" i="22"/>
  <c r="BF214" i="22"/>
  <c r="BF215" i="22"/>
  <c r="BF216" i="22"/>
  <c r="BF217" i="22"/>
  <c r="BF218" i="22"/>
  <c r="BF219" i="22"/>
  <c r="BF220" i="22"/>
  <c r="BF221" i="22"/>
  <c r="BF222" i="22"/>
  <c r="BF223" i="22"/>
  <c r="BF224" i="22"/>
  <c r="BF225" i="22"/>
  <c r="BF226" i="22"/>
  <c r="BF227" i="22"/>
  <c r="BF228" i="22"/>
  <c r="BF229" i="22"/>
  <c r="BF230" i="22"/>
  <c r="BF231" i="22"/>
  <c r="BF232" i="22"/>
  <c r="BF233" i="22"/>
  <c r="BF234" i="22"/>
  <c r="BF235" i="22"/>
  <c r="BF236" i="22"/>
  <c r="BF237" i="22"/>
  <c r="BF238" i="22"/>
  <c r="BF239" i="22"/>
  <c r="BF240" i="22"/>
  <c r="BF241" i="22"/>
  <c r="BF242" i="22"/>
  <c r="BF243" i="22"/>
  <c r="BF244" i="22"/>
  <c r="BF245" i="22"/>
  <c r="BF246" i="22"/>
  <c r="BF247" i="22"/>
  <c r="BF248" i="22"/>
  <c r="BF249" i="22"/>
  <c r="BF250" i="22"/>
  <c r="BF251" i="22"/>
  <c r="BF252" i="22"/>
  <c r="BF253" i="22"/>
  <c r="BF254" i="22"/>
  <c r="BF255" i="22"/>
  <c r="BF256" i="22"/>
  <c r="BF257" i="22"/>
  <c r="BF258" i="22"/>
  <c r="BF259" i="22"/>
  <c r="BF260" i="22"/>
  <c r="BF261" i="22"/>
  <c r="BF262" i="22"/>
  <c r="BF263" i="22"/>
  <c r="BF264" i="22"/>
  <c r="BF265" i="22"/>
  <c r="BF266" i="22"/>
  <c r="BF267" i="22"/>
  <c r="BF268" i="22"/>
  <c r="BF269" i="22"/>
  <c r="BF270" i="22"/>
  <c r="BF271" i="22"/>
  <c r="BF272" i="22"/>
  <c r="BF273" i="22"/>
  <c r="BF274" i="22"/>
  <c r="BF275" i="22"/>
  <c r="BF276" i="22"/>
  <c r="BF277" i="22"/>
  <c r="BF278" i="22"/>
  <c r="BF279" i="22"/>
  <c r="BF280" i="22"/>
  <c r="BF281" i="22"/>
  <c r="BF282" i="22"/>
  <c r="BF283" i="22"/>
  <c r="BF284" i="22"/>
  <c r="BF285" i="22"/>
  <c r="BF286" i="22"/>
  <c r="BF287" i="22"/>
  <c r="BF288" i="22"/>
  <c r="BF289" i="22"/>
  <c r="BF290" i="22"/>
  <c r="BF291" i="22"/>
  <c r="BF292" i="22"/>
  <c r="BF5" i="22"/>
  <c r="AJ7" i="22"/>
  <c r="AJ9" i="22"/>
  <c r="AJ11" i="22"/>
  <c r="AJ13" i="22"/>
  <c r="AJ15" i="22"/>
  <c r="AJ17" i="22"/>
  <c r="AJ19" i="22"/>
  <c r="AJ21" i="22"/>
  <c r="AJ23" i="22"/>
  <c r="AJ25" i="22"/>
  <c r="AJ27" i="22"/>
  <c r="AJ29" i="22"/>
  <c r="AJ31" i="22"/>
  <c r="AJ33" i="22"/>
  <c r="AJ35" i="22"/>
  <c r="AJ37" i="22"/>
  <c r="AJ39" i="22"/>
  <c r="AJ41" i="22"/>
  <c r="AJ43" i="22"/>
  <c r="AJ45" i="22"/>
  <c r="AJ47" i="22"/>
  <c r="AJ49" i="22"/>
  <c r="AJ51" i="22"/>
  <c r="AJ53" i="22"/>
  <c r="AJ55" i="22"/>
  <c r="AJ57" i="22"/>
  <c r="AJ59" i="22"/>
  <c r="AJ61" i="22"/>
  <c r="AJ63" i="22"/>
  <c r="AJ65" i="22"/>
  <c r="AJ67" i="22"/>
  <c r="AJ69" i="22"/>
  <c r="AJ71" i="22"/>
  <c r="AJ73" i="22"/>
  <c r="AJ75" i="22"/>
  <c r="AJ77" i="22"/>
  <c r="AJ79" i="22"/>
  <c r="AJ81" i="22"/>
  <c r="AJ83" i="22"/>
  <c r="AJ85" i="22"/>
  <c r="AJ87" i="22"/>
  <c r="AJ89" i="22"/>
  <c r="AJ91" i="22"/>
  <c r="AJ93" i="22"/>
  <c r="AJ95" i="22"/>
  <c r="AJ97" i="22"/>
  <c r="AJ99" i="22"/>
  <c r="AJ101" i="22"/>
  <c r="AJ103" i="22"/>
  <c r="AJ105" i="22"/>
  <c r="AJ107" i="22"/>
  <c r="AJ109" i="22"/>
  <c r="AJ111" i="22"/>
  <c r="AJ113" i="22"/>
  <c r="AJ115" i="22"/>
  <c r="AJ117" i="22"/>
  <c r="AJ119" i="22"/>
  <c r="AJ121" i="22"/>
  <c r="AJ123" i="22"/>
  <c r="AJ125" i="22"/>
  <c r="AJ127" i="22"/>
  <c r="AJ129" i="22"/>
  <c r="AJ131" i="22"/>
  <c r="AJ133" i="22"/>
  <c r="AJ135" i="22"/>
  <c r="AJ137" i="22"/>
  <c r="AJ139" i="22"/>
  <c r="AJ141" i="22"/>
  <c r="AJ143" i="22"/>
  <c r="AJ145" i="22"/>
  <c r="AJ147" i="22"/>
  <c r="AJ149" i="22"/>
  <c r="AJ151" i="22"/>
  <c r="AJ153" i="22"/>
  <c r="AJ155" i="22"/>
  <c r="AJ157" i="22"/>
  <c r="AJ159" i="22"/>
  <c r="AJ161" i="22"/>
  <c r="AJ163" i="22"/>
  <c r="AJ165" i="22"/>
  <c r="AJ167" i="22"/>
  <c r="AJ169" i="22"/>
  <c r="AJ171" i="22"/>
  <c r="AJ173" i="22"/>
  <c r="AJ175" i="22"/>
  <c r="AJ177" i="22"/>
  <c r="AJ179" i="22"/>
  <c r="AJ181" i="22"/>
  <c r="AJ183" i="22"/>
  <c r="AJ185" i="22"/>
  <c r="AJ187" i="22"/>
  <c r="AJ189" i="22"/>
  <c r="AJ191" i="22"/>
  <c r="AJ193" i="22"/>
  <c r="AJ195" i="22"/>
  <c r="AJ197" i="22"/>
  <c r="AJ199" i="22"/>
  <c r="AJ201" i="22"/>
  <c r="AJ203" i="22"/>
  <c r="AJ205" i="22"/>
  <c r="AJ207" i="22"/>
  <c r="AJ209" i="22"/>
  <c r="AJ211" i="22"/>
  <c r="AJ213" i="22"/>
  <c r="AJ215" i="22"/>
  <c r="AJ217" i="22"/>
  <c r="AJ219" i="22"/>
  <c r="AJ221" i="22"/>
  <c r="AJ223" i="22"/>
  <c r="AJ225" i="22"/>
  <c r="AJ227" i="22"/>
  <c r="AJ229" i="22"/>
  <c r="AJ231" i="22"/>
  <c r="AJ233" i="22"/>
  <c r="AJ235" i="22"/>
  <c r="AJ237" i="22"/>
  <c r="AJ239" i="22"/>
  <c r="AJ241" i="22"/>
  <c r="AJ243" i="22"/>
  <c r="AJ245" i="22"/>
  <c r="AJ247" i="22"/>
  <c r="AJ249" i="22"/>
  <c r="AJ251" i="22"/>
  <c r="AJ253" i="22"/>
  <c r="AJ255" i="22"/>
  <c r="AJ257" i="22"/>
  <c r="AJ259" i="22"/>
  <c r="AJ261" i="22"/>
  <c r="AJ263" i="22"/>
  <c r="AJ265" i="22"/>
  <c r="AJ267" i="22"/>
  <c r="AJ269" i="22"/>
  <c r="AJ271" i="22"/>
  <c r="AJ273" i="22"/>
  <c r="AJ275" i="22"/>
  <c r="AJ277" i="22"/>
  <c r="AJ279" i="22"/>
  <c r="AJ281" i="22"/>
  <c r="AJ283" i="22"/>
  <c r="AJ285" i="22"/>
  <c r="AJ287" i="22"/>
  <c r="AJ289" i="22"/>
  <c r="AJ291" i="22"/>
  <c r="AJ5" i="22"/>
  <c r="AI7" i="22"/>
  <c r="AI9" i="22"/>
  <c r="AI11" i="22"/>
  <c r="AI13" i="22"/>
  <c r="AI15" i="22"/>
  <c r="AI17" i="22"/>
  <c r="AI19" i="22"/>
  <c r="AI21" i="22"/>
  <c r="AI23" i="22"/>
  <c r="AI25" i="22"/>
  <c r="AI27" i="22"/>
  <c r="AI29" i="22"/>
  <c r="AI31" i="22"/>
  <c r="AI33" i="22"/>
  <c r="AI35" i="22"/>
  <c r="AI37" i="22"/>
  <c r="AI39" i="22"/>
  <c r="AI41" i="22"/>
  <c r="AI43" i="22"/>
  <c r="AI45" i="22"/>
  <c r="AI47" i="22"/>
  <c r="AI49" i="22"/>
  <c r="AI51" i="22"/>
  <c r="AI53" i="22"/>
  <c r="AI55" i="22"/>
  <c r="AI57" i="22"/>
  <c r="AI59" i="22"/>
  <c r="AI61" i="22"/>
  <c r="AI63" i="22"/>
  <c r="AI65" i="22"/>
  <c r="AI67" i="22"/>
  <c r="AI69" i="22"/>
  <c r="AI71" i="22"/>
  <c r="AI73" i="22"/>
  <c r="AI75" i="22"/>
  <c r="AI77" i="22"/>
  <c r="AI79" i="22"/>
  <c r="AI81" i="22"/>
  <c r="AI83" i="22"/>
  <c r="AI85" i="22"/>
  <c r="AI87" i="22"/>
  <c r="AI89" i="22"/>
  <c r="AI91" i="22"/>
  <c r="AI93" i="22"/>
  <c r="AI95" i="22"/>
  <c r="AI97" i="22"/>
  <c r="AI99" i="22"/>
  <c r="AI101" i="22"/>
  <c r="AI103" i="22"/>
  <c r="AI105" i="22"/>
  <c r="AI107" i="22"/>
  <c r="AI109" i="22"/>
  <c r="AI111" i="22"/>
  <c r="AI113" i="22"/>
  <c r="AI115" i="22"/>
  <c r="AI117" i="22"/>
  <c r="AI119" i="22"/>
  <c r="AI121" i="22"/>
  <c r="AI123" i="22"/>
  <c r="AI125" i="22"/>
  <c r="AI127" i="22"/>
  <c r="AI129" i="22"/>
  <c r="AI131" i="22"/>
  <c r="AI133" i="22"/>
  <c r="AI135" i="22"/>
  <c r="AI137" i="22"/>
  <c r="AI139" i="22"/>
  <c r="AI141" i="22"/>
  <c r="AI143" i="22"/>
  <c r="AI145" i="22"/>
  <c r="AI147" i="22"/>
  <c r="AI149" i="22"/>
  <c r="AI151" i="22"/>
  <c r="AI153" i="22"/>
  <c r="AI155" i="22"/>
  <c r="AI157" i="22"/>
  <c r="AI159" i="22"/>
  <c r="AI161" i="22"/>
  <c r="AI163" i="22"/>
  <c r="AI165" i="22"/>
  <c r="AI167" i="22"/>
  <c r="AI169" i="22"/>
  <c r="AI171" i="22"/>
  <c r="AI173" i="22"/>
  <c r="AI175" i="22"/>
  <c r="AI177" i="22"/>
  <c r="AI179" i="22"/>
  <c r="AI181" i="22"/>
  <c r="AI183" i="22"/>
  <c r="AI185" i="22"/>
  <c r="AI187" i="22"/>
  <c r="AI189" i="22"/>
  <c r="AI191" i="22"/>
  <c r="AI193" i="22"/>
  <c r="AI195" i="22"/>
  <c r="AI197" i="22"/>
  <c r="AI199" i="22"/>
  <c r="AI201" i="22"/>
  <c r="AI203" i="22"/>
  <c r="AI205" i="22"/>
  <c r="AI207" i="22"/>
  <c r="AI209" i="22"/>
  <c r="AI211" i="22"/>
  <c r="AI213" i="22"/>
  <c r="AI215" i="22"/>
  <c r="AI217" i="22"/>
  <c r="AI219" i="22"/>
  <c r="AI221" i="22"/>
  <c r="AI223" i="22"/>
  <c r="AI225" i="22"/>
  <c r="AJ6" i="22"/>
  <c r="AJ8" i="22"/>
  <c r="AJ10" i="22"/>
  <c r="AJ12" i="22"/>
  <c r="AJ14" i="22"/>
  <c r="AJ16" i="22"/>
  <c r="AJ18" i="22"/>
  <c r="AJ20" i="22"/>
  <c r="AJ22" i="22"/>
  <c r="AJ24" i="22"/>
  <c r="AJ26" i="22"/>
  <c r="AJ28" i="22"/>
  <c r="AJ30" i="22"/>
  <c r="AJ32" i="22"/>
  <c r="AJ34" i="22"/>
  <c r="AJ36" i="22"/>
  <c r="AJ38" i="22"/>
  <c r="AJ40" i="22"/>
  <c r="AJ42" i="22"/>
  <c r="AJ44" i="22"/>
  <c r="AJ46" i="22"/>
  <c r="AJ48" i="22"/>
  <c r="AJ50" i="22"/>
  <c r="AJ52" i="22"/>
  <c r="AJ54" i="22"/>
  <c r="AJ56" i="22"/>
  <c r="AJ58" i="22"/>
  <c r="AJ60" i="22"/>
  <c r="AJ62" i="22"/>
  <c r="AJ64" i="22"/>
  <c r="AJ66" i="22"/>
  <c r="AJ68" i="22"/>
  <c r="AJ70" i="22"/>
  <c r="AJ72" i="22"/>
  <c r="AJ74" i="22"/>
  <c r="AJ76" i="22"/>
  <c r="AJ78" i="22"/>
  <c r="AJ80" i="22"/>
  <c r="AJ82" i="22"/>
  <c r="AJ84" i="22"/>
  <c r="AJ86" i="22"/>
  <c r="AJ88" i="22"/>
  <c r="AJ90" i="22"/>
  <c r="AJ92" i="22"/>
  <c r="AJ94" i="22"/>
  <c r="AJ96" i="22"/>
  <c r="AJ98" i="22"/>
  <c r="AJ100" i="22"/>
  <c r="AJ102" i="22"/>
  <c r="AJ104" i="22"/>
  <c r="AJ106" i="22"/>
  <c r="AJ108" i="22"/>
  <c r="AJ110" i="22"/>
  <c r="AJ112" i="22"/>
  <c r="AJ114" i="22"/>
  <c r="AJ116" i="22"/>
  <c r="AJ118" i="22"/>
  <c r="AJ120" i="22"/>
  <c r="AJ122" i="22"/>
  <c r="AJ124" i="22"/>
  <c r="AJ126" i="22"/>
  <c r="AJ128" i="22"/>
  <c r="AJ130" i="22"/>
  <c r="AJ132" i="22"/>
  <c r="AJ134" i="22"/>
  <c r="AJ136" i="22"/>
  <c r="AJ138" i="22"/>
  <c r="AJ140" i="22"/>
  <c r="AJ142" i="22"/>
  <c r="AJ144" i="22"/>
  <c r="AJ146" i="22"/>
  <c r="AJ148" i="22"/>
  <c r="AJ150" i="22"/>
  <c r="AJ152" i="22"/>
  <c r="AJ154" i="22"/>
  <c r="AJ156" i="22"/>
  <c r="AJ158" i="22"/>
  <c r="AJ160" i="22"/>
  <c r="AJ162" i="22"/>
  <c r="AJ164" i="22"/>
  <c r="AJ166" i="22"/>
  <c r="AJ168" i="22"/>
  <c r="AJ170" i="22"/>
  <c r="AJ172" i="22"/>
  <c r="AJ174" i="22"/>
  <c r="AJ176" i="22"/>
  <c r="AJ178" i="22"/>
  <c r="AJ180" i="22"/>
  <c r="AJ182" i="22"/>
  <c r="AJ184" i="22"/>
  <c r="AJ186" i="22"/>
  <c r="AJ188" i="22"/>
  <c r="AJ190" i="22"/>
  <c r="AJ192" i="22"/>
  <c r="AJ194" i="22"/>
  <c r="AJ196" i="22"/>
  <c r="AJ198" i="22"/>
  <c r="AJ200" i="22"/>
  <c r="AJ202" i="22"/>
  <c r="AJ204" i="22"/>
  <c r="AJ206" i="22"/>
  <c r="AJ208" i="22"/>
  <c r="AJ210" i="22"/>
  <c r="AJ212" i="22"/>
  <c r="AJ214" i="22"/>
  <c r="AJ216" i="22"/>
  <c r="AJ218" i="22"/>
  <c r="AJ220" i="22"/>
  <c r="AJ222" i="22"/>
  <c r="AJ224" i="22"/>
  <c r="AJ226" i="22"/>
  <c r="AJ228" i="22"/>
  <c r="AJ230" i="22"/>
  <c r="AJ232" i="22"/>
  <c r="AJ234" i="22"/>
  <c r="AJ236" i="22"/>
  <c r="AJ238" i="22"/>
  <c r="AJ240" i="22"/>
  <c r="AJ242" i="22"/>
  <c r="AJ244" i="22"/>
  <c r="AJ246" i="22"/>
  <c r="AJ248" i="22"/>
  <c r="AJ250" i="22"/>
  <c r="AJ252" i="22"/>
  <c r="AJ254" i="22"/>
  <c r="AJ256" i="22"/>
  <c r="AJ258" i="22"/>
  <c r="AJ260" i="22"/>
  <c r="AJ262" i="22"/>
  <c r="AJ264" i="22"/>
  <c r="AJ266" i="22"/>
  <c r="AJ268" i="22"/>
  <c r="AJ270" i="22"/>
  <c r="AJ272" i="22"/>
  <c r="AJ274" i="22"/>
  <c r="AJ276" i="22"/>
  <c r="AJ278" i="22"/>
  <c r="AJ280" i="22"/>
  <c r="AJ282" i="22"/>
  <c r="AJ284" i="22"/>
  <c r="AJ286" i="22"/>
  <c r="AJ288" i="22"/>
  <c r="AJ290" i="22"/>
  <c r="AJ292" i="22"/>
  <c r="AI6" i="22"/>
  <c r="AI8" i="22"/>
  <c r="AI10" i="22"/>
  <c r="AI12" i="22"/>
  <c r="AI14" i="22"/>
  <c r="AI16" i="22"/>
  <c r="AI18" i="22"/>
  <c r="AI20" i="22"/>
  <c r="AI22" i="22"/>
  <c r="AI24" i="22"/>
  <c r="AI26" i="22"/>
  <c r="AI28" i="22"/>
  <c r="AI30" i="22"/>
  <c r="AI32" i="22"/>
  <c r="AI34" i="22"/>
  <c r="AI36" i="22"/>
  <c r="AI38" i="22"/>
  <c r="AI40" i="22"/>
  <c r="AI42" i="22"/>
  <c r="AI44" i="22"/>
  <c r="AI46" i="22"/>
  <c r="AI48" i="22"/>
  <c r="AI50" i="22"/>
  <c r="AI52" i="22"/>
  <c r="AI54" i="22"/>
  <c r="AI56" i="22"/>
  <c r="AI58" i="22"/>
  <c r="AI60" i="22"/>
  <c r="AI62" i="22"/>
  <c r="AI64" i="22"/>
  <c r="AI66" i="22"/>
  <c r="AI68" i="22"/>
  <c r="AI70" i="22"/>
  <c r="AI72" i="22"/>
  <c r="AI74" i="22"/>
  <c r="AI76" i="22"/>
  <c r="AI78" i="22"/>
  <c r="AI80" i="22"/>
  <c r="AI82" i="22"/>
  <c r="AI84" i="22"/>
  <c r="AI86" i="22"/>
  <c r="AI88" i="22"/>
  <c r="AI90" i="22"/>
  <c r="AI92" i="22"/>
  <c r="AI94" i="22"/>
  <c r="AI96" i="22"/>
  <c r="AI98" i="22"/>
  <c r="AI100" i="22"/>
  <c r="AI102" i="22"/>
  <c r="AI104" i="22"/>
  <c r="AI106" i="22"/>
  <c r="AI108" i="22"/>
  <c r="AI110" i="22"/>
  <c r="AI112" i="22"/>
  <c r="AI114" i="22"/>
  <c r="AI116" i="22"/>
  <c r="AI118" i="22"/>
  <c r="AI120" i="22"/>
  <c r="AI122" i="22"/>
  <c r="AI124" i="22"/>
  <c r="AI126" i="22"/>
  <c r="AI128" i="22"/>
  <c r="AI130" i="22"/>
  <c r="AI132" i="22"/>
  <c r="AI134" i="22"/>
  <c r="AI136" i="22"/>
  <c r="AI138" i="22"/>
  <c r="AI140" i="22"/>
  <c r="AI142" i="22"/>
  <c r="AI144" i="22"/>
  <c r="AI146" i="22"/>
  <c r="AI148" i="22"/>
  <c r="AI150" i="22"/>
  <c r="AI152" i="22"/>
  <c r="AI154" i="22"/>
  <c r="AI156" i="22"/>
  <c r="AI158" i="22"/>
  <c r="AI160" i="22"/>
  <c r="AI162" i="22"/>
  <c r="AI164" i="22"/>
  <c r="AI166" i="22"/>
  <c r="AI168" i="22"/>
  <c r="AI170" i="22"/>
  <c r="AI172" i="22"/>
  <c r="AI174" i="22"/>
  <c r="AI176" i="22"/>
  <c r="AI178" i="22"/>
  <c r="AI180" i="22"/>
  <c r="AI182" i="22"/>
  <c r="AI184" i="22"/>
  <c r="AI186" i="22"/>
  <c r="AI188" i="22"/>
  <c r="AI190" i="22"/>
  <c r="AI192" i="22"/>
  <c r="AI194" i="22"/>
  <c r="AI196" i="22"/>
  <c r="AI198" i="22"/>
  <c r="AI200" i="22"/>
  <c r="AI202" i="22"/>
  <c r="AI204" i="22"/>
  <c r="AI206" i="22"/>
  <c r="AI208" i="22"/>
  <c r="AI210" i="22"/>
  <c r="AI212" i="22"/>
  <c r="AI214" i="22"/>
  <c r="AI216" i="22"/>
  <c r="AI218" i="22"/>
  <c r="AI220" i="22"/>
  <c r="AI222" i="22"/>
  <c r="AI224" i="22"/>
  <c r="AI226" i="22"/>
  <c r="AI228" i="22"/>
  <c r="AI230" i="22"/>
  <c r="AI232" i="22"/>
  <c r="AI234" i="22"/>
  <c r="AI236" i="22"/>
  <c r="AI238" i="22"/>
  <c r="AI240" i="22"/>
  <c r="AI242" i="22"/>
  <c r="AI244" i="22"/>
  <c r="AI246" i="22"/>
  <c r="AI248" i="22"/>
  <c r="AI250" i="22"/>
  <c r="AI252" i="22"/>
  <c r="AI254" i="22"/>
  <c r="AI256" i="22"/>
  <c r="AI258" i="22"/>
  <c r="AI260" i="22"/>
  <c r="AI262" i="22"/>
  <c r="AI264" i="22"/>
  <c r="AI266" i="22"/>
  <c r="AI268" i="22"/>
  <c r="AI270" i="22"/>
  <c r="AI272" i="22"/>
  <c r="AI274" i="22"/>
  <c r="AI276" i="22"/>
  <c r="AI278" i="22"/>
  <c r="AI280" i="22"/>
  <c r="AI282" i="22"/>
  <c r="AI284" i="22"/>
  <c r="AI286" i="22"/>
  <c r="AI288" i="22"/>
  <c r="AI290" i="22"/>
  <c r="AI292" i="22"/>
  <c r="AI227" i="22"/>
  <c r="AI229" i="22"/>
  <c r="AI231" i="22"/>
  <c r="AI233" i="22"/>
  <c r="AI235" i="22"/>
  <c r="AI237" i="22"/>
  <c r="AI239" i="22"/>
  <c r="AI241" i="22"/>
  <c r="AI243" i="22"/>
  <c r="AI245" i="22"/>
  <c r="AI247" i="22"/>
  <c r="AI249" i="22"/>
  <c r="AI251" i="22"/>
  <c r="AI253" i="22"/>
  <c r="AI255" i="22"/>
  <c r="AI257" i="22"/>
  <c r="AI259" i="22"/>
  <c r="AI261" i="22"/>
  <c r="AI263" i="22"/>
  <c r="AI265" i="22"/>
  <c r="AI267" i="22"/>
  <c r="AI269" i="22"/>
  <c r="AI271" i="22"/>
  <c r="AI273" i="22"/>
  <c r="AI275" i="22"/>
  <c r="AI277" i="22"/>
  <c r="AI279" i="22"/>
  <c r="AI281" i="22"/>
  <c r="AI283" i="22"/>
  <c r="AI285" i="22"/>
  <c r="AI287" i="22"/>
  <c r="AI289" i="22"/>
  <c r="AI291" i="22"/>
  <c r="AI5" i="22"/>
  <c r="AK5" i="22" s="1"/>
  <c r="AL5" i="22" s="1"/>
  <c r="AX20" i="22"/>
  <c r="AX36" i="22"/>
  <c r="AX52" i="22"/>
  <c r="AX68" i="22"/>
  <c r="AX84" i="22"/>
  <c r="AX100" i="22"/>
  <c r="AX116" i="22"/>
  <c r="AX132" i="22"/>
  <c r="AX148" i="22"/>
  <c r="AX164" i="22"/>
  <c r="AX180" i="22"/>
  <c r="AX196" i="22"/>
  <c r="AX212" i="22"/>
  <c r="AX228" i="22"/>
  <c r="AX244" i="22"/>
  <c r="AX260" i="22"/>
  <c r="AX276" i="22"/>
  <c r="AX292" i="22"/>
  <c r="AW20" i="22"/>
  <c r="AX13" i="22"/>
  <c r="AX29" i="22"/>
  <c r="AX45" i="22"/>
  <c r="AX61" i="22"/>
  <c r="AX77" i="22"/>
  <c r="AX93" i="22"/>
  <c r="AX109" i="22"/>
  <c r="AX125" i="22"/>
  <c r="AX141" i="22"/>
  <c r="AX157" i="22"/>
  <c r="AX173" i="22"/>
  <c r="AX189" i="22"/>
  <c r="AX205" i="22"/>
  <c r="AX221" i="22"/>
  <c r="AX237" i="22"/>
  <c r="AX253" i="22"/>
  <c r="AX269" i="22"/>
  <c r="AX285" i="22"/>
  <c r="AW13" i="22"/>
  <c r="AW29" i="22"/>
  <c r="AW44" i="22"/>
  <c r="AW60" i="22"/>
  <c r="AW76" i="22"/>
  <c r="AW92" i="22"/>
  <c r="AW108" i="22"/>
  <c r="AW124" i="22"/>
  <c r="AW140" i="22"/>
  <c r="AW156" i="22"/>
  <c r="AW172" i="22"/>
  <c r="AW188" i="22"/>
  <c r="AW204" i="22"/>
  <c r="AW220" i="22"/>
  <c r="AW236" i="22"/>
  <c r="AW252" i="22"/>
  <c r="AW268" i="22"/>
  <c r="AW284" i="22"/>
  <c r="AW37" i="22"/>
  <c r="AW53" i="22"/>
  <c r="AW69" i="22"/>
  <c r="AW85" i="22"/>
  <c r="AW101" i="22"/>
  <c r="AW117" i="22"/>
  <c r="AW133" i="22"/>
  <c r="AW149" i="22"/>
  <c r="AW165" i="22"/>
  <c r="AW173" i="22"/>
  <c r="AW181" i="22"/>
  <c r="AW189" i="22"/>
  <c r="AW197" i="22"/>
  <c r="AW205" i="22"/>
  <c r="AW213" i="22"/>
  <c r="AW221" i="22"/>
  <c r="AW229" i="22"/>
  <c r="AW237" i="22"/>
  <c r="AW245" i="22"/>
  <c r="AW253" i="22"/>
  <c r="AW261" i="22"/>
  <c r="AW269" i="22"/>
  <c r="AW277" i="22"/>
  <c r="AW285" i="22"/>
  <c r="AW5" i="22"/>
  <c r="AF12" i="22"/>
  <c r="AF20" i="22"/>
  <c r="AF28" i="22"/>
  <c r="AF36" i="22"/>
  <c r="AF44" i="22"/>
  <c r="AF52" i="22"/>
  <c r="AF60" i="22"/>
  <c r="AF68" i="22"/>
  <c r="AF76" i="22"/>
  <c r="AF84" i="22"/>
  <c r="AF92" i="22"/>
  <c r="AF100" i="22"/>
  <c r="AF108" i="22"/>
  <c r="AF116" i="22"/>
  <c r="AF124" i="22"/>
  <c r="AF132" i="22"/>
  <c r="AF140" i="22"/>
  <c r="AF148" i="22"/>
  <c r="AF156" i="22"/>
  <c r="AF164" i="22"/>
  <c r="AF172" i="22"/>
  <c r="AF180" i="22"/>
  <c r="AF188" i="22"/>
  <c r="AF196" i="22"/>
  <c r="AF204" i="22"/>
  <c r="AF212" i="22"/>
  <c r="AF220" i="22"/>
  <c r="AF228" i="22"/>
  <c r="AF236" i="22"/>
  <c r="AF244" i="22"/>
  <c r="AF252" i="22"/>
  <c r="AF260" i="22"/>
  <c r="AF268" i="22"/>
  <c r="AF276" i="22"/>
  <c r="AF284" i="22"/>
  <c r="AF292" i="22"/>
  <c r="AE12" i="22"/>
  <c r="AE20" i="22"/>
  <c r="AE28" i="22"/>
  <c r="AE36" i="22"/>
  <c r="AE44" i="22"/>
  <c r="AE52" i="22"/>
  <c r="AE60" i="22"/>
  <c r="AE68" i="22"/>
  <c r="AE76" i="22"/>
  <c r="AE84" i="22"/>
  <c r="AE92" i="22"/>
  <c r="AE100" i="22"/>
  <c r="AE108" i="22"/>
  <c r="AE116" i="22"/>
  <c r="AE124" i="22"/>
  <c r="AE132" i="22"/>
  <c r="AE140" i="22"/>
  <c r="AE148" i="22"/>
  <c r="AE156" i="22"/>
  <c r="AE164" i="22"/>
  <c r="AE172" i="22"/>
  <c r="AE180" i="22"/>
  <c r="AE188" i="22"/>
  <c r="AE196" i="22"/>
  <c r="AE204" i="22"/>
  <c r="AE212" i="22"/>
  <c r="AE220" i="22"/>
  <c r="AF7" i="22"/>
  <c r="AF15" i="22"/>
  <c r="AF23" i="22"/>
  <c r="AF31" i="22"/>
  <c r="AF39" i="22"/>
  <c r="AF47" i="22"/>
  <c r="AF55" i="22"/>
  <c r="AF63" i="22"/>
  <c r="AF71" i="22"/>
  <c r="AF79" i="22"/>
  <c r="AF87" i="22"/>
  <c r="AF95" i="22"/>
  <c r="AF103" i="22"/>
  <c r="AF111" i="22"/>
  <c r="AF119" i="22"/>
  <c r="AF127" i="22"/>
  <c r="AF135" i="22"/>
  <c r="AF143" i="22"/>
  <c r="AF151" i="22"/>
  <c r="AF159" i="22"/>
  <c r="AF167" i="22"/>
  <c r="AF175" i="22"/>
  <c r="AF183" i="22"/>
  <c r="AF191" i="22"/>
  <c r="AF199" i="22"/>
  <c r="AF207" i="22"/>
  <c r="AF215" i="22"/>
  <c r="AF223" i="22"/>
  <c r="AF231" i="22"/>
  <c r="AF239" i="22"/>
  <c r="AF247" i="22"/>
  <c r="AF255" i="22"/>
  <c r="AF263" i="22"/>
  <c r="AF271" i="22"/>
  <c r="AF279" i="22"/>
  <c r="AF287" i="22"/>
  <c r="AE7" i="22"/>
  <c r="AE15" i="22"/>
  <c r="AE23" i="22"/>
  <c r="AE31" i="22"/>
  <c r="AE39" i="22"/>
  <c r="AE47" i="22"/>
  <c r="AE55" i="22"/>
  <c r="AE63" i="22"/>
  <c r="AE71" i="22"/>
  <c r="AE79" i="22"/>
  <c r="AE87" i="22"/>
  <c r="AE95" i="22"/>
  <c r="AE103" i="22"/>
  <c r="AE111" i="22"/>
  <c r="AE119" i="22"/>
  <c r="AE127" i="22"/>
  <c r="AE135" i="22"/>
  <c r="AE143" i="22"/>
  <c r="AE151" i="22"/>
  <c r="AE159" i="22"/>
  <c r="AE167" i="22"/>
  <c r="AE175" i="22"/>
  <c r="AE183" i="22"/>
  <c r="AE191" i="22"/>
  <c r="AE203" i="22"/>
  <c r="AE219" i="22"/>
  <c r="AE231" i="22"/>
  <c r="AE239" i="22"/>
  <c r="AE247" i="22"/>
  <c r="AE255" i="22"/>
  <c r="AE263" i="22"/>
  <c r="AE271" i="22"/>
  <c r="AE279" i="22"/>
  <c r="AE287" i="22"/>
  <c r="AE197" i="22"/>
  <c r="AE213" i="22"/>
  <c r="AE228" i="22"/>
  <c r="AE236" i="22"/>
  <c r="AE244" i="22"/>
  <c r="AE252" i="22"/>
  <c r="AE260" i="22"/>
  <c r="AE268" i="22"/>
  <c r="AE276" i="22"/>
  <c r="AE284" i="22"/>
  <c r="AE292" i="22"/>
  <c r="FO158" i="14"/>
  <c r="FO220" i="14"/>
  <c r="FQ220" i="14" s="1"/>
  <c r="FO293" i="14"/>
  <c r="FQ293" i="14" s="1"/>
  <c r="FO227" i="14"/>
  <c r="FQ227" i="14" s="1"/>
  <c r="FO214" i="14"/>
  <c r="FQ214" i="14" s="1"/>
  <c r="FO203" i="14"/>
  <c r="FQ203" i="14" s="1"/>
  <c r="FO178" i="14"/>
  <c r="DU81" i="14"/>
  <c r="DO83" i="14"/>
  <c r="DO81" i="14"/>
  <c r="DT72" i="14"/>
  <c r="DT80" i="14"/>
  <c r="DV79" i="14"/>
  <c r="DS72" i="14"/>
  <c r="DX72" i="14"/>
  <c r="DT81" i="14"/>
  <c r="DR96" i="14"/>
  <c r="DR79" i="14"/>
  <c r="DU82" i="14"/>
  <c r="DS82" i="14"/>
  <c r="DR72" i="14"/>
  <c r="DO96" i="14"/>
  <c r="DW80" i="14"/>
  <c r="DU79" i="14"/>
  <c r="DT83" i="14"/>
  <c r="DO72" i="14"/>
  <c r="DW81" i="14"/>
  <c r="DV96" i="14"/>
  <c r="DS80" i="14"/>
  <c r="DQ72" i="14"/>
  <c r="DU88" i="14"/>
  <c r="DP109" i="14"/>
  <c r="DO108" i="14"/>
  <c r="DU80" i="14"/>
  <c r="DS83" i="14"/>
  <c r="DR82" i="14"/>
  <c r="DP82" i="14"/>
  <c r="DO82" i="14"/>
  <c r="DQ80" i="14"/>
  <c r="DW79" i="14"/>
  <c r="DW83" i="14"/>
  <c r="DR81" i="14"/>
  <c r="DT82" i="14"/>
  <c r="DX96" i="14"/>
  <c r="DP106" i="14"/>
  <c r="DX79" i="14"/>
  <c r="DR83" i="14"/>
  <c r="DX82" i="14"/>
  <c r="DP72" i="14"/>
  <c r="DS96" i="14"/>
  <c r="DT79" i="14"/>
  <c r="DU72" i="14"/>
  <c r="DP83" i="14"/>
  <c r="DQ82" i="14"/>
  <c r="DW96" i="14"/>
  <c r="DV80" i="14"/>
  <c r="DX83" i="14"/>
  <c r="DR88" i="14"/>
  <c r="DV81" i="14"/>
  <c r="DP107" i="14"/>
  <c r="DO80" i="14"/>
  <c r="DW82" i="14"/>
  <c r="DO109" i="14"/>
  <c r="DO88" i="14"/>
  <c r="DW72" i="14"/>
  <c r="DT96" i="14"/>
  <c r="DO106" i="14"/>
  <c r="DP88" i="14"/>
  <c r="DP81" i="14"/>
  <c r="DV82" i="14"/>
  <c r="DW88" i="14"/>
  <c r="DU96" i="14"/>
  <c r="DO79" i="14"/>
  <c r="DQ88" i="14"/>
  <c r="DX81" i="14"/>
  <c r="DQ81" i="14"/>
  <c r="DQ96" i="14"/>
  <c r="DS79" i="14"/>
  <c r="DQ83" i="14"/>
  <c r="DV88" i="14"/>
  <c r="DU83" i="14"/>
  <c r="DP96" i="14"/>
  <c r="DX80" i="14"/>
  <c r="DV83" i="14"/>
  <c r="DX88" i="14"/>
  <c r="DP108" i="14"/>
  <c r="DT88" i="14"/>
  <c r="DP80" i="14"/>
  <c r="DP79" i="14"/>
  <c r="DS88" i="14"/>
  <c r="DV72" i="14"/>
  <c r="DO107" i="14"/>
  <c r="DS81" i="14"/>
  <c r="DR80" i="14"/>
  <c r="DQ79" i="14"/>
  <c r="DR95" i="14"/>
  <c r="DS95" i="14"/>
  <c r="DX95" i="14"/>
  <c r="DW95" i="14"/>
  <c r="DQ95" i="14"/>
  <c r="DO95" i="14"/>
  <c r="DP95" i="14"/>
  <c r="DU95" i="14"/>
  <c r="DT95" i="14"/>
  <c r="DV95" i="14"/>
  <c r="DQ87" i="14"/>
  <c r="DW71" i="14"/>
  <c r="GA123" i="14"/>
  <c r="GA107" i="14"/>
  <c r="GA132" i="14"/>
  <c r="GA130" i="14"/>
  <c r="DW78" i="14"/>
  <c r="GA109" i="14"/>
  <c r="DO87" i="14"/>
  <c r="DS71" i="14"/>
  <c r="DX94" i="14"/>
  <c r="DT86" i="14"/>
  <c r="GA119" i="14"/>
  <c r="GA140" i="14"/>
  <c r="GA108" i="14"/>
  <c r="DR86" i="14"/>
  <c r="DT71" i="14"/>
  <c r="DS94" i="14"/>
  <c r="GA129" i="14"/>
  <c r="GA121" i="14"/>
  <c r="GA118" i="14"/>
  <c r="GA101" i="14"/>
  <c r="GA131" i="14"/>
  <c r="DT87" i="14"/>
  <c r="DP71" i="14"/>
  <c r="DR70" i="14"/>
  <c r="DS70" i="14"/>
  <c r="GA117" i="14"/>
  <c r="GA114" i="14"/>
  <c r="GA103" i="14"/>
  <c r="DP87" i="14"/>
  <c r="DT94" i="14"/>
  <c r="GA111" i="14"/>
  <c r="GA136" i="14"/>
  <c r="DO78" i="14"/>
  <c r="GA99" i="14"/>
  <c r="DT78" i="14"/>
  <c r="DW87" i="14"/>
  <c r="GA133" i="14"/>
  <c r="DV70" i="14"/>
  <c r="DQ70" i="14"/>
  <c r="GA97" i="14"/>
  <c r="GA125" i="14"/>
  <c r="GA113" i="14"/>
  <c r="DX87" i="14"/>
  <c r="DV71" i="14"/>
  <c r="GA115" i="14"/>
  <c r="GA122" i="14"/>
  <c r="GA135" i="14"/>
  <c r="DQ78" i="14"/>
  <c r="GA105" i="14"/>
  <c r="DV94" i="14"/>
  <c r="DS87" i="14"/>
  <c r="DU78" i="14"/>
  <c r="DU70" i="14"/>
  <c r="DX70" i="14"/>
  <c r="DP70" i="14"/>
  <c r="DV87" i="14"/>
  <c r="DR94" i="14"/>
  <c r="GA141" i="14"/>
  <c r="GA137" i="14"/>
  <c r="DQ86" i="14"/>
  <c r="DO70" i="14"/>
  <c r="DU87" i="14"/>
  <c r="GA124" i="14"/>
  <c r="DU94" i="14"/>
  <c r="DO105" i="14"/>
  <c r="GA116" i="14"/>
  <c r="GA144" i="14"/>
  <c r="DP86" i="14"/>
  <c r="DR87" i="14"/>
  <c r="DW70" i="14"/>
  <c r="GA98" i="14"/>
  <c r="DO94" i="14"/>
  <c r="DS86" i="14"/>
  <c r="DW86" i="14"/>
  <c r="DR71" i="14"/>
  <c r="DP78" i="14"/>
  <c r="DX86" i="14"/>
  <c r="GA106" i="14"/>
  <c r="GA128" i="14"/>
  <c r="GA142" i="14"/>
  <c r="GA134" i="14"/>
  <c r="GA110" i="14"/>
  <c r="DO71" i="14"/>
  <c r="DT70" i="14"/>
  <c r="GA143" i="14"/>
  <c r="DP94" i="14"/>
  <c r="GA138" i="14"/>
  <c r="GA139" i="14"/>
  <c r="DU71" i="14"/>
  <c r="DP105" i="14"/>
  <c r="GA102" i="14"/>
  <c r="DW94" i="14"/>
  <c r="GA127" i="14"/>
  <c r="DR78" i="14"/>
  <c r="DX71" i="14"/>
  <c r="DS78" i="14"/>
  <c r="DX78" i="14"/>
  <c r="DO86" i="14"/>
  <c r="GA126" i="14"/>
  <c r="DV86" i="14"/>
  <c r="DQ71" i="14"/>
  <c r="GA120" i="14"/>
  <c r="DU86" i="14"/>
  <c r="DV78" i="14"/>
  <c r="GA104" i="14"/>
  <c r="GA100" i="14"/>
  <c r="GA112" i="14"/>
  <c r="DQ94" i="14"/>
  <c r="GE70" i="14" l="1"/>
  <c r="GO70" i="14" s="1"/>
  <c r="EW92" i="14"/>
  <c r="P6" i="14" s="1"/>
  <c r="M18" i="14"/>
  <c r="U18" i="14"/>
  <c r="AC18" i="14"/>
  <c r="AK18" i="14"/>
  <c r="AS18" i="14"/>
  <c r="BA18" i="14"/>
  <c r="BI18" i="14"/>
  <c r="BQ18" i="14"/>
  <c r="BY18" i="14"/>
  <c r="CG18" i="14"/>
  <c r="CO18" i="14"/>
  <c r="W18" i="14"/>
  <c r="AM18" i="14"/>
  <c r="BC18" i="14"/>
  <c r="BS18" i="14"/>
  <c r="CI18" i="14"/>
  <c r="Q18" i="14"/>
  <c r="AG18" i="14"/>
  <c r="AW18" i="14"/>
  <c r="BU18" i="14"/>
  <c r="CS18" i="14"/>
  <c r="G18" i="14"/>
  <c r="I18" i="14"/>
  <c r="BE18" i="14"/>
  <c r="CC18" i="14"/>
  <c r="K18" i="14"/>
  <c r="S18" i="14"/>
  <c r="AA18" i="14"/>
  <c r="AI18" i="14"/>
  <c r="AQ18" i="14"/>
  <c r="AY18" i="14"/>
  <c r="BG18" i="14"/>
  <c r="BO18" i="14"/>
  <c r="BW18" i="14"/>
  <c r="CE18" i="14"/>
  <c r="CM18" i="14"/>
  <c r="CU18" i="14"/>
  <c r="O18" i="14"/>
  <c r="AE18" i="14"/>
  <c r="AU18" i="14"/>
  <c r="BK18" i="14"/>
  <c r="CA18" i="14"/>
  <c r="CQ18" i="14"/>
  <c r="Y18" i="14"/>
  <c r="AO18" i="14"/>
  <c r="BM18" i="14"/>
  <c r="CK18" i="14"/>
  <c r="AT55" i="20"/>
  <c r="AR19" i="20"/>
  <c r="AZ55" i="14"/>
  <c r="AX18" i="14"/>
  <c r="DN115" i="14"/>
  <c r="CS19" i="14"/>
  <c r="CS17" i="14"/>
  <c r="CK19" i="14"/>
  <c r="CK17" i="14"/>
  <c r="CC19" i="14"/>
  <c r="CC17" i="14"/>
  <c r="BU19" i="14"/>
  <c r="BU17" i="14"/>
  <c r="BM19" i="14"/>
  <c r="BM17" i="14"/>
  <c r="BE19" i="14"/>
  <c r="BE17" i="14"/>
  <c r="CQ19" i="14"/>
  <c r="CQ17" i="14"/>
  <c r="CI19" i="14"/>
  <c r="CI17" i="14"/>
  <c r="CA19" i="14"/>
  <c r="CA17" i="14"/>
  <c r="BS19" i="14"/>
  <c r="BS17" i="14"/>
  <c r="BK19" i="14"/>
  <c r="BK17" i="14"/>
  <c r="BC19" i="14"/>
  <c r="BC17" i="14"/>
  <c r="CO19" i="14"/>
  <c r="CO17" i="14"/>
  <c r="CG19" i="14"/>
  <c r="CG17" i="14"/>
  <c r="BY19" i="14"/>
  <c r="BY17" i="14"/>
  <c r="BQ19" i="14"/>
  <c r="BQ17" i="14"/>
  <c r="BI19" i="14"/>
  <c r="BI17" i="14"/>
  <c r="BA19" i="14"/>
  <c r="BA17" i="14"/>
  <c r="CU17" i="14"/>
  <c r="CU19" i="14"/>
  <c r="CM17" i="14"/>
  <c r="CM19" i="14"/>
  <c r="CE17" i="14"/>
  <c r="CE19" i="14"/>
  <c r="BW17" i="14"/>
  <c r="BW19" i="14"/>
  <c r="BO17" i="14"/>
  <c r="BO19" i="14"/>
  <c r="BG17" i="14"/>
  <c r="BG19" i="14"/>
  <c r="DK83" i="14"/>
  <c r="DJ83" i="14" s="1"/>
  <c r="DK82" i="14"/>
  <c r="DJ82" i="14" s="1"/>
  <c r="DK81" i="14"/>
  <c r="DJ81" i="14" s="1"/>
  <c r="GC143" i="14"/>
  <c r="CR19" i="14" s="1"/>
  <c r="GC135" i="14"/>
  <c r="CB19" i="14" s="1"/>
  <c r="GC127" i="14"/>
  <c r="BL19" i="14" s="1"/>
  <c r="GC119" i="14"/>
  <c r="AV19" i="14" s="1"/>
  <c r="GC111" i="14"/>
  <c r="AF19" i="14" s="1"/>
  <c r="GC103" i="14"/>
  <c r="P19" i="14" s="1"/>
  <c r="GC144" i="14"/>
  <c r="CT19" i="14" s="1"/>
  <c r="GC136" i="14"/>
  <c r="CD19" i="14" s="1"/>
  <c r="GC128" i="14"/>
  <c r="BN19" i="14" s="1"/>
  <c r="GC120" i="14"/>
  <c r="AX19" i="14" s="1"/>
  <c r="GC112" i="14"/>
  <c r="AH19" i="14" s="1"/>
  <c r="GC104" i="14"/>
  <c r="R19" i="14" s="1"/>
  <c r="GC137" i="14"/>
  <c r="CF19" i="14" s="1"/>
  <c r="GC129" i="14"/>
  <c r="BP19" i="14" s="1"/>
  <c r="GC121" i="14"/>
  <c r="AZ19" i="14" s="1"/>
  <c r="GC113" i="14"/>
  <c r="AJ19" i="14" s="1"/>
  <c r="GC105" i="14"/>
  <c r="T19" i="14" s="1"/>
  <c r="GC97" i="14"/>
  <c r="D19" i="14" s="1"/>
  <c r="GC138" i="14"/>
  <c r="CH19" i="14" s="1"/>
  <c r="GC130" i="14"/>
  <c r="BR19" i="14" s="1"/>
  <c r="GC122" i="14"/>
  <c r="BB19" i="14" s="1"/>
  <c r="GC114" i="14"/>
  <c r="AL19" i="14" s="1"/>
  <c r="GC106" i="14"/>
  <c r="V19" i="14" s="1"/>
  <c r="GC98" i="14"/>
  <c r="F19" i="14" s="1"/>
  <c r="GC139" i="14"/>
  <c r="CJ19" i="14" s="1"/>
  <c r="GC131" i="14"/>
  <c r="BT19" i="14" s="1"/>
  <c r="GC123" i="14"/>
  <c r="BD19" i="14" s="1"/>
  <c r="GC115" i="14"/>
  <c r="AN19" i="14" s="1"/>
  <c r="GC107" i="14"/>
  <c r="X19" i="14" s="1"/>
  <c r="GC99" i="14"/>
  <c r="H19" i="14" s="1"/>
  <c r="GC140" i="14"/>
  <c r="CL19" i="14" s="1"/>
  <c r="GC132" i="14"/>
  <c r="BV19" i="14" s="1"/>
  <c r="GC124" i="14"/>
  <c r="BF19" i="14" s="1"/>
  <c r="GC116" i="14"/>
  <c r="AP19" i="14" s="1"/>
  <c r="GC108" i="14"/>
  <c r="Z19" i="14" s="1"/>
  <c r="GC100" i="14"/>
  <c r="J19" i="14" s="1"/>
  <c r="GC141" i="14"/>
  <c r="CN19" i="14" s="1"/>
  <c r="GC133" i="14"/>
  <c r="BX19" i="14" s="1"/>
  <c r="GC125" i="14"/>
  <c r="BH19" i="14" s="1"/>
  <c r="GC117" i="14"/>
  <c r="AR19" i="14" s="1"/>
  <c r="GC109" i="14"/>
  <c r="AB19" i="14" s="1"/>
  <c r="GC101" i="14"/>
  <c r="L19" i="14" s="1"/>
  <c r="GC142" i="14"/>
  <c r="CP19" i="14" s="1"/>
  <c r="GC134" i="14"/>
  <c r="BZ19" i="14" s="1"/>
  <c r="GC126" i="14"/>
  <c r="BJ19" i="14" s="1"/>
  <c r="GC118" i="14"/>
  <c r="AT19" i="14" s="1"/>
  <c r="GC110" i="14"/>
  <c r="AD19" i="14" s="1"/>
  <c r="GC102" i="14"/>
  <c r="N19" i="14" s="1"/>
  <c r="E17" i="14"/>
  <c r="G19" i="14"/>
  <c r="E19" i="14"/>
  <c r="CN17" i="14"/>
  <c r="AW17" i="14"/>
  <c r="BX17" i="14"/>
  <c r="AO17" i="14"/>
  <c r="BH17" i="14"/>
  <c r="AG17" i="14"/>
  <c r="AR17" i="14"/>
  <c r="Y17" i="14"/>
  <c r="AB17" i="14"/>
  <c r="Q17" i="14"/>
  <c r="L17" i="14"/>
  <c r="I17" i="14"/>
  <c r="AY17" i="14"/>
  <c r="CR17" i="14"/>
  <c r="AQ17" i="14"/>
  <c r="CB17" i="14"/>
  <c r="AI17" i="14"/>
  <c r="BL17" i="14"/>
  <c r="AA17" i="14"/>
  <c r="AV17" i="14"/>
  <c r="S17" i="14"/>
  <c r="AF17" i="14"/>
  <c r="K17" i="14"/>
  <c r="P17" i="14"/>
  <c r="CF17" i="14"/>
  <c r="AS17" i="14"/>
  <c r="BP17" i="14"/>
  <c r="AK17" i="14"/>
  <c r="AZ17" i="14"/>
  <c r="AC17" i="14"/>
  <c r="AJ17" i="14"/>
  <c r="U17" i="14"/>
  <c r="T17" i="14"/>
  <c r="M17" i="14"/>
  <c r="E18" i="14"/>
  <c r="F17" i="14"/>
  <c r="AU17" i="14"/>
  <c r="CJ17" i="14"/>
  <c r="AM17" i="14"/>
  <c r="BT17" i="14"/>
  <c r="AE17" i="14"/>
  <c r="BD17" i="14"/>
  <c r="W17" i="14"/>
  <c r="AN17" i="14"/>
  <c r="O17" i="14"/>
  <c r="X17" i="14"/>
  <c r="G17" i="14"/>
  <c r="H17" i="14"/>
  <c r="DQ109" i="14"/>
  <c r="DR109" i="14" s="1"/>
  <c r="DQ108" i="14"/>
  <c r="DR108" i="14" s="1"/>
  <c r="DK96" i="14"/>
  <c r="DJ96" i="14" s="1"/>
  <c r="DK95" i="14"/>
  <c r="DJ95" i="14" s="1"/>
  <c r="X11" i="22"/>
  <c r="X12" i="22"/>
  <c r="DK80" i="14"/>
  <c r="DJ80" i="14" s="1"/>
  <c r="DQ106" i="14"/>
  <c r="DR106" i="14" s="1"/>
  <c r="DQ107" i="14"/>
  <c r="DR107" i="14" s="1"/>
  <c r="DK79" i="14"/>
  <c r="DJ79" i="14" s="1"/>
  <c r="T26" i="22"/>
  <c r="X26" i="22" s="1"/>
  <c r="T25" i="22"/>
  <c r="V29" i="22"/>
  <c r="W29" i="22" s="1"/>
  <c r="Y29" i="22" s="1"/>
  <c r="AA29" i="22" s="1"/>
  <c r="X29" i="22"/>
  <c r="X15" i="22"/>
  <c r="X16" i="22"/>
  <c r="DK72" i="14"/>
  <c r="DJ72" i="14" s="1"/>
  <c r="DK70" i="14"/>
  <c r="DJ70" i="14" s="1"/>
  <c r="DK78" i="14"/>
  <c r="DJ78" i="14" s="1"/>
  <c r="DK94" i="14"/>
  <c r="DJ94" i="14" s="1"/>
  <c r="DK71" i="14"/>
  <c r="DJ71" i="14" s="1"/>
  <c r="DK86" i="14"/>
  <c r="DJ86" i="14" s="1"/>
  <c r="DK87" i="14"/>
  <c r="DJ87" i="14" s="1"/>
  <c r="DK88" i="14"/>
  <c r="DJ88" i="14" s="1"/>
  <c r="X13" i="22"/>
  <c r="X14" i="22"/>
  <c r="V30" i="22"/>
  <c r="W30" i="22" s="1"/>
  <c r="Y30" i="22" s="1"/>
  <c r="AA30" i="22" s="1"/>
  <c r="X30" i="22"/>
  <c r="V31" i="22"/>
  <c r="W31" i="22" s="1"/>
  <c r="Y31" i="22" s="1"/>
  <c r="AA31" i="22" s="1"/>
  <c r="X31" i="22"/>
  <c r="V27" i="22"/>
  <c r="W27" i="22" s="1"/>
  <c r="Y27" i="22" s="1"/>
  <c r="AA27" i="22" s="1"/>
  <c r="X27" i="22"/>
  <c r="V28" i="22"/>
  <c r="W28" i="22" s="1"/>
  <c r="Y28" i="22" s="1"/>
  <c r="AA28" i="22" s="1"/>
  <c r="X28" i="22"/>
  <c r="AX12" i="22"/>
  <c r="V25" i="22"/>
  <c r="W25" i="22" s="1"/>
  <c r="Y25" i="22" s="1"/>
  <c r="AA25" i="22" s="1"/>
  <c r="AE288" i="22"/>
  <c r="AE280" i="22"/>
  <c r="AE272" i="22"/>
  <c r="AE264" i="22"/>
  <c r="AE256" i="22"/>
  <c r="AE248" i="22"/>
  <c r="AE240" i="22"/>
  <c r="AE232" i="22"/>
  <c r="AE221" i="22"/>
  <c r="AE205" i="22"/>
  <c r="AE291" i="22"/>
  <c r="AE283" i="22"/>
  <c r="AE275" i="22"/>
  <c r="AE267" i="22"/>
  <c r="AE259" i="22"/>
  <c r="AE251" i="22"/>
  <c r="AE243" i="22"/>
  <c r="AE235" i="22"/>
  <c r="AE227" i="22"/>
  <c r="AE211" i="22"/>
  <c r="AE195" i="22"/>
  <c r="AE187" i="22"/>
  <c r="AE179" i="22"/>
  <c r="AE171" i="22"/>
  <c r="AE163" i="22"/>
  <c r="AE155" i="22"/>
  <c r="AE147" i="22"/>
  <c r="AE139" i="22"/>
  <c r="AE131" i="22"/>
  <c r="AE123" i="22"/>
  <c r="AE115" i="22"/>
  <c r="AE107" i="22"/>
  <c r="AE99" i="22"/>
  <c r="AE91" i="22"/>
  <c r="AE83" i="22"/>
  <c r="AE75" i="22"/>
  <c r="AE67" i="22"/>
  <c r="AE59" i="22"/>
  <c r="AE51" i="22"/>
  <c r="AE43" i="22"/>
  <c r="AE35" i="22"/>
  <c r="AE27" i="22"/>
  <c r="AE19" i="22"/>
  <c r="AE11" i="22"/>
  <c r="AF291" i="22"/>
  <c r="AF283" i="22"/>
  <c r="AF275" i="22"/>
  <c r="AF267" i="22"/>
  <c r="AF259" i="22"/>
  <c r="AF251" i="22"/>
  <c r="AF243" i="22"/>
  <c r="AF235" i="22"/>
  <c r="AF227" i="22"/>
  <c r="AF219" i="22"/>
  <c r="AF211" i="22"/>
  <c r="AF203" i="22"/>
  <c r="AF195" i="22"/>
  <c r="AF187" i="22"/>
  <c r="AF179" i="22"/>
  <c r="AF171" i="22"/>
  <c r="AF163" i="22"/>
  <c r="AF155" i="22"/>
  <c r="AF147" i="22"/>
  <c r="AF139" i="22"/>
  <c r="AF131" i="22"/>
  <c r="AF123" i="22"/>
  <c r="AF115" i="22"/>
  <c r="AF107" i="22"/>
  <c r="AF99" i="22"/>
  <c r="AF91" i="22"/>
  <c r="AF83" i="22"/>
  <c r="AF75" i="22"/>
  <c r="AF67" i="22"/>
  <c r="AF59" i="22"/>
  <c r="AF51" i="22"/>
  <c r="AF43" i="22"/>
  <c r="AF35" i="22"/>
  <c r="AF27" i="22"/>
  <c r="AF19" i="22"/>
  <c r="AF11" i="22"/>
  <c r="AE224" i="22"/>
  <c r="AE216" i="22"/>
  <c r="AE208" i="22"/>
  <c r="AE200" i="22"/>
  <c r="AE192" i="22"/>
  <c r="AE184" i="22"/>
  <c r="AE176" i="22"/>
  <c r="AE168" i="22"/>
  <c r="AE160" i="22"/>
  <c r="AE152" i="22"/>
  <c r="AE144" i="22"/>
  <c r="AE136" i="22"/>
  <c r="AE128" i="22"/>
  <c r="AE120" i="22"/>
  <c r="AE112" i="22"/>
  <c r="AE104" i="22"/>
  <c r="AE96" i="22"/>
  <c r="AE88" i="22"/>
  <c r="AE80" i="22"/>
  <c r="AE72" i="22"/>
  <c r="AE64" i="22"/>
  <c r="AE56" i="22"/>
  <c r="AE48" i="22"/>
  <c r="AE40" i="22"/>
  <c r="AE32" i="22"/>
  <c r="AE24" i="22"/>
  <c r="AE16" i="22"/>
  <c r="AE8" i="22"/>
  <c r="AF288" i="22"/>
  <c r="AF280" i="22"/>
  <c r="AF272" i="22"/>
  <c r="AF264" i="22"/>
  <c r="AF256" i="22"/>
  <c r="AF248" i="22"/>
  <c r="AF240" i="22"/>
  <c r="AF232" i="22"/>
  <c r="AF224" i="22"/>
  <c r="AF216" i="22"/>
  <c r="AF208" i="22"/>
  <c r="AF200" i="22"/>
  <c r="AF192" i="22"/>
  <c r="AF184" i="22"/>
  <c r="AF176" i="22"/>
  <c r="AF168" i="22"/>
  <c r="AF160" i="22"/>
  <c r="AF152" i="22"/>
  <c r="AF144" i="22"/>
  <c r="AF136" i="22"/>
  <c r="AF128" i="22"/>
  <c r="AF120" i="22"/>
  <c r="AF112" i="22"/>
  <c r="AF104" i="22"/>
  <c r="AF96" i="22"/>
  <c r="AF88" i="22"/>
  <c r="AF80" i="22"/>
  <c r="AF72" i="22"/>
  <c r="AF64" i="22"/>
  <c r="AF56" i="22"/>
  <c r="AF48" i="22"/>
  <c r="AF40" i="22"/>
  <c r="AF32" i="22"/>
  <c r="AF24" i="22"/>
  <c r="AF16" i="22"/>
  <c r="AF8" i="22"/>
  <c r="AW289" i="22"/>
  <c r="AW281" i="22"/>
  <c r="AW273" i="22"/>
  <c r="AW265" i="22"/>
  <c r="AW257" i="22"/>
  <c r="AW249" i="22"/>
  <c r="AW241" i="22"/>
  <c r="AW233" i="22"/>
  <c r="AW225" i="22"/>
  <c r="AW217" i="22"/>
  <c r="AW209" i="22"/>
  <c r="AW201" i="22"/>
  <c r="AW193" i="22"/>
  <c r="AW185" i="22"/>
  <c r="AW177" i="22"/>
  <c r="AW169" i="22"/>
  <c r="AW157" i="22"/>
  <c r="AW141" i="22"/>
  <c r="AW125" i="22"/>
  <c r="AW109" i="22"/>
  <c r="AW93" i="22"/>
  <c r="AW77" i="22"/>
  <c r="AW61" i="22"/>
  <c r="AW45" i="22"/>
  <c r="AW292" i="22"/>
  <c r="AW276" i="22"/>
  <c r="AW260" i="22"/>
  <c r="AW244" i="22"/>
  <c r="AW228" i="22"/>
  <c r="AW212" i="22"/>
  <c r="AW196" i="22"/>
  <c r="AW180" i="22"/>
  <c r="AW164" i="22"/>
  <c r="AW148" i="22"/>
  <c r="AW132" i="22"/>
  <c r="AW116" i="22"/>
  <c r="AW100" i="22"/>
  <c r="AW84" i="22"/>
  <c r="AW68" i="22"/>
  <c r="AW52" i="22"/>
  <c r="AW36" i="22"/>
  <c r="AW21" i="22"/>
  <c r="AX5" i="22"/>
  <c r="AY5" i="22" s="1"/>
  <c r="AX277" i="22"/>
  <c r="AX261" i="22"/>
  <c r="AX245" i="22"/>
  <c r="AX229" i="22"/>
  <c r="AX213" i="22"/>
  <c r="AX197" i="22"/>
  <c r="AX181" i="22"/>
  <c r="AX165" i="22"/>
  <c r="AX149" i="22"/>
  <c r="AX133" i="22"/>
  <c r="AX117" i="22"/>
  <c r="AX101" i="22"/>
  <c r="AX85" i="22"/>
  <c r="AX69" i="22"/>
  <c r="AX53" i="22"/>
  <c r="AX37" i="22"/>
  <c r="AX21" i="22"/>
  <c r="AW28" i="22"/>
  <c r="AW12" i="22"/>
  <c r="AX284" i="22"/>
  <c r="AX268" i="22"/>
  <c r="AX252" i="22"/>
  <c r="AX236" i="22"/>
  <c r="AX220" i="22"/>
  <c r="AX204" i="22"/>
  <c r="AX188" i="22"/>
  <c r="AX172" i="22"/>
  <c r="AX156" i="22"/>
  <c r="AX140" i="22"/>
  <c r="AX124" i="22"/>
  <c r="AX108" i="22"/>
  <c r="AX92" i="22"/>
  <c r="AX76" i="22"/>
  <c r="AX60" i="22"/>
  <c r="AX44" i="22"/>
  <c r="AX28" i="22"/>
  <c r="AX6" i="22"/>
  <c r="AX10" i="22"/>
  <c r="AX14" i="22"/>
  <c r="AX18" i="22"/>
  <c r="AX22" i="22"/>
  <c r="AX26" i="22"/>
  <c r="AX30" i="22"/>
  <c r="AX34" i="22"/>
  <c r="AX38" i="22"/>
  <c r="AX42" i="22"/>
  <c r="AX46" i="22"/>
  <c r="AX50" i="22"/>
  <c r="AX54" i="22"/>
  <c r="AX58" i="22"/>
  <c r="AX62" i="22"/>
  <c r="AX66" i="22"/>
  <c r="AX70" i="22"/>
  <c r="AX74" i="22"/>
  <c r="AX78" i="22"/>
  <c r="AX82" i="22"/>
  <c r="AX86" i="22"/>
  <c r="AX90" i="22"/>
  <c r="AX94" i="22"/>
  <c r="AX98" i="22"/>
  <c r="AX102" i="22"/>
  <c r="AX106" i="22"/>
  <c r="AX110" i="22"/>
  <c r="AX114" i="22"/>
  <c r="AX118" i="22"/>
  <c r="AX122" i="22"/>
  <c r="AX126" i="22"/>
  <c r="AX130" i="22"/>
  <c r="AX134" i="22"/>
  <c r="AX138" i="22"/>
  <c r="AX142" i="22"/>
  <c r="AX146" i="22"/>
  <c r="AX150" i="22"/>
  <c r="AX154" i="22"/>
  <c r="AX158" i="22"/>
  <c r="AX162" i="22"/>
  <c r="AX166" i="22"/>
  <c r="AX170" i="22"/>
  <c r="AX174" i="22"/>
  <c r="AX178" i="22"/>
  <c r="AX182" i="22"/>
  <c r="AX186" i="22"/>
  <c r="AX190" i="22"/>
  <c r="AX194" i="22"/>
  <c r="AX198" i="22"/>
  <c r="AX202" i="22"/>
  <c r="AX206" i="22"/>
  <c r="AX210" i="22"/>
  <c r="AX214" i="22"/>
  <c r="AX218" i="22"/>
  <c r="AX222" i="22"/>
  <c r="AX226" i="22"/>
  <c r="AX230" i="22"/>
  <c r="AX234" i="22"/>
  <c r="AX238" i="22"/>
  <c r="AX242" i="22"/>
  <c r="AX246" i="22"/>
  <c r="AX250" i="22"/>
  <c r="AX254" i="22"/>
  <c r="AX258" i="22"/>
  <c r="AX262" i="22"/>
  <c r="AX266" i="22"/>
  <c r="AX270" i="22"/>
  <c r="AX274" i="22"/>
  <c r="AX278" i="22"/>
  <c r="AX282" i="22"/>
  <c r="AX286" i="22"/>
  <c r="AX290" i="22"/>
  <c r="AW6" i="22"/>
  <c r="AW10" i="22"/>
  <c r="AW14" i="22"/>
  <c r="AW18" i="22"/>
  <c r="AW22" i="22"/>
  <c r="AW26" i="22"/>
  <c r="AX7" i="22"/>
  <c r="AX11" i="22"/>
  <c r="AX15" i="22"/>
  <c r="AX19" i="22"/>
  <c r="AX23" i="22"/>
  <c r="AX27" i="22"/>
  <c r="AX31" i="22"/>
  <c r="AX35" i="22"/>
  <c r="AX39" i="22"/>
  <c r="AX43" i="22"/>
  <c r="AX47" i="22"/>
  <c r="AX51" i="22"/>
  <c r="AX55" i="22"/>
  <c r="AX59" i="22"/>
  <c r="AX63" i="22"/>
  <c r="AX67" i="22"/>
  <c r="AX71" i="22"/>
  <c r="AX75" i="22"/>
  <c r="AX79" i="22"/>
  <c r="AX83" i="22"/>
  <c r="AX87" i="22"/>
  <c r="AX91" i="22"/>
  <c r="AX95" i="22"/>
  <c r="AX99" i="22"/>
  <c r="AX103" i="22"/>
  <c r="AX107" i="22"/>
  <c r="AX111" i="22"/>
  <c r="AX115" i="22"/>
  <c r="AX119" i="22"/>
  <c r="AX123" i="22"/>
  <c r="AX127" i="22"/>
  <c r="AX131" i="22"/>
  <c r="AX135" i="22"/>
  <c r="AX139" i="22"/>
  <c r="AX143" i="22"/>
  <c r="AX147" i="22"/>
  <c r="AX151" i="22"/>
  <c r="AX155" i="22"/>
  <c r="AX159" i="22"/>
  <c r="AX163" i="22"/>
  <c r="AX167" i="22"/>
  <c r="AX171" i="22"/>
  <c r="AX175" i="22"/>
  <c r="AX179" i="22"/>
  <c r="AX183" i="22"/>
  <c r="AX187" i="22"/>
  <c r="AX191" i="22"/>
  <c r="AX195" i="22"/>
  <c r="AX199" i="22"/>
  <c r="AX203" i="22"/>
  <c r="AX207" i="22"/>
  <c r="AX211" i="22"/>
  <c r="AX215" i="22"/>
  <c r="AX219" i="22"/>
  <c r="AX223" i="22"/>
  <c r="AX227" i="22"/>
  <c r="AX231" i="22"/>
  <c r="AX235" i="22"/>
  <c r="AX239" i="22"/>
  <c r="AX243" i="22"/>
  <c r="AX247" i="22"/>
  <c r="AX251" i="22"/>
  <c r="AX255" i="22"/>
  <c r="AX259" i="22"/>
  <c r="AX263" i="22"/>
  <c r="AX267" i="22"/>
  <c r="AX271" i="22"/>
  <c r="AX275" i="22"/>
  <c r="AX279" i="22"/>
  <c r="AX283" i="22"/>
  <c r="AX287" i="22"/>
  <c r="AX291" i="22"/>
  <c r="AW7" i="22"/>
  <c r="AW11" i="22"/>
  <c r="AW15" i="22"/>
  <c r="AW19" i="22"/>
  <c r="AW23" i="22"/>
  <c r="AW27" i="22"/>
  <c r="AW31" i="22"/>
  <c r="AW34" i="22"/>
  <c r="AW38" i="22"/>
  <c r="AW42" i="22"/>
  <c r="AW46" i="22"/>
  <c r="AW50" i="22"/>
  <c r="AW54" i="22"/>
  <c r="AW58" i="22"/>
  <c r="AW62" i="22"/>
  <c r="AW66" i="22"/>
  <c r="AW70" i="22"/>
  <c r="AW74" i="22"/>
  <c r="AW78" i="22"/>
  <c r="AW82" i="22"/>
  <c r="AW86" i="22"/>
  <c r="AW90" i="22"/>
  <c r="AW94" i="22"/>
  <c r="AW98" i="22"/>
  <c r="AW102" i="22"/>
  <c r="AW106" i="22"/>
  <c r="AW110" i="22"/>
  <c r="AW114" i="22"/>
  <c r="AW118" i="22"/>
  <c r="AW122" i="22"/>
  <c r="AW126" i="22"/>
  <c r="AW130" i="22"/>
  <c r="AW134" i="22"/>
  <c r="AW138" i="22"/>
  <c r="AW142" i="22"/>
  <c r="AW146" i="22"/>
  <c r="AW150" i="22"/>
  <c r="AW154" i="22"/>
  <c r="AW158" i="22"/>
  <c r="AW162" i="22"/>
  <c r="AW166" i="22"/>
  <c r="AW170" i="22"/>
  <c r="AW174" i="22"/>
  <c r="AW178" i="22"/>
  <c r="AW182" i="22"/>
  <c r="AW186" i="22"/>
  <c r="AW190" i="22"/>
  <c r="AW194" i="22"/>
  <c r="AW198" i="22"/>
  <c r="AW202" i="22"/>
  <c r="AW206" i="22"/>
  <c r="AW210" i="22"/>
  <c r="AW214" i="22"/>
  <c r="AW218" i="22"/>
  <c r="AW222" i="22"/>
  <c r="AW226" i="22"/>
  <c r="AW230" i="22"/>
  <c r="AW234" i="22"/>
  <c r="AW238" i="22"/>
  <c r="AW242" i="22"/>
  <c r="AW246" i="22"/>
  <c r="AW250" i="22"/>
  <c r="AW254" i="22"/>
  <c r="AW258" i="22"/>
  <c r="AW262" i="22"/>
  <c r="AW266" i="22"/>
  <c r="AW270" i="22"/>
  <c r="AW274" i="22"/>
  <c r="AW278" i="22"/>
  <c r="AW282" i="22"/>
  <c r="AW286" i="22"/>
  <c r="AW290" i="22"/>
  <c r="AW30" i="22"/>
  <c r="AW35" i="22"/>
  <c r="AW39" i="22"/>
  <c r="AW43" i="22"/>
  <c r="AW47" i="22"/>
  <c r="AW51" i="22"/>
  <c r="AW55" i="22"/>
  <c r="AW59" i="22"/>
  <c r="AW63" i="22"/>
  <c r="AW67" i="22"/>
  <c r="AW71" i="22"/>
  <c r="AW75" i="22"/>
  <c r="AW79" i="22"/>
  <c r="AW83" i="22"/>
  <c r="AW87" i="22"/>
  <c r="AW91" i="22"/>
  <c r="AW95" i="22"/>
  <c r="AW99" i="22"/>
  <c r="AW103" i="22"/>
  <c r="AW107" i="22"/>
  <c r="AW111" i="22"/>
  <c r="AW115" i="22"/>
  <c r="AW119" i="22"/>
  <c r="AW123" i="22"/>
  <c r="AW127" i="22"/>
  <c r="AW131" i="22"/>
  <c r="AW135" i="22"/>
  <c r="AW139" i="22"/>
  <c r="AW143" i="22"/>
  <c r="AW147" i="22"/>
  <c r="AW151" i="22"/>
  <c r="AW155" i="22"/>
  <c r="AW159" i="22"/>
  <c r="AW163" i="22"/>
  <c r="AE290" i="22"/>
  <c r="AE286" i="22"/>
  <c r="AE282" i="22"/>
  <c r="AE278" i="22"/>
  <c r="AE274" i="22"/>
  <c r="AE270" i="22"/>
  <c r="AE266" i="22"/>
  <c r="AE262" i="22"/>
  <c r="AE258" i="22"/>
  <c r="AE254" i="22"/>
  <c r="AE250" i="22"/>
  <c r="AE246" i="22"/>
  <c r="AE242" i="22"/>
  <c r="AE238" i="22"/>
  <c r="AE234" i="22"/>
  <c r="AE230" i="22"/>
  <c r="AE225" i="22"/>
  <c r="AE217" i="22"/>
  <c r="AE209" i="22"/>
  <c r="AE201" i="22"/>
  <c r="AE5" i="22"/>
  <c r="AE289" i="22"/>
  <c r="AE285" i="22"/>
  <c r="AE281" i="22"/>
  <c r="AE277" i="22"/>
  <c r="AE273" i="22"/>
  <c r="AE269" i="22"/>
  <c r="AE265" i="22"/>
  <c r="AE261" i="22"/>
  <c r="AE257" i="22"/>
  <c r="AE253" i="22"/>
  <c r="AE249" i="22"/>
  <c r="AE245" i="22"/>
  <c r="AE241" i="22"/>
  <c r="AE237" i="22"/>
  <c r="AE233" i="22"/>
  <c r="AE229" i="22"/>
  <c r="AE223" i="22"/>
  <c r="AE215" i="22"/>
  <c r="AE207" i="22"/>
  <c r="AE199" i="22"/>
  <c r="AE193" i="22"/>
  <c r="AE189" i="22"/>
  <c r="AE185" i="22"/>
  <c r="AE181" i="22"/>
  <c r="AE177" i="22"/>
  <c r="AE173" i="22"/>
  <c r="AE169" i="22"/>
  <c r="AE165" i="22"/>
  <c r="AE161" i="22"/>
  <c r="AE157" i="22"/>
  <c r="AE153" i="22"/>
  <c r="AE149" i="22"/>
  <c r="AE145" i="22"/>
  <c r="AE141" i="22"/>
  <c r="AE137" i="22"/>
  <c r="AE133" i="22"/>
  <c r="AE129" i="22"/>
  <c r="AE125" i="22"/>
  <c r="AE121" i="22"/>
  <c r="AE117" i="22"/>
  <c r="AE113" i="22"/>
  <c r="AE109" i="22"/>
  <c r="AE105" i="22"/>
  <c r="AE101" i="22"/>
  <c r="AE97" i="22"/>
  <c r="AE93" i="22"/>
  <c r="AE89" i="22"/>
  <c r="AE85" i="22"/>
  <c r="AE81" i="22"/>
  <c r="AE77" i="22"/>
  <c r="AE73" i="22"/>
  <c r="AE69" i="22"/>
  <c r="AE65" i="22"/>
  <c r="AE61" i="22"/>
  <c r="AE57" i="22"/>
  <c r="AE53" i="22"/>
  <c r="AE49" i="22"/>
  <c r="AE45" i="22"/>
  <c r="AE41" i="22"/>
  <c r="AE37" i="22"/>
  <c r="AE33" i="22"/>
  <c r="AE29" i="22"/>
  <c r="AE25" i="22"/>
  <c r="AE21" i="22"/>
  <c r="AE17" i="22"/>
  <c r="AE13" i="22"/>
  <c r="AE9" i="22"/>
  <c r="AF5" i="22"/>
  <c r="AF289" i="22"/>
  <c r="AF285" i="22"/>
  <c r="AF281" i="22"/>
  <c r="AF277" i="22"/>
  <c r="AF273" i="22"/>
  <c r="AF269" i="22"/>
  <c r="AF265" i="22"/>
  <c r="AF261" i="22"/>
  <c r="AF257" i="22"/>
  <c r="AF253" i="22"/>
  <c r="AF249" i="22"/>
  <c r="AF245" i="22"/>
  <c r="AF241" i="22"/>
  <c r="AF237" i="22"/>
  <c r="AF233" i="22"/>
  <c r="AF229" i="22"/>
  <c r="AF225" i="22"/>
  <c r="AF221" i="22"/>
  <c r="AF217" i="22"/>
  <c r="AF213" i="22"/>
  <c r="AF209" i="22"/>
  <c r="AF205" i="22"/>
  <c r="AF201" i="22"/>
  <c r="AF197" i="22"/>
  <c r="AF193" i="22"/>
  <c r="AF189" i="22"/>
  <c r="AF185" i="22"/>
  <c r="AF181" i="22"/>
  <c r="AF177" i="22"/>
  <c r="AF173" i="22"/>
  <c r="AF169" i="22"/>
  <c r="AF165" i="22"/>
  <c r="AF161" i="22"/>
  <c r="AF157" i="22"/>
  <c r="AF153" i="22"/>
  <c r="AF149" i="22"/>
  <c r="AF145" i="22"/>
  <c r="AF141" i="22"/>
  <c r="AF137" i="22"/>
  <c r="AF133" i="22"/>
  <c r="AF129" i="22"/>
  <c r="AF125" i="22"/>
  <c r="AF121" i="22"/>
  <c r="AF117" i="22"/>
  <c r="AF113" i="22"/>
  <c r="AF109" i="22"/>
  <c r="AF105" i="22"/>
  <c r="AF101" i="22"/>
  <c r="AF97" i="22"/>
  <c r="AF93" i="22"/>
  <c r="AF89" i="22"/>
  <c r="AF85" i="22"/>
  <c r="AF81" i="22"/>
  <c r="AF77" i="22"/>
  <c r="AF73" i="22"/>
  <c r="AF69" i="22"/>
  <c r="AF65" i="22"/>
  <c r="AF61" i="22"/>
  <c r="AF57" i="22"/>
  <c r="AF53" i="22"/>
  <c r="AF49" i="22"/>
  <c r="AF45" i="22"/>
  <c r="AF41" i="22"/>
  <c r="AF37" i="22"/>
  <c r="AF33" i="22"/>
  <c r="AF29" i="22"/>
  <c r="AF25" i="22"/>
  <c r="AF21" i="22"/>
  <c r="AF17" i="22"/>
  <c r="AF13" i="22"/>
  <c r="AF9" i="22"/>
  <c r="AE226" i="22"/>
  <c r="AE222" i="22"/>
  <c r="AE218" i="22"/>
  <c r="AE214" i="22"/>
  <c r="AE210" i="22"/>
  <c r="AE206" i="22"/>
  <c r="AE202" i="22"/>
  <c r="AE198" i="22"/>
  <c r="AE194" i="22"/>
  <c r="AE190" i="22"/>
  <c r="AE186" i="22"/>
  <c r="AE182" i="22"/>
  <c r="AE178" i="22"/>
  <c r="AE174" i="22"/>
  <c r="AE170" i="22"/>
  <c r="AE166" i="22"/>
  <c r="AE162" i="22"/>
  <c r="AE158" i="22"/>
  <c r="AE154" i="22"/>
  <c r="AE150" i="22"/>
  <c r="AE146" i="22"/>
  <c r="AE142" i="22"/>
  <c r="AE138" i="22"/>
  <c r="AE134" i="22"/>
  <c r="AE130" i="22"/>
  <c r="AE126" i="22"/>
  <c r="AE122" i="22"/>
  <c r="AE118" i="22"/>
  <c r="AE114" i="22"/>
  <c r="AE110" i="22"/>
  <c r="AE106" i="22"/>
  <c r="AE102" i="22"/>
  <c r="AE98" i="22"/>
  <c r="AE94" i="22"/>
  <c r="AE90" i="22"/>
  <c r="AE86" i="22"/>
  <c r="AE82" i="22"/>
  <c r="AE78" i="22"/>
  <c r="AE74" i="22"/>
  <c r="AE70" i="22"/>
  <c r="AE66" i="22"/>
  <c r="AE62" i="22"/>
  <c r="AE58" i="22"/>
  <c r="AE54" i="22"/>
  <c r="AE50" i="22"/>
  <c r="AE46" i="22"/>
  <c r="AE42" i="22"/>
  <c r="AE38" i="22"/>
  <c r="AE34" i="22"/>
  <c r="AE30" i="22"/>
  <c r="AE26" i="22"/>
  <c r="AE22" i="22"/>
  <c r="AE18" i="22"/>
  <c r="AE14" i="22"/>
  <c r="AE10" i="22"/>
  <c r="AE6" i="22"/>
  <c r="AF290" i="22"/>
  <c r="AF286" i="22"/>
  <c r="AF282" i="22"/>
  <c r="AF278" i="22"/>
  <c r="AF274" i="22"/>
  <c r="AF270" i="22"/>
  <c r="AF266" i="22"/>
  <c r="AF262" i="22"/>
  <c r="AF258" i="22"/>
  <c r="AF254" i="22"/>
  <c r="AF250" i="22"/>
  <c r="AF246" i="22"/>
  <c r="AF242" i="22"/>
  <c r="AF238" i="22"/>
  <c r="AF234" i="22"/>
  <c r="AF230" i="22"/>
  <c r="AF226" i="22"/>
  <c r="AF222" i="22"/>
  <c r="AF218" i="22"/>
  <c r="AF214" i="22"/>
  <c r="AF210" i="22"/>
  <c r="AF206" i="22"/>
  <c r="AF202" i="22"/>
  <c r="AF198" i="22"/>
  <c r="AF194" i="22"/>
  <c r="AF190" i="22"/>
  <c r="AF186" i="22"/>
  <c r="AF182" i="22"/>
  <c r="AF178" i="22"/>
  <c r="AF174" i="22"/>
  <c r="AF170" i="22"/>
  <c r="AF166" i="22"/>
  <c r="AF162" i="22"/>
  <c r="AF158" i="22"/>
  <c r="AF154" i="22"/>
  <c r="AF150" i="22"/>
  <c r="AF146" i="22"/>
  <c r="AF142" i="22"/>
  <c r="AF138" i="22"/>
  <c r="AF134" i="22"/>
  <c r="AF130" i="22"/>
  <c r="AF126" i="22"/>
  <c r="AF122" i="22"/>
  <c r="AF118" i="22"/>
  <c r="AF114" i="22"/>
  <c r="AF110" i="22"/>
  <c r="AF106" i="22"/>
  <c r="AF102" i="22"/>
  <c r="AF98" i="22"/>
  <c r="AF94" i="22"/>
  <c r="AF90" i="22"/>
  <c r="AF86" i="22"/>
  <c r="AF82" i="22"/>
  <c r="AF78" i="22"/>
  <c r="AF74" i="22"/>
  <c r="AF70" i="22"/>
  <c r="AF66" i="22"/>
  <c r="AF62" i="22"/>
  <c r="AF58" i="22"/>
  <c r="AF54" i="22"/>
  <c r="AF50" i="22"/>
  <c r="AF46" i="22"/>
  <c r="AF42" i="22"/>
  <c r="AF38" i="22"/>
  <c r="AF34" i="22"/>
  <c r="AF30" i="22"/>
  <c r="AF26" i="22"/>
  <c r="AF22" i="22"/>
  <c r="AF18" i="22"/>
  <c r="AF14" i="22"/>
  <c r="AF10" i="22"/>
  <c r="AF6" i="22"/>
  <c r="AW291" i="22"/>
  <c r="AW287" i="22"/>
  <c r="AW283" i="22"/>
  <c r="AW279" i="22"/>
  <c r="AW275" i="22"/>
  <c r="AW271" i="22"/>
  <c r="AW267" i="22"/>
  <c r="AW263" i="22"/>
  <c r="AW259" i="22"/>
  <c r="AW255" i="22"/>
  <c r="AW251" i="22"/>
  <c r="AW247" i="22"/>
  <c r="AW243" i="22"/>
  <c r="AW239" i="22"/>
  <c r="AW235" i="22"/>
  <c r="AW231" i="22"/>
  <c r="AW227" i="22"/>
  <c r="AW223" i="22"/>
  <c r="AW219" i="22"/>
  <c r="AW215" i="22"/>
  <c r="AW211" i="22"/>
  <c r="AW207" i="22"/>
  <c r="AW203" i="22"/>
  <c r="AW199" i="22"/>
  <c r="AW195" i="22"/>
  <c r="AW191" i="22"/>
  <c r="AW187" i="22"/>
  <c r="AW183" i="22"/>
  <c r="AW179" i="22"/>
  <c r="AW175" i="22"/>
  <c r="AW171" i="22"/>
  <c r="AW167" i="22"/>
  <c r="AW161" i="22"/>
  <c r="AW153" i="22"/>
  <c r="AW145" i="22"/>
  <c r="AW137" i="22"/>
  <c r="AW129" i="22"/>
  <c r="AW121" i="22"/>
  <c r="AW113" i="22"/>
  <c r="AW105" i="22"/>
  <c r="AW97" i="22"/>
  <c r="AW89" i="22"/>
  <c r="AW81" i="22"/>
  <c r="AW73" i="22"/>
  <c r="AW65" i="22"/>
  <c r="AW57" i="22"/>
  <c r="AW49" i="22"/>
  <c r="AW41" i="22"/>
  <c r="AW33" i="22"/>
  <c r="AW288" i="22"/>
  <c r="AW280" i="22"/>
  <c r="AW272" i="22"/>
  <c r="AW264" i="22"/>
  <c r="AW256" i="22"/>
  <c r="AW248" i="22"/>
  <c r="AW240" i="22"/>
  <c r="AW232" i="22"/>
  <c r="AW224" i="22"/>
  <c r="AW216" i="22"/>
  <c r="AW208" i="22"/>
  <c r="AW200" i="22"/>
  <c r="AW192" i="22"/>
  <c r="AW184" i="22"/>
  <c r="AW176" i="22"/>
  <c r="AW168" i="22"/>
  <c r="AW160" i="22"/>
  <c r="AW152" i="22"/>
  <c r="AW144" i="22"/>
  <c r="AW136" i="22"/>
  <c r="AW128" i="22"/>
  <c r="AW120" i="22"/>
  <c r="AW112" i="22"/>
  <c r="AW104" i="22"/>
  <c r="AW96" i="22"/>
  <c r="AW88" i="22"/>
  <c r="AW80" i="22"/>
  <c r="AW72" i="22"/>
  <c r="AW64" i="22"/>
  <c r="AW56" i="22"/>
  <c r="AW48" i="22"/>
  <c r="AW40" i="22"/>
  <c r="AW32" i="22"/>
  <c r="AW25" i="22"/>
  <c r="AW17" i="22"/>
  <c r="AW9" i="22"/>
  <c r="AX289" i="22"/>
  <c r="AX281" i="22"/>
  <c r="AX273" i="22"/>
  <c r="AX265" i="22"/>
  <c r="AX257" i="22"/>
  <c r="AX249" i="22"/>
  <c r="AX241" i="22"/>
  <c r="AX233" i="22"/>
  <c r="AX225" i="22"/>
  <c r="AX217" i="22"/>
  <c r="AX209" i="22"/>
  <c r="AX201" i="22"/>
  <c r="AX193" i="22"/>
  <c r="AX185" i="22"/>
  <c r="AX177" i="22"/>
  <c r="AX169" i="22"/>
  <c r="AX161" i="22"/>
  <c r="AX153" i="22"/>
  <c r="AX145" i="22"/>
  <c r="AX137" i="22"/>
  <c r="AX129" i="22"/>
  <c r="AX121" i="22"/>
  <c r="AX113" i="22"/>
  <c r="AX105" i="22"/>
  <c r="AX97" i="22"/>
  <c r="AX89" i="22"/>
  <c r="AX81" i="22"/>
  <c r="AX73" i="22"/>
  <c r="AX65" i="22"/>
  <c r="AX57" i="22"/>
  <c r="AX49" i="22"/>
  <c r="AX41" i="22"/>
  <c r="AX33" i="22"/>
  <c r="AX25" i="22"/>
  <c r="AX17" i="22"/>
  <c r="AX9" i="22"/>
  <c r="AW24" i="22"/>
  <c r="AW16" i="22"/>
  <c r="AW8" i="22"/>
  <c r="AX288" i="22"/>
  <c r="AX280" i="22"/>
  <c r="AX272" i="22"/>
  <c r="AX264" i="22"/>
  <c r="AX256" i="22"/>
  <c r="AX248" i="22"/>
  <c r="AX240" i="22"/>
  <c r="AX232" i="22"/>
  <c r="AX224" i="22"/>
  <c r="AX216" i="22"/>
  <c r="AX208" i="22"/>
  <c r="AX200" i="22"/>
  <c r="AX192" i="22"/>
  <c r="AX184" i="22"/>
  <c r="AX176" i="22"/>
  <c r="AX168" i="22"/>
  <c r="AX160" i="22"/>
  <c r="AX152" i="22"/>
  <c r="AX144" i="22"/>
  <c r="AX136" i="22"/>
  <c r="AX128" i="22"/>
  <c r="AX120" i="22"/>
  <c r="AX112" i="22"/>
  <c r="AX104" i="22"/>
  <c r="AX96" i="22"/>
  <c r="AX88" i="22"/>
  <c r="AX80" i="22"/>
  <c r="AX72" i="22"/>
  <c r="AX64" i="22"/>
  <c r="AX56" i="22"/>
  <c r="AX48" i="22"/>
  <c r="AX40" i="22"/>
  <c r="AX32" i="22"/>
  <c r="AX24" i="22"/>
  <c r="AX16" i="22"/>
  <c r="AX8" i="22"/>
  <c r="V21" i="22"/>
  <c r="W21" i="22" s="1"/>
  <c r="Y21" i="22" s="1"/>
  <c r="AA21" i="22" s="1"/>
  <c r="V20" i="22"/>
  <c r="W20" i="22" s="1"/>
  <c r="Y20" i="22" s="1"/>
  <c r="AA20" i="22" s="1"/>
  <c r="X9" i="22"/>
  <c r="V9" i="22"/>
  <c r="W9" i="22" s="1"/>
  <c r="Y9" i="22" s="1"/>
  <c r="AA9" i="22" s="1"/>
  <c r="X5" i="22"/>
  <c r="V5" i="22"/>
  <c r="W5" i="22" s="1"/>
  <c r="X23" i="22"/>
  <c r="V23" i="22"/>
  <c r="W23" i="22" s="1"/>
  <c r="Y23" i="22" s="1"/>
  <c r="AA23" i="22" s="1"/>
  <c r="X7" i="22"/>
  <c r="V7" i="22"/>
  <c r="W7" i="22" s="1"/>
  <c r="Y7" i="22" s="1"/>
  <c r="AA7" i="22" s="1"/>
  <c r="V6" i="22"/>
  <c r="W6" i="22" s="1"/>
  <c r="Y6" i="22" s="1"/>
  <c r="AA6" i="22" s="1"/>
  <c r="X8" i="22"/>
  <c r="V8" i="22"/>
  <c r="W8" i="22" s="1"/>
  <c r="Y8" i="22" s="1"/>
  <c r="AA8" i="22" s="1"/>
  <c r="X10" i="22"/>
  <c r="V10" i="22"/>
  <c r="W10" i="22" s="1"/>
  <c r="Y10" i="22" s="1"/>
  <c r="AA10" i="22" s="1"/>
  <c r="V22" i="22"/>
  <c r="W22" i="22" s="1"/>
  <c r="Y22" i="22" s="1"/>
  <c r="AA22" i="22" s="1"/>
  <c r="V24" i="22"/>
  <c r="W24" i="22" s="1"/>
  <c r="Y24" i="22" s="1"/>
  <c r="AA24" i="22" s="1"/>
  <c r="X6" i="22"/>
  <c r="X22" i="22"/>
  <c r="X24" i="22"/>
  <c r="DY88" i="14"/>
  <c r="DQ105" i="14"/>
  <c r="DY72" i="14"/>
  <c r="DY71" i="14"/>
  <c r="BC5" i="22"/>
  <c r="BD5" i="22" s="1"/>
  <c r="DY96" i="14"/>
  <c r="DY70" i="14"/>
  <c r="DO101" i="14"/>
  <c r="EW78" i="14" s="1"/>
  <c r="BD7" i="14" s="1"/>
  <c r="DY94" i="14"/>
  <c r="DY95" i="14"/>
  <c r="DY86" i="14"/>
  <c r="DY87" i="14"/>
  <c r="DY82" i="14"/>
  <c r="DY80" i="14"/>
  <c r="DY78" i="14"/>
  <c r="DY83" i="14"/>
  <c r="DY81" i="14"/>
  <c r="DY79" i="14"/>
  <c r="FW97" i="14"/>
  <c r="FV241" i="14"/>
  <c r="AO5" i="22"/>
  <c r="AP5" i="22" s="1"/>
  <c r="X21" i="22"/>
  <c r="X20" i="22"/>
  <c r="BG5" i="22"/>
  <c r="BH5" i="22" s="1"/>
  <c r="FQ178" i="14"/>
  <c r="FQ158" i="14"/>
  <c r="FQ110" i="14"/>
  <c r="FQ102" i="14"/>
  <c r="FQ190" i="14"/>
  <c r="FQ186" i="14"/>
  <c r="FQ182" i="14"/>
  <c r="FQ176" i="14"/>
  <c r="FQ172" i="14"/>
  <c r="FQ168" i="14"/>
  <c r="FQ164" i="14"/>
  <c r="FQ160" i="14"/>
  <c r="FQ154" i="14"/>
  <c r="FQ150" i="14"/>
  <c r="FQ146" i="14"/>
  <c r="FQ142" i="14"/>
  <c r="FQ138" i="14"/>
  <c r="FQ134" i="14"/>
  <c r="FQ130" i="14"/>
  <c r="FQ126" i="14"/>
  <c r="FQ122" i="14"/>
  <c r="FQ118" i="14"/>
  <c r="FQ112" i="14"/>
  <c r="FQ104" i="14"/>
  <c r="FQ189" i="14"/>
  <c r="FQ185" i="14"/>
  <c r="FQ181" i="14"/>
  <c r="FQ177" i="14"/>
  <c r="FQ173" i="14"/>
  <c r="FQ169" i="14"/>
  <c r="FQ165" i="14"/>
  <c r="FQ161" i="14"/>
  <c r="FQ157" i="14"/>
  <c r="FQ153" i="14"/>
  <c r="FQ149" i="14"/>
  <c r="FQ145" i="14"/>
  <c r="FQ141" i="14"/>
  <c r="FQ137" i="14"/>
  <c r="FQ133" i="14"/>
  <c r="FQ129" i="14"/>
  <c r="FQ125" i="14"/>
  <c r="FQ121" i="14"/>
  <c r="FQ117" i="14"/>
  <c r="FQ113" i="14"/>
  <c r="FQ109" i="14"/>
  <c r="FQ105" i="14"/>
  <c r="FQ101" i="14"/>
  <c r="FQ97" i="14"/>
  <c r="FQ116" i="14"/>
  <c r="FQ108" i="14"/>
  <c r="FQ100" i="14"/>
  <c r="FQ192" i="14"/>
  <c r="FQ188" i="14"/>
  <c r="FQ184" i="14"/>
  <c r="FQ180" i="14"/>
  <c r="FQ174" i="14"/>
  <c r="FQ170" i="14"/>
  <c r="FQ166" i="14"/>
  <c r="FQ162" i="14"/>
  <c r="FQ156" i="14"/>
  <c r="FQ152" i="14"/>
  <c r="FQ148" i="14"/>
  <c r="FQ144" i="14"/>
  <c r="FQ140" i="14"/>
  <c r="FQ136" i="14"/>
  <c r="FQ132" i="14"/>
  <c r="FQ128" i="14"/>
  <c r="FQ124" i="14"/>
  <c r="FQ120" i="14"/>
  <c r="FQ114" i="14"/>
  <c r="FQ106" i="14"/>
  <c r="FQ98" i="14"/>
  <c r="FQ191" i="14"/>
  <c r="FQ187" i="14"/>
  <c r="FQ183" i="14"/>
  <c r="FQ179" i="14"/>
  <c r="FQ175" i="14"/>
  <c r="FQ171" i="14"/>
  <c r="FQ167" i="14"/>
  <c r="FQ163" i="14"/>
  <c r="FQ159" i="14"/>
  <c r="FQ155" i="14"/>
  <c r="FQ151" i="14"/>
  <c r="FQ147" i="14"/>
  <c r="FQ143" i="14"/>
  <c r="FQ139" i="14"/>
  <c r="FQ135" i="14"/>
  <c r="FQ131" i="14"/>
  <c r="FQ127" i="14"/>
  <c r="FQ123" i="14"/>
  <c r="FQ119" i="14"/>
  <c r="FQ115" i="14"/>
  <c r="FQ111" i="14"/>
  <c r="FQ107" i="14"/>
  <c r="FQ103" i="14"/>
  <c r="FQ99" i="14"/>
  <c r="AR6" i="22"/>
  <c r="AR8" i="22"/>
  <c r="AR10" i="22"/>
  <c r="AR12" i="22"/>
  <c r="AR14" i="22"/>
  <c r="AR16" i="22"/>
  <c r="AR18" i="22"/>
  <c r="AR20" i="22"/>
  <c r="AR22" i="22"/>
  <c r="AR24" i="22"/>
  <c r="AR26" i="22"/>
  <c r="AR28" i="22"/>
  <c r="AR30" i="22"/>
  <c r="AR32" i="22"/>
  <c r="AR34" i="22"/>
  <c r="AR36" i="22"/>
  <c r="AR38" i="22"/>
  <c r="AR40" i="22"/>
  <c r="AR42" i="22"/>
  <c r="AR44" i="22"/>
  <c r="AR46" i="22"/>
  <c r="AR48" i="22"/>
  <c r="AR50" i="22"/>
  <c r="AR52" i="22"/>
  <c r="AR54" i="22"/>
  <c r="AR56" i="22"/>
  <c r="AR58" i="22"/>
  <c r="AR60" i="22"/>
  <c r="AR62" i="22"/>
  <c r="AR64" i="22"/>
  <c r="AR66" i="22"/>
  <c r="AR68" i="22"/>
  <c r="AR70" i="22"/>
  <c r="AR72" i="22"/>
  <c r="AR74" i="22"/>
  <c r="AR76" i="22"/>
  <c r="AR78" i="22"/>
  <c r="AR80" i="22"/>
  <c r="AR82" i="22"/>
  <c r="AR84" i="22"/>
  <c r="AR86" i="22"/>
  <c r="AR88" i="22"/>
  <c r="AR90" i="22"/>
  <c r="AR92" i="22"/>
  <c r="AR94" i="22"/>
  <c r="AR96" i="22"/>
  <c r="AR98" i="22"/>
  <c r="AR100" i="22"/>
  <c r="AR102" i="22"/>
  <c r="AR104" i="22"/>
  <c r="AR106" i="22"/>
  <c r="AR108" i="22"/>
  <c r="AR110" i="22"/>
  <c r="AR112" i="22"/>
  <c r="AR114" i="22"/>
  <c r="AR116" i="22"/>
  <c r="AR118" i="22"/>
  <c r="AR120" i="22"/>
  <c r="AR122" i="22"/>
  <c r="AR124" i="22"/>
  <c r="AR126" i="22"/>
  <c r="AR128" i="22"/>
  <c r="AR130" i="22"/>
  <c r="AR132" i="22"/>
  <c r="AR134" i="22"/>
  <c r="AR136" i="22"/>
  <c r="AR138" i="22"/>
  <c r="AR140" i="22"/>
  <c r="AR142" i="22"/>
  <c r="AR144" i="22"/>
  <c r="AR146" i="22"/>
  <c r="AR148" i="22"/>
  <c r="AR150" i="22"/>
  <c r="AR152" i="22"/>
  <c r="AR154" i="22"/>
  <c r="AR156" i="22"/>
  <c r="AR158" i="22"/>
  <c r="AR160" i="22"/>
  <c r="AR162" i="22"/>
  <c r="AR164" i="22"/>
  <c r="AR166" i="22"/>
  <c r="AR168" i="22"/>
  <c r="AR170" i="22"/>
  <c r="AR172" i="22"/>
  <c r="AR174" i="22"/>
  <c r="AR176" i="22"/>
  <c r="AR178" i="22"/>
  <c r="AR180" i="22"/>
  <c r="AR182" i="22"/>
  <c r="AR184" i="22"/>
  <c r="AR186" i="22"/>
  <c r="AR188" i="22"/>
  <c r="AR190" i="22"/>
  <c r="AR192" i="22"/>
  <c r="AR194" i="22"/>
  <c r="AR196" i="22"/>
  <c r="AR198" i="22"/>
  <c r="AR200" i="22"/>
  <c r="AR202" i="22"/>
  <c r="AR204" i="22"/>
  <c r="AR206" i="22"/>
  <c r="AR208" i="22"/>
  <c r="AR210" i="22"/>
  <c r="AR212" i="22"/>
  <c r="AR214" i="22"/>
  <c r="AR216" i="22"/>
  <c r="AR218" i="22"/>
  <c r="AR220" i="22"/>
  <c r="AR222" i="22"/>
  <c r="AR224" i="22"/>
  <c r="AR226" i="22"/>
  <c r="AR228" i="22"/>
  <c r="AR230" i="22"/>
  <c r="AR232" i="22"/>
  <c r="AR234" i="22"/>
  <c r="AR236" i="22"/>
  <c r="AR238" i="22"/>
  <c r="AR240" i="22"/>
  <c r="AR242" i="22"/>
  <c r="AR244" i="22"/>
  <c r="AR246" i="22"/>
  <c r="AR248" i="22"/>
  <c r="AR250" i="22"/>
  <c r="AR252" i="22"/>
  <c r="AR254" i="22"/>
  <c r="AR256" i="22"/>
  <c r="AR258" i="22"/>
  <c r="AR260" i="22"/>
  <c r="AR262" i="22"/>
  <c r="AR264" i="22"/>
  <c r="AR266" i="22"/>
  <c r="AR268" i="22"/>
  <c r="AR270" i="22"/>
  <c r="AR272" i="22"/>
  <c r="AR274" i="22"/>
  <c r="AR276" i="22"/>
  <c r="AR278" i="22"/>
  <c r="AR280" i="22"/>
  <c r="AR282" i="22"/>
  <c r="AR284" i="22"/>
  <c r="AR286" i="22"/>
  <c r="AR288" i="22"/>
  <c r="AR290" i="22"/>
  <c r="AR292" i="22"/>
  <c r="AQ7" i="22"/>
  <c r="AQ9" i="22"/>
  <c r="AQ11" i="22"/>
  <c r="AQ13" i="22"/>
  <c r="AQ15" i="22"/>
  <c r="AQ17" i="22"/>
  <c r="AQ19" i="22"/>
  <c r="AQ21" i="22"/>
  <c r="AQ23" i="22"/>
  <c r="AQ25" i="22"/>
  <c r="AQ27" i="22"/>
  <c r="AQ29" i="22"/>
  <c r="AQ31" i="22"/>
  <c r="AQ33" i="22"/>
  <c r="AQ35" i="22"/>
  <c r="AQ37" i="22"/>
  <c r="AQ39" i="22"/>
  <c r="AQ41" i="22"/>
  <c r="AQ43" i="22"/>
  <c r="AQ45" i="22"/>
  <c r="AQ47" i="22"/>
  <c r="AQ49" i="22"/>
  <c r="AQ51" i="22"/>
  <c r="AQ53" i="22"/>
  <c r="AQ55" i="22"/>
  <c r="AQ57" i="22"/>
  <c r="AQ59" i="22"/>
  <c r="AQ61" i="22"/>
  <c r="AQ63" i="22"/>
  <c r="AQ65" i="22"/>
  <c r="AQ67" i="22"/>
  <c r="AQ69" i="22"/>
  <c r="AQ71" i="22"/>
  <c r="AQ73" i="22"/>
  <c r="AQ75" i="22"/>
  <c r="AQ77" i="22"/>
  <c r="AQ79" i="22"/>
  <c r="AQ81" i="22"/>
  <c r="AQ83" i="22"/>
  <c r="AQ85" i="22"/>
  <c r="AQ87" i="22"/>
  <c r="AQ89" i="22"/>
  <c r="AQ91" i="22"/>
  <c r="AQ93" i="22"/>
  <c r="AQ95" i="22"/>
  <c r="AQ97" i="22"/>
  <c r="AQ99" i="22"/>
  <c r="AQ101" i="22"/>
  <c r="AQ103" i="22"/>
  <c r="AQ105" i="22"/>
  <c r="AQ107" i="22"/>
  <c r="AQ109" i="22"/>
  <c r="AQ111" i="22"/>
  <c r="AQ113" i="22"/>
  <c r="AQ115" i="22"/>
  <c r="AQ117" i="22"/>
  <c r="AQ119" i="22"/>
  <c r="AQ121" i="22"/>
  <c r="AQ123" i="22"/>
  <c r="AQ125" i="22"/>
  <c r="AQ127" i="22"/>
  <c r="AQ129" i="22"/>
  <c r="AQ131" i="22"/>
  <c r="AQ133" i="22"/>
  <c r="AQ135" i="22"/>
  <c r="AQ137" i="22"/>
  <c r="AQ139" i="22"/>
  <c r="AQ141" i="22"/>
  <c r="AQ143" i="22"/>
  <c r="AQ145" i="22"/>
  <c r="AQ147" i="22"/>
  <c r="AQ149" i="22"/>
  <c r="AQ151" i="22"/>
  <c r="AQ153" i="22"/>
  <c r="AQ155" i="22"/>
  <c r="AQ157" i="22"/>
  <c r="AQ159" i="22"/>
  <c r="AQ161" i="22"/>
  <c r="AQ163" i="22"/>
  <c r="AQ165" i="22"/>
  <c r="AQ167" i="22"/>
  <c r="AQ169" i="22"/>
  <c r="AQ171" i="22"/>
  <c r="AQ173" i="22"/>
  <c r="AQ175" i="22"/>
  <c r="AQ177" i="22"/>
  <c r="AQ179" i="22"/>
  <c r="AQ181" i="22"/>
  <c r="AQ183" i="22"/>
  <c r="AQ185" i="22"/>
  <c r="AQ187" i="22"/>
  <c r="AQ189" i="22"/>
  <c r="AQ191" i="22"/>
  <c r="AQ193" i="22"/>
  <c r="AQ195" i="22"/>
  <c r="AQ197" i="22"/>
  <c r="AQ199" i="22"/>
  <c r="AQ201" i="22"/>
  <c r="AQ203" i="22"/>
  <c r="AQ205" i="22"/>
  <c r="AQ207" i="22"/>
  <c r="AQ209" i="22"/>
  <c r="AQ211" i="22"/>
  <c r="AQ213" i="22"/>
  <c r="AQ215" i="22"/>
  <c r="AQ217" i="22"/>
  <c r="AQ219" i="22"/>
  <c r="AQ221" i="22"/>
  <c r="AQ223" i="22"/>
  <c r="AQ225" i="22"/>
  <c r="AQ227" i="22"/>
  <c r="AQ229" i="22"/>
  <c r="AQ231" i="22"/>
  <c r="AQ233" i="22"/>
  <c r="AQ235" i="22"/>
  <c r="AQ237" i="22"/>
  <c r="AQ239" i="22"/>
  <c r="AQ241" i="22"/>
  <c r="AQ243" i="22"/>
  <c r="AQ245" i="22"/>
  <c r="AQ247" i="22"/>
  <c r="AQ249" i="22"/>
  <c r="AQ251" i="22"/>
  <c r="AQ253" i="22"/>
  <c r="AQ255" i="22"/>
  <c r="AQ257" i="22"/>
  <c r="AQ259" i="22"/>
  <c r="AQ261" i="22"/>
  <c r="AQ263" i="22"/>
  <c r="AQ265" i="22"/>
  <c r="AR7" i="22"/>
  <c r="AR9" i="22"/>
  <c r="AR11" i="22"/>
  <c r="AR13" i="22"/>
  <c r="AR15" i="22"/>
  <c r="AR17" i="22"/>
  <c r="AR19" i="22"/>
  <c r="AR21" i="22"/>
  <c r="AR23" i="22"/>
  <c r="AR25" i="22"/>
  <c r="AR27" i="22"/>
  <c r="AR29" i="22"/>
  <c r="AR31" i="22"/>
  <c r="AR33" i="22"/>
  <c r="AR35" i="22"/>
  <c r="AR37" i="22"/>
  <c r="AR39" i="22"/>
  <c r="AR41" i="22"/>
  <c r="AR43" i="22"/>
  <c r="AR45" i="22"/>
  <c r="AR47" i="22"/>
  <c r="AR49" i="22"/>
  <c r="AR51" i="22"/>
  <c r="AR53" i="22"/>
  <c r="AR55" i="22"/>
  <c r="AR57" i="22"/>
  <c r="AR59" i="22"/>
  <c r="AR61" i="22"/>
  <c r="AR63" i="22"/>
  <c r="AR65" i="22"/>
  <c r="AR67" i="22"/>
  <c r="AR69" i="22"/>
  <c r="AR71" i="22"/>
  <c r="AR73" i="22"/>
  <c r="AR75" i="22"/>
  <c r="AR77" i="22"/>
  <c r="AR79" i="22"/>
  <c r="AR81" i="22"/>
  <c r="AR83" i="22"/>
  <c r="AR85" i="22"/>
  <c r="AR87" i="22"/>
  <c r="AR89" i="22"/>
  <c r="AR91" i="22"/>
  <c r="AR93" i="22"/>
  <c r="AR95" i="22"/>
  <c r="AR97" i="22"/>
  <c r="AR99" i="22"/>
  <c r="AR101" i="22"/>
  <c r="AR103" i="22"/>
  <c r="AR105" i="22"/>
  <c r="AR107" i="22"/>
  <c r="AR109" i="22"/>
  <c r="AR111" i="22"/>
  <c r="AR113" i="22"/>
  <c r="AR115" i="22"/>
  <c r="AR117" i="22"/>
  <c r="AR119" i="22"/>
  <c r="AR121" i="22"/>
  <c r="AR123" i="22"/>
  <c r="AR125" i="22"/>
  <c r="AR127" i="22"/>
  <c r="AR129" i="22"/>
  <c r="AR131" i="22"/>
  <c r="AR133" i="22"/>
  <c r="AR135" i="22"/>
  <c r="AR137" i="22"/>
  <c r="AR139" i="22"/>
  <c r="AR141" i="22"/>
  <c r="AR143" i="22"/>
  <c r="AR145" i="22"/>
  <c r="AR147" i="22"/>
  <c r="AR149" i="22"/>
  <c r="AR151" i="22"/>
  <c r="AR153" i="22"/>
  <c r="AR155" i="22"/>
  <c r="AR157" i="22"/>
  <c r="AR159" i="22"/>
  <c r="AR161" i="22"/>
  <c r="AR163" i="22"/>
  <c r="AR165" i="22"/>
  <c r="AR167" i="22"/>
  <c r="AR169" i="22"/>
  <c r="AR171" i="22"/>
  <c r="AR173" i="22"/>
  <c r="AR175" i="22"/>
  <c r="AR177" i="22"/>
  <c r="AR179" i="22"/>
  <c r="AR181" i="22"/>
  <c r="AR183" i="22"/>
  <c r="AR185" i="22"/>
  <c r="AR187" i="22"/>
  <c r="AR189" i="22"/>
  <c r="AR191" i="22"/>
  <c r="AR193" i="22"/>
  <c r="AR195" i="22"/>
  <c r="AR197" i="22"/>
  <c r="AR199" i="22"/>
  <c r="AR201" i="22"/>
  <c r="AR203" i="22"/>
  <c r="AR205" i="22"/>
  <c r="AR207" i="22"/>
  <c r="AR209" i="22"/>
  <c r="AR211" i="22"/>
  <c r="AR213" i="22"/>
  <c r="AR215" i="22"/>
  <c r="AR217" i="22"/>
  <c r="AR219" i="22"/>
  <c r="AR221" i="22"/>
  <c r="AR223" i="22"/>
  <c r="AR225" i="22"/>
  <c r="AR227" i="22"/>
  <c r="AR229" i="22"/>
  <c r="AR231" i="22"/>
  <c r="AR233" i="22"/>
  <c r="AR235" i="22"/>
  <c r="AR237" i="22"/>
  <c r="AR239" i="22"/>
  <c r="AR241" i="22"/>
  <c r="AR243" i="22"/>
  <c r="AR245" i="22"/>
  <c r="AR247" i="22"/>
  <c r="AR249" i="22"/>
  <c r="AR251" i="22"/>
  <c r="AR253" i="22"/>
  <c r="AR255" i="22"/>
  <c r="AR257" i="22"/>
  <c r="AR259" i="22"/>
  <c r="AR261" i="22"/>
  <c r="AR263" i="22"/>
  <c r="AR265" i="22"/>
  <c r="AR267" i="22"/>
  <c r="AR269" i="22"/>
  <c r="AR271" i="22"/>
  <c r="AR273" i="22"/>
  <c r="AR275" i="22"/>
  <c r="AR277" i="22"/>
  <c r="AR279" i="22"/>
  <c r="AR281" i="22"/>
  <c r="AR283" i="22"/>
  <c r="AR285" i="22"/>
  <c r="AR287" i="22"/>
  <c r="AR289" i="22"/>
  <c r="AR291" i="22"/>
  <c r="AQ6" i="22"/>
  <c r="AQ8" i="22"/>
  <c r="AQ10" i="22"/>
  <c r="AQ12" i="22"/>
  <c r="AQ14" i="22"/>
  <c r="AQ16" i="22"/>
  <c r="AQ18" i="22"/>
  <c r="AQ20" i="22"/>
  <c r="AQ22" i="22"/>
  <c r="AQ24" i="22"/>
  <c r="AQ26" i="22"/>
  <c r="AQ28" i="22"/>
  <c r="AQ30" i="22"/>
  <c r="AQ32" i="22"/>
  <c r="AQ34" i="22"/>
  <c r="AQ36" i="22"/>
  <c r="AQ38" i="22"/>
  <c r="AQ40" i="22"/>
  <c r="AQ42" i="22"/>
  <c r="AQ44" i="22"/>
  <c r="AQ46" i="22"/>
  <c r="AQ48" i="22"/>
  <c r="AQ50" i="22"/>
  <c r="AQ52" i="22"/>
  <c r="AQ54" i="22"/>
  <c r="AQ56" i="22"/>
  <c r="AQ58" i="22"/>
  <c r="AQ60" i="22"/>
  <c r="AQ62" i="22"/>
  <c r="AQ64" i="22"/>
  <c r="AQ66" i="22"/>
  <c r="AQ68" i="22"/>
  <c r="AQ70" i="22"/>
  <c r="AQ72" i="22"/>
  <c r="AQ74" i="22"/>
  <c r="AQ76" i="22"/>
  <c r="AQ78" i="22"/>
  <c r="AQ80" i="22"/>
  <c r="AQ82" i="22"/>
  <c r="AQ84" i="22"/>
  <c r="AQ86" i="22"/>
  <c r="AQ88" i="22"/>
  <c r="AQ90" i="22"/>
  <c r="AQ92" i="22"/>
  <c r="AQ94" i="22"/>
  <c r="AQ96" i="22"/>
  <c r="AQ98" i="22"/>
  <c r="AQ100" i="22"/>
  <c r="AQ102" i="22"/>
  <c r="AQ104" i="22"/>
  <c r="AQ106" i="22"/>
  <c r="AQ108" i="22"/>
  <c r="AQ110" i="22"/>
  <c r="AQ112" i="22"/>
  <c r="AQ114" i="22"/>
  <c r="AQ116" i="22"/>
  <c r="AQ118" i="22"/>
  <c r="AQ120" i="22"/>
  <c r="AQ122" i="22"/>
  <c r="AQ124" i="22"/>
  <c r="AQ126" i="22"/>
  <c r="AQ128" i="22"/>
  <c r="AQ130" i="22"/>
  <c r="AQ132" i="22"/>
  <c r="AQ134" i="22"/>
  <c r="AQ136" i="22"/>
  <c r="AQ138" i="22"/>
  <c r="AQ140" i="22"/>
  <c r="AQ142" i="22"/>
  <c r="AQ144" i="22"/>
  <c r="AQ146" i="22"/>
  <c r="AQ148" i="22"/>
  <c r="AQ150" i="22"/>
  <c r="AQ152" i="22"/>
  <c r="AQ154" i="22"/>
  <c r="AQ156" i="22"/>
  <c r="AQ158" i="22"/>
  <c r="AQ160" i="22"/>
  <c r="AQ162" i="22"/>
  <c r="AQ164" i="22"/>
  <c r="AQ166" i="22"/>
  <c r="AQ168" i="22"/>
  <c r="AQ170" i="22"/>
  <c r="AQ172" i="22"/>
  <c r="AQ174" i="22"/>
  <c r="AQ176" i="22"/>
  <c r="AQ178" i="22"/>
  <c r="AQ180" i="22"/>
  <c r="AQ182" i="22"/>
  <c r="AQ184" i="22"/>
  <c r="AQ186" i="22"/>
  <c r="AQ188" i="22"/>
  <c r="AQ190" i="22"/>
  <c r="AQ192" i="22"/>
  <c r="AQ194" i="22"/>
  <c r="AQ196" i="22"/>
  <c r="AQ198" i="22"/>
  <c r="AQ200" i="22"/>
  <c r="AQ202" i="22"/>
  <c r="AQ204" i="22"/>
  <c r="AQ206" i="22"/>
  <c r="AQ208" i="22"/>
  <c r="AQ210" i="22"/>
  <c r="AQ212" i="22"/>
  <c r="AQ214" i="22"/>
  <c r="AQ216" i="22"/>
  <c r="AQ218" i="22"/>
  <c r="AQ220" i="22"/>
  <c r="AQ222" i="22"/>
  <c r="AQ224" i="22"/>
  <c r="AQ226" i="22"/>
  <c r="AQ228" i="22"/>
  <c r="AQ230" i="22"/>
  <c r="AQ232" i="22"/>
  <c r="AQ234" i="22"/>
  <c r="AQ236" i="22"/>
  <c r="AQ238" i="22"/>
  <c r="AQ240" i="22"/>
  <c r="AQ244" i="22"/>
  <c r="AQ248" i="22"/>
  <c r="AQ252" i="22"/>
  <c r="AQ256" i="22"/>
  <c r="AQ260" i="22"/>
  <c r="AQ264" i="22"/>
  <c r="AQ267" i="22"/>
  <c r="AQ269" i="22"/>
  <c r="AQ271" i="22"/>
  <c r="AQ273" i="22"/>
  <c r="AQ275" i="22"/>
  <c r="AQ277" i="22"/>
  <c r="AQ279" i="22"/>
  <c r="AQ281" i="22"/>
  <c r="AQ283" i="22"/>
  <c r="AQ285" i="22"/>
  <c r="AQ287" i="22"/>
  <c r="AQ289" i="22"/>
  <c r="AQ291" i="22"/>
  <c r="AR5" i="22"/>
  <c r="AQ242" i="22"/>
  <c r="AQ246" i="22"/>
  <c r="AQ250" i="22"/>
  <c r="AQ254" i="22"/>
  <c r="AQ258" i="22"/>
  <c r="AQ262" i="22"/>
  <c r="AQ266" i="22"/>
  <c r="AQ268" i="22"/>
  <c r="AQ270" i="22"/>
  <c r="AQ272" i="22"/>
  <c r="AQ274" i="22"/>
  <c r="AQ276" i="22"/>
  <c r="AQ278" i="22"/>
  <c r="AQ280" i="22"/>
  <c r="AQ282" i="22"/>
  <c r="AQ284" i="22"/>
  <c r="AQ286" i="22"/>
  <c r="AQ288" i="22"/>
  <c r="AQ290" i="22"/>
  <c r="AQ292" i="22"/>
  <c r="AQ5" i="22"/>
  <c r="AK6" i="22"/>
  <c r="AL6" i="22" s="1"/>
  <c r="FQ383" i="14"/>
  <c r="FQ384" i="14"/>
  <c r="GE71" i="14" l="1"/>
  <c r="GE72" i="14" s="1"/>
  <c r="GE73" i="14" s="1"/>
  <c r="GN73" i="14" s="1"/>
  <c r="GN70" i="14"/>
  <c r="GO73" i="14"/>
  <c r="AV55" i="20"/>
  <c r="AT19" i="20"/>
  <c r="BB55" i="14"/>
  <c r="AZ18" i="14"/>
  <c r="CV17" i="14"/>
  <c r="BI24" i="22"/>
  <c r="BI272" i="22"/>
  <c r="BJ24" i="22"/>
  <c r="BJ152" i="22"/>
  <c r="BI152" i="22"/>
  <c r="BJ271" i="22"/>
  <c r="BJ216" i="22"/>
  <c r="BJ88" i="22"/>
  <c r="BI216" i="22"/>
  <c r="BI88" i="22"/>
  <c r="BI287" i="22"/>
  <c r="BJ288" i="22"/>
  <c r="BJ248" i="22"/>
  <c r="BJ184" i="22"/>
  <c r="BJ120" i="22"/>
  <c r="BJ56" i="22"/>
  <c r="BI248" i="22"/>
  <c r="BI184" i="22"/>
  <c r="BI120" i="22"/>
  <c r="BI56" i="22"/>
  <c r="BI8" i="22"/>
  <c r="BJ279" i="22"/>
  <c r="BJ263" i="22"/>
  <c r="BI280" i="22"/>
  <c r="BI264" i="22"/>
  <c r="BJ232" i="22"/>
  <c r="BJ200" i="22"/>
  <c r="BJ168" i="22"/>
  <c r="BJ136" i="22"/>
  <c r="BJ104" i="22"/>
  <c r="BJ72" i="22"/>
  <c r="BJ40" i="22"/>
  <c r="BJ8" i="22"/>
  <c r="BI232" i="22"/>
  <c r="BI200" i="22"/>
  <c r="BI168" i="22"/>
  <c r="BI136" i="22"/>
  <c r="BI104" i="22"/>
  <c r="BI72" i="22"/>
  <c r="BI40" i="22"/>
  <c r="BI291" i="22"/>
  <c r="BI283" i="22"/>
  <c r="BJ275" i="22"/>
  <c r="BJ267" i="22"/>
  <c r="BJ292" i="22"/>
  <c r="BJ284" i="22"/>
  <c r="BI276" i="22"/>
  <c r="BI268" i="22"/>
  <c r="BJ256" i="22"/>
  <c r="BJ240" i="22"/>
  <c r="BJ224" i="22"/>
  <c r="BJ208" i="22"/>
  <c r="BJ192" i="22"/>
  <c r="BJ176" i="22"/>
  <c r="BJ160" i="22"/>
  <c r="BJ144" i="22"/>
  <c r="BJ128" i="22"/>
  <c r="BJ112" i="22"/>
  <c r="BJ96" i="22"/>
  <c r="BJ80" i="22"/>
  <c r="BJ64" i="22"/>
  <c r="BJ48" i="22"/>
  <c r="BJ32" i="22"/>
  <c r="BJ16" i="22"/>
  <c r="BI256" i="22"/>
  <c r="BI240" i="22"/>
  <c r="BI224" i="22"/>
  <c r="BI208" i="22"/>
  <c r="BI192" i="22"/>
  <c r="BI176" i="22"/>
  <c r="BI160" i="22"/>
  <c r="BI144" i="22"/>
  <c r="BI128" i="22"/>
  <c r="BI112" i="22"/>
  <c r="BI96" i="22"/>
  <c r="BI80" i="22"/>
  <c r="BI64" i="22"/>
  <c r="BI48" i="22"/>
  <c r="BI32" i="22"/>
  <c r="BI16" i="22"/>
  <c r="BI5" i="22"/>
  <c r="BI289" i="22"/>
  <c r="BI285" i="22"/>
  <c r="BJ281" i="22"/>
  <c r="BJ277" i="22"/>
  <c r="BJ273" i="22"/>
  <c r="BJ269" i="22"/>
  <c r="BJ265" i="22"/>
  <c r="BJ261" i="22"/>
  <c r="BJ290" i="22"/>
  <c r="BJ286" i="22"/>
  <c r="BJ282" i="22"/>
  <c r="BI278" i="22"/>
  <c r="BI274" i="22"/>
  <c r="BI270" i="22"/>
  <c r="BI266" i="22"/>
  <c r="BJ260" i="22"/>
  <c r="BJ252" i="22"/>
  <c r="BJ244" i="22"/>
  <c r="BJ236" i="22"/>
  <c r="BJ228" i="22"/>
  <c r="BJ220" i="22"/>
  <c r="BJ212" i="22"/>
  <c r="BJ204" i="22"/>
  <c r="BJ196" i="22"/>
  <c r="BJ188" i="22"/>
  <c r="BJ180" i="22"/>
  <c r="BJ172" i="22"/>
  <c r="BJ164" i="22"/>
  <c r="BJ156" i="22"/>
  <c r="BJ148" i="22"/>
  <c r="BJ140" i="22"/>
  <c r="BJ132" i="22"/>
  <c r="BJ124" i="22"/>
  <c r="BJ116" i="22"/>
  <c r="BJ108" i="22"/>
  <c r="BJ100" i="22"/>
  <c r="BJ92" i="22"/>
  <c r="BJ84" i="22"/>
  <c r="BJ76" i="22"/>
  <c r="BJ68" i="22"/>
  <c r="BJ60" i="22"/>
  <c r="BJ52" i="22"/>
  <c r="BJ44" i="22"/>
  <c r="BJ36" i="22"/>
  <c r="BJ28" i="22"/>
  <c r="BJ20" i="22"/>
  <c r="BJ12" i="22"/>
  <c r="BI260" i="22"/>
  <c r="BI252" i="22"/>
  <c r="BI244" i="22"/>
  <c r="BI236" i="22"/>
  <c r="BI228" i="22"/>
  <c r="BI220" i="22"/>
  <c r="BI212" i="22"/>
  <c r="BI204" i="22"/>
  <c r="BI196" i="22"/>
  <c r="BI188" i="22"/>
  <c r="BI180" i="22"/>
  <c r="BI172" i="22"/>
  <c r="BI164" i="22"/>
  <c r="BI156" i="22"/>
  <c r="BI148" i="22"/>
  <c r="BI140" i="22"/>
  <c r="BI132" i="22"/>
  <c r="BI124" i="22"/>
  <c r="BI116" i="22"/>
  <c r="BI108" i="22"/>
  <c r="BI100" i="22"/>
  <c r="BI92" i="22"/>
  <c r="BI84" i="22"/>
  <c r="BI76" i="22"/>
  <c r="BI68" i="22"/>
  <c r="BI60" i="22"/>
  <c r="BI52" i="22"/>
  <c r="BI44" i="22"/>
  <c r="BI36" i="22"/>
  <c r="BI28" i="22"/>
  <c r="BI20" i="22"/>
  <c r="BI12" i="22"/>
  <c r="BI292" i="22"/>
  <c r="BI290" i="22"/>
  <c r="BI288" i="22"/>
  <c r="BI286" i="22"/>
  <c r="BI284" i="22"/>
  <c r="BI282" i="22"/>
  <c r="BJ280" i="22"/>
  <c r="BJ278" i="22"/>
  <c r="BJ276" i="22"/>
  <c r="BJ274" i="22"/>
  <c r="BJ272" i="22"/>
  <c r="BJ270" i="22"/>
  <c r="BJ268" i="22"/>
  <c r="BJ266" i="22"/>
  <c r="BJ264" i="22"/>
  <c r="BJ262" i="22"/>
  <c r="BJ5" i="22"/>
  <c r="BJ291" i="22"/>
  <c r="BJ289" i="22"/>
  <c r="BJ287" i="22"/>
  <c r="BJ285" i="22"/>
  <c r="BJ283" i="22"/>
  <c r="BI281" i="22"/>
  <c r="BI279" i="22"/>
  <c r="BI277" i="22"/>
  <c r="BI275" i="22"/>
  <c r="BI273" i="22"/>
  <c r="BI271" i="22"/>
  <c r="BI269" i="22"/>
  <c r="BI267" i="22"/>
  <c r="BI265" i="22"/>
  <c r="BI263" i="22"/>
  <c r="BJ258" i="22"/>
  <c r="BJ254" i="22"/>
  <c r="BJ250" i="22"/>
  <c r="BJ246" i="22"/>
  <c r="BJ242" i="22"/>
  <c r="BJ238" i="22"/>
  <c r="BJ234" i="22"/>
  <c r="BJ230" i="22"/>
  <c r="BJ226" i="22"/>
  <c r="BJ222" i="22"/>
  <c r="BJ218" i="22"/>
  <c r="BJ214" i="22"/>
  <c r="BJ210" i="22"/>
  <c r="BJ206" i="22"/>
  <c r="BJ202" i="22"/>
  <c r="BJ198" i="22"/>
  <c r="BJ194" i="22"/>
  <c r="BJ190" i="22"/>
  <c r="BJ186" i="22"/>
  <c r="BJ182" i="22"/>
  <c r="BJ178" i="22"/>
  <c r="BJ174" i="22"/>
  <c r="BJ170" i="22"/>
  <c r="BJ166" i="22"/>
  <c r="BJ162" i="22"/>
  <c r="BJ158" i="22"/>
  <c r="BJ154" i="22"/>
  <c r="BJ150" i="22"/>
  <c r="BJ146" i="22"/>
  <c r="BJ142" i="22"/>
  <c r="BJ138" i="22"/>
  <c r="BJ134" i="22"/>
  <c r="BJ130" i="22"/>
  <c r="BJ126" i="22"/>
  <c r="BJ122" i="22"/>
  <c r="BJ118" i="22"/>
  <c r="BJ114" i="22"/>
  <c r="BJ110" i="22"/>
  <c r="BJ106" i="22"/>
  <c r="BJ102" i="22"/>
  <c r="BJ98" i="22"/>
  <c r="BJ94" i="22"/>
  <c r="BJ90" i="22"/>
  <c r="BJ86" i="22"/>
  <c r="BJ82" i="22"/>
  <c r="BJ78" i="22"/>
  <c r="BJ74" i="22"/>
  <c r="BJ70" i="22"/>
  <c r="BJ66" i="22"/>
  <c r="BJ62" i="22"/>
  <c r="BJ58" i="22"/>
  <c r="BJ54" i="22"/>
  <c r="BJ50" i="22"/>
  <c r="BJ46" i="22"/>
  <c r="BJ42" i="22"/>
  <c r="BJ38" i="22"/>
  <c r="BJ34" i="22"/>
  <c r="BJ30" i="22"/>
  <c r="BJ26" i="22"/>
  <c r="BJ22" i="22"/>
  <c r="BJ18" i="22"/>
  <c r="BJ14" i="22"/>
  <c r="BJ10" i="22"/>
  <c r="BI6" i="22"/>
  <c r="BI258" i="22"/>
  <c r="BI254" i="22"/>
  <c r="BI250" i="22"/>
  <c r="BI246" i="22"/>
  <c r="BI242" i="22"/>
  <c r="BI238" i="22"/>
  <c r="BI234" i="22"/>
  <c r="BI230" i="22"/>
  <c r="BI226" i="22"/>
  <c r="BI222" i="22"/>
  <c r="BI218" i="22"/>
  <c r="BI214" i="22"/>
  <c r="BI210" i="22"/>
  <c r="BI206" i="22"/>
  <c r="BI202" i="22"/>
  <c r="BI198" i="22"/>
  <c r="BI194" i="22"/>
  <c r="BI190" i="22"/>
  <c r="BI186" i="22"/>
  <c r="BI182" i="22"/>
  <c r="BI178" i="22"/>
  <c r="BI174" i="22"/>
  <c r="BI170" i="22"/>
  <c r="BI166" i="22"/>
  <c r="BI162" i="22"/>
  <c r="BI158" i="22"/>
  <c r="BI154" i="22"/>
  <c r="BI150" i="22"/>
  <c r="BI146" i="22"/>
  <c r="BI142" i="22"/>
  <c r="BI138" i="22"/>
  <c r="BI134" i="22"/>
  <c r="BI130" i="22"/>
  <c r="BI126" i="22"/>
  <c r="BI122" i="22"/>
  <c r="BI118" i="22"/>
  <c r="BI114" i="22"/>
  <c r="BI110" i="22"/>
  <c r="BI106" i="22"/>
  <c r="BI102" i="22"/>
  <c r="BI98" i="22"/>
  <c r="BI94" i="22"/>
  <c r="BI90" i="22"/>
  <c r="BI86" i="22"/>
  <c r="BI82" i="22"/>
  <c r="BI78" i="22"/>
  <c r="BI74" i="22"/>
  <c r="BI70" i="22"/>
  <c r="BI66" i="22"/>
  <c r="BI62" i="22"/>
  <c r="BI58" i="22"/>
  <c r="BI54" i="22"/>
  <c r="BI50" i="22"/>
  <c r="BI46" i="22"/>
  <c r="BI42" i="22"/>
  <c r="BI38" i="22"/>
  <c r="BI34" i="22"/>
  <c r="BI30" i="22"/>
  <c r="BI26" i="22"/>
  <c r="BI22" i="22"/>
  <c r="BI18" i="22"/>
  <c r="BI14" i="22"/>
  <c r="BI10" i="22"/>
  <c r="BJ6" i="22"/>
  <c r="V26" i="22"/>
  <c r="W26" i="22" s="1"/>
  <c r="Y26" i="22" s="1"/>
  <c r="AA26" i="22" s="1"/>
  <c r="X25" i="22"/>
  <c r="BI7" i="22"/>
  <c r="BI9" i="22"/>
  <c r="BI11" i="22"/>
  <c r="BI13" i="22"/>
  <c r="BI15" i="22"/>
  <c r="BI17" i="22"/>
  <c r="BI19" i="22"/>
  <c r="BI21" i="22"/>
  <c r="BI23" i="22"/>
  <c r="BI25" i="22"/>
  <c r="BI27" i="22"/>
  <c r="BI29" i="22"/>
  <c r="BI31" i="22"/>
  <c r="BI33" i="22"/>
  <c r="BI35" i="22"/>
  <c r="BI37" i="22"/>
  <c r="BI39" i="22"/>
  <c r="BI41" i="22"/>
  <c r="BI43" i="22"/>
  <c r="BI45" i="22"/>
  <c r="BI47" i="22"/>
  <c r="BI49" i="22"/>
  <c r="BI51" i="22"/>
  <c r="BI53" i="22"/>
  <c r="BI55" i="22"/>
  <c r="BI57" i="22"/>
  <c r="BI59" i="22"/>
  <c r="BI61" i="22"/>
  <c r="BI63" i="22"/>
  <c r="BI65" i="22"/>
  <c r="BI67" i="22"/>
  <c r="BI69" i="22"/>
  <c r="BI71" i="22"/>
  <c r="BI73" i="22"/>
  <c r="BI75" i="22"/>
  <c r="BI77" i="22"/>
  <c r="BI79" i="22"/>
  <c r="BI81" i="22"/>
  <c r="BI83" i="22"/>
  <c r="BI85" i="22"/>
  <c r="BI87" i="22"/>
  <c r="BI89" i="22"/>
  <c r="BI91" i="22"/>
  <c r="BI93" i="22"/>
  <c r="BI95" i="22"/>
  <c r="BI97" i="22"/>
  <c r="BI99" i="22"/>
  <c r="BI101" i="22"/>
  <c r="BI103" i="22"/>
  <c r="BI105" i="22"/>
  <c r="BI107" i="22"/>
  <c r="BI109" i="22"/>
  <c r="BI111" i="22"/>
  <c r="BI113" i="22"/>
  <c r="BI115" i="22"/>
  <c r="BI117" i="22"/>
  <c r="BI119" i="22"/>
  <c r="BI121" i="22"/>
  <c r="BI123" i="22"/>
  <c r="BI125" i="22"/>
  <c r="BI127" i="22"/>
  <c r="BI129" i="22"/>
  <c r="BI131" i="22"/>
  <c r="BI133" i="22"/>
  <c r="BI135" i="22"/>
  <c r="BI137" i="22"/>
  <c r="BI139" i="22"/>
  <c r="BI141" i="22"/>
  <c r="BI143" i="22"/>
  <c r="BI145" i="22"/>
  <c r="BI147" i="22"/>
  <c r="BI149" i="22"/>
  <c r="BI151" i="22"/>
  <c r="BI153" i="22"/>
  <c r="BI155" i="22"/>
  <c r="BI157" i="22"/>
  <c r="BI159" i="22"/>
  <c r="BI161" i="22"/>
  <c r="BI163" i="22"/>
  <c r="BI165" i="22"/>
  <c r="BI167" i="22"/>
  <c r="BI169" i="22"/>
  <c r="BI171" i="22"/>
  <c r="BI173" i="22"/>
  <c r="BI175" i="22"/>
  <c r="BI177" i="22"/>
  <c r="BI179" i="22"/>
  <c r="BI181" i="22"/>
  <c r="BI183" i="22"/>
  <c r="BI185" i="22"/>
  <c r="BI187" i="22"/>
  <c r="BI189" i="22"/>
  <c r="BI191" i="22"/>
  <c r="BI193" i="22"/>
  <c r="BI195" i="22"/>
  <c r="BI197" i="22"/>
  <c r="BI199" i="22"/>
  <c r="BI201" i="22"/>
  <c r="BI203" i="22"/>
  <c r="BI205" i="22"/>
  <c r="BI207" i="22"/>
  <c r="BI209" i="22"/>
  <c r="BI211" i="22"/>
  <c r="BI213" i="22"/>
  <c r="BI215" i="22"/>
  <c r="BI217" i="22"/>
  <c r="BI219" i="22"/>
  <c r="BI221" i="22"/>
  <c r="BI223" i="22"/>
  <c r="BI225" i="22"/>
  <c r="BI227" i="22"/>
  <c r="BI229" i="22"/>
  <c r="BI231" i="22"/>
  <c r="BI233" i="22"/>
  <c r="BI235" i="22"/>
  <c r="BI237" i="22"/>
  <c r="BI239" i="22"/>
  <c r="BI241" i="22"/>
  <c r="BI243" i="22"/>
  <c r="BI245" i="22"/>
  <c r="BI247" i="22"/>
  <c r="BI249" i="22"/>
  <c r="BI251" i="22"/>
  <c r="BI253" i="22"/>
  <c r="BI255" i="22"/>
  <c r="BI257" i="22"/>
  <c r="BI259" i="22"/>
  <c r="BI261" i="22"/>
  <c r="BJ7" i="22"/>
  <c r="BJ9" i="22"/>
  <c r="BJ11" i="22"/>
  <c r="BJ13" i="22"/>
  <c r="BJ15" i="22"/>
  <c r="BJ17" i="22"/>
  <c r="BJ19" i="22"/>
  <c r="BJ21" i="22"/>
  <c r="BJ23" i="22"/>
  <c r="BJ25" i="22"/>
  <c r="BJ27" i="22"/>
  <c r="BJ29" i="22"/>
  <c r="BJ31" i="22"/>
  <c r="BJ33" i="22"/>
  <c r="BJ35" i="22"/>
  <c r="BJ37" i="22"/>
  <c r="BJ39" i="22"/>
  <c r="BJ41" i="22"/>
  <c r="BJ43" i="22"/>
  <c r="BJ45" i="22"/>
  <c r="BJ47" i="22"/>
  <c r="BJ49" i="22"/>
  <c r="BJ51" i="22"/>
  <c r="BJ53" i="22"/>
  <c r="BJ55" i="22"/>
  <c r="BJ57" i="22"/>
  <c r="BJ59" i="22"/>
  <c r="BJ61" i="22"/>
  <c r="BJ63" i="22"/>
  <c r="BJ65" i="22"/>
  <c r="BJ67" i="22"/>
  <c r="BJ69" i="22"/>
  <c r="BJ71" i="22"/>
  <c r="BJ73" i="22"/>
  <c r="BJ75" i="22"/>
  <c r="BJ77" i="22"/>
  <c r="BJ79" i="22"/>
  <c r="BJ81" i="22"/>
  <c r="BJ83" i="22"/>
  <c r="BJ85" i="22"/>
  <c r="BJ87" i="22"/>
  <c r="BJ89" i="22"/>
  <c r="BJ91" i="22"/>
  <c r="BJ93" i="22"/>
  <c r="BJ95" i="22"/>
  <c r="BJ97" i="22"/>
  <c r="BJ99" i="22"/>
  <c r="BJ101" i="22"/>
  <c r="BJ103" i="22"/>
  <c r="BJ105" i="22"/>
  <c r="BJ107" i="22"/>
  <c r="BJ109" i="22"/>
  <c r="BJ111" i="22"/>
  <c r="BJ113" i="22"/>
  <c r="BJ115" i="22"/>
  <c r="BJ117" i="22"/>
  <c r="BJ119" i="22"/>
  <c r="BJ121" i="22"/>
  <c r="BJ123" i="22"/>
  <c r="BJ125" i="22"/>
  <c r="BJ127" i="22"/>
  <c r="BJ129" i="22"/>
  <c r="BJ131" i="22"/>
  <c r="BJ133" i="22"/>
  <c r="BJ135" i="22"/>
  <c r="BJ137" i="22"/>
  <c r="BJ139" i="22"/>
  <c r="BJ141" i="22"/>
  <c r="BJ143" i="22"/>
  <c r="BJ145" i="22"/>
  <c r="BJ147" i="22"/>
  <c r="BJ149" i="22"/>
  <c r="BJ151" i="22"/>
  <c r="BJ153" i="22"/>
  <c r="BJ155" i="22"/>
  <c r="BJ157" i="22"/>
  <c r="BJ159" i="22"/>
  <c r="BJ161" i="22"/>
  <c r="BJ163" i="22"/>
  <c r="BJ165" i="22"/>
  <c r="BJ167" i="22"/>
  <c r="BJ169" i="22"/>
  <c r="BJ171" i="22"/>
  <c r="BJ173" i="22"/>
  <c r="BJ175" i="22"/>
  <c r="BJ177" i="22"/>
  <c r="BJ179" i="22"/>
  <c r="BJ181" i="22"/>
  <c r="BJ183" i="22"/>
  <c r="BJ185" i="22"/>
  <c r="BJ187" i="22"/>
  <c r="BJ189" i="22"/>
  <c r="BJ191" i="22"/>
  <c r="BJ193" i="22"/>
  <c r="BJ195" i="22"/>
  <c r="BJ197" i="22"/>
  <c r="BJ199" i="22"/>
  <c r="BJ201" i="22"/>
  <c r="BJ203" i="22"/>
  <c r="BJ205" i="22"/>
  <c r="BJ207" i="22"/>
  <c r="BJ209" i="22"/>
  <c r="BJ211" i="22"/>
  <c r="BJ213" i="22"/>
  <c r="BJ215" i="22"/>
  <c r="BJ217" i="22"/>
  <c r="BJ219" i="22"/>
  <c r="BJ221" i="22"/>
  <c r="BJ223" i="22"/>
  <c r="BJ225" i="22"/>
  <c r="BJ227" i="22"/>
  <c r="BJ229" i="22"/>
  <c r="BJ231" i="22"/>
  <c r="BJ233" i="22"/>
  <c r="BJ235" i="22"/>
  <c r="BJ237" i="22"/>
  <c r="BJ239" i="22"/>
  <c r="BJ241" i="22"/>
  <c r="BJ243" i="22"/>
  <c r="BJ245" i="22"/>
  <c r="BJ247" i="22"/>
  <c r="BJ249" i="22"/>
  <c r="BJ251" i="22"/>
  <c r="BJ253" i="22"/>
  <c r="BJ255" i="22"/>
  <c r="BJ257" i="22"/>
  <c r="BJ259" i="22"/>
  <c r="BI262" i="22"/>
  <c r="Y5" i="22"/>
  <c r="AZ5" i="22"/>
  <c r="AY6" i="22"/>
  <c r="AY7" i="22" s="1"/>
  <c r="AZ7" i="22" s="1"/>
  <c r="AG5" i="22"/>
  <c r="AH5" i="22" s="1"/>
  <c r="DJ101" i="14"/>
  <c r="EW77" i="14" s="1"/>
  <c r="BD6" i="14" s="1"/>
  <c r="DQ115" i="14"/>
  <c r="DR105" i="14"/>
  <c r="DR115" i="14" s="1"/>
  <c r="BG6" i="22"/>
  <c r="BH6" i="22" s="1"/>
  <c r="BC6" i="22"/>
  <c r="BD6" i="22" s="1"/>
  <c r="AO6" i="22"/>
  <c r="AP6" i="22" s="1"/>
  <c r="DY101" i="14"/>
  <c r="EW79" i="14" s="1"/>
  <c r="BD8" i="14" s="1"/>
  <c r="FW243" i="14"/>
  <c r="FW244" i="14"/>
  <c r="FW242" i="14"/>
  <c r="CV16" i="14"/>
  <c r="I6" i="14" s="1"/>
  <c r="AS5" i="22"/>
  <c r="AS6" i="22" s="1"/>
  <c r="AK7" i="22"/>
  <c r="AL7" i="22" s="1"/>
  <c r="GE74" i="14" l="1"/>
  <c r="GN72" i="14"/>
  <c r="GO71" i="14"/>
  <c r="GO72" i="14"/>
  <c r="GN71" i="14"/>
  <c r="AX55" i="20"/>
  <c r="AV19" i="20"/>
  <c r="BD55" i="14"/>
  <c r="BB18" i="14"/>
  <c r="AY8" i="22"/>
  <c r="AY9" i="22" s="1"/>
  <c r="AY10" i="22" s="1"/>
  <c r="AY11" i="22" s="1"/>
  <c r="AY12" i="22" s="1"/>
  <c r="AY13" i="22" s="1"/>
  <c r="AY14" i="22" s="1"/>
  <c r="AY15" i="22" s="1"/>
  <c r="AY16" i="22" s="1"/>
  <c r="AY17" i="22" s="1"/>
  <c r="AY18" i="22" s="1"/>
  <c r="AY19" i="22" s="1"/>
  <c r="AY20" i="22" s="1"/>
  <c r="AY21" i="22" s="1"/>
  <c r="AY22" i="22" s="1"/>
  <c r="AY23" i="22" s="1"/>
  <c r="AY24" i="22" s="1"/>
  <c r="AY25" i="22" s="1"/>
  <c r="AY26" i="22" s="1"/>
  <c r="AY27" i="22" s="1"/>
  <c r="AY28" i="22" s="1"/>
  <c r="AY29" i="22" s="1"/>
  <c r="AY30" i="22" s="1"/>
  <c r="AY31" i="22" s="1"/>
  <c r="AY32" i="22" s="1"/>
  <c r="AY33" i="22" s="1"/>
  <c r="AY34" i="22" s="1"/>
  <c r="AY35" i="22" s="1"/>
  <c r="AY36" i="22" s="1"/>
  <c r="AY37" i="22" s="1"/>
  <c r="AY38" i="22" s="1"/>
  <c r="AY39" i="22" s="1"/>
  <c r="AY40" i="22" s="1"/>
  <c r="AY41" i="22" s="1"/>
  <c r="AY42" i="22" s="1"/>
  <c r="AY43" i="22" s="1"/>
  <c r="AY44" i="22" s="1"/>
  <c r="AY45" i="22" s="1"/>
  <c r="AY46" i="22" s="1"/>
  <c r="AY47" i="22" s="1"/>
  <c r="AY48" i="22" s="1"/>
  <c r="AY49" i="22" s="1"/>
  <c r="AY50" i="22" s="1"/>
  <c r="AY51" i="22" s="1"/>
  <c r="AY52" i="22" s="1"/>
  <c r="AY53" i="22" s="1"/>
  <c r="AY54" i="22" s="1"/>
  <c r="AY55" i="22" s="1"/>
  <c r="AY56" i="22" s="1"/>
  <c r="AY57" i="22" s="1"/>
  <c r="AY58" i="22" s="1"/>
  <c r="AY59" i="22" s="1"/>
  <c r="AY60" i="22" s="1"/>
  <c r="AY61" i="22" s="1"/>
  <c r="AY62" i="22" s="1"/>
  <c r="AY63" i="22" s="1"/>
  <c r="AY64" i="22" s="1"/>
  <c r="AY65" i="22" s="1"/>
  <c r="AY66" i="22" s="1"/>
  <c r="AY67" i="22" s="1"/>
  <c r="AY68" i="22" s="1"/>
  <c r="AY69" i="22" s="1"/>
  <c r="AY70" i="22" s="1"/>
  <c r="AY71" i="22" s="1"/>
  <c r="AY72" i="22" s="1"/>
  <c r="AY73" i="22" s="1"/>
  <c r="AY74" i="22" s="1"/>
  <c r="AY75" i="22" s="1"/>
  <c r="AY76" i="22" s="1"/>
  <c r="AY77" i="22" s="1"/>
  <c r="AY78" i="22" s="1"/>
  <c r="AY79" i="22" s="1"/>
  <c r="AY80" i="22" s="1"/>
  <c r="AY81" i="22" s="1"/>
  <c r="AY82" i="22" s="1"/>
  <c r="AY83" i="22" s="1"/>
  <c r="AY84" i="22" s="1"/>
  <c r="AY85" i="22" s="1"/>
  <c r="AY86" i="22" s="1"/>
  <c r="AY87" i="22" s="1"/>
  <c r="AY88" i="22" s="1"/>
  <c r="AY89" i="22" s="1"/>
  <c r="AY90" i="22" s="1"/>
  <c r="AY91" i="22" s="1"/>
  <c r="AY92" i="22" s="1"/>
  <c r="AY93" i="22" s="1"/>
  <c r="AY94" i="22" s="1"/>
  <c r="AY95" i="22" s="1"/>
  <c r="AY96" i="22" s="1"/>
  <c r="AY97" i="22" s="1"/>
  <c r="AY98" i="22" s="1"/>
  <c r="AY99" i="22" s="1"/>
  <c r="AY100" i="22" s="1"/>
  <c r="AY101" i="22" s="1"/>
  <c r="AY102" i="22" s="1"/>
  <c r="AY103" i="22" s="1"/>
  <c r="AY104" i="22" s="1"/>
  <c r="AY105" i="22" s="1"/>
  <c r="AY106" i="22" s="1"/>
  <c r="AY107" i="22" s="1"/>
  <c r="AY108" i="22" s="1"/>
  <c r="AY109" i="22" s="1"/>
  <c r="AY110" i="22" s="1"/>
  <c r="AY111" i="22" s="1"/>
  <c r="AY112" i="22" s="1"/>
  <c r="AY113" i="22" s="1"/>
  <c r="AY114" i="22" s="1"/>
  <c r="AY115" i="22" s="1"/>
  <c r="AY116" i="22" s="1"/>
  <c r="AY117" i="22" s="1"/>
  <c r="AY118" i="22" s="1"/>
  <c r="AY119" i="22" s="1"/>
  <c r="AY120" i="22" s="1"/>
  <c r="AY121" i="22" s="1"/>
  <c r="AY122" i="22" s="1"/>
  <c r="AY123" i="22" s="1"/>
  <c r="AY124" i="22" s="1"/>
  <c r="AY125" i="22" s="1"/>
  <c r="AY126" i="22" s="1"/>
  <c r="AY127" i="22" s="1"/>
  <c r="AY128" i="22" s="1"/>
  <c r="AY129" i="22" s="1"/>
  <c r="AY130" i="22" s="1"/>
  <c r="AY131" i="22" s="1"/>
  <c r="AY132" i="22" s="1"/>
  <c r="AY133" i="22" s="1"/>
  <c r="AY134" i="22" s="1"/>
  <c r="AY135" i="22" s="1"/>
  <c r="AY136" i="22" s="1"/>
  <c r="AY137" i="22" s="1"/>
  <c r="AY138" i="22" s="1"/>
  <c r="AY139" i="22" s="1"/>
  <c r="AY140" i="22" s="1"/>
  <c r="AY141" i="22" s="1"/>
  <c r="AY142" i="22" s="1"/>
  <c r="AY143" i="22" s="1"/>
  <c r="AY144" i="22" s="1"/>
  <c r="AY145" i="22" s="1"/>
  <c r="AY146" i="22" s="1"/>
  <c r="AY147" i="22" s="1"/>
  <c r="AY148" i="22" s="1"/>
  <c r="AY149" i="22" s="1"/>
  <c r="AY150" i="22" s="1"/>
  <c r="AY151" i="22" s="1"/>
  <c r="AY152" i="22" s="1"/>
  <c r="AY153" i="22" s="1"/>
  <c r="AY154" i="22" s="1"/>
  <c r="AY155" i="22" s="1"/>
  <c r="AY156" i="22" s="1"/>
  <c r="AY157" i="22" s="1"/>
  <c r="AY158" i="22" s="1"/>
  <c r="AY159" i="22" s="1"/>
  <c r="AY160" i="22" s="1"/>
  <c r="AY161" i="22" s="1"/>
  <c r="AY162" i="22" s="1"/>
  <c r="AY163" i="22" s="1"/>
  <c r="AY164" i="22" s="1"/>
  <c r="AY165" i="22" s="1"/>
  <c r="AY166" i="22" s="1"/>
  <c r="AY167" i="22" s="1"/>
  <c r="AY168" i="22" s="1"/>
  <c r="AY169" i="22" s="1"/>
  <c r="AY170" i="22" s="1"/>
  <c r="AY171" i="22" s="1"/>
  <c r="AY172" i="22" s="1"/>
  <c r="AY173" i="22" s="1"/>
  <c r="AY174" i="22" s="1"/>
  <c r="AY175" i="22" s="1"/>
  <c r="AY176" i="22" s="1"/>
  <c r="AY177" i="22" s="1"/>
  <c r="AY178" i="22" s="1"/>
  <c r="AY179" i="22" s="1"/>
  <c r="AY180" i="22" s="1"/>
  <c r="AY181" i="22" s="1"/>
  <c r="AY182" i="22" s="1"/>
  <c r="AY183" i="22" s="1"/>
  <c r="AY184" i="22" s="1"/>
  <c r="AY185" i="22" s="1"/>
  <c r="AY186" i="22" s="1"/>
  <c r="AY187" i="22" s="1"/>
  <c r="AY188" i="22" s="1"/>
  <c r="AY189" i="22" s="1"/>
  <c r="AY190" i="22" s="1"/>
  <c r="AY191" i="22" s="1"/>
  <c r="AY192" i="22" s="1"/>
  <c r="AY193" i="22" s="1"/>
  <c r="AY194" i="22" s="1"/>
  <c r="AY195" i="22" s="1"/>
  <c r="AY196" i="22" s="1"/>
  <c r="AY197" i="22" s="1"/>
  <c r="AY198" i="22" s="1"/>
  <c r="AY199" i="22" s="1"/>
  <c r="AY200" i="22" s="1"/>
  <c r="AY201" i="22" s="1"/>
  <c r="AY202" i="22" s="1"/>
  <c r="AY203" i="22" s="1"/>
  <c r="AY204" i="22" s="1"/>
  <c r="AY205" i="22" s="1"/>
  <c r="AY206" i="22" s="1"/>
  <c r="AY207" i="22" s="1"/>
  <c r="AY208" i="22" s="1"/>
  <c r="AY209" i="22" s="1"/>
  <c r="AY210" i="22" s="1"/>
  <c r="AY211" i="22" s="1"/>
  <c r="AY212" i="22" s="1"/>
  <c r="AY213" i="22" s="1"/>
  <c r="AY214" i="22" s="1"/>
  <c r="AY215" i="22" s="1"/>
  <c r="AY216" i="22" s="1"/>
  <c r="AY217" i="22" s="1"/>
  <c r="AY218" i="22" s="1"/>
  <c r="AY219" i="22" s="1"/>
  <c r="AY220" i="22" s="1"/>
  <c r="AY221" i="22" s="1"/>
  <c r="AY222" i="22" s="1"/>
  <c r="AY223" i="22" s="1"/>
  <c r="AY224" i="22" s="1"/>
  <c r="AY225" i="22" s="1"/>
  <c r="AY226" i="22" s="1"/>
  <c r="AY227" i="22" s="1"/>
  <c r="AY228" i="22" s="1"/>
  <c r="AY229" i="22" s="1"/>
  <c r="AY230" i="22" s="1"/>
  <c r="AY231" i="22" s="1"/>
  <c r="AY232" i="22" s="1"/>
  <c r="AY233" i="22" s="1"/>
  <c r="AY234" i="22" s="1"/>
  <c r="AY235" i="22" s="1"/>
  <c r="AY236" i="22" s="1"/>
  <c r="AY237" i="22" s="1"/>
  <c r="AY238" i="22" s="1"/>
  <c r="AY239" i="22" s="1"/>
  <c r="AY240" i="22" s="1"/>
  <c r="AY241" i="22" s="1"/>
  <c r="AY242" i="22" s="1"/>
  <c r="AY243" i="22" s="1"/>
  <c r="AY244" i="22" s="1"/>
  <c r="AY245" i="22" s="1"/>
  <c r="AY246" i="22" s="1"/>
  <c r="AY247" i="22" s="1"/>
  <c r="AY248" i="22" s="1"/>
  <c r="AY249" i="22" s="1"/>
  <c r="AY250" i="22" s="1"/>
  <c r="AY251" i="22" s="1"/>
  <c r="AY252" i="22" s="1"/>
  <c r="AY253" i="22" s="1"/>
  <c r="AY254" i="22" s="1"/>
  <c r="AY255" i="22" s="1"/>
  <c r="AY256" i="22" s="1"/>
  <c r="AY257" i="22" s="1"/>
  <c r="AY258" i="22" s="1"/>
  <c r="AY259" i="22" s="1"/>
  <c r="AY260" i="22" s="1"/>
  <c r="AY261" i="22" s="1"/>
  <c r="AY262" i="22" s="1"/>
  <c r="AY263" i="22" s="1"/>
  <c r="AY264" i="22" s="1"/>
  <c r="AY265" i="22" s="1"/>
  <c r="AY266" i="22" s="1"/>
  <c r="AY267" i="22" s="1"/>
  <c r="AY268" i="22" s="1"/>
  <c r="AY269" i="22" s="1"/>
  <c r="AY270" i="22" s="1"/>
  <c r="AY271" i="22" s="1"/>
  <c r="AY272" i="22" s="1"/>
  <c r="AY273" i="22" s="1"/>
  <c r="AY274" i="22" s="1"/>
  <c r="AY275" i="22" s="1"/>
  <c r="AY276" i="22" s="1"/>
  <c r="AY277" i="22" s="1"/>
  <c r="AY278" i="22" s="1"/>
  <c r="AY279" i="22" s="1"/>
  <c r="AY280" i="22" s="1"/>
  <c r="AY281" i="22" s="1"/>
  <c r="AY282" i="22" s="1"/>
  <c r="AY283" i="22" s="1"/>
  <c r="AY284" i="22" s="1"/>
  <c r="AY285" i="22" s="1"/>
  <c r="AY286" i="22" s="1"/>
  <c r="AY287" i="22" s="1"/>
  <c r="AY288" i="22" s="1"/>
  <c r="AY289" i="22" s="1"/>
  <c r="AY290" i="22" s="1"/>
  <c r="AY291" i="22" s="1"/>
  <c r="AY292" i="22" s="1"/>
  <c r="AG6" i="22"/>
  <c r="AG7" i="22" s="1"/>
  <c r="AG8" i="22" s="1"/>
  <c r="AG9" i="22" s="1"/>
  <c r="AG10" i="22" s="1"/>
  <c r="AG11" i="22" s="1"/>
  <c r="AG12" i="22" s="1"/>
  <c r="AG13" i="22" s="1"/>
  <c r="AG14" i="22" s="1"/>
  <c r="AG15" i="22" s="1"/>
  <c r="AG16" i="22" s="1"/>
  <c r="AG17" i="22" s="1"/>
  <c r="AG18" i="22" s="1"/>
  <c r="AG19" i="22" s="1"/>
  <c r="AG20" i="22" s="1"/>
  <c r="AG21" i="22" s="1"/>
  <c r="AG22" i="22" s="1"/>
  <c r="AG23" i="22" s="1"/>
  <c r="AG24" i="22" s="1"/>
  <c r="AG25" i="22" s="1"/>
  <c r="AG26" i="22" s="1"/>
  <c r="AG27" i="22" s="1"/>
  <c r="AG28" i="22" s="1"/>
  <c r="AG29" i="22" s="1"/>
  <c r="AG30" i="22" s="1"/>
  <c r="AG31" i="22" s="1"/>
  <c r="AG32" i="22" s="1"/>
  <c r="AG33" i="22" s="1"/>
  <c r="AG34" i="22" s="1"/>
  <c r="AG35" i="22" s="1"/>
  <c r="AG36" i="22" s="1"/>
  <c r="AG37" i="22" s="1"/>
  <c r="AG38" i="22" s="1"/>
  <c r="AG39" i="22" s="1"/>
  <c r="AG40" i="22" s="1"/>
  <c r="AG41" i="22" s="1"/>
  <c r="AG42" i="22" s="1"/>
  <c r="AG43" i="22" s="1"/>
  <c r="AG44" i="22" s="1"/>
  <c r="AG45" i="22" s="1"/>
  <c r="AG46" i="22" s="1"/>
  <c r="AG47" i="22" s="1"/>
  <c r="AG48" i="22" s="1"/>
  <c r="AG49" i="22" s="1"/>
  <c r="AG50" i="22" s="1"/>
  <c r="AG51" i="22" s="1"/>
  <c r="AG52" i="22" s="1"/>
  <c r="AG53" i="22" s="1"/>
  <c r="AG54" i="22" s="1"/>
  <c r="AG55" i="22" s="1"/>
  <c r="AG56" i="22" s="1"/>
  <c r="AG57" i="22" s="1"/>
  <c r="AG58" i="22" s="1"/>
  <c r="AG59" i="22" s="1"/>
  <c r="AG60" i="22" s="1"/>
  <c r="AG61" i="22" s="1"/>
  <c r="AG62" i="22" s="1"/>
  <c r="AG63" i="22" s="1"/>
  <c r="AG64" i="22" s="1"/>
  <c r="AG65" i="22" s="1"/>
  <c r="AG66" i="22" s="1"/>
  <c r="AG67" i="22" s="1"/>
  <c r="AG68" i="22" s="1"/>
  <c r="AG69" i="22" s="1"/>
  <c r="AG70" i="22" s="1"/>
  <c r="AG71" i="22" s="1"/>
  <c r="AG72" i="22" s="1"/>
  <c r="AG73" i="22" s="1"/>
  <c r="AG74" i="22" s="1"/>
  <c r="AG75" i="22" s="1"/>
  <c r="AG76" i="22" s="1"/>
  <c r="AG77" i="22" s="1"/>
  <c r="AG78" i="22" s="1"/>
  <c r="AG79" i="22" s="1"/>
  <c r="AG80" i="22" s="1"/>
  <c r="AG81" i="22" s="1"/>
  <c r="AG82" i="22" s="1"/>
  <c r="AG83" i="22" s="1"/>
  <c r="AG84" i="22" s="1"/>
  <c r="AG85" i="22" s="1"/>
  <c r="AG86" i="22" s="1"/>
  <c r="AG87" i="22" s="1"/>
  <c r="AG88" i="22" s="1"/>
  <c r="AG89" i="22" s="1"/>
  <c r="AG90" i="22" s="1"/>
  <c r="AG91" i="22" s="1"/>
  <c r="AG92" i="22" s="1"/>
  <c r="AG93" i="22" s="1"/>
  <c r="AG94" i="22" s="1"/>
  <c r="AG95" i="22" s="1"/>
  <c r="AG96" i="22" s="1"/>
  <c r="AG97" i="22" s="1"/>
  <c r="AG98" i="22" s="1"/>
  <c r="AG99" i="22" s="1"/>
  <c r="AG100" i="22" s="1"/>
  <c r="AG101" i="22" s="1"/>
  <c r="AG102" i="22" s="1"/>
  <c r="AG103" i="22" s="1"/>
  <c r="AG104" i="22" s="1"/>
  <c r="AG105" i="22" s="1"/>
  <c r="AG106" i="22" s="1"/>
  <c r="AG107" i="22" s="1"/>
  <c r="AG108" i="22" s="1"/>
  <c r="AG109" i="22" s="1"/>
  <c r="AG110" i="22" s="1"/>
  <c r="AG111" i="22" s="1"/>
  <c r="AG112" i="22" s="1"/>
  <c r="AG113" i="22" s="1"/>
  <c r="AG114" i="22" s="1"/>
  <c r="AG115" i="22" s="1"/>
  <c r="AG116" i="22" s="1"/>
  <c r="AG117" i="22" s="1"/>
  <c r="AG118" i="22" s="1"/>
  <c r="AG119" i="22" s="1"/>
  <c r="AG120" i="22" s="1"/>
  <c r="AG121" i="22" s="1"/>
  <c r="AG122" i="22" s="1"/>
  <c r="AG123" i="22" s="1"/>
  <c r="AG124" i="22" s="1"/>
  <c r="AG125" i="22" s="1"/>
  <c r="AG126" i="22" s="1"/>
  <c r="AG127" i="22" s="1"/>
  <c r="AG128" i="22" s="1"/>
  <c r="AG129" i="22" s="1"/>
  <c r="AG130" i="22" s="1"/>
  <c r="AG131" i="22" s="1"/>
  <c r="AG132" i="22" s="1"/>
  <c r="AG133" i="22" s="1"/>
  <c r="AG134" i="22" s="1"/>
  <c r="AG135" i="22" s="1"/>
  <c r="AG136" i="22" s="1"/>
  <c r="AG137" i="22" s="1"/>
  <c r="AG138" i="22" s="1"/>
  <c r="AG139" i="22" s="1"/>
  <c r="AG140" i="22" s="1"/>
  <c r="AG141" i="22" s="1"/>
  <c r="AG142" i="22" s="1"/>
  <c r="AG143" i="22" s="1"/>
  <c r="AG144" i="22" s="1"/>
  <c r="AG145" i="22" s="1"/>
  <c r="AG146" i="22" s="1"/>
  <c r="AG147" i="22" s="1"/>
  <c r="AG148" i="22" s="1"/>
  <c r="AG149" i="22" s="1"/>
  <c r="AG150" i="22" s="1"/>
  <c r="AG151" i="22" s="1"/>
  <c r="AG152" i="22" s="1"/>
  <c r="AG153" i="22" s="1"/>
  <c r="AG154" i="22" s="1"/>
  <c r="AG155" i="22" s="1"/>
  <c r="AG156" i="22" s="1"/>
  <c r="AG157" i="22" s="1"/>
  <c r="AG158" i="22" s="1"/>
  <c r="AG159" i="22" s="1"/>
  <c r="AG160" i="22" s="1"/>
  <c r="AG161" i="22" s="1"/>
  <c r="AG162" i="22" s="1"/>
  <c r="AG163" i="22" s="1"/>
  <c r="AG164" i="22" s="1"/>
  <c r="AG165" i="22" s="1"/>
  <c r="AG166" i="22" s="1"/>
  <c r="AG167" i="22" s="1"/>
  <c r="AG168" i="22" s="1"/>
  <c r="AG169" i="22" s="1"/>
  <c r="AG170" i="22" s="1"/>
  <c r="AG171" i="22" s="1"/>
  <c r="AG172" i="22" s="1"/>
  <c r="AG173" i="22" s="1"/>
  <c r="AG174" i="22" s="1"/>
  <c r="AG175" i="22" s="1"/>
  <c r="AG176" i="22" s="1"/>
  <c r="AG177" i="22" s="1"/>
  <c r="AG178" i="22" s="1"/>
  <c r="AG179" i="22" s="1"/>
  <c r="AG180" i="22" s="1"/>
  <c r="AG181" i="22" s="1"/>
  <c r="AG182" i="22" s="1"/>
  <c r="AG183" i="22" s="1"/>
  <c r="AG184" i="22" s="1"/>
  <c r="AG185" i="22" s="1"/>
  <c r="AG186" i="22" s="1"/>
  <c r="AG187" i="22" s="1"/>
  <c r="AG188" i="22" s="1"/>
  <c r="AG189" i="22" s="1"/>
  <c r="AG190" i="22" s="1"/>
  <c r="AG191" i="22" s="1"/>
  <c r="AG192" i="22" s="1"/>
  <c r="AG193" i="22" s="1"/>
  <c r="AG194" i="22" s="1"/>
  <c r="AG195" i="22" s="1"/>
  <c r="AG196" i="22" s="1"/>
  <c r="AG197" i="22" s="1"/>
  <c r="AG198" i="22" s="1"/>
  <c r="AG199" i="22" s="1"/>
  <c r="AG200" i="22" s="1"/>
  <c r="AG201" i="22" s="1"/>
  <c r="AG202" i="22" s="1"/>
  <c r="AG203" i="22" s="1"/>
  <c r="AG204" i="22" s="1"/>
  <c r="AG205" i="22" s="1"/>
  <c r="AG206" i="22" s="1"/>
  <c r="AG207" i="22" s="1"/>
  <c r="AG208" i="22" s="1"/>
  <c r="AG209" i="22" s="1"/>
  <c r="AG210" i="22" s="1"/>
  <c r="AG211" i="22" s="1"/>
  <c r="AG212" i="22" s="1"/>
  <c r="AG213" i="22" s="1"/>
  <c r="AG214" i="22" s="1"/>
  <c r="AG215" i="22" s="1"/>
  <c r="AG216" i="22" s="1"/>
  <c r="AG217" i="22" s="1"/>
  <c r="AG218" i="22" s="1"/>
  <c r="AG219" i="22" s="1"/>
  <c r="AG220" i="22" s="1"/>
  <c r="AG221" i="22" s="1"/>
  <c r="AG222" i="22" s="1"/>
  <c r="AG223" i="22" s="1"/>
  <c r="AG224" i="22" s="1"/>
  <c r="AG225" i="22" s="1"/>
  <c r="AG226" i="22" s="1"/>
  <c r="AG227" i="22" s="1"/>
  <c r="AG228" i="22" s="1"/>
  <c r="AG229" i="22" s="1"/>
  <c r="AG230" i="22" s="1"/>
  <c r="AG231" i="22" s="1"/>
  <c r="AG232" i="22" s="1"/>
  <c r="AG233" i="22" s="1"/>
  <c r="AG234" i="22" s="1"/>
  <c r="AG235" i="22" s="1"/>
  <c r="AG236" i="22" s="1"/>
  <c r="AG237" i="22" s="1"/>
  <c r="AG238" i="22" s="1"/>
  <c r="AG239" i="22" s="1"/>
  <c r="AG240" i="22" s="1"/>
  <c r="AG241" i="22" s="1"/>
  <c r="AG242" i="22" s="1"/>
  <c r="AG243" i="22" s="1"/>
  <c r="AG244" i="22" s="1"/>
  <c r="AG245" i="22" s="1"/>
  <c r="AG246" i="22" s="1"/>
  <c r="AG247" i="22" s="1"/>
  <c r="AG248" i="22" s="1"/>
  <c r="AG249" i="22" s="1"/>
  <c r="AG250" i="22" s="1"/>
  <c r="AG251" i="22" s="1"/>
  <c r="AG252" i="22" s="1"/>
  <c r="AG253" i="22" s="1"/>
  <c r="AG254" i="22" s="1"/>
  <c r="AG255" i="22" s="1"/>
  <c r="AG256" i="22" s="1"/>
  <c r="AG257" i="22" s="1"/>
  <c r="AG258" i="22" s="1"/>
  <c r="AG259" i="22" s="1"/>
  <c r="AG260" i="22" s="1"/>
  <c r="AG261" i="22" s="1"/>
  <c r="AG262" i="22" s="1"/>
  <c r="AG263" i="22" s="1"/>
  <c r="AG264" i="22" s="1"/>
  <c r="AG265" i="22" s="1"/>
  <c r="AG266" i="22" s="1"/>
  <c r="AG267" i="22" s="1"/>
  <c r="AG268" i="22" s="1"/>
  <c r="AG269" i="22" s="1"/>
  <c r="AG270" i="22" s="1"/>
  <c r="AG271" i="22" s="1"/>
  <c r="AG272" i="22" s="1"/>
  <c r="AG273" i="22" s="1"/>
  <c r="AG274" i="22" s="1"/>
  <c r="AG275" i="22" s="1"/>
  <c r="AG276" i="22" s="1"/>
  <c r="AG277" i="22" s="1"/>
  <c r="AG278" i="22" s="1"/>
  <c r="AG279" i="22" s="1"/>
  <c r="AG280" i="22" s="1"/>
  <c r="AG281" i="22" s="1"/>
  <c r="AG282" i="22" s="1"/>
  <c r="AG283" i="22" s="1"/>
  <c r="AG284" i="22" s="1"/>
  <c r="AG285" i="22" s="1"/>
  <c r="AG286" i="22" s="1"/>
  <c r="AG287" i="22" s="1"/>
  <c r="AG288" i="22" s="1"/>
  <c r="AG289" i="22" s="1"/>
  <c r="AG290" i="22" s="1"/>
  <c r="AG291" i="22" s="1"/>
  <c r="AG292" i="22" s="1"/>
  <c r="BK5" i="22"/>
  <c r="BL5" i="22" s="1"/>
  <c r="BM5" i="22" s="1"/>
  <c r="FJ97" i="14" s="1"/>
  <c r="Y32" i="22"/>
  <c r="AA5" i="22"/>
  <c r="AA32" i="22" s="1"/>
  <c r="AZ6" i="22"/>
  <c r="BC7" i="22"/>
  <c r="BD7" i="22" s="1"/>
  <c r="BG7" i="22"/>
  <c r="BH7" i="22" s="1"/>
  <c r="AO7" i="22"/>
  <c r="AP7" i="22" s="1"/>
  <c r="FW245" i="14"/>
  <c r="FW246" i="14" s="1"/>
  <c r="AS7" i="22"/>
  <c r="AT6" i="22"/>
  <c r="AT5" i="22"/>
  <c r="AU5" i="22" s="1"/>
  <c r="AK8" i="22"/>
  <c r="AL8" i="22" s="1"/>
  <c r="GN74" i="14" l="1"/>
  <c r="GE75" i="14"/>
  <c r="GO74" i="14"/>
  <c r="AZ55" i="20"/>
  <c r="AX19" i="20"/>
  <c r="BF55" i="14"/>
  <c r="BD18" i="14"/>
  <c r="AH7" i="22"/>
  <c r="AZ8" i="22"/>
  <c r="AH6" i="22"/>
  <c r="AU6" i="22" s="1"/>
  <c r="FK98" i="14" s="1"/>
  <c r="BK6" i="22"/>
  <c r="BL6" i="22" s="1"/>
  <c r="BM6" i="22" s="1"/>
  <c r="FJ98" i="14" s="1"/>
  <c r="BC8" i="22"/>
  <c r="BD8" i="22" s="1"/>
  <c r="BG8" i="22"/>
  <c r="BH8" i="22" s="1"/>
  <c r="AO8" i="22"/>
  <c r="AP8" i="22" s="1"/>
  <c r="FK97" i="14"/>
  <c r="AS8" i="22"/>
  <c r="AT7" i="22"/>
  <c r="AK9" i="22"/>
  <c r="AL9" i="22" s="1"/>
  <c r="AZ9" i="22"/>
  <c r="AH8" i="22"/>
  <c r="GE76" i="14" l="1"/>
  <c r="GO75" i="14"/>
  <c r="GN75" i="14"/>
  <c r="BB55" i="20"/>
  <c r="AZ19" i="20"/>
  <c r="BH55" i="14"/>
  <c r="BF18" i="14"/>
  <c r="AU7" i="22"/>
  <c r="FK99" i="14" s="1"/>
  <c r="BG9" i="22"/>
  <c r="BH9" i="22" s="1"/>
  <c r="BK7" i="22"/>
  <c r="BL7" i="22" s="1"/>
  <c r="BM7" i="22" s="1"/>
  <c r="FJ99" i="14" s="1"/>
  <c r="AO9" i="22"/>
  <c r="AP9" i="22" s="1"/>
  <c r="BC9" i="22"/>
  <c r="BD9" i="22" s="1"/>
  <c r="AS9" i="22"/>
  <c r="AT8" i="22"/>
  <c r="AU8" i="22" s="1"/>
  <c r="FK100" i="14" s="1"/>
  <c r="AK10" i="22"/>
  <c r="AL10" i="22" s="1"/>
  <c r="AZ10" i="22"/>
  <c r="AH9" i="22"/>
  <c r="GN76" i="14" l="1"/>
  <c r="GO76" i="14"/>
  <c r="GE77" i="14"/>
  <c r="BD55" i="20"/>
  <c r="BB19" i="20"/>
  <c r="BJ55" i="14"/>
  <c r="BH18" i="14"/>
  <c r="BG10" i="22"/>
  <c r="BH10" i="22" s="1"/>
  <c r="BK8" i="22"/>
  <c r="BL8" i="22" s="1"/>
  <c r="BM8" i="22" s="1"/>
  <c r="FJ100" i="14" s="1"/>
  <c r="AO10" i="22"/>
  <c r="AP10" i="22" s="1"/>
  <c r="BC10" i="22"/>
  <c r="BD10" i="22" s="1"/>
  <c r="AV8" i="22"/>
  <c r="BQ5" i="22" s="1"/>
  <c r="AS10" i="22"/>
  <c r="AT9" i="22"/>
  <c r="AU9" i="22" s="1"/>
  <c r="AK11" i="22"/>
  <c r="AL11" i="22" s="1"/>
  <c r="AZ11" i="22"/>
  <c r="AH10" i="22"/>
  <c r="GO77" i="14" l="1"/>
  <c r="GN77" i="14"/>
  <c r="GE78" i="14"/>
  <c r="BF55" i="20"/>
  <c r="BD19" i="20"/>
  <c r="BL55" i="14"/>
  <c r="BJ18" i="14"/>
  <c r="AO11" i="22"/>
  <c r="AP11" i="22" s="1"/>
  <c r="BN8" i="22"/>
  <c r="BS5" i="22" s="1"/>
  <c r="BG11" i="22"/>
  <c r="BH11" i="22" s="1"/>
  <c r="BC11" i="22"/>
  <c r="BD11" i="22" s="1"/>
  <c r="BK9" i="22"/>
  <c r="BL9" i="22" s="1"/>
  <c r="BM9" i="22" s="1"/>
  <c r="FJ101" i="14" s="1"/>
  <c r="FK101" i="14"/>
  <c r="AS11" i="22"/>
  <c r="AT10" i="22"/>
  <c r="AU10" i="22" s="1"/>
  <c r="FK102" i="14" s="1"/>
  <c r="AK12" i="22"/>
  <c r="AL12" i="22" s="1"/>
  <c r="AZ12" i="22"/>
  <c r="AH11" i="22"/>
  <c r="GO78" i="14" l="1"/>
  <c r="GN78" i="14"/>
  <c r="GE79" i="14"/>
  <c r="BH55" i="20"/>
  <c r="BF19" i="20"/>
  <c r="BN55" i="14"/>
  <c r="BL18" i="14"/>
  <c r="AO12" i="22"/>
  <c r="AP12" i="22" s="1"/>
  <c r="BG12" i="22"/>
  <c r="BH12" i="22" s="1"/>
  <c r="BC12" i="22"/>
  <c r="BD12" i="22" s="1"/>
  <c r="BK10" i="22"/>
  <c r="BL10" i="22" s="1"/>
  <c r="BM10" i="22" s="1"/>
  <c r="FJ102" i="14" s="1"/>
  <c r="AS12" i="22"/>
  <c r="AT11" i="22"/>
  <c r="AU11" i="22" s="1"/>
  <c r="FK103" i="14" s="1"/>
  <c r="AK13" i="22"/>
  <c r="AL13" i="22" s="1"/>
  <c r="AZ13" i="22"/>
  <c r="AH12" i="22"/>
  <c r="GO79" i="14" l="1"/>
  <c r="GN79" i="14"/>
  <c r="GE80" i="14"/>
  <c r="BJ55" i="20"/>
  <c r="BH19" i="20"/>
  <c r="BP55" i="14"/>
  <c r="BN18" i="14"/>
  <c r="AO13" i="22"/>
  <c r="AP13" i="22" s="1"/>
  <c r="BG13" i="22"/>
  <c r="BH13" i="22" s="1"/>
  <c r="BK11" i="22"/>
  <c r="BL11" i="22" s="1"/>
  <c r="BM11" i="22" s="1"/>
  <c r="FJ103" i="14" s="1"/>
  <c r="BC13" i="22"/>
  <c r="BD13" i="22" s="1"/>
  <c r="AV11" i="22"/>
  <c r="BQ6" i="22" s="1"/>
  <c r="AS13" i="22"/>
  <c r="AT12" i="22"/>
  <c r="AU12" i="22" s="1"/>
  <c r="AK14" i="22"/>
  <c r="AL14" i="22" s="1"/>
  <c r="AZ14" i="22"/>
  <c r="AH13" i="22"/>
  <c r="GO80" i="14" l="1"/>
  <c r="GN80" i="14"/>
  <c r="GE81" i="14"/>
  <c r="BL55" i="20"/>
  <c r="BJ19" i="20"/>
  <c r="BR55" i="14"/>
  <c r="BP18" i="14"/>
  <c r="AO14" i="22"/>
  <c r="AP14" i="22" s="1"/>
  <c r="BG14" i="22"/>
  <c r="BH14" i="22" s="1"/>
  <c r="BC14" i="22"/>
  <c r="BD14" i="22" s="1"/>
  <c r="BN11" i="22"/>
  <c r="BS6" i="22" s="1"/>
  <c r="BK12" i="22"/>
  <c r="FK104" i="14"/>
  <c r="AS14" i="22"/>
  <c r="AT13" i="22"/>
  <c r="AU13" i="22" s="1"/>
  <c r="FK105" i="14" s="1"/>
  <c r="AK15" i="22"/>
  <c r="AL15" i="22" s="1"/>
  <c r="AZ15" i="22"/>
  <c r="AH14" i="22"/>
  <c r="GO81" i="14" l="1"/>
  <c r="GN81" i="14"/>
  <c r="GE82" i="14"/>
  <c r="BN55" i="20"/>
  <c r="BL19" i="20"/>
  <c r="BT55" i="14"/>
  <c r="BR18" i="14"/>
  <c r="BG15" i="22"/>
  <c r="BH15" i="22" s="1"/>
  <c r="AO15" i="22"/>
  <c r="AP15" i="22" s="1"/>
  <c r="BC15" i="22"/>
  <c r="BD15" i="22" s="1"/>
  <c r="BL12" i="22"/>
  <c r="BM12" i="22" s="1"/>
  <c r="FJ104" i="14" s="1"/>
  <c r="BK13" i="22"/>
  <c r="AS15" i="22"/>
  <c r="AT14" i="22"/>
  <c r="AU14" i="22" s="1"/>
  <c r="FK106" i="14" s="1"/>
  <c r="AK16" i="22"/>
  <c r="AL16" i="22" s="1"/>
  <c r="AZ16" i="22"/>
  <c r="AH15" i="22"/>
  <c r="GO82" i="14" l="1"/>
  <c r="GN82" i="14"/>
  <c r="GE83" i="14"/>
  <c r="BP55" i="20"/>
  <c r="BN19" i="20"/>
  <c r="BV55" i="14"/>
  <c r="BT18" i="14"/>
  <c r="BG16" i="22"/>
  <c r="BH16" i="22" s="1"/>
  <c r="AO16" i="22"/>
  <c r="AP16" i="22" s="1"/>
  <c r="BC16" i="22"/>
  <c r="BD16" i="22" s="1"/>
  <c r="BL13" i="22"/>
  <c r="BM13" i="22" s="1"/>
  <c r="FJ105" i="14" s="1"/>
  <c r="BK14" i="22"/>
  <c r="AV14" i="22"/>
  <c r="BQ7" i="22" s="1"/>
  <c r="AS16" i="22"/>
  <c r="AT15" i="22"/>
  <c r="AU15" i="22" s="1"/>
  <c r="AK17" i="22"/>
  <c r="AL17" i="22" s="1"/>
  <c r="AZ17" i="22"/>
  <c r="AH16" i="22"/>
  <c r="GO83" i="14" l="1"/>
  <c r="GN83" i="14"/>
  <c r="GE84" i="14"/>
  <c r="BR55" i="20"/>
  <c r="BP19" i="20"/>
  <c r="BX55" i="14"/>
  <c r="BV18" i="14"/>
  <c r="BG17" i="22"/>
  <c r="BH17" i="22" s="1"/>
  <c r="AO17" i="22"/>
  <c r="AP17" i="22" s="1"/>
  <c r="BC17" i="22"/>
  <c r="BD17" i="22" s="1"/>
  <c r="BL14" i="22"/>
  <c r="BM14" i="22" s="1"/>
  <c r="FJ106" i="14" s="1"/>
  <c r="BK15" i="22"/>
  <c r="FK107" i="14"/>
  <c r="AS17" i="22"/>
  <c r="AT16" i="22"/>
  <c r="AU16" i="22" s="1"/>
  <c r="FK108" i="14" s="1"/>
  <c r="AK18" i="22"/>
  <c r="AL18" i="22" s="1"/>
  <c r="AZ18" i="22"/>
  <c r="AH17" i="22"/>
  <c r="GO84" i="14" l="1"/>
  <c r="GN84" i="14"/>
  <c r="GE85" i="14"/>
  <c r="BT55" i="20"/>
  <c r="BR19" i="20"/>
  <c r="BZ55" i="14"/>
  <c r="BX18" i="14"/>
  <c r="BG18" i="22"/>
  <c r="BH18" i="22" s="1"/>
  <c r="AO18" i="22"/>
  <c r="AP18" i="22" s="1"/>
  <c r="BC18" i="22"/>
  <c r="BD18" i="22" s="1"/>
  <c r="BN14" i="22"/>
  <c r="BS7" i="22" s="1"/>
  <c r="BL15" i="22"/>
  <c r="BM15" i="22" s="1"/>
  <c r="FJ107" i="14" s="1"/>
  <c r="BK16" i="22"/>
  <c r="AS18" i="22"/>
  <c r="AT17" i="22"/>
  <c r="AU17" i="22" s="1"/>
  <c r="AK19" i="22"/>
  <c r="AL19" i="22" s="1"/>
  <c r="AZ19" i="22"/>
  <c r="AH18" i="22"/>
  <c r="GO85" i="14" l="1"/>
  <c r="GN85" i="14"/>
  <c r="GE86" i="14"/>
  <c r="BV55" i="20"/>
  <c r="BT19" i="20"/>
  <c r="CB55" i="14"/>
  <c r="BZ18" i="14"/>
  <c r="BG19" i="22"/>
  <c r="BH19" i="22" s="1"/>
  <c r="AO19" i="22"/>
  <c r="AP19" i="22" s="1"/>
  <c r="BC19" i="22"/>
  <c r="BD19" i="22" s="1"/>
  <c r="BL16" i="22"/>
  <c r="BM16" i="22" s="1"/>
  <c r="FJ108" i="14" s="1"/>
  <c r="BK17" i="22"/>
  <c r="FK109" i="14"/>
  <c r="AV17" i="22"/>
  <c r="BQ8" i="22" s="1"/>
  <c r="AS19" i="22"/>
  <c r="AT18" i="22"/>
  <c r="AU18" i="22" s="1"/>
  <c r="AK20" i="22"/>
  <c r="AL20" i="22" s="1"/>
  <c r="AZ20" i="22"/>
  <c r="AH19" i="22"/>
  <c r="GO86" i="14" l="1"/>
  <c r="GN86" i="14"/>
  <c r="GE87" i="14"/>
  <c r="BX55" i="20"/>
  <c r="BV19" i="20"/>
  <c r="CD55" i="14"/>
  <c r="CB18" i="14"/>
  <c r="BG20" i="22"/>
  <c r="BH20" i="22" s="1"/>
  <c r="AO20" i="22"/>
  <c r="AP20" i="22" s="1"/>
  <c r="BC20" i="22"/>
  <c r="BD20" i="22" s="1"/>
  <c r="BL17" i="22"/>
  <c r="BM17" i="22" s="1"/>
  <c r="FJ109" i="14" s="1"/>
  <c r="BK18" i="22"/>
  <c r="FK110" i="14"/>
  <c r="AS20" i="22"/>
  <c r="AT19" i="22"/>
  <c r="AU19" i="22" s="1"/>
  <c r="FK111" i="14" s="1"/>
  <c r="AK21" i="22"/>
  <c r="AL21" i="22" s="1"/>
  <c r="AZ21" i="22"/>
  <c r="AH20" i="22"/>
  <c r="GO87" i="14" l="1"/>
  <c r="GN87" i="14"/>
  <c r="GE88" i="14"/>
  <c r="BZ55" i="20"/>
  <c r="BX19" i="20"/>
  <c r="CF55" i="14"/>
  <c r="CD18" i="14"/>
  <c r="BG21" i="22"/>
  <c r="BH21" i="22" s="1"/>
  <c r="AO21" i="22"/>
  <c r="AP21" i="22" s="1"/>
  <c r="BC21" i="22"/>
  <c r="BD21" i="22" s="1"/>
  <c r="BL18" i="22"/>
  <c r="BM18" i="22" s="1"/>
  <c r="FJ110" i="14" s="1"/>
  <c r="BK19" i="22"/>
  <c r="BN17" i="22"/>
  <c r="BS8" i="22" s="1"/>
  <c r="AS21" i="22"/>
  <c r="AT20" i="22"/>
  <c r="AU20" i="22" s="1"/>
  <c r="AK22" i="22"/>
  <c r="AL22" i="22" s="1"/>
  <c r="AZ22" i="22"/>
  <c r="AH21" i="22"/>
  <c r="GO88" i="14" l="1"/>
  <c r="GN88" i="14"/>
  <c r="GE89" i="14"/>
  <c r="CB55" i="20"/>
  <c r="BZ19" i="20"/>
  <c r="CH55" i="14"/>
  <c r="CF18" i="14"/>
  <c r="BG22" i="22"/>
  <c r="BH22" i="22" s="1"/>
  <c r="AO22" i="22"/>
  <c r="AP22" i="22" s="1"/>
  <c r="BC22" i="22"/>
  <c r="BD22" i="22" s="1"/>
  <c r="BL19" i="22"/>
  <c r="BM19" i="22" s="1"/>
  <c r="FJ111" i="14" s="1"/>
  <c r="BK20" i="22"/>
  <c r="FK112" i="14"/>
  <c r="AV20" i="22"/>
  <c r="BQ9" i="22" s="1"/>
  <c r="AS22" i="22"/>
  <c r="AT21" i="22"/>
  <c r="AU21" i="22" s="1"/>
  <c r="AK23" i="22"/>
  <c r="AL23" i="22" s="1"/>
  <c r="AZ23" i="22"/>
  <c r="AH22" i="22"/>
  <c r="GO89" i="14" l="1"/>
  <c r="GN89" i="14"/>
  <c r="GE90" i="14"/>
  <c r="CD55" i="20"/>
  <c r="CB19" i="20"/>
  <c r="CJ55" i="14"/>
  <c r="CH18" i="14"/>
  <c r="BG23" i="22"/>
  <c r="BH23" i="22" s="1"/>
  <c r="AO23" i="22"/>
  <c r="AP23" i="22" s="1"/>
  <c r="BC23" i="22"/>
  <c r="BD23" i="22" s="1"/>
  <c r="BL20" i="22"/>
  <c r="BM20" i="22" s="1"/>
  <c r="FJ112" i="14" s="1"/>
  <c r="BK21" i="22"/>
  <c r="FK113" i="14"/>
  <c r="AS23" i="22"/>
  <c r="AT22" i="22"/>
  <c r="AU22" i="22" s="1"/>
  <c r="FK114" i="14" s="1"/>
  <c r="AK24" i="22"/>
  <c r="AL24" i="22" s="1"/>
  <c r="AZ24" i="22"/>
  <c r="AH23" i="22"/>
  <c r="GO90" i="14" l="1"/>
  <c r="GN90" i="14"/>
  <c r="GE91" i="14"/>
  <c r="CF55" i="20"/>
  <c r="CD19" i="20"/>
  <c r="CL55" i="14"/>
  <c r="CJ18" i="14"/>
  <c r="BG24" i="22"/>
  <c r="BH24" i="22" s="1"/>
  <c r="AO24" i="22"/>
  <c r="AP24" i="22" s="1"/>
  <c r="BC24" i="22"/>
  <c r="BD24" i="22" s="1"/>
  <c r="BN20" i="22"/>
  <c r="BS9" i="22" s="1"/>
  <c r="BL21" i="22"/>
  <c r="BM21" i="22" s="1"/>
  <c r="FJ113" i="14" s="1"/>
  <c r="BK22" i="22"/>
  <c r="AS24" i="22"/>
  <c r="AT23" i="22"/>
  <c r="AU23" i="22" s="1"/>
  <c r="AK25" i="22"/>
  <c r="AL25" i="22" s="1"/>
  <c r="AZ25" i="22"/>
  <c r="AH24" i="22"/>
  <c r="GO91" i="14" l="1"/>
  <c r="GN91" i="14"/>
  <c r="GE92" i="14"/>
  <c r="CH55" i="20"/>
  <c r="CF19" i="20"/>
  <c r="CN55" i="14"/>
  <c r="CL18" i="14"/>
  <c r="BG25" i="22"/>
  <c r="BH25" i="22" s="1"/>
  <c r="AO25" i="22"/>
  <c r="AP25" i="22" s="1"/>
  <c r="BC25" i="22"/>
  <c r="BD25" i="22" s="1"/>
  <c r="BL22" i="22"/>
  <c r="BM22" i="22" s="1"/>
  <c r="FJ114" i="14" s="1"/>
  <c r="BK23" i="22"/>
  <c r="FK115" i="14"/>
  <c r="AV23" i="22"/>
  <c r="BQ10" i="22" s="1"/>
  <c r="AS25" i="22"/>
  <c r="AT24" i="22"/>
  <c r="AU24" i="22" s="1"/>
  <c r="AK26" i="22"/>
  <c r="AL26" i="22" s="1"/>
  <c r="AZ26" i="22"/>
  <c r="AH25" i="22"/>
  <c r="GO92" i="14" l="1"/>
  <c r="GN92" i="14"/>
  <c r="GE93" i="14"/>
  <c r="CJ55" i="20"/>
  <c r="CH19" i="20"/>
  <c r="CP55" i="14"/>
  <c r="CN18" i="14"/>
  <c r="BG26" i="22"/>
  <c r="BH26" i="22" s="1"/>
  <c r="AO26" i="22"/>
  <c r="AP26" i="22" s="1"/>
  <c r="BC26" i="22"/>
  <c r="BD26" i="22" s="1"/>
  <c r="BL23" i="22"/>
  <c r="BM23" i="22" s="1"/>
  <c r="BK24" i="22"/>
  <c r="FK116" i="14"/>
  <c r="AS26" i="22"/>
  <c r="AT25" i="22"/>
  <c r="AU25" i="22" s="1"/>
  <c r="FK117" i="14" s="1"/>
  <c r="AK27" i="22"/>
  <c r="AL27" i="22" s="1"/>
  <c r="AZ27" i="22"/>
  <c r="AH26" i="22"/>
  <c r="GO93" i="14" l="1"/>
  <c r="GN93" i="14"/>
  <c r="GE94" i="14"/>
  <c r="CL55" i="20"/>
  <c r="CJ19" i="20"/>
  <c r="CR55" i="14"/>
  <c r="CP18" i="14"/>
  <c r="BG27" i="22"/>
  <c r="BH27" i="22" s="1"/>
  <c r="AO27" i="22"/>
  <c r="AP27" i="22" s="1"/>
  <c r="BC27" i="22"/>
  <c r="BD27" i="22" s="1"/>
  <c r="BL24" i="22"/>
  <c r="BM24" i="22" s="1"/>
  <c r="FJ116" i="14" s="1"/>
  <c r="BK25" i="22"/>
  <c r="FJ115" i="14"/>
  <c r="BN23" i="22"/>
  <c r="BS10" i="22" s="1"/>
  <c r="AS27" i="22"/>
  <c r="AT26" i="22"/>
  <c r="AU26" i="22" s="1"/>
  <c r="AK28" i="22"/>
  <c r="AL28" i="22" s="1"/>
  <c r="AZ28" i="22"/>
  <c r="AH27" i="22"/>
  <c r="GO94" i="14" l="1"/>
  <c r="GN94" i="14"/>
  <c r="GE95" i="14"/>
  <c r="CN55" i="20"/>
  <c r="CL19" i="20"/>
  <c r="CT55" i="14"/>
  <c r="CT18" i="14" s="1"/>
  <c r="CR18" i="14"/>
  <c r="BG28" i="22"/>
  <c r="BH28" i="22" s="1"/>
  <c r="AO28" i="22"/>
  <c r="AP28" i="22" s="1"/>
  <c r="BC28" i="22"/>
  <c r="BD28" i="22" s="1"/>
  <c r="BL25" i="22"/>
  <c r="BM25" i="22" s="1"/>
  <c r="FJ117" i="14" s="1"/>
  <c r="BK26" i="22"/>
  <c r="FK118" i="14"/>
  <c r="AV26" i="22"/>
  <c r="BQ11" i="22" s="1"/>
  <c r="AS28" i="22"/>
  <c r="AT27" i="22"/>
  <c r="AU27" i="22" s="1"/>
  <c r="AK29" i="22"/>
  <c r="AL29" i="22" s="1"/>
  <c r="AZ29" i="22"/>
  <c r="AH28" i="22"/>
  <c r="GO95" i="14" l="1"/>
  <c r="GN95" i="14"/>
  <c r="GE96" i="14"/>
  <c r="CP55" i="20"/>
  <c r="CN19" i="20"/>
  <c r="BG29" i="22"/>
  <c r="BH29" i="22" s="1"/>
  <c r="AO29" i="22"/>
  <c r="AP29" i="22" s="1"/>
  <c r="BC29" i="22"/>
  <c r="BD29" i="22" s="1"/>
  <c r="BL26" i="22"/>
  <c r="BM26" i="22" s="1"/>
  <c r="BK27" i="22"/>
  <c r="FK119" i="14"/>
  <c r="AS29" i="22"/>
  <c r="AT28" i="22"/>
  <c r="AU28" i="22" s="1"/>
  <c r="FK120" i="14" s="1"/>
  <c r="AK30" i="22"/>
  <c r="AL30" i="22" s="1"/>
  <c r="AZ30" i="22"/>
  <c r="AH29" i="22"/>
  <c r="GO96" i="14" l="1"/>
  <c r="GN96" i="14"/>
  <c r="GE97" i="14"/>
  <c r="CR55" i="20"/>
  <c r="CP19" i="20"/>
  <c r="BG30" i="22"/>
  <c r="BH30" i="22" s="1"/>
  <c r="AO30" i="22"/>
  <c r="AP30" i="22" s="1"/>
  <c r="BC30" i="22"/>
  <c r="BD30" i="22" s="1"/>
  <c r="FJ118" i="14"/>
  <c r="BN26" i="22"/>
  <c r="BS11" i="22" s="1"/>
  <c r="BL27" i="22"/>
  <c r="BM27" i="22" s="1"/>
  <c r="FJ119" i="14" s="1"/>
  <c r="BK28" i="22"/>
  <c r="AS30" i="22"/>
  <c r="AT29" i="22"/>
  <c r="AU29" i="22" s="1"/>
  <c r="AK31" i="22"/>
  <c r="AL31" i="22" s="1"/>
  <c r="AZ31" i="22"/>
  <c r="AH30" i="22"/>
  <c r="GO97" i="14" l="1"/>
  <c r="GN97" i="14"/>
  <c r="GE98" i="14"/>
  <c r="CT55" i="20"/>
  <c r="CT19" i="20" s="1"/>
  <c r="CR19" i="20"/>
  <c r="BG31" i="22"/>
  <c r="BH31" i="22" s="1"/>
  <c r="AO31" i="22"/>
  <c r="AP31" i="22" s="1"/>
  <c r="BC31" i="22"/>
  <c r="BD31" i="22" s="1"/>
  <c r="BL28" i="22"/>
  <c r="BM28" i="22" s="1"/>
  <c r="FJ120" i="14" s="1"/>
  <c r="BK29" i="22"/>
  <c r="FK121" i="14"/>
  <c r="AV29" i="22"/>
  <c r="BQ12" i="22" s="1"/>
  <c r="AS31" i="22"/>
  <c r="AT30" i="22"/>
  <c r="AU30" i="22" s="1"/>
  <c r="AK32" i="22"/>
  <c r="AL32" i="22" s="1"/>
  <c r="AZ32" i="22"/>
  <c r="AH31" i="22"/>
  <c r="GO98" i="14" l="1"/>
  <c r="GN98" i="14"/>
  <c r="GE99" i="14"/>
  <c r="BG32" i="22"/>
  <c r="BH32" i="22" s="1"/>
  <c r="AO32" i="22"/>
  <c r="AP32" i="22" s="1"/>
  <c r="BC32" i="22"/>
  <c r="BD32" i="22" s="1"/>
  <c r="BL29" i="22"/>
  <c r="BM29" i="22" s="1"/>
  <c r="FJ121" i="14" s="1"/>
  <c r="BK30" i="22"/>
  <c r="FK122" i="14"/>
  <c r="AS32" i="22"/>
  <c r="AT31" i="22"/>
  <c r="AU31" i="22" s="1"/>
  <c r="FK123" i="14" s="1"/>
  <c r="AK33" i="22"/>
  <c r="AL33" i="22" s="1"/>
  <c r="AZ33" i="22"/>
  <c r="AH32" i="22"/>
  <c r="GO99" i="14" l="1"/>
  <c r="GN99" i="14"/>
  <c r="GE100" i="14"/>
  <c r="BG33" i="22"/>
  <c r="BH33" i="22" s="1"/>
  <c r="AO33" i="22"/>
  <c r="AP33" i="22" s="1"/>
  <c r="BC33" i="22"/>
  <c r="BD33" i="22" s="1"/>
  <c r="BL30" i="22"/>
  <c r="BM30" i="22" s="1"/>
  <c r="FJ122" i="14" s="1"/>
  <c r="BK31" i="22"/>
  <c r="BN29" i="22"/>
  <c r="BS12" i="22" s="1"/>
  <c r="AS33" i="22"/>
  <c r="AT32" i="22"/>
  <c r="AU32" i="22" s="1"/>
  <c r="AK34" i="22"/>
  <c r="AL34" i="22" s="1"/>
  <c r="AZ34" i="22"/>
  <c r="AH33" i="22"/>
  <c r="GO100" i="14" l="1"/>
  <c r="GN100" i="14"/>
  <c r="GE101" i="14"/>
  <c r="BG34" i="22"/>
  <c r="BH34" i="22" s="1"/>
  <c r="AO34" i="22"/>
  <c r="AP34" i="22" s="1"/>
  <c r="BC34" i="22"/>
  <c r="BD34" i="22" s="1"/>
  <c r="BL31" i="22"/>
  <c r="BM31" i="22" s="1"/>
  <c r="FJ123" i="14" s="1"/>
  <c r="BK32" i="22"/>
  <c r="FK124" i="14"/>
  <c r="AV32" i="22"/>
  <c r="BQ13" i="22" s="1"/>
  <c r="AS34" i="22"/>
  <c r="AT33" i="22"/>
  <c r="AU33" i="22" s="1"/>
  <c r="AK35" i="22"/>
  <c r="AL35" i="22" s="1"/>
  <c r="AZ35" i="22"/>
  <c r="AH34" i="22"/>
  <c r="GO101" i="14" l="1"/>
  <c r="GN101" i="14"/>
  <c r="GE102" i="14"/>
  <c r="BG35" i="22"/>
  <c r="BH35" i="22" s="1"/>
  <c r="AO35" i="22"/>
  <c r="AP35" i="22" s="1"/>
  <c r="BC35" i="22"/>
  <c r="BD35" i="22" s="1"/>
  <c r="BL32" i="22"/>
  <c r="BM32" i="22" s="1"/>
  <c r="FJ124" i="14" s="1"/>
  <c r="BK33" i="22"/>
  <c r="FK125" i="14"/>
  <c r="AS35" i="22"/>
  <c r="AT34" i="22"/>
  <c r="AU34" i="22" s="1"/>
  <c r="FK126" i="14" s="1"/>
  <c r="AK36" i="22"/>
  <c r="AL36" i="22" s="1"/>
  <c r="AZ36" i="22"/>
  <c r="AH35" i="22"/>
  <c r="GE103" i="14" l="1"/>
  <c r="GO102" i="14"/>
  <c r="GN102" i="14"/>
  <c r="BG36" i="22"/>
  <c r="BH36" i="22" s="1"/>
  <c r="AO36" i="22"/>
  <c r="AP36" i="22" s="1"/>
  <c r="BC36" i="22"/>
  <c r="BD36" i="22" s="1"/>
  <c r="BL33" i="22"/>
  <c r="BM33" i="22" s="1"/>
  <c r="FJ125" i="14" s="1"/>
  <c r="BK34" i="22"/>
  <c r="BN32" i="22"/>
  <c r="BS13" i="22" s="1"/>
  <c r="AS36" i="22"/>
  <c r="AT35" i="22"/>
  <c r="AU35" i="22" s="1"/>
  <c r="AK37" i="22"/>
  <c r="AL37" i="22" s="1"/>
  <c r="AZ37" i="22"/>
  <c r="AH36" i="22"/>
  <c r="GO103" i="14" l="1"/>
  <c r="GN103" i="14"/>
  <c r="GE104" i="14"/>
  <c r="BG37" i="22"/>
  <c r="BH37" i="22" s="1"/>
  <c r="AO37" i="22"/>
  <c r="AP37" i="22" s="1"/>
  <c r="BC37" i="22"/>
  <c r="BD37" i="22" s="1"/>
  <c r="BL34" i="22"/>
  <c r="BM34" i="22" s="1"/>
  <c r="FJ126" i="14" s="1"/>
  <c r="BK35" i="22"/>
  <c r="FK127" i="14"/>
  <c r="AV35" i="22"/>
  <c r="BQ14" i="22" s="1"/>
  <c r="AS37" i="22"/>
  <c r="AT36" i="22"/>
  <c r="AU36" i="22" s="1"/>
  <c r="AK38" i="22"/>
  <c r="AL38" i="22" s="1"/>
  <c r="AZ38" i="22"/>
  <c r="AH37" i="22"/>
  <c r="GO104" i="14" l="1"/>
  <c r="GN104" i="14"/>
  <c r="GE105" i="14"/>
  <c r="BG38" i="22"/>
  <c r="BH38" i="22" s="1"/>
  <c r="AO38" i="22"/>
  <c r="AP38" i="22" s="1"/>
  <c r="BC38" i="22"/>
  <c r="BD38" i="22" s="1"/>
  <c r="BL35" i="22"/>
  <c r="BM35" i="22" s="1"/>
  <c r="FJ127" i="14" s="1"/>
  <c r="BK36" i="22"/>
  <c r="FK128" i="14"/>
  <c r="AS38" i="22"/>
  <c r="AT37" i="22"/>
  <c r="AU37" i="22" s="1"/>
  <c r="FK129" i="14" s="1"/>
  <c r="AK39" i="22"/>
  <c r="AL39" i="22" s="1"/>
  <c r="AZ39" i="22"/>
  <c r="AH38" i="22"/>
  <c r="GO105" i="14" l="1"/>
  <c r="GN105" i="14"/>
  <c r="GE106" i="14"/>
  <c r="BG39" i="22"/>
  <c r="BH39" i="22" s="1"/>
  <c r="AO39" i="22"/>
  <c r="AP39" i="22" s="1"/>
  <c r="BC39" i="22"/>
  <c r="BD39" i="22" s="1"/>
  <c r="BL36" i="22"/>
  <c r="BM36" i="22" s="1"/>
  <c r="FJ128" i="14" s="1"/>
  <c r="BK37" i="22"/>
  <c r="BN35" i="22"/>
  <c r="BS14" i="22" s="1"/>
  <c r="AS39" i="22"/>
  <c r="AT38" i="22"/>
  <c r="AU38" i="22" s="1"/>
  <c r="AK40" i="22"/>
  <c r="AL40" i="22" s="1"/>
  <c r="AZ40" i="22"/>
  <c r="AH39" i="22"/>
  <c r="GO106" i="14" l="1"/>
  <c r="GN106" i="14"/>
  <c r="GE107" i="14"/>
  <c r="BG40" i="22"/>
  <c r="BH40" i="22" s="1"/>
  <c r="AO40" i="22"/>
  <c r="AP40" i="22" s="1"/>
  <c r="BC40" i="22"/>
  <c r="BD40" i="22" s="1"/>
  <c r="BL37" i="22"/>
  <c r="BM37" i="22" s="1"/>
  <c r="FJ129" i="14" s="1"/>
  <c r="BK38" i="22"/>
  <c r="FK130" i="14"/>
  <c r="AV38" i="22"/>
  <c r="BQ15" i="22" s="1"/>
  <c r="AS40" i="22"/>
  <c r="AT39" i="22"/>
  <c r="AU39" i="22" s="1"/>
  <c r="AK41" i="22"/>
  <c r="AL41" i="22" s="1"/>
  <c r="AZ41" i="22"/>
  <c r="AH40" i="22"/>
  <c r="GO107" i="14" l="1"/>
  <c r="GN107" i="14"/>
  <c r="GE108" i="14"/>
  <c r="BG41" i="22"/>
  <c r="BH41" i="22" s="1"/>
  <c r="AO41" i="22"/>
  <c r="AP41" i="22" s="1"/>
  <c r="BC41" i="22"/>
  <c r="BD41" i="22" s="1"/>
  <c r="BL38" i="22"/>
  <c r="BM38" i="22" s="1"/>
  <c r="FJ130" i="14" s="1"/>
  <c r="BK39" i="22"/>
  <c r="FK131" i="14"/>
  <c r="AS41" i="22"/>
  <c r="AT40" i="22"/>
  <c r="AU40" i="22" s="1"/>
  <c r="FK132" i="14" s="1"/>
  <c r="AK42" i="22"/>
  <c r="AL42" i="22" s="1"/>
  <c r="AZ42" i="22"/>
  <c r="AH41" i="22"/>
  <c r="GO108" i="14" l="1"/>
  <c r="GN108" i="14"/>
  <c r="GE109" i="14"/>
  <c r="BG42" i="22"/>
  <c r="BH42" i="22" s="1"/>
  <c r="AO42" i="22"/>
  <c r="AP42" i="22" s="1"/>
  <c r="BC42" i="22"/>
  <c r="BD42" i="22" s="1"/>
  <c r="BL39" i="22"/>
  <c r="BM39" i="22" s="1"/>
  <c r="FJ131" i="14" s="1"/>
  <c r="BK40" i="22"/>
  <c r="BN38" i="22"/>
  <c r="BS15" i="22" s="1"/>
  <c r="AS42" i="22"/>
  <c r="AT41" i="22"/>
  <c r="AU41" i="22" s="1"/>
  <c r="AK43" i="22"/>
  <c r="AL43" i="22" s="1"/>
  <c r="AZ43" i="22"/>
  <c r="AH42" i="22"/>
  <c r="GN109" i="14" l="1"/>
  <c r="GO109" i="14"/>
  <c r="GE110" i="14"/>
  <c r="BG43" i="22"/>
  <c r="BH43" i="22" s="1"/>
  <c r="AO43" i="22"/>
  <c r="AP43" i="22" s="1"/>
  <c r="BC43" i="22"/>
  <c r="BD43" i="22" s="1"/>
  <c r="BL40" i="22"/>
  <c r="BM40" i="22" s="1"/>
  <c r="FJ132" i="14" s="1"/>
  <c r="BK41" i="22"/>
  <c r="FK133" i="14"/>
  <c r="AV41" i="22"/>
  <c r="BQ16" i="22" s="1"/>
  <c r="AS43" i="22"/>
  <c r="AT42" i="22"/>
  <c r="AU42" i="22" s="1"/>
  <c r="AK44" i="22"/>
  <c r="AL44" i="22" s="1"/>
  <c r="AZ44" i="22"/>
  <c r="AH43" i="22"/>
  <c r="GO110" i="14" l="1"/>
  <c r="GN110" i="14"/>
  <c r="GE111" i="14"/>
  <c r="BG44" i="22"/>
  <c r="BH44" i="22" s="1"/>
  <c r="AO44" i="22"/>
  <c r="AP44" i="22" s="1"/>
  <c r="BC44" i="22"/>
  <c r="BD44" i="22" s="1"/>
  <c r="BL41" i="22"/>
  <c r="BM41" i="22" s="1"/>
  <c r="FJ133" i="14" s="1"/>
  <c r="BK42" i="22"/>
  <c r="FK134" i="14"/>
  <c r="AS44" i="22"/>
  <c r="AT43" i="22"/>
  <c r="AU43" i="22" s="1"/>
  <c r="FK135" i="14" s="1"/>
  <c r="AK45" i="22"/>
  <c r="AL45" i="22" s="1"/>
  <c r="AZ45" i="22"/>
  <c r="AH44" i="22"/>
  <c r="GO111" i="14" l="1"/>
  <c r="GN111" i="14"/>
  <c r="GE112" i="14"/>
  <c r="BG45" i="22"/>
  <c r="BH45" i="22" s="1"/>
  <c r="AO45" i="22"/>
  <c r="AP45" i="22" s="1"/>
  <c r="BC45" i="22"/>
  <c r="BD45" i="22" s="1"/>
  <c r="BL42" i="22"/>
  <c r="BM42" i="22" s="1"/>
  <c r="FJ134" i="14" s="1"/>
  <c r="BK43" i="22"/>
  <c r="BN41" i="22"/>
  <c r="BS16" i="22" s="1"/>
  <c r="AS45" i="22"/>
  <c r="AT44" i="22"/>
  <c r="AU44" i="22" s="1"/>
  <c r="AK46" i="22"/>
  <c r="AL46" i="22" s="1"/>
  <c r="AZ46" i="22"/>
  <c r="AH45" i="22"/>
  <c r="GO112" i="14" l="1"/>
  <c r="GN112" i="14"/>
  <c r="GE113" i="14"/>
  <c r="BG46" i="22"/>
  <c r="BH46" i="22" s="1"/>
  <c r="AO46" i="22"/>
  <c r="AP46" i="22" s="1"/>
  <c r="BC46" i="22"/>
  <c r="BD46" i="22" s="1"/>
  <c r="BL43" i="22"/>
  <c r="BM43" i="22" s="1"/>
  <c r="FJ135" i="14" s="1"/>
  <c r="BK44" i="22"/>
  <c r="FK136" i="14"/>
  <c r="AV44" i="22"/>
  <c r="BQ17" i="22" s="1"/>
  <c r="AS46" i="22"/>
  <c r="AT45" i="22"/>
  <c r="AU45" i="22" s="1"/>
  <c r="AK47" i="22"/>
  <c r="AL47" i="22" s="1"/>
  <c r="AZ47" i="22"/>
  <c r="AH46" i="22"/>
  <c r="GO113" i="14" l="1"/>
  <c r="GN113" i="14"/>
  <c r="GE114" i="14"/>
  <c r="BG47" i="22"/>
  <c r="BH47" i="22" s="1"/>
  <c r="AO47" i="22"/>
  <c r="AP47" i="22" s="1"/>
  <c r="BC47" i="22"/>
  <c r="BD47" i="22" s="1"/>
  <c r="BL44" i="22"/>
  <c r="BM44" i="22" s="1"/>
  <c r="FJ136" i="14" s="1"/>
  <c r="BK45" i="22"/>
  <c r="FK137" i="14"/>
  <c r="AS47" i="22"/>
  <c r="AT46" i="22"/>
  <c r="AU46" i="22" s="1"/>
  <c r="FK138" i="14" s="1"/>
  <c r="AK48" i="22"/>
  <c r="AL48" i="22" s="1"/>
  <c r="AZ48" i="22"/>
  <c r="AH47" i="22"/>
  <c r="GO114" i="14" l="1"/>
  <c r="GN114" i="14"/>
  <c r="GE115" i="14"/>
  <c r="BG48" i="22"/>
  <c r="BH48" i="22" s="1"/>
  <c r="AO48" i="22"/>
  <c r="AP48" i="22" s="1"/>
  <c r="BC48" i="22"/>
  <c r="BD48" i="22" s="1"/>
  <c r="BL45" i="22"/>
  <c r="BM45" i="22" s="1"/>
  <c r="FJ137" i="14" s="1"/>
  <c r="BK46" i="22"/>
  <c r="BN44" i="22"/>
  <c r="BS17" i="22" s="1"/>
  <c r="AS48" i="22"/>
  <c r="AT47" i="22"/>
  <c r="AU47" i="22" s="1"/>
  <c r="AK49" i="22"/>
  <c r="AL49" i="22" s="1"/>
  <c r="AZ49" i="22"/>
  <c r="AH48" i="22"/>
  <c r="GO115" i="14" l="1"/>
  <c r="GN115" i="14"/>
  <c r="GE116" i="14"/>
  <c r="BG49" i="22"/>
  <c r="BH49" i="22" s="1"/>
  <c r="AO49" i="22"/>
  <c r="AP49" i="22" s="1"/>
  <c r="BC49" i="22"/>
  <c r="BD49" i="22" s="1"/>
  <c r="BL46" i="22"/>
  <c r="BM46" i="22" s="1"/>
  <c r="FJ138" i="14" s="1"/>
  <c r="BK47" i="22"/>
  <c r="FK139" i="14"/>
  <c r="AV47" i="22"/>
  <c r="BQ18" i="22" s="1"/>
  <c r="AS49" i="22"/>
  <c r="AT48" i="22"/>
  <c r="AU48" i="22" s="1"/>
  <c r="AK50" i="22"/>
  <c r="AL50" i="22" s="1"/>
  <c r="AZ50" i="22"/>
  <c r="AH49" i="22"/>
  <c r="GE117" i="14" l="1"/>
  <c r="GO116" i="14"/>
  <c r="GN116" i="14"/>
  <c r="BG50" i="22"/>
  <c r="BH50" i="22" s="1"/>
  <c r="AO50" i="22"/>
  <c r="AP50" i="22" s="1"/>
  <c r="BC50" i="22"/>
  <c r="BD50" i="22" s="1"/>
  <c r="BL47" i="22"/>
  <c r="BM47" i="22" s="1"/>
  <c r="FJ139" i="14" s="1"/>
  <c r="BK48" i="22"/>
  <c r="FK140" i="14"/>
  <c r="AS50" i="22"/>
  <c r="AT49" i="22"/>
  <c r="AU49" i="22" s="1"/>
  <c r="FK141" i="14" s="1"/>
  <c r="AK51" i="22"/>
  <c r="AL51" i="22" s="1"/>
  <c r="AZ51" i="22"/>
  <c r="AH50" i="22"/>
  <c r="GN117" i="14" l="1"/>
  <c r="GO117" i="14"/>
  <c r="GE118" i="14"/>
  <c r="BG51" i="22"/>
  <c r="BH51" i="22" s="1"/>
  <c r="AO51" i="22"/>
  <c r="AP51" i="22" s="1"/>
  <c r="BC51" i="22"/>
  <c r="BD51" i="22" s="1"/>
  <c r="BL48" i="22"/>
  <c r="BM48" i="22" s="1"/>
  <c r="FJ140" i="14" s="1"/>
  <c r="BK49" i="22"/>
  <c r="BN47" i="22"/>
  <c r="BS18" i="22" s="1"/>
  <c r="AS51" i="22"/>
  <c r="AT50" i="22"/>
  <c r="AU50" i="22" s="1"/>
  <c r="AK52" i="22"/>
  <c r="AL52" i="22" s="1"/>
  <c r="AZ52" i="22"/>
  <c r="AH51" i="22"/>
  <c r="GO118" i="14" l="1"/>
  <c r="GN118" i="14"/>
  <c r="GE119" i="14"/>
  <c r="BG52" i="22"/>
  <c r="BH52" i="22" s="1"/>
  <c r="AO52" i="22"/>
  <c r="AP52" i="22" s="1"/>
  <c r="BC52" i="22"/>
  <c r="BD52" i="22" s="1"/>
  <c r="BL49" i="22"/>
  <c r="BM49" i="22" s="1"/>
  <c r="FJ141" i="14" s="1"/>
  <c r="BK50" i="22"/>
  <c r="FK142" i="14"/>
  <c r="AV50" i="22"/>
  <c r="BQ19" i="22" s="1"/>
  <c r="AS52" i="22"/>
  <c r="AT51" i="22"/>
  <c r="AU51" i="22" s="1"/>
  <c r="AK53" i="22"/>
  <c r="AL53" i="22" s="1"/>
  <c r="AZ53" i="22"/>
  <c r="AH52" i="22"/>
  <c r="GN119" i="14" l="1"/>
  <c r="GO119" i="14"/>
  <c r="GE120" i="14"/>
  <c r="BG53" i="22"/>
  <c r="BH53" i="22" s="1"/>
  <c r="AO53" i="22"/>
  <c r="AP53" i="22" s="1"/>
  <c r="BC53" i="22"/>
  <c r="BD53" i="22" s="1"/>
  <c r="BL50" i="22"/>
  <c r="BM50" i="22" s="1"/>
  <c r="FJ142" i="14" s="1"/>
  <c r="BK51" i="22"/>
  <c r="FK143" i="14"/>
  <c r="AS53" i="22"/>
  <c r="AT52" i="22"/>
  <c r="AU52" i="22" s="1"/>
  <c r="FK144" i="14" s="1"/>
  <c r="AK54" i="22"/>
  <c r="AL54" i="22" s="1"/>
  <c r="AZ54" i="22"/>
  <c r="AH53" i="22"/>
  <c r="GO120" i="14" l="1"/>
  <c r="GN120" i="14"/>
  <c r="GE121" i="14"/>
  <c r="BG54" i="22"/>
  <c r="BH54" i="22" s="1"/>
  <c r="AO54" i="22"/>
  <c r="AP54" i="22" s="1"/>
  <c r="BC54" i="22"/>
  <c r="BD54" i="22" s="1"/>
  <c r="BL51" i="22"/>
  <c r="BM51" i="22" s="1"/>
  <c r="FJ143" i="14" s="1"/>
  <c r="BK52" i="22"/>
  <c r="BN50" i="22"/>
  <c r="BS19" i="22" s="1"/>
  <c r="AS54" i="22"/>
  <c r="AT53" i="22"/>
  <c r="AU53" i="22" s="1"/>
  <c r="BG55" i="22"/>
  <c r="BH55" i="22" s="1"/>
  <c r="AK55" i="22"/>
  <c r="AL55" i="22" s="1"/>
  <c r="AZ55" i="22"/>
  <c r="AH54" i="22"/>
  <c r="GO121" i="14" l="1"/>
  <c r="GN121" i="14"/>
  <c r="GE122" i="14"/>
  <c r="AO55" i="22"/>
  <c r="AP55" i="22" s="1"/>
  <c r="BC55" i="22"/>
  <c r="BD55" i="22" s="1"/>
  <c r="BL52" i="22"/>
  <c r="BM52" i="22" s="1"/>
  <c r="FJ144" i="14" s="1"/>
  <c r="BK53" i="22"/>
  <c r="FK145" i="14"/>
  <c r="AV53" i="22"/>
  <c r="BQ20" i="22" s="1"/>
  <c r="AS55" i="22"/>
  <c r="AT54" i="22"/>
  <c r="AU54" i="22" s="1"/>
  <c r="BG56" i="22"/>
  <c r="BH56" i="22" s="1"/>
  <c r="AK56" i="22"/>
  <c r="AL56" i="22" s="1"/>
  <c r="AZ56" i="22"/>
  <c r="AH55" i="22"/>
  <c r="GN122" i="14" l="1"/>
  <c r="GO122" i="14"/>
  <c r="GE123" i="14"/>
  <c r="AO56" i="22"/>
  <c r="AP56" i="22" s="1"/>
  <c r="BC56" i="22"/>
  <c r="BD56" i="22" s="1"/>
  <c r="BL53" i="22"/>
  <c r="BM53" i="22" s="1"/>
  <c r="FJ145" i="14" s="1"/>
  <c r="BK54" i="22"/>
  <c r="FK146" i="14"/>
  <c r="AS56" i="22"/>
  <c r="AT55" i="22"/>
  <c r="AU55" i="22" s="1"/>
  <c r="FK147" i="14" s="1"/>
  <c r="BG57" i="22"/>
  <c r="BH57" i="22" s="1"/>
  <c r="AK57" i="22"/>
  <c r="AL57" i="22" s="1"/>
  <c r="AZ57" i="22"/>
  <c r="AH56" i="22"/>
  <c r="GO123" i="14" l="1"/>
  <c r="GN123" i="14"/>
  <c r="GE124" i="14"/>
  <c r="AO57" i="22"/>
  <c r="AP57" i="22" s="1"/>
  <c r="BC57" i="22"/>
  <c r="BD57" i="22" s="1"/>
  <c r="BL54" i="22"/>
  <c r="BM54" i="22" s="1"/>
  <c r="FJ146" i="14" s="1"/>
  <c r="BK55" i="22"/>
  <c r="BN53" i="22"/>
  <c r="BS20" i="22" s="1"/>
  <c r="AS57" i="22"/>
  <c r="AT56" i="22"/>
  <c r="AU56" i="22" s="1"/>
  <c r="BG58" i="22"/>
  <c r="BH58" i="22" s="1"/>
  <c r="AK58" i="22"/>
  <c r="AL58" i="22" s="1"/>
  <c r="AZ58" i="22"/>
  <c r="AH57" i="22"/>
  <c r="GN124" i="14" l="1"/>
  <c r="GO124" i="14"/>
  <c r="GE125" i="14"/>
  <c r="AO58" i="22"/>
  <c r="AP58" i="22" s="1"/>
  <c r="BC58" i="22"/>
  <c r="BD58" i="22" s="1"/>
  <c r="BL55" i="22"/>
  <c r="BM55" i="22" s="1"/>
  <c r="FJ147" i="14" s="1"/>
  <c r="BK56" i="22"/>
  <c r="FK148" i="14"/>
  <c r="AV56" i="22"/>
  <c r="BQ21" i="22" s="1"/>
  <c r="AS58" i="22"/>
  <c r="AT57" i="22"/>
  <c r="AU57" i="22" s="1"/>
  <c r="BG59" i="22"/>
  <c r="BH59" i="22" s="1"/>
  <c r="AK59" i="22"/>
  <c r="AL59" i="22" s="1"/>
  <c r="AZ59" i="22"/>
  <c r="AH58" i="22"/>
  <c r="GO125" i="14" l="1"/>
  <c r="GN125" i="14"/>
  <c r="GE126" i="14"/>
  <c r="AO59" i="22"/>
  <c r="AP59" i="22" s="1"/>
  <c r="BC59" i="22"/>
  <c r="BD59" i="22" s="1"/>
  <c r="BL56" i="22"/>
  <c r="BM56" i="22" s="1"/>
  <c r="FJ148" i="14" s="1"/>
  <c r="BK57" i="22"/>
  <c r="FK149" i="14"/>
  <c r="AS59" i="22"/>
  <c r="AT58" i="22"/>
  <c r="AU58" i="22" s="1"/>
  <c r="FK150" i="14" s="1"/>
  <c r="BG60" i="22"/>
  <c r="BH60" i="22" s="1"/>
  <c r="AK60" i="22"/>
  <c r="AL60" i="22" s="1"/>
  <c r="AZ60" i="22"/>
  <c r="AH59" i="22"/>
  <c r="GN126" i="14" l="1"/>
  <c r="GE127" i="14"/>
  <c r="GO126" i="14"/>
  <c r="AO60" i="22"/>
  <c r="AP60" i="22" s="1"/>
  <c r="BC60" i="22"/>
  <c r="BD60" i="22" s="1"/>
  <c r="BL57" i="22"/>
  <c r="BM57" i="22" s="1"/>
  <c r="FJ149" i="14" s="1"/>
  <c r="BK58" i="22"/>
  <c r="BN56" i="22"/>
  <c r="BS21" i="22" s="1"/>
  <c r="AS60" i="22"/>
  <c r="AT59" i="22"/>
  <c r="AU59" i="22" s="1"/>
  <c r="BG61" i="22"/>
  <c r="BH61" i="22" s="1"/>
  <c r="AK61" i="22"/>
  <c r="AL61" i="22" s="1"/>
  <c r="AZ61" i="22"/>
  <c r="AH60" i="22"/>
  <c r="GE128" i="14" l="1"/>
  <c r="GO127" i="14"/>
  <c r="GN127" i="14"/>
  <c r="AO61" i="22"/>
  <c r="AP61" i="22" s="1"/>
  <c r="BC61" i="22"/>
  <c r="BD61" i="22" s="1"/>
  <c r="BL58" i="22"/>
  <c r="BM58" i="22" s="1"/>
  <c r="FJ150" i="14" s="1"/>
  <c r="BK59" i="22"/>
  <c r="FK151" i="14"/>
  <c r="AV59" i="22"/>
  <c r="BQ22" i="22" s="1"/>
  <c r="AS61" i="22"/>
  <c r="AT60" i="22"/>
  <c r="AU60" i="22" s="1"/>
  <c r="BG62" i="22"/>
  <c r="BH62" i="22" s="1"/>
  <c r="AK62" i="22"/>
  <c r="AL62" i="22" s="1"/>
  <c r="AZ62" i="22"/>
  <c r="AH61" i="22"/>
  <c r="GO128" i="14" l="1"/>
  <c r="GN128" i="14"/>
  <c r="GE129" i="14"/>
  <c r="AO62" i="22"/>
  <c r="AP62" i="22" s="1"/>
  <c r="BC62" i="22"/>
  <c r="BD62" i="22" s="1"/>
  <c r="BL59" i="22"/>
  <c r="BM59" i="22" s="1"/>
  <c r="FJ151" i="14" s="1"/>
  <c r="BK60" i="22"/>
  <c r="FK152" i="14"/>
  <c r="AS62" i="22"/>
  <c r="AT61" i="22"/>
  <c r="AU61" i="22" s="1"/>
  <c r="FK153" i="14" s="1"/>
  <c r="BG63" i="22"/>
  <c r="BH63" i="22" s="1"/>
  <c r="AK63" i="22"/>
  <c r="AL63" i="22" s="1"/>
  <c r="AZ63" i="22"/>
  <c r="AH62" i="22"/>
  <c r="GE130" i="14" l="1"/>
  <c r="GO129" i="14"/>
  <c r="GN129" i="14"/>
  <c r="AO63" i="22"/>
  <c r="AP63" i="22" s="1"/>
  <c r="BC63" i="22"/>
  <c r="BD63" i="22" s="1"/>
  <c r="BL60" i="22"/>
  <c r="BM60" i="22" s="1"/>
  <c r="FJ152" i="14" s="1"/>
  <c r="BK61" i="22"/>
  <c r="BN59" i="22"/>
  <c r="BS22" i="22" s="1"/>
  <c r="AS63" i="22"/>
  <c r="AT62" i="22"/>
  <c r="AU62" i="22" s="1"/>
  <c r="BG64" i="22"/>
  <c r="BH64" i="22" s="1"/>
  <c r="AK64" i="22"/>
  <c r="AL64" i="22" s="1"/>
  <c r="AZ64" i="22"/>
  <c r="AH63" i="22"/>
  <c r="GO130" i="14" l="1"/>
  <c r="GN130" i="14"/>
  <c r="GE131" i="14"/>
  <c r="AO64" i="22"/>
  <c r="AP64" i="22" s="1"/>
  <c r="BC64" i="22"/>
  <c r="BD64" i="22" s="1"/>
  <c r="BL61" i="22"/>
  <c r="BM61" i="22" s="1"/>
  <c r="FJ153" i="14" s="1"/>
  <c r="BK62" i="22"/>
  <c r="FK154" i="14"/>
  <c r="AV62" i="22"/>
  <c r="BQ23" i="22" s="1"/>
  <c r="AS64" i="22"/>
  <c r="AT63" i="22"/>
  <c r="AU63" i="22" s="1"/>
  <c r="BG65" i="22"/>
  <c r="BH65" i="22" s="1"/>
  <c r="AK65" i="22"/>
  <c r="AL65" i="22" s="1"/>
  <c r="AZ65" i="22"/>
  <c r="AH64" i="22"/>
  <c r="GO131" i="14" l="1"/>
  <c r="GN131" i="14"/>
  <c r="GE132" i="14"/>
  <c r="AO65" i="22"/>
  <c r="AP65" i="22" s="1"/>
  <c r="BC65" i="22"/>
  <c r="BD65" i="22" s="1"/>
  <c r="BL62" i="22"/>
  <c r="BM62" i="22" s="1"/>
  <c r="FJ154" i="14" s="1"/>
  <c r="BK63" i="22"/>
  <c r="FK155" i="14"/>
  <c r="AS65" i="22"/>
  <c r="AT64" i="22"/>
  <c r="AU64" i="22" s="1"/>
  <c r="FK156" i="14" s="1"/>
  <c r="BG66" i="22"/>
  <c r="BH66" i="22" s="1"/>
  <c r="AK66" i="22"/>
  <c r="AL66" i="22" s="1"/>
  <c r="AZ66" i="22"/>
  <c r="AH65" i="22"/>
  <c r="GO132" i="14" l="1"/>
  <c r="GN132" i="14"/>
  <c r="GE133" i="14"/>
  <c r="AO66" i="22"/>
  <c r="AP66" i="22" s="1"/>
  <c r="BC66" i="22"/>
  <c r="BD66" i="22" s="1"/>
  <c r="BL63" i="22"/>
  <c r="BM63" i="22" s="1"/>
  <c r="FJ155" i="14" s="1"/>
  <c r="BK64" i="22"/>
  <c r="BN62" i="22"/>
  <c r="BS23" i="22" s="1"/>
  <c r="AS66" i="22"/>
  <c r="AT65" i="22"/>
  <c r="AU65" i="22" s="1"/>
  <c r="BG67" i="22"/>
  <c r="BH67" i="22" s="1"/>
  <c r="AK67" i="22"/>
  <c r="AL67" i="22" s="1"/>
  <c r="AZ67" i="22"/>
  <c r="AH66" i="22"/>
  <c r="GO133" i="14" l="1"/>
  <c r="GN133" i="14"/>
  <c r="GE134" i="14"/>
  <c r="AO67" i="22"/>
  <c r="AP67" i="22" s="1"/>
  <c r="BC67" i="22"/>
  <c r="BD67" i="22" s="1"/>
  <c r="BL64" i="22"/>
  <c r="BM64" i="22" s="1"/>
  <c r="FJ156" i="14" s="1"/>
  <c r="BK65" i="22"/>
  <c r="FK157" i="14"/>
  <c r="AV65" i="22"/>
  <c r="BQ24" i="22" s="1"/>
  <c r="AS67" i="22"/>
  <c r="AT66" i="22"/>
  <c r="AU66" i="22" s="1"/>
  <c r="BG68" i="22"/>
  <c r="BH68" i="22" s="1"/>
  <c r="AK68" i="22"/>
  <c r="AL68" i="22" s="1"/>
  <c r="AZ68" i="22"/>
  <c r="AH67" i="22"/>
  <c r="GN134" i="14" l="1"/>
  <c r="GO134" i="14"/>
  <c r="GE135" i="14"/>
  <c r="AO68" i="22"/>
  <c r="AP68" i="22" s="1"/>
  <c r="BC68" i="22"/>
  <c r="BD68" i="22" s="1"/>
  <c r="BL65" i="22"/>
  <c r="BM65" i="22" s="1"/>
  <c r="FJ157" i="14" s="1"/>
  <c r="BK66" i="22"/>
  <c r="FK158" i="14"/>
  <c r="AS68" i="22"/>
  <c r="AT67" i="22"/>
  <c r="AU67" i="22" s="1"/>
  <c r="FK159" i="14" s="1"/>
  <c r="BG69" i="22"/>
  <c r="BH69" i="22" s="1"/>
  <c r="AK69" i="22"/>
  <c r="AL69" i="22" s="1"/>
  <c r="AZ69" i="22"/>
  <c r="AH68" i="22"/>
  <c r="GN135" i="14" l="1"/>
  <c r="GO135" i="14"/>
  <c r="GE136" i="14"/>
  <c r="AO69" i="22"/>
  <c r="AP69" i="22" s="1"/>
  <c r="BC69" i="22"/>
  <c r="BD69" i="22" s="1"/>
  <c r="BL66" i="22"/>
  <c r="BM66" i="22" s="1"/>
  <c r="FJ158" i="14" s="1"/>
  <c r="BK67" i="22"/>
  <c r="BN65" i="22"/>
  <c r="BS24" i="22" s="1"/>
  <c r="AS69" i="22"/>
  <c r="AT68" i="22"/>
  <c r="AU68" i="22" s="1"/>
  <c r="BG70" i="22"/>
  <c r="BH70" i="22" s="1"/>
  <c r="AO70" i="22"/>
  <c r="AP70" i="22" s="1"/>
  <c r="AK70" i="22"/>
  <c r="AL70" i="22" s="1"/>
  <c r="AZ70" i="22"/>
  <c r="AH69" i="22"/>
  <c r="GO136" i="14" l="1"/>
  <c r="GN136" i="14"/>
  <c r="GE137" i="14"/>
  <c r="BC70" i="22"/>
  <c r="BD70" i="22" s="1"/>
  <c r="BL67" i="22"/>
  <c r="BM67" i="22" s="1"/>
  <c r="FJ159" i="14" s="1"/>
  <c r="BK68" i="22"/>
  <c r="FK160" i="14"/>
  <c r="AV68" i="22"/>
  <c r="BQ25" i="22" s="1"/>
  <c r="AS70" i="22"/>
  <c r="AT69" i="22"/>
  <c r="AU69" i="22" s="1"/>
  <c r="AO71" i="22"/>
  <c r="AP71" i="22" s="1"/>
  <c r="BG71" i="22"/>
  <c r="BH71" i="22" s="1"/>
  <c r="AK71" i="22"/>
  <c r="AL71" i="22" s="1"/>
  <c r="AZ71" i="22"/>
  <c r="AH70" i="22"/>
  <c r="GO137" i="14" l="1"/>
  <c r="GN137" i="14"/>
  <c r="GE138" i="14"/>
  <c r="BC71" i="22"/>
  <c r="BD71" i="22" s="1"/>
  <c r="BL68" i="22"/>
  <c r="BM68" i="22" s="1"/>
  <c r="FJ160" i="14" s="1"/>
  <c r="BK69" i="22"/>
  <c r="FK161" i="14"/>
  <c r="AS71" i="22"/>
  <c r="AT70" i="22"/>
  <c r="AU70" i="22" s="1"/>
  <c r="FK162" i="14" s="1"/>
  <c r="BG72" i="22"/>
  <c r="BH72" i="22" s="1"/>
  <c r="AO72" i="22"/>
  <c r="AP72" i="22" s="1"/>
  <c r="AK72" i="22"/>
  <c r="AL72" i="22" s="1"/>
  <c r="AZ72" i="22"/>
  <c r="AH71" i="22"/>
  <c r="GO138" i="14" l="1"/>
  <c r="GN138" i="14"/>
  <c r="GE139" i="14"/>
  <c r="BC72" i="22"/>
  <c r="BD72" i="22" s="1"/>
  <c r="BL69" i="22"/>
  <c r="BM69" i="22" s="1"/>
  <c r="FJ161" i="14" s="1"/>
  <c r="BK70" i="22"/>
  <c r="BN68" i="22"/>
  <c r="BS25" i="22" s="1"/>
  <c r="AS72" i="22"/>
  <c r="AT71" i="22"/>
  <c r="AU71" i="22" s="1"/>
  <c r="AO73" i="22"/>
  <c r="AP73" i="22" s="1"/>
  <c r="BG73" i="22"/>
  <c r="BH73" i="22" s="1"/>
  <c r="AK73" i="22"/>
  <c r="AL73" i="22" s="1"/>
  <c r="AZ73" i="22"/>
  <c r="AH72" i="22"/>
  <c r="GN139" i="14" l="1"/>
  <c r="GO139" i="14"/>
  <c r="GE140" i="14"/>
  <c r="BC73" i="22"/>
  <c r="BD73" i="22" s="1"/>
  <c r="BL70" i="22"/>
  <c r="BM70" i="22" s="1"/>
  <c r="FJ162" i="14" s="1"/>
  <c r="BK71" i="22"/>
  <c r="FK163" i="14"/>
  <c r="AV71" i="22"/>
  <c r="BQ26" i="22" s="1"/>
  <c r="AS73" i="22"/>
  <c r="AT72" i="22"/>
  <c r="AU72" i="22" s="1"/>
  <c r="BG74" i="22"/>
  <c r="BH74" i="22" s="1"/>
  <c r="AO74" i="22"/>
  <c r="AP74" i="22" s="1"/>
  <c r="AK74" i="22"/>
  <c r="AL74" i="22" s="1"/>
  <c r="AZ74" i="22"/>
  <c r="AH73" i="22"/>
  <c r="GN140" i="14" l="1"/>
  <c r="GO140" i="14"/>
  <c r="GE141" i="14"/>
  <c r="BC74" i="22"/>
  <c r="BD74" i="22" s="1"/>
  <c r="BL71" i="22"/>
  <c r="BM71" i="22" s="1"/>
  <c r="FJ163" i="14" s="1"/>
  <c r="BK72" i="22"/>
  <c r="FK164" i="14"/>
  <c r="AS74" i="22"/>
  <c r="AT73" i="22"/>
  <c r="AU73" i="22" s="1"/>
  <c r="FK165" i="14" s="1"/>
  <c r="AO75" i="22"/>
  <c r="AP75" i="22" s="1"/>
  <c r="BG75" i="22"/>
  <c r="BH75" i="22" s="1"/>
  <c r="AK75" i="22"/>
  <c r="AL75" i="22" s="1"/>
  <c r="AZ75" i="22"/>
  <c r="AH74" i="22"/>
  <c r="GO141" i="14" l="1"/>
  <c r="GN141" i="14"/>
  <c r="GE142" i="14"/>
  <c r="BC75" i="22"/>
  <c r="BD75" i="22" s="1"/>
  <c r="BL72" i="22"/>
  <c r="BM72" i="22" s="1"/>
  <c r="FJ164" i="14" s="1"/>
  <c r="BK73" i="22"/>
  <c r="BN71" i="22"/>
  <c r="BS26" i="22" s="1"/>
  <c r="AS75" i="22"/>
  <c r="AT74" i="22"/>
  <c r="AU74" i="22" s="1"/>
  <c r="BG76" i="22"/>
  <c r="BH76" i="22" s="1"/>
  <c r="AO76" i="22"/>
  <c r="AP76" i="22" s="1"/>
  <c r="AK76" i="22"/>
  <c r="AL76" i="22" s="1"/>
  <c r="AZ76" i="22"/>
  <c r="AH75" i="22"/>
  <c r="GO142" i="14" l="1"/>
  <c r="GN142" i="14"/>
  <c r="GE143" i="14"/>
  <c r="BC76" i="22"/>
  <c r="BD76" i="22" s="1"/>
  <c r="BL73" i="22"/>
  <c r="BM73" i="22" s="1"/>
  <c r="FJ165" i="14" s="1"/>
  <c r="BK74" i="22"/>
  <c r="FK166" i="14"/>
  <c r="AV74" i="22"/>
  <c r="BQ27" i="22" s="1"/>
  <c r="AS76" i="22"/>
  <c r="AT75" i="22"/>
  <c r="AU75" i="22" s="1"/>
  <c r="AO77" i="22"/>
  <c r="AP77" i="22" s="1"/>
  <c r="BG77" i="22"/>
  <c r="BH77" i="22" s="1"/>
  <c r="AK77" i="22"/>
  <c r="AL77" i="22" s="1"/>
  <c r="AZ77" i="22"/>
  <c r="AH76" i="22"/>
  <c r="GO143" i="14" l="1"/>
  <c r="GN143" i="14"/>
  <c r="GE144" i="14"/>
  <c r="BC77" i="22"/>
  <c r="BD77" i="22" s="1"/>
  <c r="BL74" i="22"/>
  <c r="BM74" i="22" s="1"/>
  <c r="FJ166" i="14" s="1"/>
  <c r="BK75" i="22"/>
  <c r="FK167" i="14"/>
  <c r="AS77" i="22"/>
  <c r="AT76" i="22"/>
  <c r="AU76" i="22" s="1"/>
  <c r="FK168" i="14" s="1"/>
  <c r="BG78" i="22"/>
  <c r="BH78" i="22" s="1"/>
  <c r="AO78" i="22"/>
  <c r="AP78" i="22" s="1"/>
  <c r="AK78" i="22"/>
  <c r="AL78" i="22" s="1"/>
  <c r="AZ78" i="22"/>
  <c r="AH77" i="22"/>
  <c r="GO144" i="14" l="1"/>
  <c r="GN144" i="14"/>
  <c r="GE145" i="14"/>
  <c r="BC78" i="22"/>
  <c r="BD78" i="22" s="1"/>
  <c r="BL75" i="22"/>
  <c r="BM75" i="22" s="1"/>
  <c r="FJ167" i="14" s="1"/>
  <c r="BK76" i="22"/>
  <c r="BN74" i="22"/>
  <c r="BS27" i="22" s="1"/>
  <c r="AS78" i="22"/>
  <c r="AT77" i="22"/>
  <c r="AU77" i="22" s="1"/>
  <c r="AO79" i="22"/>
  <c r="AP79" i="22" s="1"/>
  <c r="BG79" i="22"/>
  <c r="BH79" i="22" s="1"/>
  <c r="AK79" i="22"/>
  <c r="AL79" i="22" s="1"/>
  <c r="AZ79" i="22"/>
  <c r="AH78" i="22"/>
  <c r="GE146" i="14" l="1"/>
  <c r="GO145" i="14"/>
  <c r="GN145" i="14"/>
  <c r="BC79" i="22"/>
  <c r="BD79" i="22" s="1"/>
  <c r="BL76" i="22"/>
  <c r="BM76" i="22" s="1"/>
  <c r="FJ168" i="14" s="1"/>
  <c r="BK77" i="22"/>
  <c r="FK169" i="14"/>
  <c r="AV77" i="22"/>
  <c r="BQ28" i="22" s="1"/>
  <c r="AS79" i="22"/>
  <c r="AT78" i="22"/>
  <c r="AU78" i="22" s="1"/>
  <c r="BG80" i="22"/>
  <c r="BH80" i="22" s="1"/>
  <c r="AO80" i="22"/>
  <c r="AP80" i="22" s="1"/>
  <c r="AK80" i="22"/>
  <c r="AL80" i="22" s="1"/>
  <c r="AZ80" i="22"/>
  <c r="AH79" i="22"/>
  <c r="GO146" i="14" l="1"/>
  <c r="GN146" i="14"/>
  <c r="GE147" i="14"/>
  <c r="BC80" i="22"/>
  <c r="BD80" i="22" s="1"/>
  <c r="BL77" i="22"/>
  <c r="BM77" i="22" s="1"/>
  <c r="FJ169" i="14" s="1"/>
  <c r="BK78" i="22"/>
  <c r="FK170" i="14"/>
  <c r="AS80" i="22"/>
  <c r="AT79" i="22"/>
  <c r="AU79" i="22" s="1"/>
  <c r="FK171" i="14" s="1"/>
  <c r="AO81" i="22"/>
  <c r="AP81" i="22" s="1"/>
  <c r="BG81" i="22"/>
  <c r="BH81" i="22" s="1"/>
  <c r="AK81" i="22"/>
  <c r="AL81" i="22" s="1"/>
  <c r="AZ81" i="22"/>
  <c r="AH80" i="22"/>
  <c r="GO147" i="14" l="1"/>
  <c r="GN147" i="14"/>
  <c r="GE148" i="14"/>
  <c r="BC81" i="22"/>
  <c r="BD81" i="22" s="1"/>
  <c r="BL78" i="22"/>
  <c r="BM78" i="22" s="1"/>
  <c r="FJ170" i="14" s="1"/>
  <c r="BK79" i="22"/>
  <c r="BN77" i="22"/>
  <c r="BS28" i="22" s="1"/>
  <c r="AS81" i="22"/>
  <c r="AT80" i="22"/>
  <c r="AU80" i="22" s="1"/>
  <c r="BG82" i="22"/>
  <c r="BH82" i="22" s="1"/>
  <c r="AO82" i="22"/>
  <c r="AP82" i="22" s="1"/>
  <c r="AK82" i="22"/>
  <c r="AL82" i="22" s="1"/>
  <c r="AZ82" i="22"/>
  <c r="AH81" i="22"/>
  <c r="GN148" i="14" l="1"/>
  <c r="GO148" i="14"/>
  <c r="GE149" i="14"/>
  <c r="BC82" i="22"/>
  <c r="BD82" i="22" s="1"/>
  <c r="BL79" i="22"/>
  <c r="BM79" i="22" s="1"/>
  <c r="FJ171" i="14" s="1"/>
  <c r="BK80" i="22"/>
  <c r="FK172" i="14"/>
  <c r="AV80" i="22"/>
  <c r="BQ29" i="22" s="1"/>
  <c r="AS82" i="22"/>
  <c r="AT81" i="22"/>
  <c r="AU81" i="22" s="1"/>
  <c r="AO83" i="22"/>
  <c r="AP83" i="22" s="1"/>
  <c r="BG83" i="22"/>
  <c r="BH83" i="22" s="1"/>
  <c r="AK83" i="22"/>
  <c r="AL83" i="22" s="1"/>
  <c r="AZ83" i="22"/>
  <c r="AH82" i="22"/>
  <c r="GO149" i="14" l="1"/>
  <c r="GN149" i="14"/>
  <c r="GE150" i="14"/>
  <c r="BC83" i="22"/>
  <c r="BD83" i="22" s="1"/>
  <c r="BL80" i="22"/>
  <c r="BM80" i="22" s="1"/>
  <c r="FJ172" i="14" s="1"/>
  <c r="BK81" i="22"/>
  <c r="FK173" i="14"/>
  <c r="AS83" i="22"/>
  <c r="AT82" i="22"/>
  <c r="AU82" i="22" s="1"/>
  <c r="FK174" i="14" s="1"/>
  <c r="BG84" i="22"/>
  <c r="BH84" i="22" s="1"/>
  <c r="AO84" i="22"/>
  <c r="AP84" i="22" s="1"/>
  <c r="AK84" i="22"/>
  <c r="AL84" i="22" s="1"/>
  <c r="AZ84" i="22"/>
  <c r="AH83" i="22"/>
  <c r="GE151" i="14" l="1"/>
  <c r="GN150" i="14"/>
  <c r="GO150" i="14"/>
  <c r="BC84" i="22"/>
  <c r="BD84" i="22" s="1"/>
  <c r="BL81" i="22"/>
  <c r="BM81" i="22" s="1"/>
  <c r="FJ173" i="14" s="1"/>
  <c r="BK82" i="22"/>
  <c r="BN80" i="22"/>
  <c r="BS29" i="22" s="1"/>
  <c r="AS84" i="22"/>
  <c r="AT83" i="22"/>
  <c r="AU83" i="22" s="1"/>
  <c r="AO85" i="22"/>
  <c r="AP85" i="22" s="1"/>
  <c r="BG85" i="22"/>
  <c r="BH85" i="22" s="1"/>
  <c r="AK85" i="22"/>
  <c r="AL85" i="22" s="1"/>
  <c r="AZ85" i="22"/>
  <c r="AH84" i="22"/>
  <c r="GO151" i="14" l="1"/>
  <c r="GN151" i="14"/>
  <c r="GE152" i="14"/>
  <c r="BC85" i="22"/>
  <c r="BD85" i="22" s="1"/>
  <c r="BL82" i="22"/>
  <c r="BM82" i="22" s="1"/>
  <c r="FJ174" i="14" s="1"/>
  <c r="BK83" i="22"/>
  <c r="FK175" i="14"/>
  <c r="AV83" i="22"/>
  <c r="BQ30" i="22" s="1"/>
  <c r="AS85" i="22"/>
  <c r="AT84" i="22"/>
  <c r="AU84" i="22" s="1"/>
  <c r="BG86" i="22"/>
  <c r="BH86" i="22" s="1"/>
  <c r="AO86" i="22"/>
  <c r="AP86" i="22" s="1"/>
  <c r="AK86" i="22"/>
  <c r="AL86" i="22" s="1"/>
  <c r="AZ86" i="22"/>
  <c r="AH85" i="22"/>
  <c r="GO152" i="14" l="1"/>
  <c r="GN152" i="14"/>
  <c r="GE153" i="14"/>
  <c r="BC86" i="22"/>
  <c r="BD86" i="22" s="1"/>
  <c r="BL83" i="22"/>
  <c r="BM83" i="22" s="1"/>
  <c r="FJ175" i="14" s="1"/>
  <c r="BK84" i="22"/>
  <c r="FK176" i="14"/>
  <c r="AS86" i="22"/>
  <c r="AT85" i="22"/>
  <c r="AU85" i="22" s="1"/>
  <c r="FK177" i="14" s="1"/>
  <c r="AO87" i="22"/>
  <c r="AP87" i="22" s="1"/>
  <c r="BG87" i="22"/>
  <c r="BH87" i="22" s="1"/>
  <c r="AK87" i="22"/>
  <c r="AL87" i="22" s="1"/>
  <c r="AZ87" i="22"/>
  <c r="AH86" i="22"/>
  <c r="GO153" i="14" l="1"/>
  <c r="GN153" i="14"/>
  <c r="GE154" i="14"/>
  <c r="BC87" i="22"/>
  <c r="BD87" i="22" s="1"/>
  <c r="BL84" i="22"/>
  <c r="BM84" i="22" s="1"/>
  <c r="FJ176" i="14" s="1"/>
  <c r="BK85" i="22"/>
  <c r="BN83" i="22"/>
  <c r="BS30" i="22" s="1"/>
  <c r="AS87" i="22"/>
  <c r="AT86" i="22"/>
  <c r="AU86" i="22" s="1"/>
  <c r="BG88" i="22"/>
  <c r="BH88" i="22" s="1"/>
  <c r="AO88" i="22"/>
  <c r="AP88" i="22" s="1"/>
  <c r="AK88" i="22"/>
  <c r="AL88" i="22" s="1"/>
  <c r="AZ88" i="22"/>
  <c r="AH87" i="22"/>
  <c r="GN154" i="14" l="1"/>
  <c r="GO154" i="14"/>
  <c r="GE155" i="14"/>
  <c r="BC88" i="22"/>
  <c r="BD88" i="22" s="1"/>
  <c r="BL85" i="22"/>
  <c r="BM85" i="22" s="1"/>
  <c r="FJ177" i="14" s="1"/>
  <c r="BK86" i="22"/>
  <c r="FK178" i="14"/>
  <c r="AV86" i="22"/>
  <c r="BQ31" i="22" s="1"/>
  <c r="AS88" i="22"/>
  <c r="AT87" i="22"/>
  <c r="AU87" i="22" s="1"/>
  <c r="AO89" i="22"/>
  <c r="AP89" i="22" s="1"/>
  <c r="BG89" i="22"/>
  <c r="BH89" i="22" s="1"/>
  <c r="AK89" i="22"/>
  <c r="AL89" i="22" s="1"/>
  <c r="AZ89" i="22"/>
  <c r="AH88" i="22"/>
  <c r="GO155" i="14" l="1"/>
  <c r="GN155" i="14"/>
  <c r="GE156" i="14"/>
  <c r="BC89" i="22"/>
  <c r="BD89" i="22" s="1"/>
  <c r="BL86" i="22"/>
  <c r="BM86" i="22" s="1"/>
  <c r="FJ178" i="14" s="1"/>
  <c r="BK87" i="22"/>
  <c r="FK179" i="14"/>
  <c r="AS89" i="22"/>
  <c r="AT88" i="22"/>
  <c r="AU88" i="22" s="1"/>
  <c r="FK180" i="14" s="1"/>
  <c r="BG90" i="22"/>
  <c r="BH90" i="22" s="1"/>
  <c r="AO90" i="22"/>
  <c r="AP90" i="22" s="1"/>
  <c r="AK90" i="22"/>
  <c r="AL90" i="22" s="1"/>
  <c r="AZ90" i="22"/>
  <c r="AH89" i="22"/>
  <c r="GO156" i="14" l="1"/>
  <c r="GN156" i="14"/>
  <c r="GE157" i="14"/>
  <c r="BC90" i="22"/>
  <c r="BD90" i="22" s="1"/>
  <c r="BL87" i="22"/>
  <c r="BM87" i="22" s="1"/>
  <c r="FJ179" i="14" s="1"/>
  <c r="BK88" i="22"/>
  <c r="BN86" i="22"/>
  <c r="BS31" i="22" s="1"/>
  <c r="AS90" i="22"/>
  <c r="AT89" i="22"/>
  <c r="AU89" i="22" s="1"/>
  <c r="AO91" i="22"/>
  <c r="AP91" i="22" s="1"/>
  <c r="BG91" i="22"/>
  <c r="BH91" i="22" s="1"/>
  <c r="AK91" i="22"/>
  <c r="AL91" i="22" s="1"/>
  <c r="AZ91" i="22"/>
  <c r="AH90" i="22"/>
  <c r="GO157" i="14" l="1"/>
  <c r="GN157" i="14"/>
  <c r="GE158" i="14"/>
  <c r="BC91" i="22"/>
  <c r="BD91" i="22" s="1"/>
  <c r="BL88" i="22"/>
  <c r="BM88" i="22" s="1"/>
  <c r="FJ180" i="14" s="1"/>
  <c r="BK89" i="22"/>
  <c r="FK181" i="14"/>
  <c r="AV89" i="22"/>
  <c r="BQ32" i="22" s="1"/>
  <c r="AS91" i="22"/>
  <c r="AT90" i="22"/>
  <c r="AU90" i="22" s="1"/>
  <c r="BG92" i="22"/>
  <c r="BH92" i="22" s="1"/>
  <c r="AO92" i="22"/>
  <c r="AP92" i="22" s="1"/>
  <c r="AK92" i="22"/>
  <c r="AL92" i="22" s="1"/>
  <c r="AZ92" i="22"/>
  <c r="AH91" i="22"/>
  <c r="GO158" i="14" l="1"/>
  <c r="GN158" i="14"/>
  <c r="GE159" i="14"/>
  <c r="BC92" i="22"/>
  <c r="BD92" i="22" s="1"/>
  <c r="BL89" i="22"/>
  <c r="BM89" i="22" s="1"/>
  <c r="FJ181" i="14" s="1"/>
  <c r="BK90" i="22"/>
  <c r="FK182" i="14"/>
  <c r="AS92" i="22"/>
  <c r="AT91" i="22"/>
  <c r="AU91" i="22" s="1"/>
  <c r="FK183" i="14" s="1"/>
  <c r="AO93" i="22"/>
  <c r="AP93" i="22" s="1"/>
  <c r="BG93" i="22"/>
  <c r="BH93" i="22" s="1"/>
  <c r="AK93" i="22"/>
  <c r="AL93" i="22" s="1"/>
  <c r="AZ93" i="22"/>
  <c r="AH92" i="22"/>
  <c r="GN159" i="14" l="1"/>
  <c r="GO159" i="14"/>
  <c r="GE160" i="14"/>
  <c r="BC93" i="22"/>
  <c r="BD93" i="22" s="1"/>
  <c r="BN89" i="22"/>
  <c r="BS32" i="22" s="1"/>
  <c r="BL90" i="22"/>
  <c r="BM90" i="22" s="1"/>
  <c r="FJ182" i="14" s="1"/>
  <c r="BK91" i="22"/>
  <c r="AS93" i="22"/>
  <c r="AT92" i="22"/>
  <c r="AU92" i="22" s="1"/>
  <c r="BG94" i="22"/>
  <c r="BH94" i="22" s="1"/>
  <c r="AO94" i="22"/>
  <c r="AP94" i="22" s="1"/>
  <c r="AK94" i="22"/>
  <c r="AL94" i="22" s="1"/>
  <c r="AZ94" i="22"/>
  <c r="AH93" i="22"/>
  <c r="GN160" i="14" l="1"/>
  <c r="GO160" i="14"/>
  <c r="GE161" i="14"/>
  <c r="BC94" i="22"/>
  <c r="BD94" i="22" s="1"/>
  <c r="BL91" i="22"/>
  <c r="BM91" i="22" s="1"/>
  <c r="FJ183" i="14" s="1"/>
  <c r="BK92" i="22"/>
  <c r="FK184" i="14"/>
  <c r="AV92" i="22"/>
  <c r="BQ33" i="22" s="1"/>
  <c r="AS94" i="22"/>
  <c r="AT93" i="22"/>
  <c r="AU93" i="22" s="1"/>
  <c r="AO95" i="22"/>
  <c r="AP95" i="22" s="1"/>
  <c r="BG95" i="22"/>
  <c r="BH95" i="22" s="1"/>
  <c r="AK95" i="22"/>
  <c r="AL95" i="22" s="1"/>
  <c r="AZ95" i="22"/>
  <c r="AH94" i="22"/>
  <c r="GO161" i="14" l="1"/>
  <c r="GN161" i="14"/>
  <c r="GE162" i="14"/>
  <c r="BC95" i="22"/>
  <c r="BD95" i="22" s="1"/>
  <c r="BL92" i="22"/>
  <c r="BM92" i="22" s="1"/>
  <c r="BK93" i="22"/>
  <c r="FK185" i="14"/>
  <c r="AS95" i="22"/>
  <c r="AT94" i="22"/>
  <c r="AU94" i="22" s="1"/>
  <c r="FK186" i="14" s="1"/>
  <c r="BG96" i="22"/>
  <c r="BH96" i="22" s="1"/>
  <c r="AO96" i="22"/>
  <c r="AP96" i="22" s="1"/>
  <c r="AK96" i="22"/>
  <c r="AL96" i="22" s="1"/>
  <c r="AZ96" i="22"/>
  <c r="AH95" i="22"/>
  <c r="GN162" i="14" l="1"/>
  <c r="GO162" i="14"/>
  <c r="GE163" i="14"/>
  <c r="BC96" i="22"/>
  <c r="BD96" i="22" s="1"/>
  <c r="FJ184" i="14"/>
  <c r="BN92" i="22"/>
  <c r="BS33" i="22" s="1"/>
  <c r="BL93" i="22"/>
  <c r="BM93" i="22" s="1"/>
  <c r="FJ185" i="14" s="1"/>
  <c r="BK94" i="22"/>
  <c r="AS96" i="22"/>
  <c r="AT95" i="22"/>
  <c r="AU95" i="22" s="1"/>
  <c r="AO97" i="22"/>
  <c r="AP97" i="22" s="1"/>
  <c r="BG97" i="22"/>
  <c r="BH97" i="22" s="1"/>
  <c r="AK97" i="22"/>
  <c r="AL97" i="22" s="1"/>
  <c r="AZ97" i="22"/>
  <c r="AH96" i="22"/>
  <c r="GO163" i="14" l="1"/>
  <c r="GN163" i="14"/>
  <c r="GE164" i="14"/>
  <c r="BC97" i="22"/>
  <c r="BD97" i="22" s="1"/>
  <c r="BL94" i="22"/>
  <c r="BM94" i="22" s="1"/>
  <c r="FJ186" i="14" s="1"/>
  <c r="BK95" i="22"/>
  <c r="FK187" i="14"/>
  <c r="AV95" i="22"/>
  <c r="BQ34" i="22" s="1"/>
  <c r="AS97" i="22"/>
  <c r="AT96" i="22"/>
  <c r="AU96" i="22" s="1"/>
  <c r="BG98" i="22"/>
  <c r="BH98" i="22" s="1"/>
  <c r="AO98" i="22"/>
  <c r="AP98" i="22" s="1"/>
  <c r="AK98" i="22"/>
  <c r="AL98" i="22" s="1"/>
  <c r="AZ98" i="22"/>
  <c r="AH97" i="22"/>
  <c r="GN164" i="14" l="1"/>
  <c r="GO164" i="14"/>
  <c r="GE165" i="14"/>
  <c r="BC98" i="22"/>
  <c r="BD98" i="22" s="1"/>
  <c r="BL95" i="22"/>
  <c r="BM95" i="22" s="1"/>
  <c r="FJ187" i="14" s="1"/>
  <c r="BK96" i="22"/>
  <c r="FK188" i="14"/>
  <c r="AS98" i="22"/>
  <c r="AT97" i="22"/>
  <c r="AU97" i="22" s="1"/>
  <c r="FK189" i="14" s="1"/>
  <c r="AO99" i="22"/>
  <c r="AP99" i="22" s="1"/>
  <c r="BG99" i="22"/>
  <c r="BH99" i="22" s="1"/>
  <c r="AK99" i="22"/>
  <c r="AL99" i="22" s="1"/>
  <c r="AZ99" i="22"/>
  <c r="AH98" i="22"/>
  <c r="GO165" i="14" l="1"/>
  <c r="GN165" i="14"/>
  <c r="GE166" i="14"/>
  <c r="BC99" i="22"/>
  <c r="BD99" i="22" s="1"/>
  <c r="BL96" i="22"/>
  <c r="BM96" i="22" s="1"/>
  <c r="FJ188" i="14" s="1"/>
  <c r="BK97" i="22"/>
  <c r="BN95" i="22"/>
  <c r="BS34" i="22" s="1"/>
  <c r="BC100" i="22"/>
  <c r="BD100" i="22" s="1"/>
  <c r="AS99" i="22"/>
  <c r="AT98" i="22"/>
  <c r="AU98" i="22" s="1"/>
  <c r="BG100" i="22"/>
  <c r="BH100" i="22" s="1"/>
  <c r="AO100" i="22"/>
  <c r="AP100" i="22" s="1"/>
  <c r="AK100" i="22"/>
  <c r="AL100" i="22" s="1"/>
  <c r="AZ100" i="22"/>
  <c r="AH99" i="22"/>
  <c r="GO166" i="14" l="1"/>
  <c r="GN166" i="14"/>
  <c r="GE167" i="14"/>
  <c r="BL97" i="22"/>
  <c r="BM97" i="22" s="1"/>
  <c r="FJ189" i="14" s="1"/>
  <c r="BK98" i="22"/>
  <c r="FK190" i="14"/>
  <c r="AV98" i="22"/>
  <c r="BQ35" i="22" s="1"/>
  <c r="BC101" i="22"/>
  <c r="BD101" i="22" s="1"/>
  <c r="AS100" i="22"/>
  <c r="AT99" i="22"/>
  <c r="AU99" i="22" s="1"/>
  <c r="AO101" i="22"/>
  <c r="AP101" i="22" s="1"/>
  <c r="BG101" i="22"/>
  <c r="BH101" i="22" s="1"/>
  <c r="AK101" i="22"/>
  <c r="AL101" i="22" s="1"/>
  <c r="AZ101" i="22"/>
  <c r="AH100" i="22"/>
  <c r="GO167" i="14" l="1"/>
  <c r="GN167" i="14"/>
  <c r="GE168" i="14"/>
  <c r="BL98" i="22"/>
  <c r="BM98" i="22" s="1"/>
  <c r="FJ190" i="14" s="1"/>
  <c r="BK99" i="22"/>
  <c r="FK191" i="14"/>
  <c r="BC102" i="22"/>
  <c r="BD102" i="22" s="1"/>
  <c r="AS101" i="22"/>
  <c r="AT100" i="22"/>
  <c r="AU100" i="22" s="1"/>
  <c r="FK192" i="14" s="1"/>
  <c r="BG102" i="22"/>
  <c r="BH102" i="22" s="1"/>
  <c r="AO102" i="22"/>
  <c r="AP102" i="22" s="1"/>
  <c r="AK102" i="22"/>
  <c r="AL102" i="22" s="1"/>
  <c r="AZ102" i="22"/>
  <c r="AH101" i="22"/>
  <c r="GO168" i="14" l="1"/>
  <c r="GN168" i="14"/>
  <c r="GE169" i="14"/>
  <c r="BN98" i="22"/>
  <c r="BS35" i="22" s="1"/>
  <c r="BL99" i="22"/>
  <c r="BM99" i="22" s="1"/>
  <c r="FJ191" i="14" s="1"/>
  <c r="BK100" i="22"/>
  <c r="BC103" i="22"/>
  <c r="BD103" i="22" s="1"/>
  <c r="AS102" i="22"/>
  <c r="AT101" i="22"/>
  <c r="AU101" i="22" s="1"/>
  <c r="AO103" i="22"/>
  <c r="AP103" i="22" s="1"/>
  <c r="BG103" i="22"/>
  <c r="BH103" i="22" s="1"/>
  <c r="AK103" i="22"/>
  <c r="AL103" i="22" s="1"/>
  <c r="AZ103" i="22"/>
  <c r="AH102" i="22"/>
  <c r="GO169" i="14" l="1"/>
  <c r="GN169" i="14"/>
  <c r="GE170" i="14"/>
  <c r="BL100" i="22"/>
  <c r="BM100" i="22" s="1"/>
  <c r="FJ192" i="14" s="1"/>
  <c r="BK101" i="22"/>
  <c r="FK193" i="14"/>
  <c r="AV101" i="22"/>
  <c r="BQ36" i="22" s="1"/>
  <c r="BC104" i="22"/>
  <c r="BD104" i="22" s="1"/>
  <c r="AS103" i="22"/>
  <c r="AT102" i="22"/>
  <c r="AU102" i="22" s="1"/>
  <c r="BG104" i="22"/>
  <c r="BH104" i="22" s="1"/>
  <c r="AO104" i="22"/>
  <c r="AP104" i="22" s="1"/>
  <c r="AK104" i="22"/>
  <c r="AL104" i="22" s="1"/>
  <c r="AZ104" i="22"/>
  <c r="AH103" i="22"/>
  <c r="GN170" i="14" l="1"/>
  <c r="GO170" i="14"/>
  <c r="GE171" i="14"/>
  <c r="BL101" i="22"/>
  <c r="BM101" i="22" s="1"/>
  <c r="BK102" i="22"/>
  <c r="FK194" i="14"/>
  <c r="BC105" i="22"/>
  <c r="BD105" i="22" s="1"/>
  <c r="AS104" i="22"/>
  <c r="AT103" i="22"/>
  <c r="AU103" i="22" s="1"/>
  <c r="FK195" i="14" s="1"/>
  <c r="AO105" i="22"/>
  <c r="AP105" i="22" s="1"/>
  <c r="BG105" i="22"/>
  <c r="BH105" i="22" s="1"/>
  <c r="AK105" i="22"/>
  <c r="AL105" i="22" s="1"/>
  <c r="AZ105" i="22"/>
  <c r="AH104" i="22"/>
  <c r="GN171" i="14" l="1"/>
  <c r="GO171" i="14"/>
  <c r="GE172" i="14"/>
  <c r="FJ193" i="14"/>
  <c r="BN101" i="22"/>
  <c r="BS36" i="22" s="1"/>
  <c r="BL102" i="22"/>
  <c r="BM102" i="22" s="1"/>
  <c r="FJ194" i="14" s="1"/>
  <c r="BK103" i="22"/>
  <c r="BC106" i="22"/>
  <c r="BD106" i="22" s="1"/>
  <c r="AS105" i="22"/>
  <c r="AT104" i="22"/>
  <c r="AU104" i="22" s="1"/>
  <c r="BG106" i="22"/>
  <c r="BH106" i="22" s="1"/>
  <c r="AO106" i="22"/>
  <c r="AP106" i="22" s="1"/>
  <c r="AK106" i="22"/>
  <c r="AL106" i="22" s="1"/>
  <c r="AZ106" i="22"/>
  <c r="AH105" i="22"/>
  <c r="GO172" i="14" l="1"/>
  <c r="GN172" i="14"/>
  <c r="GE173" i="14"/>
  <c r="BL103" i="22"/>
  <c r="BM103" i="22" s="1"/>
  <c r="FJ195" i="14" s="1"/>
  <c r="BK104" i="22"/>
  <c r="FK196" i="14"/>
  <c r="AV104" i="22"/>
  <c r="BQ37" i="22" s="1"/>
  <c r="BC107" i="22"/>
  <c r="BD107" i="22" s="1"/>
  <c r="AS106" i="22"/>
  <c r="AT105" i="22"/>
  <c r="AU105" i="22" s="1"/>
  <c r="AO107" i="22"/>
  <c r="AP107" i="22" s="1"/>
  <c r="BG107" i="22"/>
  <c r="BH107" i="22" s="1"/>
  <c r="AK107" i="22"/>
  <c r="AL107" i="22" s="1"/>
  <c r="AZ107" i="22"/>
  <c r="AH106" i="22"/>
  <c r="GO173" i="14" l="1"/>
  <c r="GN173" i="14"/>
  <c r="GE174" i="14"/>
  <c r="BL104" i="22"/>
  <c r="BM104" i="22" s="1"/>
  <c r="FJ196" i="14" s="1"/>
  <c r="BK105" i="22"/>
  <c r="FK197" i="14"/>
  <c r="BC108" i="22"/>
  <c r="BD108" i="22" s="1"/>
  <c r="AS107" i="22"/>
  <c r="AT106" i="22"/>
  <c r="AU106" i="22" s="1"/>
  <c r="FK198" i="14" s="1"/>
  <c r="BG108" i="22"/>
  <c r="BH108" i="22" s="1"/>
  <c r="AO108" i="22"/>
  <c r="AP108" i="22" s="1"/>
  <c r="AK108" i="22"/>
  <c r="AL108" i="22" s="1"/>
  <c r="AZ108" i="22"/>
  <c r="AH107" i="22"/>
  <c r="GO174" i="14" l="1"/>
  <c r="GN174" i="14"/>
  <c r="GE175" i="14"/>
  <c r="BL105" i="22"/>
  <c r="BM105" i="22" s="1"/>
  <c r="FJ197" i="14" s="1"/>
  <c r="BK106" i="22"/>
  <c r="BN104" i="22"/>
  <c r="BS37" i="22" s="1"/>
  <c r="BC109" i="22"/>
  <c r="BD109" i="22" s="1"/>
  <c r="AS108" i="22"/>
  <c r="AT107" i="22"/>
  <c r="AU107" i="22" s="1"/>
  <c r="AO109" i="22"/>
  <c r="AP109" i="22" s="1"/>
  <c r="BG109" i="22"/>
  <c r="BH109" i="22" s="1"/>
  <c r="AK109" i="22"/>
  <c r="AL109" i="22" s="1"/>
  <c r="AZ109" i="22"/>
  <c r="AH108" i="22"/>
  <c r="GO175" i="14" l="1"/>
  <c r="GN175" i="14"/>
  <c r="GE176" i="14"/>
  <c r="BL106" i="22"/>
  <c r="BM106" i="22" s="1"/>
  <c r="FJ198" i="14" s="1"/>
  <c r="BK107" i="22"/>
  <c r="FK199" i="14"/>
  <c r="AV107" i="22"/>
  <c r="BQ38" i="22" s="1"/>
  <c r="BC110" i="22"/>
  <c r="BD110" i="22" s="1"/>
  <c r="AS109" i="22"/>
  <c r="AT108" i="22"/>
  <c r="AU108" i="22" s="1"/>
  <c r="BG110" i="22"/>
  <c r="BH110" i="22" s="1"/>
  <c r="AO110" i="22"/>
  <c r="AP110" i="22" s="1"/>
  <c r="AK110" i="22"/>
  <c r="AL110" i="22" s="1"/>
  <c r="AZ110" i="22"/>
  <c r="AH109" i="22"/>
  <c r="GO176" i="14" l="1"/>
  <c r="GN176" i="14"/>
  <c r="GE177" i="14"/>
  <c r="BL107" i="22"/>
  <c r="BM107" i="22" s="1"/>
  <c r="FJ199" i="14" s="1"/>
  <c r="BK108" i="22"/>
  <c r="FK200" i="14"/>
  <c r="BC111" i="22"/>
  <c r="BD111" i="22" s="1"/>
  <c r="AS110" i="22"/>
  <c r="AT109" i="22"/>
  <c r="AU109" i="22" s="1"/>
  <c r="FK201" i="14" s="1"/>
  <c r="AO111" i="22"/>
  <c r="AP111" i="22" s="1"/>
  <c r="BG111" i="22"/>
  <c r="BH111" i="22" s="1"/>
  <c r="AK111" i="22"/>
  <c r="AL111" i="22" s="1"/>
  <c r="AZ111" i="22"/>
  <c r="AH110" i="22"/>
  <c r="GO177" i="14" l="1"/>
  <c r="GN177" i="14"/>
  <c r="GE178" i="14"/>
  <c r="BN107" i="22"/>
  <c r="BS38" i="22" s="1"/>
  <c r="BL108" i="22"/>
  <c r="BM108" i="22" s="1"/>
  <c r="FJ200" i="14" s="1"/>
  <c r="BK109" i="22"/>
  <c r="BC112" i="22"/>
  <c r="BD112" i="22" s="1"/>
  <c r="AS111" i="22"/>
  <c r="AT110" i="22"/>
  <c r="AU110" i="22" s="1"/>
  <c r="BG112" i="22"/>
  <c r="BH112" i="22" s="1"/>
  <c r="AO112" i="22"/>
  <c r="AP112" i="22" s="1"/>
  <c r="AK112" i="22"/>
  <c r="AL112" i="22" s="1"/>
  <c r="AZ112" i="22"/>
  <c r="AH111" i="22"/>
  <c r="GE179" i="14" l="1"/>
  <c r="GO178" i="14"/>
  <c r="GN178" i="14"/>
  <c r="BL109" i="22"/>
  <c r="BM109" i="22" s="1"/>
  <c r="FJ201" i="14" s="1"/>
  <c r="BK110" i="22"/>
  <c r="FK202" i="14"/>
  <c r="AV110" i="22"/>
  <c r="BQ39" i="22" s="1"/>
  <c r="BC113" i="22"/>
  <c r="BD113" i="22" s="1"/>
  <c r="AS112" i="22"/>
  <c r="AT111" i="22"/>
  <c r="AU111" i="22" s="1"/>
  <c r="AO113" i="22"/>
  <c r="AP113" i="22" s="1"/>
  <c r="BG113" i="22"/>
  <c r="BH113" i="22" s="1"/>
  <c r="AK113" i="22"/>
  <c r="AL113" i="22" s="1"/>
  <c r="AZ113" i="22"/>
  <c r="AH112" i="22"/>
  <c r="GE180" i="14" l="1"/>
  <c r="GO179" i="14"/>
  <c r="GN179" i="14"/>
  <c r="BL110" i="22"/>
  <c r="BM110" i="22" s="1"/>
  <c r="FJ202" i="14" s="1"/>
  <c r="BK111" i="22"/>
  <c r="FK203" i="14"/>
  <c r="BC114" i="22"/>
  <c r="BD114" i="22" s="1"/>
  <c r="AS113" i="22"/>
  <c r="AT112" i="22"/>
  <c r="AU112" i="22" s="1"/>
  <c r="FK204" i="14" s="1"/>
  <c r="BG114" i="22"/>
  <c r="BH114" i="22" s="1"/>
  <c r="AO114" i="22"/>
  <c r="AP114" i="22" s="1"/>
  <c r="AK114" i="22"/>
  <c r="AL114" i="22" s="1"/>
  <c r="AZ114" i="22"/>
  <c r="AH113" i="22"/>
  <c r="GO180" i="14" l="1"/>
  <c r="GN180" i="14"/>
  <c r="GE181" i="14"/>
  <c r="BL111" i="22"/>
  <c r="BM111" i="22" s="1"/>
  <c r="FJ203" i="14" s="1"/>
  <c r="BK112" i="22"/>
  <c r="BN110" i="22"/>
  <c r="BS39" i="22" s="1"/>
  <c r="BC115" i="22"/>
  <c r="BD115" i="22" s="1"/>
  <c r="AS114" i="22"/>
  <c r="AT113" i="22"/>
  <c r="AU113" i="22" s="1"/>
  <c r="AO115" i="22"/>
  <c r="AP115" i="22" s="1"/>
  <c r="BG115" i="22"/>
  <c r="BH115" i="22" s="1"/>
  <c r="AK115" i="22"/>
  <c r="AL115" i="22" s="1"/>
  <c r="AZ115" i="22"/>
  <c r="AH114" i="22"/>
  <c r="GO181" i="14" l="1"/>
  <c r="GN181" i="14"/>
  <c r="GE182" i="14"/>
  <c r="BL112" i="22"/>
  <c r="BM112" i="22" s="1"/>
  <c r="FJ204" i="14" s="1"/>
  <c r="BK113" i="22"/>
  <c r="FK205" i="14"/>
  <c r="AV113" i="22"/>
  <c r="BQ40" i="22" s="1"/>
  <c r="BC116" i="22"/>
  <c r="BD116" i="22" s="1"/>
  <c r="AS115" i="22"/>
  <c r="AT114" i="22"/>
  <c r="AU114" i="22" s="1"/>
  <c r="BG116" i="22"/>
  <c r="BH116" i="22" s="1"/>
  <c r="AO116" i="22"/>
  <c r="AP116" i="22" s="1"/>
  <c r="AK116" i="22"/>
  <c r="AL116" i="22" s="1"/>
  <c r="AZ116" i="22"/>
  <c r="AH115" i="22"/>
  <c r="GO182" i="14" l="1"/>
  <c r="GN182" i="14"/>
  <c r="GE183" i="14"/>
  <c r="BL113" i="22"/>
  <c r="BM113" i="22" s="1"/>
  <c r="FJ205" i="14" s="1"/>
  <c r="BK114" i="22"/>
  <c r="FK206" i="14"/>
  <c r="BC117" i="22"/>
  <c r="BD117" i="22" s="1"/>
  <c r="AS116" i="22"/>
  <c r="AT115" i="22"/>
  <c r="AU115" i="22" s="1"/>
  <c r="FK207" i="14" s="1"/>
  <c r="AO117" i="22"/>
  <c r="AP117" i="22" s="1"/>
  <c r="BG117" i="22"/>
  <c r="BH117" i="22" s="1"/>
  <c r="AK117" i="22"/>
  <c r="AL117" i="22" s="1"/>
  <c r="AZ117" i="22"/>
  <c r="AH116" i="22"/>
  <c r="GE184" i="14" l="1"/>
  <c r="GN183" i="14"/>
  <c r="GO183" i="14"/>
  <c r="BN113" i="22"/>
  <c r="BS40" i="22" s="1"/>
  <c r="BL114" i="22"/>
  <c r="BM114" i="22" s="1"/>
  <c r="FJ206" i="14" s="1"/>
  <c r="BK115" i="22"/>
  <c r="BC118" i="22"/>
  <c r="BD118" i="22" s="1"/>
  <c r="AS117" i="22"/>
  <c r="AT116" i="22"/>
  <c r="AU116" i="22" s="1"/>
  <c r="BG118" i="22"/>
  <c r="BH118" i="22" s="1"/>
  <c r="AO118" i="22"/>
  <c r="AP118" i="22" s="1"/>
  <c r="AK118" i="22"/>
  <c r="AL118" i="22" s="1"/>
  <c r="AZ118" i="22"/>
  <c r="AH117" i="22"/>
  <c r="GN184" i="14" l="1"/>
  <c r="GO184" i="14"/>
  <c r="GE185" i="14"/>
  <c r="BL115" i="22"/>
  <c r="BM115" i="22" s="1"/>
  <c r="FJ207" i="14" s="1"/>
  <c r="BK116" i="22"/>
  <c r="FK208" i="14"/>
  <c r="AV116" i="22"/>
  <c r="BQ41" i="22" s="1"/>
  <c r="BC119" i="22"/>
  <c r="BD119" i="22" s="1"/>
  <c r="AS118" i="22"/>
  <c r="AT117" i="22"/>
  <c r="AU117" i="22" s="1"/>
  <c r="AO119" i="22"/>
  <c r="AP119" i="22" s="1"/>
  <c r="BG119" i="22"/>
  <c r="BH119" i="22" s="1"/>
  <c r="AK119" i="22"/>
  <c r="AL119" i="22" s="1"/>
  <c r="AZ119" i="22"/>
  <c r="AH118" i="22"/>
  <c r="GO185" i="14" l="1"/>
  <c r="GN185" i="14"/>
  <c r="GE186" i="14"/>
  <c r="BL116" i="22"/>
  <c r="BM116" i="22" s="1"/>
  <c r="FJ208" i="14" s="1"/>
  <c r="BK117" i="22"/>
  <c r="FK209" i="14"/>
  <c r="BC120" i="22"/>
  <c r="BD120" i="22" s="1"/>
  <c r="AS119" i="22"/>
  <c r="AT118" i="22"/>
  <c r="AU118" i="22" s="1"/>
  <c r="FK210" i="14" s="1"/>
  <c r="BG120" i="22"/>
  <c r="BH120" i="22" s="1"/>
  <c r="AO120" i="22"/>
  <c r="AP120" i="22" s="1"/>
  <c r="AK120" i="22"/>
  <c r="AL120" i="22" s="1"/>
  <c r="AZ120" i="22"/>
  <c r="AH119" i="22"/>
  <c r="GN186" i="14" l="1"/>
  <c r="GE187" i="14"/>
  <c r="GO186" i="14"/>
  <c r="BL117" i="22"/>
  <c r="BM117" i="22" s="1"/>
  <c r="FJ209" i="14" s="1"/>
  <c r="BK118" i="22"/>
  <c r="BN116" i="22"/>
  <c r="BS41" i="22" s="1"/>
  <c r="BC121" i="22"/>
  <c r="BD121" i="22" s="1"/>
  <c r="AS120" i="22"/>
  <c r="AT119" i="22"/>
  <c r="AU119" i="22" s="1"/>
  <c r="AO121" i="22"/>
  <c r="AP121" i="22" s="1"/>
  <c r="BG121" i="22"/>
  <c r="BH121" i="22" s="1"/>
  <c r="AK121" i="22"/>
  <c r="AL121" i="22" s="1"/>
  <c r="AZ121" i="22"/>
  <c r="AH120" i="22"/>
  <c r="GO187" i="14" l="1"/>
  <c r="GN187" i="14"/>
  <c r="GE188" i="14"/>
  <c r="BL118" i="22"/>
  <c r="BM118" i="22" s="1"/>
  <c r="FJ210" i="14" s="1"/>
  <c r="BK119" i="22"/>
  <c r="FK211" i="14"/>
  <c r="AV119" i="22"/>
  <c r="BQ42" i="22" s="1"/>
  <c r="BC122" i="22"/>
  <c r="BD122" i="22" s="1"/>
  <c r="AS121" i="22"/>
  <c r="AT120" i="22"/>
  <c r="AU120" i="22" s="1"/>
  <c r="BG122" i="22"/>
  <c r="BH122" i="22" s="1"/>
  <c r="AO122" i="22"/>
  <c r="AP122" i="22" s="1"/>
  <c r="AK122" i="22"/>
  <c r="AL122" i="22" s="1"/>
  <c r="AZ122" i="22"/>
  <c r="AH121" i="22"/>
  <c r="GE189" i="14" l="1"/>
  <c r="GO188" i="14"/>
  <c r="GN188" i="14"/>
  <c r="BL119" i="22"/>
  <c r="BM119" i="22" s="1"/>
  <c r="FJ211" i="14" s="1"/>
  <c r="BK120" i="22"/>
  <c r="FK212" i="14"/>
  <c r="BC123" i="22"/>
  <c r="BD123" i="22" s="1"/>
  <c r="AS122" i="22"/>
  <c r="AT121" i="22"/>
  <c r="AU121" i="22" s="1"/>
  <c r="FK213" i="14" s="1"/>
  <c r="AO123" i="22"/>
  <c r="AP123" i="22" s="1"/>
  <c r="BG123" i="22"/>
  <c r="BH123" i="22" s="1"/>
  <c r="AK123" i="22"/>
  <c r="AL123" i="22" s="1"/>
  <c r="AZ123" i="22"/>
  <c r="AH122" i="22"/>
  <c r="GN189" i="14" l="1"/>
  <c r="GE190" i="14"/>
  <c r="GO189" i="14"/>
  <c r="BL120" i="22"/>
  <c r="BM120" i="22" s="1"/>
  <c r="FJ212" i="14" s="1"/>
  <c r="BK121" i="22"/>
  <c r="BN119" i="22"/>
  <c r="BS42" i="22" s="1"/>
  <c r="BC124" i="22"/>
  <c r="BD124" i="22" s="1"/>
  <c r="AS123" i="22"/>
  <c r="AT122" i="22"/>
  <c r="AU122" i="22" s="1"/>
  <c r="BG124" i="22"/>
  <c r="BH124" i="22" s="1"/>
  <c r="AO124" i="22"/>
  <c r="AP124" i="22" s="1"/>
  <c r="AK124" i="22"/>
  <c r="AL124" i="22" s="1"/>
  <c r="AZ124" i="22"/>
  <c r="AH123" i="22"/>
  <c r="GO190" i="14" l="1"/>
  <c r="GN190" i="14"/>
  <c r="GE191" i="14"/>
  <c r="BL121" i="22"/>
  <c r="BM121" i="22" s="1"/>
  <c r="FJ213" i="14" s="1"/>
  <c r="BK122" i="22"/>
  <c r="FK214" i="14"/>
  <c r="AV122" i="22"/>
  <c r="BQ43" i="22" s="1"/>
  <c r="BC125" i="22"/>
  <c r="BD125" i="22" s="1"/>
  <c r="AS124" i="22"/>
  <c r="AT123" i="22"/>
  <c r="AU123" i="22" s="1"/>
  <c r="AO125" i="22"/>
  <c r="AP125" i="22" s="1"/>
  <c r="BG125" i="22"/>
  <c r="BH125" i="22" s="1"/>
  <c r="AK125" i="22"/>
  <c r="AL125" i="22" s="1"/>
  <c r="AZ125" i="22"/>
  <c r="AH124" i="22"/>
  <c r="GN191" i="14" l="1"/>
  <c r="GE192" i="14"/>
  <c r="GO191" i="14"/>
  <c r="BL122" i="22"/>
  <c r="BM122" i="22" s="1"/>
  <c r="FJ214" i="14" s="1"/>
  <c r="BK123" i="22"/>
  <c r="FK215" i="14"/>
  <c r="BC126" i="22"/>
  <c r="BD126" i="22" s="1"/>
  <c r="AS125" i="22"/>
  <c r="AT124" i="22"/>
  <c r="AU124" i="22" s="1"/>
  <c r="FK216" i="14" s="1"/>
  <c r="BG126" i="22"/>
  <c r="BH126" i="22" s="1"/>
  <c r="AO126" i="22"/>
  <c r="AP126" i="22" s="1"/>
  <c r="AK126" i="22"/>
  <c r="AL126" i="22" s="1"/>
  <c r="AZ126" i="22"/>
  <c r="AH125" i="22"/>
  <c r="GE193" i="14" l="1"/>
  <c r="GO192" i="14"/>
  <c r="GN192" i="14"/>
  <c r="BL123" i="22"/>
  <c r="BM123" i="22" s="1"/>
  <c r="FJ215" i="14" s="1"/>
  <c r="BK124" i="22"/>
  <c r="BN122" i="22"/>
  <c r="BS43" i="22" s="1"/>
  <c r="BC127" i="22"/>
  <c r="BD127" i="22" s="1"/>
  <c r="AS126" i="22"/>
  <c r="AT125" i="22"/>
  <c r="AU125" i="22" s="1"/>
  <c r="AO127" i="22"/>
  <c r="AP127" i="22" s="1"/>
  <c r="BG127" i="22"/>
  <c r="BH127" i="22" s="1"/>
  <c r="AK127" i="22"/>
  <c r="AL127" i="22" s="1"/>
  <c r="AZ127" i="22"/>
  <c r="AH126" i="22"/>
  <c r="GO193" i="14" l="1"/>
  <c r="GN193" i="14"/>
  <c r="GE194" i="14"/>
  <c r="BL124" i="22"/>
  <c r="BM124" i="22" s="1"/>
  <c r="FJ216" i="14" s="1"/>
  <c r="BK125" i="22"/>
  <c r="FK217" i="14"/>
  <c r="AV125" i="22"/>
  <c r="BQ44" i="22" s="1"/>
  <c r="BC128" i="22"/>
  <c r="BD128" i="22" s="1"/>
  <c r="AS127" i="22"/>
  <c r="AT126" i="22"/>
  <c r="AU126" i="22" s="1"/>
  <c r="BG128" i="22"/>
  <c r="BH128" i="22" s="1"/>
  <c r="AO128" i="22"/>
  <c r="AP128" i="22" s="1"/>
  <c r="AK128" i="22"/>
  <c r="AL128" i="22" s="1"/>
  <c r="AZ128" i="22"/>
  <c r="AH127" i="22"/>
  <c r="GN194" i="14" l="1"/>
  <c r="GE195" i="14"/>
  <c r="GO194" i="14"/>
  <c r="BL125" i="22"/>
  <c r="BM125" i="22" s="1"/>
  <c r="FJ217" i="14" s="1"/>
  <c r="BK126" i="22"/>
  <c r="FK218" i="14"/>
  <c r="BC129" i="22"/>
  <c r="BD129" i="22" s="1"/>
  <c r="AS128" i="22"/>
  <c r="AT127" i="22"/>
  <c r="AU127" i="22" s="1"/>
  <c r="FK219" i="14" s="1"/>
  <c r="AO129" i="22"/>
  <c r="AP129" i="22" s="1"/>
  <c r="BG129" i="22"/>
  <c r="BH129" i="22" s="1"/>
  <c r="AK129" i="22"/>
  <c r="AL129" i="22" s="1"/>
  <c r="AZ129" i="22"/>
  <c r="AH128" i="22"/>
  <c r="GO195" i="14" l="1"/>
  <c r="GN195" i="14"/>
  <c r="GE196" i="14"/>
  <c r="BL126" i="22"/>
  <c r="BM126" i="22" s="1"/>
  <c r="FJ218" i="14" s="1"/>
  <c r="BK127" i="22"/>
  <c r="BN125" i="22"/>
  <c r="BS44" i="22" s="1"/>
  <c r="BC130" i="22"/>
  <c r="BD130" i="22" s="1"/>
  <c r="AS129" i="22"/>
  <c r="AT128" i="22"/>
  <c r="AU128" i="22" s="1"/>
  <c r="BG130" i="22"/>
  <c r="BH130" i="22" s="1"/>
  <c r="AO130" i="22"/>
  <c r="AP130" i="22" s="1"/>
  <c r="AK130" i="22"/>
  <c r="AL130" i="22" s="1"/>
  <c r="AZ130" i="22"/>
  <c r="AH129" i="22"/>
  <c r="GO196" i="14" l="1"/>
  <c r="GN196" i="14"/>
  <c r="GE197" i="14"/>
  <c r="BL127" i="22"/>
  <c r="BM127" i="22" s="1"/>
  <c r="FJ219" i="14" s="1"/>
  <c r="BK128" i="22"/>
  <c r="FK220" i="14"/>
  <c r="AV128" i="22"/>
  <c r="BQ45" i="22" s="1"/>
  <c r="BC131" i="22"/>
  <c r="BD131" i="22" s="1"/>
  <c r="AS130" i="22"/>
  <c r="AT129" i="22"/>
  <c r="AU129" i="22" s="1"/>
  <c r="AO131" i="22"/>
  <c r="AP131" i="22" s="1"/>
  <c r="BG131" i="22"/>
  <c r="BH131" i="22" s="1"/>
  <c r="AK131" i="22"/>
  <c r="AL131" i="22" s="1"/>
  <c r="AZ131" i="22"/>
  <c r="AH130" i="22"/>
  <c r="GO197" i="14" l="1"/>
  <c r="GN197" i="14"/>
  <c r="GE198" i="14"/>
  <c r="BL128" i="22"/>
  <c r="BM128" i="22" s="1"/>
  <c r="FJ220" i="14" s="1"/>
  <c r="BK129" i="22"/>
  <c r="FK221" i="14"/>
  <c r="BC132" i="22"/>
  <c r="BD132" i="22" s="1"/>
  <c r="AS131" i="22"/>
  <c r="AT130" i="22"/>
  <c r="AU130" i="22" s="1"/>
  <c r="FK222" i="14" s="1"/>
  <c r="BG132" i="22"/>
  <c r="BH132" i="22" s="1"/>
  <c r="AO132" i="22"/>
  <c r="AP132" i="22" s="1"/>
  <c r="AK132" i="22"/>
  <c r="AL132" i="22" s="1"/>
  <c r="AZ132" i="22"/>
  <c r="AH131" i="22"/>
  <c r="GO198" i="14" l="1"/>
  <c r="GN198" i="14"/>
  <c r="GE199" i="14"/>
  <c r="BL129" i="22"/>
  <c r="BM129" i="22" s="1"/>
  <c r="FJ221" i="14" s="1"/>
  <c r="BK130" i="22"/>
  <c r="BN128" i="22"/>
  <c r="BS45" i="22" s="1"/>
  <c r="BC133" i="22"/>
  <c r="BD133" i="22" s="1"/>
  <c r="AS132" i="22"/>
  <c r="AT131" i="22"/>
  <c r="AU131" i="22" s="1"/>
  <c r="AO133" i="22"/>
  <c r="AP133" i="22" s="1"/>
  <c r="BG133" i="22"/>
  <c r="BH133" i="22" s="1"/>
  <c r="AK133" i="22"/>
  <c r="AL133" i="22" s="1"/>
  <c r="AZ133" i="22"/>
  <c r="AH132" i="22"/>
  <c r="GO199" i="14" l="1"/>
  <c r="GN199" i="14"/>
  <c r="GE200" i="14"/>
  <c r="BL130" i="22"/>
  <c r="BM130" i="22" s="1"/>
  <c r="FJ222" i="14" s="1"/>
  <c r="BK131" i="22"/>
  <c r="FK223" i="14"/>
  <c r="AV131" i="22"/>
  <c r="BQ46" i="22" s="1"/>
  <c r="BC134" i="22"/>
  <c r="BD134" i="22" s="1"/>
  <c r="AS133" i="22"/>
  <c r="AT132" i="22"/>
  <c r="AU132" i="22" s="1"/>
  <c r="BG134" i="22"/>
  <c r="BH134" i="22" s="1"/>
  <c r="AO134" i="22"/>
  <c r="AP134" i="22" s="1"/>
  <c r="AK134" i="22"/>
  <c r="AL134" i="22" s="1"/>
  <c r="AZ134" i="22"/>
  <c r="AH133" i="22"/>
  <c r="GO200" i="14" l="1"/>
  <c r="GN200" i="14"/>
  <c r="GE201" i="14"/>
  <c r="BL131" i="22"/>
  <c r="BM131" i="22" s="1"/>
  <c r="FJ223" i="14" s="1"/>
  <c r="BK132" i="22"/>
  <c r="FK224" i="14"/>
  <c r="BC135" i="22"/>
  <c r="BD135" i="22" s="1"/>
  <c r="AS134" i="22"/>
  <c r="AT133" i="22"/>
  <c r="AU133" i="22" s="1"/>
  <c r="FK225" i="14" s="1"/>
  <c r="AO135" i="22"/>
  <c r="AP135" i="22" s="1"/>
  <c r="BG135" i="22"/>
  <c r="BH135" i="22" s="1"/>
  <c r="AK135" i="22"/>
  <c r="AL135" i="22" s="1"/>
  <c r="AZ135" i="22"/>
  <c r="AH134" i="22"/>
  <c r="GO201" i="14" l="1"/>
  <c r="GN201" i="14"/>
  <c r="GE202" i="14"/>
  <c r="BL132" i="22"/>
  <c r="BM132" i="22" s="1"/>
  <c r="FJ224" i="14" s="1"/>
  <c r="BK133" i="22"/>
  <c r="BN131" i="22"/>
  <c r="BS46" i="22" s="1"/>
  <c r="BC136" i="22"/>
  <c r="BD136" i="22" s="1"/>
  <c r="AS135" i="22"/>
  <c r="AT134" i="22"/>
  <c r="AU134" i="22" s="1"/>
  <c r="BG136" i="22"/>
  <c r="BH136" i="22" s="1"/>
  <c r="AO136" i="22"/>
  <c r="AP136" i="22" s="1"/>
  <c r="AK136" i="22"/>
  <c r="AL136" i="22" s="1"/>
  <c r="AZ136" i="22"/>
  <c r="AH135" i="22"/>
  <c r="GN202" i="14" l="1"/>
  <c r="GE203" i="14"/>
  <c r="GO202" i="14"/>
  <c r="BL133" i="22"/>
  <c r="BM133" i="22" s="1"/>
  <c r="FJ225" i="14" s="1"/>
  <c r="BK134" i="22"/>
  <c r="FK226" i="14"/>
  <c r="AV134" i="22"/>
  <c r="BQ47" i="22" s="1"/>
  <c r="BC137" i="22"/>
  <c r="BD137" i="22" s="1"/>
  <c r="AS136" i="22"/>
  <c r="AT135" i="22"/>
  <c r="AU135" i="22" s="1"/>
  <c r="AO137" i="22"/>
  <c r="AP137" i="22" s="1"/>
  <c r="BG137" i="22"/>
  <c r="BH137" i="22" s="1"/>
  <c r="AK137" i="22"/>
  <c r="AL137" i="22" s="1"/>
  <c r="AZ137" i="22"/>
  <c r="AH136" i="22"/>
  <c r="GN203" i="14" l="1"/>
  <c r="GE204" i="14"/>
  <c r="GO203" i="14"/>
  <c r="BL134" i="22"/>
  <c r="BM134" i="22" s="1"/>
  <c r="FJ226" i="14" s="1"/>
  <c r="BK135" i="22"/>
  <c r="FK227" i="14"/>
  <c r="BC138" i="22"/>
  <c r="BD138" i="22" s="1"/>
  <c r="AS137" i="22"/>
  <c r="AT136" i="22"/>
  <c r="AU136" i="22" s="1"/>
  <c r="FK228" i="14" s="1"/>
  <c r="BG138" i="22"/>
  <c r="BH138" i="22" s="1"/>
  <c r="AO138" i="22"/>
  <c r="AP138" i="22" s="1"/>
  <c r="AK138" i="22"/>
  <c r="AL138" i="22" s="1"/>
  <c r="AZ138" i="22"/>
  <c r="AH137" i="22"/>
  <c r="GE205" i="14" l="1"/>
  <c r="GO204" i="14"/>
  <c r="GN204" i="14"/>
  <c r="BL135" i="22"/>
  <c r="BM135" i="22" s="1"/>
  <c r="FJ227" i="14" s="1"/>
  <c r="BK136" i="22"/>
  <c r="BN134" i="22"/>
  <c r="BS47" i="22" s="1"/>
  <c r="BC139" i="22"/>
  <c r="BD139" i="22" s="1"/>
  <c r="AS138" i="22"/>
  <c r="AT137" i="22"/>
  <c r="AU137" i="22" s="1"/>
  <c r="AO139" i="22"/>
  <c r="AP139" i="22" s="1"/>
  <c r="BG139" i="22"/>
  <c r="BH139" i="22" s="1"/>
  <c r="AK139" i="22"/>
  <c r="AL139" i="22" s="1"/>
  <c r="AZ139" i="22"/>
  <c r="AH138" i="22"/>
  <c r="GO205" i="14" l="1"/>
  <c r="GN205" i="14"/>
  <c r="GE206" i="14"/>
  <c r="BL136" i="22"/>
  <c r="BM136" i="22" s="1"/>
  <c r="FJ228" i="14" s="1"/>
  <c r="BK137" i="22"/>
  <c r="FK229" i="14"/>
  <c r="AV137" i="22"/>
  <c r="BQ48" i="22" s="1"/>
  <c r="BC140" i="22"/>
  <c r="BD140" i="22" s="1"/>
  <c r="AS139" i="22"/>
  <c r="AT138" i="22"/>
  <c r="AU138" i="22" s="1"/>
  <c r="BG140" i="22"/>
  <c r="BH140" i="22" s="1"/>
  <c r="AO140" i="22"/>
  <c r="AP140" i="22" s="1"/>
  <c r="AK140" i="22"/>
  <c r="AL140" i="22" s="1"/>
  <c r="AZ140" i="22"/>
  <c r="AH139" i="22"/>
  <c r="GO206" i="14" l="1"/>
  <c r="GN206" i="14"/>
  <c r="GE207" i="14"/>
  <c r="BL137" i="22"/>
  <c r="BM137" i="22" s="1"/>
  <c r="FJ229" i="14" s="1"/>
  <c r="BK138" i="22"/>
  <c r="FK230" i="14"/>
  <c r="BC141" i="22"/>
  <c r="BD141" i="22" s="1"/>
  <c r="AS140" i="22"/>
  <c r="AT139" i="22"/>
  <c r="AU139" i="22" s="1"/>
  <c r="FK231" i="14" s="1"/>
  <c r="AO141" i="22"/>
  <c r="AP141" i="22" s="1"/>
  <c r="BG141" i="22"/>
  <c r="BH141" i="22" s="1"/>
  <c r="AK141" i="22"/>
  <c r="AL141" i="22" s="1"/>
  <c r="AZ141" i="22"/>
  <c r="AH140" i="22"/>
  <c r="GN207" i="14" l="1"/>
  <c r="GE208" i="14"/>
  <c r="GO207" i="14"/>
  <c r="BL138" i="22"/>
  <c r="BM138" i="22" s="1"/>
  <c r="FJ230" i="14" s="1"/>
  <c r="BK139" i="22"/>
  <c r="BN137" i="22"/>
  <c r="BS48" i="22" s="1"/>
  <c r="BC142" i="22"/>
  <c r="BD142" i="22" s="1"/>
  <c r="AS141" i="22"/>
  <c r="AT140" i="22"/>
  <c r="AU140" i="22" s="1"/>
  <c r="BG142" i="22"/>
  <c r="BH142" i="22" s="1"/>
  <c r="AO142" i="22"/>
  <c r="AP142" i="22" s="1"/>
  <c r="AK142" i="22"/>
  <c r="AL142" i="22" s="1"/>
  <c r="AZ142" i="22"/>
  <c r="AH141" i="22"/>
  <c r="GO208" i="14" l="1"/>
  <c r="GN208" i="14"/>
  <c r="GE209" i="14"/>
  <c r="BL139" i="22"/>
  <c r="BM139" i="22" s="1"/>
  <c r="FJ231" i="14" s="1"/>
  <c r="BK140" i="22"/>
  <c r="FK232" i="14"/>
  <c r="AV140" i="22"/>
  <c r="BQ49" i="22" s="1"/>
  <c r="BC143" i="22"/>
  <c r="BD143" i="22" s="1"/>
  <c r="AS142" i="22"/>
  <c r="AT141" i="22"/>
  <c r="AU141" i="22" s="1"/>
  <c r="AO143" i="22"/>
  <c r="AP143" i="22" s="1"/>
  <c r="BG143" i="22"/>
  <c r="BH143" i="22" s="1"/>
  <c r="AK143" i="22"/>
  <c r="AL143" i="22" s="1"/>
  <c r="AZ143" i="22"/>
  <c r="AH142" i="22"/>
  <c r="GE210" i="14" l="1"/>
  <c r="GO209" i="14"/>
  <c r="GN209" i="14"/>
  <c r="BL140" i="22"/>
  <c r="BM140" i="22" s="1"/>
  <c r="FJ232" i="14" s="1"/>
  <c r="BK141" i="22"/>
  <c r="FK233" i="14"/>
  <c r="BC144" i="22"/>
  <c r="BD144" i="22" s="1"/>
  <c r="AS143" i="22"/>
  <c r="AT142" i="22"/>
  <c r="AU142" i="22" s="1"/>
  <c r="FK234" i="14" s="1"/>
  <c r="BG144" i="22"/>
  <c r="BH144" i="22" s="1"/>
  <c r="AO144" i="22"/>
  <c r="AP144" i="22" s="1"/>
  <c r="AK144" i="22"/>
  <c r="AL144" i="22" s="1"/>
  <c r="AZ144" i="22"/>
  <c r="AH143" i="22"/>
  <c r="GO210" i="14" l="1"/>
  <c r="GN210" i="14"/>
  <c r="GE211" i="14"/>
  <c r="BL141" i="22"/>
  <c r="BM141" i="22" s="1"/>
  <c r="FJ233" i="14" s="1"/>
  <c r="BK142" i="22"/>
  <c r="BN140" i="22"/>
  <c r="BS49" i="22" s="1"/>
  <c r="BC145" i="22"/>
  <c r="BD145" i="22" s="1"/>
  <c r="AS144" i="22"/>
  <c r="AT143" i="22"/>
  <c r="AU143" i="22" s="1"/>
  <c r="AO145" i="22"/>
  <c r="AP145" i="22" s="1"/>
  <c r="BG145" i="22"/>
  <c r="BH145" i="22" s="1"/>
  <c r="AK145" i="22"/>
  <c r="AL145" i="22" s="1"/>
  <c r="AZ145" i="22"/>
  <c r="AH144" i="22"/>
  <c r="GE212" i="14" l="1"/>
  <c r="GO211" i="14"/>
  <c r="GN211" i="14"/>
  <c r="BL142" i="22"/>
  <c r="BM142" i="22" s="1"/>
  <c r="FJ234" i="14" s="1"/>
  <c r="BK143" i="22"/>
  <c r="FK235" i="14"/>
  <c r="AV143" i="22"/>
  <c r="BQ50" i="22" s="1"/>
  <c r="BC146" i="22"/>
  <c r="BD146" i="22" s="1"/>
  <c r="AS145" i="22"/>
  <c r="AT144" i="22"/>
  <c r="AU144" i="22" s="1"/>
  <c r="BG146" i="22"/>
  <c r="BH146" i="22" s="1"/>
  <c r="AO146" i="22"/>
  <c r="AP146" i="22" s="1"/>
  <c r="AK146" i="22"/>
  <c r="AL146" i="22" s="1"/>
  <c r="AZ146" i="22"/>
  <c r="AH145" i="22"/>
  <c r="GE213" i="14" l="1"/>
  <c r="GO212" i="14"/>
  <c r="GN212" i="14"/>
  <c r="BL143" i="22"/>
  <c r="BM143" i="22" s="1"/>
  <c r="FJ235" i="14" s="1"/>
  <c r="BK144" i="22"/>
  <c r="FK236" i="14"/>
  <c r="BC147" i="22"/>
  <c r="BD147" i="22" s="1"/>
  <c r="AS146" i="22"/>
  <c r="AT145" i="22"/>
  <c r="AU145" i="22" s="1"/>
  <c r="FK237" i="14" s="1"/>
  <c r="AO147" i="22"/>
  <c r="AP147" i="22" s="1"/>
  <c r="BG147" i="22"/>
  <c r="BH147" i="22" s="1"/>
  <c r="AK147" i="22"/>
  <c r="AL147" i="22" s="1"/>
  <c r="AZ147" i="22"/>
  <c r="AH146" i="22"/>
  <c r="GO213" i="14" l="1"/>
  <c r="GN213" i="14"/>
  <c r="GE214" i="14"/>
  <c r="BL144" i="22"/>
  <c r="BM144" i="22" s="1"/>
  <c r="FJ236" i="14" s="1"/>
  <c r="BK145" i="22"/>
  <c r="BN143" i="22"/>
  <c r="BS50" i="22" s="1"/>
  <c r="BC148" i="22"/>
  <c r="BD148" i="22" s="1"/>
  <c r="AS147" i="22"/>
  <c r="AT146" i="22"/>
  <c r="AU146" i="22" s="1"/>
  <c r="BG148" i="22"/>
  <c r="BH148" i="22" s="1"/>
  <c r="AO148" i="22"/>
  <c r="AP148" i="22" s="1"/>
  <c r="AK148" i="22"/>
  <c r="AL148" i="22" s="1"/>
  <c r="AZ148" i="22"/>
  <c r="AH147" i="22"/>
  <c r="GO214" i="14" l="1"/>
  <c r="GN214" i="14"/>
  <c r="GE215" i="14"/>
  <c r="BL145" i="22"/>
  <c r="BM145" i="22" s="1"/>
  <c r="FJ237" i="14" s="1"/>
  <c r="BK146" i="22"/>
  <c r="FK238" i="14"/>
  <c r="AV146" i="22"/>
  <c r="BQ51" i="22" s="1"/>
  <c r="BC149" i="22"/>
  <c r="BD149" i="22" s="1"/>
  <c r="AS148" i="22"/>
  <c r="AT147" i="22"/>
  <c r="AU147" i="22" s="1"/>
  <c r="AO149" i="22"/>
  <c r="AP149" i="22" s="1"/>
  <c r="BG149" i="22"/>
  <c r="BH149" i="22" s="1"/>
  <c r="AK149" i="22"/>
  <c r="AL149" i="22" s="1"/>
  <c r="AZ149" i="22"/>
  <c r="AH148" i="22"/>
  <c r="GE216" i="14" l="1"/>
  <c r="GO215" i="14"/>
  <c r="GN215" i="14"/>
  <c r="BL146" i="22"/>
  <c r="BM146" i="22" s="1"/>
  <c r="FJ238" i="14" s="1"/>
  <c r="BK147" i="22"/>
  <c r="FK239" i="14"/>
  <c r="BC150" i="22"/>
  <c r="BD150" i="22" s="1"/>
  <c r="AS149" i="22"/>
  <c r="AT148" i="22"/>
  <c r="AU148" i="22" s="1"/>
  <c r="FK240" i="14" s="1"/>
  <c r="BG150" i="22"/>
  <c r="BH150" i="22" s="1"/>
  <c r="AO150" i="22"/>
  <c r="AP150" i="22" s="1"/>
  <c r="AK150" i="22"/>
  <c r="AL150" i="22" s="1"/>
  <c r="AZ150" i="22"/>
  <c r="AH149" i="22"/>
  <c r="GN216" i="14" l="1"/>
  <c r="GE217" i="14"/>
  <c r="GO216" i="14"/>
  <c r="BL147" i="22"/>
  <c r="BM147" i="22" s="1"/>
  <c r="FJ239" i="14" s="1"/>
  <c r="BK148" i="22"/>
  <c r="BN146" i="22"/>
  <c r="BS51" i="22" s="1"/>
  <c r="BC151" i="22"/>
  <c r="BD151" i="22" s="1"/>
  <c r="AS150" i="22"/>
  <c r="AT149" i="22"/>
  <c r="AU149" i="22" s="1"/>
  <c r="AO151" i="22"/>
  <c r="AP151" i="22" s="1"/>
  <c r="BG151" i="22"/>
  <c r="BH151" i="22" s="1"/>
  <c r="AK151" i="22"/>
  <c r="AL151" i="22" s="1"/>
  <c r="AZ151" i="22"/>
  <c r="AH150" i="22"/>
  <c r="GO217" i="14" l="1"/>
  <c r="GN217" i="14"/>
  <c r="GE218" i="14"/>
  <c r="BL148" i="22"/>
  <c r="BM148" i="22" s="1"/>
  <c r="FJ240" i="14" s="1"/>
  <c r="BK149" i="22"/>
  <c r="FK241" i="14"/>
  <c r="AV149" i="22"/>
  <c r="BQ52" i="22" s="1"/>
  <c r="BC152" i="22"/>
  <c r="BD152" i="22" s="1"/>
  <c r="AS151" i="22"/>
  <c r="AT150" i="22"/>
  <c r="AU150" i="22" s="1"/>
  <c r="BG152" i="22"/>
  <c r="BH152" i="22" s="1"/>
  <c r="AO152" i="22"/>
  <c r="AP152" i="22" s="1"/>
  <c r="AK152" i="22"/>
  <c r="AL152" i="22" s="1"/>
  <c r="AZ152" i="22"/>
  <c r="AH151" i="22"/>
  <c r="GO218" i="14" l="1"/>
  <c r="GN218" i="14"/>
  <c r="GE219" i="14"/>
  <c r="BL149" i="22"/>
  <c r="BM149" i="22" s="1"/>
  <c r="FJ241" i="14" s="1"/>
  <c r="BK150" i="22"/>
  <c r="FK242" i="14"/>
  <c r="BC153" i="22"/>
  <c r="BD153" i="22" s="1"/>
  <c r="AS152" i="22"/>
  <c r="AT151" i="22"/>
  <c r="AU151" i="22" s="1"/>
  <c r="FK243" i="14" s="1"/>
  <c r="AO153" i="22"/>
  <c r="AP153" i="22" s="1"/>
  <c r="BG153" i="22"/>
  <c r="BH153" i="22" s="1"/>
  <c r="AK153" i="22"/>
  <c r="AL153" i="22" s="1"/>
  <c r="AZ153" i="22"/>
  <c r="AH152" i="22"/>
  <c r="GO219" i="14" l="1"/>
  <c r="GN219" i="14"/>
  <c r="GE220" i="14"/>
  <c r="BL150" i="22"/>
  <c r="BM150" i="22" s="1"/>
  <c r="FJ242" i="14" s="1"/>
  <c r="BK151" i="22"/>
  <c r="BN149" i="22"/>
  <c r="BS52" i="22" s="1"/>
  <c r="BC154" i="22"/>
  <c r="BD154" i="22" s="1"/>
  <c r="AS153" i="22"/>
  <c r="AT152" i="22"/>
  <c r="AU152" i="22" s="1"/>
  <c r="BG154" i="22"/>
  <c r="BH154" i="22" s="1"/>
  <c r="AO154" i="22"/>
  <c r="AP154" i="22" s="1"/>
  <c r="AK154" i="22"/>
  <c r="AL154" i="22" s="1"/>
  <c r="AZ154" i="22"/>
  <c r="AH153" i="22"/>
  <c r="GN220" i="14" l="1"/>
  <c r="GO220" i="14"/>
  <c r="GE221" i="14"/>
  <c r="BL151" i="22"/>
  <c r="BM151" i="22" s="1"/>
  <c r="FJ243" i="14" s="1"/>
  <c r="BK152" i="22"/>
  <c r="FK244" i="14"/>
  <c r="AV152" i="22"/>
  <c r="BQ53" i="22" s="1"/>
  <c r="BC155" i="22"/>
  <c r="BD155" i="22" s="1"/>
  <c r="AS154" i="22"/>
  <c r="AT153" i="22"/>
  <c r="AU153" i="22" s="1"/>
  <c r="AO155" i="22"/>
  <c r="AP155" i="22" s="1"/>
  <c r="BG155" i="22"/>
  <c r="BH155" i="22" s="1"/>
  <c r="AK155" i="22"/>
  <c r="AL155" i="22" s="1"/>
  <c r="AZ155" i="22"/>
  <c r="AH154" i="22"/>
  <c r="GE222" i="14" l="1"/>
  <c r="GO221" i="14"/>
  <c r="GN221" i="14"/>
  <c r="BL152" i="22"/>
  <c r="BM152" i="22" s="1"/>
  <c r="FJ244" i="14" s="1"/>
  <c r="BK153" i="22"/>
  <c r="FK245" i="14"/>
  <c r="BC156" i="22"/>
  <c r="BD156" i="22" s="1"/>
  <c r="AS155" i="22"/>
  <c r="AT154" i="22"/>
  <c r="AU154" i="22" s="1"/>
  <c r="FK246" i="14" s="1"/>
  <c r="BG156" i="22"/>
  <c r="BH156" i="22" s="1"/>
  <c r="AO156" i="22"/>
  <c r="AP156" i="22" s="1"/>
  <c r="AK156" i="22"/>
  <c r="AL156" i="22" s="1"/>
  <c r="AZ156" i="22"/>
  <c r="AH155" i="22"/>
  <c r="GN222" i="14" l="1"/>
  <c r="GO222" i="14"/>
  <c r="GE223" i="14"/>
  <c r="BL153" i="22"/>
  <c r="BM153" i="22" s="1"/>
  <c r="FJ245" i="14" s="1"/>
  <c r="BK154" i="22"/>
  <c r="BN152" i="22"/>
  <c r="BS53" i="22" s="1"/>
  <c r="BC157" i="22"/>
  <c r="BD157" i="22" s="1"/>
  <c r="AS156" i="22"/>
  <c r="AT155" i="22"/>
  <c r="AU155" i="22" s="1"/>
  <c r="AO157" i="22"/>
  <c r="AP157" i="22" s="1"/>
  <c r="BG157" i="22"/>
  <c r="BH157" i="22" s="1"/>
  <c r="AK157" i="22"/>
  <c r="AL157" i="22" s="1"/>
  <c r="AZ157" i="22"/>
  <c r="AH156" i="22"/>
  <c r="GN223" i="14" l="1"/>
  <c r="GO223" i="14"/>
  <c r="GE224" i="14"/>
  <c r="BL154" i="22"/>
  <c r="BM154" i="22" s="1"/>
  <c r="FJ246" i="14" s="1"/>
  <c r="BK155" i="22"/>
  <c r="FK247" i="14"/>
  <c r="AV155" i="22"/>
  <c r="BQ54" i="22" s="1"/>
  <c r="BC158" i="22"/>
  <c r="BD158" i="22" s="1"/>
  <c r="AS157" i="22"/>
  <c r="AT156" i="22"/>
  <c r="AU156" i="22" s="1"/>
  <c r="BG158" i="22"/>
  <c r="BH158" i="22" s="1"/>
  <c r="AO158" i="22"/>
  <c r="AP158" i="22" s="1"/>
  <c r="AK158" i="22"/>
  <c r="AL158" i="22" s="1"/>
  <c r="AZ158" i="22"/>
  <c r="AH157" i="22"/>
  <c r="GO224" i="14" l="1"/>
  <c r="GN224" i="14"/>
  <c r="GE225" i="14"/>
  <c r="BL155" i="22"/>
  <c r="BM155" i="22" s="1"/>
  <c r="FJ247" i="14" s="1"/>
  <c r="BK156" i="22"/>
  <c r="FK248" i="14"/>
  <c r="BC159" i="22"/>
  <c r="BD159" i="22" s="1"/>
  <c r="AS158" i="22"/>
  <c r="AT157" i="22"/>
  <c r="AU157" i="22" s="1"/>
  <c r="FK249" i="14" s="1"/>
  <c r="AO159" i="22"/>
  <c r="AP159" i="22" s="1"/>
  <c r="BG159" i="22"/>
  <c r="BH159" i="22" s="1"/>
  <c r="AK159" i="22"/>
  <c r="AL159" i="22" s="1"/>
  <c r="AZ159" i="22"/>
  <c r="AH158" i="22"/>
  <c r="GN225" i="14" l="1"/>
  <c r="GO225" i="14"/>
  <c r="GE226" i="14"/>
  <c r="BL156" i="22"/>
  <c r="BM156" i="22" s="1"/>
  <c r="FJ248" i="14" s="1"/>
  <c r="BK157" i="22"/>
  <c r="BN155" i="22"/>
  <c r="BS54" i="22" s="1"/>
  <c r="BC160" i="22"/>
  <c r="BD160" i="22" s="1"/>
  <c r="AS159" i="22"/>
  <c r="AT158" i="22"/>
  <c r="AU158" i="22" s="1"/>
  <c r="BG160" i="22"/>
  <c r="BH160" i="22" s="1"/>
  <c r="AO160" i="22"/>
  <c r="AP160" i="22" s="1"/>
  <c r="AK160" i="22"/>
  <c r="AL160" i="22" s="1"/>
  <c r="AZ160" i="22"/>
  <c r="AH159" i="22"/>
  <c r="GN226" i="14" l="1"/>
  <c r="GO226" i="14"/>
  <c r="GE227" i="14"/>
  <c r="BL157" i="22"/>
  <c r="BM157" i="22" s="1"/>
  <c r="FJ249" i="14" s="1"/>
  <c r="BK158" i="22"/>
  <c r="FK250" i="14"/>
  <c r="AV158" i="22"/>
  <c r="BQ55" i="22" s="1"/>
  <c r="BC161" i="22"/>
  <c r="BD161" i="22" s="1"/>
  <c r="AS160" i="22"/>
  <c r="AT159" i="22"/>
  <c r="AU159" i="22" s="1"/>
  <c r="AO161" i="22"/>
  <c r="AP161" i="22" s="1"/>
  <c r="BG161" i="22"/>
  <c r="BH161" i="22" s="1"/>
  <c r="AK161" i="22"/>
  <c r="AL161" i="22" s="1"/>
  <c r="AZ161" i="22"/>
  <c r="AH160" i="22"/>
  <c r="GO227" i="14" l="1"/>
  <c r="GN227" i="14"/>
  <c r="GE228" i="14"/>
  <c r="BL158" i="22"/>
  <c r="BM158" i="22" s="1"/>
  <c r="FJ250" i="14" s="1"/>
  <c r="BK159" i="22"/>
  <c r="FK251" i="14"/>
  <c r="BC162" i="22"/>
  <c r="BD162" i="22" s="1"/>
  <c r="AS161" i="22"/>
  <c r="AT160" i="22"/>
  <c r="AU160" i="22" s="1"/>
  <c r="FK252" i="14" s="1"/>
  <c r="BG162" i="22"/>
  <c r="BH162" i="22" s="1"/>
  <c r="AO162" i="22"/>
  <c r="AP162" i="22" s="1"/>
  <c r="AK162" i="22"/>
  <c r="AL162" i="22" s="1"/>
  <c r="AZ162" i="22"/>
  <c r="AH161" i="22"/>
  <c r="GO228" i="14" l="1"/>
  <c r="GN228" i="14"/>
  <c r="GE229" i="14"/>
  <c r="BN158" i="22"/>
  <c r="BS55" i="22" s="1"/>
  <c r="BL159" i="22"/>
  <c r="BM159" i="22" s="1"/>
  <c r="FJ251" i="14" s="1"/>
  <c r="BK160" i="22"/>
  <c r="BC163" i="22"/>
  <c r="BD163" i="22" s="1"/>
  <c r="AS162" i="22"/>
  <c r="AT161" i="22"/>
  <c r="AU161" i="22" s="1"/>
  <c r="AO163" i="22"/>
  <c r="AP163" i="22" s="1"/>
  <c r="BG163" i="22"/>
  <c r="BH163" i="22" s="1"/>
  <c r="AK163" i="22"/>
  <c r="AL163" i="22" s="1"/>
  <c r="AZ163" i="22"/>
  <c r="AH162" i="22"/>
  <c r="GN229" i="14" l="1"/>
  <c r="GO229" i="14"/>
  <c r="GE230" i="14"/>
  <c r="BL160" i="22"/>
  <c r="BM160" i="22" s="1"/>
  <c r="FJ252" i="14" s="1"/>
  <c r="BK161" i="22"/>
  <c r="FK253" i="14"/>
  <c r="AV161" i="22"/>
  <c r="BQ56" i="22" s="1"/>
  <c r="BC164" i="22"/>
  <c r="BD164" i="22" s="1"/>
  <c r="AS163" i="22"/>
  <c r="AT162" i="22"/>
  <c r="AU162" i="22" s="1"/>
  <c r="BG164" i="22"/>
  <c r="BH164" i="22" s="1"/>
  <c r="AO164" i="22"/>
  <c r="AP164" i="22" s="1"/>
  <c r="AK164" i="22"/>
  <c r="AL164" i="22" s="1"/>
  <c r="AZ164" i="22"/>
  <c r="AH163" i="22"/>
  <c r="GN230" i="14" l="1"/>
  <c r="GO230" i="14"/>
  <c r="GE231" i="14"/>
  <c r="BL161" i="22"/>
  <c r="BM161" i="22" s="1"/>
  <c r="BK162" i="22"/>
  <c r="FK254" i="14"/>
  <c r="BC165" i="22"/>
  <c r="BD165" i="22" s="1"/>
  <c r="AS164" i="22"/>
  <c r="AT163" i="22"/>
  <c r="AU163" i="22" s="1"/>
  <c r="FK255" i="14" s="1"/>
  <c r="AO165" i="22"/>
  <c r="AP165" i="22" s="1"/>
  <c r="BG165" i="22"/>
  <c r="BH165" i="22" s="1"/>
  <c r="AK165" i="22"/>
  <c r="AL165" i="22" s="1"/>
  <c r="AZ165" i="22"/>
  <c r="AH164" i="22"/>
  <c r="GO231" i="14" l="1"/>
  <c r="GN231" i="14"/>
  <c r="GE232" i="14"/>
  <c r="FJ253" i="14"/>
  <c r="BN161" i="22"/>
  <c r="BS56" i="22" s="1"/>
  <c r="BL162" i="22"/>
  <c r="BM162" i="22" s="1"/>
  <c r="FJ254" i="14" s="1"/>
  <c r="BK163" i="22"/>
  <c r="BC166" i="22"/>
  <c r="BD166" i="22" s="1"/>
  <c r="AS165" i="22"/>
  <c r="AT164" i="22"/>
  <c r="AU164" i="22" s="1"/>
  <c r="BG166" i="22"/>
  <c r="BH166" i="22" s="1"/>
  <c r="AO166" i="22"/>
  <c r="AP166" i="22" s="1"/>
  <c r="AK166" i="22"/>
  <c r="AL166" i="22" s="1"/>
  <c r="AZ166" i="22"/>
  <c r="AH165" i="22"/>
  <c r="GO232" i="14" l="1"/>
  <c r="GN232" i="14"/>
  <c r="GE233" i="14"/>
  <c r="BL163" i="22"/>
  <c r="BM163" i="22" s="1"/>
  <c r="FJ255" i="14" s="1"/>
  <c r="BK164" i="22"/>
  <c r="FK256" i="14"/>
  <c r="AV164" i="22"/>
  <c r="BQ57" i="22" s="1"/>
  <c r="BC167" i="22"/>
  <c r="BD167" i="22" s="1"/>
  <c r="AS166" i="22"/>
  <c r="AT165" i="22"/>
  <c r="AU165" i="22" s="1"/>
  <c r="AO167" i="22"/>
  <c r="AP167" i="22" s="1"/>
  <c r="BG167" i="22"/>
  <c r="BH167" i="22" s="1"/>
  <c r="AK167" i="22"/>
  <c r="AL167" i="22" s="1"/>
  <c r="AZ167" i="22"/>
  <c r="AH166" i="22"/>
  <c r="GO233" i="14" l="1"/>
  <c r="GN233" i="14"/>
  <c r="GE234" i="14"/>
  <c r="BL164" i="22"/>
  <c r="BM164" i="22" s="1"/>
  <c r="FJ256" i="14" s="1"/>
  <c r="BK165" i="22"/>
  <c r="FK257" i="14"/>
  <c r="BC168" i="22"/>
  <c r="BD168" i="22" s="1"/>
  <c r="AS167" i="22"/>
  <c r="AT166" i="22"/>
  <c r="AU166" i="22" s="1"/>
  <c r="FK258" i="14" s="1"/>
  <c r="BG168" i="22"/>
  <c r="BH168" i="22" s="1"/>
  <c r="AO168" i="22"/>
  <c r="AP168" i="22" s="1"/>
  <c r="AK168" i="22"/>
  <c r="AL168" i="22" s="1"/>
  <c r="AZ168" i="22"/>
  <c r="AH167" i="22"/>
  <c r="GN234" i="14" l="1"/>
  <c r="GO234" i="14"/>
  <c r="GE235" i="14"/>
  <c r="BN164" i="22"/>
  <c r="BS57" i="22" s="1"/>
  <c r="BL165" i="22"/>
  <c r="BM165" i="22" s="1"/>
  <c r="FJ257" i="14" s="1"/>
  <c r="BK166" i="22"/>
  <c r="BC169" i="22"/>
  <c r="BD169" i="22" s="1"/>
  <c r="AS168" i="22"/>
  <c r="AT167" i="22"/>
  <c r="AU167" i="22" s="1"/>
  <c r="AO169" i="22"/>
  <c r="AP169" i="22" s="1"/>
  <c r="BG169" i="22"/>
  <c r="BH169" i="22" s="1"/>
  <c r="AK169" i="22"/>
  <c r="AL169" i="22" s="1"/>
  <c r="AZ169" i="22"/>
  <c r="AH168" i="22"/>
  <c r="GO235" i="14" l="1"/>
  <c r="GN235" i="14"/>
  <c r="GE236" i="14"/>
  <c r="BL166" i="22"/>
  <c r="BM166" i="22" s="1"/>
  <c r="FJ258" i="14" s="1"/>
  <c r="BK167" i="22"/>
  <c r="FK259" i="14"/>
  <c r="AV167" i="22"/>
  <c r="BQ58" i="22" s="1"/>
  <c r="BC170" i="22"/>
  <c r="BD170" i="22" s="1"/>
  <c r="AS169" i="22"/>
  <c r="AT168" i="22"/>
  <c r="AU168" i="22" s="1"/>
  <c r="BG170" i="22"/>
  <c r="BH170" i="22" s="1"/>
  <c r="AO170" i="22"/>
  <c r="AP170" i="22" s="1"/>
  <c r="AK170" i="22"/>
  <c r="AL170" i="22" s="1"/>
  <c r="AZ170" i="22"/>
  <c r="AH169" i="22"/>
  <c r="GO236" i="14" l="1"/>
  <c r="GN236" i="14"/>
  <c r="GE237" i="14"/>
  <c r="BL167" i="22"/>
  <c r="BM167" i="22" s="1"/>
  <c r="BK168" i="22"/>
  <c r="FK260" i="14"/>
  <c r="BC171" i="22"/>
  <c r="BD171" i="22" s="1"/>
  <c r="AS170" i="22"/>
  <c r="AT169" i="22"/>
  <c r="AU169" i="22" s="1"/>
  <c r="FK261" i="14" s="1"/>
  <c r="AO171" i="22"/>
  <c r="AP171" i="22" s="1"/>
  <c r="BG171" i="22"/>
  <c r="BH171" i="22" s="1"/>
  <c r="AK171" i="22"/>
  <c r="AL171" i="22" s="1"/>
  <c r="AZ171" i="22"/>
  <c r="AH170" i="22"/>
  <c r="GO237" i="14" l="1"/>
  <c r="GN237" i="14"/>
  <c r="GE238" i="14"/>
  <c r="FJ259" i="14"/>
  <c r="BN167" i="22"/>
  <c r="BS58" i="22" s="1"/>
  <c r="BL168" i="22"/>
  <c r="BM168" i="22" s="1"/>
  <c r="FJ260" i="14" s="1"/>
  <c r="BK169" i="22"/>
  <c r="BC172" i="22"/>
  <c r="BD172" i="22" s="1"/>
  <c r="AS171" i="22"/>
  <c r="AT170" i="22"/>
  <c r="AU170" i="22" s="1"/>
  <c r="BG172" i="22"/>
  <c r="BH172" i="22" s="1"/>
  <c r="AO172" i="22"/>
  <c r="AP172" i="22" s="1"/>
  <c r="AK172" i="22"/>
  <c r="AL172" i="22" s="1"/>
  <c r="AZ172" i="22"/>
  <c r="AH171" i="22"/>
  <c r="GO238" i="14" l="1"/>
  <c r="GN238" i="14"/>
  <c r="GE239" i="14"/>
  <c r="BL169" i="22"/>
  <c r="BM169" i="22" s="1"/>
  <c r="FJ261" i="14" s="1"/>
  <c r="BK170" i="22"/>
  <c r="FK262" i="14"/>
  <c r="AV170" i="22"/>
  <c r="BQ59" i="22" s="1"/>
  <c r="BC173" i="22"/>
  <c r="BD173" i="22" s="1"/>
  <c r="AS172" i="22"/>
  <c r="AT171" i="22"/>
  <c r="AU171" i="22" s="1"/>
  <c r="AO173" i="22"/>
  <c r="AP173" i="22" s="1"/>
  <c r="BG173" i="22"/>
  <c r="BH173" i="22" s="1"/>
  <c r="AK173" i="22"/>
  <c r="AL173" i="22" s="1"/>
  <c r="AZ173" i="22"/>
  <c r="AH172" i="22"/>
  <c r="GO239" i="14" l="1"/>
  <c r="GN239" i="14"/>
  <c r="GE240" i="14"/>
  <c r="BL170" i="22"/>
  <c r="BM170" i="22" s="1"/>
  <c r="FJ262" i="14" s="1"/>
  <c r="BK171" i="22"/>
  <c r="FK263" i="14"/>
  <c r="BC174" i="22"/>
  <c r="BD174" i="22" s="1"/>
  <c r="AS173" i="22"/>
  <c r="AT172" i="22"/>
  <c r="AU172" i="22" s="1"/>
  <c r="FK264" i="14" s="1"/>
  <c r="BG174" i="22"/>
  <c r="BH174" i="22" s="1"/>
  <c r="AO174" i="22"/>
  <c r="AP174" i="22" s="1"/>
  <c r="AK174" i="22"/>
  <c r="AL174" i="22" s="1"/>
  <c r="AZ174" i="22"/>
  <c r="AH173" i="22"/>
  <c r="GO240" i="14" l="1"/>
  <c r="GE241" i="14"/>
  <c r="GN240" i="14"/>
  <c r="BN170" i="22"/>
  <c r="BS59" i="22" s="1"/>
  <c r="BL171" i="22"/>
  <c r="BM171" i="22" s="1"/>
  <c r="FJ263" i="14" s="1"/>
  <c r="BK172" i="22"/>
  <c r="BC175" i="22"/>
  <c r="BD175" i="22" s="1"/>
  <c r="AS174" i="22"/>
  <c r="AT173" i="22"/>
  <c r="AU173" i="22" s="1"/>
  <c r="AO175" i="22"/>
  <c r="AP175" i="22" s="1"/>
  <c r="BG175" i="22"/>
  <c r="BH175" i="22" s="1"/>
  <c r="AK175" i="22"/>
  <c r="AL175" i="22" s="1"/>
  <c r="AZ175" i="22"/>
  <c r="AH174" i="22"/>
  <c r="GO241" i="14" l="1"/>
  <c r="GN241" i="14"/>
  <c r="GE242" i="14"/>
  <c r="BL172" i="22"/>
  <c r="BM172" i="22" s="1"/>
  <c r="FJ264" i="14" s="1"/>
  <c r="BK173" i="22"/>
  <c r="FK265" i="14"/>
  <c r="AV173" i="22"/>
  <c r="BQ60" i="22" s="1"/>
  <c r="BC176" i="22"/>
  <c r="BD176" i="22" s="1"/>
  <c r="AS175" i="22"/>
  <c r="AT174" i="22"/>
  <c r="AU174" i="22" s="1"/>
  <c r="BG176" i="22"/>
  <c r="BH176" i="22" s="1"/>
  <c r="AO176" i="22"/>
  <c r="AP176" i="22" s="1"/>
  <c r="AK176" i="22"/>
  <c r="AL176" i="22" s="1"/>
  <c r="AZ176" i="22"/>
  <c r="AH175" i="22"/>
  <c r="GO242" i="14" l="1"/>
  <c r="GN242" i="14"/>
  <c r="GE243" i="14"/>
  <c r="BL173" i="22"/>
  <c r="BM173" i="22" s="1"/>
  <c r="BK174" i="22"/>
  <c r="FK266" i="14"/>
  <c r="BC177" i="22"/>
  <c r="BD177" i="22" s="1"/>
  <c r="AS176" i="22"/>
  <c r="AT175" i="22"/>
  <c r="AU175" i="22" s="1"/>
  <c r="FK267" i="14" s="1"/>
  <c r="AO177" i="22"/>
  <c r="AP177" i="22" s="1"/>
  <c r="BG177" i="22"/>
  <c r="BH177" i="22" s="1"/>
  <c r="AK177" i="22"/>
  <c r="AL177" i="22" s="1"/>
  <c r="AZ177" i="22"/>
  <c r="AH176" i="22"/>
  <c r="GN243" i="14" l="1"/>
  <c r="GE244" i="14"/>
  <c r="GO243" i="14"/>
  <c r="FJ265" i="14"/>
  <c r="BN173" i="22"/>
  <c r="BS60" i="22" s="1"/>
  <c r="BL174" i="22"/>
  <c r="BM174" i="22" s="1"/>
  <c r="FJ266" i="14" s="1"/>
  <c r="BK175" i="22"/>
  <c r="BC178" i="22"/>
  <c r="BD178" i="22" s="1"/>
  <c r="AS177" i="22"/>
  <c r="AT176" i="22"/>
  <c r="AU176" i="22" s="1"/>
  <c r="BG178" i="22"/>
  <c r="BH178" i="22" s="1"/>
  <c r="AO178" i="22"/>
  <c r="AP178" i="22" s="1"/>
  <c r="AK178" i="22"/>
  <c r="AL178" i="22" s="1"/>
  <c r="AZ178" i="22"/>
  <c r="AH177" i="22"/>
  <c r="GO244" i="14" l="1"/>
  <c r="GN244" i="14"/>
  <c r="GE245" i="14"/>
  <c r="BL175" i="22"/>
  <c r="BM175" i="22" s="1"/>
  <c r="FJ267" i="14" s="1"/>
  <c r="BK176" i="22"/>
  <c r="FK268" i="14"/>
  <c r="AV176" i="22"/>
  <c r="BQ61" i="22" s="1"/>
  <c r="BC179" i="22"/>
  <c r="BD179" i="22" s="1"/>
  <c r="AS178" i="22"/>
  <c r="AT177" i="22"/>
  <c r="AU177" i="22" s="1"/>
  <c r="AO179" i="22"/>
  <c r="AP179" i="22" s="1"/>
  <c r="BG179" i="22"/>
  <c r="BH179" i="22" s="1"/>
  <c r="AK179" i="22"/>
  <c r="AL179" i="22" s="1"/>
  <c r="AZ179" i="22"/>
  <c r="AH178" i="22"/>
  <c r="GO245" i="14" l="1"/>
  <c r="GN245" i="14"/>
  <c r="GE246" i="14"/>
  <c r="BL176" i="22"/>
  <c r="BM176" i="22" s="1"/>
  <c r="FJ268" i="14" s="1"/>
  <c r="BK177" i="22"/>
  <c r="FK269" i="14"/>
  <c r="BC180" i="22"/>
  <c r="BD180" i="22" s="1"/>
  <c r="AS179" i="22"/>
  <c r="AT178" i="22"/>
  <c r="AU178" i="22" s="1"/>
  <c r="FK270" i="14" s="1"/>
  <c r="BG180" i="22"/>
  <c r="BH180" i="22" s="1"/>
  <c r="AO180" i="22"/>
  <c r="AP180" i="22" s="1"/>
  <c r="AK180" i="22"/>
  <c r="AL180" i="22" s="1"/>
  <c r="AZ180" i="22"/>
  <c r="AH179" i="22"/>
  <c r="GN246" i="14" l="1"/>
  <c r="GE247" i="14"/>
  <c r="GO246" i="14"/>
  <c r="BN176" i="22"/>
  <c r="BS61" i="22" s="1"/>
  <c r="BL177" i="22"/>
  <c r="BM177" i="22" s="1"/>
  <c r="FJ269" i="14" s="1"/>
  <c r="BK178" i="22"/>
  <c r="BC181" i="22"/>
  <c r="BD181" i="22" s="1"/>
  <c r="AS180" i="22"/>
  <c r="AT179" i="22"/>
  <c r="AU179" i="22" s="1"/>
  <c r="AO181" i="22"/>
  <c r="AP181" i="22" s="1"/>
  <c r="BG181" i="22"/>
  <c r="BH181" i="22" s="1"/>
  <c r="AK181" i="22"/>
  <c r="AL181" i="22" s="1"/>
  <c r="AZ181" i="22"/>
  <c r="AH180" i="22"/>
  <c r="GN247" i="14" l="1"/>
  <c r="GO247" i="14"/>
  <c r="GE248" i="14"/>
  <c r="BL178" i="22"/>
  <c r="BM178" i="22" s="1"/>
  <c r="FJ270" i="14" s="1"/>
  <c r="BK179" i="22"/>
  <c r="FK271" i="14"/>
  <c r="AV179" i="22"/>
  <c r="BQ62" i="22" s="1"/>
  <c r="BC182" i="22"/>
  <c r="BD182" i="22" s="1"/>
  <c r="AS181" i="22"/>
  <c r="AT180" i="22"/>
  <c r="AU180" i="22" s="1"/>
  <c r="BG182" i="22"/>
  <c r="BH182" i="22" s="1"/>
  <c r="AO182" i="22"/>
  <c r="AP182" i="22" s="1"/>
  <c r="AK182" i="22"/>
  <c r="AL182" i="22" s="1"/>
  <c r="AZ182" i="22"/>
  <c r="AH181" i="22"/>
  <c r="GN248" i="14" l="1"/>
  <c r="GO248" i="14"/>
  <c r="GE249" i="14"/>
  <c r="BL179" i="22"/>
  <c r="BM179" i="22" s="1"/>
  <c r="FJ271" i="14" s="1"/>
  <c r="BK180" i="22"/>
  <c r="FK272" i="14"/>
  <c r="BC183" i="22"/>
  <c r="BD183" i="22" s="1"/>
  <c r="AS182" i="22"/>
  <c r="AT181" i="22"/>
  <c r="AU181" i="22" s="1"/>
  <c r="FK273" i="14" s="1"/>
  <c r="AO183" i="22"/>
  <c r="AP183" i="22" s="1"/>
  <c r="BG183" i="22"/>
  <c r="BH183" i="22" s="1"/>
  <c r="AK183" i="22"/>
  <c r="AL183" i="22" s="1"/>
  <c r="AZ183" i="22"/>
  <c r="AH182" i="22"/>
  <c r="GO249" i="14" l="1"/>
  <c r="GN249" i="14"/>
  <c r="GE250" i="14"/>
  <c r="BL180" i="22"/>
  <c r="BM180" i="22" s="1"/>
  <c r="FJ272" i="14" s="1"/>
  <c r="BK181" i="22"/>
  <c r="BN179" i="22"/>
  <c r="BS62" i="22" s="1"/>
  <c r="BC184" i="22"/>
  <c r="BD184" i="22" s="1"/>
  <c r="AS183" i="22"/>
  <c r="AT182" i="22"/>
  <c r="AU182" i="22" s="1"/>
  <c r="BG184" i="22"/>
  <c r="BH184" i="22" s="1"/>
  <c r="AO184" i="22"/>
  <c r="AP184" i="22" s="1"/>
  <c r="AK184" i="22"/>
  <c r="AL184" i="22" s="1"/>
  <c r="AZ184" i="22"/>
  <c r="AH183" i="22"/>
  <c r="GN250" i="14" l="1"/>
  <c r="GE251" i="14"/>
  <c r="GO250" i="14"/>
  <c r="BL181" i="22"/>
  <c r="BM181" i="22" s="1"/>
  <c r="FJ273" i="14" s="1"/>
  <c r="BK182" i="22"/>
  <c r="BC185" i="22"/>
  <c r="BD185" i="22" s="1"/>
  <c r="FK274" i="14"/>
  <c r="AV182" i="22"/>
  <c r="BQ63" i="22" s="1"/>
  <c r="AS184" i="22"/>
  <c r="AT183" i="22"/>
  <c r="AU183" i="22" s="1"/>
  <c r="AO185" i="22"/>
  <c r="AP185" i="22" s="1"/>
  <c r="BG185" i="22"/>
  <c r="BH185" i="22" s="1"/>
  <c r="AK185" i="22"/>
  <c r="AL185" i="22" s="1"/>
  <c r="AZ185" i="22"/>
  <c r="AH184" i="22"/>
  <c r="GE252" i="14" l="1"/>
  <c r="GO251" i="14"/>
  <c r="GN251" i="14"/>
  <c r="BL182" i="22"/>
  <c r="BM182" i="22" s="1"/>
  <c r="FJ274" i="14" s="1"/>
  <c r="BK183" i="22"/>
  <c r="BC186" i="22"/>
  <c r="BD186" i="22" s="1"/>
  <c r="FK275" i="14"/>
  <c r="AS185" i="22"/>
  <c r="AT184" i="22"/>
  <c r="AU184" i="22" s="1"/>
  <c r="FK276" i="14" s="1"/>
  <c r="BG186" i="22"/>
  <c r="BH186" i="22" s="1"/>
  <c r="AO186" i="22"/>
  <c r="AP186" i="22" s="1"/>
  <c r="AK186" i="22"/>
  <c r="AL186" i="22" s="1"/>
  <c r="AZ186" i="22"/>
  <c r="AH185" i="22"/>
  <c r="GN252" i="14" l="1"/>
  <c r="GE253" i="14"/>
  <c r="GO252" i="14"/>
  <c r="BC187" i="22"/>
  <c r="BD187" i="22" s="1"/>
  <c r="BN182" i="22"/>
  <c r="BS63" i="22" s="1"/>
  <c r="BL183" i="22"/>
  <c r="BM183" i="22" s="1"/>
  <c r="FJ275" i="14" s="1"/>
  <c r="BK184" i="22"/>
  <c r="AS186" i="22"/>
  <c r="AT185" i="22"/>
  <c r="AU185" i="22" s="1"/>
  <c r="FK277" i="14" s="1"/>
  <c r="AO187" i="22"/>
  <c r="AP187" i="22" s="1"/>
  <c r="BG187" i="22"/>
  <c r="BH187" i="22" s="1"/>
  <c r="AK187" i="22"/>
  <c r="AL187" i="22" s="1"/>
  <c r="AZ187" i="22"/>
  <c r="AH186" i="22"/>
  <c r="GE254" i="14" l="1"/>
  <c r="GO253" i="14"/>
  <c r="GN253" i="14"/>
  <c r="BC188" i="22"/>
  <c r="BD188" i="22" s="1"/>
  <c r="BL184" i="22"/>
  <c r="BM184" i="22" s="1"/>
  <c r="FJ276" i="14" s="1"/>
  <c r="BK185" i="22"/>
  <c r="AV185" i="22"/>
  <c r="BQ64" i="22" s="1"/>
  <c r="AS187" i="22"/>
  <c r="AT186" i="22"/>
  <c r="AU186" i="22" s="1"/>
  <c r="BG188" i="22"/>
  <c r="BH188" i="22" s="1"/>
  <c r="AO188" i="22"/>
  <c r="AP188" i="22" s="1"/>
  <c r="AK188" i="22"/>
  <c r="AL188" i="22" s="1"/>
  <c r="AZ188" i="22"/>
  <c r="AH187" i="22"/>
  <c r="GE255" i="14" l="1"/>
  <c r="GO254" i="14"/>
  <c r="GN254" i="14"/>
  <c r="BC189" i="22"/>
  <c r="BD189" i="22" s="1"/>
  <c r="BL185" i="22"/>
  <c r="BM185" i="22" s="1"/>
  <c r="BK186" i="22"/>
  <c r="FK278" i="14"/>
  <c r="AS188" i="22"/>
  <c r="AT187" i="22"/>
  <c r="AU187" i="22" s="1"/>
  <c r="FK279" i="14" s="1"/>
  <c r="AO189" i="22"/>
  <c r="AP189" i="22" s="1"/>
  <c r="BG189" i="22"/>
  <c r="BH189" i="22" s="1"/>
  <c r="AK189" i="22"/>
  <c r="AL189" i="22" s="1"/>
  <c r="AZ189" i="22"/>
  <c r="AH188" i="22"/>
  <c r="GE256" i="14" l="1"/>
  <c r="GO255" i="14"/>
  <c r="GN255" i="14"/>
  <c r="BC190" i="22"/>
  <c r="BD190" i="22" s="1"/>
  <c r="FJ277" i="14"/>
  <c r="BN185" i="22"/>
  <c r="BS64" i="22" s="1"/>
  <c r="BL186" i="22"/>
  <c r="BM186" i="22" s="1"/>
  <c r="FJ278" i="14" s="1"/>
  <c r="BK187" i="22"/>
  <c r="AS189" i="22"/>
  <c r="AT188" i="22"/>
  <c r="AU188" i="22" s="1"/>
  <c r="FK280" i="14" s="1"/>
  <c r="BG190" i="22"/>
  <c r="BH190" i="22" s="1"/>
  <c r="AO190" i="22"/>
  <c r="AP190" i="22" s="1"/>
  <c r="AK190" i="22"/>
  <c r="AL190" i="22" s="1"/>
  <c r="AZ190" i="22"/>
  <c r="AH189" i="22"/>
  <c r="GE257" i="14" l="1"/>
  <c r="GO256" i="14"/>
  <c r="GN256" i="14"/>
  <c r="BC191" i="22"/>
  <c r="BD191" i="22" s="1"/>
  <c r="BL187" i="22"/>
  <c r="BM187" i="22" s="1"/>
  <c r="FJ279" i="14" s="1"/>
  <c r="BK188" i="22"/>
  <c r="AV188" i="22"/>
  <c r="BQ65" i="22" s="1"/>
  <c r="AS190" i="22"/>
  <c r="AT189" i="22"/>
  <c r="AU189" i="22" s="1"/>
  <c r="AO191" i="22"/>
  <c r="AP191" i="22" s="1"/>
  <c r="BG191" i="22"/>
  <c r="BH191" i="22" s="1"/>
  <c r="AK191" i="22"/>
  <c r="AL191" i="22" s="1"/>
  <c r="AZ191" i="22"/>
  <c r="AH190" i="22"/>
  <c r="GO257" i="14" l="1"/>
  <c r="GN257" i="14"/>
  <c r="GE258" i="14"/>
  <c r="BC192" i="22"/>
  <c r="BD192" i="22" s="1"/>
  <c r="BL188" i="22"/>
  <c r="BM188" i="22" s="1"/>
  <c r="FJ280" i="14" s="1"/>
  <c r="BK189" i="22"/>
  <c r="FK281" i="14"/>
  <c r="AS191" i="22"/>
  <c r="AT190" i="22"/>
  <c r="AU190" i="22" s="1"/>
  <c r="FK282" i="14" s="1"/>
  <c r="BG192" i="22"/>
  <c r="BH192" i="22" s="1"/>
  <c r="AO192" i="22"/>
  <c r="AP192" i="22" s="1"/>
  <c r="AK192" i="22"/>
  <c r="AL192" i="22" s="1"/>
  <c r="AZ192" i="22"/>
  <c r="AH191" i="22"/>
  <c r="GE259" i="14" l="1"/>
  <c r="GO258" i="14"/>
  <c r="GN258" i="14"/>
  <c r="BC193" i="22"/>
  <c r="BD193" i="22" s="1"/>
  <c r="BL189" i="22"/>
  <c r="BM189" i="22" s="1"/>
  <c r="FJ281" i="14" s="1"/>
  <c r="BK190" i="22"/>
  <c r="BN188" i="22"/>
  <c r="BS65" i="22" s="1"/>
  <c r="AS192" i="22"/>
  <c r="AT191" i="22"/>
  <c r="AU191" i="22" s="1"/>
  <c r="FK283" i="14" s="1"/>
  <c r="AO193" i="22"/>
  <c r="AP193" i="22" s="1"/>
  <c r="BG193" i="22"/>
  <c r="BH193" i="22" s="1"/>
  <c r="AK193" i="22"/>
  <c r="AL193" i="22" s="1"/>
  <c r="AZ193" i="22"/>
  <c r="AH192" i="22"/>
  <c r="GN259" i="14" l="1"/>
  <c r="GE260" i="14"/>
  <c r="GO259" i="14"/>
  <c r="BC194" i="22"/>
  <c r="BD194" i="22" s="1"/>
  <c r="BL190" i="22"/>
  <c r="BM190" i="22" s="1"/>
  <c r="FJ282" i="14" s="1"/>
  <c r="BK191" i="22"/>
  <c r="AV191" i="22"/>
  <c r="BQ66" i="22" s="1"/>
  <c r="AS193" i="22"/>
  <c r="AT192" i="22"/>
  <c r="AU192" i="22" s="1"/>
  <c r="BG194" i="22"/>
  <c r="BH194" i="22" s="1"/>
  <c r="AO194" i="22"/>
  <c r="AP194" i="22" s="1"/>
  <c r="AK194" i="22"/>
  <c r="AL194" i="22" s="1"/>
  <c r="AZ194" i="22"/>
  <c r="AH193" i="22"/>
  <c r="GN260" i="14" l="1"/>
  <c r="GE261" i="14"/>
  <c r="GO260" i="14"/>
  <c r="BC195" i="22"/>
  <c r="BD195" i="22" s="1"/>
  <c r="BL191" i="22"/>
  <c r="BM191" i="22" s="1"/>
  <c r="FJ283" i="14" s="1"/>
  <c r="BK192" i="22"/>
  <c r="FK284" i="14"/>
  <c r="AS194" i="22"/>
  <c r="AT193" i="22"/>
  <c r="AU193" i="22" s="1"/>
  <c r="FK285" i="14" s="1"/>
  <c r="AO195" i="22"/>
  <c r="AP195" i="22" s="1"/>
  <c r="BG195" i="22"/>
  <c r="BH195" i="22" s="1"/>
  <c r="AK195" i="22"/>
  <c r="AL195" i="22" s="1"/>
  <c r="AZ195" i="22"/>
  <c r="AH194" i="22"/>
  <c r="GN261" i="14" l="1"/>
  <c r="GE262" i="14"/>
  <c r="GO261" i="14"/>
  <c r="BC196" i="22"/>
  <c r="BD196" i="22" s="1"/>
  <c r="BL192" i="22"/>
  <c r="BM192" i="22" s="1"/>
  <c r="FJ284" i="14" s="1"/>
  <c r="BK193" i="22"/>
  <c r="BN191" i="22"/>
  <c r="BS66" i="22" s="1"/>
  <c r="AS195" i="22"/>
  <c r="AT194" i="22"/>
  <c r="AU194" i="22" s="1"/>
  <c r="FK286" i="14" s="1"/>
  <c r="BG196" i="22"/>
  <c r="BH196" i="22" s="1"/>
  <c r="AO196" i="22"/>
  <c r="AP196" i="22" s="1"/>
  <c r="BC197" i="22"/>
  <c r="BD197" i="22" s="1"/>
  <c r="AK196" i="22"/>
  <c r="AL196" i="22" s="1"/>
  <c r="AZ196" i="22"/>
  <c r="AH195" i="22"/>
  <c r="GE263" i="14" l="1"/>
  <c r="GO262" i="14"/>
  <c r="GN262" i="14"/>
  <c r="BL193" i="22"/>
  <c r="BM193" i="22" s="1"/>
  <c r="FJ285" i="14" s="1"/>
  <c r="BK194" i="22"/>
  <c r="AV194" i="22"/>
  <c r="BQ67" i="22" s="1"/>
  <c r="AS196" i="22"/>
  <c r="AT195" i="22"/>
  <c r="AU195" i="22" s="1"/>
  <c r="BC198" i="22"/>
  <c r="BD198" i="22" s="1"/>
  <c r="AO197" i="22"/>
  <c r="AP197" i="22" s="1"/>
  <c r="BG197" i="22"/>
  <c r="BH197" i="22" s="1"/>
  <c r="AK197" i="22"/>
  <c r="AL197" i="22" s="1"/>
  <c r="AZ197" i="22"/>
  <c r="AH196" i="22"/>
  <c r="GN263" i="14" l="1"/>
  <c r="GE264" i="14"/>
  <c r="GO263" i="14"/>
  <c r="BL194" i="22"/>
  <c r="BM194" i="22" s="1"/>
  <c r="FJ286" i="14" s="1"/>
  <c r="BK195" i="22"/>
  <c r="FK287" i="14"/>
  <c r="AS197" i="22"/>
  <c r="AT196" i="22"/>
  <c r="AU196" i="22" s="1"/>
  <c r="FK288" i="14" s="1"/>
  <c r="BG198" i="22"/>
  <c r="BH198" i="22" s="1"/>
  <c r="AO198" i="22"/>
  <c r="AP198" i="22" s="1"/>
  <c r="BC199" i="22"/>
  <c r="BD199" i="22" s="1"/>
  <c r="AK198" i="22"/>
  <c r="AL198" i="22" s="1"/>
  <c r="AZ198" i="22"/>
  <c r="AH197" i="22"/>
  <c r="GE265" i="14" l="1"/>
  <c r="GO264" i="14"/>
  <c r="GN264" i="14"/>
  <c r="BL195" i="22"/>
  <c r="BM195" i="22" s="1"/>
  <c r="FJ287" i="14" s="1"/>
  <c r="BK196" i="22"/>
  <c r="BN194" i="22"/>
  <c r="BS67" i="22" s="1"/>
  <c r="AS198" i="22"/>
  <c r="AT197" i="22"/>
  <c r="AU197" i="22" s="1"/>
  <c r="FK289" i="14" s="1"/>
  <c r="AO199" i="22"/>
  <c r="AP199" i="22" s="1"/>
  <c r="BG199" i="22"/>
  <c r="BH199" i="22" s="1"/>
  <c r="BC200" i="22"/>
  <c r="BD200" i="22" s="1"/>
  <c r="AK199" i="22"/>
  <c r="AL199" i="22" s="1"/>
  <c r="AZ199" i="22"/>
  <c r="AH198" i="22"/>
  <c r="GN265" i="14" l="1"/>
  <c r="GO265" i="14"/>
  <c r="GE266" i="14"/>
  <c r="BL196" i="22"/>
  <c r="BM196" i="22" s="1"/>
  <c r="FJ288" i="14" s="1"/>
  <c r="BK197" i="22"/>
  <c r="AV197" i="22"/>
  <c r="BQ68" i="22" s="1"/>
  <c r="AS199" i="22"/>
  <c r="AT198" i="22"/>
  <c r="AU198" i="22" s="1"/>
  <c r="BG200" i="22"/>
  <c r="BH200" i="22" s="1"/>
  <c r="AO200" i="22"/>
  <c r="AP200" i="22" s="1"/>
  <c r="BC201" i="22"/>
  <c r="BD201" i="22" s="1"/>
  <c r="AK200" i="22"/>
  <c r="AL200" i="22" s="1"/>
  <c r="AZ200" i="22"/>
  <c r="AH199" i="22"/>
  <c r="GN266" i="14" l="1"/>
  <c r="GE267" i="14"/>
  <c r="GO266" i="14"/>
  <c r="BL197" i="22"/>
  <c r="BM197" i="22" s="1"/>
  <c r="FJ289" i="14" s="1"/>
  <c r="BK198" i="22"/>
  <c r="FK290" i="14"/>
  <c r="AS200" i="22"/>
  <c r="AT199" i="22"/>
  <c r="AU199" i="22" s="1"/>
  <c r="FK291" i="14" s="1"/>
  <c r="BC202" i="22"/>
  <c r="BD202" i="22" s="1"/>
  <c r="AO201" i="22"/>
  <c r="AP201" i="22" s="1"/>
  <c r="BG201" i="22"/>
  <c r="BH201" i="22" s="1"/>
  <c r="AK201" i="22"/>
  <c r="AL201" i="22" s="1"/>
  <c r="AZ201" i="22"/>
  <c r="AH200" i="22"/>
  <c r="GN267" i="14" l="1"/>
  <c r="GE268" i="14"/>
  <c r="GO267" i="14"/>
  <c r="BL198" i="22"/>
  <c r="BM198" i="22" s="1"/>
  <c r="FJ290" i="14" s="1"/>
  <c r="BK199" i="22"/>
  <c r="BN197" i="22"/>
  <c r="BS68" i="22" s="1"/>
  <c r="AS201" i="22"/>
  <c r="AT200" i="22"/>
  <c r="AU200" i="22" s="1"/>
  <c r="FK292" i="14" s="1"/>
  <c r="BG202" i="22"/>
  <c r="BH202" i="22" s="1"/>
  <c r="AO202" i="22"/>
  <c r="AP202" i="22" s="1"/>
  <c r="BC203" i="22"/>
  <c r="BD203" i="22" s="1"/>
  <c r="AK202" i="22"/>
  <c r="AL202" i="22" s="1"/>
  <c r="AZ202" i="22"/>
  <c r="AH201" i="22"/>
  <c r="GE269" i="14" l="1"/>
  <c r="GO268" i="14"/>
  <c r="GN268" i="14"/>
  <c r="BL199" i="22"/>
  <c r="BM199" i="22" s="1"/>
  <c r="FJ291" i="14" s="1"/>
  <c r="BK200" i="22"/>
  <c r="AV200" i="22"/>
  <c r="BQ69" i="22" s="1"/>
  <c r="AS202" i="22"/>
  <c r="AT201" i="22"/>
  <c r="AU201" i="22" s="1"/>
  <c r="BC204" i="22"/>
  <c r="BD204" i="22" s="1"/>
  <c r="AO203" i="22"/>
  <c r="AP203" i="22" s="1"/>
  <c r="BG203" i="22"/>
  <c r="BH203" i="22" s="1"/>
  <c r="AK203" i="22"/>
  <c r="AL203" i="22" s="1"/>
  <c r="AZ203" i="22"/>
  <c r="AH202" i="22"/>
  <c r="GE270" i="14" l="1"/>
  <c r="GO269" i="14"/>
  <c r="GN269" i="14"/>
  <c r="BL200" i="22"/>
  <c r="BM200" i="22" s="1"/>
  <c r="FJ292" i="14" s="1"/>
  <c r="BK201" i="22"/>
  <c r="FK293" i="14"/>
  <c r="AS203" i="22"/>
  <c r="AT202" i="22"/>
  <c r="AU202" i="22" s="1"/>
  <c r="FK294" i="14" s="1"/>
  <c r="BG204" i="22"/>
  <c r="BH204" i="22" s="1"/>
  <c r="AO204" i="22"/>
  <c r="AP204" i="22" s="1"/>
  <c r="BC205" i="22"/>
  <c r="BD205" i="22" s="1"/>
  <c r="AK204" i="22"/>
  <c r="AL204" i="22" s="1"/>
  <c r="AZ204" i="22"/>
  <c r="AH203" i="22"/>
  <c r="GE271" i="14" l="1"/>
  <c r="GO270" i="14"/>
  <c r="GN270" i="14"/>
  <c r="BL201" i="22"/>
  <c r="BM201" i="22" s="1"/>
  <c r="FJ293" i="14" s="1"/>
  <c r="BK202" i="22"/>
  <c r="BN200" i="22"/>
  <c r="BS69" i="22" s="1"/>
  <c r="AS204" i="22"/>
  <c r="AT203" i="22"/>
  <c r="AU203" i="22" s="1"/>
  <c r="FK295" i="14" s="1"/>
  <c r="BC206" i="22"/>
  <c r="BD206" i="22" s="1"/>
  <c r="AO205" i="22"/>
  <c r="AP205" i="22" s="1"/>
  <c r="BG205" i="22"/>
  <c r="BH205" i="22" s="1"/>
  <c r="AK205" i="22"/>
  <c r="AL205" i="22" s="1"/>
  <c r="AZ205" i="22"/>
  <c r="AH204" i="22"/>
  <c r="GO271" i="14" l="1"/>
  <c r="GN271" i="14"/>
  <c r="GE272" i="14"/>
  <c r="BL202" i="22"/>
  <c r="BM202" i="22" s="1"/>
  <c r="FJ294" i="14" s="1"/>
  <c r="BK203" i="22"/>
  <c r="AV203" i="22"/>
  <c r="BQ70" i="22" s="1"/>
  <c r="AS205" i="22"/>
  <c r="AT204" i="22"/>
  <c r="AU204" i="22" s="1"/>
  <c r="BG206" i="22"/>
  <c r="BH206" i="22" s="1"/>
  <c r="AO206" i="22"/>
  <c r="AP206" i="22" s="1"/>
  <c r="BC207" i="22"/>
  <c r="BD207" i="22" s="1"/>
  <c r="AK206" i="22"/>
  <c r="AL206" i="22" s="1"/>
  <c r="AZ206" i="22"/>
  <c r="AH205" i="22"/>
  <c r="GN272" i="14" l="1"/>
  <c r="GE273" i="14"/>
  <c r="GO272" i="14"/>
  <c r="BL203" i="22"/>
  <c r="BM203" i="22" s="1"/>
  <c r="FJ295" i="14" s="1"/>
  <c r="BK204" i="22"/>
  <c r="FK296" i="14"/>
  <c r="AS206" i="22"/>
  <c r="AT205" i="22"/>
  <c r="AU205" i="22" s="1"/>
  <c r="FK297" i="14" s="1"/>
  <c r="BC208" i="22"/>
  <c r="BD208" i="22" s="1"/>
  <c r="AO207" i="22"/>
  <c r="AP207" i="22" s="1"/>
  <c r="BG207" i="22"/>
  <c r="BH207" i="22" s="1"/>
  <c r="AK207" i="22"/>
  <c r="AL207" i="22" s="1"/>
  <c r="AZ207" i="22"/>
  <c r="AH206" i="22"/>
  <c r="GE274" i="14" l="1"/>
  <c r="GO273" i="14"/>
  <c r="GN273" i="14"/>
  <c r="BL204" i="22"/>
  <c r="BM204" i="22" s="1"/>
  <c r="FJ296" i="14" s="1"/>
  <c r="BK205" i="22"/>
  <c r="BN203" i="22"/>
  <c r="BS70" i="22" s="1"/>
  <c r="AS207" i="22"/>
  <c r="AT206" i="22"/>
  <c r="AU206" i="22" s="1"/>
  <c r="FK298" i="14" s="1"/>
  <c r="BG208" i="22"/>
  <c r="BH208" i="22" s="1"/>
  <c r="AO208" i="22"/>
  <c r="AP208" i="22" s="1"/>
  <c r="BC209" i="22"/>
  <c r="BD209" i="22" s="1"/>
  <c r="AK208" i="22"/>
  <c r="AL208" i="22" s="1"/>
  <c r="AZ208" i="22"/>
  <c r="AH207" i="22"/>
  <c r="GN274" i="14" l="1"/>
  <c r="GE275" i="14"/>
  <c r="GO274" i="14"/>
  <c r="BL205" i="22"/>
  <c r="BM205" i="22" s="1"/>
  <c r="FJ297" i="14" s="1"/>
  <c r="BK206" i="22"/>
  <c r="AV206" i="22"/>
  <c r="BQ71" i="22" s="1"/>
  <c r="AS208" i="22"/>
  <c r="AT207" i="22"/>
  <c r="AU207" i="22" s="1"/>
  <c r="AO209" i="22"/>
  <c r="AP209" i="22" s="1"/>
  <c r="BG209" i="22"/>
  <c r="BH209" i="22" s="1"/>
  <c r="BC210" i="22"/>
  <c r="BD210" i="22" s="1"/>
  <c r="AK209" i="22"/>
  <c r="AL209" i="22" s="1"/>
  <c r="AZ209" i="22"/>
  <c r="AH208" i="22"/>
  <c r="GN275" i="14" l="1"/>
  <c r="GE276" i="14"/>
  <c r="GO275" i="14"/>
  <c r="BL206" i="22"/>
  <c r="BM206" i="22" s="1"/>
  <c r="FJ298" i="14" s="1"/>
  <c r="BK207" i="22"/>
  <c r="FK299" i="14"/>
  <c r="AS209" i="22"/>
  <c r="AT208" i="22"/>
  <c r="AU208" i="22" s="1"/>
  <c r="FK300" i="14" s="1"/>
  <c r="BG210" i="22"/>
  <c r="BH210" i="22" s="1"/>
  <c r="AO210" i="22"/>
  <c r="AP210" i="22" s="1"/>
  <c r="BC211" i="22"/>
  <c r="BD211" i="22" s="1"/>
  <c r="AK210" i="22"/>
  <c r="AL210" i="22" s="1"/>
  <c r="AZ210" i="22"/>
  <c r="AH209" i="22"/>
  <c r="GE277" i="14" l="1"/>
  <c r="GO276" i="14"/>
  <c r="GN276" i="14"/>
  <c r="BL207" i="22"/>
  <c r="BM207" i="22" s="1"/>
  <c r="FJ299" i="14" s="1"/>
  <c r="BK208" i="22"/>
  <c r="BN206" i="22"/>
  <c r="BS71" i="22" s="1"/>
  <c r="AS210" i="22"/>
  <c r="AT209" i="22"/>
  <c r="AU209" i="22" s="1"/>
  <c r="FK301" i="14" s="1"/>
  <c r="AO211" i="22"/>
  <c r="AP211" i="22" s="1"/>
  <c r="BG211" i="22"/>
  <c r="BH211" i="22" s="1"/>
  <c r="BC212" i="22"/>
  <c r="BD212" i="22" s="1"/>
  <c r="AK211" i="22"/>
  <c r="AL211" i="22" s="1"/>
  <c r="AZ211" i="22"/>
  <c r="AH210" i="22"/>
  <c r="GO277" i="14" l="1"/>
  <c r="GN277" i="14"/>
  <c r="GE278" i="14"/>
  <c r="BL208" i="22"/>
  <c r="BM208" i="22" s="1"/>
  <c r="FJ300" i="14" s="1"/>
  <c r="BK209" i="22"/>
  <c r="AV209" i="22"/>
  <c r="BQ72" i="22" s="1"/>
  <c r="AS211" i="22"/>
  <c r="AT210" i="22"/>
  <c r="AU210" i="22" s="1"/>
  <c r="BC213" i="22"/>
  <c r="BD213" i="22" s="1"/>
  <c r="BG212" i="22"/>
  <c r="BH212" i="22" s="1"/>
  <c r="AO212" i="22"/>
  <c r="AP212" i="22" s="1"/>
  <c r="AK212" i="22"/>
  <c r="AL212" i="22" s="1"/>
  <c r="AZ212" i="22"/>
  <c r="AH211" i="22"/>
  <c r="GN278" i="14" l="1"/>
  <c r="GE279" i="14"/>
  <c r="GO278" i="14"/>
  <c r="BL209" i="22"/>
  <c r="BM209" i="22" s="1"/>
  <c r="FJ301" i="14" s="1"/>
  <c r="BK210" i="22"/>
  <c r="FK302" i="14"/>
  <c r="AS212" i="22"/>
  <c r="AT211" i="22"/>
  <c r="AU211" i="22" s="1"/>
  <c r="FK303" i="14" s="1"/>
  <c r="AO213" i="22"/>
  <c r="AP213" i="22" s="1"/>
  <c r="BG213" i="22"/>
  <c r="BH213" i="22" s="1"/>
  <c r="BC214" i="22"/>
  <c r="BD214" i="22" s="1"/>
  <c r="AK213" i="22"/>
  <c r="AL213" i="22" s="1"/>
  <c r="AZ213" i="22"/>
  <c r="AH212" i="22"/>
  <c r="GO279" i="14" l="1"/>
  <c r="GN279" i="14"/>
  <c r="GE280" i="14"/>
  <c r="BL210" i="22"/>
  <c r="BM210" i="22" s="1"/>
  <c r="FJ302" i="14" s="1"/>
  <c r="BK211" i="22"/>
  <c r="BN209" i="22"/>
  <c r="BS72" i="22" s="1"/>
  <c r="AS213" i="22"/>
  <c r="AT212" i="22"/>
  <c r="AU212" i="22" s="1"/>
  <c r="FK304" i="14" s="1"/>
  <c r="BC215" i="22"/>
  <c r="BD215" i="22" s="1"/>
  <c r="BG214" i="22"/>
  <c r="BH214" i="22" s="1"/>
  <c r="AO214" i="22"/>
  <c r="AP214" i="22" s="1"/>
  <c r="AK214" i="22"/>
  <c r="AL214" i="22" s="1"/>
  <c r="AZ214" i="22"/>
  <c r="AH213" i="22"/>
  <c r="GE281" i="14" l="1"/>
  <c r="GO280" i="14"/>
  <c r="GN280" i="14"/>
  <c r="BL211" i="22"/>
  <c r="BM211" i="22" s="1"/>
  <c r="FJ303" i="14" s="1"/>
  <c r="BK212" i="22"/>
  <c r="AV212" i="22"/>
  <c r="BQ73" i="22" s="1"/>
  <c r="AS214" i="22"/>
  <c r="AT213" i="22"/>
  <c r="AU213" i="22" s="1"/>
  <c r="AO215" i="22"/>
  <c r="AP215" i="22" s="1"/>
  <c r="BG215" i="22"/>
  <c r="BH215" i="22" s="1"/>
  <c r="BC216" i="22"/>
  <c r="BD216" i="22" s="1"/>
  <c r="AK215" i="22"/>
  <c r="AL215" i="22" s="1"/>
  <c r="AZ215" i="22"/>
  <c r="AH214" i="22"/>
  <c r="GO281" i="14" l="1"/>
  <c r="GN281" i="14"/>
  <c r="GE282" i="14"/>
  <c r="BL212" i="22"/>
  <c r="BM212" i="22" s="1"/>
  <c r="FJ304" i="14" s="1"/>
  <c r="BK213" i="22"/>
  <c r="FK305" i="14"/>
  <c r="AS215" i="22"/>
  <c r="AT214" i="22"/>
  <c r="AU214" i="22" s="1"/>
  <c r="FK306" i="14" s="1"/>
  <c r="BC217" i="22"/>
  <c r="BD217" i="22" s="1"/>
  <c r="BG216" i="22"/>
  <c r="BH216" i="22" s="1"/>
  <c r="AO216" i="22"/>
  <c r="AP216" i="22" s="1"/>
  <c r="AK216" i="22"/>
  <c r="AL216" i="22" s="1"/>
  <c r="AZ216" i="22"/>
  <c r="AH215" i="22"/>
  <c r="GO282" i="14" l="1"/>
  <c r="GN282" i="14"/>
  <c r="GE283" i="14"/>
  <c r="BL213" i="22"/>
  <c r="BM213" i="22" s="1"/>
  <c r="FJ305" i="14" s="1"/>
  <c r="BK214" i="22"/>
  <c r="BN212" i="22"/>
  <c r="BS73" i="22" s="1"/>
  <c r="AS216" i="22"/>
  <c r="AT215" i="22"/>
  <c r="AU215" i="22" s="1"/>
  <c r="FK307" i="14" s="1"/>
  <c r="AO217" i="22"/>
  <c r="AP217" i="22" s="1"/>
  <c r="BG217" i="22"/>
  <c r="BH217" i="22" s="1"/>
  <c r="BC218" i="22"/>
  <c r="BD218" i="22" s="1"/>
  <c r="AK217" i="22"/>
  <c r="AL217" i="22" s="1"/>
  <c r="AZ217" i="22"/>
  <c r="AH216" i="22"/>
  <c r="GE284" i="14" l="1"/>
  <c r="GO283" i="14"/>
  <c r="GN283" i="14"/>
  <c r="BL214" i="22"/>
  <c r="BM214" i="22" s="1"/>
  <c r="FJ306" i="14" s="1"/>
  <c r="BK215" i="22"/>
  <c r="AV215" i="22"/>
  <c r="BQ74" i="22" s="1"/>
  <c r="AS217" i="22"/>
  <c r="AT216" i="22"/>
  <c r="AU216" i="22" s="1"/>
  <c r="BC219" i="22"/>
  <c r="BD219" i="22" s="1"/>
  <c r="BG218" i="22"/>
  <c r="BH218" i="22" s="1"/>
  <c r="AO218" i="22"/>
  <c r="AP218" i="22" s="1"/>
  <c r="AK218" i="22"/>
  <c r="AL218" i="22" s="1"/>
  <c r="AZ218" i="22"/>
  <c r="AH217" i="22"/>
  <c r="GN284" i="14" l="1"/>
  <c r="GE285" i="14"/>
  <c r="GO284" i="14"/>
  <c r="BL215" i="22"/>
  <c r="BM215" i="22" s="1"/>
  <c r="FJ307" i="14" s="1"/>
  <c r="BK216" i="22"/>
  <c r="FK308" i="14"/>
  <c r="AS218" i="22"/>
  <c r="AT217" i="22"/>
  <c r="AU217" i="22" s="1"/>
  <c r="FK309" i="14" s="1"/>
  <c r="AO219" i="22"/>
  <c r="AP219" i="22" s="1"/>
  <c r="BG219" i="22"/>
  <c r="BH219" i="22" s="1"/>
  <c r="BC220" i="22"/>
  <c r="BD220" i="22" s="1"/>
  <c r="AK219" i="22"/>
  <c r="AL219" i="22" s="1"/>
  <c r="AZ219" i="22"/>
  <c r="AH218" i="22"/>
  <c r="GE286" i="14" l="1"/>
  <c r="GO285" i="14"/>
  <c r="GN285" i="14"/>
  <c r="BL216" i="22"/>
  <c r="BM216" i="22" s="1"/>
  <c r="FJ308" i="14" s="1"/>
  <c r="BK217" i="22"/>
  <c r="BN215" i="22"/>
  <c r="BS74" i="22" s="1"/>
  <c r="AS219" i="22"/>
  <c r="AT218" i="22"/>
  <c r="AU218" i="22" s="1"/>
  <c r="FK310" i="14" s="1"/>
  <c r="BC221" i="22"/>
  <c r="BD221" i="22" s="1"/>
  <c r="BG220" i="22"/>
  <c r="BH220" i="22" s="1"/>
  <c r="AO220" i="22"/>
  <c r="AP220" i="22" s="1"/>
  <c r="AK220" i="22"/>
  <c r="AL220" i="22" s="1"/>
  <c r="AZ220" i="22"/>
  <c r="AH219" i="22"/>
  <c r="GE287" i="14" l="1"/>
  <c r="GO286" i="14"/>
  <c r="GN286" i="14"/>
  <c r="BL217" i="22"/>
  <c r="BM217" i="22" s="1"/>
  <c r="FJ309" i="14" s="1"/>
  <c r="BK218" i="22"/>
  <c r="AV218" i="22"/>
  <c r="BQ75" i="22" s="1"/>
  <c r="AS220" i="22"/>
  <c r="AT219" i="22"/>
  <c r="AU219" i="22" s="1"/>
  <c r="AO221" i="22"/>
  <c r="AP221" i="22" s="1"/>
  <c r="BG221" i="22"/>
  <c r="BH221" i="22" s="1"/>
  <c r="BC222" i="22"/>
  <c r="BD222" i="22" s="1"/>
  <c r="AK221" i="22"/>
  <c r="AL221" i="22" s="1"/>
  <c r="AZ221" i="22"/>
  <c r="AH220" i="22"/>
  <c r="GN287" i="14" l="1"/>
  <c r="GE288" i="14"/>
  <c r="GO287" i="14"/>
  <c r="BL218" i="22"/>
  <c r="BM218" i="22" s="1"/>
  <c r="FJ310" i="14" s="1"/>
  <c r="BK219" i="22"/>
  <c r="FK311" i="14"/>
  <c r="AS221" i="22"/>
  <c r="AT220" i="22"/>
  <c r="AU220" i="22" s="1"/>
  <c r="FK312" i="14" s="1"/>
  <c r="BG222" i="22"/>
  <c r="BH222" i="22" s="1"/>
  <c r="AO222" i="22"/>
  <c r="AP222" i="22" s="1"/>
  <c r="BC223" i="22"/>
  <c r="BD223" i="22" s="1"/>
  <c r="AK222" i="22"/>
  <c r="AL222" i="22" s="1"/>
  <c r="AZ222" i="22"/>
  <c r="AH221" i="22"/>
  <c r="GO288" i="14" l="1"/>
  <c r="GN288" i="14"/>
  <c r="GE289" i="14"/>
  <c r="BL219" i="22"/>
  <c r="BM219" i="22" s="1"/>
  <c r="FJ311" i="14" s="1"/>
  <c r="BK220" i="22"/>
  <c r="BN218" i="22"/>
  <c r="BS75" i="22" s="1"/>
  <c r="AS222" i="22"/>
  <c r="AT221" i="22"/>
  <c r="AU221" i="22" s="1"/>
  <c r="FK313" i="14" s="1"/>
  <c r="BC224" i="22"/>
  <c r="BD224" i="22" s="1"/>
  <c r="AO223" i="22"/>
  <c r="AP223" i="22" s="1"/>
  <c r="BG223" i="22"/>
  <c r="BH223" i="22" s="1"/>
  <c r="AK223" i="22"/>
  <c r="AL223" i="22" s="1"/>
  <c r="AZ223" i="22"/>
  <c r="AH222" i="22"/>
  <c r="GO289" i="14" l="1"/>
  <c r="GN289" i="14"/>
  <c r="GE290" i="14"/>
  <c r="BL220" i="22"/>
  <c r="BM220" i="22" s="1"/>
  <c r="FJ312" i="14" s="1"/>
  <c r="BK221" i="22"/>
  <c r="AV221" i="22"/>
  <c r="BQ76" i="22" s="1"/>
  <c r="AS223" i="22"/>
  <c r="AT222" i="22"/>
  <c r="AU222" i="22" s="1"/>
  <c r="BG224" i="22"/>
  <c r="BH224" i="22" s="1"/>
  <c r="AO224" i="22"/>
  <c r="AP224" i="22" s="1"/>
  <c r="BC225" i="22"/>
  <c r="BD225" i="22" s="1"/>
  <c r="AK224" i="22"/>
  <c r="AL224" i="22" s="1"/>
  <c r="AZ224" i="22"/>
  <c r="AH223" i="22"/>
  <c r="GE291" i="14" l="1"/>
  <c r="GN290" i="14"/>
  <c r="GO290" i="14"/>
  <c r="BL221" i="22"/>
  <c r="BM221" i="22" s="1"/>
  <c r="FJ313" i="14" s="1"/>
  <c r="BK222" i="22"/>
  <c r="FK314" i="14"/>
  <c r="AS224" i="22"/>
  <c r="AT223" i="22"/>
  <c r="AU223" i="22" s="1"/>
  <c r="FK315" i="14" s="1"/>
  <c r="AO225" i="22"/>
  <c r="AP225" i="22" s="1"/>
  <c r="BG225" i="22"/>
  <c r="BH225" i="22" s="1"/>
  <c r="BC226" i="22"/>
  <c r="BD226" i="22" s="1"/>
  <c r="AK225" i="22"/>
  <c r="AL225" i="22" s="1"/>
  <c r="AZ225" i="22"/>
  <c r="AH224" i="22"/>
  <c r="GN291" i="14" l="1"/>
  <c r="GE292" i="14"/>
  <c r="GO291" i="14"/>
  <c r="BL222" i="22"/>
  <c r="BM222" i="22" s="1"/>
  <c r="FJ314" i="14" s="1"/>
  <c r="BK223" i="22"/>
  <c r="BN221" i="22"/>
  <c r="BS76" i="22" s="1"/>
  <c r="AS225" i="22"/>
  <c r="AT224" i="22"/>
  <c r="AU224" i="22" s="1"/>
  <c r="FK316" i="14" s="1"/>
  <c r="BG226" i="22"/>
  <c r="BH226" i="22" s="1"/>
  <c r="AO226" i="22"/>
  <c r="AP226" i="22" s="1"/>
  <c r="BC227" i="22"/>
  <c r="BD227" i="22" s="1"/>
  <c r="AK226" i="22"/>
  <c r="AL226" i="22" s="1"/>
  <c r="AZ226" i="22"/>
  <c r="AH225" i="22"/>
  <c r="GO292" i="14" l="1"/>
  <c r="GN292" i="14"/>
  <c r="GE293" i="14"/>
  <c r="BL223" i="22"/>
  <c r="BM223" i="22" s="1"/>
  <c r="FJ315" i="14" s="1"/>
  <c r="BK224" i="22"/>
  <c r="AV224" i="22"/>
  <c r="BQ77" i="22" s="1"/>
  <c r="AS226" i="22"/>
  <c r="AT225" i="22"/>
  <c r="AU225" i="22" s="1"/>
  <c r="BC228" i="22"/>
  <c r="BD228" i="22" s="1"/>
  <c r="AO227" i="22"/>
  <c r="AP227" i="22" s="1"/>
  <c r="BG227" i="22"/>
  <c r="BH227" i="22" s="1"/>
  <c r="AK227" i="22"/>
  <c r="AL227" i="22" s="1"/>
  <c r="AZ227" i="22"/>
  <c r="AH226" i="22"/>
  <c r="GO293" i="14" l="1"/>
  <c r="GN293" i="14"/>
  <c r="GE294" i="14"/>
  <c r="BL224" i="22"/>
  <c r="BM224" i="22" s="1"/>
  <c r="FJ316" i="14" s="1"/>
  <c r="BK225" i="22"/>
  <c r="FK317" i="14"/>
  <c r="AS227" i="22"/>
  <c r="AT226" i="22"/>
  <c r="AU226" i="22" s="1"/>
  <c r="FK318" i="14" s="1"/>
  <c r="BG228" i="22"/>
  <c r="BH228" i="22" s="1"/>
  <c r="AO228" i="22"/>
  <c r="AP228" i="22" s="1"/>
  <c r="BC229" i="22"/>
  <c r="BD229" i="22" s="1"/>
  <c r="AK228" i="22"/>
  <c r="AL228" i="22" s="1"/>
  <c r="AZ228" i="22"/>
  <c r="AH227" i="22"/>
  <c r="GN294" i="14" l="1"/>
  <c r="GE295" i="14"/>
  <c r="GO294" i="14"/>
  <c r="BL225" i="22"/>
  <c r="BM225" i="22" s="1"/>
  <c r="FJ317" i="14" s="1"/>
  <c r="BK226" i="22"/>
  <c r="BN224" i="22"/>
  <c r="BS77" i="22" s="1"/>
  <c r="AS228" i="22"/>
  <c r="AT227" i="22"/>
  <c r="AU227" i="22" s="1"/>
  <c r="FK319" i="14" s="1"/>
  <c r="BC230" i="22"/>
  <c r="BD230" i="22" s="1"/>
  <c r="AO229" i="22"/>
  <c r="AP229" i="22" s="1"/>
  <c r="BG229" i="22"/>
  <c r="BH229" i="22" s="1"/>
  <c r="AK229" i="22"/>
  <c r="AL229" i="22" s="1"/>
  <c r="AZ229" i="22"/>
  <c r="AH228" i="22"/>
  <c r="GN295" i="14" l="1"/>
  <c r="GE296" i="14"/>
  <c r="GO295" i="14"/>
  <c r="BL226" i="22"/>
  <c r="BM226" i="22" s="1"/>
  <c r="FJ318" i="14" s="1"/>
  <c r="BK227" i="22"/>
  <c r="AV227" i="22"/>
  <c r="BQ78" i="22" s="1"/>
  <c r="AS229" i="22"/>
  <c r="AT228" i="22"/>
  <c r="AU228" i="22" s="1"/>
  <c r="BG230" i="22"/>
  <c r="BH230" i="22" s="1"/>
  <c r="AO230" i="22"/>
  <c r="AP230" i="22" s="1"/>
  <c r="BC231" i="22"/>
  <c r="BD231" i="22" s="1"/>
  <c r="AK230" i="22"/>
  <c r="AL230" i="22" s="1"/>
  <c r="AZ230" i="22"/>
  <c r="AH229" i="22"/>
  <c r="GN296" i="14" l="1"/>
  <c r="GE297" i="14"/>
  <c r="GO296" i="14"/>
  <c r="BL227" i="22"/>
  <c r="BM227" i="22" s="1"/>
  <c r="FJ319" i="14" s="1"/>
  <c r="BK228" i="22"/>
  <c r="FK320" i="14"/>
  <c r="AS230" i="22"/>
  <c r="AT229" i="22"/>
  <c r="AU229" i="22" s="1"/>
  <c r="FK321" i="14" s="1"/>
  <c r="AO231" i="22"/>
  <c r="AP231" i="22" s="1"/>
  <c r="BG231" i="22"/>
  <c r="BH231" i="22" s="1"/>
  <c r="BC232" i="22"/>
  <c r="BD232" i="22" s="1"/>
  <c r="AK231" i="22"/>
  <c r="AL231" i="22" s="1"/>
  <c r="AZ231" i="22"/>
  <c r="AH230" i="22"/>
  <c r="GO297" i="14" l="1"/>
  <c r="GN297" i="14"/>
  <c r="GE298" i="14"/>
  <c r="BL228" i="22"/>
  <c r="BM228" i="22" s="1"/>
  <c r="FJ320" i="14" s="1"/>
  <c r="BK229" i="22"/>
  <c r="BN227" i="22"/>
  <c r="BS78" i="22" s="1"/>
  <c r="AS231" i="22"/>
  <c r="AT230" i="22"/>
  <c r="AU230" i="22" s="1"/>
  <c r="FK322" i="14" s="1"/>
  <c r="BG232" i="22"/>
  <c r="BH232" i="22" s="1"/>
  <c r="AO232" i="22"/>
  <c r="AP232" i="22" s="1"/>
  <c r="BC233" i="22"/>
  <c r="BD233" i="22" s="1"/>
  <c r="AK232" i="22"/>
  <c r="AL232" i="22" s="1"/>
  <c r="AZ232" i="22"/>
  <c r="AH231" i="22"/>
  <c r="GO298" i="14" l="1"/>
  <c r="GN298" i="14"/>
  <c r="GE299" i="14"/>
  <c r="BL229" i="22"/>
  <c r="BM229" i="22" s="1"/>
  <c r="FJ321" i="14" s="1"/>
  <c r="BK230" i="22"/>
  <c r="AV230" i="22"/>
  <c r="BQ79" i="22" s="1"/>
  <c r="AS232" i="22"/>
  <c r="AT231" i="22"/>
  <c r="AU231" i="22" s="1"/>
  <c r="BC234" i="22"/>
  <c r="BD234" i="22" s="1"/>
  <c r="AO233" i="22"/>
  <c r="AP233" i="22" s="1"/>
  <c r="BG233" i="22"/>
  <c r="BH233" i="22" s="1"/>
  <c r="AK233" i="22"/>
  <c r="AL233" i="22" s="1"/>
  <c r="AZ233" i="22"/>
  <c r="AH232" i="22"/>
  <c r="GE300" i="14" l="1"/>
  <c r="GN299" i="14"/>
  <c r="GO299" i="14"/>
  <c r="BL230" i="22"/>
  <c r="BM230" i="22" s="1"/>
  <c r="FJ322" i="14" s="1"/>
  <c r="BK231" i="22"/>
  <c r="FK323" i="14"/>
  <c r="AS233" i="22"/>
  <c r="AT232" i="22"/>
  <c r="AU232" i="22" s="1"/>
  <c r="FK324" i="14" s="1"/>
  <c r="BG234" i="22"/>
  <c r="BH234" i="22" s="1"/>
  <c r="AO234" i="22"/>
  <c r="AP234" i="22" s="1"/>
  <c r="BC235" i="22"/>
  <c r="BD235" i="22" s="1"/>
  <c r="AK234" i="22"/>
  <c r="AL234" i="22" s="1"/>
  <c r="AZ234" i="22"/>
  <c r="AH233" i="22"/>
  <c r="GO300" i="14" l="1"/>
  <c r="GN300" i="14"/>
  <c r="GE301" i="14"/>
  <c r="BL231" i="22"/>
  <c r="BM231" i="22" s="1"/>
  <c r="FJ323" i="14" s="1"/>
  <c r="BK232" i="22"/>
  <c r="BN230" i="22"/>
  <c r="BS79" i="22" s="1"/>
  <c r="AS234" i="22"/>
  <c r="AT233" i="22"/>
  <c r="AU233" i="22" s="1"/>
  <c r="FK325" i="14" s="1"/>
  <c r="AO235" i="22"/>
  <c r="AP235" i="22" s="1"/>
  <c r="BG235" i="22"/>
  <c r="BH235" i="22" s="1"/>
  <c r="BC236" i="22"/>
  <c r="BD236" i="22" s="1"/>
  <c r="AK235" i="22"/>
  <c r="AL235" i="22" s="1"/>
  <c r="AZ235" i="22"/>
  <c r="AH234" i="22"/>
  <c r="GO301" i="14" l="1"/>
  <c r="GN301" i="14"/>
  <c r="GE302" i="14"/>
  <c r="BL232" i="22"/>
  <c r="BM232" i="22" s="1"/>
  <c r="FJ324" i="14" s="1"/>
  <c r="BK233" i="22"/>
  <c r="AV233" i="22"/>
  <c r="BQ80" i="22" s="1"/>
  <c r="AS235" i="22"/>
  <c r="AT234" i="22"/>
  <c r="AU234" i="22" s="1"/>
  <c r="BG236" i="22"/>
  <c r="BH236" i="22" s="1"/>
  <c r="AO236" i="22"/>
  <c r="AP236" i="22" s="1"/>
  <c r="BC237" i="22"/>
  <c r="BD237" i="22" s="1"/>
  <c r="AK236" i="22"/>
  <c r="AL236" i="22" s="1"/>
  <c r="AZ236" i="22"/>
  <c r="AH235" i="22"/>
  <c r="GO302" i="14" l="1"/>
  <c r="GN302" i="14"/>
  <c r="GE303" i="14"/>
  <c r="BL233" i="22"/>
  <c r="BM233" i="22" s="1"/>
  <c r="FJ325" i="14" s="1"/>
  <c r="BK234" i="22"/>
  <c r="FK326" i="14"/>
  <c r="AS236" i="22"/>
  <c r="AT235" i="22"/>
  <c r="AU235" i="22" s="1"/>
  <c r="FK327" i="14" s="1"/>
  <c r="BC238" i="22"/>
  <c r="BD238" i="22" s="1"/>
  <c r="AO237" i="22"/>
  <c r="AP237" i="22" s="1"/>
  <c r="BG237" i="22"/>
  <c r="BH237" i="22" s="1"/>
  <c r="AK237" i="22"/>
  <c r="AL237" i="22" s="1"/>
  <c r="AZ237" i="22"/>
  <c r="AH236" i="22"/>
  <c r="GN303" i="14" l="1"/>
  <c r="GE304" i="14"/>
  <c r="GO303" i="14"/>
  <c r="BL234" i="22"/>
  <c r="BM234" i="22" s="1"/>
  <c r="FJ326" i="14" s="1"/>
  <c r="BK235" i="22"/>
  <c r="BN233" i="22"/>
  <c r="BS80" i="22" s="1"/>
  <c r="AS237" i="22"/>
  <c r="AT236" i="22"/>
  <c r="AU236" i="22" s="1"/>
  <c r="FK328" i="14" s="1"/>
  <c r="BG238" i="22"/>
  <c r="BH238" i="22" s="1"/>
  <c r="AO238" i="22"/>
  <c r="AP238" i="22" s="1"/>
  <c r="BC239" i="22"/>
  <c r="BD239" i="22" s="1"/>
  <c r="AK238" i="22"/>
  <c r="AL238" i="22" s="1"/>
  <c r="AZ238" i="22"/>
  <c r="AH237" i="22"/>
  <c r="GO304" i="14" l="1"/>
  <c r="GN304" i="14"/>
  <c r="GE305" i="14"/>
  <c r="BL235" i="22"/>
  <c r="BM235" i="22" s="1"/>
  <c r="FJ327" i="14" s="1"/>
  <c r="BK236" i="22"/>
  <c r="AV236" i="22"/>
  <c r="BQ81" i="22" s="1"/>
  <c r="AS238" i="22"/>
  <c r="AT237" i="22"/>
  <c r="AU237" i="22" s="1"/>
  <c r="AO239" i="22"/>
  <c r="AP239" i="22" s="1"/>
  <c r="BG239" i="22"/>
  <c r="BH239" i="22" s="1"/>
  <c r="BC240" i="22"/>
  <c r="BD240" i="22" s="1"/>
  <c r="AK239" i="22"/>
  <c r="AL239" i="22" s="1"/>
  <c r="AZ239" i="22"/>
  <c r="AH238" i="22"/>
  <c r="GO305" i="14" l="1"/>
  <c r="GN305" i="14"/>
  <c r="GE306" i="14"/>
  <c r="BL236" i="22"/>
  <c r="BM236" i="22" s="1"/>
  <c r="FJ328" i="14" s="1"/>
  <c r="BK237" i="22"/>
  <c r="FK329" i="14"/>
  <c r="AS239" i="22"/>
  <c r="AT238" i="22"/>
  <c r="AU238" i="22" s="1"/>
  <c r="FK330" i="14" s="1"/>
  <c r="BC241" i="22"/>
  <c r="BD241" i="22" s="1"/>
  <c r="BG240" i="22"/>
  <c r="BH240" i="22" s="1"/>
  <c r="AO240" i="22"/>
  <c r="AP240" i="22" s="1"/>
  <c r="AK240" i="22"/>
  <c r="AL240" i="22" s="1"/>
  <c r="AZ240" i="22"/>
  <c r="AH239" i="22"/>
  <c r="GN306" i="14" l="1"/>
  <c r="GE307" i="14"/>
  <c r="GO306" i="14"/>
  <c r="BN236" i="22"/>
  <c r="BS81" i="22" s="1"/>
  <c r="BL237" i="22"/>
  <c r="BM237" i="22" s="1"/>
  <c r="FJ329" i="14" s="1"/>
  <c r="BK238" i="22"/>
  <c r="AS240" i="22"/>
  <c r="AT239" i="22"/>
  <c r="AU239" i="22" s="1"/>
  <c r="FK331" i="14" s="1"/>
  <c r="AO241" i="22"/>
  <c r="AP241" i="22" s="1"/>
  <c r="BG241" i="22"/>
  <c r="BH241" i="22" s="1"/>
  <c r="BC242" i="22"/>
  <c r="BD242" i="22" s="1"/>
  <c r="AK241" i="22"/>
  <c r="AL241" i="22" s="1"/>
  <c r="AZ241" i="22"/>
  <c r="AH240" i="22"/>
  <c r="GN307" i="14" l="1"/>
  <c r="GE308" i="14"/>
  <c r="GO307" i="14"/>
  <c r="BL238" i="22"/>
  <c r="BM238" i="22" s="1"/>
  <c r="FJ330" i="14" s="1"/>
  <c r="BK239" i="22"/>
  <c r="AV239" i="22"/>
  <c r="BQ82" i="22" s="1"/>
  <c r="AS241" i="22"/>
  <c r="AT240" i="22"/>
  <c r="AU240" i="22" s="1"/>
  <c r="BC243" i="22"/>
  <c r="BD243" i="22" s="1"/>
  <c r="BG242" i="22"/>
  <c r="BH242" i="22" s="1"/>
  <c r="AO242" i="22"/>
  <c r="AP242" i="22" s="1"/>
  <c r="AK242" i="22"/>
  <c r="AL242" i="22" s="1"/>
  <c r="AZ242" i="22"/>
  <c r="AH241" i="22"/>
  <c r="GE309" i="14" l="1"/>
  <c r="GO308" i="14"/>
  <c r="GN308" i="14"/>
  <c r="BL239" i="22"/>
  <c r="BM239" i="22" s="1"/>
  <c r="FJ331" i="14" s="1"/>
  <c r="BK240" i="22"/>
  <c r="FK332" i="14"/>
  <c r="AS242" i="22"/>
  <c r="AT241" i="22"/>
  <c r="AU241" i="22" s="1"/>
  <c r="FK333" i="14" s="1"/>
  <c r="AO243" i="22"/>
  <c r="AP243" i="22" s="1"/>
  <c r="BG243" i="22"/>
  <c r="BH243" i="22" s="1"/>
  <c r="BC244" i="22"/>
  <c r="BD244" i="22" s="1"/>
  <c r="AK243" i="22"/>
  <c r="AL243" i="22" s="1"/>
  <c r="AZ243" i="22"/>
  <c r="AH242" i="22"/>
  <c r="GE310" i="14" l="1"/>
  <c r="GO309" i="14"/>
  <c r="GN309" i="14"/>
  <c r="BL240" i="22"/>
  <c r="BM240" i="22" s="1"/>
  <c r="FJ332" i="14" s="1"/>
  <c r="BK241" i="22"/>
  <c r="BN239" i="22"/>
  <c r="BS82" i="22" s="1"/>
  <c r="AS243" i="22"/>
  <c r="AT242" i="22"/>
  <c r="AU242" i="22" s="1"/>
  <c r="FK334" i="14" s="1"/>
  <c r="BC245" i="22"/>
  <c r="BD245" i="22" s="1"/>
  <c r="BG244" i="22"/>
  <c r="BH244" i="22" s="1"/>
  <c r="AO244" i="22"/>
  <c r="AP244" i="22" s="1"/>
  <c r="AK244" i="22"/>
  <c r="AL244" i="22" s="1"/>
  <c r="AZ244" i="22"/>
  <c r="AH243" i="22"/>
  <c r="GE311" i="14" l="1"/>
  <c r="GO310" i="14"/>
  <c r="GN310" i="14"/>
  <c r="BL241" i="22"/>
  <c r="BM241" i="22" s="1"/>
  <c r="FJ333" i="14" s="1"/>
  <c r="BK242" i="22"/>
  <c r="AV242" i="22"/>
  <c r="BQ83" i="22" s="1"/>
  <c r="AS244" i="22"/>
  <c r="AT243" i="22"/>
  <c r="AU243" i="22" s="1"/>
  <c r="AO245" i="22"/>
  <c r="AP245" i="22" s="1"/>
  <c r="BG245" i="22"/>
  <c r="BH245" i="22" s="1"/>
  <c r="BC246" i="22"/>
  <c r="BD246" i="22" s="1"/>
  <c r="AK245" i="22"/>
  <c r="AL245" i="22" s="1"/>
  <c r="AZ245" i="22"/>
  <c r="AH244" i="22"/>
  <c r="GN311" i="14" l="1"/>
  <c r="GE312" i="14"/>
  <c r="GO311" i="14"/>
  <c r="BL242" i="22"/>
  <c r="BM242" i="22" s="1"/>
  <c r="FJ334" i="14" s="1"/>
  <c r="BK243" i="22"/>
  <c r="FK335" i="14"/>
  <c r="AS245" i="22"/>
  <c r="AT244" i="22"/>
  <c r="AU244" i="22" s="1"/>
  <c r="FK336" i="14" s="1"/>
  <c r="BC247" i="22"/>
  <c r="BD247" i="22" s="1"/>
  <c r="BG246" i="22"/>
  <c r="BH246" i="22" s="1"/>
  <c r="AO246" i="22"/>
  <c r="AP246" i="22" s="1"/>
  <c r="AK246" i="22"/>
  <c r="AL246" i="22" s="1"/>
  <c r="AZ246" i="22"/>
  <c r="AH245" i="22"/>
  <c r="GE313" i="14" l="1"/>
  <c r="GO312" i="14"/>
  <c r="GN312" i="14"/>
  <c r="BL243" i="22"/>
  <c r="BM243" i="22" s="1"/>
  <c r="FJ335" i="14" s="1"/>
  <c r="BK244" i="22"/>
  <c r="BN242" i="22"/>
  <c r="BS83" i="22" s="1"/>
  <c r="AS246" i="22"/>
  <c r="AT245" i="22"/>
  <c r="AU245" i="22" s="1"/>
  <c r="FK337" i="14" s="1"/>
  <c r="AO247" i="22"/>
  <c r="AP247" i="22" s="1"/>
  <c r="BG247" i="22"/>
  <c r="BH247" i="22" s="1"/>
  <c r="BC248" i="22"/>
  <c r="BD248" i="22" s="1"/>
  <c r="AK247" i="22"/>
  <c r="AL247" i="22" s="1"/>
  <c r="AZ247" i="22"/>
  <c r="AH246" i="22"/>
  <c r="GN313" i="14" l="1"/>
  <c r="GE314" i="14"/>
  <c r="GO313" i="14"/>
  <c r="BL244" i="22"/>
  <c r="BM244" i="22" s="1"/>
  <c r="FJ336" i="14" s="1"/>
  <c r="BK245" i="22"/>
  <c r="AV245" i="22"/>
  <c r="BQ84" i="22" s="1"/>
  <c r="AS247" i="22"/>
  <c r="AT246" i="22"/>
  <c r="AU246" i="22" s="1"/>
  <c r="BC249" i="22"/>
  <c r="BD249" i="22" s="1"/>
  <c r="BG248" i="22"/>
  <c r="BH248" i="22" s="1"/>
  <c r="AO248" i="22"/>
  <c r="AP248" i="22" s="1"/>
  <c r="AK248" i="22"/>
  <c r="AL248" i="22" s="1"/>
  <c r="AZ248" i="22"/>
  <c r="AH247" i="22"/>
  <c r="GN314" i="14" l="1"/>
  <c r="GE315" i="14"/>
  <c r="GO314" i="14"/>
  <c r="BL245" i="22"/>
  <c r="BM245" i="22" s="1"/>
  <c r="FJ337" i="14" s="1"/>
  <c r="BK246" i="22"/>
  <c r="FK338" i="14"/>
  <c r="AS248" i="22"/>
  <c r="AT247" i="22"/>
  <c r="AU247" i="22" s="1"/>
  <c r="FK339" i="14" s="1"/>
  <c r="AO249" i="22"/>
  <c r="AP249" i="22" s="1"/>
  <c r="BG249" i="22"/>
  <c r="BH249" i="22" s="1"/>
  <c r="BC250" i="22"/>
  <c r="BD250" i="22" s="1"/>
  <c r="AK249" i="22"/>
  <c r="AL249" i="22" s="1"/>
  <c r="AZ249" i="22"/>
  <c r="AH248" i="22"/>
  <c r="GE316" i="14" l="1"/>
  <c r="GO315" i="14"/>
  <c r="GN315" i="14"/>
  <c r="BL246" i="22"/>
  <c r="BM246" i="22" s="1"/>
  <c r="FJ338" i="14" s="1"/>
  <c r="BK247" i="22"/>
  <c r="BN245" i="22"/>
  <c r="BS84" i="22" s="1"/>
  <c r="AS249" i="22"/>
  <c r="AT248" i="22"/>
  <c r="AU248" i="22" s="1"/>
  <c r="FK340" i="14" s="1"/>
  <c r="BG250" i="22"/>
  <c r="BH250" i="22" s="1"/>
  <c r="AO250" i="22"/>
  <c r="AP250" i="22" s="1"/>
  <c r="BC251" i="22"/>
  <c r="BD251" i="22" s="1"/>
  <c r="AK250" i="22"/>
  <c r="AL250" i="22" s="1"/>
  <c r="AZ250" i="22"/>
  <c r="AH249" i="22"/>
  <c r="GE317" i="14" l="1"/>
  <c r="GO316" i="14"/>
  <c r="GN316" i="14"/>
  <c r="BL247" i="22"/>
  <c r="BM247" i="22" s="1"/>
  <c r="FJ339" i="14" s="1"/>
  <c r="BK248" i="22"/>
  <c r="AV248" i="22"/>
  <c r="BQ85" i="22" s="1"/>
  <c r="AS250" i="22"/>
  <c r="AT249" i="22"/>
  <c r="AU249" i="22" s="1"/>
  <c r="AO251" i="22"/>
  <c r="AP251" i="22" s="1"/>
  <c r="BG251" i="22"/>
  <c r="BH251" i="22" s="1"/>
  <c r="BC252" i="22"/>
  <c r="BD252" i="22" s="1"/>
  <c r="AK251" i="22"/>
  <c r="AL251" i="22" s="1"/>
  <c r="AZ251" i="22"/>
  <c r="AH250" i="22"/>
  <c r="GE318" i="14" l="1"/>
  <c r="GO317" i="14"/>
  <c r="GN317" i="14"/>
  <c r="BL248" i="22"/>
  <c r="BM248" i="22" s="1"/>
  <c r="FJ340" i="14" s="1"/>
  <c r="BK249" i="22"/>
  <c r="FK341" i="14"/>
  <c r="AS251" i="22"/>
  <c r="AT250" i="22"/>
  <c r="AU250" i="22" s="1"/>
  <c r="FK342" i="14" s="1"/>
  <c r="BC253" i="22"/>
  <c r="BD253" i="22" s="1"/>
  <c r="BG252" i="22"/>
  <c r="BH252" i="22" s="1"/>
  <c r="AO252" i="22"/>
  <c r="AP252" i="22" s="1"/>
  <c r="AK252" i="22"/>
  <c r="AL252" i="22" s="1"/>
  <c r="AZ252" i="22"/>
  <c r="AH251" i="22"/>
  <c r="GN318" i="14" l="1"/>
  <c r="GE319" i="14"/>
  <c r="GO318" i="14"/>
  <c r="BL249" i="22"/>
  <c r="BM249" i="22" s="1"/>
  <c r="FJ341" i="14" s="1"/>
  <c r="BK250" i="22"/>
  <c r="BN248" i="22"/>
  <c r="BS85" i="22" s="1"/>
  <c r="AS252" i="22"/>
  <c r="AT251" i="22"/>
  <c r="AU251" i="22" s="1"/>
  <c r="FK343" i="14" s="1"/>
  <c r="AO253" i="22"/>
  <c r="AP253" i="22" s="1"/>
  <c r="BG253" i="22"/>
  <c r="BH253" i="22" s="1"/>
  <c r="BC254" i="22"/>
  <c r="BD254" i="22" s="1"/>
  <c r="AK253" i="22"/>
  <c r="AL253" i="22" s="1"/>
  <c r="AZ253" i="22"/>
  <c r="AH252" i="22"/>
  <c r="GN319" i="14" l="1"/>
  <c r="GE320" i="14"/>
  <c r="GO319" i="14"/>
  <c r="BL250" i="22"/>
  <c r="BM250" i="22" s="1"/>
  <c r="FJ342" i="14" s="1"/>
  <c r="BK251" i="22"/>
  <c r="AV251" i="22"/>
  <c r="BQ86" i="22" s="1"/>
  <c r="AS253" i="22"/>
  <c r="AT252" i="22"/>
  <c r="AU252" i="22" s="1"/>
  <c r="BC255" i="22"/>
  <c r="BD255" i="22" s="1"/>
  <c r="BG254" i="22"/>
  <c r="BH254" i="22" s="1"/>
  <c r="AO254" i="22"/>
  <c r="AP254" i="22" s="1"/>
  <c r="AK254" i="22"/>
  <c r="AL254" i="22" s="1"/>
  <c r="AZ254" i="22"/>
  <c r="AH253" i="22"/>
  <c r="GN320" i="14" l="1"/>
  <c r="GE321" i="14"/>
  <c r="GO320" i="14"/>
  <c r="BL251" i="22"/>
  <c r="BM251" i="22" s="1"/>
  <c r="FJ343" i="14" s="1"/>
  <c r="BK252" i="22"/>
  <c r="FK344" i="14"/>
  <c r="AS254" i="22"/>
  <c r="AT253" i="22"/>
  <c r="AU253" i="22" s="1"/>
  <c r="FK345" i="14" s="1"/>
  <c r="AO255" i="22"/>
  <c r="AP255" i="22" s="1"/>
  <c r="BG255" i="22"/>
  <c r="BH255" i="22" s="1"/>
  <c r="BC256" i="22"/>
  <c r="BD256" i="22" s="1"/>
  <c r="AK255" i="22"/>
  <c r="AL255" i="22" s="1"/>
  <c r="AZ255" i="22"/>
  <c r="AH254" i="22"/>
  <c r="GN321" i="14" l="1"/>
  <c r="GE322" i="14"/>
  <c r="GO321" i="14"/>
  <c r="BL252" i="22"/>
  <c r="BM252" i="22" s="1"/>
  <c r="FJ344" i="14" s="1"/>
  <c r="BK253" i="22"/>
  <c r="BN251" i="22"/>
  <c r="BS86" i="22" s="1"/>
  <c r="AS255" i="22"/>
  <c r="AT254" i="22"/>
  <c r="AU254" i="22" s="1"/>
  <c r="FK346" i="14" s="1"/>
  <c r="BC257" i="22"/>
  <c r="BD257" i="22" s="1"/>
  <c r="BG256" i="22"/>
  <c r="BH256" i="22" s="1"/>
  <c r="AO256" i="22"/>
  <c r="AP256" i="22" s="1"/>
  <c r="AK256" i="22"/>
  <c r="AL256" i="22" s="1"/>
  <c r="AZ256" i="22"/>
  <c r="AH255" i="22"/>
  <c r="GN322" i="14" l="1"/>
  <c r="GE323" i="14"/>
  <c r="GO322" i="14"/>
  <c r="BL253" i="22"/>
  <c r="BM253" i="22" s="1"/>
  <c r="FJ345" i="14" s="1"/>
  <c r="BK254" i="22"/>
  <c r="AV254" i="22"/>
  <c r="BQ87" i="22" s="1"/>
  <c r="AS256" i="22"/>
  <c r="AT255" i="22"/>
  <c r="AU255" i="22" s="1"/>
  <c r="AO257" i="22"/>
  <c r="AP257" i="22" s="1"/>
  <c r="BG257" i="22"/>
  <c r="BH257" i="22" s="1"/>
  <c r="BC258" i="22"/>
  <c r="BD258" i="22" s="1"/>
  <c r="AK257" i="22"/>
  <c r="AL257" i="22" s="1"/>
  <c r="AZ257" i="22"/>
  <c r="AH256" i="22"/>
  <c r="GN323" i="14" l="1"/>
  <c r="GE324" i="14"/>
  <c r="GO323" i="14"/>
  <c r="BL254" i="22"/>
  <c r="BM254" i="22" s="1"/>
  <c r="FJ346" i="14" s="1"/>
  <c r="BK255" i="22"/>
  <c r="FK347" i="14"/>
  <c r="AS257" i="22"/>
  <c r="AT256" i="22"/>
  <c r="AU256" i="22" s="1"/>
  <c r="FK348" i="14" s="1"/>
  <c r="BC259" i="22"/>
  <c r="BD259" i="22" s="1"/>
  <c r="BG258" i="22"/>
  <c r="BH258" i="22" s="1"/>
  <c r="AO258" i="22"/>
  <c r="AP258" i="22" s="1"/>
  <c r="AK258" i="22"/>
  <c r="AL258" i="22" s="1"/>
  <c r="AZ258" i="22"/>
  <c r="AH257" i="22"/>
  <c r="GN324" i="14" l="1"/>
  <c r="GE325" i="14"/>
  <c r="GO324" i="14"/>
  <c r="BN254" i="22"/>
  <c r="BS87" i="22" s="1"/>
  <c r="BL255" i="22"/>
  <c r="BM255" i="22" s="1"/>
  <c r="FJ347" i="14" s="1"/>
  <c r="BK256" i="22"/>
  <c r="AS258" i="22"/>
  <c r="AT257" i="22"/>
  <c r="AU257" i="22" s="1"/>
  <c r="FK349" i="14" s="1"/>
  <c r="AO259" i="22"/>
  <c r="AP259" i="22" s="1"/>
  <c r="BG259" i="22"/>
  <c r="BH259" i="22" s="1"/>
  <c r="BC260" i="22"/>
  <c r="BD260" i="22" s="1"/>
  <c r="AK259" i="22"/>
  <c r="AL259" i="22" s="1"/>
  <c r="AZ259" i="22"/>
  <c r="AH258" i="22"/>
  <c r="GN325" i="14" l="1"/>
  <c r="GE326" i="14"/>
  <c r="GO325" i="14"/>
  <c r="BL256" i="22"/>
  <c r="BM256" i="22" s="1"/>
  <c r="FJ348" i="14" s="1"/>
  <c r="BK257" i="22"/>
  <c r="AV257" i="22"/>
  <c r="BQ88" i="22" s="1"/>
  <c r="AS259" i="22"/>
  <c r="AT258" i="22"/>
  <c r="AU258" i="22" s="1"/>
  <c r="BC261" i="22"/>
  <c r="BD261" i="22" s="1"/>
  <c r="BG260" i="22"/>
  <c r="BH260" i="22" s="1"/>
  <c r="AO260" i="22"/>
  <c r="AP260" i="22" s="1"/>
  <c r="AK260" i="22"/>
  <c r="AL260" i="22" s="1"/>
  <c r="AZ260" i="22"/>
  <c r="AH259" i="22"/>
  <c r="GN326" i="14" l="1"/>
  <c r="GE327" i="14"/>
  <c r="GO326" i="14"/>
  <c r="BL257" i="22"/>
  <c r="BM257" i="22" s="1"/>
  <c r="FJ349" i="14" s="1"/>
  <c r="BK258" i="22"/>
  <c r="FK350" i="14"/>
  <c r="AS260" i="22"/>
  <c r="AT259" i="22"/>
  <c r="AU259" i="22" s="1"/>
  <c r="FK351" i="14" s="1"/>
  <c r="AO261" i="22"/>
  <c r="AP261" i="22" s="1"/>
  <c r="BG261" i="22"/>
  <c r="BH261" i="22" s="1"/>
  <c r="BC262" i="22"/>
  <c r="BD262" i="22" s="1"/>
  <c r="AK261" i="22"/>
  <c r="AL261" i="22" s="1"/>
  <c r="AZ261" i="22"/>
  <c r="AH260" i="22"/>
  <c r="GE328" i="14" l="1"/>
  <c r="GO327" i="14"/>
  <c r="GN327" i="14"/>
  <c r="BL258" i="22"/>
  <c r="BM258" i="22" s="1"/>
  <c r="FJ350" i="14" s="1"/>
  <c r="BK259" i="22"/>
  <c r="BN257" i="22"/>
  <c r="BS88" i="22" s="1"/>
  <c r="AS261" i="22"/>
  <c r="AT260" i="22"/>
  <c r="AU260" i="22" s="1"/>
  <c r="FK352" i="14" s="1"/>
  <c r="BG262" i="22"/>
  <c r="BH262" i="22" s="1"/>
  <c r="AO262" i="22"/>
  <c r="AP262" i="22" s="1"/>
  <c r="BC263" i="22"/>
  <c r="BD263" i="22" s="1"/>
  <c r="AK262" i="22"/>
  <c r="AL262" i="22" s="1"/>
  <c r="AZ262" i="22"/>
  <c r="AH261" i="22"/>
  <c r="GE329" i="14" l="1"/>
  <c r="GO328" i="14"/>
  <c r="GN328" i="14"/>
  <c r="BL259" i="22"/>
  <c r="BM259" i="22" s="1"/>
  <c r="FJ351" i="14" s="1"/>
  <c r="BK260" i="22"/>
  <c r="AV260" i="22"/>
  <c r="BQ89" i="22" s="1"/>
  <c r="AS262" i="22"/>
  <c r="AT261" i="22"/>
  <c r="AU261" i="22" s="1"/>
  <c r="AO263" i="22"/>
  <c r="AP263" i="22" s="1"/>
  <c r="BG263" i="22"/>
  <c r="BH263" i="22" s="1"/>
  <c r="BC264" i="22"/>
  <c r="BD264" i="22" s="1"/>
  <c r="AK263" i="22"/>
  <c r="AL263" i="22" s="1"/>
  <c r="AZ263" i="22"/>
  <c r="AH262" i="22"/>
  <c r="GN329" i="14" l="1"/>
  <c r="GE330" i="14"/>
  <c r="GO329" i="14"/>
  <c r="BL260" i="22"/>
  <c r="BM260" i="22" s="1"/>
  <c r="FJ352" i="14" s="1"/>
  <c r="BK261" i="22"/>
  <c r="FK353" i="14"/>
  <c r="AS263" i="22"/>
  <c r="AT262" i="22"/>
  <c r="AU262" i="22" s="1"/>
  <c r="FK354" i="14" s="1"/>
  <c r="BG264" i="22"/>
  <c r="BH264" i="22" s="1"/>
  <c r="AO264" i="22"/>
  <c r="AP264" i="22" s="1"/>
  <c r="BC265" i="22"/>
  <c r="BD265" i="22" s="1"/>
  <c r="AK264" i="22"/>
  <c r="AL264" i="22" s="1"/>
  <c r="AZ264" i="22"/>
  <c r="AH263" i="22"/>
  <c r="GN330" i="14" l="1"/>
  <c r="GE331" i="14"/>
  <c r="GO330" i="14"/>
  <c r="BN260" i="22"/>
  <c r="BS89" i="22" s="1"/>
  <c r="BL261" i="22"/>
  <c r="BM261" i="22" s="1"/>
  <c r="FJ353" i="14" s="1"/>
  <c r="BK262" i="22"/>
  <c r="AS264" i="22"/>
  <c r="AT263" i="22"/>
  <c r="AU263" i="22" s="1"/>
  <c r="FK355" i="14" s="1"/>
  <c r="BC266" i="22"/>
  <c r="BD266" i="22" s="1"/>
  <c r="AO265" i="22"/>
  <c r="AP265" i="22" s="1"/>
  <c r="BG265" i="22"/>
  <c r="BH265" i="22" s="1"/>
  <c r="AK265" i="22"/>
  <c r="AL265" i="22" s="1"/>
  <c r="AZ265" i="22"/>
  <c r="AH264" i="22"/>
  <c r="GN331" i="14" l="1"/>
  <c r="GE332" i="14"/>
  <c r="GO331" i="14"/>
  <c r="BL262" i="22"/>
  <c r="BM262" i="22" s="1"/>
  <c r="FJ354" i="14" s="1"/>
  <c r="BK263" i="22"/>
  <c r="AV263" i="22"/>
  <c r="BQ90" i="22" s="1"/>
  <c r="AS265" i="22"/>
  <c r="AT264" i="22"/>
  <c r="AU264" i="22" s="1"/>
  <c r="BG266" i="22"/>
  <c r="BH266" i="22" s="1"/>
  <c r="AO266" i="22"/>
  <c r="AP266" i="22" s="1"/>
  <c r="BC267" i="22"/>
  <c r="BD267" i="22" s="1"/>
  <c r="AK266" i="22"/>
  <c r="AL266" i="22" s="1"/>
  <c r="AZ266" i="22"/>
  <c r="AH265" i="22"/>
  <c r="GN332" i="14" l="1"/>
  <c r="GE333" i="14"/>
  <c r="GO332" i="14"/>
  <c r="BL263" i="22"/>
  <c r="BM263" i="22" s="1"/>
  <c r="FJ355" i="14" s="1"/>
  <c r="BK264" i="22"/>
  <c r="FK356" i="14"/>
  <c r="AS266" i="22"/>
  <c r="AT265" i="22"/>
  <c r="AU265" i="22" s="1"/>
  <c r="FK357" i="14" s="1"/>
  <c r="BC268" i="22"/>
  <c r="BD268" i="22" s="1"/>
  <c r="AO267" i="22"/>
  <c r="AP267" i="22" s="1"/>
  <c r="BG267" i="22"/>
  <c r="BH267" i="22" s="1"/>
  <c r="AK267" i="22"/>
  <c r="AL267" i="22" s="1"/>
  <c r="AZ267" i="22"/>
  <c r="AH266" i="22"/>
  <c r="GN333" i="14" l="1"/>
  <c r="GO333" i="14"/>
  <c r="GE334" i="14"/>
  <c r="BL264" i="22"/>
  <c r="BM264" i="22" s="1"/>
  <c r="FJ356" i="14" s="1"/>
  <c r="BK265" i="22"/>
  <c r="BN263" i="22"/>
  <c r="BS90" i="22" s="1"/>
  <c r="AS267" i="22"/>
  <c r="AT266" i="22"/>
  <c r="AU266" i="22" s="1"/>
  <c r="FK358" i="14" s="1"/>
  <c r="BG268" i="22"/>
  <c r="BH268" i="22" s="1"/>
  <c r="AO268" i="22"/>
  <c r="AP268" i="22" s="1"/>
  <c r="BC269" i="22"/>
  <c r="BD269" i="22" s="1"/>
  <c r="AK268" i="22"/>
  <c r="AL268" i="22" s="1"/>
  <c r="AZ268" i="22"/>
  <c r="AH267" i="22"/>
  <c r="GO334" i="14" l="1"/>
  <c r="GN334" i="14"/>
  <c r="GE335" i="14"/>
  <c r="BL265" i="22"/>
  <c r="BM265" i="22" s="1"/>
  <c r="FJ357" i="14" s="1"/>
  <c r="BK266" i="22"/>
  <c r="AV266" i="22"/>
  <c r="BQ91" i="22" s="1"/>
  <c r="AS268" i="22"/>
  <c r="AT267" i="22"/>
  <c r="AU267" i="22" s="1"/>
  <c r="BC270" i="22"/>
  <c r="BD270" i="22" s="1"/>
  <c r="AO269" i="22"/>
  <c r="AP269" i="22" s="1"/>
  <c r="BG269" i="22"/>
  <c r="BH269" i="22" s="1"/>
  <c r="AK269" i="22"/>
  <c r="AL269" i="22" s="1"/>
  <c r="AZ269" i="22"/>
  <c r="AH268" i="22"/>
  <c r="GO335" i="14" l="1"/>
  <c r="GN335" i="14"/>
  <c r="GE336" i="14"/>
  <c r="BL266" i="22"/>
  <c r="BM266" i="22" s="1"/>
  <c r="FJ358" i="14" s="1"/>
  <c r="BK267" i="22"/>
  <c r="FK359" i="14"/>
  <c r="AS269" i="22"/>
  <c r="AT268" i="22"/>
  <c r="AU268" i="22" s="1"/>
  <c r="FK360" i="14" s="1"/>
  <c r="BG270" i="22"/>
  <c r="BH270" i="22" s="1"/>
  <c r="AO270" i="22"/>
  <c r="AP270" i="22" s="1"/>
  <c r="BC271" i="22"/>
  <c r="BD271" i="22" s="1"/>
  <c r="AK270" i="22"/>
  <c r="AL270" i="22" s="1"/>
  <c r="AZ270" i="22"/>
  <c r="AH269" i="22"/>
  <c r="GN336" i="14" l="1"/>
  <c r="GE337" i="14"/>
  <c r="GO336" i="14"/>
  <c r="BN266" i="22"/>
  <c r="BS91" i="22" s="1"/>
  <c r="BL267" i="22"/>
  <c r="BM267" i="22" s="1"/>
  <c r="FJ359" i="14" s="1"/>
  <c r="BK268" i="22"/>
  <c r="AS270" i="22"/>
  <c r="AT269" i="22"/>
  <c r="AU269" i="22" s="1"/>
  <c r="FK361" i="14" s="1"/>
  <c r="BC272" i="22"/>
  <c r="BD272" i="22" s="1"/>
  <c r="AO271" i="22"/>
  <c r="AP271" i="22" s="1"/>
  <c r="BG271" i="22"/>
  <c r="BH271" i="22" s="1"/>
  <c r="AK271" i="22"/>
  <c r="AL271" i="22" s="1"/>
  <c r="AZ271" i="22"/>
  <c r="AH270" i="22"/>
  <c r="GO337" i="14" l="1"/>
  <c r="GN337" i="14"/>
  <c r="GE338" i="14"/>
  <c r="BL268" i="22"/>
  <c r="BM268" i="22" s="1"/>
  <c r="FJ360" i="14" s="1"/>
  <c r="BK269" i="22"/>
  <c r="AV269" i="22"/>
  <c r="BQ92" i="22" s="1"/>
  <c r="AS271" i="22"/>
  <c r="AT270" i="22"/>
  <c r="AU270" i="22" s="1"/>
  <c r="BG272" i="22"/>
  <c r="BH272" i="22" s="1"/>
  <c r="AO272" i="22"/>
  <c r="AP272" i="22" s="1"/>
  <c r="BC273" i="22"/>
  <c r="BD273" i="22" s="1"/>
  <c r="AK272" i="22"/>
  <c r="AL272" i="22" s="1"/>
  <c r="AZ272" i="22"/>
  <c r="AH271" i="22"/>
  <c r="GO338" i="14" l="1"/>
  <c r="GN338" i="14"/>
  <c r="GE339" i="14"/>
  <c r="BL269" i="22"/>
  <c r="BM269" i="22" s="1"/>
  <c r="FJ361" i="14" s="1"/>
  <c r="BK270" i="22"/>
  <c r="FK362" i="14"/>
  <c r="AS272" i="22"/>
  <c r="AT271" i="22"/>
  <c r="AU271" i="22" s="1"/>
  <c r="FK363" i="14" s="1"/>
  <c r="BC274" i="22"/>
  <c r="BD274" i="22" s="1"/>
  <c r="AO273" i="22"/>
  <c r="AP273" i="22" s="1"/>
  <c r="BG273" i="22"/>
  <c r="BH273" i="22" s="1"/>
  <c r="AK273" i="22"/>
  <c r="AL273" i="22" s="1"/>
  <c r="AZ273" i="22"/>
  <c r="AH272" i="22"/>
  <c r="GO339" i="14" l="1"/>
  <c r="GN339" i="14"/>
  <c r="GE340" i="14"/>
  <c r="BN269" i="22"/>
  <c r="BS92" i="22" s="1"/>
  <c r="BL270" i="22"/>
  <c r="BM270" i="22" s="1"/>
  <c r="FJ362" i="14" s="1"/>
  <c r="BK271" i="22"/>
  <c r="AS273" i="22"/>
  <c r="AT272" i="22"/>
  <c r="AU272" i="22" s="1"/>
  <c r="FK364" i="14" s="1"/>
  <c r="BG274" i="22"/>
  <c r="BH274" i="22" s="1"/>
  <c r="AO274" i="22"/>
  <c r="AP274" i="22" s="1"/>
  <c r="BC275" i="22"/>
  <c r="BD275" i="22" s="1"/>
  <c r="AK274" i="22"/>
  <c r="AL274" i="22" s="1"/>
  <c r="AZ274" i="22"/>
  <c r="AH273" i="22"/>
  <c r="GO340" i="14" l="1"/>
  <c r="GN340" i="14"/>
  <c r="GE341" i="14"/>
  <c r="BL271" i="22"/>
  <c r="BM271" i="22" s="1"/>
  <c r="FJ363" i="14" s="1"/>
  <c r="BK272" i="22"/>
  <c r="AV272" i="22"/>
  <c r="BQ93" i="22" s="1"/>
  <c r="AS274" i="22"/>
  <c r="AT273" i="22"/>
  <c r="AU273" i="22" s="1"/>
  <c r="BC276" i="22"/>
  <c r="BD276" i="22" s="1"/>
  <c r="AO275" i="22"/>
  <c r="AP275" i="22" s="1"/>
  <c r="BG275" i="22"/>
  <c r="BH275" i="22" s="1"/>
  <c r="AK275" i="22"/>
  <c r="AL275" i="22" s="1"/>
  <c r="AZ275" i="22"/>
  <c r="AH274" i="22"/>
  <c r="GO341" i="14" l="1"/>
  <c r="GN341" i="14"/>
  <c r="GE342" i="14"/>
  <c r="BL272" i="22"/>
  <c r="BM272" i="22" s="1"/>
  <c r="BK273" i="22"/>
  <c r="FK365" i="14"/>
  <c r="AS275" i="22"/>
  <c r="AT274" i="22"/>
  <c r="AU274" i="22" s="1"/>
  <c r="FK366" i="14" s="1"/>
  <c r="BG276" i="22"/>
  <c r="BH276" i="22" s="1"/>
  <c r="AO276" i="22"/>
  <c r="AP276" i="22" s="1"/>
  <c r="BC277" i="22"/>
  <c r="BD277" i="22" s="1"/>
  <c r="AK276" i="22"/>
  <c r="AL276" i="22" s="1"/>
  <c r="AZ276" i="22"/>
  <c r="AH275" i="22"/>
  <c r="GN342" i="14" l="1"/>
  <c r="GE343" i="14"/>
  <c r="GO342" i="14"/>
  <c r="BL273" i="22"/>
  <c r="BM273" i="22" s="1"/>
  <c r="FJ365" i="14" s="1"/>
  <c r="BK274" i="22"/>
  <c r="FJ364" i="14"/>
  <c r="BN272" i="22"/>
  <c r="BS93" i="22" s="1"/>
  <c r="AS276" i="22"/>
  <c r="AT275" i="22"/>
  <c r="AU275" i="22" s="1"/>
  <c r="FK367" i="14" s="1"/>
  <c r="AO277" i="22"/>
  <c r="AP277" i="22" s="1"/>
  <c r="BG277" i="22"/>
  <c r="BH277" i="22" s="1"/>
  <c r="BC278" i="22"/>
  <c r="BD278" i="22" s="1"/>
  <c r="AK277" i="22"/>
  <c r="AL277" i="22" s="1"/>
  <c r="AZ277" i="22"/>
  <c r="AH276" i="22"/>
  <c r="GO343" i="14" l="1"/>
  <c r="GN343" i="14"/>
  <c r="GE344" i="14"/>
  <c r="BL274" i="22"/>
  <c r="BM274" i="22" s="1"/>
  <c r="FJ366" i="14" s="1"/>
  <c r="BK275" i="22"/>
  <c r="AV275" i="22"/>
  <c r="BQ94" i="22" s="1"/>
  <c r="AS277" i="22"/>
  <c r="AT276" i="22"/>
  <c r="AU276" i="22" s="1"/>
  <c r="BC279" i="22"/>
  <c r="BD279" i="22" s="1"/>
  <c r="BG278" i="22"/>
  <c r="BH278" i="22" s="1"/>
  <c r="AO278" i="22"/>
  <c r="AP278" i="22" s="1"/>
  <c r="AK278" i="22"/>
  <c r="AL278" i="22" s="1"/>
  <c r="AZ278" i="22"/>
  <c r="AH277" i="22"/>
  <c r="GO344" i="14" l="1"/>
  <c r="GN344" i="14"/>
  <c r="GE345" i="14"/>
  <c r="BL275" i="22"/>
  <c r="BM275" i="22" s="1"/>
  <c r="BK276" i="22"/>
  <c r="FK368" i="14"/>
  <c r="AS278" i="22"/>
  <c r="AT277" i="22"/>
  <c r="AU277" i="22" s="1"/>
  <c r="FK369" i="14" s="1"/>
  <c r="AO279" i="22"/>
  <c r="AP279" i="22" s="1"/>
  <c r="BG279" i="22"/>
  <c r="BH279" i="22" s="1"/>
  <c r="BC280" i="22"/>
  <c r="BD280" i="22" s="1"/>
  <c r="AK279" i="22"/>
  <c r="AL279" i="22" s="1"/>
  <c r="AZ279" i="22"/>
  <c r="AH278" i="22"/>
  <c r="GO345" i="14" l="1"/>
  <c r="GN345" i="14"/>
  <c r="GE346" i="14"/>
  <c r="FJ367" i="14"/>
  <c r="BN275" i="22"/>
  <c r="BS94" i="22" s="1"/>
  <c r="BL276" i="22"/>
  <c r="BM276" i="22" s="1"/>
  <c r="FJ368" i="14" s="1"/>
  <c r="BK277" i="22"/>
  <c r="AS279" i="22"/>
  <c r="AT278" i="22"/>
  <c r="AU278" i="22" s="1"/>
  <c r="FK370" i="14" s="1"/>
  <c r="BC281" i="22"/>
  <c r="BD281" i="22" s="1"/>
  <c r="BG280" i="22"/>
  <c r="BH280" i="22" s="1"/>
  <c r="AO280" i="22"/>
  <c r="AP280" i="22" s="1"/>
  <c r="AK280" i="22"/>
  <c r="AL280" i="22" s="1"/>
  <c r="AZ280" i="22"/>
  <c r="AH279" i="22"/>
  <c r="GN346" i="14" l="1"/>
  <c r="GE347" i="14"/>
  <c r="GO346" i="14"/>
  <c r="BL277" i="22"/>
  <c r="BM277" i="22" s="1"/>
  <c r="FJ369" i="14" s="1"/>
  <c r="BK278" i="22"/>
  <c r="AV278" i="22"/>
  <c r="BQ95" i="22" s="1"/>
  <c r="AS280" i="22"/>
  <c r="AT279" i="22"/>
  <c r="AU279" i="22" s="1"/>
  <c r="AO281" i="22"/>
  <c r="AP281" i="22" s="1"/>
  <c r="BG281" i="22"/>
  <c r="BH281" i="22" s="1"/>
  <c r="BC282" i="22"/>
  <c r="BD282" i="22" s="1"/>
  <c r="AK281" i="22"/>
  <c r="AL281" i="22" s="1"/>
  <c r="AZ281" i="22"/>
  <c r="AH280" i="22"/>
  <c r="GO347" i="14" l="1"/>
  <c r="GN347" i="14"/>
  <c r="GE348" i="14"/>
  <c r="BL278" i="22"/>
  <c r="BM278" i="22" s="1"/>
  <c r="BK279" i="22"/>
  <c r="FK371" i="14"/>
  <c r="AS281" i="22"/>
  <c r="AT280" i="22"/>
  <c r="AU280" i="22" s="1"/>
  <c r="FK372" i="14" s="1"/>
  <c r="BC283" i="22"/>
  <c r="BD283" i="22" s="1"/>
  <c r="BG282" i="22"/>
  <c r="BH282" i="22" s="1"/>
  <c r="AO282" i="22"/>
  <c r="AP282" i="22" s="1"/>
  <c r="AK282" i="22"/>
  <c r="AL282" i="22" s="1"/>
  <c r="AZ282" i="22"/>
  <c r="AH281" i="22"/>
  <c r="GO348" i="14" l="1"/>
  <c r="GN348" i="14"/>
  <c r="GE349" i="14"/>
  <c r="FJ370" i="14"/>
  <c r="BN278" i="22"/>
  <c r="BS95" i="22" s="1"/>
  <c r="BL279" i="22"/>
  <c r="BM279" i="22" s="1"/>
  <c r="FJ371" i="14" s="1"/>
  <c r="BK280" i="22"/>
  <c r="AS282" i="22"/>
  <c r="AT281" i="22"/>
  <c r="AU281" i="22" s="1"/>
  <c r="FK373" i="14" s="1"/>
  <c r="BG283" i="22"/>
  <c r="BH283" i="22" s="1"/>
  <c r="BC284" i="22"/>
  <c r="BD284" i="22" s="1"/>
  <c r="AO283" i="22"/>
  <c r="AP283" i="22" s="1"/>
  <c r="AK283" i="22"/>
  <c r="AL283" i="22" s="1"/>
  <c r="AZ283" i="22"/>
  <c r="AH282" i="22"/>
  <c r="GE350" i="14" l="1"/>
  <c r="GN349" i="14"/>
  <c r="GO349" i="14"/>
  <c r="BL280" i="22"/>
  <c r="BM280" i="22" s="1"/>
  <c r="FJ372" i="14" s="1"/>
  <c r="BK281" i="22"/>
  <c r="AV281" i="22"/>
  <c r="BQ96" i="22" s="1"/>
  <c r="AS283" i="22"/>
  <c r="AT282" i="22"/>
  <c r="AU282" i="22" s="1"/>
  <c r="AO284" i="22"/>
  <c r="AP284" i="22" s="1"/>
  <c r="BC285" i="22"/>
  <c r="BD285" i="22" s="1"/>
  <c r="BG284" i="22"/>
  <c r="BH284" i="22" s="1"/>
  <c r="AK284" i="22"/>
  <c r="AL284" i="22" s="1"/>
  <c r="AZ284" i="22"/>
  <c r="AH283" i="22"/>
  <c r="GO350" i="14" l="1"/>
  <c r="GN350" i="14"/>
  <c r="GE351" i="14"/>
  <c r="BL281" i="22"/>
  <c r="BM281" i="22" s="1"/>
  <c r="FJ373" i="14" s="1"/>
  <c r="BK282" i="22"/>
  <c r="FK374" i="14"/>
  <c r="AS284" i="22"/>
  <c r="AT283" i="22"/>
  <c r="AU283" i="22" s="1"/>
  <c r="FK375" i="14" s="1"/>
  <c r="BG285" i="22"/>
  <c r="BH285" i="22" s="1"/>
  <c r="BC286" i="22"/>
  <c r="BD286" i="22" s="1"/>
  <c r="AO285" i="22"/>
  <c r="AP285" i="22" s="1"/>
  <c r="AK285" i="22"/>
  <c r="AL285" i="22" s="1"/>
  <c r="AZ285" i="22"/>
  <c r="AH284" i="22"/>
  <c r="GO351" i="14" l="1"/>
  <c r="GN351" i="14"/>
  <c r="GE352" i="14"/>
  <c r="BN281" i="22"/>
  <c r="BS96" i="22" s="1"/>
  <c r="BL282" i="22"/>
  <c r="BM282" i="22" s="1"/>
  <c r="FJ374" i="14" s="1"/>
  <c r="BK283" i="22"/>
  <c r="AS285" i="22"/>
  <c r="AT284" i="22"/>
  <c r="AU284" i="22" s="1"/>
  <c r="FK376" i="14" s="1"/>
  <c r="AO286" i="22"/>
  <c r="AP286" i="22" s="1"/>
  <c r="BG286" i="22"/>
  <c r="BH286" i="22" s="1"/>
  <c r="BC287" i="22"/>
  <c r="BD287" i="22" s="1"/>
  <c r="AK286" i="22"/>
  <c r="AL286" i="22" s="1"/>
  <c r="AZ286" i="22"/>
  <c r="AH285" i="22"/>
  <c r="GN352" i="14" l="1"/>
  <c r="GE353" i="14"/>
  <c r="GO352" i="14"/>
  <c r="BL283" i="22"/>
  <c r="BM283" i="22" s="1"/>
  <c r="FJ375" i="14" s="1"/>
  <c r="BK284" i="22"/>
  <c r="AV284" i="22"/>
  <c r="BQ97" i="22" s="1"/>
  <c r="AS286" i="22"/>
  <c r="AT285" i="22"/>
  <c r="AU285" i="22" s="1"/>
  <c r="BC288" i="22"/>
  <c r="BD288" i="22" s="1"/>
  <c r="BG287" i="22"/>
  <c r="BH287" i="22" s="1"/>
  <c r="AO287" i="22"/>
  <c r="AP287" i="22" s="1"/>
  <c r="AK287" i="22"/>
  <c r="AL287" i="22" s="1"/>
  <c r="AZ287" i="22"/>
  <c r="AH286" i="22"/>
  <c r="GO353" i="14" l="1"/>
  <c r="GN353" i="14"/>
  <c r="GE354" i="14"/>
  <c r="BL284" i="22"/>
  <c r="BM284" i="22" s="1"/>
  <c r="FJ376" i="14" s="1"/>
  <c r="BK285" i="22"/>
  <c r="FK377" i="14"/>
  <c r="AS287" i="22"/>
  <c r="AT286" i="22"/>
  <c r="AU286" i="22" s="1"/>
  <c r="FK378" i="14" s="1"/>
  <c r="AO288" i="22"/>
  <c r="AP288" i="22" s="1"/>
  <c r="BG288" i="22"/>
  <c r="BH288" i="22" s="1"/>
  <c r="BC289" i="22"/>
  <c r="BD289" i="22" s="1"/>
  <c r="AK288" i="22"/>
  <c r="AL288" i="22" s="1"/>
  <c r="AZ288" i="22"/>
  <c r="AH287" i="22"/>
  <c r="GO354" i="14" l="1"/>
  <c r="GN354" i="14"/>
  <c r="GE355" i="14"/>
  <c r="BN284" i="22"/>
  <c r="BS97" i="22" s="1"/>
  <c r="BL285" i="22"/>
  <c r="BM285" i="22" s="1"/>
  <c r="FJ377" i="14" s="1"/>
  <c r="BK286" i="22"/>
  <c r="AS288" i="22"/>
  <c r="AT287" i="22"/>
  <c r="AU287" i="22" s="1"/>
  <c r="FK379" i="14" s="1"/>
  <c r="BC290" i="22"/>
  <c r="BD290" i="22" s="1"/>
  <c r="BG289" i="22"/>
  <c r="BH289" i="22" s="1"/>
  <c r="AO289" i="22"/>
  <c r="AP289" i="22" s="1"/>
  <c r="AK289" i="22"/>
  <c r="AL289" i="22" s="1"/>
  <c r="AZ289" i="22"/>
  <c r="AH288" i="22"/>
  <c r="GO355" i="14" l="1"/>
  <c r="GN355" i="14"/>
  <c r="GE356" i="14"/>
  <c r="BL286" i="22"/>
  <c r="BM286" i="22" s="1"/>
  <c r="FJ378" i="14" s="1"/>
  <c r="BK287" i="22"/>
  <c r="AV287" i="22"/>
  <c r="BQ98" i="22" s="1"/>
  <c r="AS289" i="22"/>
  <c r="AT288" i="22"/>
  <c r="AU288" i="22" s="1"/>
  <c r="AO290" i="22"/>
  <c r="AP290" i="22" s="1"/>
  <c r="BG290" i="22"/>
  <c r="BH290" i="22" s="1"/>
  <c r="BC291" i="22"/>
  <c r="BD291" i="22" s="1"/>
  <c r="AK290" i="22"/>
  <c r="AL290" i="22" s="1"/>
  <c r="AZ290" i="22"/>
  <c r="AH289" i="22"/>
  <c r="GO356" i="14" l="1"/>
  <c r="GN356" i="14"/>
  <c r="GE357" i="14"/>
  <c r="BL287" i="22"/>
  <c r="BM287" i="22" s="1"/>
  <c r="FJ379" i="14" s="1"/>
  <c r="BK288" i="22"/>
  <c r="FK380" i="14"/>
  <c r="AS290" i="22"/>
  <c r="AT289" i="22"/>
  <c r="AU289" i="22" s="1"/>
  <c r="FK381" i="14" s="1"/>
  <c r="BG291" i="22"/>
  <c r="BH291" i="22" s="1"/>
  <c r="AO291" i="22"/>
  <c r="AP291" i="22" s="1"/>
  <c r="BC292" i="22"/>
  <c r="BD292" i="22" s="1"/>
  <c r="AK291" i="22"/>
  <c r="AL291" i="22" s="1"/>
  <c r="AZ292" i="22"/>
  <c r="AZ291" i="22"/>
  <c r="AH290" i="22"/>
  <c r="GO357" i="14" l="1"/>
  <c r="GN357" i="14"/>
  <c r="GE358" i="14"/>
  <c r="BL288" i="22"/>
  <c r="BM288" i="22" s="1"/>
  <c r="FJ380" i="14" s="1"/>
  <c r="BK289" i="22"/>
  <c r="BN287" i="22"/>
  <c r="BS98" i="22" s="1"/>
  <c r="AS291" i="22"/>
  <c r="AT290" i="22"/>
  <c r="AU290" i="22" s="1"/>
  <c r="FK382" i="14" s="1"/>
  <c r="AO292" i="22"/>
  <c r="AP292" i="22" s="1"/>
  <c r="BG292" i="22"/>
  <c r="BH292" i="22" s="1"/>
  <c r="AK292" i="22"/>
  <c r="AL292" i="22" s="1"/>
  <c r="AH292" i="22"/>
  <c r="AH291" i="22"/>
  <c r="GN358" i="14" l="1"/>
  <c r="GE359" i="14"/>
  <c r="GO358" i="14"/>
  <c r="BL289" i="22"/>
  <c r="BM289" i="22" s="1"/>
  <c r="FJ381" i="14" s="1"/>
  <c r="BK290" i="22"/>
  <c r="AV290" i="22"/>
  <c r="BQ99" i="22" s="1"/>
  <c r="AS292" i="22"/>
  <c r="AT292" i="22" s="1"/>
  <c r="AU292" i="22" s="1"/>
  <c r="FK384" i="14" s="1"/>
  <c r="AT291" i="22"/>
  <c r="AU291" i="22" s="1"/>
  <c r="GO359" i="14" l="1"/>
  <c r="GN359" i="14"/>
  <c r="GE360" i="14"/>
  <c r="BL290" i="22"/>
  <c r="BM290" i="22" s="1"/>
  <c r="FJ382" i="14" s="1"/>
  <c r="BK291" i="22"/>
  <c r="FK383" i="14"/>
  <c r="AV293" i="22"/>
  <c r="BQ100" i="22" s="1"/>
  <c r="GO360" i="14" l="1"/>
  <c r="GN360" i="14"/>
  <c r="GE361" i="14"/>
  <c r="BL291" i="22"/>
  <c r="BM291" i="22" s="1"/>
  <c r="FJ383" i="14" s="1"/>
  <c r="BK292" i="22"/>
  <c r="BL292" i="22" s="1"/>
  <c r="BM292" i="22" s="1"/>
  <c r="FJ384" i="14" s="1"/>
  <c r="BN290" i="22"/>
  <c r="BS99" i="22" s="1"/>
  <c r="GE362" i="14" l="1"/>
  <c r="GN361" i="14"/>
  <c r="GO361" i="14"/>
  <c r="BN293" i="22"/>
  <c r="BS100" i="22" s="1"/>
  <c r="GO362" i="14" l="1"/>
  <c r="GN362" i="14"/>
  <c r="GE363" i="14"/>
  <c r="GO363" i="14" l="1"/>
  <c r="GN363" i="14"/>
  <c r="GE364" i="14"/>
  <c r="GO364" i="14" l="1"/>
  <c r="GN364" i="14"/>
  <c r="GE365" i="14"/>
  <c r="GO365" i="14" l="1"/>
  <c r="GN365" i="14"/>
  <c r="GE366" i="14"/>
  <c r="GN366" i="14" l="1"/>
  <c r="GE367" i="14"/>
  <c r="GO366" i="14"/>
  <c r="GO367" i="14" l="1"/>
  <c r="GN367" i="14"/>
  <c r="GE368" i="14"/>
  <c r="GO368" i="14" l="1"/>
  <c r="GN368" i="14"/>
  <c r="GE369" i="14"/>
  <c r="GO369" i="14" l="1"/>
  <c r="GN369" i="14"/>
  <c r="GE370" i="14"/>
  <c r="GN370" i="14" l="1"/>
  <c r="GE371" i="14"/>
  <c r="GO370" i="14"/>
  <c r="GN371" i="14" l="1"/>
  <c r="GE372" i="14"/>
  <c r="GO371" i="14"/>
  <c r="GE373" i="14" l="1"/>
  <c r="GO372" i="14"/>
  <c r="GN372" i="14"/>
  <c r="GO373" i="14" l="1"/>
  <c r="GN373" i="14"/>
  <c r="GE374" i="14"/>
  <c r="GE375" i="14" l="1"/>
  <c r="GO374" i="14"/>
  <c r="GN374" i="14"/>
  <c r="GO375" i="14" l="1"/>
  <c r="GN375" i="14"/>
  <c r="GE376" i="14"/>
  <c r="GO376" i="14" l="1"/>
  <c r="GN376" i="14"/>
  <c r="GE377" i="14"/>
  <c r="GE378" i="14" l="1"/>
  <c r="GO377" i="14"/>
  <c r="GN377" i="14"/>
  <c r="GO378" i="14" l="1"/>
  <c r="GN378" i="14"/>
  <c r="GE379" i="14"/>
  <c r="GO379" i="14" l="1"/>
  <c r="GN379" i="14"/>
  <c r="GE380" i="14"/>
  <c r="GO380" i="14" l="1"/>
  <c r="GN380" i="14"/>
  <c r="GE381" i="14"/>
  <c r="GE382" i="14" l="1"/>
  <c r="GO381" i="14"/>
  <c r="GN381" i="14"/>
  <c r="GO382" i="14" l="1"/>
  <c r="GN382" i="14"/>
  <c r="GE383" i="14"/>
  <c r="GO383" i="14" l="1"/>
  <c r="GN383" i="14"/>
  <c r="GE384" i="14"/>
  <c r="GO384" i="14" l="1"/>
  <c r="GN384" i="14"/>
  <c r="GE385" i="14"/>
  <c r="GO385" i="14" l="1"/>
  <c r="GN385" i="14"/>
  <c r="GE386" i="14"/>
  <c r="GE387" i="14" l="1"/>
  <c r="GO386" i="14"/>
  <c r="GN386" i="14"/>
  <c r="GO387" i="14" l="1"/>
  <c r="GN387" i="14"/>
  <c r="GE388" i="14"/>
  <c r="GE389" i="14" l="1"/>
  <c r="GO388" i="14"/>
  <c r="GN388" i="14"/>
  <c r="GE390" i="14" l="1"/>
  <c r="GO389" i="14"/>
  <c r="GN389" i="14"/>
  <c r="GO390" i="14" l="1"/>
  <c r="GN390" i="14"/>
  <c r="GE391" i="14"/>
  <c r="GO391" i="14" l="1"/>
  <c r="GN391" i="14"/>
  <c r="GE392" i="14"/>
  <c r="GE563" i="14"/>
  <c r="GO392" i="14" l="1"/>
  <c r="GN392" i="14"/>
  <c r="GE393" i="14"/>
  <c r="GO563" i="14"/>
  <c r="GE564" i="14"/>
  <c r="GN563" i="14"/>
  <c r="GE394" i="14" l="1"/>
  <c r="GO393" i="14"/>
  <c r="GN393" i="14"/>
  <c r="GN564" i="14"/>
  <c r="GO564" i="14"/>
  <c r="GE565" i="14"/>
  <c r="GO394" i="14" l="1"/>
  <c r="GN394" i="14"/>
  <c r="GE395" i="14"/>
  <c r="GN565" i="14"/>
  <c r="GO565" i="14"/>
  <c r="GE566" i="14"/>
  <c r="GE396" i="14" l="1"/>
  <c r="GO395" i="14"/>
  <c r="GN395" i="14"/>
  <c r="GO566" i="14"/>
  <c r="GE567" i="14"/>
  <c r="GN566" i="14"/>
  <c r="GO396" i="14" l="1"/>
  <c r="GN396" i="14"/>
  <c r="GE397" i="14"/>
  <c r="GO567" i="14"/>
  <c r="GN567" i="14"/>
  <c r="GE568" i="14"/>
  <c r="GO397" i="14" l="1"/>
  <c r="GN397" i="14"/>
  <c r="GE398" i="14"/>
  <c r="GN568" i="14"/>
  <c r="GO568" i="14"/>
  <c r="GE569" i="14"/>
  <c r="GO398" i="14" l="1"/>
  <c r="GN398" i="14"/>
  <c r="GE399" i="14"/>
  <c r="GN569" i="14"/>
  <c r="GO569" i="14"/>
  <c r="GE570" i="14"/>
  <c r="GE400" i="14" l="1"/>
  <c r="GO399" i="14"/>
  <c r="GN399" i="14"/>
  <c r="GO570" i="14"/>
  <c r="GE571" i="14"/>
  <c r="GN570" i="14"/>
  <c r="GO400" i="14" l="1"/>
  <c r="GN400" i="14"/>
  <c r="GE401" i="14"/>
  <c r="GO571" i="14"/>
  <c r="GN571" i="14"/>
  <c r="GE572" i="14"/>
  <c r="GE402" i="14" l="1"/>
  <c r="GO401" i="14"/>
  <c r="GN401" i="14"/>
  <c r="GN572" i="14"/>
  <c r="GE573" i="14"/>
  <c r="GO572" i="14"/>
  <c r="GO402" i="14" l="1"/>
  <c r="GN402" i="14"/>
  <c r="GE403" i="14"/>
  <c r="GO573" i="14"/>
  <c r="GE574" i="14"/>
  <c r="GN573" i="14"/>
  <c r="GO403" i="14" l="1"/>
  <c r="GN403" i="14"/>
  <c r="GE404" i="14"/>
  <c r="GO574" i="14"/>
  <c r="GE575" i="14"/>
  <c r="GN574" i="14"/>
  <c r="GO404" i="14" l="1"/>
  <c r="GE405" i="14"/>
  <c r="GN404" i="14"/>
  <c r="GE576" i="14"/>
  <c r="GN575" i="14"/>
  <c r="GO575" i="14"/>
  <c r="GE406" i="14" l="1"/>
  <c r="GO405" i="14"/>
  <c r="GN405" i="14"/>
  <c r="GE577" i="14"/>
  <c r="GN576" i="14"/>
  <c r="GO576" i="14"/>
  <c r="GO406" i="14" l="1"/>
  <c r="GN406" i="14"/>
  <c r="GE407" i="14"/>
  <c r="GO577" i="14"/>
  <c r="GE578" i="14"/>
  <c r="GN577" i="14"/>
  <c r="GE408" i="14" l="1"/>
  <c r="GO407" i="14"/>
  <c r="GN407" i="14"/>
  <c r="GO578" i="14"/>
  <c r="GE579" i="14"/>
  <c r="GN578" i="14"/>
  <c r="GE409" i="14" l="1"/>
  <c r="GO408" i="14"/>
  <c r="GN408" i="14"/>
  <c r="GE580" i="14"/>
  <c r="GO579" i="14"/>
  <c r="GN579" i="14"/>
  <c r="GO409" i="14" l="1"/>
  <c r="GE410" i="14"/>
  <c r="GN409" i="14"/>
  <c r="GE581" i="14"/>
  <c r="GN580" i="14"/>
  <c r="GO580" i="14"/>
  <c r="GO410" i="14" l="1"/>
  <c r="GN410" i="14"/>
  <c r="GE411" i="14"/>
  <c r="GO581" i="14"/>
  <c r="GE582" i="14"/>
  <c r="GN581" i="14"/>
  <c r="GE412" i="14" l="1"/>
  <c r="GO411" i="14"/>
  <c r="GN411" i="14"/>
  <c r="GO582" i="14"/>
  <c r="GE583" i="14"/>
  <c r="GN582" i="14"/>
  <c r="GE413" i="14" l="1"/>
  <c r="GO412" i="14"/>
  <c r="GN412" i="14"/>
  <c r="GO583" i="14"/>
  <c r="GE584" i="14"/>
  <c r="GN583" i="14"/>
  <c r="GO413" i="14" l="1"/>
  <c r="GN413" i="14"/>
  <c r="GE414" i="14"/>
  <c r="GN584" i="14"/>
  <c r="GO584" i="14"/>
  <c r="GE585" i="14"/>
  <c r="GE415" i="14" l="1"/>
  <c r="GO414" i="14"/>
  <c r="GN414" i="14"/>
  <c r="GO585" i="14"/>
  <c r="GE586" i="14"/>
  <c r="GN585" i="14"/>
  <c r="GO415" i="14" l="1"/>
  <c r="GN415" i="14"/>
  <c r="GE416" i="14"/>
  <c r="GO586" i="14"/>
  <c r="GE587" i="14"/>
  <c r="GN586" i="14"/>
  <c r="GO416" i="14" l="1"/>
  <c r="GN416" i="14"/>
  <c r="GE417" i="14"/>
  <c r="GO587" i="14"/>
  <c r="GE588" i="14"/>
  <c r="GN587" i="14"/>
  <c r="GE418" i="14" l="1"/>
  <c r="GO417" i="14"/>
  <c r="GN417" i="14"/>
  <c r="GN588" i="14"/>
  <c r="GO588" i="14"/>
  <c r="GE589" i="14"/>
  <c r="GO418" i="14" l="1"/>
  <c r="GN418" i="14"/>
  <c r="GE419" i="14"/>
  <c r="GO589" i="14"/>
  <c r="GE590" i="14"/>
  <c r="GN589" i="14"/>
  <c r="GO419" i="14" l="1"/>
  <c r="GN419" i="14"/>
  <c r="GE420" i="14"/>
  <c r="GO590" i="14"/>
  <c r="GN590" i="14"/>
  <c r="GE591" i="14"/>
  <c r="GO420" i="14" l="1"/>
  <c r="GE421" i="14"/>
  <c r="GN420" i="14"/>
  <c r="GO591" i="14"/>
  <c r="GE592" i="14"/>
  <c r="GN591" i="14"/>
  <c r="GO421" i="14" l="1"/>
  <c r="GN421" i="14"/>
  <c r="GE422" i="14"/>
  <c r="GE593" i="14"/>
  <c r="GN592" i="14"/>
  <c r="GO592" i="14"/>
  <c r="GO422" i="14" l="1"/>
  <c r="GN422" i="14"/>
  <c r="GE423" i="14"/>
  <c r="GE594" i="14"/>
  <c r="GN593" i="14"/>
  <c r="GO593" i="14"/>
  <c r="GE424" i="14" l="1"/>
  <c r="GO423" i="14"/>
  <c r="GN423" i="14"/>
  <c r="GO594" i="14"/>
  <c r="GE595" i="14"/>
  <c r="GN594" i="14"/>
  <c r="GO424" i="14" l="1"/>
  <c r="GN424" i="14"/>
  <c r="GE425" i="14"/>
  <c r="GO595" i="14"/>
  <c r="GN595" i="14"/>
  <c r="GE596" i="14"/>
  <c r="GE426" i="14" l="1"/>
  <c r="GO425" i="14"/>
  <c r="GN425" i="14"/>
  <c r="GO596" i="14"/>
  <c r="GE597" i="14"/>
  <c r="GN596" i="14"/>
  <c r="GO426" i="14" l="1"/>
  <c r="GN426" i="14"/>
  <c r="GE427" i="14"/>
  <c r="GN597" i="14"/>
  <c r="GO597" i="14"/>
  <c r="GE598" i="14"/>
  <c r="GO427" i="14" l="1"/>
  <c r="GN427" i="14"/>
  <c r="GE428" i="14"/>
  <c r="GO598" i="14"/>
  <c r="GN598" i="14"/>
  <c r="GE599" i="14"/>
  <c r="GO428" i="14" l="1"/>
  <c r="GN428" i="14"/>
  <c r="GE429" i="14"/>
  <c r="GO599" i="14"/>
  <c r="GE600" i="14"/>
  <c r="GN599" i="14"/>
  <c r="GE430" i="14" l="1"/>
  <c r="GO429" i="14"/>
  <c r="GN429" i="14"/>
  <c r="GO600" i="14"/>
  <c r="GE601" i="14"/>
  <c r="GN600" i="14"/>
  <c r="GO430" i="14" l="1"/>
  <c r="GN430" i="14"/>
  <c r="GE431" i="14"/>
  <c r="GN601" i="14"/>
  <c r="GO601" i="14"/>
  <c r="GE602" i="14"/>
  <c r="GE432" i="14" l="1"/>
  <c r="GO431" i="14"/>
  <c r="GN431" i="14"/>
  <c r="GN602" i="14"/>
  <c r="GO602" i="14"/>
  <c r="GE603" i="14"/>
  <c r="GO432" i="14" l="1"/>
  <c r="GN432" i="14"/>
  <c r="GE433" i="14"/>
  <c r="GN603" i="14"/>
  <c r="GO603" i="14"/>
  <c r="GE604" i="14"/>
  <c r="GO433" i="14" l="1"/>
  <c r="GN433" i="14"/>
  <c r="GE434" i="14"/>
  <c r="GN604" i="14"/>
  <c r="GO604" i="14"/>
  <c r="GE605" i="14"/>
  <c r="GO434" i="14" l="1"/>
  <c r="GE435" i="14"/>
  <c r="GN434" i="14"/>
  <c r="GN605" i="14"/>
  <c r="GO605" i="14"/>
  <c r="GE606" i="14"/>
  <c r="GE436" i="14" l="1"/>
  <c r="GO435" i="14"/>
  <c r="GN435" i="14"/>
  <c r="GO606" i="14"/>
  <c r="GE607" i="14"/>
  <c r="GN606" i="14"/>
  <c r="GO436" i="14" l="1"/>
  <c r="GN436" i="14"/>
  <c r="GE437" i="14"/>
  <c r="GO607" i="14"/>
  <c r="GN607" i="14"/>
  <c r="GE608" i="14"/>
  <c r="GE438" i="14" l="1"/>
  <c r="GO437" i="14"/>
  <c r="GN437" i="14"/>
  <c r="GO608" i="14"/>
  <c r="GE609" i="14"/>
  <c r="GN608" i="14"/>
  <c r="GO438" i="14" l="1"/>
  <c r="GN438" i="14"/>
  <c r="GE439" i="14"/>
  <c r="GN609" i="14"/>
  <c r="GO609" i="14"/>
  <c r="GE610" i="14"/>
  <c r="GE440" i="14" l="1"/>
  <c r="GO439" i="14"/>
  <c r="GN439" i="14"/>
  <c r="GO610" i="14"/>
  <c r="GE611" i="14"/>
  <c r="GN610" i="14"/>
  <c r="GE441" i="14" l="1"/>
  <c r="GN440" i="14"/>
  <c r="GO440" i="14"/>
  <c r="GO611" i="14"/>
  <c r="GE612" i="14"/>
  <c r="GN611" i="14"/>
  <c r="GO441" i="14" l="1"/>
  <c r="GE442" i="14"/>
  <c r="GN441" i="14"/>
  <c r="GE613" i="14"/>
  <c r="GN612" i="14"/>
  <c r="GO612" i="14"/>
  <c r="GN442" i="14" l="1"/>
  <c r="GO442" i="14"/>
  <c r="GE443" i="14"/>
  <c r="GE614" i="14"/>
  <c r="GN613" i="14"/>
  <c r="GO613" i="14"/>
  <c r="GN443" i="14" l="1"/>
  <c r="GO443" i="14"/>
  <c r="GE444" i="14"/>
  <c r="GO614" i="14"/>
  <c r="GE615" i="14"/>
  <c r="GN614" i="14"/>
  <c r="GO444" i="14" l="1"/>
  <c r="GN444" i="14"/>
  <c r="GE445" i="14"/>
  <c r="GO615" i="14"/>
  <c r="GE616" i="14"/>
  <c r="GN615" i="14"/>
  <c r="GE446" i="14" l="1"/>
  <c r="GN445" i="14"/>
  <c r="GO445" i="14"/>
  <c r="GO616" i="14"/>
  <c r="GE617" i="14"/>
  <c r="GN616" i="14"/>
  <c r="GE447" i="14" l="1"/>
  <c r="GN446" i="14"/>
  <c r="GO446" i="14"/>
  <c r="GE618" i="14"/>
  <c r="GO617" i="14"/>
  <c r="GN617" i="14"/>
  <c r="GN447" i="14" l="1"/>
  <c r="GE448" i="14"/>
  <c r="GO447" i="14"/>
  <c r="GN618" i="14"/>
  <c r="GO618" i="14"/>
  <c r="GE619" i="14"/>
  <c r="GO448" i="14" l="1"/>
  <c r="GE449" i="14"/>
  <c r="GN448" i="14"/>
  <c r="GO619" i="14"/>
  <c r="GE620" i="14"/>
  <c r="GN619" i="14"/>
  <c r="GE450" i="14" l="1"/>
  <c r="GN449" i="14"/>
  <c r="GO449" i="14"/>
  <c r="GE621" i="14"/>
  <c r="GN620" i="14"/>
  <c r="GO620" i="14"/>
  <c r="GO450" i="14" l="1"/>
  <c r="GN450" i="14"/>
  <c r="GE451" i="14"/>
  <c r="GE622" i="14"/>
  <c r="GN621" i="14"/>
  <c r="GO621" i="14"/>
  <c r="GO451" i="14" l="1"/>
  <c r="GN451" i="14"/>
  <c r="GE452" i="14"/>
  <c r="GO622" i="14"/>
  <c r="GE623" i="14"/>
  <c r="GN622" i="14"/>
  <c r="GE453" i="14" l="1"/>
  <c r="GN452" i="14"/>
  <c r="GO452" i="14"/>
  <c r="GE624" i="14"/>
  <c r="GN623" i="14"/>
  <c r="GO623" i="14"/>
  <c r="GE454" i="14" l="1"/>
  <c r="GN453" i="14"/>
  <c r="GO453" i="14"/>
  <c r="GN624" i="14"/>
  <c r="GO624" i="14"/>
  <c r="GE625" i="14"/>
  <c r="GO454" i="14" l="1"/>
  <c r="GN454" i="14"/>
  <c r="GE455" i="14"/>
  <c r="GO625" i="14"/>
  <c r="GE626" i="14"/>
  <c r="GN625" i="14"/>
  <c r="GN455" i="14" l="1"/>
  <c r="GE456" i="14"/>
  <c r="GO455" i="14"/>
  <c r="GE627" i="14"/>
  <c r="GO626" i="14"/>
  <c r="GN626" i="14"/>
  <c r="GO456" i="14" l="1"/>
  <c r="GE457" i="14"/>
  <c r="GN456" i="14"/>
  <c r="GE628" i="14"/>
  <c r="GN627" i="14"/>
  <c r="GO627" i="14"/>
  <c r="GN457" i="14" l="1"/>
  <c r="GO457" i="14"/>
  <c r="GE458" i="14"/>
  <c r="GO628" i="14"/>
  <c r="GE629" i="14"/>
  <c r="GN628" i="14"/>
  <c r="GE459" i="14" l="1"/>
  <c r="GN458" i="14"/>
  <c r="GO458" i="14"/>
  <c r="GE630" i="14"/>
  <c r="GN629" i="14"/>
  <c r="GO629" i="14"/>
  <c r="GE460" i="14" l="1"/>
  <c r="GN459" i="14"/>
  <c r="GO459" i="14"/>
  <c r="GE631" i="14"/>
  <c r="GN630" i="14"/>
  <c r="GO630" i="14"/>
  <c r="GN460" i="14" l="1"/>
  <c r="GE461" i="14"/>
  <c r="GO460" i="14"/>
  <c r="GO631" i="14"/>
  <c r="GE632" i="14"/>
  <c r="GN631" i="14"/>
  <c r="GE462" i="14" l="1"/>
  <c r="GN461" i="14"/>
  <c r="GO461" i="14"/>
  <c r="GE633" i="14"/>
  <c r="GN632" i="14"/>
  <c r="GO632" i="14"/>
  <c r="GN462" i="14" l="1"/>
  <c r="GE463" i="14"/>
  <c r="GO462" i="14"/>
  <c r="GE634" i="14"/>
  <c r="GN633" i="14"/>
  <c r="GO633" i="14"/>
  <c r="GO463" i="14" l="1"/>
  <c r="GN463" i="14"/>
  <c r="GE464" i="14"/>
  <c r="GO634" i="14"/>
  <c r="GE635" i="14"/>
  <c r="GN634" i="14"/>
  <c r="GO464" i="14" l="1"/>
  <c r="GE465" i="14"/>
  <c r="GN464" i="14"/>
  <c r="GE636" i="14"/>
  <c r="GN635" i="14"/>
  <c r="GO635" i="14"/>
  <c r="GN465" i="14" l="1"/>
  <c r="GO465" i="14"/>
  <c r="GE466" i="14"/>
  <c r="GE637" i="14"/>
  <c r="GN636" i="14"/>
  <c r="GO636" i="14"/>
  <c r="GO466" i="14" l="1"/>
  <c r="GE467" i="14"/>
  <c r="GN466" i="14"/>
  <c r="GO637" i="14"/>
  <c r="GE638" i="14"/>
  <c r="GN637" i="14"/>
  <c r="GE468" i="14" l="1"/>
  <c r="GN467" i="14"/>
  <c r="GO467" i="14"/>
  <c r="GE639" i="14"/>
  <c r="GN638" i="14"/>
  <c r="GO638" i="14"/>
  <c r="GE469" i="14" l="1"/>
  <c r="GN468" i="14"/>
  <c r="GO468" i="14"/>
  <c r="GE640" i="14"/>
  <c r="GN639" i="14"/>
  <c r="GO639" i="14"/>
  <c r="GO469" i="14" l="1"/>
  <c r="GE470" i="14"/>
  <c r="GN469" i="14"/>
  <c r="GO640" i="14"/>
  <c r="GE641" i="14"/>
  <c r="GN640" i="14"/>
  <c r="GE471" i="14" l="1"/>
  <c r="GN470" i="14"/>
  <c r="GO470" i="14"/>
  <c r="GE642" i="14"/>
  <c r="GN641" i="14"/>
  <c r="GO641" i="14"/>
  <c r="GN471" i="14" l="1"/>
  <c r="GO471" i="14"/>
  <c r="GE472" i="14"/>
  <c r="GN642" i="14"/>
  <c r="GO642" i="14"/>
  <c r="GE643" i="14"/>
  <c r="GO472" i="14" l="1"/>
  <c r="GE473" i="14"/>
  <c r="GN472" i="14"/>
  <c r="GO643" i="14"/>
  <c r="GE644" i="14"/>
  <c r="GN643" i="14"/>
  <c r="GN473" i="14" l="1"/>
  <c r="GE474" i="14"/>
  <c r="GO473" i="14"/>
  <c r="GE645" i="14"/>
  <c r="GN644" i="14"/>
  <c r="GO644" i="14"/>
  <c r="GO474" i="14" l="1"/>
  <c r="GN474" i="14"/>
  <c r="GE475" i="14"/>
  <c r="GN645" i="14"/>
  <c r="GO645" i="14"/>
  <c r="GE646" i="14"/>
  <c r="GE476" i="14" l="1"/>
  <c r="GN475" i="14"/>
  <c r="GO475" i="14"/>
  <c r="GO646" i="14"/>
  <c r="GE647" i="14"/>
  <c r="GN646" i="14"/>
  <c r="GN476" i="14" l="1"/>
  <c r="GE477" i="14"/>
  <c r="GO476" i="14"/>
  <c r="GE648" i="14"/>
  <c r="GO647" i="14"/>
  <c r="GN647" i="14"/>
  <c r="GO477" i="14" l="1"/>
  <c r="GN477" i="14"/>
  <c r="GE478" i="14"/>
  <c r="GE649" i="14"/>
  <c r="GN648" i="14"/>
  <c r="GO648" i="14"/>
  <c r="GE479" i="14" l="1"/>
  <c r="GN478" i="14"/>
  <c r="GO478" i="14"/>
  <c r="GO649" i="14"/>
  <c r="GE650" i="14"/>
  <c r="GN649" i="14"/>
  <c r="GN479" i="14" l="1"/>
  <c r="GE480" i="14"/>
  <c r="GO479" i="14"/>
  <c r="GE651" i="14"/>
  <c r="GN650" i="14"/>
  <c r="GO650" i="14"/>
  <c r="GO480" i="14" l="1"/>
  <c r="GN480" i="14"/>
  <c r="GE481" i="14"/>
  <c r="GN651" i="14"/>
  <c r="GO651" i="14"/>
  <c r="GE652" i="14"/>
  <c r="GE482" i="14" l="1"/>
  <c r="GN481" i="14"/>
  <c r="GO481" i="14"/>
  <c r="GO652" i="14"/>
  <c r="GE653" i="14"/>
  <c r="GN652" i="14"/>
  <c r="GE483" i="14" l="1"/>
  <c r="GN482" i="14"/>
  <c r="GO482" i="14"/>
  <c r="GE654" i="14"/>
  <c r="GN653" i="14"/>
  <c r="GO653" i="14"/>
  <c r="GE484" i="14" l="1"/>
  <c r="GN483" i="14"/>
  <c r="GO483" i="14"/>
  <c r="GN654" i="14"/>
  <c r="GO654" i="14"/>
  <c r="GE655" i="14"/>
  <c r="GE485" i="14" l="1"/>
  <c r="GN484" i="14"/>
  <c r="GO484" i="14"/>
  <c r="GO655" i="14"/>
  <c r="GE656" i="14"/>
  <c r="GN655" i="14"/>
  <c r="GO485" i="14" l="1"/>
  <c r="GE486" i="14"/>
  <c r="GN485" i="14"/>
  <c r="GE657" i="14"/>
  <c r="GO656" i="14"/>
  <c r="GN656" i="14"/>
  <c r="GO486" i="14" l="1"/>
  <c r="GE487" i="14"/>
  <c r="GN486" i="14"/>
  <c r="GE658" i="14"/>
  <c r="GN657" i="14"/>
  <c r="GO657" i="14"/>
  <c r="GN487" i="14" l="1"/>
  <c r="GE488" i="14"/>
  <c r="GO487" i="14"/>
  <c r="GO658" i="14"/>
  <c r="GE659" i="14"/>
  <c r="GE660" i="14" s="1"/>
  <c r="GN658" i="14"/>
  <c r="GE489" i="14" l="1"/>
  <c r="GN488" i="14"/>
  <c r="GO488" i="14"/>
  <c r="GE661" i="14"/>
  <c r="GO660" i="14"/>
  <c r="GN660" i="14"/>
  <c r="GN659" i="14"/>
  <c r="GO659" i="14"/>
  <c r="GN489" i="14" l="1"/>
  <c r="GO489" i="14"/>
  <c r="GE490" i="14"/>
  <c r="GO661" i="14"/>
  <c r="GN661" i="14"/>
  <c r="GE662" i="14"/>
  <c r="GE491" i="14" l="1"/>
  <c r="GO490" i="14"/>
  <c r="GN490" i="14"/>
  <c r="GE663" i="14"/>
  <c r="GN662" i="14"/>
  <c r="GO662" i="14"/>
  <c r="GN491" i="14" l="1"/>
  <c r="GO491" i="14"/>
  <c r="GE492" i="14"/>
  <c r="GO663" i="14"/>
  <c r="GE664" i="14"/>
  <c r="GN663" i="14"/>
  <c r="GN492" i="14" l="1"/>
  <c r="GO492" i="14"/>
  <c r="GE493" i="14"/>
  <c r="GE665" i="14"/>
  <c r="GN664" i="14"/>
  <c r="GO664" i="14"/>
  <c r="GN493" i="14" l="1"/>
  <c r="GO493" i="14"/>
  <c r="GE494" i="14"/>
  <c r="GN665" i="14"/>
  <c r="GE666" i="14"/>
  <c r="GO665" i="14"/>
  <c r="GO494" i="14" l="1"/>
  <c r="GE495" i="14"/>
  <c r="GN494" i="14"/>
  <c r="GE498" i="14"/>
  <c r="GO666" i="14"/>
  <c r="GE667" i="14"/>
  <c r="GN666" i="14"/>
  <c r="GO495" i="14" l="1"/>
  <c r="GE496" i="14"/>
  <c r="GN495" i="14"/>
  <c r="GO498" i="14"/>
  <c r="GE499" i="14"/>
  <c r="GN498" i="14"/>
  <c r="GE668" i="14"/>
  <c r="GN667" i="14"/>
  <c r="GO667" i="14"/>
  <c r="GN496" i="14" l="1"/>
  <c r="GO496" i="14"/>
  <c r="GE497" i="14"/>
  <c r="GO499" i="14"/>
  <c r="GN499" i="14"/>
  <c r="GE500" i="14"/>
  <c r="GN668" i="14"/>
  <c r="GO668" i="14"/>
  <c r="GE669" i="14"/>
  <c r="GN497" i="14" l="1"/>
  <c r="GO497" i="14"/>
  <c r="GO500" i="14"/>
  <c r="GN500" i="14"/>
  <c r="GE501" i="14"/>
  <c r="GO669" i="14"/>
  <c r="GN669" i="14"/>
  <c r="GE670" i="14"/>
  <c r="GO501" i="14" l="1"/>
  <c r="GE502" i="14"/>
  <c r="GN501" i="14"/>
  <c r="GE671" i="14"/>
  <c r="GO670" i="14"/>
  <c r="GN670" i="14"/>
  <c r="GE503" i="14" l="1"/>
  <c r="GN502" i="14"/>
  <c r="GO502" i="14"/>
  <c r="GN671" i="14"/>
  <c r="GE672" i="14"/>
  <c r="GO671" i="14"/>
  <c r="GE504" i="14" l="1"/>
  <c r="GN503" i="14"/>
  <c r="GO503" i="14"/>
  <c r="GO672" i="14"/>
  <c r="GN672" i="14"/>
  <c r="GE673" i="14"/>
  <c r="GN504" i="14" l="1"/>
  <c r="GO504" i="14"/>
  <c r="GE505" i="14"/>
  <c r="GE674" i="14"/>
  <c r="GN673" i="14"/>
  <c r="GO673" i="14"/>
  <c r="GE506" i="14" l="1"/>
  <c r="GN505" i="14"/>
  <c r="GO505" i="14"/>
  <c r="GN674" i="14"/>
  <c r="GO674" i="14"/>
  <c r="GE675" i="14"/>
  <c r="GO506" i="14" l="1"/>
  <c r="GN506" i="14"/>
  <c r="GE507" i="14"/>
  <c r="GE676" i="14"/>
  <c r="GN675" i="14"/>
  <c r="GO675" i="14"/>
  <c r="GE508" i="14" l="1"/>
  <c r="GO507" i="14"/>
  <c r="GN507" i="14"/>
  <c r="GE677" i="14"/>
  <c r="GO676" i="14"/>
  <c r="GN676" i="14"/>
  <c r="GN508" i="14" l="1"/>
  <c r="GO508" i="14"/>
  <c r="GE509" i="14"/>
  <c r="GN677" i="14"/>
  <c r="GO677" i="14"/>
  <c r="GE678" i="14"/>
  <c r="GE510" i="14" l="1"/>
  <c r="GO509" i="14"/>
  <c r="GN509" i="14"/>
  <c r="GO678" i="14"/>
  <c r="GE679" i="14"/>
  <c r="GN678" i="14"/>
  <c r="GO510" i="14" l="1"/>
  <c r="GN510" i="14"/>
  <c r="GE511" i="14"/>
  <c r="GE680" i="14"/>
  <c r="GN679" i="14"/>
  <c r="GO679" i="14"/>
  <c r="GE512" i="14" l="1"/>
  <c r="GN511" i="14"/>
  <c r="GO511" i="14"/>
  <c r="GN680" i="14"/>
  <c r="GE681" i="14"/>
  <c r="GO680" i="14"/>
  <c r="GO512" i="14" l="1"/>
  <c r="GE513" i="14"/>
  <c r="GN512" i="14"/>
  <c r="GN681" i="14"/>
  <c r="GO681" i="14"/>
  <c r="GE682" i="14"/>
  <c r="GO513" i="14" l="1"/>
  <c r="GE514" i="14"/>
  <c r="GN513" i="14"/>
  <c r="GE683" i="14"/>
  <c r="GN682" i="14"/>
  <c r="GO682" i="14"/>
  <c r="GE515" i="14" l="1"/>
  <c r="GN514" i="14"/>
  <c r="GO514" i="14"/>
  <c r="GN683" i="14"/>
  <c r="GO683" i="14"/>
  <c r="GE684" i="14"/>
  <c r="GO515" i="14" l="1"/>
  <c r="GE516" i="14"/>
  <c r="GN515" i="14"/>
  <c r="GE685" i="14"/>
  <c r="GO684" i="14"/>
  <c r="GN684" i="14"/>
  <c r="GO516" i="14" l="1"/>
  <c r="GE517" i="14"/>
  <c r="GN516" i="14"/>
  <c r="GN685" i="14"/>
  <c r="GE686" i="14"/>
  <c r="GO685" i="14"/>
  <c r="GE518" i="14" l="1"/>
  <c r="GN517" i="14"/>
  <c r="GO517" i="14"/>
  <c r="GE687" i="14"/>
  <c r="GN686" i="14"/>
  <c r="GO686" i="14"/>
  <c r="GE519" i="14" l="1"/>
  <c r="GN518" i="14"/>
  <c r="GO518" i="14"/>
  <c r="GO687" i="14"/>
  <c r="GE688" i="14"/>
  <c r="GN687" i="14"/>
  <c r="GO519" i="14" l="1"/>
  <c r="GE520" i="14"/>
  <c r="GN519" i="14"/>
  <c r="GO688" i="14"/>
  <c r="GN688" i="14"/>
  <c r="GE689" i="14"/>
  <c r="GE521" i="14" l="1"/>
  <c r="GN520" i="14"/>
  <c r="GO520" i="14"/>
  <c r="GE690" i="14"/>
  <c r="GN689" i="14"/>
  <c r="GO689" i="14"/>
  <c r="GE522" i="14" l="1"/>
  <c r="GN521" i="14"/>
  <c r="GO521" i="14"/>
  <c r="GE691" i="14"/>
  <c r="GO690" i="14"/>
  <c r="GN690" i="14"/>
  <c r="GE523" i="14" l="1"/>
  <c r="GO522" i="14"/>
  <c r="GN522" i="14"/>
  <c r="GN691" i="14"/>
  <c r="GO691" i="14"/>
  <c r="GE692" i="14"/>
  <c r="GE524" i="14" l="1"/>
  <c r="GO523" i="14"/>
  <c r="GN523" i="14"/>
  <c r="GO692" i="14"/>
  <c r="GE693" i="14"/>
  <c r="GN692" i="14"/>
  <c r="GO524" i="14" l="1"/>
  <c r="GN524" i="14"/>
  <c r="GE525" i="14"/>
  <c r="GE694" i="14"/>
  <c r="GN693" i="14"/>
  <c r="GO693" i="14"/>
  <c r="GE526" i="14" l="1"/>
  <c r="GN525" i="14"/>
  <c r="GO525" i="14"/>
  <c r="GN694" i="14"/>
  <c r="GO694" i="14"/>
  <c r="GE695" i="14"/>
  <c r="GN526" i="14" l="1"/>
  <c r="GO526" i="14"/>
  <c r="GE527" i="14"/>
  <c r="GO695" i="14"/>
  <c r="GE696" i="14"/>
  <c r="GN695" i="14"/>
  <c r="GO527" i="14" l="1"/>
  <c r="GE528" i="14"/>
  <c r="GN527" i="14"/>
  <c r="GE697" i="14"/>
  <c r="GN696" i="14"/>
  <c r="GO696" i="14"/>
  <c r="GE529" i="14" l="1"/>
  <c r="GE530" i="14" s="1"/>
  <c r="GN528" i="14"/>
  <c r="GO528" i="14"/>
  <c r="GO697" i="14"/>
  <c r="GN697" i="14"/>
  <c r="GE698" i="14"/>
  <c r="GN530" i="14" l="1"/>
  <c r="GE531" i="14"/>
  <c r="GO530" i="14"/>
  <c r="GN529" i="14"/>
  <c r="GO529" i="14"/>
  <c r="GN698" i="14"/>
  <c r="GO698" i="14"/>
  <c r="GE699" i="14"/>
  <c r="GE532" i="14" l="1"/>
  <c r="GO531" i="14"/>
  <c r="GN531" i="14"/>
  <c r="GN699" i="14"/>
  <c r="GO699" i="14"/>
  <c r="GE700" i="14"/>
  <c r="GO532" i="14" l="1"/>
  <c r="GN532" i="14"/>
  <c r="GE533" i="14"/>
  <c r="GE701" i="14"/>
  <c r="GN700" i="14"/>
  <c r="GO700" i="14"/>
  <c r="GN533" i="14" l="1"/>
  <c r="GO533" i="14"/>
  <c r="GE534" i="14"/>
  <c r="GO701" i="14"/>
  <c r="GE702" i="14"/>
  <c r="GN701" i="14"/>
  <c r="GE535" i="14" l="1"/>
  <c r="GN534" i="14"/>
  <c r="GO534" i="14"/>
  <c r="GN702" i="14"/>
  <c r="GO702" i="14"/>
  <c r="GE703" i="14"/>
  <c r="GE536" i="14" l="1"/>
  <c r="GO535" i="14"/>
  <c r="GN535" i="14"/>
  <c r="GN703" i="14"/>
  <c r="GE704" i="14"/>
  <c r="GO703" i="14"/>
  <c r="GE537" i="14" l="1"/>
  <c r="GO536" i="14"/>
  <c r="GN536" i="14"/>
  <c r="GN704" i="14"/>
  <c r="GO704" i="14"/>
  <c r="GE705" i="14"/>
  <c r="GE538" i="14" l="1"/>
  <c r="GN537" i="14"/>
  <c r="GO537" i="14"/>
  <c r="GN705" i="14"/>
  <c r="GE706" i="14"/>
  <c r="GO705" i="14"/>
  <c r="GO538" i="14" l="1"/>
  <c r="GE539" i="14"/>
  <c r="GN538" i="14"/>
  <c r="GO706" i="14"/>
  <c r="GE707" i="14"/>
  <c r="GN706" i="14"/>
  <c r="GE540" i="14" l="1"/>
  <c r="GO539" i="14"/>
  <c r="GN539" i="14"/>
  <c r="GN707" i="14"/>
  <c r="GO707" i="14"/>
  <c r="GE708" i="14"/>
  <c r="GO540" i="14" l="1"/>
  <c r="GE541" i="14"/>
  <c r="GN540" i="14"/>
  <c r="GO708" i="14"/>
  <c r="GE709" i="14"/>
  <c r="GN708" i="14"/>
  <c r="GO541" i="14" l="1"/>
  <c r="GE542" i="14"/>
  <c r="GN541" i="14"/>
  <c r="GE710" i="14"/>
  <c r="GN709" i="14"/>
  <c r="GO709" i="14"/>
  <c r="GO542" i="14" l="1"/>
  <c r="GN542" i="14"/>
  <c r="GE543" i="14"/>
  <c r="GE711" i="14"/>
  <c r="GN710" i="14"/>
  <c r="GO710" i="14"/>
  <c r="GO543" i="14" l="1"/>
  <c r="GE544" i="14"/>
  <c r="GN543" i="14"/>
  <c r="GE712" i="14"/>
  <c r="GO711" i="14"/>
  <c r="GN711" i="14"/>
  <c r="GE545" i="14" l="1"/>
  <c r="GN544" i="14"/>
  <c r="GO544" i="14"/>
  <c r="GE713" i="14"/>
  <c r="GO712" i="14"/>
  <c r="GN712" i="14"/>
  <c r="GO545" i="14" l="1"/>
  <c r="GE546" i="14"/>
  <c r="GN545" i="14"/>
  <c r="GN713" i="14"/>
  <c r="GO713" i="14"/>
  <c r="GE714" i="14"/>
  <c r="GN546" i="14" l="1"/>
  <c r="GO546" i="14"/>
  <c r="GE547" i="14"/>
  <c r="GO714" i="14"/>
  <c r="GE715" i="14"/>
  <c r="GN714" i="14"/>
  <c r="GO547" i="14" l="1"/>
  <c r="GE548" i="14"/>
  <c r="GN547" i="14"/>
  <c r="GO715" i="14"/>
  <c r="GE716" i="14"/>
  <c r="GN715" i="14"/>
  <c r="GO548" i="14" l="1"/>
  <c r="GE549" i="14"/>
  <c r="GN548" i="14"/>
  <c r="GN716" i="14"/>
  <c r="GO716" i="14"/>
  <c r="GE717" i="14"/>
  <c r="GN549" i="14" l="1"/>
  <c r="GO549" i="14"/>
  <c r="GE550" i="14"/>
  <c r="GN717" i="14"/>
  <c r="GO717" i="14"/>
  <c r="GE718" i="14"/>
  <c r="GN550" i="14" l="1"/>
  <c r="GE551" i="14"/>
  <c r="GO550" i="14"/>
  <c r="GO718" i="14"/>
  <c r="GE719" i="14"/>
  <c r="GN718" i="14"/>
  <c r="GO551" i="14" l="1"/>
  <c r="GE552" i="14"/>
  <c r="GN551" i="14"/>
  <c r="GN719" i="14"/>
  <c r="GE720" i="14"/>
  <c r="GO719" i="14"/>
  <c r="GO552" i="14" l="1"/>
  <c r="GN552" i="14"/>
  <c r="GE553" i="14"/>
  <c r="GN720" i="14"/>
  <c r="GO720" i="14"/>
  <c r="GE721" i="14"/>
  <c r="GO553" i="14" l="1"/>
  <c r="GN553" i="14"/>
  <c r="GE554" i="14"/>
  <c r="GN721" i="14"/>
  <c r="GO721" i="14"/>
  <c r="GE722" i="14"/>
  <c r="GN554" i="14" l="1"/>
  <c r="GO554" i="14"/>
  <c r="GE555" i="14"/>
  <c r="GO722" i="14"/>
  <c r="GN722" i="14"/>
  <c r="GE723" i="14"/>
  <c r="GE556" i="14" l="1"/>
  <c r="GN555" i="14"/>
  <c r="GO555" i="14"/>
  <c r="GN723" i="14"/>
  <c r="GO723" i="14"/>
  <c r="GE724" i="14"/>
  <c r="GN556" i="14" l="1"/>
  <c r="GO556" i="14"/>
  <c r="GE557" i="14"/>
  <c r="GN724" i="14"/>
  <c r="GE725" i="14"/>
  <c r="GO724" i="14"/>
  <c r="GN557" i="14" l="1"/>
  <c r="GO557" i="14"/>
  <c r="GE558" i="14"/>
  <c r="GN725" i="14"/>
  <c r="GO725" i="14"/>
  <c r="GE726" i="14"/>
  <c r="GO558" i="14" l="1"/>
  <c r="GN558" i="14"/>
  <c r="GE559" i="14"/>
  <c r="GE727" i="14"/>
  <c r="GN726" i="14"/>
  <c r="GO726" i="14"/>
  <c r="GO559" i="14" l="1"/>
  <c r="GN559" i="14"/>
  <c r="GE560" i="14"/>
  <c r="GO727" i="14"/>
  <c r="GN727" i="14"/>
  <c r="GE728" i="14"/>
  <c r="GO560" i="14" l="1"/>
  <c r="GN560" i="14"/>
  <c r="GE561" i="14"/>
  <c r="GN728" i="14"/>
  <c r="GO728" i="14"/>
  <c r="GE729" i="14"/>
  <c r="GE562" i="14" l="1"/>
  <c r="GN561" i="14"/>
  <c r="GO561" i="14"/>
  <c r="GN729" i="14"/>
  <c r="GE730" i="14"/>
  <c r="GO729" i="14"/>
  <c r="GN562" i="14" l="1"/>
  <c r="GO562" i="14"/>
  <c r="GN730" i="14"/>
  <c r="GO730" i="14"/>
  <c r="GE731" i="14"/>
  <c r="GE732" i="14" l="1"/>
  <c r="GN731" i="14"/>
  <c r="GO731" i="14"/>
  <c r="GN732" i="14" l="1"/>
  <c r="GO732" i="14"/>
  <c r="GE733" i="14"/>
  <c r="GN733" i="14" l="1"/>
  <c r="GO733" i="14"/>
  <c r="GE734" i="14"/>
  <c r="GN734" i="14" l="1"/>
  <c r="GO734" i="14"/>
  <c r="GE735" i="14"/>
  <c r="GE736" i="14" l="1"/>
  <c r="GN735" i="14"/>
  <c r="GO735" i="14"/>
  <c r="GN736" i="14" l="1"/>
  <c r="GO736" i="14"/>
  <c r="GE737" i="14"/>
  <c r="GN737" i="14" l="1"/>
  <c r="GE738" i="14"/>
  <c r="GO737" i="14"/>
  <c r="GO738" i="14" l="1"/>
  <c r="GE739" i="14"/>
  <c r="GN738" i="14"/>
  <c r="GN739" i="14" l="1"/>
  <c r="GO739" i="14"/>
  <c r="GE740" i="14"/>
  <c r="GN740" i="14" l="1"/>
  <c r="GE741" i="14"/>
  <c r="GO740" i="14"/>
  <c r="GN741" i="14" l="1"/>
  <c r="GO741" i="14"/>
  <c r="GE742" i="14"/>
  <c r="GE743" i="14" l="1"/>
  <c r="GN742" i="14"/>
  <c r="GO742" i="14"/>
  <c r="GO743" i="14" l="1"/>
  <c r="GN743" i="14"/>
  <c r="GE744" i="14"/>
  <c r="GE745" i="14" l="1"/>
  <c r="GN744" i="14"/>
  <c r="GO744" i="14"/>
  <c r="GO745" i="14" l="1"/>
  <c r="GE746" i="14"/>
  <c r="GN745" i="14"/>
  <c r="GN746" i="14" l="1"/>
  <c r="GO746" i="14"/>
  <c r="GE747" i="14"/>
  <c r="GN747" i="14" l="1"/>
  <c r="GE748" i="14"/>
  <c r="GO747" i="14"/>
  <c r="GO748" i="14" l="1"/>
  <c r="GE749" i="14"/>
  <c r="GN748" i="14"/>
  <c r="GE750" i="14" l="1"/>
  <c r="GO749" i="14"/>
  <c r="GN749" i="14"/>
  <c r="GO750" i="14" l="1"/>
  <c r="GE751" i="14"/>
  <c r="GN750" i="14"/>
  <c r="GE752" i="14" l="1"/>
  <c r="GN751" i="14"/>
  <c r="GO751" i="14"/>
  <c r="GN752" i="14" l="1"/>
  <c r="GE753" i="14"/>
  <c r="GO752" i="14"/>
  <c r="GN753" i="14" l="1"/>
  <c r="GE754" i="14"/>
  <c r="GO753" i="14"/>
  <c r="GN754" i="14" l="1"/>
  <c r="GO754" i="14"/>
  <c r="GE755" i="14"/>
  <c r="GN755" i="14" l="1"/>
  <c r="GO755" i="14"/>
  <c r="GE756" i="14"/>
  <c r="GE757" i="14" l="1"/>
  <c r="GN756" i="14"/>
  <c r="GO756" i="14"/>
  <c r="GN757" i="14" l="1"/>
  <c r="GE758" i="14"/>
  <c r="GO757" i="14"/>
  <c r="GE759" i="14" l="1"/>
  <c r="GN758" i="14"/>
  <c r="GO758" i="14"/>
  <c r="GN759" i="14" l="1"/>
  <c r="GE760" i="14"/>
  <c r="GO759" i="14"/>
  <c r="GN760" i="14" l="1"/>
  <c r="GO760" i="14"/>
  <c r="GE761" i="14"/>
  <c r="GN761" i="14" l="1"/>
  <c r="GO761" i="14"/>
  <c r="GE762" i="14"/>
  <c r="GN762" i="14" l="1"/>
  <c r="GO762" i="14"/>
  <c r="GE763" i="14"/>
  <c r="GN763" i="14" l="1"/>
  <c r="GO763" i="14"/>
  <c r="GE764" i="14"/>
  <c r="GN764" i="14" l="1"/>
  <c r="GO764" i="14"/>
  <c r="GE765" i="14"/>
  <c r="GN765" i="14" l="1"/>
  <c r="GE766" i="14"/>
  <c r="GO765" i="14"/>
  <c r="GN766" i="14" l="1"/>
  <c r="GO766" i="14"/>
  <c r="GE767" i="14"/>
  <c r="GN767" i="14" l="1"/>
  <c r="GO767" i="14"/>
  <c r="GE768" i="14"/>
  <c r="GN768" i="14" l="1"/>
  <c r="GO768" i="14"/>
  <c r="GE769" i="14"/>
  <c r="GN769" i="14" l="1"/>
  <c r="GE770" i="14"/>
  <c r="GO769" i="14"/>
  <c r="GN770" i="14" l="1"/>
  <c r="GO770" i="14"/>
  <c r="GE771" i="14"/>
  <c r="GN771" i="14" l="1"/>
  <c r="GE772" i="14"/>
  <c r="GO771" i="14"/>
  <c r="GN772" i="14" l="1"/>
  <c r="GO772" i="14"/>
  <c r="GE773" i="14"/>
  <c r="GN773" i="14" l="1"/>
  <c r="GO773" i="14"/>
  <c r="GE774" i="14"/>
  <c r="GO774" i="14" l="1"/>
  <c r="GN774" i="14"/>
  <c r="GE775" i="14"/>
  <c r="GO775" i="14" l="1"/>
  <c r="GE776" i="14"/>
  <c r="GN775" i="14"/>
  <c r="GN776" i="14" l="1"/>
  <c r="GO776" i="14"/>
  <c r="GE777" i="14"/>
  <c r="GN777" i="14" l="1"/>
  <c r="GE778" i="14"/>
  <c r="GO777" i="14"/>
  <c r="GN778" i="14" l="1"/>
  <c r="GO778" i="14"/>
  <c r="GE779" i="14"/>
  <c r="GN779" i="14" l="1"/>
  <c r="GO779" i="14"/>
  <c r="GE780" i="14"/>
  <c r="GN780" i="14" l="1"/>
  <c r="GE781" i="14"/>
  <c r="GO780" i="14"/>
  <c r="GN781" i="14" l="1"/>
  <c r="GO781" i="14"/>
  <c r="GE782" i="14"/>
  <c r="GE783" i="14" l="1"/>
  <c r="GN782" i="14"/>
  <c r="GO782" i="14"/>
  <c r="GE784" i="14" l="1"/>
  <c r="GN783" i="14"/>
  <c r="GO783" i="14"/>
  <c r="GN784" i="14" l="1"/>
  <c r="GO784" i="14"/>
  <c r="GE785" i="14"/>
  <c r="GN785" i="14" l="1"/>
  <c r="GE786" i="14"/>
  <c r="GO785" i="14"/>
  <c r="GN786" i="14" l="1"/>
  <c r="GE787" i="14"/>
  <c r="GO786" i="14"/>
  <c r="GN787" i="14" l="1"/>
  <c r="GO787" i="14"/>
  <c r="GE788" i="14"/>
  <c r="GO788" i="14" l="1"/>
  <c r="GN788" i="14"/>
  <c r="GE789" i="14"/>
  <c r="GN789" i="14" l="1"/>
  <c r="GE790" i="14"/>
  <c r="GO789" i="14"/>
  <c r="GO790" i="14" l="1"/>
  <c r="GE791" i="14"/>
  <c r="GN790" i="14"/>
  <c r="GN791" i="14" l="1"/>
  <c r="GO791" i="14"/>
  <c r="GE792" i="14"/>
  <c r="GN792" i="14" l="1"/>
  <c r="GO792" i="14"/>
  <c r="GE793" i="14"/>
  <c r="GN793" i="14" l="1"/>
  <c r="GO793" i="14"/>
  <c r="GE794" i="14"/>
  <c r="GO794" i="14" l="1"/>
  <c r="GN794" i="14"/>
  <c r="GE795" i="14"/>
  <c r="GN795" i="14" l="1"/>
  <c r="GO795" i="14"/>
  <c r="GE796" i="14"/>
  <c r="GN796" i="14" l="1"/>
  <c r="GE797" i="14"/>
  <c r="GO796" i="14"/>
  <c r="GE798" i="14" l="1"/>
  <c r="GN797" i="14"/>
  <c r="GO797" i="14"/>
  <c r="GN798" i="14" l="1"/>
  <c r="GO798" i="14"/>
  <c r="GE799" i="14"/>
  <c r="GN799" i="14" l="1"/>
  <c r="GO799" i="14"/>
  <c r="GE800" i="14"/>
  <c r="GN800" i="14" l="1"/>
  <c r="GO800" i="14"/>
  <c r="GE801" i="14"/>
  <c r="GO801" i="14" l="1"/>
  <c r="GE802" i="14"/>
  <c r="GE803" i="14" s="1"/>
  <c r="GN801" i="14"/>
  <c r="GO803" i="14" l="1"/>
  <c r="GN803" i="14"/>
  <c r="GE804" i="14"/>
  <c r="GN802" i="14"/>
  <c r="GO802" i="14"/>
  <c r="GO804" i="14" l="1"/>
  <c r="GN804" i="14"/>
  <c r="GE805" i="14"/>
  <c r="GE806" i="14" l="1"/>
  <c r="GO805" i="14"/>
  <c r="GN805" i="14"/>
  <c r="GO806" i="14" l="1"/>
  <c r="GN806" i="14"/>
  <c r="GE807" i="14"/>
  <c r="GE808" i="14" l="1"/>
  <c r="GO807" i="14"/>
  <c r="GN807" i="14"/>
  <c r="GE809" i="14" l="1"/>
  <c r="GO808" i="14"/>
  <c r="GN808" i="14"/>
  <c r="GE810" i="14" l="1"/>
  <c r="GO809" i="14"/>
  <c r="GN809" i="14"/>
  <c r="GE811" i="14" l="1"/>
  <c r="GN810" i="14"/>
  <c r="GO810" i="14"/>
  <c r="GE812" i="14" l="1"/>
  <c r="GN811" i="14"/>
  <c r="GO811" i="14"/>
  <c r="GO812" i="14" l="1"/>
  <c r="GE813" i="14"/>
  <c r="GN812" i="14"/>
  <c r="GE814" i="14" l="1"/>
  <c r="GN813" i="14"/>
  <c r="GO813" i="14"/>
  <c r="GO814" i="14" l="1"/>
  <c r="GN814" i="14"/>
  <c r="GE815" i="14"/>
  <c r="GN815" i="14" l="1"/>
  <c r="GE816" i="14"/>
  <c r="GO815" i="14"/>
  <c r="GE817" i="14" l="1"/>
  <c r="GN816" i="14"/>
  <c r="GO816" i="14"/>
  <c r="GN817" i="14" l="1"/>
  <c r="GO817" i="14"/>
  <c r="GE818" i="14"/>
  <c r="GN818" i="14" l="1"/>
  <c r="GO818" i="14"/>
  <c r="GE819" i="14"/>
  <c r="GO819" i="14" l="1"/>
  <c r="GE820" i="14"/>
  <c r="GN819" i="14"/>
  <c r="GN820" i="14" l="1"/>
  <c r="GO820" i="14"/>
  <c r="GE821" i="14"/>
  <c r="GN821" i="14" l="1"/>
  <c r="GO821" i="14"/>
  <c r="GE822" i="14"/>
  <c r="GE823" i="14" l="1"/>
  <c r="GN822" i="14"/>
  <c r="GO822" i="14"/>
  <c r="GN823" i="14" l="1"/>
  <c r="GO823" i="14"/>
  <c r="GE824" i="14"/>
  <c r="GN824" i="14" l="1"/>
  <c r="GO824" i="14"/>
  <c r="GE825" i="14"/>
  <c r="GO825" i="14" l="1"/>
  <c r="GE826" i="14"/>
  <c r="GN825" i="14"/>
  <c r="GE827" i="14" l="1"/>
  <c r="GN826" i="14"/>
  <c r="GO826" i="14"/>
  <c r="GN827" i="14" l="1"/>
  <c r="GE828" i="14"/>
  <c r="GO827" i="14"/>
  <c r="GN828" i="14" l="1"/>
  <c r="GE829" i="14"/>
  <c r="GO828" i="14"/>
  <c r="GO829" i="14" l="1"/>
  <c r="GE830" i="14"/>
  <c r="GN829" i="14"/>
  <c r="GE831" i="14" l="1"/>
  <c r="GN830" i="14"/>
  <c r="GO830" i="14"/>
  <c r="GE832" i="14" l="1"/>
  <c r="GN831" i="14"/>
  <c r="GO831" i="14"/>
  <c r="GO832" i="14" l="1"/>
  <c r="GE833" i="14"/>
  <c r="GN832" i="14"/>
  <c r="GE834" i="14" l="1"/>
  <c r="GN833" i="14"/>
  <c r="GO833" i="14"/>
  <c r="GN834" i="14" l="1"/>
  <c r="GO834" i="14"/>
  <c r="GE835" i="14"/>
  <c r="GO835" i="14" l="1"/>
  <c r="GE836" i="14"/>
  <c r="GN835" i="14"/>
  <c r="GE837" i="14" l="1"/>
  <c r="GN836" i="14"/>
  <c r="GO836" i="14"/>
  <c r="GE838" i="14" l="1"/>
  <c r="GO837" i="14"/>
  <c r="GN837" i="14"/>
  <c r="GE839" i="14" l="1"/>
  <c r="GN838" i="14"/>
  <c r="GO838" i="14"/>
  <c r="GN839" i="14" l="1"/>
  <c r="GE840" i="14"/>
  <c r="GO839" i="14"/>
  <c r="GO840" i="14" l="1"/>
  <c r="GE841" i="14"/>
  <c r="GN840" i="14"/>
  <c r="GN841" i="14" l="1"/>
  <c r="GO841" i="14"/>
  <c r="GE842" i="14"/>
  <c r="GO842" i="14" l="1"/>
  <c r="GN842" i="14"/>
  <c r="GE843" i="14"/>
  <c r="GO843" i="14" l="1"/>
  <c r="GE844" i="14"/>
  <c r="GN843" i="14"/>
  <c r="GE845" i="14" l="1"/>
  <c r="GO844" i="14"/>
  <c r="GN844" i="14"/>
  <c r="GO845" i="14" l="1"/>
  <c r="GE846" i="14"/>
  <c r="GN845" i="14"/>
  <c r="GE847" i="14" l="1"/>
  <c r="GN846" i="14"/>
  <c r="GO846" i="14"/>
  <c r="GO847" i="14" l="1"/>
  <c r="GE848" i="14"/>
  <c r="GN847" i="14"/>
  <c r="GE849" i="14" l="1"/>
  <c r="GN848" i="14"/>
  <c r="GO848" i="14"/>
  <c r="GE850" i="14" l="1"/>
  <c r="GN849" i="14"/>
  <c r="GO849" i="14"/>
  <c r="GO850" i="14" l="1"/>
  <c r="GE851" i="14"/>
  <c r="GN850" i="14"/>
  <c r="GN851" i="14" l="1"/>
  <c r="GO851" i="14"/>
  <c r="GE852" i="14"/>
  <c r="GO852" i="14" l="1"/>
  <c r="GE853" i="14"/>
  <c r="GN852" i="14"/>
  <c r="GE854" i="14" l="1"/>
  <c r="GO853" i="14"/>
  <c r="GN853" i="14"/>
  <c r="GN854" i="14" l="1"/>
  <c r="GO854" i="14"/>
  <c r="GE855" i="14"/>
  <c r="GO855" i="14" l="1"/>
  <c r="GN855" i="14"/>
  <c r="GE856" i="14"/>
  <c r="GE857" i="14" l="1"/>
  <c r="GO856" i="14"/>
  <c r="GN856" i="14"/>
  <c r="GO857" i="14" l="1"/>
  <c r="GE858" i="14"/>
  <c r="GN857" i="14"/>
  <c r="GE859" i="14" l="1"/>
  <c r="GN858" i="14"/>
  <c r="GO858" i="14"/>
  <c r="GN859" i="14" l="1"/>
  <c r="GO859" i="14"/>
  <c r="GE860" i="14"/>
  <c r="GO860" i="14" l="1"/>
  <c r="GE861" i="14"/>
  <c r="GN860" i="14"/>
  <c r="GO861" i="14" l="1"/>
  <c r="GE862" i="14"/>
  <c r="GN861" i="14"/>
  <c r="GE863" i="14" l="1"/>
  <c r="GN862" i="14"/>
  <c r="GO862" i="14"/>
  <c r="GE864" i="14" l="1"/>
  <c r="GN863" i="14"/>
  <c r="GO863" i="14"/>
  <c r="GO864" i="14" l="1"/>
  <c r="GE865" i="14"/>
  <c r="GN864" i="14"/>
  <c r="GN865" i="14" l="1"/>
  <c r="GO865" i="14"/>
  <c r="GE866" i="14"/>
  <c r="GN866" i="14" l="1"/>
  <c r="GO866" i="14"/>
  <c r="GE867" i="14"/>
  <c r="GE868" i="14" l="1"/>
  <c r="GO867" i="14"/>
  <c r="GN867" i="14"/>
  <c r="GO868" i="14" l="1"/>
  <c r="GE869" i="14"/>
  <c r="GN868" i="14"/>
  <c r="GE870" i="14" l="1"/>
  <c r="GN869" i="14"/>
  <c r="GO869" i="14"/>
  <c r="GO870" i="14" l="1"/>
  <c r="GN870" i="14"/>
  <c r="GE871" i="14"/>
  <c r="GE872" i="14" l="1"/>
  <c r="GO871" i="14"/>
  <c r="GN871" i="14"/>
  <c r="GE873" i="14" l="1"/>
  <c r="GO872" i="14"/>
  <c r="GN872" i="14"/>
  <c r="GO873" i="14" l="1"/>
  <c r="GE874" i="14"/>
  <c r="GN873" i="14"/>
  <c r="GN874" i="14" l="1"/>
  <c r="GO874" i="14"/>
  <c r="GE875" i="14"/>
  <c r="GO875" i="14" l="1"/>
  <c r="GE876" i="14"/>
  <c r="GN875" i="14"/>
  <c r="GO876" i="14" l="1"/>
  <c r="GE877" i="14"/>
  <c r="GN876" i="14"/>
  <c r="GO877" i="14" l="1"/>
  <c r="GE878" i="14"/>
  <c r="GN877" i="14"/>
  <c r="GO878" i="14" l="1"/>
  <c r="GE879" i="14"/>
  <c r="GN878" i="14"/>
  <c r="GN879" i="14" l="1"/>
  <c r="GO879" i="14"/>
  <c r="GE880" i="14"/>
  <c r="GO880" i="14" l="1"/>
  <c r="GE881" i="14"/>
  <c r="GN880" i="14"/>
  <c r="GN881" i="14" l="1"/>
  <c r="GO881" i="14"/>
  <c r="GE882" i="14"/>
  <c r="GN882" i="14" l="1"/>
  <c r="GE883" i="14"/>
  <c r="GO882" i="14"/>
  <c r="GE884" i="14" l="1"/>
  <c r="GO883" i="14"/>
  <c r="GN883" i="14"/>
  <c r="GO884" i="14" l="1"/>
  <c r="GN884" i="14"/>
  <c r="GE885" i="14"/>
  <c r="GE886" i="14" l="1"/>
  <c r="GO885" i="14"/>
  <c r="GN885" i="14"/>
  <c r="GO886" i="14" l="1"/>
  <c r="GE887" i="14"/>
  <c r="GN886" i="14"/>
  <c r="GE888" i="14" l="1"/>
  <c r="GN887" i="14"/>
  <c r="GO887" i="14"/>
  <c r="GE889" i="14" l="1"/>
  <c r="GN888" i="14"/>
  <c r="GO888" i="14"/>
  <c r="GO889" i="14" l="1"/>
  <c r="GN889" i="14"/>
  <c r="GE890" i="14"/>
  <c r="GN890" i="14" l="1"/>
  <c r="GO890" i="14"/>
  <c r="GE891" i="14"/>
  <c r="GE892" i="14" l="1"/>
  <c r="GN891" i="14"/>
  <c r="GO891" i="14"/>
  <c r="GO892" i="14" l="1"/>
  <c r="GE893" i="14"/>
  <c r="GN892" i="14"/>
  <c r="GN893" i="14" l="1"/>
  <c r="GO893" i="14"/>
  <c r="GE894" i="14"/>
  <c r="GO894" i="14" l="1"/>
  <c r="GN894" i="14"/>
  <c r="GE895" i="14"/>
  <c r="GO895" i="14" l="1"/>
  <c r="GN895" i="14"/>
  <c r="GE896" i="14"/>
  <c r="GO896" i="14" l="1"/>
  <c r="GE897" i="14"/>
  <c r="GN896" i="14"/>
  <c r="GO897" i="14" l="1"/>
  <c r="GN897" i="14"/>
  <c r="GE898" i="14"/>
  <c r="GO898" i="14" l="1"/>
  <c r="GN898" i="14"/>
  <c r="GE899" i="14"/>
  <c r="GN899" i="14" l="1"/>
  <c r="GE900" i="14"/>
  <c r="GO899" i="14"/>
  <c r="GE901" i="14" l="1"/>
  <c r="GN900" i="14"/>
  <c r="GO900" i="14"/>
  <c r="GO901" i="14" l="1"/>
  <c r="GN901" i="14"/>
  <c r="GE902" i="14"/>
  <c r="GE903" i="14" l="1"/>
  <c r="GN902" i="14"/>
  <c r="GO902" i="14"/>
  <c r="GE904" i="14" l="1"/>
  <c r="GN903" i="14"/>
  <c r="GO903" i="14"/>
  <c r="GO904" i="14" l="1"/>
  <c r="GE905" i="14"/>
  <c r="GN904" i="14"/>
  <c r="GN905" i="14" l="1"/>
  <c r="GE906" i="14"/>
  <c r="GO905" i="14"/>
  <c r="GN906" i="14" l="1"/>
  <c r="GO906" i="14"/>
  <c r="GE907" i="14"/>
  <c r="GE908" i="14" l="1"/>
  <c r="GN907" i="14"/>
  <c r="GO907" i="14"/>
  <c r="GO908" i="14" l="1"/>
  <c r="GE909" i="14"/>
  <c r="GN908" i="14"/>
  <c r="GE910" i="14" l="1"/>
  <c r="GN909" i="14"/>
  <c r="GO909" i="14"/>
  <c r="GE911" i="14" l="1"/>
  <c r="GN910" i="14"/>
  <c r="GO910" i="14"/>
  <c r="GO911" i="14" l="1"/>
  <c r="GN911" i="14"/>
  <c r="GE912" i="14"/>
  <c r="GN912" i="14" l="1"/>
  <c r="GO912" i="14"/>
  <c r="GE913" i="14"/>
  <c r="GE914" i="14" l="1"/>
  <c r="GN913" i="14"/>
  <c r="GO913" i="14"/>
  <c r="GE915" i="14" l="1"/>
  <c r="GN914" i="14"/>
  <c r="GO914" i="14"/>
  <c r="GE916" i="14" l="1"/>
  <c r="GO915" i="14"/>
  <c r="GN915" i="14"/>
  <c r="GO916" i="14" l="1"/>
  <c r="GE917" i="14"/>
  <c r="GN916" i="14"/>
  <c r="GN917" i="14" l="1"/>
  <c r="GO917" i="14"/>
  <c r="GE918" i="14"/>
  <c r="GN918" i="14" l="1"/>
  <c r="GO918" i="14"/>
  <c r="GE919" i="14"/>
  <c r="GO919" i="14" l="1"/>
  <c r="GE920" i="14"/>
  <c r="GN919" i="14"/>
  <c r="GE921" i="14" l="1"/>
  <c r="GO920" i="14"/>
  <c r="GN920" i="14"/>
  <c r="GO921" i="14" l="1"/>
  <c r="GE922" i="14"/>
  <c r="GN921" i="14"/>
  <c r="GN922" i="14" l="1"/>
  <c r="GO922" i="14"/>
  <c r="GE923" i="14"/>
  <c r="GN923" i="14" l="1"/>
  <c r="GO923" i="14"/>
  <c r="GE924" i="14"/>
  <c r="GN924" i="14" l="1"/>
  <c r="GO924" i="14"/>
  <c r="GE925" i="14"/>
  <c r="GN925" i="14" l="1"/>
  <c r="GO925" i="14"/>
  <c r="GE926" i="14"/>
  <c r="GN926" i="14" l="1"/>
  <c r="GO926" i="14"/>
  <c r="GE927" i="14"/>
  <c r="GN927" i="14" l="1"/>
  <c r="GO927" i="14"/>
  <c r="GE928" i="14"/>
  <c r="GN928" i="14" l="1"/>
  <c r="GO928" i="14"/>
  <c r="GE929" i="14"/>
  <c r="GN929" i="14" l="1"/>
  <c r="GO929" i="14"/>
  <c r="GE930" i="14"/>
  <c r="GN930" i="14" l="1"/>
  <c r="GO930" i="14"/>
  <c r="GE931" i="14"/>
  <c r="GO931" i="14" l="1"/>
  <c r="GE932" i="14"/>
  <c r="GN931" i="14"/>
  <c r="GE933" i="14" l="1"/>
  <c r="GO932" i="14"/>
  <c r="GN932" i="14"/>
  <c r="GE934" i="14" l="1"/>
  <c r="GN933" i="14"/>
  <c r="GO933" i="14"/>
  <c r="GO934" i="14" l="1"/>
  <c r="GE935" i="14"/>
  <c r="GN934" i="14"/>
  <c r="GO935" i="14" l="1"/>
  <c r="GN935" i="14"/>
  <c r="GE936" i="14"/>
  <c r="GE937" i="14" l="1"/>
  <c r="GN936" i="14"/>
  <c r="GO936" i="14"/>
  <c r="GE938" i="14" l="1"/>
  <c r="GN937" i="14"/>
  <c r="GO937" i="14"/>
  <c r="GO938" i="14" l="1"/>
  <c r="GE939" i="14"/>
  <c r="GN938" i="14"/>
  <c r="GN939" i="14" l="1"/>
  <c r="GO939" i="14"/>
  <c r="GE940" i="14"/>
  <c r="GE941" i="14" l="1"/>
  <c r="GO940" i="14"/>
  <c r="GN940" i="14"/>
  <c r="GE942" i="14" l="1"/>
  <c r="GO941" i="14"/>
  <c r="GN941" i="14"/>
  <c r="GE943" i="14" l="1"/>
  <c r="GO942" i="14"/>
  <c r="GN942" i="14"/>
  <c r="GE944" i="14" l="1"/>
  <c r="GO943" i="14"/>
  <c r="GN943" i="14"/>
  <c r="GO944" i="14" l="1"/>
  <c r="GE945" i="14"/>
  <c r="GN944" i="14"/>
  <c r="GE946" i="14" l="1"/>
  <c r="GN945" i="14"/>
  <c r="GO945" i="14"/>
  <c r="GE947" i="14" l="1"/>
  <c r="GN946" i="14"/>
  <c r="GO946" i="14"/>
  <c r="GE948" i="14" l="1"/>
  <c r="GN947" i="14"/>
  <c r="GO947" i="14"/>
  <c r="GE949" i="14" l="1"/>
  <c r="GN948" i="14"/>
  <c r="GO948" i="14"/>
  <c r="GE950" i="14" l="1"/>
  <c r="GO949" i="14"/>
  <c r="GN949" i="14"/>
  <c r="GE951" i="14" l="1"/>
  <c r="GN950" i="14"/>
  <c r="GO950" i="14"/>
  <c r="GE952" i="14" l="1"/>
  <c r="GO951" i="14"/>
  <c r="GN951" i="14"/>
  <c r="GE953" i="14" l="1"/>
  <c r="GO952" i="14"/>
  <c r="GN952" i="14"/>
  <c r="GE954" i="14" l="1"/>
  <c r="GN953" i="14"/>
  <c r="GO953" i="14"/>
  <c r="GO954" i="14" l="1"/>
  <c r="GE955" i="14"/>
  <c r="GN954" i="14"/>
  <c r="GE956" i="14" l="1"/>
  <c r="GO955" i="14"/>
  <c r="GN955" i="14"/>
  <c r="GE957" i="14" l="1"/>
  <c r="GO956" i="14"/>
  <c r="GN956" i="14"/>
  <c r="GE958" i="14" l="1"/>
  <c r="GN957" i="14"/>
  <c r="GO957" i="14"/>
  <c r="GE959" i="14" l="1"/>
  <c r="GO958" i="14"/>
  <c r="GN958" i="14"/>
  <c r="GE960" i="14" l="1"/>
  <c r="GO959" i="14"/>
  <c r="GN959" i="14"/>
  <c r="GE961" i="14" l="1"/>
  <c r="GN960" i="14"/>
  <c r="GO960" i="14"/>
  <c r="GE962" i="14" l="1"/>
  <c r="GO961" i="14"/>
  <c r="GN961" i="14"/>
  <c r="GE963" i="14" l="1"/>
  <c r="GN962" i="14"/>
  <c r="GO962" i="14"/>
  <c r="GE964" i="14" l="1"/>
  <c r="GN963" i="14"/>
  <c r="GO963" i="14"/>
  <c r="GE965" i="14" l="1"/>
  <c r="GN964" i="14"/>
  <c r="GO964" i="14"/>
  <c r="GN965" i="14" l="1"/>
  <c r="GE966" i="14"/>
  <c r="GO965" i="14"/>
  <c r="GE967" i="14" l="1"/>
  <c r="GO966" i="14"/>
  <c r="GN966" i="14"/>
  <c r="GE968" i="14" l="1"/>
  <c r="GO967" i="14"/>
  <c r="GN967" i="14"/>
  <c r="GE969" i="14" l="1"/>
  <c r="GN968" i="14"/>
  <c r="GO968" i="14"/>
  <c r="GE970" i="14" l="1"/>
  <c r="GO969" i="14"/>
  <c r="GN969" i="14"/>
  <c r="GE971" i="14" l="1"/>
  <c r="GO970" i="14"/>
  <c r="GN970" i="14"/>
  <c r="GE972" i="14" l="1"/>
  <c r="GO971" i="14"/>
  <c r="GN971" i="14"/>
  <c r="GE973" i="14" l="1"/>
  <c r="GN972" i="14"/>
  <c r="GO972" i="14"/>
  <c r="GE974" i="14" l="1"/>
  <c r="GN973" i="14"/>
  <c r="GO973" i="14"/>
  <c r="GE975" i="14" l="1"/>
  <c r="GO974" i="14"/>
  <c r="GN974" i="14"/>
  <c r="GE976" i="14" l="1"/>
  <c r="GO975" i="14"/>
  <c r="GN975" i="14"/>
  <c r="GE977" i="14" l="1"/>
  <c r="GN976" i="14"/>
  <c r="GO976" i="14"/>
  <c r="GE978" i="14" l="1"/>
  <c r="GO977" i="14"/>
  <c r="GN977" i="14"/>
  <c r="GE979" i="14" l="1"/>
  <c r="GN978" i="14"/>
  <c r="GO978" i="14"/>
  <c r="GO979" i="14" l="1"/>
  <c r="GE980" i="14"/>
  <c r="GN979" i="14"/>
  <c r="GE981" i="14" l="1"/>
  <c r="GN980" i="14"/>
  <c r="GO980" i="14"/>
  <c r="GE982" i="14" l="1"/>
  <c r="GN981" i="14"/>
  <c r="GO981" i="14"/>
  <c r="GE983" i="14" l="1"/>
  <c r="GO982" i="14"/>
  <c r="GN982" i="14"/>
  <c r="GE984" i="14" l="1"/>
  <c r="GN983" i="14"/>
  <c r="GO983" i="14"/>
  <c r="GE985" i="14" l="1"/>
  <c r="GO984" i="14"/>
  <c r="GN984" i="14"/>
  <c r="GE986" i="14" l="1"/>
  <c r="GO985" i="14"/>
  <c r="GN985" i="14"/>
  <c r="GE987" i="14" l="1"/>
  <c r="GO986" i="14"/>
  <c r="GN986" i="14"/>
  <c r="GO987" i="14" l="1"/>
  <c r="GN987" i="14"/>
  <c r="GE988" i="14"/>
  <c r="GN988" i="14" l="1"/>
  <c r="GE989" i="14"/>
  <c r="GO988" i="14"/>
  <c r="GE990" i="14" l="1"/>
  <c r="GO989" i="14"/>
  <c r="GN989" i="14"/>
  <c r="GE991" i="14" l="1"/>
  <c r="GN990" i="14"/>
  <c r="GO990" i="14"/>
  <c r="GE992" i="14" l="1"/>
  <c r="GO991" i="14"/>
  <c r="GN991" i="14"/>
  <c r="GE993" i="14" l="1"/>
  <c r="GN992" i="14"/>
  <c r="GO992" i="14"/>
  <c r="GE994" i="14" l="1"/>
  <c r="GN993" i="14"/>
  <c r="GO993" i="14"/>
  <c r="GE995" i="14" l="1"/>
  <c r="GN994" i="14"/>
  <c r="GO994" i="14"/>
  <c r="GE996" i="14" l="1"/>
  <c r="GO995" i="14"/>
  <c r="GN995" i="14"/>
  <c r="GE997" i="14" l="1"/>
  <c r="GO996" i="14"/>
  <c r="GN996" i="14"/>
  <c r="GE998" i="14" l="1"/>
  <c r="GN997" i="14"/>
  <c r="GO997" i="14"/>
  <c r="GO998" i="14" l="1"/>
  <c r="GN998" i="14"/>
  <c r="GE999" i="14"/>
  <c r="GE1000" i="14" l="1"/>
  <c r="GO999" i="14"/>
  <c r="GN999" i="14"/>
  <c r="GO1000" i="14" l="1"/>
  <c r="GN1000" i="14"/>
  <c r="GE1001" i="14"/>
  <c r="GN1001" i="14" l="1"/>
  <c r="GE1002" i="14"/>
  <c r="GO1001" i="14"/>
  <c r="GO1002" i="14" l="1"/>
  <c r="GN1002" i="14"/>
  <c r="GE1003" i="14"/>
  <c r="GE1004" i="14" l="1"/>
  <c r="GN1003" i="14"/>
  <c r="GO1003" i="14"/>
  <c r="GO1004" i="14" l="1"/>
  <c r="GN1004" i="14"/>
  <c r="GE1005" i="14"/>
  <c r="GN1005" i="14" l="1"/>
  <c r="GE1006" i="14"/>
  <c r="GO1005" i="14"/>
  <c r="GO1006" i="14" l="1"/>
  <c r="GE1007" i="14"/>
  <c r="GN1006" i="14"/>
  <c r="GO1007" i="14" l="1"/>
  <c r="GN1007" i="14"/>
  <c r="GE1008" i="14"/>
  <c r="GO1008" i="14" l="1"/>
  <c r="GN1008" i="14"/>
  <c r="GE1009" i="14"/>
  <c r="GO1009" i="14" l="1"/>
  <c r="GN1009" i="14"/>
  <c r="GE1010" i="14"/>
  <c r="GE1011" i="14" l="1"/>
  <c r="GO1010" i="14"/>
  <c r="GN1010" i="14"/>
  <c r="GE1012" i="14" l="1"/>
  <c r="GO1011" i="14"/>
  <c r="GN1011" i="14"/>
  <c r="GO1012" i="14" l="1"/>
  <c r="GN1012" i="14"/>
  <c r="GE1013" i="14"/>
  <c r="GO1013" i="14" l="1"/>
  <c r="GN1013" i="14"/>
  <c r="GE1014" i="14"/>
  <c r="GE1015" i="14" l="1"/>
  <c r="GO1014" i="14"/>
  <c r="GN1014" i="14"/>
  <c r="GO1015" i="14" l="1"/>
  <c r="GN1015" i="14"/>
  <c r="GE1016" i="14"/>
  <c r="GE1017" i="14" l="1"/>
  <c r="GO1016" i="14"/>
  <c r="GN1016" i="14"/>
  <c r="GN1017" i="14" l="1"/>
  <c r="GE1018" i="14"/>
  <c r="GO1017" i="14"/>
  <c r="GN1018" i="14" l="1"/>
  <c r="GE1019" i="14"/>
  <c r="GO1018" i="14"/>
  <c r="GO1019" i="14" l="1"/>
  <c r="GN1019" i="14"/>
  <c r="GE1020" i="14"/>
  <c r="GO1020" i="14" l="1"/>
  <c r="GN1020" i="14"/>
  <c r="GE1021" i="14"/>
  <c r="GE1022" i="14" l="1"/>
  <c r="GO1021" i="14"/>
  <c r="GN1021" i="14"/>
  <c r="GO1022" i="14" l="1"/>
  <c r="GN1022" i="14"/>
  <c r="GE1023" i="14"/>
  <c r="GO1023" i="14" l="1"/>
  <c r="GN1023" i="14"/>
  <c r="GE1024" i="14"/>
  <c r="GE1025" i="14" l="1"/>
  <c r="GO1024" i="14"/>
  <c r="GN1024" i="14"/>
  <c r="GN1025" i="14" l="1"/>
  <c r="GE1026" i="14"/>
  <c r="GO1025" i="14"/>
  <c r="GE1027" i="14" l="1"/>
  <c r="GO1026" i="14"/>
  <c r="GN1026" i="14"/>
  <c r="GO1027" i="14" l="1"/>
  <c r="GN1027" i="14"/>
  <c r="GE1028" i="14"/>
  <c r="GO1028" i="14" l="1"/>
  <c r="GN1028" i="14"/>
  <c r="GE1029" i="14"/>
  <c r="GO1029" i="14" l="1"/>
  <c r="GN1029" i="14"/>
  <c r="GE1030" i="14"/>
  <c r="GN1030" i="14" l="1"/>
  <c r="GE1031" i="14"/>
  <c r="GO1030" i="14"/>
  <c r="GE1032" i="14" l="1"/>
  <c r="GO1031" i="14"/>
  <c r="GN1031" i="14"/>
  <c r="GN1032" i="14" l="1"/>
  <c r="GE1033" i="14"/>
  <c r="GO1032" i="14"/>
  <c r="GO1033" i="14" l="1"/>
  <c r="GN1033" i="14"/>
  <c r="GE1034" i="14"/>
  <c r="GO1034" i="14" l="1"/>
  <c r="GN1034" i="14"/>
  <c r="GE1035" i="14"/>
  <c r="GN1035" i="14" l="1"/>
  <c r="GE1036" i="14"/>
  <c r="GO1035" i="14"/>
  <c r="GN1036" i="14" l="1"/>
  <c r="GE1037" i="14"/>
  <c r="GO1036" i="14"/>
  <c r="GO1037" i="14" l="1"/>
  <c r="GN1037" i="14"/>
  <c r="GE1038" i="14"/>
  <c r="GO1038" i="14" l="1"/>
  <c r="GN1038" i="14"/>
  <c r="GE1039" i="14"/>
  <c r="GO1039" i="14" l="1"/>
  <c r="GN1039" i="14"/>
  <c r="GE1040" i="14"/>
  <c r="GN1040" i="14" l="1"/>
  <c r="GE1041" i="14"/>
  <c r="GO1040" i="14"/>
  <c r="GO1041" i="14" l="1"/>
  <c r="GN1041" i="14"/>
  <c r="GE1042" i="14"/>
  <c r="GN1042" i="14" l="1"/>
  <c r="GO1042" i="14"/>
  <c r="GE1043" i="14"/>
  <c r="GO1043" i="14" l="1"/>
  <c r="GN1043" i="14"/>
  <c r="GE1044" i="14"/>
  <c r="GO1044" i="14" l="1"/>
  <c r="GN1044" i="14"/>
  <c r="GE1045" i="14"/>
  <c r="GO1045" i="14" l="1"/>
  <c r="GN1045" i="14"/>
  <c r="GE1046" i="14"/>
  <c r="GN1046" i="14" l="1"/>
  <c r="GE1047" i="14"/>
  <c r="GO1046" i="14"/>
  <c r="GN1047" i="14" l="1"/>
  <c r="GE1048" i="14"/>
  <c r="GO1047" i="14"/>
  <c r="GO1048" i="14" l="1"/>
  <c r="GN1048" i="14"/>
  <c r="GE1049" i="14"/>
  <c r="GO1049" i="14" l="1"/>
  <c r="GN1049" i="14"/>
  <c r="GE1050" i="14"/>
  <c r="GN1050" i="14" l="1"/>
  <c r="GE1051" i="14"/>
  <c r="GO1050" i="14"/>
  <c r="GN1051" i="14" l="1"/>
  <c r="GE1052" i="14"/>
  <c r="GO1051" i="14"/>
  <c r="GO1052" i="14" l="1"/>
  <c r="GN1052" i="14"/>
  <c r="GE1053" i="14"/>
  <c r="GO1053" i="14" l="1"/>
  <c r="GN1053" i="14"/>
  <c r="GE1054" i="14"/>
  <c r="GN1054" i="14" l="1"/>
  <c r="GE1055" i="14"/>
  <c r="GO1054" i="14"/>
  <c r="GN1055" i="14" l="1"/>
  <c r="GE1056" i="14"/>
  <c r="GO1055" i="14"/>
  <c r="GN1056" i="14" l="1"/>
  <c r="GE1057" i="14"/>
  <c r="GO1056" i="14"/>
  <c r="GO1057" i="14" l="1"/>
  <c r="GN1057" i="14"/>
  <c r="GE1058" i="14"/>
  <c r="GN1058" i="14" l="1"/>
  <c r="GE1059" i="14"/>
  <c r="GO1058" i="14"/>
  <c r="GN1059" i="14" l="1"/>
  <c r="GE1060" i="14"/>
  <c r="GO1059" i="14"/>
  <c r="GN1060" i="14" l="1"/>
  <c r="GE1061" i="14"/>
  <c r="GO1060" i="14"/>
  <c r="GO1061" i="14" l="1"/>
  <c r="GN1061" i="14"/>
  <c r="GE1062" i="14"/>
  <c r="GN1062" i="14" l="1"/>
  <c r="GE1063" i="14"/>
  <c r="GO1062" i="14"/>
  <c r="GN1063" i="14" l="1"/>
  <c r="GE1064" i="14"/>
  <c r="GO1063" i="14"/>
  <c r="GN1064" i="14" l="1"/>
  <c r="GE1065" i="14"/>
  <c r="GO1064" i="14"/>
  <c r="GN1065" i="14" l="1"/>
  <c r="GE1066" i="14"/>
  <c r="GO1065" i="14"/>
  <c r="GO1066" i="14" l="1"/>
  <c r="GN1066" i="14"/>
  <c r="GE1067" i="14"/>
  <c r="GO1067" i="14" l="1"/>
  <c r="GN1067" i="14"/>
  <c r="GE1068" i="14"/>
  <c r="GO1068" i="14" l="1"/>
  <c r="GN1068" i="14"/>
  <c r="GE1069" i="14"/>
  <c r="GN1069" i="14" l="1"/>
  <c r="GE1070" i="14"/>
  <c r="GO1069" i="14"/>
  <c r="GO1070" i="14" l="1"/>
  <c r="GN1070" i="14"/>
  <c r="GE1071" i="14"/>
  <c r="GN1071" i="14" l="1"/>
  <c r="GE1072" i="14"/>
  <c r="GO1071" i="14"/>
  <c r="GN1072" i="14" l="1"/>
  <c r="GE1073" i="14"/>
  <c r="GO1072" i="14"/>
  <c r="GO1073" i="14" l="1"/>
  <c r="GN1073" i="14"/>
  <c r="GE1074" i="14"/>
  <c r="GO1074" i="14" l="1"/>
  <c r="GN1074" i="14"/>
  <c r="GE1075" i="14"/>
  <c r="GO1075" i="14" l="1"/>
  <c r="GN1075" i="14"/>
  <c r="GE1076" i="14"/>
  <c r="GN1076" i="14" l="1"/>
  <c r="GE1077" i="14"/>
  <c r="GO1076" i="14"/>
  <c r="GN1077" i="14" l="1"/>
  <c r="GE1078" i="14"/>
  <c r="GO1077" i="14"/>
  <c r="GO1078" i="14" l="1"/>
  <c r="GN1078" i="14"/>
  <c r="GE1079" i="14"/>
  <c r="GN1079" i="14" l="1"/>
  <c r="GE1080" i="14"/>
  <c r="GO1079" i="14"/>
  <c r="GN1080" i="14" l="1"/>
  <c r="GO1080" i="14"/>
  <c r="GE1081" i="14"/>
  <c r="GN1081" i="14" l="1"/>
  <c r="GE1082" i="14"/>
  <c r="GO1081" i="14"/>
  <c r="GN1082" i="14" l="1"/>
  <c r="GE1083" i="14"/>
  <c r="GO1082" i="14"/>
  <c r="GN1083" i="14" l="1"/>
  <c r="GE1084" i="14"/>
  <c r="GO1083" i="14"/>
  <c r="GN1084" i="14" l="1"/>
  <c r="GE1085" i="14"/>
  <c r="GO1084" i="14"/>
  <c r="GO1085" i="14" l="1"/>
  <c r="GN1085" i="14"/>
  <c r="GE1086" i="14"/>
  <c r="GO1086" i="14" l="1"/>
  <c r="GN1086" i="14"/>
  <c r="GE1087" i="14"/>
  <c r="GO1087" i="14" l="1"/>
  <c r="GN1087" i="14"/>
  <c r="GE1088" i="14"/>
  <c r="GN1088" i="14" l="1"/>
  <c r="GE1089" i="14"/>
  <c r="GO1088" i="14"/>
  <c r="GN1089" i="14" l="1"/>
  <c r="GE1090" i="14"/>
  <c r="GO1089" i="14"/>
  <c r="GN1090" i="14" l="1"/>
  <c r="GE1091" i="14"/>
  <c r="GO1090" i="14"/>
  <c r="GO1091" i="14" l="1"/>
  <c r="GN1091" i="14"/>
  <c r="GE1092" i="14"/>
  <c r="GN1092" i="14" l="1"/>
  <c r="GE1093" i="14"/>
  <c r="GO1092" i="14"/>
  <c r="GN1093" i="14" l="1"/>
  <c r="GE1094" i="14"/>
  <c r="GO1093" i="14"/>
  <c r="GO1094" i="14" l="1"/>
  <c r="GN1094" i="14"/>
  <c r="GE1095" i="14"/>
  <c r="GN1095" i="14" l="1"/>
  <c r="GE1096" i="14"/>
  <c r="GO1095" i="14"/>
  <c r="GN1096" i="14" l="1"/>
  <c r="GE1097" i="14"/>
  <c r="GO1096" i="14"/>
  <c r="GN1097" i="14" l="1"/>
  <c r="GE1098" i="14"/>
  <c r="GO1097" i="14"/>
  <c r="GO1098" i="14" l="1"/>
  <c r="GN1098" i="14"/>
  <c r="GE1099" i="14"/>
  <c r="GN1099" i="14" l="1"/>
  <c r="GE1100" i="14"/>
  <c r="GO1099" i="14"/>
  <c r="GO1100" i="14" l="1"/>
  <c r="GN1100" i="14"/>
  <c r="GE1101" i="14"/>
  <c r="GN1101" i="14" l="1"/>
  <c r="GE1102" i="14"/>
  <c r="GO1101" i="14"/>
  <c r="GO1102" i="14" l="1"/>
  <c r="GN1102" i="14"/>
  <c r="GE1103" i="14"/>
  <c r="GO1103" i="14" l="1"/>
  <c r="GN1103" i="14"/>
  <c r="GE1104" i="14"/>
  <c r="GO1104" i="14" l="1"/>
  <c r="GN1104" i="14"/>
  <c r="GE1105" i="14"/>
  <c r="GO1105" i="14" l="1"/>
  <c r="GN1105" i="14"/>
  <c r="GE1106" i="14"/>
  <c r="GO1106" i="14" l="1"/>
  <c r="GN1106" i="14"/>
  <c r="GE1107" i="14"/>
  <c r="GO1107" i="14" l="1"/>
  <c r="GN1107" i="14"/>
  <c r="GE1108" i="14"/>
  <c r="GO1108" i="14" l="1"/>
  <c r="GN1108" i="14"/>
  <c r="GE1109" i="14"/>
  <c r="GO1109" i="14" l="1"/>
  <c r="GN1109" i="14"/>
  <c r="GE1110" i="14"/>
  <c r="GO1110" i="14" l="1"/>
  <c r="GN1110" i="14"/>
  <c r="GE1111" i="14"/>
  <c r="GO1111" i="14" l="1"/>
  <c r="GN1111" i="14"/>
  <c r="GE1112" i="14"/>
  <c r="GO1112" i="14" l="1"/>
  <c r="GN1112" i="14"/>
  <c r="GE1113" i="14"/>
  <c r="GO1113" i="14" l="1"/>
  <c r="GN1113" i="14"/>
  <c r="GE1114" i="14"/>
  <c r="GO1114" i="14" l="1"/>
  <c r="GN1114" i="14"/>
  <c r="GE1115" i="14"/>
  <c r="GO1115" i="14" l="1"/>
  <c r="GN1115" i="14"/>
  <c r="GE1116" i="14"/>
  <c r="GO1116" i="14" l="1"/>
  <c r="GN1116" i="14"/>
  <c r="GE1117" i="14"/>
  <c r="GO1117" i="14" l="1"/>
  <c r="GN1117" i="14"/>
  <c r="GE1118" i="14"/>
  <c r="GO1118" i="14" l="1"/>
  <c r="GN1118" i="14"/>
  <c r="GE1119" i="14"/>
  <c r="GN1119" i="14" l="1"/>
  <c r="GO1119" i="14"/>
  <c r="GE1120" i="14"/>
  <c r="GO1120" i="14" l="1"/>
  <c r="GN1120" i="14"/>
  <c r="GE1121" i="14"/>
  <c r="GO1121" i="14" l="1"/>
  <c r="GN1121" i="14"/>
  <c r="GE1122" i="14"/>
  <c r="GO1122" i="14" l="1"/>
  <c r="GN1122" i="14"/>
  <c r="GE1123" i="14"/>
  <c r="GO1123" i="14" l="1"/>
  <c r="GN1123" i="14"/>
  <c r="GE1124" i="14"/>
  <c r="GO1124" i="14" l="1"/>
  <c r="GN1124" i="14"/>
  <c r="GE1125" i="14"/>
  <c r="GO1125" i="14" l="1"/>
  <c r="GN1125" i="14"/>
  <c r="GE1126" i="14"/>
  <c r="GO1126" i="14" l="1"/>
  <c r="GN1126" i="14"/>
  <c r="GE1127" i="14"/>
  <c r="GO1127" i="14" l="1"/>
  <c r="GN1127" i="14"/>
  <c r="GE1128" i="14"/>
  <c r="GO1128" i="14" l="1"/>
  <c r="GN1128" i="14"/>
  <c r="GE1129" i="14"/>
  <c r="GO1129" i="14" l="1"/>
  <c r="GN1129" i="14"/>
  <c r="GE1130" i="14"/>
  <c r="GO1130" i="14" l="1"/>
  <c r="GN1130" i="14"/>
  <c r="GE1131" i="14"/>
  <c r="GE1132" i="14" l="1"/>
  <c r="GO1131" i="14"/>
  <c r="GN1131" i="14"/>
  <c r="GO1132" i="14" l="1"/>
  <c r="GN1132" i="14"/>
  <c r="GE1133" i="14"/>
  <c r="GE1134" i="14" l="1"/>
  <c r="GO1133" i="14"/>
  <c r="GN1133" i="14"/>
  <c r="GE1135" i="14" l="1"/>
  <c r="GO1134" i="14"/>
  <c r="GN1134" i="14"/>
  <c r="GO1135" i="14" l="1"/>
  <c r="GN1135" i="14"/>
  <c r="GE1136" i="14"/>
  <c r="GE1137" i="14" l="1"/>
  <c r="GO1136" i="14"/>
  <c r="GN1136" i="14"/>
  <c r="GE1138" i="14" l="1"/>
  <c r="GO1137" i="14"/>
  <c r="GN1137" i="14"/>
  <c r="GE1139" i="14" l="1"/>
  <c r="GO1138" i="14"/>
  <c r="GN1138" i="14"/>
  <c r="GO1139" i="14" l="1"/>
  <c r="GN1139" i="14"/>
  <c r="GE1140" i="14"/>
  <c r="GE1141" i="14" l="1"/>
  <c r="GO1140" i="14"/>
  <c r="GN1140" i="14"/>
  <c r="GE1142" i="14" l="1"/>
  <c r="GO1141" i="14"/>
  <c r="GN1141" i="14"/>
  <c r="GE1143" i="14" l="1"/>
  <c r="GO1142" i="14"/>
  <c r="GN1142" i="14"/>
  <c r="GE1144" i="14" l="1"/>
  <c r="GO1143" i="14"/>
  <c r="GN1143" i="14"/>
  <c r="GO1144" i="14" l="1"/>
  <c r="GN1144" i="14"/>
  <c r="GE1145" i="14"/>
  <c r="GE1146" i="14" l="1"/>
  <c r="GO1145" i="14"/>
  <c r="GN1145" i="14"/>
  <c r="GO1146" i="14" l="1"/>
  <c r="GN1146" i="14"/>
  <c r="GE1147" i="14"/>
  <c r="GO1147" i="14" l="1"/>
  <c r="GN1147" i="14"/>
  <c r="GE1148" i="14"/>
  <c r="GE1149" i="14" l="1"/>
  <c r="GO1148" i="14"/>
  <c r="GN1148" i="14"/>
  <c r="GE1150" i="14" l="1"/>
  <c r="GO1149" i="14"/>
  <c r="GN1149" i="14"/>
  <c r="GE1151" i="14" l="1"/>
  <c r="GO1150" i="14"/>
  <c r="GN1150" i="14"/>
  <c r="GO1151" i="14" l="1"/>
  <c r="GN1151" i="14"/>
  <c r="GE1152" i="14"/>
  <c r="GE1153" i="14" l="1"/>
  <c r="GO1152" i="14"/>
  <c r="GN1152" i="14"/>
  <c r="GO1153" i="14" l="1"/>
  <c r="GN1153" i="14"/>
  <c r="GE1154" i="14"/>
  <c r="GE1155" i="14" l="1"/>
  <c r="GO1154" i="14"/>
  <c r="GN1154" i="14"/>
  <c r="GE1156" i="14" l="1"/>
  <c r="GO1155" i="14"/>
  <c r="GN1155" i="14"/>
  <c r="GE1157" i="14" l="1"/>
  <c r="GO1156" i="14"/>
  <c r="GN1156" i="14"/>
  <c r="GO1157" i="14" l="1"/>
  <c r="GN1157" i="14"/>
  <c r="GE1158" i="14"/>
  <c r="GE1159" i="14" l="1"/>
  <c r="GO1158" i="14"/>
  <c r="GN1158" i="14"/>
  <c r="GO1159" i="14" l="1"/>
  <c r="GN1159" i="14"/>
  <c r="GE1160" i="14"/>
  <c r="GE1161" i="14" l="1"/>
  <c r="GO1160" i="14"/>
  <c r="GN1160" i="14"/>
  <c r="GE1162" i="14" l="1"/>
  <c r="GO1161" i="14"/>
  <c r="GN1161" i="14"/>
  <c r="GE1163" i="14" l="1"/>
  <c r="GO1162" i="14"/>
  <c r="GN1162" i="14"/>
  <c r="GO1163" i="14" l="1"/>
  <c r="GN1163" i="14"/>
  <c r="GE1164" i="14"/>
  <c r="GE1165" i="14" l="1"/>
  <c r="GO1164" i="14"/>
  <c r="GN1164" i="14"/>
  <c r="GO1165" i="14" l="1"/>
  <c r="GN1165" i="14"/>
  <c r="GE1166" i="14"/>
  <c r="GO1166" i="14" l="1"/>
  <c r="GN1166" i="14"/>
  <c r="GE1167" i="14"/>
  <c r="GE1168" i="14" l="1"/>
  <c r="GO1167" i="14"/>
  <c r="GN1167" i="14"/>
  <c r="GE1169" i="14" l="1"/>
  <c r="GO1168" i="14"/>
  <c r="GN1168" i="14"/>
  <c r="GO1169" i="14" l="1"/>
  <c r="GN1169" i="14"/>
  <c r="GE1170" i="14"/>
  <c r="GO1170" i="14" l="1"/>
  <c r="GN1170" i="14"/>
  <c r="GE1171" i="14"/>
  <c r="GE1172" i="14" l="1"/>
  <c r="GO1171" i="14"/>
  <c r="GN1171" i="14"/>
  <c r="GO1172" i="14" l="1"/>
  <c r="GN1172" i="14"/>
  <c r="GE1173" i="14"/>
  <c r="GE1174" i="14" l="1"/>
  <c r="GO1173" i="14"/>
  <c r="GN1173" i="14"/>
  <c r="GE1175" i="14" l="1"/>
  <c r="GO1174" i="14"/>
  <c r="GN1174" i="14"/>
  <c r="GO1175" i="14" l="1"/>
  <c r="GN1175" i="14"/>
  <c r="GE1176" i="14"/>
  <c r="GE1177" i="14" l="1"/>
  <c r="GO1176" i="14"/>
  <c r="GN1176" i="14"/>
  <c r="GE1178" i="14" l="1"/>
  <c r="GO1177" i="14"/>
  <c r="GN1177" i="14"/>
  <c r="GE1179" i="14" l="1"/>
  <c r="GO1178" i="14"/>
  <c r="GN1178" i="14"/>
  <c r="GE1180" i="14" l="1"/>
  <c r="GO1179" i="14"/>
  <c r="GN1179" i="14"/>
  <c r="GE1181" i="14" l="1"/>
  <c r="GO1180" i="14"/>
  <c r="GN1180" i="14"/>
  <c r="GO1181" i="14" l="1"/>
  <c r="GN1181" i="14"/>
  <c r="GE1182" i="14"/>
  <c r="GE1183" i="14" l="1"/>
  <c r="GO1182" i="14"/>
  <c r="GN1182" i="14"/>
  <c r="GO1183" i="14" l="1"/>
  <c r="GN1183" i="14"/>
  <c r="GE1184" i="14"/>
  <c r="GE1185" i="14" l="1"/>
  <c r="GO1184" i="14"/>
  <c r="GN1184" i="14"/>
  <c r="GE1186" i="14" l="1"/>
  <c r="GO1185" i="14"/>
  <c r="GN1185" i="14"/>
  <c r="GE1187" i="14" l="1"/>
  <c r="GO1186" i="14"/>
  <c r="GN1186" i="14"/>
  <c r="GO1187" i="14" l="1"/>
  <c r="GN1187" i="14"/>
  <c r="GE1188" i="14"/>
  <c r="GE1189" i="14" l="1"/>
  <c r="GO1188" i="14"/>
  <c r="GN1188" i="14"/>
  <c r="GO1189" i="14" l="1"/>
  <c r="GN1189" i="14"/>
  <c r="GE1190" i="14"/>
  <c r="GE1191" i="14" l="1"/>
  <c r="GO1190" i="14"/>
  <c r="GN1190" i="14"/>
  <c r="GE1192" i="14" l="1"/>
  <c r="GO1191" i="14"/>
  <c r="GN1191" i="14"/>
  <c r="GE1193" i="14" l="1"/>
  <c r="GO1192" i="14"/>
  <c r="GN1192" i="14"/>
  <c r="GO1193" i="14" l="1"/>
  <c r="GN1193" i="14"/>
  <c r="GE1194" i="14"/>
  <c r="GE1195" i="14" l="1"/>
  <c r="GO1194" i="14"/>
  <c r="GN1194" i="14"/>
  <c r="GO1195" i="14" l="1"/>
  <c r="GN1195" i="14"/>
  <c r="GE1196" i="14"/>
  <c r="GO1196" i="14" l="1"/>
  <c r="GN1196" i="14"/>
  <c r="GE1197" i="14"/>
  <c r="GO1197" i="14" l="1"/>
  <c r="GN1197" i="14"/>
  <c r="GE1198" i="14"/>
  <c r="GO1198" i="14" l="1"/>
  <c r="GN1198" i="14"/>
  <c r="GE1199" i="14"/>
  <c r="GO1199" i="14" l="1"/>
  <c r="GN1199" i="14"/>
  <c r="GE1200" i="14"/>
  <c r="GO1200" i="14" l="1"/>
  <c r="GN1200" i="14"/>
  <c r="GE1201" i="14"/>
  <c r="GO1201" i="14" l="1"/>
  <c r="GN1201" i="14"/>
  <c r="GE1202" i="14"/>
  <c r="GO1202" i="14" l="1"/>
  <c r="GN1202" i="14"/>
  <c r="GE1203" i="14"/>
  <c r="GO1203" i="14" l="1"/>
  <c r="GN1203" i="14"/>
  <c r="GE1204" i="14"/>
  <c r="GO1204" i="14" l="1"/>
  <c r="GN1204" i="14"/>
  <c r="GE1205" i="14"/>
  <c r="GO1205" i="14" l="1"/>
  <c r="GN1205" i="14"/>
  <c r="GE1206" i="14"/>
  <c r="GO1206" i="14" l="1"/>
  <c r="GN1206" i="14"/>
  <c r="GE1207" i="14"/>
  <c r="GO1207" i="14" l="1"/>
  <c r="GN1207" i="14"/>
  <c r="GE1208" i="14"/>
  <c r="GO1208" i="14" l="1"/>
  <c r="GN1208" i="14"/>
  <c r="GE1209" i="14"/>
  <c r="GO1209" i="14" l="1"/>
  <c r="GN1209" i="14"/>
  <c r="GE1210" i="14"/>
  <c r="GO1210" i="14" l="1"/>
  <c r="GN1210" i="14"/>
  <c r="GE1211" i="14"/>
  <c r="GO1211" i="14" l="1"/>
  <c r="GN1211" i="14"/>
  <c r="GE1212" i="14"/>
  <c r="GO1212" i="14" l="1"/>
  <c r="GN1212" i="14"/>
  <c r="GE1213" i="14"/>
  <c r="GO1213" i="14" l="1"/>
  <c r="GN1213" i="14"/>
  <c r="GE1214" i="14"/>
  <c r="GO1214" i="14" l="1"/>
  <c r="GN1214" i="14"/>
  <c r="GE1215" i="14"/>
  <c r="GO1215" i="14" l="1"/>
  <c r="GN1215" i="14"/>
  <c r="GE1216" i="14"/>
  <c r="GO1216" i="14" l="1"/>
  <c r="GN1216" i="14"/>
  <c r="GE1217" i="14"/>
  <c r="GO1217" i="14" l="1"/>
  <c r="GN1217" i="14"/>
  <c r="GE1218" i="14"/>
  <c r="GO1218" i="14" l="1"/>
  <c r="GN1218" i="14"/>
  <c r="GE1219" i="14"/>
  <c r="GO1219" i="14" l="1"/>
  <c r="GN1219" i="14"/>
  <c r="GE1220" i="14"/>
  <c r="GO1220" i="14" l="1"/>
  <c r="GN1220" i="14"/>
  <c r="GE1221" i="14"/>
  <c r="GO1221" i="14" l="1"/>
  <c r="GN1221" i="14"/>
  <c r="GE1222" i="14"/>
  <c r="GO1222" i="14" l="1"/>
  <c r="GN1222" i="14"/>
  <c r="GE1223" i="14"/>
  <c r="GO1223" i="14" l="1"/>
  <c r="GN1223" i="14"/>
  <c r="GE1224" i="14"/>
  <c r="GO1224" i="14" l="1"/>
  <c r="GN1224" i="14"/>
  <c r="GE1225" i="14"/>
  <c r="GO1225" i="14" l="1"/>
  <c r="GN1225" i="14"/>
  <c r="GE1226" i="14"/>
  <c r="GO1226" i="14" l="1"/>
  <c r="GN1226" i="14"/>
  <c r="GE1227" i="14"/>
  <c r="GO1227" i="14" l="1"/>
  <c r="GN1227" i="14"/>
  <c r="GE1228" i="14"/>
  <c r="GO1228" i="14" l="1"/>
  <c r="GN1228" i="14"/>
  <c r="GE1229" i="14"/>
  <c r="GO1229" i="14" l="1"/>
  <c r="GN1229" i="14"/>
  <c r="GE1230" i="14"/>
  <c r="GO1230" i="14" l="1"/>
  <c r="GN1230" i="14"/>
  <c r="GE1231" i="14"/>
  <c r="GO1231" i="14" l="1"/>
  <c r="GN1231" i="14"/>
  <c r="GE1232" i="14"/>
  <c r="GO1232" i="14" l="1"/>
  <c r="GN1232" i="14"/>
  <c r="GE1233" i="14"/>
  <c r="GO1233" i="14" l="1"/>
  <c r="GN1233" i="14"/>
  <c r="GE1234" i="14"/>
  <c r="GO1234" i="14" l="1"/>
  <c r="GN1234" i="14"/>
  <c r="GE1235" i="14"/>
  <c r="GO1235" i="14" l="1"/>
  <c r="GN1235" i="14"/>
  <c r="GE1236" i="14"/>
  <c r="GO1236" i="14" l="1"/>
  <c r="GN1236" i="14"/>
  <c r="GE1237" i="14"/>
  <c r="GO1237" i="14" l="1"/>
  <c r="GN1237" i="14"/>
  <c r="GE1238" i="14"/>
  <c r="GO1238" i="14" l="1"/>
  <c r="GE1239" i="14"/>
  <c r="GN1238" i="14"/>
  <c r="GO1239" i="14" l="1"/>
  <c r="GN1239" i="14"/>
  <c r="GE1240" i="14"/>
  <c r="GO1240" i="14" l="1"/>
  <c r="GN1240" i="14"/>
  <c r="GE1241" i="14"/>
  <c r="GO1241" i="14" l="1"/>
  <c r="GE1242" i="14"/>
  <c r="GN1241" i="14"/>
  <c r="GO1242" i="14" l="1"/>
  <c r="GN1242" i="14"/>
  <c r="GE1243" i="14"/>
  <c r="GO1243" i="14" l="1"/>
  <c r="GN1243" i="14"/>
  <c r="GE1244" i="14"/>
  <c r="GO1244" i="14" l="1"/>
  <c r="GN1244" i="14"/>
  <c r="GE1245" i="14"/>
  <c r="GO1245" i="14" l="1"/>
  <c r="GN1245" i="14"/>
  <c r="GE1246" i="14"/>
  <c r="GO1246" i="14" l="1"/>
  <c r="GN1246" i="14"/>
  <c r="GE1247" i="14"/>
  <c r="GO1247" i="14" l="1"/>
  <c r="GN1247" i="14"/>
  <c r="GE1248" i="14"/>
  <c r="GO1248" i="14" l="1"/>
  <c r="GN1248" i="14"/>
  <c r="GE1249" i="14"/>
  <c r="GO1249" i="14" l="1"/>
  <c r="GN1249" i="14"/>
  <c r="GE1250" i="14"/>
  <c r="GO1250" i="14" l="1"/>
  <c r="GN1250" i="14"/>
  <c r="GE1251" i="14"/>
  <c r="GO1251" i="14" l="1"/>
  <c r="GN1251" i="14"/>
  <c r="GE1252" i="14"/>
  <c r="GO1252" i="14" l="1"/>
  <c r="GE1253" i="14"/>
  <c r="GN1252" i="14"/>
  <c r="GO1253" i="14" l="1"/>
  <c r="GN1253" i="14"/>
  <c r="GE1254" i="14"/>
  <c r="GO1254" i="14" l="1"/>
  <c r="GE1255" i="14"/>
  <c r="GN1254" i="14"/>
  <c r="GO1255" i="14" l="1"/>
  <c r="GN1255" i="14"/>
  <c r="GE1256" i="14"/>
  <c r="GO1256" i="14" l="1"/>
  <c r="GN1256" i="14"/>
  <c r="GE1257" i="14"/>
  <c r="GO1257" i="14" l="1"/>
  <c r="GN1257" i="14"/>
  <c r="GE1258" i="14"/>
  <c r="GO1258" i="14" l="1"/>
  <c r="GN1258" i="14"/>
  <c r="GE1259" i="14"/>
  <c r="GO1259" i="14" l="1"/>
  <c r="GN1259" i="14"/>
  <c r="GE1260" i="14"/>
  <c r="GO1260" i="14" l="1"/>
  <c r="GN1260" i="14"/>
  <c r="GE1261" i="14"/>
  <c r="GO1261" i="14" l="1"/>
  <c r="GE1262" i="14"/>
  <c r="GN1261" i="14"/>
  <c r="GO1262" i="14" l="1"/>
  <c r="GN1262" i="14"/>
  <c r="GE1263" i="14"/>
  <c r="GO1263" i="14" l="1"/>
  <c r="GN1263" i="14"/>
  <c r="GE1264" i="14"/>
  <c r="GO1264" i="14" l="1"/>
  <c r="GN1264" i="14"/>
  <c r="GE1265" i="14"/>
  <c r="GO1265" i="14" l="1"/>
  <c r="GN1265" i="14"/>
  <c r="GE1266" i="14"/>
  <c r="GO1266" i="14" l="1"/>
  <c r="GN1266" i="14"/>
  <c r="GE1267" i="14"/>
  <c r="GO1267" i="14" l="1"/>
  <c r="GE1268" i="14"/>
  <c r="GN1267" i="14"/>
  <c r="GO1268" i="14" l="1"/>
  <c r="GN1268" i="14"/>
  <c r="GE1269" i="14"/>
  <c r="GO1269" i="14" l="1"/>
  <c r="GN1269" i="14"/>
  <c r="GE1270" i="14"/>
  <c r="GO1270" i="14" l="1"/>
  <c r="GN1270" i="14"/>
  <c r="GE1271" i="14"/>
  <c r="GO1271" i="14" l="1"/>
  <c r="GN1271" i="14"/>
  <c r="GE1272" i="14"/>
  <c r="GO1272" i="14" l="1"/>
  <c r="GN1272" i="14"/>
  <c r="GE1273" i="14"/>
  <c r="GO1273" i="14" l="1"/>
  <c r="GN1273" i="14"/>
  <c r="GE1274" i="14"/>
  <c r="GO1274" i="14" l="1"/>
  <c r="GN1274" i="14"/>
  <c r="GE1275" i="14"/>
  <c r="GO1275" i="14" l="1"/>
  <c r="GN1275" i="14"/>
  <c r="GE1276" i="14"/>
  <c r="GO1276" i="14" l="1"/>
  <c r="GN1276" i="14"/>
  <c r="GE1277" i="14"/>
  <c r="GO1277" i="14" l="1"/>
  <c r="GN1277" i="14"/>
  <c r="GE1278" i="14"/>
  <c r="GO1278" i="14" l="1"/>
  <c r="GN1278" i="14"/>
  <c r="GE1279" i="14"/>
  <c r="GO1279" i="14" l="1"/>
  <c r="GN1279" i="14"/>
  <c r="GE1280" i="14"/>
  <c r="GO1280" i="14" l="1"/>
  <c r="GN1280" i="14"/>
  <c r="GE1281" i="14"/>
  <c r="GO1281" i="14" l="1"/>
  <c r="GN1281" i="14"/>
  <c r="GE1282" i="14"/>
  <c r="GO1282" i="14" l="1"/>
  <c r="GN1282" i="14"/>
  <c r="GE1283" i="14"/>
  <c r="GO1283" i="14" l="1"/>
  <c r="GN1283" i="14"/>
  <c r="GE1284" i="14"/>
  <c r="GO1284" i="14" l="1"/>
  <c r="GN1284" i="14"/>
  <c r="GE1285" i="14"/>
  <c r="GN1285" i="14" l="1"/>
  <c r="GE1286" i="14"/>
  <c r="GO1285" i="14"/>
  <c r="GN1286" i="14" l="1"/>
  <c r="GE1287" i="14"/>
  <c r="GO1286" i="14"/>
  <c r="GO1287" i="14" l="1"/>
  <c r="GN1287" i="14"/>
  <c r="GE1288" i="14"/>
  <c r="GO1288" i="14" l="1"/>
  <c r="GN1288" i="14"/>
  <c r="GE1289" i="14"/>
  <c r="GO1289" i="14" l="1"/>
  <c r="GE1290" i="14"/>
  <c r="GN1289" i="14"/>
  <c r="GN1290" i="14" l="1"/>
  <c r="GE1291" i="14"/>
  <c r="GO1290" i="14"/>
  <c r="GO1291" i="14" l="1"/>
  <c r="GE1292" i="14"/>
  <c r="GN1291" i="14"/>
  <c r="GO1292" i="14" l="1"/>
  <c r="GN1292" i="14"/>
  <c r="GE1293" i="14"/>
  <c r="GO1293" i="14" l="1"/>
  <c r="GN1293" i="14"/>
  <c r="GE1294" i="14"/>
  <c r="GO1294" i="14" l="1"/>
  <c r="GE1295" i="14"/>
  <c r="GN1294" i="14"/>
  <c r="GO1295" i="14" l="1"/>
  <c r="GN1295" i="14"/>
  <c r="GE1296" i="14"/>
  <c r="GO1296" i="14" l="1"/>
  <c r="GN1296" i="14"/>
  <c r="GE1297" i="14"/>
  <c r="GO1297" i="14" l="1"/>
  <c r="GN1297" i="14"/>
  <c r="GE1298" i="14"/>
  <c r="GO1298" i="14" l="1"/>
  <c r="GN1298" i="14"/>
  <c r="GE1299" i="14"/>
  <c r="GO1299" i="14" l="1"/>
  <c r="GN1299" i="14"/>
  <c r="GE1300" i="14"/>
  <c r="GO1300" i="14" l="1"/>
  <c r="GE1301" i="14"/>
  <c r="GN1300" i="14"/>
  <c r="GN1301" i="14" l="1"/>
  <c r="GO1301" i="14"/>
  <c r="GE1302" i="14"/>
  <c r="GN1302" i="14" l="1"/>
  <c r="GE1303" i="14"/>
  <c r="GO1302" i="14"/>
  <c r="GO1303" i="14" l="1"/>
  <c r="GN1303" i="14"/>
  <c r="GE1304" i="14"/>
  <c r="GN1304" i="14" l="1"/>
  <c r="GO1304" i="14"/>
  <c r="GE1305" i="14"/>
  <c r="GN1305" i="14" l="1"/>
  <c r="GE1306" i="14"/>
  <c r="GO1305" i="14"/>
  <c r="GN1306" i="14" l="1"/>
  <c r="GE1307" i="14"/>
  <c r="GO1306" i="14"/>
  <c r="GN1307" i="14" l="1"/>
  <c r="GE1308" i="14"/>
  <c r="GO1307" i="14"/>
  <c r="GN1308" i="14" l="1"/>
  <c r="GE1309" i="14"/>
  <c r="GO1308" i="14"/>
  <c r="GN1309" i="14" l="1"/>
  <c r="GE1310" i="14"/>
  <c r="GO1309" i="14"/>
  <c r="GN1310" i="14" l="1"/>
  <c r="GE1311" i="14"/>
  <c r="GO1310" i="14"/>
  <c r="GN1311" i="14" l="1"/>
  <c r="GE1312" i="14"/>
  <c r="GO1311" i="14"/>
  <c r="GN1312" i="14" l="1"/>
  <c r="GE1313" i="14"/>
  <c r="GO1312" i="14"/>
  <c r="GE1314" i="14" l="1"/>
  <c r="GO1313" i="14"/>
  <c r="GN1313" i="14"/>
  <c r="GN1314" i="14" l="1"/>
  <c r="GE1315" i="14"/>
  <c r="GO1314" i="14"/>
  <c r="GO1315" i="14" l="1"/>
  <c r="GN1315" i="14"/>
  <c r="GE1316" i="14"/>
  <c r="GN1316" i="14" l="1"/>
  <c r="GE1317" i="14"/>
  <c r="GO1316" i="14"/>
  <c r="GO1317" i="14" l="1"/>
  <c r="GN1317" i="14"/>
  <c r="GE1318" i="14"/>
  <c r="GN1318" i="14" l="1"/>
  <c r="GE1319" i="14"/>
  <c r="GO1318" i="14"/>
  <c r="GO1319" i="14" l="1"/>
  <c r="GN1319" i="14"/>
  <c r="GE1320" i="14"/>
  <c r="GN1320" i="14" l="1"/>
  <c r="GE1321" i="14"/>
  <c r="GO1320" i="14"/>
  <c r="GO1321" i="14" l="1"/>
  <c r="GN1321" i="14"/>
  <c r="GE1322" i="14"/>
  <c r="GN1322" i="14" l="1"/>
  <c r="GE1323" i="14"/>
  <c r="GO1322" i="14"/>
  <c r="GO1323" i="14" l="1"/>
  <c r="GN1323" i="14"/>
  <c r="GE1324" i="14"/>
  <c r="GN1324" i="14" l="1"/>
  <c r="GE1325" i="14"/>
  <c r="GO1324" i="14"/>
  <c r="GO1325" i="14" l="1"/>
  <c r="GN1325" i="14"/>
  <c r="GE1326" i="14"/>
  <c r="GN1326" i="14" l="1"/>
  <c r="GE1327" i="14"/>
  <c r="GO1326" i="14"/>
  <c r="GO1327" i="14" l="1"/>
  <c r="GN1327" i="14"/>
  <c r="GE1328" i="14"/>
  <c r="GN1328" i="14" l="1"/>
  <c r="GE1329" i="14"/>
  <c r="GO1328" i="14"/>
  <c r="GO1329" i="14" l="1"/>
  <c r="GE1330" i="14"/>
  <c r="GN1329" i="14"/>
  <c r="GN1330" i="14" l="1"/>
  <c r="GE1331" i="14"/>
  <c r="GO1330" i="14"/>
  <c r="GO1331" i="14" l="1"/>
  <c r="GN1331" i="14"/>
  <c r="GE1332" i="14"/>
  <c r="GN1332" i="14" l="1"/>
  <c r="GE1333" i="14"/>
  <c r="GO1332" i="14"/>
  <c r="GO1333" i="14" l="1"/>
  <c r="GE1334" i="14"/>
  <c r="GN1333" i="14"/>
  <c r="GN1334" i="14" l="1"/>
  <c r="GE1335" i="14"/>
  <c r="GO1334" i="14"/>
  <c r="GO1335" i="14" l="1"/>
  <c r="GE1336" i="14"/>
  <c r="GN1335" i="14"/>
  <c r="GN1336" i="14" l="1"/>
  <c r="GE1337" i="14"/>
  <c r="GO1336" i="14"/>
  <c r="GO1337" i="14" l="1"/>
  <c r="GN1337" i="14"/>
  <c r="GE1338" i="14"/>
  <c r="GN1338" i="14" l="1"/>
  <c r="GE1339" i="14"/>
  <c r="GO1338" i="14"/>
  <c r="GN1339" i="14" l="1"/>
  <c r="GE1340" i="14"/>
  <c r="GO1339" i="14"/>
  <c r="GN1340" i="14" l="1"/>
  <c r="GE1341" i="14"/>
  <c r="GO1340" i="14"/>
  <c r="GN1341" i="14" l="1"/>
  <c r="GE1342" i="14"/>
  <c r="GO1341" i="14"/>
  <c r="GN1342" i="14" l="1"/>
  <c r="GE1343" i="14"/>
  <c r="GO1342" i="14"/>
  <c r="GN1343" i="14" l="1"/>
  <c r="GO1343" i="14"/>
  <c r="GE1344" i="14"/>
  <c r="GN1344" i="14" l="1"/>
  <c r="GO1344" i="14"/>
  <c r="GE1345" i="14"/>
  <c r="GO1345" i="14" l="1"/>
  <c r="GN1345" i="14"/>
  <c r="GE1346" i="14"/>
  <c r="GO1346" i="14" l="1"/>
  <c r="GN1346" i="14"/>
  <c r="GE1347" i="14"/>
  <c r="GO1347" i="14" l="1"/>
  <c r="GE1348" i="14"/>
  <c r="GN1347" i="14"/>
  <c r="GE1349" i="14" l="1"/>
  <c r="GO1348" i="14"/>
  <c r="GN1348" i="14"/>
  <c r="GO1349" i="14" l="1"/>
  <c r="GN1349" i="14"/>
  <c r="GE1350" i="14"/>
  <c r="GN1350" i="14" l="1"/>
  <c r="GE1351" i="14"/>
  <c r="GO1350" i="14"/>
  <c r="GE1352" i="14" l="1"/>
  <c r="GO1351" i="14"/>
  <c r="GN1351" i="14"/>
  <c r="GE1353" i="14" l="1"/>
  <c r="GO1352" i="14"/>
  <c r="GN1352" i="14"/>
  <c r="GN1353" i="14" l="1"/>
  <c r="GE1354" i="14"/>
  <c r="GO1353" i="14"/>
  <c r="GN1354" i="14" l="1"/>
  <c r="GE1355" i="14"/>
  <c r="GO1354" i="14"/>
  <c r="GN1355" i="14" l="1"/>
  <c r="GE1356" i="14"/>
  <c r="GO1355" i="14"/>
  <c r="GN1356" i="14" l="1"/>
  <c r="GO1356" i="14"/>
  <c r="GE1357" i="14"/>
  <c r="GO1357" i="14" l="1"/>
  <c r="GN1357" i="14"/>
  <c r="GE1358" i="14"/>
  <c r="GN1358" i="14" l="1"/>
  <c r="GE1359" i="14"/>
  <c r="GO1358" i="14"/>
  <c r="GN1359" i="14" l="1"/>
  <c r="GO1359" i="14"/>
  <c r="GE1360" i="14"/>
  <c r="GN1360" i="14" l="1"/>
  <c r="GE1361" i="14"/>
  <c r="GO1360" i="14"/>
  <c r="GN1361" i="14" l="1"/>
  <c r="GE1362" i="14"/>
  <c r="GO1361" i="14"/>
  <c r="GN1362" i="14" l="1"/>
  <c r="GE1363" i="14"/>
  <c r="GO1362" i="14"/>
  <c r="GN1363" i="14" l="1"/>
  <c r="GE1364" i="14"/>
  <c r="GO1363" i="14"/>
  <c r="GN1364" i="14" l="1"/>
  <c r="GE1365" i="14"/>
  <c r="GO1364" i="14"/>
  <c r="GE1366" i="14" l="1"/>
  <c r="GO1365" i="14"/>
  <c r="GN1365" i="14"/>
  <c r="GN1366" i="14" l="1"/>
  <c r="GE1367" i="14"/>
  <c r="GO1366" i="14"/>
  <c r="GE1368" i="14" l="1"/>
  <c r="GO1367" i="14"/>
  <c r="GN1367" i="14"/>
  <c r="GO1368" i="14" l="1"/>
  <c r="GN1368" i="14"/>
  <c r="GE1369" i="14"/>
  <c r="GN1369" i="14" l="1"/>
  <c r="GE1370" i="14"/>
  <c r="GO1369" i="14"/>
  <c r="GN1370" i="14" l="1"/>
  <c r="GE1371" i="14"/>
  <c r="GO1370" i="14"/>
  <c r="GE1372" i="14" l="1"/>
  <c r="GO1371" i="14"/>
  <c r="GN1371" i="14"/>
  <c r="GO1372" i="14" l="1"/>
  <c r="GN1372" i="14"/>
  <c r="GE1373" i="14"/>
  <c r="GN1373" i="14" l="1"/>
  <c r="GE1374" i="14"/>
  <c r="GO1373" i="14"/>
  <c r="GN1374" i="14" l="1"/>
  <c r="GE1375" i="14"/>
  <c r="GO1374" i="14"/>
  <c r="GN1375" i="14" l="1"/>
  <c r="GE1376" i="14"/>
  <c r="GO1375" i="14"/>
  <c r="GN1376" i="14" l="1"/>
  <c r="GE1377" i="14"/>
  <c r="GO1376" i="14"/>
  <c r="GN1377" i="14" l="1"/>
  <c r="GO1377" i="14"/>
  <c r="GE1378" i="14"/>
  <c r="GN1378" i="14" l="1"/>
  <c r="GE1379" i="14"/>
  <c r="GO1378" i="14"/>
  <c r="GE1380" i="14" l="1"/>
  <c r="GO1379" i="14"/>
  <c r="GN1379" i="14"/>
  <c r="GE1381" i="14" l="1"/>
  <c r="GN1380" i="14"/>
  <c r="GO1380" i="14"/>
  <c r="GE1382" i="14" l="1"/>
  <c r="GN1381" i="14"/>
  <c r="GO1381" i="14"/>
  <c r="GN1382" i="14" l="1"/>
  <c r="GE1383" i="14"/>
  <c r="GO1382" i="14"/>
  <c r="GN1383" i="14" l="1"/>
  <c r="GE1384" i="14"/>
  <c r="GO1383" i="14"/>
  <c r="GN1384" i="14" l="1"/>
  <c r="GE1385" i="14"/>
  <c r="GO1384" i="14"/>
  <c r="GN1385" i="14" l="1"/>
  <c r="GE1386" i="14"/>
  <c r="GO1385" i="14"/>
  <c r="GE1387" i="14" l="1"/>
  <c r="GN1386" i="14"/>
  <c r="GO1386" i="14"/>
  <c r="GE1388" i="14" l="1"/>
  <c r="GN1387" i="14"/>
  <c r="GO1387" i="14"/>
  <c r="GO1388" i="14" l="1"/>
  <c r="GE1389" i="14"/>
  <c r="GN1388" i="14"/>
  <c r="GE1390" i="14" l="1"/>
  <c r="GO1389" i="14"/>
  <c r="GN1389" i="14"/>
  <c r="GO1390" i="14" l="1"/>
  <c r="GE1391" i="14"/>
  <c r="GN1390" i="14"/>
  <c r="GE1392" i="14" l="1"/>
  <c r="GN1391" i="14"/>
  <c r="GO1391" i="14"/>
  <c r="GN1392" i="14" l="1"/>
  <c r="GE1393" i="14"/>
  <c r="GO1392" i="14"/>
  <c r="GN1393" i="14" l="1"/>
  <c r="GO1393" i="14"/>
  <c r="GE1394" i="14"/>
  <c r="GO1394" i="14" l="1"/>
  <c r="GE1395" i="14"/>
  <c r="GN1394" i="14"/>
  <c r="GO1395" i="14" l="1"/>
  <c r="GN1395" i="14"/>
  <c r="GE1396" i="14"/>
  <c r="GO1396" i="14" l="1"/>
  <c r="GN1396" i="14"/>
  <c r="GE1397" i="14"/>
  <c r="GO1397" i="14" l="1"/>
  <c r="GE1398" i="14"/>
  <c r="GN1397" i="14"/>
  <c r="GE1399" i="14" l="1"/>
  <c r="GN1398" i="14"/>
  <c r="GO1398" i="14"/>
  <c r="GO1399" i="14" l="1"/>
  <c r="GE1400" i="14"/>
  <c r="GN1399" i="14"/>
  <c r="GO1400" i="14" l="1"/>
  <c r="GN1400" i="14"/>
  <c r="GE1401" i="14"/>
  <c r="GO1401" i="14" l="1"/>
  <c r="GN1401" i="14"/>
  <c r="GE1402" i="14"/>
  <c r="GO1402" i="14" l="1"/>
  <c r="GE1403" i="14"/>
  <c r="GN1402" i="14"/>
  <c r="GO1403" i="14" l="1"/>
  <c r="GN1403" i="14"/>
  <c r="GE1404" i="14"/>
  <c r="GO1404" i="14" l="1"/>
  <c r="GN1404" i="14"/>
  <c r="GE1405" i="14"/>
  <c r="GN1405" i="14" l="1"/>
  <c r="GO1405" i="14"/>
  <c r="GE1406" i="14"/>
  <c r="GE1407" i="14" l="1"/>
  <c r="GN1406" i="14"/>
  <c r="GO1406" i="14"/>
  <c r="GN1407" i="14" l="1"/>
  <c r="GO1407" i="14"/>
  <c r="GE1408" i="14"/>
  <c r="GN1408" i="14" l="1"/>
  <c r="GE1409" i="14"/>
  <c r="GO1408" i="14"/>
  <c r="GO1409" i="14" l="1"/>
  <c r="GE1410" i="14"/>
  <c r="GN1409" i="14"/>
  <c r="GO1410" i="14" l="1"/>
  <c r="GE1411" i="14"/>
  <c r="GN1410" i="14"/>
  <c r="GO1411" i="14" l="1"/>
  <c r="GN1411" i="14"/>
  <c r="GE1412" i="14"/>
  <c r="GO1412" i="14" l="1"/>
  <c r="GE1413" i="14"/>
  <c r="GN1412" i="14"/>
  <c r="GN1413" i="14" l="1"/>
  <c r="GE1414" i="14"/>
  <c r="GO1413" i="14"/>
  <c r="GN1414" i="14" l="1"/>
  <c r="GE1415" i="14"/>
  <c r="GO1414" i="14"/>
  <c r="GO1415" i="14" l="1"/>
  <c r="GE1416" i="14"/>
  <c r="GN1415" i="14"/>
  <c r="GE1417" i="14" l="1"/>
  <c r="GN1416" i="14"/>
  <c r="GO1416" i="14"/>
  <c r="GO1417" i="14" l="1"/>
  <c r="GE1418" i="14"/>
  <c r="GN1417" i="14"/>
  <c r="GE1419" i="14" l="1"/>
  <c r="GN1418" i="14"/>
  <c r="GO1418" i="14"/>
  <c r="GE1420" i="14" l="1"/>
  <c r="GN1419" i="14"/>
  <c r="GO1419" i="14"/>
  <c r="GN1420" i="14" l="1"/>
  <c r="GO1420" i="14"/>
  <c r="GE1421" i="14"/>
  <c r="GE1422" i="14" l="1"/>
  <c r="GN1421" i="14"/>
  <c r="GO1421" i="14"/>
  <c r="GE1423" i="14" l="1"/>
  <c r="GN1422" i="14"/>
  <c r="GO1422" i="14"/>
  <c r="GO1423" i="14" l="1"/>
  <c r="GE1424" i="14"/>
  <c r="GN1423" i="14"/>
  <c r="GO1424" i="14" l="1"/>
  <c r="GE1425" i="14"/>
  <c r="GN1424" i="14"/>
  <c r="GE1426" i="14" l="1"/>
  <c r="GO1425" i="14"/>
  <c r="GN1425" i="14"/>
  <c r="GO1426" i="14" l="1"/>
  <c r="GN1426" i="14"/>
  <c r="GE1427" i="14"/>
  <c r="GO1427" i="14" l="1"/>
  <c r="GN1427" i="14"/>
  <c r="GE1428" i="14"/>
  <c r="GN1428" i="14" l="1"/>
  <c r="GO1428" i="14"/>
  <c r="GE1429" i="14"/>
  <c r="GN1429" i="14" l="1"/>
  <c r="GO1429" i="14"/>
  <c r="GE1430" i="14"/>
  <c r="GO1430" i="14" l="1"/>
  <c r="GE1431" i="14"/>
  <c r="GN1430" i="14"/>
  <c r="GN1431" i="14" l="1"/>
  <c r="GE1432" i="14"/>
  <c r="GO1431" i="14"/>
  <c r="GO1432" i="14" l="1"/>
  <c r="GN1432" i="14"/>
  <c r="GE1433" i="14"/>
  <c r="GN1433" i="14" l="1"/>
  <c r="GE1434" i="14"/>
  <c r="GO1433" i="14"/>
  <c r="GN1434" i="14" l="1"/>
  <c r="GO1434" i="14"/>
  <c r="GE1435" i="14"/>
  <c r="GE1436" i="14" l="1"/>
  <c r="GN1435" i="14"/>
  <c r="GO1435" i="14"/>
  <c r="GO1436" i="14" l="1"/>
  <c r="GN1436" i="14"/>
  <c r="GE1437" i="14"/>
  <c r="GO1437" i="14" l="1"/>
  <c r="GN1437" i="14"/>
  <c r="GE1438" i="14"/>
  <c r="GN1438" i="14" l="1"/>
  <c r="GO1438" i="14"/>
  <c r="GE1439" i="14"/>
  <c r="GO1439" i="14" l="1"/>
  <c r="GE1440" i="14"/>
  <c r="GN1439" i="14"/>
  <c r="GO1440" i="14" l="1"/>
  <c r="GN1440" i="14"/>
  <c r="GE1441" i="14"/>
  <c r="GN1441" i="14" l="1"/>
  <c r="GO1441" i="14"/>
  <c r="GE1442" i="14"/>
  <c r="GO1442" i="14" l="1"/>
  <c r="GE1443" i="14"/>
  <c r="GN1442" i="14"/>
  <c r="GO1443" i="14" l="1"/>
  <c r="GN1443" i="14"/>
  <c r="GE1444" i="14"/>
  <c r="GN1444" i="14" l="1"/>
  <c r="GE1445" i="14"/>
  <c r="GO1444" i="14"/>
  <c r="GE1446" i="14" l="1"/>
  <c r="GN1445" i="14"/>
  <c r="GO1445" i="14"/>
  <c r="GN1446" i="14" l="1"/>
  <c r="GO1446" i="14"/>
  <c r="GE1447" i="14"/>
  <c r="GO1447" i="14" l="1"/>
  <c r="GN1447" i="14"/>
  <c r="GE1448" i="14"/>
  <c r="GO1448" i="14" l="1"/>
  <c r="GE1449" i="14"/>
  <c r="GN1448" i="14"/>
  <c r="GN1449" i="14" l="1"/>
  <c r="GO1449" i="14"/>
  <c r="GE1450" i="14"/>
  <c r="GO1450" i="14" l="1"/>
  <c r="GN1450" i="14"/>
  <c r="GE1451" i="14"/>
  <c r="GO1451" i="14" l="1"/>
  <c r="GE1452" i="14"/>
  <c r="GN1451" i="14"/>
  <c r="GO1452" i="14" l="1"/>
  <c r="GN1452" i="14"/>
  <c r="GE1453" i="14"/>
  <c r="GO1453" i="14" l="1"/>
  <c r="GN1453" i="14"/>
  <c r="GE1454" i="14"/>
  <c r="GO1454" i="14" l="1"/>
  <c r="GN1454" i="14"/>
  <c r="GE1455" i="14"/>
  <c r="GN1455" i="14" l="1"/>
  <c r="GO1455" i="14"/>
  <c r="GE1456" i="14"/>
  <c r="GN1456" i="14" l="1"/>
  <c r="GO1456" i="14"/>
  <c r="GE1457" i="14"/>
  <c r="GE1458" i="14" l="1"/>
  <c r="GN1457" i="14"/>
  <c r="GO1457" i="14"/>
  <c r="GN1458" i="14" l="1"/>
  <c r="GO1458" i="14"/>
  <c r="GE1459" i="14"/>
  <c r="GO1459" i="14" l="1"/>
  <c r="GE1460" i="14"/>
  <c r="GN1459" i="14"/>
  <c r="GE1461" i="14" l="1"/>
  <c r="GO1460" i="14"/>
  <c r="GN1460" i="14"/>
  <c r="GN1461" i="14" l="1"/>
  <c r="GO1461" i="14"/>
  <c r="GE1462" i="14"/>
  <c r="GN1462" i="14" l="1"/>
  <c r="GO1462" i="14"/>
  <c r="GE1463" i="14"/>
  <c r="GN1463" i="14" l="1"/>
  <c r="GO1463" i="14"/>
  <c r="GE1464" i="14"/>
  <c r="GO1464" i="14" l="1"/>
  <c r="GE1465" i="14"/>
  <c r="GN1464" i="14"/>
  <c r="GO1465" i="14" l="1"/>
  <c r="GE1466" i="14"/>
  <c r="GN1465" i="14"/>
  <c r="GE1467" i="14" l="1"/>
  <c r="GO1466" i="14"/>
  <c r="GN1466" i="14"/>
  <c r="GE1468" i="14" l="1"/>
  <c r="GN1467" i="14"/>
  <c r="GO1467" i="14"/>
  <c r="GE1469" i="14" l="1"/>
  <c r="GN1468" i="14"/>
  <c r="GO1468" i="14"/>
  <c r="GE1470" i="14" l="1"/>
  <c r="GN1469" i="14"/>
  <c r="GO1469" i="14"/>
  <c r="GN1470" i="14" l="1"/>
  <c r="GO1470" i="14"/>
  <c r="GE1471" i="14"/>
  <c r="GN1471" i="14" l="1"/>
  <c r="GO1471" i="14"/>
  <c r="GE1472" i="14"/>
  <c r="GO1472" i="14" l="1"/>
  <c r="GN1472" i="14"/>
  <c r="GE1473" i="14"/>
  <c r="GO1473" i="14" l="1"/>
  <c r="GE1474" i="14"/>
  <c r="GN1473" i="14"/>
  <c r="GE1475" i="14" l="1"/>
  <c r="GO1474" i="14"/>
  <c r="GN1474" i="14"/>
  <c r="GN1475" i="14" l="1"/>
  <c r="GO1475" i="14"/>
  <c r="GE1476" i="14"/>
  <c r="GE1477" i="14" l="1"/>
  <c r="GN1476" i="14"/>
  <c r="GO1476" i="14"/>
  <c r="GO1477" i="14" l="1"/>
  <c r="GN1477" i="14"/>
  <c r="GE1478" i="14"/>
  <c r="GN1478" i="14" l="1"/>
  <c r="GO1478" i="14"/>
  <c r="GE1479" i="14"/>
  <c r="GE1480" i="14" l="1"/>
  <c r="GN1479" i="14"/>
  <c r="GO1479" i="14"/>
  <c r="GN1480" i="14" l="1"/>
  <c r="GO1480" i="14"/>
  <c r="GE1481" i="14"/>
  <c r="GN1481" i="14" l="1"/>
  <c r="GO1481" i="14"/>
  <c r="GE1482" i="14"/>
  <c r="GN1482" i="14" l="1"/>
  <c r="GO1482" i="14"/>
  <c r="GE1483" i="14"/>
  <c r="GN1483" i="14" l="1"/>
  <c r="GO1483" i="14"/>
  <c r="GE1484" i="14"/>
  <c r="GE1485" i="14" l="1"/>
  <c r="GN1484" i="14"/>
  <c r="GO1484" i="14"/>
  <c r="GN1485" i="14" l="1"/>
  <c r="GO1485" i="14"/>
  <c r="GE1486" i="14"/>
  <c r="GN1486" i="14" l="1"/>
  <c r="GO1486" i="14"/>
  <c r="GE1487" i="14"/>
  <c r="GN1487" i="14" l="1"/>
  <c r="GO1487" i="14"/>
  <c r="GE1488" i="14"/>
  <c r="GO1488" i="14" l="1"/>
  <c r="GN1488" i="14"/>
  <c r="GE1489" i="14"/>
  <c r="GO1489" i="14" l="1"/>
  <c r="GE1490" i="14"/>
  <c r="GN1489" i="14"/>
  <c r="GE1491" i="14" l="1"/>
  <c r="GN1490" i="14"/>
  <c r="GO1490" i="14"/>
  <c r="GE1492" i="14" l="1"/>
  <c r="GN1491" i="14"/>
  <c r="GO1491" i="14"/>
  <c r="GN1492" i="14" l="1"/>
  <c r="GO1492" i="14"/>
  <c r="GE1493" i="14"/>
  <c r="GO1493" i="14" l="1"/>
  <c r="GN1493" i="14"/>
  <c r="GE1494" i="14"/>
  <c r="GO1494" i="14" l="1"/>
  <c r="GN1494" i="14"/>
  <c r="GE1495" i="14"/>
  <c r="GN1495" i="14" l="1"/>
  <c r="GO1495" i="14"/>
  <c r="GE1496" i="14"/>
  <c r="GE1497" i="14" l="1"/>
  <c r="GN1496" i="14"/>
  <c r="GO1496" i="14"/>
  <c r="GE1498" i="14" l="1"/>
  <c r="GO1497" i="14"/>
  <c r="GN1497" i="14"/>
  <c r="GO1498" i="14" l="1"/>
  <c r="GE1499" i="14"/>
  <c r="GN1498" i="14"/>
  <c r="GO1499" i="14" l="1"/>
  <c r="GN1499" i="14"/>
  <c r="GE1500" i="14"/>
  <c r="GO1500" i="14" l="1"/>
  <c r="GE1501" i="14"/>
  <c r="GN1500" i="14"/>
  <c r="GE1502" i="14" l="1"/>
  <c r="GO1501" i="14"/>
  <c r="GN1501" i="14"/>
  <c r="GN1502" i="14" l="1"/>
  <c r="GO1502" i="14"/>
  <c r="GE1503" i="14"/>
  <c r="GE1504" i="14" l="1"/>
  <c r="GO1503" i="14"/>
  <c r="GN1503" i="14"/>
  <c r="GE1505" i="14" l="1"/>
  <c r="GO1504" i="14"/>
  <c r="GN1504" i="14"/>
  <c r="GE1506" i="14" l="1"/>
  <c r="GO1505" i="14"/>
  <c r="GN1505" i="14"/>
  <c r="GE1507" i="14" l="1"/>
  <c r="GN1506" i="14"/>
  <c r="GO1506" i="14"/>
  <c r="GN1507" i="14" l="1"/>
  <c r="GO1507" i="14"/>
  <c r="GE1508" i="14"/>
  <c r="GN1508" i="14" l="1"/>
  <c r="GO1508" i="14"/>
  <c r="GE1509" i="14"/>
  <c r="GN1509" i="14" l="1"/>
  <c r="GO1509" i="14"/>
  <c r="GE1510" i="14"/>
  <c r="GN1510" i="14" l="1"/>
  <c r="GO1510" i="14"/>
  <c r="GE1511" i="14"/>
  <c r="GE1512" i="14" l="1"/>
  <c r="GN1511" i="14"/>
  <c r="GO1511" i="14"/>
  <c r="GN1512" i="14" l="1"/>
  <c r="GO1512" i="14"/>
  <c r="GE1513" i="14"/>
  <c r="GN1513" i="14" l="1"/>
  <c r="GO1513" i="14"/>
  <c r="GE1514" i="14"/>
  <c r="GN1514" i="14" l="1"/>
  <c r="GO1514" i="14"/>
  <c r="GE1515" i="14"/>
  <c r="GO1515" i="14" l="1"/>
  <c r="GN1515" i="14"/>
  <c r="GE1516" i="14"/>
  <c r="GN1516" i="14" l="1"/>
  <c r="GO1516" i="14"/>
  <c r="GE1517" i="14"/>
  <c r="GN1517" i="14" l="1"/>
  <c r="GO1517" i="14"/>
  <c r="GE1518" i="14"/>
  <c r="GE1519" i="14" l="1"/>
  <c r="GO1518" i="14"/>
  <c r="GN1518" i="14"/>
  <c r="GN1519" i="14" l="1"/>
  <c r="GO1519" i="14"/>
  <c r="GE1520" i="14"/>
  <c r="GN1520" i="14" l="1"/>
  <c r="GO1520" i="14"/>
  <c r="GE1521" i="14"/>
  <c r="GO1521" i="14" l="1"/>
  <c r="GN1521" i="14"/>
  <c r="GE1522" i="14"/>
  <c r="GE1523" i="14" l="1"/>
  <c r="GO1522" i="14"/>
  <c r="GN1522" i="14"/>
  <c r="GE1524" i="14" l="1"/>
  <c r="GN1523" i="14"/>
  <c r="GO1523" i="14"/>
  <c r="GO1524" i="14" l="1"/>
  <c r="GE1525" i="14"/>
  <c r="GN1524" i="14"/>
  <c r="GN1525" i="14" l="1"/>
  <c r="GE1526" i="14"/>
  <c r="GO1525" i="14"/>
  <c r="GE1527" i="14" l="1"/>
  <c r="GO1526" i="14"/>
  <c r="GN1526" i="14"/>
  <c r="GE1528" i="14" l="1"/>
  <c r="GN1527" i="14"/>
  <c r="GO1527" i="14"/>
  <c r="GN1528" i="14" l="1"/>
  <c r="GO1528" i="14"/>
  <c r="GE1529" i="14"/>
  <c r="GE1530" i="14" l="1"/>
  <c r="GN1529" i="14"/>
  <c r="GO1529" i="14"/>
  <c r="GN1530" i="14" l="1"/>
  <c r="GE1531" i="14"/>
  <c r="GO1530" i="14"/>
  <c r="GO1531" i="14" l="1"/>
  <c r="GE1532" i="14"/>
  <c r="GN1531" i="14"/>
  <c r="GN1532" i="14" l="1"/>
  <c r="GE1533" i="14"/>
  <c r="GO1532" i="14"/>
  <c r="GO1533" i="14" l="1"/>
  <c r="GE1534" i="14"/>
  <c r="GN1533" i="14"/>
  <c r="GE1535" i="14" l="1"/>
  <c r="GN1534" i="14"/>
  <c r="GO1534" i="14"/>
  <c r="GN1535" i="14" l="1"/>
  <c r="GO1535" i="14"/>
  <c r="GE1536" i="14"/>
  <c r="GO1536" i="14" l="1"/>
  <c r="GE1537" i="14"/>
  <c r="GN1536" i="14"/>
  <c r="GO1537" i="14" l="1"/>
  <c r="GE1538" i="14"/>
  <c r="GN1537" i="14"/>
  <c r="GE1539" i="14" l="1"/>
  <c r="GN1538" i="14"/>
  <c r="GO1538" i="14"/>
  <c r="GO1539" i="14" l="1"/>
  <c r="GN1539" i="14"/>
  <c r="GE1540" i="14"/>
  <c r="GN1540" i="14" l="1"/>
  <c r="GO1540" i="14"/>
  <c r="GE1541" i="14"/>
  <c r="GE1542" i="14" l="1"/>
  <c r="GN1541" i="14"/>
  <c r="GO1541" i="14"/>
  <c r="GO1542" i="14" l="1"/>
  <c r="GE1543" i="14"/>
  <c r="GN1542" i="14"/>
  <c r="GE1544" i="14" l="1"/>
  <c r="GN1543" i="14"/>
  <c r="GO1543" i="14"/>
  <c r="GN1544" i="14" l="1"/>
  <c r="GE1545" i="14"/>
  <c r="GO1544" i="14"/>
  <c r="GE1546" i="14" l="1"/>
  <c r="GN1545" i="14"/>
  <c r="GO1545" i="14"/>
  <c r="GE1547" i="14" l="1"/>
  <c r="GN1546" i="14"/>
  <c r="GO1546" i="14"/>
  <c r="GN1547" i="14" l="1"/>
  <c r="GE1548" i="14"/>
  <c r="GO1547" i="14"/>
  <c r="GN1548" i="14" l="1"/>
  <c r="GE1549" i="14"/>
  <c r="GO1548" i="14"/>
  <c r="GE1550" i="14" l="1"/>
  <c r="GN1549" i="14"/>
  <c r="GO1549" i="14"/>
  <c r="GE1551" i="14" l="1"/>
  <c r="GN1550" i="14"/>
  <c r="GO1550" i="14"/>
  <c r="GN1551" i="14" l="1"/>
  <c r="GO1551" i="14"/>
  <c r="GE1552" i="14"/>
  <c r="GE1553" i="14" l="1"/>
  <c r="GO1552" i="14"/>
  <c r="GN1552" i="14"/>
  <c r="GE1554" i="14" l="1"/>
  <c r="GN1553" i="14"/>
  <c r="GO1553" i="14"/>
  <c r="GN1554" i="14" l="1"/>
  <c r="GO1554" i="14"/>
  <c r="GE1555" i="14"/>
  <c r="GN1555" i="14" l="1"/>
  <c r="GO1555" i="14"/>
  <c r="GE1556" i="14"/>
  <c r="GN1556" i="14" l="1"/>
  <c r="GO1556" i="14"/>
  <c r="GE1557" i="14"/>
  <c r="GE1558" i="14" l="1"/>
  <c r="GN1557" i="14"/>
  <c r="GO1557" i="14"/>
  <c r="GN1558" i="14" l="1"/>
  <c r="GO1558" i="14"/>
  <c r="GE1559" i="14"/>
  <c r="GN1559" i="14" l="1"/>
  <c r="GO1559" i="14"/>
  <c r="GE1560" i="14"/>
  <c r="GO1560" i="14" l="1"/>
  <c r="GE1561" i="14"/>
  <c r="GN1560" i="14"/>
  <c r="GN1561" i="14" l="1"/>
  <c r="GO1561" i="14"/>
  <c r="GE1562" i="14"/>
  <c r="GN1562" i="14" l="1"/>
  <c r="GO1562" i="14"/>
  <c r="GE1563" i="14"/>
  <c r="GN1563" i="14" l="1"/>
  <c r="GO1563" i="14"/>
  <c r="GE1564" i="14"/>
  <c r="GO1564" i="14" l="1"/>
  <c r="GE1565" i="14"/>
  <c r="GN1564" i="14"/>
  <c r="GN1565" i="14" l="1"/>
  <c r="GO1565" i="14"/>
  <c r="GE1566" i="14"/>
  <c r="GE1567" i="14" l="1"/>
  <c r="GN1566" i="14"/>
  <c r="GO1566" i="14"/>
  <c r="GO1567" i="14" l="1"/>
  <c r="GE1568" i="14"/>
  <c r="GN1567" i="14"/>
  <c r="GO1568" i="14" l="1"/>
  <c r="GN1568" i="14"/>
  <c r="GE1569" i="14"/>
  <c r="GN1569" i="14" l="1"/>
  <c r="GO1569" i="14"/>
  <c r="GE1570" i="14"/>
  <c r="GN1570" i="14" l="1"/>
  <c r="GO1570" i="14"/>
  <c r="GE1571" i="14"/>
  <c r="GO1571" i="14" l="1"/>
  <c r="GE1572" i="14"/>
  <c r="GN1571" i="14"/>
  <c r="GE1573" i="14" l="1"/>
  <c r="GO1572" i="14"/>
  <c r="GN1572" i="14"/>
  <c r="GE1574" i="14" l="1"/>
  <c r="GO1573" i="14"/>
  <c r="GN1573" i="14"/>
  <c r="GO1574" i="14" l="1"/>
  <c r="GN1574" i="14"/>
  <c r="GE1575" i="14"/>
  <c r="GN1575" i="14" l="1"/>
  <c r="GO1575" i="14"/>
  <c r="GE1576" i="14"/>
  <c r="GE1577" i="14" l="1"/>
  <c r="GN1576" i="14"/>
  <c r="GO1576" i="14"/>
  <c r="GO1577" i="14" l="1"/>
  <c r="GN1577" i="14"/>
  <c r="GE1578" i="14"/>
  <c r="GE1579" i="14" l="1"/>
  <c r="GO1578" i="14"/>
  <c r="GN1578" i="14"/>
  <c r="GN1579" i="14" l="1"/>
  <c r="GO1579" i="14"/>
  <c r="GE1580" i="14"/>
  <c r="GN1580" i="14" l="1"/>
  <c r="GO1580" i="14"/>
  <c r="GE1581" i="14"/>
  <c r="GN1581" i="14" l="1"/>
  <c r="GO1581" i="14"/>
  <c r="GE1582" i="14"/>
  <c r="GO1582" i="14" l="1"/>
  <c r="GE1583" i="14"/>
  <c r="GN1582" i="14"/>
  <c r="GN1583" i="14" l="1"/>
  <c r="GO1583" i="14"/>
  <c r="GE1584" i="14"/>
  <c r="GE1585" i="14" l="1"/>
  <c r="GN1584" i="14"/>
  <c r="GO1584" i="14"/>
  <c r="GO1585" i="14" l="1"/>
  <c r="GN1585" i="14"/>
  <c r="GE1586" i="14"/>
  <c r="GE1587" i="14" l="1"/>
  <c r="GO1586" i="14"/>
  <c r="GN1586" i="14"/>
  <c r="GE1588" i="14" l="1"/>
  <c r="GN1587" i="14"/>
  <c r="GO1587" i="14"/>
  <c r="GE1589" i="14" l="1"/>
  <c r="GN1588" i="14"/>
  <c r="GO1588" i="14"/>
  <c r="GN1589" i="14" l="1"/>
  <c r="GO1589" i="14"/>
  <c r="GE1590" i="14"/>
  <c r="GE1591" i="14" l="1"/>
  <c r="GN1590" i="14"/>
  <c r="GO1590" i="14"/>
  <c r="GN1591" i="14" l="1"/>
  <c r="GO1591" i="14"/>
  <c r="GE1592" i="14"/>
  <c r="GE1593" i="14" l="1"/>
  <c r="GN1592" i="14"/>
  <c r="GO1592" i="14"/>
  <c r="GE1594" i="14" l="1"/>
  <c r="GO1593" i="14"/>
  <c r="GN1593" i="14"/>
  <c r="GN1594" i="14" l="1"/>
  <c r="GO1594" i="14"/>
  <c r="GE1595" i="14"/>
  <c r="GE1596" i="14" l="1"/>
  <c r="GO1595" i="14"/>
  <c r="GN1595" i="14"/>
  <c r="GN1596" i="14" l="1"/>
  <c r="GO1596" i="14"/>
  <c r="GE1597" i="14"/>
  <c r="GE1598" i="14" l="1"/>
  <c r="GN1597" i="14"/>
  <c r="GO1597" i="14"/>
  <c r="GO1598" i="14" l="1"/>
  <c r="GN1598" i="14"/>
  <c r="GE1599" i="14"/>
  <c r="GN1599" i="14" l="1"/>
  <c r="GO1599" i="14"/>
  <c r="GE1600" i="14"/>
  <c r="GE1601" i="14" l="1"/>
  <c r="GO1600" i="14"/>
  <c r="GN1600" i="14"/>
  <c r="GE1602" i="14" l="1"/>
  <c r="GN1601" i="14"/>
  <c r="GO1601" i="14"/>
  <c r="GN1602" i="14" l="1"/>
  <c r="GO1602" i="14"/>
  <c r="GE1603" i="14"/>
  <c r="GN1603" i="14" l="1"/>
  <c r="GO1603" i="14"/>
  <c r="GE1604" i="14"/>
  <c r="GE1605" i="14" l="1"/>
  <c r="GO1604" i="14"/>
  <c r="GN1604" i="14"/>
  <c r="GE1606" i="14" l="1"/>
  <c r="GN1605" i="14"/>
  <c r="GO1605" i="14"/>
  <c r="GE1607" i="14" l="1"/>
  <c r="GN1606" i="14"/>
  <c r="GO1606" i="14"/>
  <c r="GN1607" i="14" l="1"/>
  <c r="GO1607" i="14"/>
  <c r="GE1608" i="14"/>
  <c r="GN1608" i="14" l="1"/>
  <c r="GO1608" i="14"/>
  <c r="GE1609" i="14"/>
  <c r="GN1609" i="14" l="1"/>
  <c r="GO1609" i="14"/>
  <c r="GE1610" i="14"/>
  <c r="GN1610" i="14" l="1"/>
  <c r="GO1610" i="14"/>
  <c r="GE1611" i="14"/>
  <c r="GE1612" i="14" l="1"/>
  <c r="GO1611" i="14"/>
  <c r="GN1611" i="14"/>
  <c r="GE1613" i="14" l="1"/>
  <c r="GN1612" i="14"/>
  <c r="GO1612" i="14"/>
  <c r="GN1613" i="14" l="1"/>
  <c r="GO1613" i="14"/>
  <c r="GE1614" i="14"/>
  <c r="GN1614" i="14" l="1"/>
  <c r="GO1614" i="14"/>
  <c r="GE1615" i="14"/>
  <c r="GE1616" i="14" l="1"/>
  <c r="GO1615" i="14"/>
  <c r="GN1615" i="14"/>
  <c r="GO1616" i="14" l="1"/>
  <c r="GE1617" i="14"/>
  <c r="GN1616" i="14"/>
  <c r="GO1617" i="14" l="1"/>
  <c r="GE1618" i="14"/>
  <c r="GN1617" i="14"/>
  <c r="GN1618" i="14" l="1"/>
  <c r="GO1618" i="14"/>
  <c r="GE1619" i="14"/>
  <c r="GN1619" i="14" l="1"/>
  <c r="GO1619" i="14"/>
  <c r="GE1620" i="14"/>
  <c r="GE1621" i="14" l="1"/>
  <c r="GN1620" i="14"/>
  <c r="GO1620" i="14"/>
  <c r="GE1622" i="14" l="1"/>
  <c r="GN1621" i="14"/>
  <c r="GO1621" i="14"/>
  <c r="GO1622" i="14" l="1"/>
  <c r="GE1623" i="14"/>
  <c r="GN1622" i="14"/>
  <c r="GN1623" i="14" l="1"/>
  <c r="GO1623" i="14"/>
  <c r="GE1624" i="14"/>
  <c r="GN1624" i="14" l="1"/>
  <c r="GO1624" i="14"/>
  <c r="GE1625" i="14"/>
  <c r="GO1625" i="14" l="1"/>
  <c r="GE1626" i="14"/>
  <c r="GN1625" i="14"/>
  <c r="GN1626" i="14" l="1"/>
  <c r="GO1626" i="14"/>
  <c r="GE1627" i="14"/>
  <c r="GE1628" i="14" l="1"/>
  <c r="GO1627" i="14"/>
  <c r="GN1627" i="14"/>
  <c r="GE1629" i="14" l="1"/>
  <c r="GO1628" i="14"/>
  <c r="GN1628" i="14"/>
  <c r="GE1630" i="14" l="1"/>
  <c r="GO1629" i="14"/>
  <c r="GN1629" i="14"/>
  <c r="GE1631" i="14" l="1"/>
  <c r="GO1630" i="14"/>
  <c r="GN1630" i="14"/>
  <c r="GN1631" i="14" l="1"/>
  <c r="GE1632" i="14"/>
  <c r="GO1631" i="14"/>
  <c r="GE1633" i="14" l="1"/>
  <c r="GN1632" i="14"/>
  <c r="GO1632" i="14"/>
  <c r="GE1634" i="14" l="1"/>
  <c r="GO1633" i="14"/>
  <c r="GN1633" i="14"/>
  <c r="GE1635" i="14" l="1"/>
  <c r="GO1634" i="14"/>
  <c r="GN1634" i="14"/>
  <c r="GE1636" i="14" l="1"/>
  <c r="GN1635" i="14"/>
  <c r="GO1635" i="14"/>
  <c r="GE1637" i="14" l="1"/>
  <c r="GO1636" i="14"/>
  <c r="GN1636" i="14"/>
  <c r="GE1638" i="14" l="1"/>
  <c r="GO1637" i="14"/>
  <c r="GN1637" i="14"/>
  <c r="GE1639" i="14" l="1"/>
  <c r="GO1638" i="14"/>
  <c r="GN1638" i="14"/>
  <c r="GE1640" i="14" l="1"/>
  <c r="GO1639" i="14"/>
  <c r="GN1639" i="14"/>
  <c r="GE1641" i="14" l="1"/>
  <c r="GN1640" i="14"/>
  <c r="GO1640" i="14"/>
  <c r="GE1642" i="14" l="1"/>
  <c r="GO1641" i="14"/>
  <c r="GN1641" i="14"/>
  <c r="GE1643" i="14" l="1"/>
  <c r="GN1642" i="14"/>
  <c r="GO1642" i="14"/>
  <c r="GE1644" i="14" l="1"/>
  <c r="GN1643" i="14"/>
  <c r="GO1643" i="14"/>
  <c r="GE1645" i="14" l="1"/>
  <c r="GO1644" i="14"/>
  <c r="GN1644" i="14"/>
  <c r="GE1646" i="14" l="1"/>
  <c r="GN1645" i="14"/>
  <c r="GO1645" i="14"/>
  <c r="GE1647" i="14" l="1"/>
  <c r="GN1646" i="14"/>
  <c r="GO1646" i="14"/>
  <c r="GE1648" i="14" l="1"/>
  <c r="GO1647" i="14"/>
  <c r="GN1647" i="14"/>
  <c r="GE1649" i="14" l="1"/>
  <c r="GN1648" i="14"/>
  <c r="GO1648" i="14"/>
  <c r="GE1650" i="14" l="1"/>
  <c r="GN1649" i="14"/>
  <c r="GO1649" i="14"/>
  <c r="GE1651" i="14" l="1"/>
  <c r="GO1650" i="14"/>
  <c r="GN1650" i="14"/>
  <c r="GE1652" i="14" l="1"/>
  <c r="GN1651" i="14"/>
  <c r="GO1651" i="14"/>
  <c r="GE1653" i="14" l="1"/>
  <c r="GN1652" i="14"/>
  <c r="GO1652" i="14"/>
  <c r="GE1654" i="14" l="1"/>
  <c r="GO1653" i="14"/>
  <c r="GN1653" i="14"/>
  <c r="GN1654" i="14" l="1"/>
  <c r="GE1655" i="14"/>
  <c r="GO1654" i="14"/>
  <c r="GE1656" i="14" l="1"/>
  <c r="GO1655" i="14"/>
  <c r="GN1655" i="14"/>
  <c r="GO1656" i="14" l="1"/>
  <c r="GN1656" i="14"/>
  <c r="GE1657" i="14"/>
  <c r="GO1657" i="14" l="1"/>
  <c r="GN1657" i="14"/>
  <c r="GE1658" i="14"/>
  <c r="GE1659" i="14" l="1"/>
  <c r="GO1658" i="14"/>
  <c r="GN1658" i="14"/>
  <c r="GE1660" i="14" l="1"/>
  <c r="GN1659" i="14"/>
  <c r="GO1659" i="14"/>
  <c r="GE1661" i="14" l="1"/>
  <c r="GO1660" i="14"/>
  <c r="GN1660" i="14"/>
  <c r="GE1662" i="14" l="1"/>
  <c r="GO1661" i="14"/>
  <c r="GN1661" i="14"/>
  <c r="GE1663" i="14" l="1"/>
  <c r="GO1662" i="14"/>
  <c r="GN1662" i="14"/>
  <c r="GE1664" i="14" l="1"/>
  <c r="GO1663" i="14"/>
  <c r="GN1663" i="14"/>
  <c r="GE1665" i="14" l="1"/>
  <c r="GN1664" i="14"/>
  <c r="GO1664" i="14"/>
  <c r="GE1666" i="14" l="1"/>
  <c r="GO1665" i="14"/>
  <c r="GN1665" i="14"/>
  <c r="GE1667" i="14" l="1"/>
  <c r="GN1666" i="14"/>
  <c r="GO1666" i="14"/>
  <c r="GE1668" i="14" l="1"/>
  <c r="GN1667" i="14"/>
  <c r="GO1667" i="14"/>
  <c r="GE1669" i="14" l="1"/>
  <c r="GN1668" i="14"/>
  <c r="GO1668" i="14"/>
  <c r="GE1670" i="14" l="1"/>
  <c r="GO1669" i="14"/>
  <c r="GN1669" i="14"/>
  <c r="GE1671" i="14" l="1"/>
  <c r="GN1670" i="14"/>
  <c r="GO1670" i="14"/>
  <c r="GE1672" i="14" l="1"/>
  <c r="GO1671" i="14"/>
  <c r="GN1671" i="14"/>
  <c r="GE1673" i="14" l="1"/>
  <c r="GO1672" i="14"/>
  <c r="GN1672" i="14"/>
  <c r="GN1673" i="14" l="1"/>
  <c r="GO1673" i="14"/>
  <c r="GE1674" i="14"/>
  <c r="GE1675" i="14" l="1"/>
  <c r="GN1674" i="14"/>
  <c r="GO1674" i="14"/>
  <c r="GE1676" i="14" l="1"/>
  <c r="GN1675" i="14"/>
  <c r="GO1675" i="14"/>
  <c r="GE1677" i="14" l="1"/>
  <c r="GN1676" i="14"/>
  <c r="GO1676" i="14"/>
  <c r="GE1678" i="14" l="1"/>
  <c r="GN1677" i="14"/>
  <c r="GO1677" i="14"/>
  <c r="GE1679" i="14" l="1"/>
  <c r="GN1678" i="14"/>
  <c r="GO1678" i="14"/>
  <c r="GE1680" i="14" l="1"/>
  <c r="GO1679" i="14"/>
  <c r="GN1679" i="14"/>
  <c r="GE1681" i="14" l="1"/>
  <c r="GN1680" i="14"/>
  <c r="GO1680" i="14"/>
  <c r="GN1681" i="14" l="1"/>
  <c r="GE1682" i="14"/>
  <c r="GO1681" i="14"/>
  <c r="GE1683" i="14" l="1"/>
  <c r="GN1682" i="14"/>
  <c r="GO1682" i="14"/>
  <c r="GE1684" i="14" l="1"/>
  <c r="GO1683" i="14"/>
  <c r="GN1683" i="14"/>
  <c r="GE1685" i="14" l="1"/>
  <c r="GO1684" i="14"/>
  <c r="GN1684" i="14"/>
  <c r="GE1686" i="14" l="1"/>
  <c r="GN1685" i="14"/>
  <c r="GO1685" i="14"/>
  <c r="GE1687" i="14" l="1"/>
  <c r="GN1686" i="14"/>
  <c r="GO1686" i="14"/>
  <c r="GE1688" i="14" l="1"/>
  <c r="GO1687" i="14"/>
  <c r="GN1687" i="14"/>
  <c r="GE1689" i="14" l="1"/>
  <c r="GO1688" i="14"/>
  <c r="GN1688" i="14"/>
  <c r="GE1690" i="14" l="1"/>
  <c r="GO1689" i="14"/>
  <c r="GN1689" i="14"/>
  <c r="GE1691" i="14" l="1"/>
  <c r="GO1690" i="14"/>
  <c r="GN1690" i="14"/>
  <c r="GE1692" i="14" l="1"/>
  <c r="GN1691" i="14"/>
  <c r="GO1691" i="14"/>
  <c r="GE1693" i="14" l="1"/>
  <c r="GO1692" i="14"/>
  <c r="GN1692" i="14"/>
  <c r="GE1694" i="14" l="1"/>
  <c r="GO1693" i="14"/>
  <c r="GN1693" i="14"/>
  <c r="GE1695" i="14" l="1"/>
  <c r="GO1694" i="14"/>
  <c r="GN1694" i="14"/>
  <c r="GE1696" i="14" l="1"/>
  <c r="GN1695" i="14"/>
  <c r="GO1695" i="14"/>
  <c r="GE1697" i="14" l="1"/>
  <c r="GO1696" i="14"/>
  <c r="GN1696" i="14"/>
  <c r="GE1698" i="14" l="1"/>
  <c r="GO1697" i="14"/>
  <c r="GN1697" i="14"/>
  <c r="GE1699" i="14" l="1"/>
  <c r="GO1698" i="14"/>
  <c r="GN1698" i="14"/>
  <c r="GN1699" i="14" l="1"/>
  <c r="GE1700" i="14"/>
  <c r="GO1699" i="14"/>
  <c r="GN1700" i="14" l="1"/>
  <c r="GE1701" i="14"/>
  <c r="GO1700" i="14"/>
  <c r="GO1701" i="14" l="1"/>
  <c r="GN1701" i="14"/>
  <c r="GE1702" i="14"/>
  <c r="GN1702" i="14" l="1"/>
  <c r="GO1702" i="14"/>
  <c r="GE1703" i="14"/>
  <c r="GE1704" i="14" l="1"/>
  <c r="GO1703" i="14"/>
  <c r="GN1703" i="14"/>
  <c r="GN1704" i="14" l="1"/>
  <c r="GE1705" i="14"/>
  <c r="GO1704" i="14"/>
  <c r="GN1705" i="14" l="1"/>
  <c r="GE1706" i="14"/>
  <c r="GO1705" i="14"/>
  <c r="GO1706" i="14" l="1"/>
  <c r="GN1706" i="14"/>
  <c r="GE1707" i="14"/>
  <c r="GE1708" i="14" l="1"/>
  <c r="GN1707" i="14"/>
  <c r="GO1707" i="14"/>
  <c r="GN1708" i="14" l="1"/>
  <c r="GE1709" i="14"/>
  <c r="GO1708" i="14"/>
  <c r="GN1709" i="14" l="1"/>
  <c r="GO1709" i="14"/>
  <c r="GE1710" i="14"/>
  <c r="GN1710" i="14" l="1"/>
  <c r="GO1710" i="14"/>
  <c r="GE1711" i="14"/>
  <c r="GE1712" i="14" l="1"/>
  <c r="GO1711" i="14"/>
  <c r="GN1711" i="14"/>
  <c r="GE1713" i="14" l="1"/>
  <c r="GN1712" i="14"/>
  <c r="GO1712" i="14"/>
  <c r="GN1713" i="14" l="1"/>
  <c r="GO1713" i="14"/>
  <c r="GE1714" i="14"/>
  <c r="GN1714" i="14" l="1"/>
  <c r="GO1714" i="14"/>
  <c r="GE1715" i="14"/>
  <c r="GE1716" i="14" l="1"/>
  <c r="GN1715" i="14"/>
  <c r="GO1715" i="14"/>
  <c r="GO1716" i="14" l="1"/>
  <c r="GN1716" i="14"/>
  <c r="GE1717" i="14"/>
  <c r="GN1717" i="14" l="1"/>
  <c r="GO1717" i="14"/>
  <c r="GE1718" i="14"/>
  <c r="GN1718" i="14" l="1"/>
  <c r="GO1718" i="14"/>
  <c r="GE1719" i="14"/>
  <c r="GN1719" i="14" l="1"/>
  <c r="GO1719" i="14"/>
  <c r="GE1720" i="14"/>
  <c r="GO1720" i="14" l="1"/>
  <c r="GN1720" i="14"/>
  <c r="GE1721" i="14"/>
  <c r="GE1722" i="14" l="1"/>
  <c r="GN1721" i="14"/>
  <c r="GO1721" i="14"/>
  <c r="GN1722" i="14" l="1"/>
  <c r="GO1722" i="14"/>
  <c r="GE1723" i="14"/>
  <c r="GN1723" i="14" l="1"/>
  <c r="GE1724" i="14"/>
  <c r="GO1723" i="14"/>
  <c r="GN1724" i="14" l="1"/>
  <c r="GO1724" i="14"/>
  <c r="GE1725" i="14"/>
  <c r="GN1725" i="14" l="1"/>
  <c r="GO1725" i="14"/>
  <c r="GE1726" i="14"/>
  <c r="GO1726" i="14" l="1"/>
  <c r="GE1727" i="14"/>
  <c r="GN1726" i="14"/>
  <c r="GE1728" i="14" l="1"/>
  <c r="GN1727" i="14"/>
  <c r="GO1727" i="14"/>
  <c r="GN1728" i="14" l="1"/>
  <c r="GE1729" i="14"/>
  <c r="GO1728" i="14"/>
  <c r="GO1729" i="14" l="1"/>
  <c r="GE1730" i="14"/>
  <c r="GN1729" i="14"/>
  <c r="GN1730" i="14" l="1"/>
  <c r="GO1730" i="14"/>
  <c r="GE1731" i="14"/>
  <c r="GN1731" i="14" l="1"/>
  <c r="GO1731" i="14"/>
  <c r="GE1732" i="14"/>
  <c r="GO1732" i="14" l="1"/>
  <c r="GE1733" i="14"/>
  <c r="GN1732" i="14"/>
  <c r="GO1733" i="14" l="1"/>
  <c r="GE1734" i="14"/>
  <c r="GN1733" i="14"/>
  <c r="GE1735" i="14" l="1"/>
  <c r="GN1734" i="14"/>
  <c r="GO1734" i="14"/>
  <c r="GO1735" i="14" l="1"/>
  <c r="GE1736" i="14"/>
  <c r="GN1735" i="14"/>
  <c r="GO1736" i="14" l="1"/>
  <c r="GE1737" i="14"/>
  <c r="GN1736" i="14"/>
  <c r="GN1737" i="14" l="1"/>
  <c r="GO1737" i="14"/>
  <c r="GE1738" i="14"/>
  <c r="GN1738" i="14" l="1"/>
  <c r="GO1738" i="14"/>
  <c r="GE1739" i="14"/>
  <c r="GN1739" i="14" l="1"/>
  <c r="GO1739" i="14"/>
  <c r="GE1740" i="14"/>
  <c r="GE1741" i="14" l="1"/>
  <c r="GN1740" i="14"/>
  <c r="GO1740" i="14"/>
  <c r="GN1741" i="14" l="1"/>
  <c r="GO1741" i="14"/>
  <c r="GE1742" i="14"/>
  <c r="GO1742" i="14" l="1"/>
  <c r="GE1743" i="14"/>
  <c r="GN1742" i="14"/>
  <c r="GO1743" i="14" l="1"/>
  <c r="GN1743" i="14"/>
  <c r="GE1744" i="14"/>
  <c r="GE1745" i="14" l="1"/>
  <c r="GO1744" i="14"/>
  <c r="GN1744" i="14"/>
  <c r="GO1745" i="14" l="1"/>
  <c r="GE1746" i="14"/>
  <c r="GN1745" i="14"/>
  <c r="GE1747" i="14" l="1"/>
  <c r="GN1746" i="14"/>
  <c r="GO1746" i="14"/>
  <c r="GN1747" i="14" l="1"/>
  <c r="GO1747" i="14"/>
  <c r="GE1748" i="14"/>
  <c r="GE1749" i="14" l="1"/>
  <c r="GN1748" i="14"/>
  <c r="GO1748" i="14"/>
  <c r="GE1750" i="14" l="1"/>
  <c r="GN1749" i="14"/>
  <c r="GO1749" i="14"/>
  <c r="GO1750" i="14" l="1"/>
  <c r="GE1751" i="14"/>
  <c r="GN1750" i="14"/>
  <c r="GN1751" i="14" l="1"/>
  <c r="GO1751" i="14"/>
  <c r="GE1752" i="14"/>
  <c r="GN1752" i="14" l="1"/>
  <c r="GO1752" i="14"/>
  <c r="GE1753" i="14"/>
  <c r="GN1753" i="14" l="1"/>
  <c r="GO1753" i="14"/>
  <c r="GE1754" i="14"/>
  <c r="GO1754" i="14" l="1"/>
  <c r="GN1754" i="14"/>
  <c r="GE1755" i="14"/>
  <c r="GE1756" i="14" l="1"/>
  <c r="GN1755" i="14"/>
  <c r="GO1755" i="14"/>
  <c r="GN1756" i="14" l="1"/>
  <c r="GO1756" i="14"/>
  <c r="GE1757" i="14"/>
  <c r="GN1757" i="14" l="1"/>
  <c r="GO1757" i="14"/>
  <c r="GE1758" i="14"/>
  <c r="GE1759" i="14" l="1"/>
  <c r="GN1758" i="14"/>
  <c r="GO1758" i="14"/>
  <c r="GE1760" i="14" l="1"/>
  <c r="GN1759" i="14"/>
  <c r="GO1759" i="14"/>
  <c r="GN1760" i="14" l="1"/>
  <c r="GO1760" i="14"/>
  <c r="GE1761" i="14"/>
  <c r="GN1761" i="14" l="1"/>
  <c r="GO1761" i="14"/>
  <c r="GE1762" i="14"/>
  <c r="GO1762" i="14" l="1"/>
  <c r="GN1762" i="14"/>
  <c r="GE1763" i="14"/>
  <c r="GE1764" i="14" l="1"/>
  <c r="GN1763" i="14"/>
  <c r="GO1763" i="14"/>
  <c r="GO1764" i="14" l="1"/>
  <c r="GE1765" i="14"/>
  <c r="GN1764" i="14"/>
  <c r="GE1766" i="14" l="1"/>
  <c r="GN1765" i="14"/>
  <c r="GO1765" i="14"/>
  <c r="GE1767" i="14" l="1"/>
  <c r="GN1766" i="14"/>
  <c r="GO1766" i="14"/>
  <c r="GO1767" i="14" l="1"/>
  <c r="GE1768" i="14"/>
  <c r="GN1767" i="14"/>
  <c r="GN1768" i="14" l="1"/>
  <c r="GO1768" i="14"/>
  <c r="GE1769" i="14"/>
  <c r="GE1770" i="14" l="1"/>
  <c r="GN1769" i="14"/>
  <c r="GO1769" i="14"/>
  <c r="GN1770" i="14" l="1"/>
  <c r="GE1771" i="14"/>
  <c r="GO1770" i="14"/>
  <c r="GO1771" i="14" l="1"/>
  <c r="GE1772" i="14"/>
  <c r="GN1771" i="14"/>
  <c r="GO1772" i="14" l="1"/>
  <c r="GE1773" i="14"/>
  <c r="GN1772" i="14"/>
  <c r="GO1773" i="14" l="1"/>
  <c r="GN1773" i="14"/>
  <c r="GE1774" i="14"/>
  <c r="GN1774" i="14" l="1"/>
  <c r="GO1774" i="14"/>
  <c r="GE1775" i="14"/>
  <c r="GO1775" i="14" l="1"/>
  <c r="GN1775" i="14"/>
  <c r="GE1776" i="14"/>
  <c r="GO1776" i="14" l="1"/>
  <c r="GE1777" i="14"/>
  <c r="GN1776" i="14"/>
  <c r="GE1778" i="14" l="1"/>
  <c r="GN1777" i="14"/>
  <c r="GO1777" i="14"/>
  <c r="GO1778" i="14" l="1"/>
  <c r="GE1779" i="14"/>
  <c r="GN1778" i="14"/>
  <c r="GO1779" i="14" l="1"/>
  <c r="GE1780" i="14"/>
  <c r="GN1779" i="14"/>
  <c r="GO1780" i="14" l="1"/>
  <c r="GE1781" i="14"/>
  <c r="GN1780" i="14"/>
  <c r="GO1781" i="14" l="1"/>
  <c r="GE1782" i="14"/>
  <c r="GN1781" i="14"/>
  <c r="GN1782" i="14" l="1"/>
  <c r="GO1782" i="14"/>
  <c r="GE1783" i="14"/>
  <c r="GO1783" i="14" l="1"/>
  <c r="GE1784" i="14"/>
  <c r="GN1783" i="14"/>
  <c r="GE1785" i="14" l="1"/>
  <c r="GN1784" i="14"/>
  <c r="GO1784" i="14"/>
  <c r="GN1785" i="14" l="1"/>
  <c r="GO1785" i="14"/>
  <c r="GE1786" i="14"/>
  <c r="GO1786" i="14" l="1"/>
  <c r="GE1787" i="14"/>
  <c r="GN1786" i="14"/>
  <c r="GN1787" i="14" l="1"/>
  <c r="GO1787" i="14"/>
  <c r="GE1788" i="14"/>
  <c r="GN1788" i="14" l="1"/>
  <c r="GO1788" i="14"/>
  <c r="GE1789" i="14"/>
  <c r="GO1789" i="14" l="1"/>
  <c r="GE1790" i="14"/>
  <c r="GN1789" i="14"/>
  <c r="GE1791" i="14" l="1"/>
  <c r="GN1790" i="14"/>
  <c r="GO1790" i="14"/>
  <c r="GN1791" i="14" l="1"/>
  <c r="GO1791" i="14"/>
  <c r="GE1792" i="14"/>
  <c r="GO1792" i="14" l="1"/>
  <c r="GE1793" i="14"/>
  <c r="GN1792" i="14"/>
  <c r="GO1793" i="14" l="1"/>
  <c r="GE1794" i="14"/>
  <c r="GN1793" i="14"/>
  <c r="GN1794" i="14" l="1"/>
  <c r="GO1794" i="14"/>
  <c r="GE1795" i="14"/>
  <c r="GO1795" i="14" l="1"/>
  <c r="GE1796" i="14"/>
  <c r="GN1795" i="14"/>
  <c r="GO1796" i="14" l="1"/>
  <c r="GN1796" i="14"/>
  <c r="GE1797" i="14"/>
  <c r="GN1797" i="14" l="1"/>
  <c r="GO1797" i="14"/>
  <c r="GE1798" i="14"/>
  <c r="GN1798" i="14" l="1"/>
  <c r="GE1799" i="14"/>
  <c r="GO1798" i="14"/>
  <c r="GE1800" i="14" l="1"/>
  <c r="GN1799" i="14"/>
  <c r="GO1799" i="14"/>
  <c r="GE1801" i="14" l="1"/>
  <c r="GN1800" i="14"/>
  <c r="GO1800" i="14"/>
  <c r="GE1802" i="14" l="1"/>
  <c r="GN1801" i="14"/>
  <c r="GO1801" i="14"/>
  <c r="GO1802" i="14" l="1"/>
  <c r="GE1803" i="14"/>
  <c r="GN1802" i="14"/>
  <c r="GO1803" i="14" l="1"/>
  <c r="GE1804" i="14"/>
  <c r="GN1803" i="14"/>
  <c r="GO1804" i="14" l="1"/>
  <c r="GE1805" i="14"/>
  <c r="GN1804" i="14"/>
  <c r="GO1805" i="14" l="1"/>
  <c r="GE1806" i="14"/>
  <c r="GN1805" i="14"/>
  <c r="GO1806" i="14" l="1"/>
  <c r="GE1807" i="14"/>
  <c r="GN1806" i="14"/>
  <c r="GE1808" i="14" l="1"/>
  <c r="GN1807" i="14"/>
  <c r="GO1807" i="14"/>
  <c r="GN1808" i="14" l="1"/>
  <c r="GE1809" i="14"/>
  <c r="GO1808" i="14"/>
  <c r="GN1809" i="14" l="1"/>
  <c r="GO1809" i="14"/>
  <c r="GE1810" i="14"/>
  <c r="GN1810" i="14" l="1"/>
  <c r="GO1810" i="14"/>
  <c r="GE1811" i="14"/>
  <c r="GO1811" i="14" l="1"/>
  <c r="GN1811" i="14"/>
  <c r="GE1812" i="14"/>
  <c r="GN1812" i="14" l="1"/>
  <c r="GO1812" i="14"/>
  <c r="GE1813" i="14"/>
  <c r="GE1814" i="14" l="1"/>
  <c r="GN1813" i="14"/>
  <c r="GO1813" i="14"/>
  <c r="GE1815" i="14" l="1"/>
  <c r="GO1814" i="14"/>
  <c r="GN1814" i="14"/>
  <c r="GO1815" i="14" l="1"/>
  <c r="GE1816" i="14"/>
  <c r="GN1815" i="14"/>
  <c r="GO1816" i="14" l="1"/>
  <c r="GE1817" i="14"/>
  <c r="GN1816" i="14"/>
  <c r="GN1817" i="14" l="1"/>
  <c r="GO1817" i="14"/>
  <c r="GE1818" i="14"/>
  <c r="GO1818" i="14" l="1"/>
  <c r="GE1819" i="14"/>
  <c r="GN1818" i="14"/>
  <c r="GE1820" i="14" l="1"/>
  <c r="GN1819" i="14"/>
  <c r="GO1819" i="14"/>
  <c r="GE1821" i="14" l="1"/>
  <c r="GN1820" i="14"/>
  <c r="GO1820" i="14"/>
  <c r="GO1821" i="14" l="1"/>
  <c r="GN1821" i="14"/>
  <c r="GE1822" i="14"/>
  <c r="GO1822" i="14" l="1"/>
  <c r="GN1822" i="14"/>
  <c r="GE1823" i="14"/>
  <c r="GN1823" i="14" l="1"/>
  <c r="GO1823" i="14"/>
  <c r="GE1824" i="14"/>
  <c r="GE1825" i="14" l="1"/>
  <c r="GN1824" i="14"/>
  <c r="GO1824" i="14"/>
  <c r="GO1825" i="14" l="1"/>
  <c r="GN1825" i="14"/>
  <c r="GE1826" i="14"/>
  <c r="GO1826" i="14" l="1"/>
  <c r="GE1827" i="14"/>
  <c r="GN1826" i="14"/>
  <c r="GE1828" i="14" l="1"/>
  <c r="GN1827" i="14"/>
  <c r="GO1827" i="14"/>
  <c r="GN1828" i="14" l="1"/>
  <c r="GO1828" i="14"/>
  <c r="GE1829" i="14"/>
  <c r="GN1829" i="14" l="1"/>
  <c r="GO1829" i="14"/>
  <c r="GE1830" i="14"/>
  <c r="GE1831" i="14" l="1"/>
  <c r="GN1830" i="14"/>
  <c r="GO1830" i="14"/>
  <c r="GN1831" i="14" l="1"/>
  <c r="GE1832" i="14"/>
  <c r="GO1831" i="14"/>
  <c r="GO1832" i="14" l="1"/>
  <c r="GE1833" i="14"/>
  <c r="GN1832" i="14"/>
  <c r="GO1833" i="14" l="1"/>
  <c r="GE1834" i="14"/>
  <c r="GN1833" i="14"/>
  <c r="GE1835" i="14" l="1"/>
  <c r="GN1834" i="14"/>
  <c r="GO1834" i="14"/>
  <c r="GE1836" i="14" l="1"/>
  <c r="GN1835" i="14"/>
  <c r="GO1835" i="14"/>
  <c r="GO1836" i="14" l="1"/>
  <c r="GE1837" i="14"/>
  <c r="GN1836" i="14"/>
  <c r="GO1837" i="14" l="1"/>
  <c r="GE1838" i="14"/>
  <c r="GN1837" i="14"/>
  <c r="GN1838" i="14" l="1"/>
  <c r="GO1838" i="14"/>
  <c r="GE1839" i="14"/>
  <c r="GO1839" i="14" l="1"/>
  <c r="GE1840" i="14"/>
  <c r="GN1839" i="14"/>
  <c r="GN1840" i="14" l="1"/>
  <c r="GO1840" i="14"/>
  <c r="GE1841" i="14"/>
  <c r="GE1842" i="14" l="1"/>
  <c r="GN1841" i="14"/>
  <c r="GO1841" i="14"/>
  <c r="GO1842" i="14" l="1"/>
  <c r="GN1842" i="14"/>
  <c r="GE1843" i="14"/>
  <c r="GE1844" i="14" l="1"/>
  <c r="GN1843" i="14"/>
  <c r="GO1843" i="14"/>
  <c r="GO1844" i="14" l="1"/>
  <c r="GE1845" i="14"/>
  <c r="GN1844" i="14"/>
  <c r="GN1845" i="14" l="1"/>
  <c r="GO1845" i="14"/>
  <c r="GE1846" i="14"/>
  <c r="GN1846" i="14" l="1"/>
  <c r="GO1846" i="14"/>
  <c r="GE1847" i="14"/>
  <c r="GE1848" i="14" l="1"/>
  <c r="GN1847" i="14"/>
  <c r="GO1847" i="14"/>
  <c r="GO1848" i="14" l="1"/>
  <c r="GE1849" i="14"/>
  <c r="GN1848" i="14"/>
  <c r="GE1850" i="14" l="1"/>
  <c r="GN1849" i="14"/>
  <c r="GO1849" i="14"/>
  <c r="GN1850" i="14" l="1"/>
  <c r="GO1850" i="14"/>
  <c r="GE1851" i="14"/>
  <c r="GO1851" i="14" l="1"/>
  <c r="GE1852" i="14"/>
  <c r="GN1851" i="14"/>
  <c r="GN1852" i="14" l="1"/>
  <c r="GE1853" i="14"/>
  <c r="GO1852" i="14"/>
  <c r="GE1854" i="14" l="1"/>
  <c r="GN1853" i="14"/>
  <c r="GO1853" i="14"/>
  <c r="GN1854" i="14" l="1"/>
  <c r="GE1855" i="14"/>
  <c r="GO1854" i="14"/>
  <c r="GE1856" i="14" l="1"/>
  <c r="GO1855" i="14"/>
  <c r="GN1855" i="14"/>
  <c r="GE1857" i="14" l="1"/>
  <c r="GN1856" i="14"/>
  <c r="GO1856" i="14"/>
  <c r="GE1858" i="14" l="1"/>
  <c r="GN1857" i="14"/>
  <c r="GO1857" i="14"/>
  <c r="GO1858" i="14" l="1"/>
  <c r="GE1859" i="14"/>
  <c r="GN1858" i="14"/>
  <c r="GO1859" i="14" l="1"/>
  <c r="GE1860" i="14"/>
  <c r="GN1859" i="14"/>
  <c r="GN1860" i="14" l="1"/>
  <c r="GE1861" i="14"/>
  <c r="GO1860" i="14"/>
  <c r="GE1862" i="14" l="1"/>
  <c r="GN1861" i="14"/>
  <c r="GO1861" i="14"/>
  <c r="GO1862" i="14" l="1"/>
  <c r="GE1863" i="14"/>
  <c r="GN1862" i="14"/>
  <c r="GO1863" i="14" l="1"/>
  <c r="GE1864" i="14"/>
  <c r="GN1863" i="14"/>
  <c r="GE1865" i="14" l="1"/>
  <c r="GN1864" i="14"/>
  <c r="GO1864" i="14"/>
  <c r="GE1866" i="14" l="1"/>
  <c r="GN1865" i="14"/>
  <c r="GO1865" i="14"/>
  <c r="GE1867" i="14" l="1"/>
  <c r="GO1866" i="14"/>
  <c r="GN1866" i="14"/>
  <c r="GO1867" i="14" l="1"/>
  <c r="GE1868" i="14"/>
  <c r="GN1867" i="14"/>
  <c r="GE1869" i="14" l="1"/>
  <c r="GN1868" i="14"/>
  <c r="GO1868" i="14"/>
  <c r="GE1870" i="14" l="1"/>
  <c r="GN1869" i="14"/>
  <c r="GO1869" i="14"/>
  <c r="GO1870" i="14" l="1"/>
  <c r="GE1871" i="14"/>
  <c r="GN1870" i="14"/>
  <c r="GO1871" i="14" l="1"/>
  <c r="GE1872" i="14"/>
  <c r="GN1871" i="14"/>
  <c r="GE1873" i="14" l="1"/>
  <c r="GN1872" i="14"/>
  <c r="GO1872" i="14"/>
  <c r="GE1874" i="14" l="1"/>
  <c r="GN1873" i="14"/>
  <c r="GO1873" i="14"/>
  <c r="GO1874" i="14" l="1"/>
  <c r="GE1875" i="14"/>
  <c r="GN1874" i="14"/>
  <c r="GO1875" i="14" l="1"/>
  <c r="GE1876" i="14"/>
  <c r="GN1875" i="14"/>
  <c r="GE1877" i="14" l="1"/>
  <c r="GN1876" i="14"/>
  <c r="GO1876" i="14"/>
  <c r="GN1877" i="14" l="1"/>
  <c r="GE1878" i="14"/>
  <c r="GO1877" i="14"/>
  <c r="GO1878" i="14" l="1"/>
  <c r="GE1879" i="14"/>
  <c r="GN1878" i="14"/>
  <c r="GO1879" i="14" l="1"/>
  <c r="GE1880" i="14"/>
  <c r="GN1879" i="14"/>
  <c r="GE1881" i="14" l="1"/>
  <c r="GN1880" i="14"/>
  <c r="GO1880" i="14"/>
  <c r="GE1882" i="14" l="1"/>
  <c r="GN1881" i="14"/>
  <c r="GO1881" i="14"/>
  <c r="GO1882" i="14" l="1"/>
  <c r="GE1883" i="14"/>
  <c r="GN1882" i="14"/>
  <c r="GN1883" i="14" l="1"/>
  <c r="GO1883" i="14"/>
  <c r="GE1884" i="14"/>
  <c r="GO1884" i="14" l="1"/>
  <c r="GE1885" i="14"/>
  <c r="GN1884" i="14"/>
  <c r="GE1886" i="14" l="1"/>
  <c r="GN1885" i="14"/>
  <c r="GO1885" i="14"/>
  <c r="GE1887" i="14" l="1"/>
  <c r="GN1886" i="14"/>
  <c r="GO1886" i="14"/>
  <c r="GN1887" i="14" l="1"/>
  <c r="GE1888" i="14"/>
  <c r="GO1887" i="14"/>
  <c r="GO1888" i="14" l="1"/>
  <c r="GE1889" i="14"/>
  <c r="GN1888" i="14"/>
  <c r="GE1890" i="14" l="1"/>
  <c r="GN1889" i="14"/>
  <c r="GO1889" i="14"/>
  <c r="GN1890" i="14" l="1"/>
  <c r="GE1891" i="14"/>
  <c r="GO1890" i="14"/>
  <c r="GO1891" i="14" l="1"/>
  <c r="GE1892" i="14"/>
  <c r="GN1891" i="14"/>
  <c r="GN1892" i="14" l="1"/>
  <c r="GO1892" i="14"/>
  <c r="GE1893" i="14"/>
  <c r="GN1893" i="14" l="1"/>
  <c r="GO1893" i="14"/>
  <c r="GE1894" i="14"/>
  <c r="GE1895" i="14" l="1"/>
  <c r="GN1894" i="14"/>
  <c r="GO1894" i="14"/>
  <c r="GN1895" i="14" l="1"/>
  <c r="GE1896" i="14"/>
  <c r="GO1895" i="14"/>
  <c r="GN1896" i="14" l="1"/>
  <c r="GO1896" i="14"/>
  <c r="GE1897" i="14"/>
  <c r="GE1898" i="14" l="1"/>
  <c r="GN1897" i="14"/>
  <c r="GO1897" i="14"/>
  <c r="GN1898" i="14" l="1"/>
  <c r="GO1898" i="14"/>
  <c r="GE1899" i="14"/>
  <c r="GO1899" i="14" l="1"/>
  <c r="GE1900" i="14"/>
  <c r="GN1899" i="14"/>
  <c r="GE1901" i="14" l="1"/>
  <c r="GN1900" i="14"/>
  <c r="GO1900" i="14"/>
  <c r="GE1902" i="14" l="1"/>
  <c r="GN1901" i="14"/>
  <c r="GO1901" i="14"/>
  <c r="GE1903" i="14" l="1"/>
  <c r="GN1902" i="14"/>
  <c r="GO1902" i="14"/>
  <c r="GE1904" i="14" l="1"/>
  <c r="GO1903" i="14"/>
  <c r="GN1903" i="14"/>
  <c r="GE1905" i="14" l="1"/>
  <c r="GN1904" i="14"/>
  <c r="GO1904" i="14"/>
  <c r="GN1905" i="14" l="1"/>
  <c r="GO1905" i="14"/>
  <c r="GE1906" i="14"/>
  <c r="GE1907" i="14" l="1"/>
  <c r="GN1906" i="14"/>
  <c r="GO1906" i="14"/>
  <c r="GE1908" i="14" l="1"/>
  <c r="GN1907" i="14"/>
  <c r="GO1907" i="14"/>
  <c r="GE1909" i="14" l="1"/>
  <c r="GN1908" i="14"/>
  <c r="GO1908" i="14"/>
  <c r="GE1910" i="14" l="1"/>
  <c r="GN1909" i="14"/>
  <c r="GO1909" i="14"/>
  <c r="GN1910" i="14" l="1"/>
  <c r="GO1910" i="14"/>
  <c r="GE1911" i="14"/>
  <c r="GO1911" i="14" l="1"/>
  <c r="GE1912" i="14"/>
  <c r="GN1911" i="14"/>
  <c r="GN1912" i="14" l="1"/>
  <c r="GO1912" i="14"/>
  <c r="GE1913" i="14"/>
  <c r="GN1913" i="14" l="1"/>
  <c r="GO1913" i="14"/>
  <c r="GE1914" i="14"/>
  <c r="GO1914" i="14" l="1"/>
  <c r="GE1915" i="14"/>
  <c r="GN1914" i="14"/>
  <c r="GE1916" i="14" l="1"/>
  <c r="GN1915" i="14"/>
  <c r="GO1915" i="14"/>
  <c r="GN1916" i="14" l="1"/>
  <c r="GO1916" i="14"/>
  <c r="GE1917" i="14"/>
  <c r="GN1917" i="14" l="1"/>
  <c r="GO1917" i="14"/>
  <c r="GE1918" i="14"/>
  <c r="GE1919" i="14" l="1"/>
  <c r="GN1918" i="14"/>
  <c r="GO1918" i="14"/>
  <c r="GO1919" i="14" l="1"/>
  <c r="GE1920" i="14"/>
  <c r="GN1919" i="14"/>
  <c r="GE1921" i="14" l="1"/>
  <c r="GN1920" i="14"/>
  <c r="GO1920" i="14"/>
  <c r="GO1921" i="14" l="1"/>
  <c r="GE1922" i="14"/>
  <c r="GN1921" i="14"/>
  <c r="GN1922" i="14" l="1"/>
  <c r="GO1922" i="14"/>
  <c r="GE1923" i="14"/>
  <c r="GN1923" i="14" l="1"/>
  <c r="GO1923" i="14"/>
  <c r="GE1924" i="14"/>
  <c r="GE1925" i="14" l="1"/>
  <c r="GN1924" i="14"/>
  <c r="GO1924" i="14"/>
  <c r="GN1925" i="14" l="1"/>
  <c r="GO1925" i="14"/>
  <c r="GE1926" i="14"/>
  <c r="GO1926" i="14" l="1"/>
  <c r="GE1927" i="14"/>
  <c r="GN1926" i="14"/>
  <c r="GN1927" i="14" l="1"/>
  <c r="GO1927" i="14"/>
  <c r="GE1928" i="14"/>
  <c r="GN1928" i="14" l="1"/>
  <c r="GO1928" i="14"/>
  <c r="GE1929" i="14"/>
  <c r="GE1930" i="14" l="1"/>
  <c r="GN1929" i="14"/>
  <c r="GO1929" i="14"/>
  <c r="GO1930" i="14" l="1"/>
  <c r="GE1931" i="14"/>
  <c r="GN1930" i="14"/>
  <c r="GN1931" i="14" l="1"/>
  <c r="GO1931" i="14"/>
  <c r="GE1932" i="14"/>
  <c r="GN1932" i="14" l="1"/>
  <c r="GO1932" i="14"/>
  <c r="GE1933" i="14"/>
  <c r="GO1933" i="14" l="1"/>
  <c r="GE1934" i="14"/>
  <c r="GN1933" i="14"/>
  <c r="GN1934" i="14" l="1"/>
  <c r="GO1934" i="14"/>
  <c r="GE1935" i="14"/>
  <c r="GN1935" i="14" l="1"/>
  <c r="GO1935" i="14"/>
  <c r="GE1936" i="14"/>
  <c r="GN1936" i="14" l="1"/>
  <c r="GO1936" i="14"/>
  <c r="GE1937" i="14"/>
  <c r="GN1937" i="14" l="1"/>
  <c r="GO1937" i="14"/>
  <c r="GE1938" i="14"/>
  <c r="GN1938" i="14" l="1"/>
  <c r="GO1938" i="14"/>
  <c r="GE1939" i="14"/>
  <c r="GE1940" i="14" l="1"/>
  <c r="GN1939" i="14"/>
  <c r="GO1939" i="14"/>
  <c r="GN1940" i="14" l="1"/>
  <c r="GO1940" i="14"/>
  <c r="GE1941" i="14"/>
  <c r="GO1941" i="14" l="1"/>
  <c r="GE1942" i="14"/>
  <c r="GN1941" i="14"/>
  <c r="GN1942" i="14" l="1"/>
  <c r="GO1942" i="14"/>
  <c r="GE1943" i="14"/>
  <c r="GN1943" i="14" l="1"/>
  <c r="GO1943" i="14"/>
  <c r="GE1944" i="14"/>
  <c r="GO1944" i="14" l="1"/>
  <c r="GE1945" i="14"/>
  <c r="GN1944" i="14"/>
  <c r="GN1945" i="14" l="1"/>
  <c r="GO1945" i="14"/>
  <c r="GE1946" i="14"/>
  <c r="GN1946" i="14" l="1"/>
  <c r="GO1946" i="14"/>
  <c r="GE1947" i="14"/>
  <c r="GN1947" i="14" l="1"/>
  <c r="GO1947" i="14"/>
  <c r="GE1948" i="14"/>
  <c r="GE1949" i="14" l="1"/>
  <c r="GN1948" i="14"/>
  <c r="GO1948" i="14"/>
  <c r="GO1949" i="14" l="1"/>
  <c r="GE1950" i="14"/>
  <c r="GN1949" i="14"/>
  <c r="GE1951" i="14" l="1"/>
  <c r="GN1950" i="14"/>
  <c r="GO1950" i="14"/>
  <c r="GO1951" i="14" l="1"/>
  <c r="GE1952" i="14"/>
  <c r="GN1951" i="14"/>
  <c r="GN1952" i="14" l="1"/>
  <c r="GO1952" i="14"/>
  <c r="GE1953" i="14"/>
  <c r="GN1953" i="14" l="1"/>
  <c r="GE1954" i="14"/>
  <c r="GO1953" i="14"/>
  <c r="GN1954" i="14" l="1"/>
  <c r="GO1954" i="14"/>
  <c r="GE1955" i="14"/>
  <c r="GE1956" i="14" l="1"/>
  <c r="GN1955" i="14"/>
  <c r="GO1955" i="14"/>
  <c r="GN1956" i="14" l="1"/>
  <c r="GE1957" i="14"/>
  <c r="GO1956" i="14"/>
  <c r="GN1957" i="14" l="1"/>
  <c r="GO1957" i="14"/>
  <c r="GE1958" i="14"/>
  <c r="GO1958" i="14" l="1"/>
  <c r="GN1958" i="14"/>
  <c r="GE1959" i="14"/>
  <c r="GO1959" i="14" l="1"/>
  <c r="GE1960" i="14"/>
  <c r="GN1959" i="14"/>
  <c r="GN1960" i="14" l="1"/>
  <c r="GO1960" i="14"/>
  <c r="GE1961" i="14"/>
  <c r="GO1961" i="14" l="1"/>
  <c r="GE1962" i="14"/>
  <c r="GN1961" i="14"/>
  <c r="GE1963" i="14" l="1"/>
  <c r="GN1962" i="14"/>
  <c r="GO1962" i="14"/>
  <c r="GN1963" i="14" l="1"/>
  <c r="GO1963" i="14"/>
  <c r="GE1964" i="14"/>
  <c r="GN1964" i="14" l="1"/>
  <c r="GO1964" i="14"/>
  <c r="GE1965" i="14"/>
  <c r="GO1965" i="14" l="1"/>
  <c r="GE1966" i="14"/>
  <c r="GN1965" i="14"/>
  <c r="GN1966" i="14" l="1"/>
  <c r="GO1966" i="14"/>
  <c r="GE1967" i="14"/>
  <c r="GN1967" i="14" l="1"/>
  <c r="GO1967" i="14"/>
  <c r="GE1968" i="14"/>
  <c r="GO1968" i="14" l="1"/>
  <c r="GE1969" i="14"/>
  <c r="GN1968" i="14"/>
  <c r="GE1970" i="14" l="1"/>
  <c r="GN1969" i="14"/>
  <c r="GO1969" i="14"/>
  <c r="GN1970" i="14" l="1"/>
  <c r="GO1970" i="14"/>
  <c r="GE1971" i="14"/>
  <c r="GN1971" i="14" l="1"/>
  <c r="GO1971" i="14"/>
  <c r="GE1972" i="14"/>
  <c r="GE1973" i="14" l="1"/>
  <c r="GN1972" i="14"/>
  <c r="GO1972" i="14"/>
  <c r="GN1973" i="14" l="1"/>
  <c r="GO1973" i="14"/>
  <c r="GE1974" i="14"/>
  <c r="GO1974" i="14" l="1"/>
  <c r="GE1975" i="14"/>
  <c r="GN1974" i="14"/>
  <c r="GN1975" i="14" l="1"/>
  <c r="GO1975" i="14"/>
  <c r="GE1976" i="14"/>
  <c r="GN1976" i="14" l="1"/>
  <c r="GO1976" i="14"/>
  <c r="GE1977" i="14"/>
  <c r="GO1977" i="14" l="1"/>
  <c r="GE1978" i="14"/>
  <c r="GN1977" i="14"/>
  <c r="GE1979" i="14" l="1"/>
  <c r="GN1978" i="14"/>
  <c r="GO1978" i="14"/>
  <c r="GN1979" i="14" l="1"/>
  <c r="GO1979" i="14"/>
  <c r="GE1980" i="14"/>
  <c r="GN1980" i="14" l="1"/>
  <c r="GO1980" i="14"/>
  <c r="GE1981" i="14"/>
  <c r="GN1981" i="14" l="1"/>
  <c r="GO1981" i="14"/>
  <c r="GE1982" i="14"/>
  <c r="GO1982" i="14" l="1"/>
  <c r="GE1983" i="14"/>
  <c r="GN1982" i="14"/>
  <c r="GE1984" i="14" l="1"/>
  <c r="GN1983" i="14"/>
  <c r="GO1983" i="14"/>
  <c r="GE1985" i="14" l="1"/>
  <c r="GN1984" i="14"/>
  <c r="GO1984" i="14"/>
  <c r="GO1985" i="14" l="1"/>
  <c r="GN1985" i="14"/>
  <c r="GE1986" i="14"/>
  <c r="GE1987" i="14" l="1"/>
  <c r="GN1986" i="14"/>
  <c r="GO1986" i="14"/>
  <c r="GE1988" i="14" l="1"/>
  <c r="GN1987" i="14"/>
  <c r="GO1987" i="14"/>
  <c r="GN1988" i="14" l="1"/>
  <c r="GO1988" i="14"/>
  <c r="GE1989" i="14"/>
  <c r="GN1989" i="14" l="1"/>
  <c r="GE1990" i="14"/>
  <c r="GO1989" i="14"/>
  <c r="GO1990" i="14" l="1"/>
  <c r="GE1991" i="14"/>
  <c r="GN1990" i="14"/>
  <c r="GO1991" i="14" l="1"/>
  <c r="GE1992" i="14"/>
  <c r="GN1991" i="14"/>
  <c r="GN1992" i="14" l="1"/>
  <c r="GO1992" i="14"/>
  <c r="GE1993" i="14"/>
  <c r="GN1993" i="14" l="1"/>
  <c r="GO1993" i="14"/>
  <c r="GE1994" i="14"/>
  <c r="GN1994" i="14" l="1"/>
  <c r="GE1995" i="14"/>
  <c r="GO1994" i="14"/>
  <c r="GO1995" i="14" l="1"/>
  <c r="GE1996" i="14"/>
  <c r="GN1995" i="14"/>
  <c r="GO1996" i="14" l="1"/>
  <c r="GE1997" i="14"/>
  <c r="GN1996" i="14"/>
  <c r="GO1997" i="14" l="1"/>
  <c r="GE1998" i="14"/>
  <c r="GN1997" i="14"/>
  <c r="GN1998" i="14" l="1"/>
  <c r="GO1998" i="14"/>
  <c r="GE1999" i="14"/>
  <c r="GO1999" i="14" l="1"/>
  <c r="GE2000" i="14"/>
  <c r="GN1999" i="14"/>
  <c r="GN2000" i="14" l="1"/>
  <c r="GE2001" i="14"/>
  <c r="GO2000" i="14"/>
  <c r="GE2002" i="14" l="1"/>
  <c r="GO2001" i="14"/>
  <c r="GN2001" i="14"/>
  <c r="GE2003" i="14" l="1"/>
  <c r="GN2002" i="14"/>
  <c r="GO2002" i="14"/>
  <c r="GN2003" i="14" l="1"/>
  <c r="GE2004" i="14"/>
  <c r="GO2003" i="14"/>
  <c r="GE2005" i="14" l="1"/>
  <c r="GN2004" i="14"/>
  <c r="GO2004" i="14"/>
  <c r="GN2005" i="14" l="1"/>
  <c r="GO2005" i="14"/>
  <c r="GE2006" i="14"/>
  <c r="GE2007" i="14" l="1"/>
  <c r="GN2006" i="14"/>
  <c r="GO2006" i="14"/>
  <c r="GE2008" i="14" l="1"/>
  <c r="GO2007" i="14"/>
  <c r="GN2007" i="14"/>
  <c r="GE2009" i="14" l="1"/>
  <c r="GN2008" i="14"/>
  <c r="GO2008" i="14"/>
  <c r="GN2009" i="14" l="1"/>
  <c r="GO2009" i="14"/>
  <c r="GE2010" i="14"/>
  <c r="GO2010" i="14" l="1"/>
  <c r="GE2011" i="14"/>
  <c r="GN2010" i="14"/>
  <c r="GO2011" i="14" l="1"/>
  <c r="GN2011" i="14"/>
  <c r="GE2012" i="14"/>
  <c r="GE2013" i="14" l="1"/>
  <c r="GN2012" i="14"/>
  <c r="GO2012" i="14"/>
  <c r="GN2013" i="14" l="1"/>
  <c r="GO2013" i="14"/>
  <c r="GE2014" i="14"/>
  <c r="GE2015" i="14" l="1"/>
  <c r="GN2014" i="14"/>
  <c r="GO2014" i="14"/>
  <c r="GE2016" i="14" l="1"/>
  <c r="GN2015" i="14"/>
  <c r="GO2015" i="14"/>
  <c r="GN2016" i="14" l="1"/>
  <c r="GE2017" i="14"/>
  <c r="GO2016" i="14"/>
  <c r="GE2018" i="14" l="1"/>
  <c r="GO2017" i="14"/>
  <c r="GN2017" i="14"/>
  <c r="GN2018" i="14" l="1"/>
  <c r="GO2018" i="14"/>
  <c r="GE2019" i="14"/>
  <c r="GE2020" i="14" l="1"/>
  <c r="GN2019" i="14"/>
  <c r="GO2019" i="14"/>
  <c r="GN2020" i="14" l="1"/>
  <c r="GO2020" i="14"/>
  <c r="GE2021" i="14"/>
  <c r="GE2022" i="14" l="1"/>
  <c r="GN2021" i="14"/>
  <c r="GO2021" i="14"/>
  <c r="GO2022" i="14" l="1"/>
  <c r="GE2023" i="14"/>
  <c r="GN2022" i="14"/>
  <c r="GE2024" i="14" l="1"/>
  <c r="GN2023" i="14"/>
  <c r="GO2023" i="14"/>
  <c r="GO2024" i="14" l="1"/>
  <c r="GE2025" i="14"/>
  <c r="GN2024" i="14"/>
  <c r="GE2026" i="14" l="1"/>
  <c r="GN2025" i="14"/>
  <c r="GO2025" i="14"/>
  <c r="GE2027" i="14" l="1"/>
  <c r="GN2026" i="14"/>
  <c r="GO2026" i="14"/>
  <c r="GN2027" i="14" l="1"/>
  <c r="GO2027" i="14"/>
  <c r="GE2028" i="14"/>
  <c r="GO2028" i="14" l="1"/>
  <c r="GE2029" i="14"/>
  <c r="GN2028" i="14"/>
  <c r="GE2030" i="14" l="1"/>
  <c r="GN2029" i="14"/>
  <c r="GO2029" i="14"/>
  <c r="GN2030" i="14" l="1"/>
  <c r="GE2031" i="14"/>
  <c r="GO2030" i="14"/>
  <c r="GN2031" i="14" l="1"/>
  <c r="GO2031" i="14"/>
  <c r="GE2032" i="14"/>
  <c r="GN2032" i="14" l="1"/>
  <c r="GO2032" i="14"/>
  <c r="GE2033" i="14"/>
  <c r="GN2033" i="14" l="1"/>
  <c r="GE2034" i="14"/>
  <c r="GO2033" i="14"/>
  <c r="GO2034" i="14" l="1"/>
  <c r="GN2034" i="14"/>
  <c r="GE2035" i="14"/>
  <c r="GE2036" i="14" l="1"/>
  <c r="GN2035" i="14"/>
  <c r="GO2035" i="14"/>
  <c r="GO2036" i="14" l="1"/>
  <c r="GN2036" i="14"/>
  <c r="GE2037" i="14"/>
  <c r="GE2038" i="14" l="1"/>
  <c r="GN2037" i="14"/>
  <c r="GO2037" i="14"/>
  <c r="GN2038" i="14" l="1"/>
  <c r="GO2038" i="14"/>
  <c r="GE2039" i="14"/>
  <c r="GO2039" i="14" l="1"/>
  <c r="GN2039" i="14"/>
  <c r="GE2040" i="14"/>
  <c r="GE2041" i="14" l="1"/>
  <c r="GN2040" i="14"/>
  <c r="GO2040" i="14"/>
  <c r="GO2041" i="14" l="1"/>
  <c r="GE2042" i="14"/>
  <c r="GN2041" i="14"/>
  <c r="GO2042" i="14" l="1"/>
  <c r="GN2042" i="14"/>
  <c r="GE2043" i="14"/>
  <c r="GE2044" i="14" l="1"/>
  <c r="GO2043" i="14"/>
  <c r="GN2043" i="14"/>
  <c r="GN2044" i="14" l="1"/>
  <c r="GO2044" i="14"/>
  <c r="GE2045" i="14"/>
  <c r="GO2045" i="14" l="1"/>
  <c r="GE2046" i="14"/>
  <c r="GN2045" i="14"/>
  <c r="GO2046" i="14" l="1"/>
  <c r="GE2047" i="14"/>
  <c r="GN2046" i="14"/>
  <c r="GE2048" i="14" l="1"/>
  <c r="GN2047" i="14"/>
  <c r="GO2047" i="14"/>
  <c r="GE2049" i="14" l="1"/>
  <c r="GN2048" i="14"/>
  <c r="GO2048" i="14"/>
  <c r="GE2050" i="14" l="1"/>
  <c r="GN2049" i="14"/>
  <c r="GO2049" i="14"/>
  <c r="GE2051" i="14" l="1"/>
  <c r="GO2050" i="14"/>
  <c r="GN2050" i="14"/>
  <c r="GN2051" i="14" l="1"/>
  <c r="GO2051" i="14"/>
  <c r="GE2052" i="14"/>
  <c r="GO2052" i="14" l="1"/>
  <c r="GN2052" i="14"/>
  <c r="GE2053" i="14"/>
  <c r="GO2053" i="14" l="1"/>
  <c r="GN2053" i="14"/>
  <c r="GE2054" i="14"/>
  <c r="GE2055" i="14" l="1"/>
  <c r="GN2054" i="14"/>
  <c r="GO2054" i="14"/>
  <c r="GN2055" i="14" l="1"/>
  <c r="GO2055" i="14"/>
  <c r="GE2056" i="14"/>
  <c r="GO2056" i="14" l="1"/>
  <c r="GN2056" i="14"/>
  <c r="GE2057" i="14"/>
  <c r="GE2058" i="14" l="1"/>
  <c r="GN2057" i="14"/>
  <c r="GO2057" i="14"/>
  <c r="GO2058" i="14" l="1"/>
  <c r="GN2058" i="14"/>
  <c r="GE2059" i="14"/>
  <c r="GE2060" i="14" l="1"/>
  <c r="GN2059" i="14"/>
  <c r="GO2059" i="14"/>
  <c r="GO2060" i="14" l="1"/>
  <c r="GE2061" i="14"/>
  <c r="GN2060" i="14"/>
  <c r="GN2061" i="14" l="1"/>
  <c r="GE2062" i="14"/>
  <c r="GO2061" i="14"/>
  <c r="GN2062" i="14" l="1"/>
  <c r="GO2062" i="14"/>
  <c r="GE2063" i="14"/>
  <c r="GE2064" i="14" l="1"/>
  <c r="GN2063" i="14"/>
  <c r="GO2063" i="14"/>
  <c r="GO2064" i="14" l="1"/>
  <c r="GE2065" i="14"/>
  <c r="GN2064" i="14"/>
  <c r="GO2065" i="14" l="1"/>
  <c r="GE2066" i="14"/>
  <c r="GN2065" i="14"/>
  <c r="GE2067" i="14" l="1"/>
  <c r="GN2066" i="14"/>
  <c r="GO2066" i="14"/>
  <c r="GN2067" i="14" l="1"/>
  <c r="GO2067" i="14"/>
  <c r="GE2068" i="14"/>
  <c r="GE2069" i="14" l="1"/>
  <c r="GN2068" i="14"/>
  <c r="GO2068" i="14"/>
  <c r="GN2069" i="14" l="1"/>
  <c r="GO2069" i="14"/>
  <c r="GE2070" i="14"/>
  <c r="GO2070" i="14" l="1"/>
  <c r="GN2070" i="14"/>
  <c r="GE2071" i="14"/>
  <c r="GN2071" i="14" l="1"/>
  <c r="GE2072" i="14"/>
  <c r="GO2071" i="14"/>
  <c r="GE2073" i="14" l="1"/>
  <c r="GO2072" i="14"/>
  <c r="GN2072" i="14"/>
  <c r="GO2073" i="14" l="1"/>
  <c r="GN2073" i="14"/>
  <c r="GE2074" i="14"/>
  <c r="GE2075" i="14" l="1"/>
  <c r="GO2074" i="14"/>
  <c r="GN2074" i="14"/>
  <c r="GE2076" i="14" l="1"/>
  <c r="GN2075" i="14"/>
  <c r="GO2075" i="14"/>
  <c r="GO2076" i="14" l="1"/>
  <c r="GN2076" i="14"/>
  <c r="GE2077" i="14"/>
  <c r="GE2078" i="14" l="1"/>
  <c r="GN2077" i="14"/>
  <c r="GO2077" i="14"/>
  <c r="GN2078" i="14" l="1"/>
  <c r="GE2079" i="14"/>
  <c r="GO2078" i="14"/>
  <c r="GN2079" i="14" l="1"/>
  <c r="GO2079" i="14"/>
  <c r="GE2080" i="14"/>
  <c r="GE2081" i="14" l="1"/>
  <c r="GN2080" i="14"/>
  <c r="GO2080" i="14"/>
  <c r="GN2081" i="14" l="1"/>
  <c r="GO2081" i="14"/>
  <c r="GE2082" i="14"/>
  <c r="GE2083" i="14" l="1"/>
  <c r="GN2082" i="14"/>
  <c r="GO2082" i="14"/>
  <c r="GO2083" i="14" l="1"/>
  <c r="GE2084" i="14"/>
  <c r="GN2083" i="14"/>
  <c r="GO2084" i="14" l="1"/>
  <c r="GE2085" i="14"/>
  <c r="GN2084" i="14"/>
  <c r="GE2086" i="14" l="1"/>
  <c r="GN2085" i="14"/>
  <c r="GO2085" i="14"/>
  <c r="GE2087" i="14" l="1"/>
  <c r="GN2086" i="14"/>
  <c r="GO2086" i="14"/>
  <c r="GN2087" i="14" l="1"/>
  <c r="GO2087" i="14"/>
  <c r="GE2088" i="14"/>
  <c r="GN2088" i="14" l="1"/>
  <c r="GO2088" i="14"/>
  <c r="GE2089" i="14"/>
  <c r="GN2089" i="14" l="1"/>
  <c r="GE2090" i="14"/>
  <c r="GO2089" i="14"/>
  <c r="GN2090" i="14" l="1"/>
  <c r="GO2090" i="14"/>
  <c r="GE2091" i="14"/>
  <c r="GE2092" i="14" l="1"/>
  <c r="GN2091" i="14"/>
  <c r="GO2091" i="14"/>
  <c r="GE2093" i="14" l="1"/>
  <c r="GN2092" i="14"/>
  <c r="GO2092" i="14"/>
  <c r="GE2094" i="14" l="1"/>
  <c r="GN2093" i="14"/>
  <c r="GO2093" i="14"/>
  <c r="GE2095" i="14" l="1"/>
  <c r="GN2094" i="14"/>
  <c r="GO2094" i="14"/>
  <c r="GO2095" i="14" l="1"/>
  <c r="GE2096" i="14"/>
  <c r="GN2095" i="14"/>
  <c r="GN2096" i="14" l="1"/>
  <c r="GO2096" i="14"/>
  <c r="GE2097" i="14"/>
  <c r="GO2097" i="14" l="1"/>
  <c r="GN2097" i="14"/>
  <c r="GE2098" i="14"/>
  <c r="GO2098" i="14" l="1"/>
  <c r="GE2099" i="14"/>
  <c r="GN2098" i="14"/>
  <c r="GN2099" i="14" l="1"/>
  <c r="GO2099" i="14"/>
  <c r="GE2100" i="14"/>
  <c r="GN2100" i="14" l="1"/>
  <c r="GO2100" i="14"/>
  <c r="GE2101" i="14"/>
  <c r="GN2101" i="14" l="1"/>
  <c r="GO2101" i="14"/>
  <c r="GE2102" i="14"/>
  <c r="GN2102" i="14" l="1"/>
  <c r="GO2102" i="14"/>
  <c r="GE2103" i="14"/>
  <c r="GO2103" i="14" l="1"/>
  <c r="GE2104" i="14"/>
  <c r="GN2103" i="14"/>
  <c r="GO2104" i="14" l="1"/>
  <c r="GE2105" i="14"/>
  <c r="GN2104" i="14"/>
  <c r="GN2105" i="14" l="1"/>
  <c r="GO2105" i="14"/>
  <c r="GE2106" i="14"/>
  <c r="GN2106" i="14" l="1"/>
  <c r="GO2106" i="14"/>
  <c r="GE2107" i="14"/>
  <c r="GN2107" i="14" l="1"/>
  <c r="GO2107" i="14"/>
  <c r="GE2108" i="14"/>
  <c r="GN2108" i="14" l="1"/>
  <c r="GO2108" i="14"/>
  <c r="GE2109" i="14"/>
  <c r="GO2109" i="14" l="1"/>
  <c r="GN2109" i="14"/>
  <c r="GE2110" i="14"/>
  <c r="GE2111" i="14" l="1"/>
  <c r="GN2110" i="14"/>
  <c r="GO2110" i="14"/>
  <c r="GO2111" i="14" l="1"/>
  <c r="GE2112" i="14"/>
  <c r="GN2111" i="14"/>
  <c r="GO2112" i="14" l="1"/>
  <c r="GE2113" i="14"/>
  <c r="GN2112" i="14"/>
  <c r="GE2114" i="14" l="1"/>
  <c r="GN2113" i="14"/>
  <c r="GO2113" i="14"/>
  <c r="GO2114" i="14" l="1"/>
  <c r="GE2115" i="14"/>
  <c r="GN2114" i="14"/>
  <c r="GO2115" i="14" l="1"/>
  <c r="GN2115" i="14"/>
  <c r="GE2116" i="14"/>
  <c r="GN2116" i="14" l="1"/>
  <c r="GO2116" i="14"/>
  <c r="GE2117" i="14"/>
  <c r="GO2117" i="14" l="1"/>
  <c r="GE2118" i="14"/>
  <c r="GN2117" i="14"/>
  <c r="GO2118" i="14" l="1"/>
  <c r="GE2119" i="14"/>
  <c r="GN2118" i="14"/>
  <c r="GO2119" i="14" l="1"/>
  <c r="GN2119" i="14"/>
  <c r="GE2120" i="14"/>
  <c r="GN2120" i="14" l="1"/>
  <c r="GO2120" i="14"/>
  <c r="GE2121" i="14"/>
  <c r="GO2121" i="14" l="1"/>
  <c r="GN2121" i="14"/>
  <c r="GE2122" i="14"/>
  <c r="GE2123" i="14" l="1"/>
  <c r="GO2122" i="14"/>
  <c r="GN2122" i="14"/>
  <c r="GO2123" i="14" l="1"/>
  <c r="GN2123" i="14"/>
  <c r="GE2124" i="14"/>
  <c r="GE2125" i="14" l="1"/>
  <c r="GO2124" i="14"/>
  <c r="GN2124" i="14"/>
  <c r="GO2125" i="14" l="1"/>
  <c r="GE2126" i="14"/>
  <c r="GN2125" i="14"/>
  <c r="GE2127" i="14" l="1"/>
  <c r="GO2126" i="14"/>
  <c r="GN2126" i="14"/>
  <c r="GE2128" i="14" l="1"/>
  <c r="GO2127" i="14"/>
  <c r="GN2127" i="14"/>
  <c r="GE2129" i="14" l="1"/>
  <c r="GO2128" i="14"/>
  <c r="GN2128" i="14"/>
  <c r="GO2129" i="14" l="1"/>
  <c r="GN2129" i="14"/>
  <c r="GE2130" i="14"/>
  <c r="GN2130" i="14" l="1"/>
  <c r="GO2130" i="14"/>
  <c r="GE2131" i="14"/>
  <c r="GE2132" i="14" l="1"/>
  <c r="GN2131" i="14"/>
  <c r="GO2131" i="14"/>
  <c r="GE2133" i="14" l="1"/>
  <c r="GN2132" i="14"/>
  <c r="GO2132" i="14"/>
  <c r="GE2134" i="14" l="1"/>
  <c r="GN2133" i="14"/>
  <c r="GO2133" i="14"/>
  <c r="GE2135" i="14" l="1"/>
  <c r="GN2134" i="14"/>
  <c r="GO2134" i="14"/>
  <c r="GN2135" i="14" l="1"/>
  <c r="GO2135" i="14"/>
  <c r="GE2136" i="14"/>
  <c r="GN2136" i="14" l="1"/>
  <c r="GO2136" i="14"/>
  <c r="GE2137" i="14"/>
  <c r="GE2138" i="14" l="1"/>
  <c r="GN2137" i="14"/>
  <c r="GO2137" i="14"/>
  <c r="GO2138" i="14" l="1"/>
  <c r="GN2138" i="14"/>
  <c r="GE2139" i="14"/>
  <c r="GN2139" i="14" l="1"/>
  <c r="GO2139" i="14"/>
  <c r="GE2140" i="14"/>
  <c r="GN2140" i="14" l="1"/>
  <c r="GO2140" i="14"/>
  <c r="GE2141" i="14"/>
  <c r="GN2141" i="14" l="1"/>
  <c r="GO2141" i="14"/>
  <c r="GE2142" i="14"/>
  <c r="GE2143" i="14" l="1"/>
  <c r="GN2142" i="14"/>
  <c r="GO2142" i="14"/>
  <c r="GE2144" i="14" l="1"/>
  <c r="GO2143" i="14"/>
  <c r="GN2143" i="14"/>
  <c r="GE2145" i="14" l="1"/>
  <c r="GO2144" i="14"/>
  <c r="GN2144" i="14"/>
  <c r="GE2146" i="14" l="1"/>
  <c r="GO2145" i="14"/>
  <c r="GN2145" i="14"/>
  <c r="GE2147" i="14" l="1"/>
  <c r="GN2146" i="14"/>
  <c r="GO2146" i="14"/>
  <c r="GE2148" i="14" l="1"/>
  <c r="GN2147" i="14"/>
  <c r="GO2147" i="14"/>
  <c r="GE2149" i="14" l="1"/>
  <c r="GN2148" i="14"/>
  <c r="GO2148" i="14"/>
  <c r="GE2150" i="14" l="1"/>
  <c r="GN2149" i="14"/>
  <c r="GO2149" i="14"/>
  <c r="GE2151" i="14" l="1"/>
  <c r="GO2150" i="14"/>
  <c r="GN2150" i="14"/>
  <c r="GE2152" i="14" l="1"/>
  <c r="GO2151" i="14"/>
  <c r="GN2151" i="14"/>
  <c r="GE2153" i="14" l="1"/>
  <c r="GO2152" i="14"/>
  <c r="GN2152" i="14"/>
  <c r="GE2154" i="14" l="1"/>
  <c r="GN2153" i="14"/>
  <c r="GO2153" i="14"/>
  <c r="GE2155" i="14" l="1"/>
  <c r="GN2154" i="14"/>
  <c r="GO2154" i="14"/>
  <c r="GE2156" i="14" l="1"/>
  <c r="GN2155" i="14"/>
  <c r="GO2155" i="14"/>
  <c r="GE2157" i="14" l="1"/>
  <c r="GO2156" i="14"/>
  <c r="GN2156" i="14"/>
  <c r="GE2158" i="14" l="1"/>
  <c r="GO2157" i="14"/>
  <c r="GN2157" i="14"/>
  <c r="GE2159" i="14" l="1"/>
  <c r="GO2158" i="14"/>
  <c r="GN2158" i="14"/>
  <c r="GE2160" i="14" l="1"/>
  <c r="GO2159" i="14"/>
  <c r="GN2159" i="14"/>
  <c r="GE2161" i="14" l="1"/>
  <c r="GO2160" i="14"/>
  <c r="GN2160" i="14"/>
  <c r="GE2162" i="14" l="1"/>
  <c r="GN2161" i="14"/>
  <c r="GO2161" i="14"/>
  <c r="GE2163" i="14" l="1"/>
  <c r="GO2162" i="14"/>
  <c r="GN2162" i="14"/>
  <c r="GE2164" i="14" l="1"/>
  <c r="GN2163" i="14"/>
  <c r="GO2163" i="14"/>
  <c r="GE2165" i="14" l="1"/>
  <c r="GO2164" i="14"/>
  <c r="GN2164" i="14"/>
  <c r="GE2166" i="14" l="1"/>
  <c r="GO2165" i="14"/>
  <c r="GN2165" i="14"/>
  <c r="GE2167" i="14" l="1"/>
  <c r="GO2166" i="14"/>
  <c r="GN2166" i="14"/>
  <c r="GE2168" i="14" l="1"/>
  <c r="GO2167" i="14"/>
  <c r="GN2167" i="14"/>
  <c r="GE2169" i="14" l="1"/>
  <c r="GO2168" i="14"/>
  <c r="GN2168" i="14"/>
  <c r="GE2170" i="14" l="1"/>
  <c r="GO2169" i="14"/>
  <c r="GN2169" i="14"/>
  <c r="GE2171" i="14" l="1"/>
  <c r="GN2170" i="14"/>
  <c r="GO2170" i="14"/>
  <c r="GN2171" i="14" l="1"/>
  <c r="GE2172" i="14"/>
  <c r="GO2171" i="14"/>
  <c r="GO2172" i="14" l="1"/>
  <c r="GN2172" i="14"/>
  <c r="GE2173" i="14"/>
  <c r="GE2174" i="14" l="1"/>
  <c r="GO2173" i="14"/>
  <c r="GN2173" i="14"/>
  <c r="GE2175" i="14" l="1"/>
  <c r="GO2174" i="14"/>
  <c r="GN2174" i="14"/>
  <c r="GE2176" i="14" l="1"/>
  <c r="GN2175" i="14"/>
  <c r="GO2175" i="14"/>
  <c r="GE2177" i="14" l="1"/>
  <c r="GN2176" i="14"/>
  <c r="GO2176" i="14"/>
  <c r="GE2178" i="14" l="1"/>
  <c r="GO2177" i="14"/>
  <c r="GN2177" i="14"/>
  <c r="GE2179" i="14" l="1"/>
  <c r="GN2178" i="14"/>
  <c r="GO2178" i="14"/>
  <c r="GE2180" i="14" l="1"/>
  <c r="GO2179" i="14"/>
  <c r="GN2179" i="14"/>
  <c r="GE2181" i="14" l="1"/>
  <c r="GN2180" i="14"/>
  <c r="GO2180" i="14"/>
  <c r="GE2182" i="14" l="1"/>
  <c r="GN2181" i="14"/>
  <c r="GO2181" i="14"/>
  <c r="GE2183" i="14" l="1"/>
  <c r="GO2182" i="14"/>
  <c r="GN2182" i="14"/>
  <c r="GE2184" i="14" l="1"/>
  <c r="GO2183" i="14"/>
  <c r="GN2183" i="14"/>
  <c r="GE2185" i="14" l="1"/>
  <c r="GO2184" i="14"/>
  <c r="GN2184" i="14"/>
  <c r="GE2186" i="14" l="1"/>
  <c r="GN2185" i="14"/>
  <c r="GO2185" i="14"/>
  <c r="GE2187" i="14" l="1"/>
  <c r="GN2186" i="14"/>
  <c r="GO2186" i="14"/>
  <c r="GE2188" i="14" l="1"/>
  <c r="GN2187" i="14"/>
  <c r="GO2187" i="14"/>
  <c r="GE2189" i="14" l="1"/>
  <c r="GO2188" i="14"/>
  <c r="GN2188" i="14"/>
  <c r="GE2190" i="14" l="1"/>
  <c r="GO2189" i="14"/>
  <c r="GN2189" i="14"/>
  <c r="GE2191" i="14" l="1"/>
  <c r="GO2190" i="14"/>
  <c r="GN2190" i="14"/>
  <c r="GE2192" i="14" l="1"/>
  <c r="GN2191" i="14"/>
  <c r="GO2191" i="14"/>
  <c r="GE2193" i="14" l="1"/>
  <c r="GN2192" i="14"/>
  <c r="GO2192" i="14"/>
  <c r="GE2194" i="14" l="1"/>
  <c r="GN2193" i="14"/>
  <c r="GO2193" i="14"/>
  <c r="GE2195" i="14" l="1"/>
  <c r="GN2194" i="14"/>
  <c r="GO2194" i="14"/>
  <c r="GE2196" i="14" l="1"/>
  <c r="GO2195" i="14"/>
  <c r="GN2195" i="14"/>
  <c r="GE2197" i="14" l="1"/>
  <c r="GN2196" i="14"/>
  <c r="GO2196" i="14"/>
  <c r="GE2198" i="14" l="1"/>
  <c r="GO2197" i="14"/>
  <c r="GN2197" i="14"/>
  <c r="GE2199" i="14" l="1"/>
  <c r="GO2198" i="14"/>
  <c r="GN2198" i="14"/>
  <c r="GE2200" i="14" l="1"/>
  <c r="GO2199" i="14"/>
  <c r="GN2199" i="14"/>
  <c r="GE2201" i="14" l="1"/>
  <c r="GO2200" i="14"/>
  <c r="GN2200" i="14"/>
  <c r="GE2202" i="14" l="1"/>
  <c r="GO2201" i="14"/>
  <c r="GN2201" i="14"/>
  <c r="GE2203" i="14" l="1"/>
  <c r="GO2202" i="14"/>
  <c r="GN2202" i="14"/>
  <c r="GE2204" i="14" l="1"/>
  <c r="GN2203" i="14"/>
  <c r="GO2203" i="14"/>
  <c r="GE2205" i="14" l="1"/>
  <c r="GO2204" i="14"/>
  <c r="GN2204" i="14"/>
  <c r="GE2206" i="14" l="1"/>
  <c r="GO2205" i="14"/>
  <c r="GN2205" i="14"/>
  <c r="GE2207" i="14" l="1"/>
  <c r="GO2206" i="14"/>
  <c r="GN2206" i="14"/>
  <c r="GE2208" i="14" l="1"/>
  <c r="GO2207" i="14"/>
  <c r="GN2207" i="14"/>
  <c r="GE2209" i="14" l="1"/>
  <c r="GN2208" i="14"/>
  <c r="GO2208" i="14"/>
  <c r="GE2210" i="14" l="1"/>
  <c r="GO2209" i="14"/>
  <c r="GN2209" i="14"/>
  <c r="GE2211" i="14" l="1"/>
  <c r="GO2210" i="14"/>
  <c r="GN2210" i="14"/>
  <c r="GE2212" i="14" l="1"/>
  <c r="GN2211" i="14"/>
  <c r="GO2211" i="14"/>
  <c r="GE2213" i="14" l="1"/>
  <c r="GO2212" i="14"/>
  <c r="GN2212" i="14"/>
  <c r="GE2214" i="14" l="1"/>
  <c r="GN2213" i="14"/>
  <c r="GO2213" i="14"/>
  <c r="GE2215" i="14" l="1"/>
  <c r="GO2214" i="14"/>
  <c r="GN2214" i="14"/>
  <c r="GE2216" i="14" l="1"/>
  <c r="GO2215" i="14"/>
  <c r="GN2215" i="14"/>
  <c r="GE2217" i="14" l="1"/>
  <c r="GO2216" i="14"/>
  <c r="GN2216" i="14"/>
  <c r="GE2218" i="14" l="1"/>
  <c r="GO2217" i="14"/>
  <c r="GN2217" i="14"/>
  <c r="GE2219" i="14" l="1"/>
  <c r="GO2218" i="14"/>
  <c r="GN2218" i="14"/>
  <c r="GE2220" i="14" l="1"/>
  <c r="GO2219" i="14"/>
  <c r="GN2219" i="14"/>
  <c r="GE2221" i="14" l="1"/>
  <c r="GO2220" i="14"/>
  <c r="GN2220" i="14"/>
  <c r="GE2222" i="14" l="1"/>
  <c r="GN2221" i="14"/>
  <c r="GO2221" i="14"/>
  <c r="GE2223" i="14" l="1"/>
  <c r="GO2222" i="14"/>
  <c r="GN2222" i="14"/>
  <c r="GE2224" i="14" l="1"/>
  <c r="GO2223" i="14"/>
  <c r="GN2223" i="14"/>
  <c r="GE2225" i="14" l="1"/>
  <c r="GN2224" i="14"/>
  <c r="GO2224" i="14"/>
  <c r="GE2226" i="14" l="1"/>
  <c r="GO2225" i="14"/>
  <c r="GN2225" i="14"/>
  <c r="GE2227" i="14" l="1"/>
  <c r="GN2226" i="14"/>
  <c r="GO2226" i="14"/>
  <c r="GE2228" i="14" l="1"/>
  <c r="GN2227" i="14"/>
  <c r="GO2227" i="14"/>
  <c r="GE2229" i="14" l="1"/>
  <c r="GO2228" i="14"/>
  <c r="GN2228" i="14"/>
  <c r="GE2230" i="14" l="1"/>
  <c r="GO2229" i="14"/>
  <c r="GN2229" i="14"/>
  <c r="GE2231" i="14" l="1"/>
  <c r="GO2230" i="14"/>
  <c r="GN2230" i="14"/>
  <c r="GE2232" i="14" l="1"/>
  <c r="GN2231" i="14"/>
  <c r="GO2231" i="14"/>
  <c r="GE2233" i="14" l="1"/>
  <c r="GO2232" i="14"/>
  <c r="GN2232" i="14"/>
  <c r="GE2234" i="14" l="1"/>
  <c r="GN2233" i="14"/>
  <c r="GO2233" i="14"/>
  <c r="GE2235" i="14" l="1"/>
  <c r="GO2234" i="14"/>
  <c r="GN2234" i="14"/>
  <c r="GE2236" i="14" l="1"/>
  <c r="GO2235" i="14"/>
  <c r="GN2235" i="14"/>
  <c r="GE2237" i="14" l="1"/>
  <c r="GN2236" i="14"/>
  <c r="GO2236" i="14"/>
  <c r="GE2238" i="14" l="1"/>
  <c r="GN2237" i="14"/>
  <c r="GO2237" i="14"/>
  <c r="GE2239" i="14" l="1"/>
  <c r="GO2238" i="14"/>
  <c r="GN2238" i="14"/>
  <c r="GE2240" i="14" l="1"/>
  <c r="GO2239" i="14"/>
  <c r="GN2239" i="14"/>
  <c r="GE2241" i="14" l="1"/>
  <c r="GO2240" i="14"/>
  <c r="GN2240" i="14"/>
  <c r="GE2242" i="14" l="1"/>
  <c r="GN2241" i="14"/>
  <c r="GO2241" i="14"/>
  <c r="GE2243" i="14" l="1"/>
  <c r="GO2242" i="14"/>
  <c r="GN2242" i="14"/>
  <c r="GE2244" i="14" l="1"/>
  <c r="GN2243" i="14"/>
  <c r="GO2243" i="14"/>
  <c r="GE2245" i="14" l="1"/>
  <c r="GO2244" i="14"/>
  <c r="GN2244" i="14"/>
  <c r="GE2246" i="14" l="1"/>
  <c r="GN2245" i="14"/>
  <c r="GO2245" i="14"/>
  <c r="GE2247" i="14" l="1"/>
  <c r="GO2246" i="14"/>
  <c r="GN2246" i="14"/>
  <c r="GE2248" i="14" l="1"/>
  <c r="GN2247" i="14"/>
  <c r="GO2247" i="14"/>
  <c r="GE2249" i="14" l="1"/>
  <c r="GO2248" i="14"/>
  <c r="GN2248" i="14"/>
  <c r="GE2250" i="14" l="1"/>
  <c r="GN2249" i="14"/>
  <c r="GO2249" i="14"/>
  <c r="GE2251" i="14" l="1"/>
  <c r="GO2250" i="14"/>
  <c r="GN2250" i="14"/>
  <c r="GE2252" i="14" l="1"/>
  <c r="GN2251" i="14"/>
  <c r="GO2251" i="14"/>
  <c r="GE2253" i="14" l="1"/>
  <c r="GO2252" i="14"/>
  <c r="GN2252" i="14"/>
  <c r="GE2254" i="14" l="1"/>
  <c r="GO2253" i="14"/>
  <c r="GN2253" i="14"/>
  <c r="GE2255" i="14" l="1"/>
  <c r="GO2254" i="14"/>
  <c r="GN2254" i="14"/>
  <c r="GE2256" i="14" l="1"/>
  <c r="GO2255" i="14"/>
  <c r="GN2255" i="14"/>
  <c r="GE2257" i="14" l="1"/>
  <c r="GO2256" i="14"/>
  <c r="GN2256" i="14"/>
  <c r="GE2258" i="14" l="1"/>
  <c r="GO2257" i="14"/>
  <c r="GN2257" i="14"/>
  <c r="GE2259" i="14" l="1"/>
  <c r="GN2258" i="14"/>
  <c r="GO2258" i="14"/>
  <c r="GE2260" i="14" l="1"/>
  <c r="GO2259" i="14"/>
  <c r="GN2259" i="14"/>
  <c r="GE2261" i="14" l="1"/>
  <c r="GO2260" i="14"/>
  <c r="GN2260" i="14"/>
  <c r="GE2262" i="14" l="1"/>
  <c r="GN2261" i="14"/>
  <c r="GO2261" i="14"/>
  <c r="GE2263" i="14" l="1"/>
  <c r="GO2262" i="14"/>
  <c r="GN2262" i="14"/>
  <c r="GE2264" i="14" l="1"/>
  <c r="GO2263" i="14"/>
  <c r="GN2263" i="14"/>
  <c r="GE2265" i="14" l="1"/>
  <c r="GO2264" i="14"/>
  <c r="GN2264" i="14"/>
  <c r="GE2266" i="14" l="1"/>
  <c r="GN2265" i="14"/>
  <c r="GO2265" i="14"/>
  <c r="GE2267" i="14" l="1"/>
  <c r="GN2266" i="14"/>
  <c r="GO2266" i="14"/>
  <c r="GE2268" i="14" l="1"/>
  <c r="GN2267" i="14"/>
  <c r="GO2267" i="14"/>
  <c r="GE2269" i="14" l="1"/>
  <c r="GN2268" i="14"/>
  <c r="GO2268" i="14"/>
  <c r="GE2270" i="14" l="1"/>
  <c r="GN2269" i="14"/>
  <c r="GO2269" i="14"/>
  <c r="GE2271" i="14" l="1"/>
  <c r="GO2270" i="14"/>
  <c r="GN2270" i="14"/>
  <c r="GE2272" i="14" l="1"/>
  <c r="GN2271" i="14"/>
  <c r="GO2271" i="14"/>
  <c r="GE2273" i="14" l="1"/>
  <c r="GN2272" i="14"/>
  <c r="GO2272" i="14"/>
  <c r="GE2274" i="14" l="1"/>
  <c r="GN2273" i="14"/>
  <c r="GO2273" i="14"/>
  <c r="GE2275" i="14" l="1"/>
  <c r="GN2274" i="14"/>
  <c r="GO2274" i="14"/>
  <c r="GE2276" i="14" l="1"/>
  <c r="GO2275" i="14"/>
  <c r="GN2275" i="14"/>
  <c r="GE2277" i="14" l="1"/>
  <c r="GN2276" i="14"/>
  <c r="GO2276" i="14"/>
  <c r="GE2278" i="14" l="1"/>
  <c r="GO2277" i="14"/>
  <c r="GN2277" i="14"/>
  <c r="GE2279" i="14" l="1"/>
  <c r="GO2278" i="14"/>
  <c r="GN2278" i="14"/>
  <c r="GE2280" i="14" l="1"/>
  <c r="GN2279" i="14"/>
  <c r="GO2279" i="14"/>
  <c r="GE2281" i="14" l="1"/>
  <c r="GO2280" i="14"/>
  <c r="GN2280" i="14"/>
  <c r="GE2282" i="14" l="1"/>
  <c r="GO2281" i="14"/>
  <c r="GN2281" i="14"/>
  <c r="GE2283" i="14" l="1"/>
  <c r="GO2282" i="14"/>
  <c r="GN2282" i="14"/>
  <c r="GE2284" i="14" l="1"/>
  <c r="GO2283" i="14"/>
  <c r="GN2283" i="14"/>
  <c r="GE2285" i="14" l="1"/>
  <c r="GN2284" i="14"/>
  <c r="GO2284" i="14"/>
  <c r="GO2285" i="14" l="1"/>
  <c r="GE2286" i="14"/>
  <c r="GN2285" i="14"/>
  <c r="GE2287" i="14" l="1"/>
  <c r="GN2286" i="14"/>
  <c r="GO2286" i="14"/>
  <c r="GE2288" i="14" l="1"/>
  <c r="GO2287" i="14"/>
  <c r="GN2287" i="14"/>
  <c r="GN2288" i="14" l="1"/>
  <c r="GE2289" i="14"/>
  <c r="GO2288" i="14"/>
  <c r="GE2290" i="14" l="1"/>
  <c r="GO2289" i="14"/>
  <c r="GN2289" i="14"/>
  <c r="GE2291" i="14" l="1"/>
  <c r="GO2290" i="14"/>
  <c r="GN2290" i="14"/>
  <c r="GE2292" i="14" l="1"/>
  <c r="GO2291" i="14"/>
  <c r="GN2291" i="14"/>
  <c r="GE2293" i="14" l="1"/>
  <c r="GN2292" i="14"/>
  <c r="GO2292" i="14"/>
  <c r="GE2294" i="14" l="1"/>
  <c r="GN2293" i="14"/>
  <c r="GO2293" i="14"/>
  <c r="GE2295" i="14" l="1"/>
  <c r="GO2294" i="14"/>
  <c r="GN2294" i="14"/>
  <c r="GE2296" i="14" l="1"/>
  <c r="GO2295" i="14"/>
  <c r="GN2295" i="14"/>
  <c r="GE2297" i="14" l="1"/>
  <c r="GN2296" i="14"/>
  <c r="GO2296" i="14"/>
  <c r="GE2298" i="14" l="1"/>
  <c r="GN2297" i="14"/>
  <c r="GO2297" i="14"/>
  <c r="GE2299" i="14" l="1"/>
  <c r="GN2298" i="14"/>
  <c r="GO2298" i="14"/>
  <c r="GE2300" i="14" l="1"/>
  <c r="GN2299" i="14"/>
  <c r="GO2299" i="14"/>
  <c r="GE2301" i="14" l="1"/>
  <c r="GO2300" i="14"/>
  <c r="GN2300" i="14"/>
  <c r="GE2302" i="14" l="1"/>
  <c r="GO2301" i="14"/>
  <c r="GN2301" i="14"/>
  <c r="GE2303" i="14" l="1"/>
  <c r="GN2302" i="14"/>
  <c r="GO2302" i="14"/>
  <c r="GE2304" i="14" l="1"/>
  <c r="GO2303" i="14"/>
  <c r="GN2303" i="14"/>
  <c r="GE2305" i="14" l="1"/>
  <c r="GO2304" i="14"/>
  <c r="GN2304" i="14"/>
  <c r="GE2306" i="14" l="1"/>
  <c r="GN2305" i="14"/>
  <c r="GO2305" i="14"/>
  <c r="GE2307" i="14" l="1"/>
  <c r="GN2306" i="14"/>
  <c r="GO2306" i="14"/>
  <c r="GE2308" i="14" l="1"/>
  <c r="GO2307" i="14"/>
  <c r="GN2307" i="14"/>
  <c r="GE2309" i="14" l="1"/>
  <c r="GO2308" i="14"/>
  <c r="GN2308" i="14"/>
  <c r="GE2310" i="14" l="1"/>
  <c r="GN2309" i="14"/>
  <c r="GO2309" i="14"/>
  <c r="GE2311" i="14" l="1"/>
  <c r="GO2310" i="14"/>
  <c r="GN2310" i="14"/>
  <c r="GE2312" i="14" l="1"/>
  <c r="GO2311" i="14"/>
  <c r="GN2311" i="14"/>
  <c r="GE2313" i="14" l="1"/>
  <c r="GO2312" i="14"/>
  <c r="GN2312" i="14"/>
  <c r="GE2314" i="14" l="1"/>
  <c r="GN2313" i="14"/>
  <c r="GO2313" i="14"/>
  <c r="GE2315" i="14" l="1"/>
  <c r="GN2314" i="14"/>
  <c r="GO2314" i="14"/>
  <c r="GE2316" i="14" l="1"/>
  <c r="GN2315" i="14"/>
  <c r="GO2315" i="14"/>
  <c r="GE2317" i="14" l="1"/>
  <c r="GO2316" i="14"/>
  <c r="GN2316" i="14"/>
  <c r="GE2318" i="14" l="1"/>
  <c r="GO2317" i="14"/>
  <c r="GN2317" i="14"/>
  <c r="GE2319" i="14" l="1"/>
  <c r="GO2318" i="14"/>
  <c r="GN2318" i="14"/>
  <c r="GE2320" i="14" l="1"/>
  <c r="GO2319" i="14"/>
  <c r="GN2319" i="14"/>
  <c r="GE2321" i="14" l="1"/>
  <c r="GO2320" i="14"/>
  <c r="GN2320" i="14"/>
  <c r="GE2322" i="14" l="1"/>
  <c r="GN2321" i="14"/>
  <c r="GO2321" i="14"/>
  <c r="GE2323" i="14" l="1"/>
  <c r="GO2322" i="14"/>
  <c r="GN2322" i="14"/>
  <c r="GE2324" i="14" l="1"/>
  <c r="GO2323" i="14"/>
  <c r="GN2323" i="14"/>
  <c r="GE2325" i="14" l="1"/>
  <c r="GO2324" i="14"/>
  <c r="GN2324" i="14"/>
  <c r="GE2326" i="14" l="1"/>
  <c r="GO2325" i="14"/>
  <c r="GN2325" i="14"/>
  <c r="GE2327" i="14" l="1"/>
  <c r="GN2326" i="14"/>
  <c r="GO2326" i="14"/>
  <c r="GE2328" i="14" l="1"/>
  <c r="GN2327" i="14"/>
  <c r="GO2327" i="14"/>
  <c r="GE2329" i="14" l="1"/>
  <c r="GO2328" i="14"/>
  <c r="GN2328" i="14"/>
  <c r="GE2330" i="14" l="1"/>
  <c r="GO2329" i="14"/>
  <c r="GN2329" i="14"/>
  <c r="GE2331" i="14" l="1"/>
  <c r="GO2330" i="14"/>
  <c r="GN2330" i="14"/>
  <c r="GE2332" i="14" l="1"/>
  <c r="GO2331" i="14"/>
  <c r="GN2331" i="14"/>
  <c r="GE2333" i="14" l="1"/>
  <c r="GO2332" i="14"/>
  <c r="GN2332" i="14"/>
  <c r="GE2334" i="14" l="1"/>
  <c r="GO2333" i="14"/>
  <c r="GN2333" i="14"/>
  <c r="GE2335" i="14" l="1"/>
  <c r="GO2334" i="14"/>
  <c r="GN2334" i="14"/>
  <c r="GE2336" i="14" l="1"/>
  <c r="GN2335" i="14"/>
  <c r="GO2335" i="14"/>
  <c r="GE2337" i="14" l="1"/>
  <c r="GN2336" i="14"/>
  <c r="GO2336" i="14"/>
  <c r="GE2338" i="14" l="1"/>
  <c r="GN2337" i="14"/>
  <c r="GO2337" i="14"/>
  <c r="GE2339" i="14" l="1"/>
  <c r="GO2338" i="14"/>
  <c r="GN2338" i="14"/>
  <c r="GE2340" i="14" l="1"/>
  <c r="GO2339" i="14"/>
  <c r="GN2339" i="14"/>
  <c r="GE2341" i="14" l="1"/>
  <c r="GO2340" i="14"/>
  <c r="GN2340" i="14"/>
  <c r="GE2342" i="14" l="1"/>
  <c r="GN2341" i="14"/>
  <c r="GO2341" i="14"/>
  <c r="GE2343" i="14" l="1"/>
  <c r="GO2342" i="14"/>
  <c r="GN2342" i="14"/>
  <c r="GE2344" i="14" l="1"/>
  <c r="GO2343" i="14"/>
  <c r="GN2343" i="14"/>
  <c r="GE2345" i="14" l="1"/>
  <c r="GN2344" i="14"/>
  <c r="GO2344" i="14"/>
  <c r="GE2346" i="14" l="1"/>
  <c r="GO2345" i="14"/>
  <c r="GN2345" i="14"/>
  <c r="GE2347" i="14" l="1"/>
  <c r="GN2346" i="14"/>
  <c r="GO2346" i="14"/>
  <c r="GE2348" i="14" l="1"/>
  <c r="GO2347" i="14"/>
  <c r="GN2347" i="14"/>
  <c r="GE2349" i="14" l="1"/>
  <c r="GO2348" i="14"/>
  <c r="GN2348" i="14"/>
  <c r="GE2350" i="14" l="1"/>
  <c r="GO2349" i="14"/>
  <c r="GN2349" i="14"/>
  <c r="GE2351" i="14" l="1"/>
  <c r="GN2350" i="14"/>
  <c r="GO2350" i="14"/>
  <c r="GE2352" i="14" l="1"/>
  <c r="GO2351" i="14"/>
  <c r="GN2351" i="14"/>
  <c r="GE2353" i="14" l="1"/>
  <c r="GN2352" i="14"/>
  <c r="GO2352" i="14"/>
  <c r="GE2354" i="14" l="1"/>
  <c r="GN2353" i="14"/>
  <c r="GO2353" i="14"/>
  <c r="GE2355" i="14" l="1"/>
  <c r="GN2354" i="14"/>
  <c r="GO2354" i="14"/>
  <c r="GE2356" i="14" l="1"/>
  <c r="GN2355" i="14"/>
  <c r="GO2355" i="14"/>
  <c r="GE2357" i="14" l="1"/>
  <c r="GN2356" i="14"/>
  <c r="GO2356" i="14"/>
  <c r="GE2358" i="14" l="1"/>
  <c r="GO2357" i="14"/>
  <c r="GN2357" i="14"/>
  <c r="GE2359" i="14" l="1"/>
  <c r="GO2358" i="14"/>
  <c r="GN2358" i="14"/>
  <c r="GE2360" i="14" l="1"/>
  <c r="GN2359" i="14"/>
  <c r="GO2359" i="14"/>
  <c r="GE2361" i="14" l="1"/>
  <c r="GO2360" i="14"/>
  <c r="GN2360" i="14"/>
  <c r="GE2362" i="14" l="1"/>
  <c r="GN2361" i="14"/>
  <c r="GO2361" i="14"/>
  <c r="GE2363" i="14" l="1"/>
  <c r="GN2362" i="14"/>
  <c r="GO2362" i="14"/>
  <c r="GE2364" i="14" l="1"/>
  <c r="GN2363" i="14"/>
  <c r="GO2363" i="14"/>
  <c r="GE2365" i="14" l="1"/>
  <c r="GO2364" i="14"/>
  <c r="GN2364" i="14"/>
  <c r="GE2366" i="14" l="1"/>
  <c r="GO2365" i="14"/>
  <c r="GN2365" i="14"/>
  <c r="GO2366" i="14" l="1"/>
  <c r="GN2366" i="14"/>
  <c r="GE2367" i="14"/>
  <c r="GE2368" i="14" l="1"/>
  <c r="GN2367" i="14"/>
  <c r="GO2367" i="14"/>
  <c r="GE2369" i="14" l="1"/>
  <c r="GO2368" i="14"/>
  <c r="GN2368" i="14"/>
  <c r="GE2370" i="14" l="1"/>
  <c r="GN2369" i="14"/>
  <c r="GO2369" i="14"/>
  <c r="GE2371" i="14" l="1"/>
  <c r="GO2370" i="14"/>
  <c r="GN2370" i="14"/>
  <c r="GE2372" i="14" l="1"/>
  <c r="GN2371" i="14"/>
  <c r="GO2371" i="14"/>
  <c r="GE2373" i="14" l="1"/>
  <c r="GO2372" i="14"/>
  <c r="GN2372" i="14"/>
  <c r="GE2374" i="14" l="1"/>
  <c r="GO2373" i="14"/>
  <c r="GN2373" i="14"/>
  <c r="GE2375" i="14" l="1"/>
  <c r="GO2374" i="14"/>
  <c r="GN2374" i="14"/>
  <c r="GE2376" i="14" l="1"/>
  <c r="GO2375" i="14"/>
  <c r="GN2375" i="14"/>
  <c r="GE2377" i="14" l="1"/>
  <c r="GN2376" i="14"/>
  <c r="GO2376" i="14"/>
  <c r="GE2378" i="14" l="1"/>
  <c r="GO2377" i="14"/>
  <c r="GN2377" i="14"/>
  <c r="GE2379" i="14" l="1"/>
  <c r="GN2378" i="14"/>
  <c r="GO2378" i="14"/>
  <c r="GE2380" i="14" l="1"/>
  <c r="GN2379" i="14"/>
  <c r="GO2379" i="14"/>
  <c r="GE2381" i="14" l="1"/>
  <c r="GO2380" i="14"/>
  <c r="GN2380" i="14"/>
  <c r="GE2382" i="14" l="1"/>
  <c r="GO2381" i="14"/>
  <c r="GN2381" i="14"/>
  <c r="GE2383" i="14" l="1"/>
  <c r="GO2382" i="14"/>
  <c r="GN2382" i="14"/>
  <c r="GE2384" i="14" l="1"/>
  <c r="GO2383" i="14"/>
  <c r="GN2383" i="14"/>
  <c r="GE2385" i="14" l="1"/>
  <c r="GN2384" i="14"/>
  <c r="GO2384" i="14"/>
  <c r="GE2386" i="14" l="1"/>
  <c r="GO2385" i="14"/>
  <c r="GN2385" i="14"/>
  <c r="GE2387" i="14" l="1"/>
  <c r="GN2386" i="14"/>
  <c r="GO2386" i="14"/>
  <c r="GE2388" i="14" l="1"/>
  <c r="GO2387" i="14"/>
  <c r="GN2387" i="14"/>
  <c r="GE2389" i="14" l="1"/>
  <c r="GN2388" i="14"/>
  <c r="GO2388" i="14"/>
  <c r="GE2390" i="14" l="1"/>
  <c r="GO2389" i="14"/>
  <c r="GN2389" i="14"/>
  <c r="GE2391" i="14" l="1"/>
  <c r="GN2390" i="14"/>
  <c r="GO2390" i="14"/>
  <c r="GO2391" i="14" l="1"/>
  <c r="GN2391" i="14"/>
  <c r="GE2392" i="14"/>
  <c r="GO2392" i="14" l="1"/>
  <c r="GN2392" i="14"/>
  <c r="GE2393" i="14"/>
  <c r="GE2394" i="14" l="1"/>
  <c r="GO2393" i="14"/>
  <c r="GN2393" i="14"/>
  <c r="GE2395" i="14" l="1"/>
  <c r="GO2394" i="14"/>
  <c r="GN2394" i="14"/>
  <c r="GE2396" i="14" l="1"/>
  <c r="GN2395" i="14"/>
  <c r="GO2395" i="14"/>
  <c r="GE2397" i="14" l="1"/>
  <c r="GO2396" i="14"/>
  <c r="GN2396" i="14"/>
  <c r="GO2397" i="14" l="1"/>
  <c r="GN2397" i="14"/>
  <c r="GE2398" i="14"/>
  <c r="GE2399" i="14" l="1"/>
  <c r="GO2398" i="14"/>
  <c r="GN2398" i="14"/>
  <c r="GE2400" i="14" l="1"/>
  <c r="GO2399" i="14"/>
  <c r="GN2399" i="14"/>
  <c r="GO2400" i="14" l="1"/>
  <c r="GN2400" i="14"/>
  <c r="GE2401" i="14"/>
  <c r="GE2402" i="14" l="1"/>
  <c r="GO2401" i="14"/>
  <c r="GN2401" i="14"/>
  <c r="GE2403" i="14" l="1"/>
  <c r="GO2402" i="14"/>
  <c r="GN2402" i="14"/>
  <c r="GE2404" i="14" l="1"/>
  <c r="GO2403" i="14"/>
  <c r="GN2403" i="14"/>
  <c r="GE2405" i="14" l="1"/>
  <c r="GN2404" i="14"/>
  <c r="GO2404" i="14"/>
  <c r="GE2406" i="14" l="1"/>
  <c r="GN2405" i="14"/>
  <c r="GO2405" i="14"/>
  <c r="GE2407" i="14" l="1"/>
  <c r="GO2406" i="14"/>
  <c r="GN2406" i="14"/>
  <c r="GE2408" i="14" l="1"/>
  <c r="GO2407" i="14"/>
  <c r="GN2407" i="14"/>
  <c r="GE2409" i="14" l="1"/>
  <c r="GO2408" i="14"/>
  <c r="GN2408" i="14"/>
  <c r="GE2410" i="14" l="1"/>
  <c r="GO2409" i="14"/>
  <c r="GN2409" i="14"/>
  <c r="GE2411" i="14" l="1"/>
  <c r="GO2410" i="14"/>
  <c r="GN2410" i="14"/>
  <c r="GE2412" i="14" l="1"/>
  <c r="GO2411" i="14"/>
  <c r="GN2411" i="14"/>
  <c r="GE2413" i="14" l="1"/>
  <c r="GN2412" i="14"/>
  <c r="GO2412" i="14"/>
  <c r="GE2414" i="14" l="1"/>
  <c r="GN2413" i="14"/>
  <c r="GO2413" i="14"/>
  <c r="GE2415" i="14" l="1"/>
  <c r="GN2414" i="14"/>
  <c r="GO2414" i="14"/>
  <c r="GE2416" i="14" l="1"/>
  <c r="GO2415" i="14"/>
  <c r="GN2415" i="14"/>
  <c r="GE2417" i="14" l="1"/>
  <c r="GN2416" i="14"/>
  <c r="GO2416" i="14"/>
  <c r="GE2418" i="14" l="1"/>
  <c r="GO2417" i="14"/>
  <c r="GN2417" i="14"/>
  <c r="GE2419" i="14" l="1"/>
  <c r="GN2418" i="14"/>
  <c r="GO2418" i="14"/>
  <c r="GE2420" i="14" l="1"/>
  <c r="GN2419" i="14"/>
  <c r="GO2419" i="14"/>
  <c r="GE2421" i="14" l="1"/>
  <c r="GO2420" i="14"/>
  <c r="GN2420" i="14"/>
  <c r="GN2421" i="14" l="1"/>
  <c r="GE2422" i="14"/>
  <c r="GO2421" i="14"/>
  <c r="GO2422" i="14" l="1"/>
  <c r="GN2422" i="14"/>
  <c r="GE2423" i="14"/>
  <c r="GN2423" i="14" l="1"/>
  <c r="GE2424" i="14"/>
  <c r="GO2423" i="14"/>
  <c r="GO2424" i="14" l="1"/>
  <c r="GE2425" i="14"/>
  <c r="GN2424" i="14"/>
  <c r="GN2425" i="14" l="1"/>
  <c r="GO2425" i="14"/>
  <c r="GE2426" i="14"/>
  <c r="GN2426" i="14" l="1"/>
  <c r="GO2426" i="14"/>
  <c r="GE2427" i="14"/>
  <c r="GE2428" i="14" l="1"/>
  <c r="GO2427" i="14"/>
  <c r="GN2427" i="14"/>
  <c r="GN2428" i="14" l="1"/>
  <c r="GE2429" i="14"/>
  <c r="GO2428" i="14"/>
  <c r="GE2430" i="14" l="1"/>
  <c r="GO2429" i="14"/>
  <c r="GN2429" i="14"/>
  <c r="GO2430" i="14" l="1"/>
  <c r="GN2430" i="14"/>
  <c r="GE2431" i="14"/>
  <c r="GO2431" i="14" l="1"/>
  <c r="GN2431" i="14"/>
  <c r="GE2432" i="14"/>
  <c r="GO2432" i="14" l="1"/>
  <c r="GN2432" i="14"/>
  <c r="GE2433" i="14"/>
  <c r="GO2433" i="14" l="1"/>
  <c r="GN2433" i="14"/>
  <c r="GE2434" i="14"/>
  <c r="GO2434" i="14" l="1"/>
  <c r="GN2434" i="14"/>
  <c r="GE2435" i="14"/>
  <c r="GE2436" i="14" l="1"/>
  <c r="GO2435" i="14"/>
  <c r="GN2435" i="14"/>
  <c r="GO2436" i="14" l="1"/>
  <c r="GN2436" i="14"/>
  <c r="GE2437" i="14"/>
  <c r="GO2437" i="14" l="1"/>
  <c r="GN2437" i="14"/>
  <c r="GE2438" i="14"/>
  <c r="GO2438" i="14" l="1"/>
  <c r="GN2438" i="14"/>
  <c r="GE2439" i="14"/>
  <c r="GE2440" i="14" l="1"/>
  <c r="GO2439" i="14"/>
  <c r="GN2439" i="14"/>
  <c r="GE2441" i="14" l="1"/>
  <c r="GO2440" i="14"/>
  <c r="GN2440" i="14"/>
  <c r="GO2441" i="14" l="1"/>
  <c r="GN2441" i="14"/>
  <c r="GE2442" i="14"/>
  <c r="GE2443" i="14" l="1"/>
  <c r="GN2442" i="14"/>
  <c r="GO2442" i="14"/>
  <c r="GE2444" i="14" l="1"/>
  <c r="GO2443" i="14"/>
  <c r="GN2443" i="14"/>
  <c r="GO2444" i="14" l="1"/>
  <c r="GN2444" i="14"/>
  <c r="GE2445" i="14"/>
  <c r="GO2445" i="14" l="1"/>
  <c r="GN2445" i="14"/>
  <c r="GE2446" i="14"/>
  <c r="GO2446" i="14" l="1"/>
  <c r="GN2446" i="14"/>
  <c r="GE2447" i="14"/>
  <c r="GO2447" i="14" l="1"/>
  <c r="GN2447" i="14"/>
  <c r="GE2448" i="14"/>
  <c r="GE2449" i="14" l="1"/>
  <c r="GO2448" i="14"/>
  <c r="GN2448" i="14"/>
  <c r="GO2449" i="14" l="1"/>
  <c r="GN2449" i="14"/>
  <c r="GE2450" i="14"/>
  <c r="GN2450" i="14" l="1"/>
  <c r="GE2451" i="14"/>
  <c r="GO2450" i="14"/>
  <c r="GO2451" i="14" l="1"/>
  <c r="GN2451" i="14"/>
  <c r="GE2452" i="14"/>
  <c r="GO2452" i="14" l="1"/>
  <c r="GN2452" i="14"/>
  <c r="GE2453" i="14"/>
  <c r="GO2453" i="14" l="1"/>
  <c r="GN2453" i="14"/>
  <c r="GE2454" i="14"/>
  <c r="GN2454" i="14" l="1"/>
  <c r="GE2455" i="14"/>
  <c r="GO2454" i="14"/>
  <c r="GE2456" i="14" l="1"/>
  <c r="GO2455" i="14"/>
  <c r="GN2455" i="14"/>
  <c r="GO2456" i="14" l="1"/>
  <c r="GN2456" i="14"/>
  <c r="GE2457" i="14"/>
  <c r="GO2457" i="14" l="1"/>
  <c r="GN2457" i="14"/>
  <c r="GE2458" i="14"/>
  <c r="GO2458" i="14" l="1"/>
  <c r="GN2458" i="14"/>
  <c r="GE2459" i="14"/>
  <c r="GE2460" i="14" l="1"/>
  <c r="GO2459" i="14"/>
  <c r="GN2459" i="14"/>
  <c r="GN2460" i="14" l="1"/>
  <c r="GE2461" i="14"/>
  <c r="GO2460" i="14"/>
  <c r="GO2461" i="14" l="1"/>
  <c r="GN2461" i="14"/>
  <c r="GE2462" i="14"/>
  <c r="GO2462" i="14" l="1"/>
  <c r="GN2462" i="14"/>
  <c r="GE2463" i="14"/>
  <c r="GO2463" i="14" l="1"/>
  <c r="GN2463" i="14"/>
  <c r="GE2464" i="14"/>
  <c r="GO2464" i="14" l="1"/>
  <c r="GN2464" i="14"/>
  <c r="GE2465" i="14"/>
  <c r="GO2465" i="14" l="1"/>
  <c r="GN2465" i="14"/>
  <c r="GE2466" i="14"/>
  <c r="GO2466" i="14" l="1"/>
  <c r="GN2466" i="14"/>
  <c r="GE2467" i="14"/>
  <c r="GO2467" i="14" l="1"/>
  <c r="GN2467" i="14"/>
  <c r="GE2468" i="14"/>
  <c r="GO2468" i="14" l="1"/>
  <c r="GN2468" i="14"/>
  <c r="GE2469" i="14"/>
  <c r="GO2469" i="14" l="1"/>
  <c r="GN2469" i="14"/>
  <c r="GE2470" i="14"/>
  <c r="GO2470" i="14" l="1"/>
  <c r="GN2470" i="14"/>
  <c r="GE2471" i="14"/>
  <c r="GO2471" i="14" l="1"/>
  <c r="GN2471" i="14"/>
  <c r="GE2472" i="14"/>
  <c r="GO2472" i="14" l="1"/>
  <c r="GN2472" i="14"/>
  <c r="GE2473" i="14"/>
  <c r="GO2473" i="14" l="1"/>
  <c r="GE2474" i="14"/>
  <c r="GN2473" i="14"/>
  <c r="GO2474" i="14" l="1"/>
  <c r="GN2474" i="14"/>
  <c r="GE2475" i="14"/>
  <c r="GO2475" i="14" l="1"/>
  <c r="GN2475" i="14"/>
  <c r="GE2476" i="14"/>
  <c r="GO2476" i="14" l="1"/>
  <c r="GN2476" i="14"/>
  <c r="GE2477" i="14"/>
  <c r="GO2477" i="14" l="1"/>
  <c r="GN2477" i="14"/>
  <c r="GE2478" i="14"/>
  <c r="GO2478" i="14" l="1"/>
  <c r="GN2478" i="14"/>
  <c r="GE2479" i="14"/>
  <c r="GO2479" i="14" l="1"/>
  <c r="GN2479" i="14"/>
  <c r="GE2480" i="14"/>
  <c r="GO2480" i="14" l="1"/>
  <c r="GN2480" i="14"/>
  <c r="GE2481" i="14"/>
  <c r="GO2481" i="14" l="1"/>
  <c r="GN2481" i="14"/>
  <c r="GE2482" i="14"/>
  <c r="GO2482" i="14" l="1"/>
  <c r="GN2482" i="14"/>
  <c r="GE2483" i="14"/>
  <c r="GO2483" i="14" l="1"/>
  <c r="GN2483" i="14"/>
  <c r="GE2484" i="14"/>
  <c r="GO2484" i="14" l="1"/>
  <c r="GN2484" i="14"/>
  <c r="GE2485" i="14"/>
  <c r="GO2485" i="14" l="1"/>
  <c r="GN2485" i="14"/>
  <c r="GE2486" i="14"/>
  <c r="GO2486" i="14" l="1"/>
  <c r="GN2486" i="14"/>
  <c r="GE2487" i="14"/>
  <c r="GO2487" i="14" l="1"/>
  <c r="GN2487" i="14"/>
  <c r="GE2488" i="14"/>
  <c r="GO2488" i="14" l="1"/>
  <c r="GN2488" i="14"/>
  <c r="GE2489" i="14"/>
  <c r="GO2489" i="14" l="1"/>
  <c r="GN2489" i="14"/>
  <c r="GE2490" i="14"/>
  <c r="GO2490" i="14" l="1"/>
  <c r="GN2490" i="14"/>
  <c r="GE2491" i="14"/>
  <c r="GO2491" i="14" l="1"/>
  <c r="GN2491" i="14"/>
  <c r="GE2492" i="14"/>
  <c r="GO2492" i="14" l="1"/>
  <c r="GN2492" i="14"/>
  <c r="GE2493" i="14"/>
  <c r="GO2493" i="14" l="1"/>
  <c r="GN2493" i="14"/>
  <c r="GE2494" i="14"/>
  <c r="GO2494" i="14" l="1"/>
  <c r="GN2494" i="14"/>
  <c r="GE2495" i="14"/>
  <c r="GO2495" i="14" l="1"/>
  <c r="GN2495" i="14"/>
  <c r="GE2496" i="14"/>
  <c r="GO2496" i="14" l="1"/>
  <c r="GN2496" i="14"/>
  <c r="GE2497" i="14"/>
  <c r="GO2497" i="14" l="1"/>
  <c r="GN2497" i="14"/>
  <c r="GE2498" i="14"/>
  <c r="GO2498" i="14" l="1"/>
  <c r="GN2498" i="14"/>
  <c r="GE2499" i="14"/>
  <c r="GN2499" i="14" l="1"/>
  <c r="GE2500" i="14"/>
  <c r="GO2499" i="14"/>
  <c r="GO2500" i="14" l="1"/>
  <c r="GN2500" i="14"/>
  <c r="GE2501" i="14"/>
  <c r="GO2501" i="14" l="1"/>
  <c r="GN2501" i="14"/>
  <c r="GE2502" i="14"/>
  <c r="GO2502" i="14" l="1"/>
  <c r="GN2502" i="14"/>
  <c r="GE2503" i="14"/>
  <c r="GO2503" i="14" l="1"/>
  <c r="GN2503" i="14"/>
  <c r="GE2504" i="14"/>
  <c r="GO2504" i="14" l="1"/>
  <c r="GN2504" i="14"/>
  <c r="GE2505" i="14"/>
  <c r="GO2505" i="14" l="1"/>
  <c r="GN2505" i="14"/>
  <c r="GE2506" i="14"/>
  <c r="GO2506" i="14" l="1"/>
  <c r="GN2506" i="14"/>
  <c r="GE2507" i="14"/>
  <c r="GO2507" i="14" l="1"/>
  <c r="GN2507" i="14"/>
  <c r="GE2508" i="14"/>
  <c r="GN2508" i="14" l="1"/>
  <c r="GE2509" i="14"/>
  <c r="GO2508" i="14"/>
  <c r="GO2509" i="14" l="1"/>
  <c r="GN2509" i="14"/>
  <c r="GE2510" i="14"/>
  <c r="GO2510" i="14" l="1"/>
  <c r="GN2510" i="14"/>
  <c r="GE2511" i="14"/>
  <c r="GO2511" i="14" l="1"/>
  <c r="GN2511" i="14"/>
  <c r="GE2512" i="14"/>
  <c r="GN2512" i="14" l="1"/>
  <c r="GE2513" i="14"/>
  <c r="GO2512" i="14"/>
  <c r="GO2513" i="14" l="1"/>
  <c r="GN2513" i="14"/>
  <c r="GE2514" i="14"/>
  <c r="GO2514" i="14" l="1"/>
  <c r="GN2514" i="14"/>
  <c r="GE2515" i="14"/>
  <c r="GO2515" i="14" l="1"/>
  <c r="GN2515" i="14"/>
  <c r="GE2516" i="14"/>
  <c r="GO2516" i="14" l="1"/>
  <c r="GN2516" i="14"/>
  <c r="GE2517" i="14"/>
  <c r="GO2517" i="14" l="1"/>
  <c r="GN2517" i="14"/>
  <c r="GE2518" i="14"/>
  <c r="GO2518" i="14" l="1"/>
  <c r="GN2518" i="14"/>
  <c r="GE2519" i="14"/>
  <c r="GE2520" i="14" l="1"/>
  <c r="GO2519" i="14"/>
  <c r="GN2519" i="14"/>
  <c r="GE2521" i="14" l="1"/>
  <c r="GO2520" i="14"/>
  <c r="GN2520" i="14"/>
  <c r="GE2522" i="14" l="1"/>
  <c r="GO2521" i="14"/>
  <c r="GN2521" i="14"/>
  <c r="GE2523" i="14" l="1"/>
  <c r="GO2522" i="14"/>
  <c r="GN2522" i="14"/>
  <c r="GN2523" i="14" l="1"/>
  <c r="GE2524" i="14"/>
  <c r="GO2523" i="14"/>
  <c r="GN2524" i="14" l="1"/>
  <c r="GE2525" i="14"/>
  <c r="GO2524" i="14"/>
  <c r="GO2525" i="14" l="1"/>
  <c r="GN2525" i="14"/>
  <c r="GE2526" i="14"/>
  <c r="GN2526" i="14" l="1"/>
  <c r="GE2527" i="14"/>
  <c r="GO2526" i="14"/>
  <c r="GN2527" i="14" l="1"/>
  <c r="GE2528" i="14"/>
  <c r="GO2527" i="14"/>
  <c r="GO2528" i="14" l="1"/>
  <c r="GN2528" i="14"/>
  <c r="GE2529" i="14"/>
  <c r="GN2529" i="14" l="1"/>
  <c r="GE2530" i="14"/>
  <c r="GO2529" i="14"/>
  <c r="GN2530" i="14" l="1"/>
  <c r="GE2531" i="14"/>
  <c r="GO2530" i="14"/>
  <c r="GO2531" i="14" l="1"/>
  <c r="GN2531" i="14"/>
  <c r="GE2532" i="14"/>
  <c r="GN2532" i="14" l="1"/>
  <c r="GE2533" i="14"/>
  <c r="GO2532" i="14"/>
  <c r="GN2533" i="14" l="1"/>
  <c r="GE2534" i="14"/>
  <c r="GO2533" i="14"/>
  <c r="GN2534" i="14" l="1"/>
  <c r="GE2535" i="14"/>
  <c r="GO2534" i="14"/>
  <c r="GN2535" i="14" l="1"/>
  <c r="GE2536" i="14"/>
  <c r="GO2535" i="14"/>
  <c r="GN2536" i="14" l="1"/>
  <c r="GE2537" i="14"/>
  <c r="GO2536" i="14"/>
  <c r="GO2537" i="14" l="1"/>
  <c r="GE2538" i="14"/>
  <c r="GN2537" i="14"/>
  <c r="GN2538" i="14" l="1"/>
  <c r="GE2539" i="14"/>
  <c r="GO2538" i="14"/>
  <c r="GN2539" i="14" l="1"/>
  <c r="GE2540" i="14"/>
  <c r="GO2539" i="14"/>
  <c r="GO2540" i="14" l="1"/>
  <c r="GN2540" i="14"/>
  <c r="GE2541" i="14"/>
  <c r="GN2541" i="14" l="1"/>
  <c r="GE2542" i="14"/>
  <c r="GO2541" i="14"/>
  <c r="GN2542" i="14" l="1"/>
  <c r="GE2543" i="14"/>
  <c r="GO2542" i="14"/>
  <c r="GN2543" i="14" l="1"/>
  <c r="GE2544" i="14"/>
  <c r="GO2543" i="14"/>
  <c r="GN2544" i="14" l="1"/>
  <c r="GE2545" i="14"/>
  <c r="GO2544" i="14"/>
  <c r="GO2545" i="14" l="1"/>
  <c r="GN2545" i="14"/>
  <c r="GE2546" i="14"/>
  <c r="GN2546" i="14" l="1"/>
  <c r="GE2547" i="14"/>
  <c r="GO2546" i="14"/>
  <c r="GN2547" i="14" l="1"/>
  <c r="GE2548" i="14"/>
  <c r="GO2547" i="14"/>
  <c r="GN2548" i="14" l="1"/>
  <c r="GE2549" i="14"/>
  <c r="GO2548" i="14"/>
  <c r="GO2549" i="14" l="1"/>
  <c r="GN2549" i="14"/>
  <c r="GE2550" i="14"/>
  <c r="GE2551" i="14" l="1"/>
  <c r="GO2550" i="14"/>
  <c r="GN2550" i="14"/>
  <c r="GO2551" i="14" l="1"/>
  <c r="GN2551" i="14"/>
  <c r="GE2552" i="14"/>
  <c r="GO2552" i="14" l="1"/>
  <c r="GN2552" i="14"/>
  <c r="GE2553" i="14"/>
  <c r="GO2553" i="14" l="1"/>
  <c r="GE2554" i="14"/>
  <c r="GN2553" i="14"/>
  <c r="GO2554" i="14" l="1"/>
  <c r="GN2554" i="14"/>
  <c r="GE2555" i="14"/>
  <c r="GO2555" i="14" l="1"/>
  <c r="GN2555" i="14"/>
  <c r="GE2556" i="14"/>
  <c r="GO2556" i="14" l="1"/>
  <c r="GN2556" i="14"/>
  <c r="GE2557" i="14"/>
  <c r="GO2557" i="14" l="1"/>
  <c r="GN2557" i="14"/>
  <c r="GE2558" i="14"/>
  <c r="GO2558" i="14" l="1"/>
  <c r="GN2558" i="14"/>
  <c r="GE2559" i="14"/>
  <c r="GO2559" i="14" l="1"/>
  <c r="GN2559" i="14"/>
  <c r="GE2560" i="14"/>
  <c r="GO2560" i="14" l="1"/>
  <c r="GN2560" i="14"/>
  <c r="GE2561" i="14"/>
  <c r="GO2561" i="14" l="1"/>
  <c r="GN2561" i="14"/>
  <c r="GE2562" i="14"/>
  <c r="GO2562" i="14" l="1"/>
  <c r="GN2562" i="14"/>
  <c r="GE2563" i="14"/>
  <c r="GO2563" i="14" l="1"/>
  <c r="GN2563" i="14"/>
  <c r="GE2564" i="14"/>
  <c r="GO2564" i="14" l="1"/>
  <c r="GN2564" i="14"/>
  <c r="GE2565" i="14"/>
  <c r="GO2565" i="14" l="1"/>
  <c r="GN2565" i="14"/>
  <c r="GE2566" i="14"/>
  <c r="GO2566" i="14" l="1"/>
  <c r="GN2566" i="14"/>
  <c r="GE2567" i="14"/>
  <c r="GO2567" i="14" l="1"/>
  <c r="GN2567" i="14"/>
  <c r="GE2568" i="14"/>
  <c r="GO2568" i="14" l="1"/>
  <c r="GN2568" i="14"/>
  <c r="GE2569" i="14"/>
  <c r="GO2569" i="14" l="1"/>
  <c r="GN2569" i="14"/>
  <c r="GE2570" i="14"/>
  <c r="GO2570" i="14" l="1"/>
  <c r="GN2570" i="14"/>
  <c r="GE2571" i="14"/>
  <c r="GO2571" i="14" l="1"/>
  <c r="GN2571" i="14"/>
  <c r="GE2572" i="14"/>
  <c r="GO2572" i="14" l="1"/>
  <c r="GN2572" i="14"/>
  <c r="GE2573" i="14"/>
  <c r="GO2573" i="14" l="1"/>
  <c r="GN2573" i="14"/>
  <c r="GE2574" i="14"/>
  <c r="GO2574" i="14" l="1"/>
  <c r="GN2574" i="14"/>
  <c r="GE2575" i="14"/>
  <c r="GO2575" i="14" l="1"/>
  <c r="GN2575" i="14"/>
  <c r="GE2576" i="14"/>
  <c r="GO2576" i="14" l="1"/>
  <c r="GN2576" i="14"/>
  <c r="GE2577" i="14"/>
  <c r="GO2577" i="14" l="1"/>
  <c r="GN2577" i="14"/>
  <c r="GE2578" i="14"/>
  <c r="GO2578" i="14" l="1"/>
  <c r="GN2578" i="14"/>
  <c r="GE2579" i="14"/>
  <c r="GO2579" i="14" l="1"/>
  <c r="GN2579" i="14"/>
  <c r="GE2580" i="14"/>
  <c r="GO2580" i="14" l="1"/>
  <c r="GN2580" i="14"/>
  <c r="GE2581" i="14"/>
  <c r="GO2581" i="14" l="1"/>
  <c r="GN2581" i="14"/>
  <c r="GE2582" i="14"/>
  <c r="GO2582" i="14" l="1"/>
  <c r="GN2582" i="14"/>
  <c r="GE2583" i="14"/>
  <c r="GO2583" i="14" l="1"/>
  <c r="GN2583" i="14"/>
  <c r="GE2584" i="14"/>
  <c r="GO2584" i="14" l="1"/>
  <c r="GN2584" i="14"/>
  <c r="GE2585" i="14"/>
  <c r="GO2585" i="14" l="1"/>
  <c r="GN2585" i="14"/>
  <c r="GE2586" i="14"/>
  <c r="GO2586" i="14" l="1"/>
  <c r="GN2586" i="14"/>
  <c r="GE2587" i="14"/>
  <c r="GO2587" i="14" l="1"/>
  <c r="GN2587" i="14"/>
  <c r="GE2588" i="14"/>
  <c r="GO2588" i="14" l="1"/>
  <c r="GN2588" i="14"/>
  <c r="GE2589" i="14"/>
  <c r="GO2589" i="14" l="1"/>
  <c r="GN2589" i="14"/>
  <c r="GE2590" i="14"/>
  <c r="GO2590" i="14" l="1"/>
  <c r="GN2590" i="14"/>
  <c r="GE2591" i="14"/>
  <c r="GO2591" i="14" l="1"/>
  <c r="GN2591" i="14"/>
  <c r="GE2592" i="14"/>
  <c r="GO2592" i="14" l="1"/>
  <c r="GN2592" i="14"/>
  <c r="GE2593" i="14"/>
  <c r="GO2593" i="14" l="1"/>
  <c r="GN2593" i="14"/>
  <c r="GE2594" i="14"/>
  <c r="GO2594" i="14" l="1"/>
  <c r="GN2594" i="14"/>
  <c r="GE2595" i="14"/>
  <c r="GO2595" i="14" l="1"/>
  <c r="GN2595" i="14"/>
  <c r="GE2596" i="14"/>
  <c r="GO2596" i="14" l="1"/>
  <c r="GN2596" i="14"/>
  <c r="GE2597" i="14"/>
  <c r="GO2597" i="14" l="1"/>
  <c r="GN2597" i="14"/>
  <c r="GE2598" i="14"/>
  <c r="GO2598" i="14" l="1"/>
  <c r="GN2598" i="14"/>
  <c r="GE2599" i="14"/>
  <c r="GO2599" i="14" l="1"/>
  <c r="GN2599" i="14"/>
  <c r="GE2600" i="14"/>
  <c r="GO2600" i="14" l="1"/>
  <c r="GN2600" i="14"/>
  <c r="GE2601" i="14"/>
  <c r="GO2601" i="14" l="1"/>
  <c r="GN2601" i="14"/>
  <c r="GE2602" i="14"/>
  <c r="GO2602" i="14" l="1"/>
  <c r="GN2602" i="14"/>
  <c r="GE2603" i="14"/>
  <c r="GO2603" i="14" l="1"/>
  <c r="GN2603" i="14"/>
  <c r="GE2604" i="14"/>
  <c r="GO2604" i="14" l="1"/>
  <c r="GN2604" i="14"/>
  <c r="GE2605" i="14"/>
  <c r="GO2605" i="14" l="1"/>
  <c r="GN2605" i="14"/>
  <c r="GE2606" i="14"/>
  <c r="GO2606" i="14" l="1"/>
  <c r="GN2606" i="14"/>
  <c r="GE2607" i="14"/>
  <c r="GO2607" i="14" l="1"/>
  <c r="GN2607" i="14"/>
  <c r="GE2608" i="14"/>
  <c r="GO2608" i="14" l="1"/>
  <c r="GN2608" i="14"/>
  <c r="GE2609" i="14"/>
  <c r="GO2609" i="14" l="1"/>
  <c r="GN2609" i="14"/>
  <c r="GE2610" i="14"/>
  <c r="GO2610" i="14" l="1"/>
  <c r="GN2610" i="14"/>
  <c r="GE2611" i="14"/>
  <c r="GO2611" i="14" l="1"/>
  <c r="GN2611" i="14"/>
  <c r="GE2612" i="14"/>
  <c r="GO2612" i="14" l="1"/>
  <c r="GN2612" i="14"/>
  <c r="GE2613" i="14"/>
  <c r="GO2613" i="14" l="1"/>
  <c r="GN2613" i="14"/>
  <c r="GE2614" i="14"/>
  <c r="GO2614" i="14" l="1"/>
  <c r="GE2615" i="14"/>
  <c r="GN2614" i="14"/>
  <c r="GO2615" i="14" l="1"/>
  <c r="GN2615" i="14"/>
  <c r="GE2616" i="14"/>
  <c r="GO2616" i="14" l="1"/>
  <c r="GN2616" i="14"/>
  <c r="GE2617" i="14"/>
  <c r="GE2618" i="14" l="1"/>
  <c r="GO2617" i="14"/>
  <c r="GN2617" i="14"/>
  <c r="GO2618" i="14" l="1"/>
  <c r="GE2619" i="14"/>
  <c r="GN2618" i="14"/>
  <c r="GO2619" i="14" l="1"/>
  <c r="GN2619" i="14"/>
  <c r="GE2620" i="14"/>
  <c r="GO2620" i="14" l="1"/>
  <c r="GN2620" i="14"/>
  <c r="GE2621" i="14"/>
  <c r="GO2621" i="14" l="1"/>
  <c r="GN2621" i="14"/>
  <c r="GE2622" i="14"/>
  <c r="GO2622" i="14" l="1"/>
  <c r="GN2622" i="14"/>
  <c r="GE2623" i="14"/>
  <c r="GO2623" i="14" l="1"/>
  <c r="GN2623" i="14"/>
  <c r="GE2624" i="14"/>
  <c r="GO2624" i="14" l="1"/>
  <c r="GN2624" i="14"/>
  <c r="GE2625" i="14"/>
  <c r="GO2625" i="14" l="1"/>
  <c r="GN2625" i="14"/>
  <c r="GE2626" i="14"/>
  <c r="GO2626" i="14" l="1"/>
  <c r="GN2626" i="14"/>
  <c r="GE2627" i="14"/>
  <c r="GO2627" i="14" l="1"/>
  <c r="GN2627" i="14"/>
  <c r="GE2628" i="14"/>
  <c r="GO2628" i="14" l="1"/>
  <c r="GN2628" i="14"/>
  <c r="GE2629" i="14"/>
  <c r="GO2629" i="14" l="1"/>
  <c r="GN2629" i="14"/>
  <c r="GE2630" i="14"/>
  <c r="GO2630" i="14" l="1"/>
  <c r="GN2630" i="14"/>
  <c r="GE2631" i="14"/>
  <c r="GO2631" i="14" l="1"/>
  <c r="GN2631" i="14"/>
  <c r="GE2632" i="14"/>
  <c r="GO2632" i="14" l="1"/>
  <c r="GN2632" i="14"/>
  <c r="GE2633" i="14"/>
  <c r="GO2633" i="14" l="1"/>
  <c r="GE2634" i="14"/>
  <c r="GN2633" i="14"/>
  <c r="GE2635" i="14" l="1"/>
  <c r="GO2634" i="14"/>
  <c r="GN2634" i="14"/>
  <c r="GO2635" i="14" l="1"/>
  <c r="GN2635" i="14"/>
  <c r="GE2636" i="14"/>
  <c r="GO2636" i="14" l="1"/>
  <c r="GN2636" i="14"/>
  <c r="GE2637" i="14"/>
  <c r="GO2637" i="14" l="1"/>
  <c r="GN2637" i="14"/>
  <c r="GE2638" i="14"/>
  <c r="GO2638" i="14" l="1"/>
  <c r="GN2638" i="14"/>
  <c r="GE2639" i="14"/>
  <c r="GO2639" i="14" l="1"/>
  <c r="GE2640" i="14"/>
  <c r="GN2639" i="14"/>
  <c r="GO2640" i="14" l="1"/>
  <c r="GN2640" i="14"/>
  <c r="GE2641" i="14"/>
  <c r="GO2641" i="14" l="1"/>
  <c r="GE2642" i="14"/>
  <c r="GN2641" i="14"/>
  <c r="GO2642" i="14" l="1"/>
  <c r="GN2642" i="14"/>
  <c r="GE2643" i="14"/>
  <c r="GO2643" i="14" l="1"/>
  <c r="GN2643" i="14"/>
  <c r="GE2644" i="14"/>
  <c r="GE2645" i="14" l="1"/>
  <c r="GO2644" i="14"/>
  <c r="GN2644" i="14"/>
  <c r="GO2645" i="14" l="1"/>
  <c r="GN2645" i="14"/>
  <c r="GE2646" i="14"/>
  <c r="GO2646" i="14" l="1"/>
  <c r="GN2646" i="14"/>
  <c r="GE2647" i="14"/>
  <c r="GE2648" i="14" l="1"/>
  <c r="GO2647" i="14"/>
  <c r="GN2647" i="14"/>
  <c r="GO2648" i="14" l="1"/>
  <c r="GN2648" i="14"/>
  <c r="GE2649" i="14"/>
  <c r="GO2649" i="14" l="1"/>
  <c r="GN2649" i="14"/>
  <c r="GE2650" i="14"/>
  <c r="GE2651" i="14" l="1"/>
  <c r="GO2650" i="14"/>
  <c r="GN2650" i="14"/>
  <c r="GO2651" i="14" l="1"/>
  <c r="GN2651" i="14"/>
  <c r="GE2652" i="14"/>
  <c r="GO2652" i="14" l="1"/>
  <c r="GN2652" i="14"/>
  <c r="GE2653" i="14"/>
  <c r="GO2653" i="14" l="1"/>
  <c r="GN2653" i="14"/>
  <c r="GE2654" i="14"/>
  <c r="GO2654" i="14" l="1"/>
  <c r="GE2655" i="14"/>
  <c r="GN2654" i="14"/>
  <c r="GO2655" i="14" l="1"/>
  <c r="GN2655" i="14"/>
  <c r="GE2656" i="14"/>
  <c r="GO2656" i="14" l="1"/>
  <c r="GN2656" i="14"/>
  <c r="GE2657" i="14"/>
  <c r="GE2658" i="14" l="1"/>
  <c r="GO2657" i="14"/>
  <c r="GN2657" i="14"/>
  <c r="GO2658" i="14" l="1"/>
  <c r="GN2658" i="14"/>
  <c r="GE2659" i="14"/>
  <c r="GN2659" i="14" l="1"/>
  <c r="GO2659" i="14"/>
  <c r="GE2660" i="14"/>
  <c r="GN2660" i="14" l="1"/>
  <c r="GO2660" i="14"/>
  <c r="GE2661" i="14"/>
  <c r="GO2661" i="14" l="1"/>
  <c r="GN2661" i="14"/>
  <c r="GE2662" i="14"/>
  <c r="GO2662" i="14" l="1"/>
  <c r="GN2662" i="14"/>
  <c r="GE2663" i="14"/>
  <c r="GO2663" i="14" l="1"/>
  <c r="GN2663" i="14"/>
  <c r="GE2664" i="14"/>
  <c r="GO2664" i="14" l="1"/>
  <c r="GE2665" i="14"/>
  <c r="GN2664" i="14"/>
  <c r="GO2665" i="14" l="1"/>
  <c r="GE2666" i="14"/>
  <c r="GN2665" i="14"/>
  <c r="GN2666" i="14" l="1"/>
  <c r="GO2666" i="14"/>
  <c r="GE2667" i="14"/>
  <c r="GO2667" i="14" l="1"/>
  <c r="GN2667" i="14"/>
  <c r="GE2668" i="14"/>
  <c r="GN2668" i="14" l="1"/>
  <c r="GO2668" i="14"/>
  <c r="GE2669" i="14"/>
  <c r="GO2669" i="14" l="1"/>
  <c r="GN2669" i="14"/>
  <c r="GE2670" i="14"/>
  <c r="GO2670" i="14" l="1"/>
  <c r="GN2670" i="14"/>
  <c r="GE2671" i="14"/>
  <c r="GO2671" i="14" l="1"/>
  <c r="GN2671" i="14"/>
  <c r="GE2672" i="14"/>
  <c r="GO2672" i="14" l="1"/>
  <c r="GN2672" i="14"/>
  <c r="GE2673" i="14"/>
  <c r="GO2673" i="14" l="1"/>
  <c r="GN2673" i="14"/>
  <c r="GE2674" i="14"/>
  <c r="GO2674" i="14" l="1"/>
  <c r="GN2674" i="14"/>
  <c r="GE2675" i="14"/>
  <c r="GO2675" i="14" l="1"/>
  <c r="GN2675" i="14"/>
  <c r="GE2676" i="14"/>
  <c r="GO2676" i="14" l="1"/>
  <c r="GN2676" i="14"/>
  <c r="GE2677" i="14"/>
  <c r="GO2677" i="14" l="1"/>
  <c r="GN2677" i="14"/>
  <c r="GE2678" i="14"/>
  <c r="GN2678" i="14" l="1"/>
  <c r="GO2678" i="14"/>
  <c r="GE2679" i="14"/>
  <c r="GO2679" i="14" l="1"/>
  <c r="GN2679" i="14"/>
  <c r="GE2680" i="14"/>
  <c r="GO2680" i="14" l="1"/>
  <c r="GN2680" i="14"/>
  <c r="GE2681" i="14"/>
  <c r="GO2681" i="14" l="1"/>
  <c r="GN2681" i="14"/>
  <c r="GE2682" i="14"/>
  <c r="GO2682" i="14" l="1"/>
  <c r="GE2683" i="14"/>
  <c r="GN2682" i="14"/>
  <c r="GO2683" i="14" l="1"/>
  <c r="GN2683" i="14"/>
  <c r="GE2684" i="14"/>
  <c r="GO2684" i="14" l="1"/>
  <c r="GN2684" i="14"/>
  <c r="GE2685" i="14"/>
  <c r="GO2685" i="14" l="1"/>
  <c r="GN2685" i="14"/>
  <c r="GE2686" i="14"/>
  <c r="GE2687" i="14" l="1"/>
  <c r="GO2686" i="14"/>
  <c r="GN2686" i="14"/>
  <c r="GO2687" i="14" l="1"/>
  <c r="GN2687" i="14"/>
  <c r="GE2688" i="14"/>
  <c r="GO2688" i="14" l="1"/>
  <c r="GE2689" i="14"/>
  <c r="GN2688" i="14"/>
  <c r="GO2689" i="14" l="1"/>
  <c r="GN2689" i="14"/>
  <c r="GE2690" i="14"/>
  <c r="GO2690" i="14" l="1"/>
  <c r="GN2690" i="14"/>
  <c r="GE2691" i="14"/>
  <c r="GO2691" i="14" l="1"/>
  <c r="GN2691" i="14"/>
  <c r="GE2692" i="14"/>
  <c r="GO2692" i="14" l="1"/>
  <c r="GN2692" i="14"/>
  <c r="GE2693" i="14"/>
  <c r="GO2693" i="14" l="1"/>
  <c r="GN2693" i="14"/>
  <c r="GE2694" i="14"/>
  <c r="GO2694" i="14" l="1"/>
  <c r="GN2694" i="14"/>
  <c r="GE2695" i="14"/>
  <c r="GO2695" i="14" l="1"/>
  <c r="GN2695" i="14"/>
  <c r="GE2696" i="14"/>
  <c r="GO2696" i="14" l="1"/>
  <c r="GN2696" i="14"/>
  <c r="GE2697" i="14"/>
  <c r="GO2697" i="14" l="1"/>
  <c r="GN2697" i="14"/>
  <c r="GE2698" i="14"/>
  <c r="GO2698" i="14" l="1"/>
  <c r="GN2698" i="14"/>
  <c r="GE2699" i="14"/>
  <c r="GO2699" i="14" l="1"/>
  <c r="GN2699" i="14"/>
  <c r="GE2700" i="14"/>
  <c r="GO2700" i="14" l="1"/>
  <c r="GN2700" i="14"/>
  <c r="GE2701" i="14"/>
  <c r="GO2701" i="14" l="1"/>
  <c r="GN2701" i="14"/>
  <c r="GE2702" i="14"/>
  <c r="GO2702" i="14" l="1"/>
  <c r="GE2703" i="14"/>
  <c r="GN2702" i="14"/>
  <c r="GO2703" i="14" l="1"/>
  <c r="GN2703" i="14"/>
  <c r="GE2704" i="14"/>
  <c r="GO2704" i="14" l="1"/>
  <c r="GN2704" i="14"/>
  <c r="GE2705" i="14"/>
  <c r="GO2705" i="14" l="1"/>
  <c r="GN2705" i="14"/>
  <c r="GE2706" i="14"/>
  <c r="GO2706" i="14" l="1"/>
  <c r="GN2706" i="14"/>
  <c r="GE2707" i="14"/>
  <c r="GO2707" i="14" l="1"/>
  <c r="GN2707" i="14"/>
  <c r="GE2708" i="14"/>
  <c r="GN2708" i="14" l="1"/>
  <c r="GE2709" i="14"/>
  <c r="GO2708" i="14"/>
  <c r="GO2709" i="14" l="1"/>
  <c r="GE2710" i="14"/>
  <c r="GN2709" i="14"/>
  <c r="GE2711" i="14" l="1"/>
  <c r="GO2710" i="14"/>
  <c r="GN2710" i="14"/>
  <c r="GO2711" i="14" l="1"/>
  <c r="GN2711" i="14"/>
  <c r="GE2712" i="14"/>
  <c r="GN2712" i="14" l="1"/>
  <c r="GE2713" i="14"/>
  <c r="GO2712" i="14"/>
  <c r="GN2713" i="14" l="1"/>
  <c r="GE2714" i="14"/>
  <c r="GO2713" i="14"/>
  <c r="GN2714" i="14" l="1"/>
  <c r="GE2715" i="14"/>
  <c r="GO2714" i="14"/>
  <c r="GN2715" i="14" l="1"/>
  <c r="GE2716" i="14"/>
  <c r="GO2715" i="14"/>
  <c r="GN2716" i="14" l="1"/>
  <c r="GE2717" i="14"/>
  <c r="GO2716" i="14"/>
  <c r="GN2717" i="14" l="1"/>
  <c r="GE2718" i="14"/>
  <c r="GO2717" i="14"/>
  <c r="GN2718" i="14" l="1"/>
  <c r="GE2719" i="14"/>
  <c r="GO2718" i="14"/>
  <c r="GN2719" i="14" l="1"/>
  <c r="GO2719" i="14"/>
  <c r="GE2720" i="14"/>
  <c r="GN2720" i="14" l="1"/>
  <c r="GO2720" i="14"/>
  <c r="GE2721" i="14"/>
  <c r="GN2721" i="14" l="1"/>
  <c r="GE2722" i="14"/>
  <c r="GO2721" i="14"/>
  <c r="GO2722" i="14" l="1"/>
  <c r="GN2722" i="14"/>
  <c r="GE2723" i="14"/>
  <c r="GO2723" i="14" l="1"/>
  <c r="GN2723" i="14"/>
  <c r="GE2724" i="14"/>
  <c r="GO2724" i="14" l="1"/>
  <c r="GE2725" i="14"/>
  <c r="GN2724" i="14"/>
  <c r="GO2725" i="14" l="1"/>
  <c r="GN2725" i="14"/>
  <c r="GE2726" i="14"/>
  <c r="GO2726" i="14" l="1"/>
  <c r="GN2726" i="14"/>
  <c r="GE2727" i="14"/>
  <c r="GO2727" i="14" l="1"/>
  <c r="GN2727" i="14"/>
  <c r="GE2728" i="14"/>
  <c r="GO2728" i="14" l="1"/>
  <c r="GN2728" i="14"/>
  <c r="GE2729" i="14"/>
  <c r="GO2729" i="14" l="1"/>
  <c r="GN2729" i="14"/>
  <c r="GE2730" i="14"/>
  <c r="GO2730" i="14" l="1"/>
  <c r="GN2730" i="14"/>
  <c r="GE2731" i="14"/>
  <c r="GO2731" i="14" l="1"/>
  <c r="GN2731" i="14"/>
  <c r="GE2732" i="14"/>
  <c r="GO2732" i="14" l="1"/>
  <c r="GN2732" i="14"/>
  <c r="GE2733" i="14"/>
  <c r="GO2733" i="14" l="1"/>
  <c r="GN2733" i="14"/>
  <c r="GE2734" i="14"/>
  <c r="GE2735" i="14" l="1"/>
  <c r="GO2734" i="14"/>
  <c r="GN2734" i="14"/>
  <c r="GO2735" i="14" l="1"/>
  <c r="GN2735" i="14"/>
  <c r="GE2736" i="14"/>
  <c r="GN2736" i="14" l="1"/>
  <c r="GE2737" i="14"/>
  <c r="GO2736" i="14"/>
  <c r="GO2737" i="14" l="1"/>
  <c r="GN2737" i="14"/>
  <c r="GE2738" i="14"/>
  <c r="GE2739" i="14" l="1"/>
  <c r="GN2738" i="14"/>
  <c r="GO2738" i="14"/>
  <c r="GO2739" i="14" l="1"/>
  <c r="GN2739" i="14"/>
  <c r="GE2740" i="14"/>
  <c r="GN2740" i="14" l="1"/>
  <c r="GE2741" i="14"/>
  <c r="GO2740" i="14"/>
  <c r="GO2741" i="14" l="1"/>
  <c r="GN2741" i="14"/>
  <c r="GE2742" i="14"/>
  <c r="GN2742" i="14" l="1"/>
  <c r="GE2743" i="14"/>
  <c r="GO2742" i="14"/>
  <c r="GO2743" i="14" l="1"/>
  <c r="GE2744" i="14"/>
  <c r="GN2743" i="14"/>
  <c r="GN2744" i="14" l="1"/>
  <c r="GE2745" i="14"/>
  <c r="GO2744" i="14"/>
  <c r="GO2745" i="14" l="1"/>
  <c r="GN2745" i="14"/>
  <c r="GE2746" i="14"/>
  <c r="GN2746" i="14" l="1"/>
  <c r="GE2747" i="14"/>
  <c r="GO2746" i="14"/>
  <c r="GO2747" i="14" l="1"/>
  <c r="GN2747" i="14"/>
  <c r="GE2748" i="14"/>
  <c r="GN2748" i="14" l="1"/>
  <c r="GE2749" i="14"/>
  <c r="GO2748" i="14"/>
  <c r="GO2749" i="14" l="1"/>
  <c r="GN2749" i="14"/>
  <c r="GE2750" i="14"/>
  <c r="GN2750" i="14" l="1"/>
  <c r="GE2751" i="14"/>
  <c r="GO2750" i="14"/>
  <c r="GO2751" i="14" l="1"/>
  <c r="GN2751" i="14"/>
  <c r="GE2752" i="14"/>
  <c r="GN2752" i="14" l="1"/>
  <c r="GE2753" i="14"/>
  <c r="GO2752" i="14"/>
  <c r="GO2753" i="14" l="1"/>
  <c r="GN2753" i="14"/>
  <c r="GE2754" i="14"/>
  <c r="GN2754" i="14" l="1"/>
  <c r="GE2755" i="14"/>
  <c r="GO2754" i="14"/>
  <c r="GO2755" i="14" l="1"/>
  <c r="GN2755" i="14"/>
  <c r="GE2756" i="14"/>
  <c r="GN2756" i="14" l="1"/>
  <c r="GE2757" i="14"/>
  <c r="GO2756" i="14"/>
  <c r="GO2757" i="14" l="1"/>
  <c r="GE2758" i="14"/>
  <c r="GN2757" i="14"/>
  <c r="GN2758" i="14" l="1"/>
  <c r="GE2759" i="14"/>
  <c r="GO2758" i="14"/>
  <c r="GE2760" i="14" l="1"/>
  <c r="GO2759" i="14"/>
  <c r="GN2759" i="14"/>
  <c r="GO2760" i="14" l="1"/>
  <c r="GN2760" i="14"/>
  <c r="GE2761" i="14"/>
  <c r="GO2761" i="14" l="1"/>
  <c r="GN2761" i="14"/>
  <c r="GE2762" i="14"/>
  <c r="GO2762" i="14" l="1"/>
  <c r="GN2762" i="14"/>
  <c r="GE2763" i="14"/>
  <c r="GO2763" i="14" l="1"/>
  <c r="GN2763" i="14"/>
  <c r="GE2764" i="14"/>
  <c r="GO2764" i="14" l="1"/>
  <c r="GN2764" i="14"/>
  <c r="GE2765" i="14"/>
  <c r="GO2765" i="14" l="1"/>
  <c r="GN2765" i="14"/>
  <c r="GE2766" i="14"/>
  <c r="GN2766" i="14" l="1"/>
  <c r="GE2767" i="14"/>
  <c r="GO2766" i="14"/>
  <c r="GN2767" i="14" l="1"/>
  <c r="GE2768" i="14"/>
  <c r="GO2767" i="14"/>
  <c r="GE2769" i="14" l="1"/>
  <c r="GN2768" i="14"/>
  <c r="GO2768" i="14"/>
  <c r="GO2769" i="14" l="1"/>
  <c r="GE2770" i="14"/>
  <c r="GN2769" i="14"/>
  <c r="GE2771" i="14" l="1"/>
  <c r="GN2770" i="14"/>
  <c r="GO2770" i="14"/>
  <c r="GE2772" i="14" l="1"/>
  <c r="GN2771" i="14"/>
  <c r="GO2771" i="14"/>
  <c r="GE2773" i="14" l="1"/>
  <c r="GN2772" i="14"/>
  <c r="GO2772" i="14"/>
  <c r="GE2774" i="14" l="1"/>
  <c r="GN2773" i="14"/>
  <c r="GO2773" i="14"/>
  <c r="GE2775" i="14" l="1"/>
  <c r="GO2774" i="14"/>
  <c r="GN2774" i="14"/>
  <c r="GE2776" i="14" l="1"/>
  <c r="GN2775" i="14"/>
  <c r="GO2775" i="14"/>
  <c r="GE2777" i="14" l="1"/>
  <c r="GN2776" i="14"/>
  <c r="GO2776" i="14"/>
  <c r="GE2778" i="14" l="1"/>
  <c r="GN2777" i="14"/>
  <c r="GO2777" i="14"/>
  <c r="GN2778" i="14" l="1"/>
  <c r="GO2778" i="14"/>
  <c r="GE2779" i="14"/>
  <c r="GE2780" i="14" l="1"/>
  <c r="GN2779" i="14"/>
  <c r="GO2779" i="14"/>
  <c r="GO2780" i="14" l="1"/>
  <c r="GE2781" i="14"/>
  <c r="GN2780" i="14"/>
  <c r="GN2781" i="14" l="1"/>
  <c r="GO2781" i="14"/>
  <c r="GE2782" i="14"/>
  <c r="GN2782" i="14" l="1"/>
  <c r="GO2782" i="14"/>
  <c r="GE2783" i="14"/>
  <c r="GO2783" i="14" l="1"/>
  <c r="GE2784" i="14"/>
  <c r="GN2783" i="14"/>
  <c r="GO2784" i="14" l="1"/>
  <c r="GE2785" i="14"/>
  <c r="GN2784" i="14"/>
  <c r="GN2785" i="14" l="1"/>
  <c r="GE2786" i="14"/>
  <c r="GO2785" i="14"/>
  <c r="GE2787" i="14" l="1"/>
  <c r="GN2786" i="14"/>
  <c r="GO2786" i="14"/>
  <c r="GE2788" i="14" l="1"/>
  <c r="GN2787" i="14"/>
  <c r="GO2787" i="14"/>
  <c r="GE2789" i="14" l="1"/>
  <c r="GN2788" i="14"/>
  <c r="GO2788" i="14"/>
  <c r="GN2789" i="14" l="1"/>
  <c r="GO2789" i="14"/>
  <c r="GE2790" i="14"/>
  <c r="GE2791" i="14" l="1"/>
  <c r="GN2790" i="14"/>
  <c r="GO2790" i="14"/>
  <c r="GE2792" i="14" l="1"/>
  <c r="GN2791" i="14"/>
  <c r="GO2791" i="14"/>
  <c r="GE2793" i="14" l="1"/>
  <c r="GN2792" i="14"/>
  <c r="GO2792" i="14"/>
  <c r="GE2794" i="14" l="1"/>
  <c r="GN2793" i="14"/>
  <c r="GO2793" i="14"/>
  <c r="GO2794" i="14" l="1"/>
  <c r="GE2795" i="14"/>
  <c r="GN2794" i="14"/>
  <c r="GE2796" i="14" l="1"/>
  <c r="GO2795" i="14"/>
  <c r="GN2795" i="14"/>
  <c r="GO2796" i="14" l="1"/>
  <c r="GE2797" i="14"/>
  <c r="GN2796" i="14"/>
  <c r="GO2797" i="14" l="1"/>
  <c r="GE2798" i="14"/>
  <c r="GN2797" i="14"/>
  <c r="GN2798" i="14" l="1"/>
  <c r="GO2798" i="14"/>
  <c r="GE2799" i="14"/>
  <c r="GN2799" i="14" l="1"/>
  <c r="GO2799" i="14"/>
  <c r="GE2800" i="14"/>
  <c r="GN2800" i="14" l="1"/>
  <c r="GO2800" i="14"/>
  <c r="GE2801" i="14"/>
  <c r="GO2801" i="14" l="1"/>
  <c r="GE2802" i="14"/>
  <c r="GN2801" i="14"/>
  <c r="GE2803" i="14" l="1"/>
  <c r="GN2802" i="14"/>
  <c r="GO2802" i="14"/>
  <c r="GO2803" i="14" l="1"/>
  <c r="GE2804" i="14"/>
  <c r="GN2803" i="14"/>
  <c r="GN2804" i="14" l="1"/>
  <c r="GO2804" i="14"/>
  <c r="GE2805" i="14"/>
  <c r="GN2805" i="14" l="1"/>
  <c r="GO2805" i="14"/>
  <c r="GE2806" i="14"/>
  <c r="GN2806" i="14" l="1"/>
  <c r="GE2807" i="14"/>
  <c r="GO2806" i="14"/>
  <c r="GO2807" i="14" l="1"/>
  <c r="GE2808" i="14"/>
  <c r="GN2807" i="14"/>
  <c r="GN2808" i="14" l="1"/>
  <c r="GO2808" i="14"/>
  <c r="GE2809" i="14"/>
  <c r="GE2810" i="14" l="1"/>
  <c r="GN2809" i="14"/>
  <c r="GO2809" i="14"/>
  <c r="GN2810" i="14" l="1"/>
  <c r="GO2810" i="14"/>
  <c r="GE2811" i="14"/>
  <c r="GE2812" i="14" l="1"/>
  <c r="GN2811" i="14"/>
  <c r="GO2811" i="14"/>
  <c r="GE2813" i="14" l="1"/>
  <c r="GN2812" i="14"/>
  <c r="GO2812" i="14"/>
  <c r="GO2813" i="14" l="1"/>
  <c r="GN2813" i="14"/>
  <c r="GE2814" i="14"/>
  <c r="GN2814" i="14" l="1"/>
  <c r="GE2815" i="14"/>
  <c r="GO2814" i="14"/>
  <c r="GE2816" i="14" l="1"/>
  <c r="GN2815" i="14"/>
  <c r="GO2815" i="14"/>
  <c r="GN2816" i="14" l="1"/>
  <c r="GE2817" i="14"/>
  <c r="GO2816" i="14"/>
  <c r="GO2817" i="14" l="1"/>
  <c r="GE2818" i="14"/>
  <c r="GN2817" i="14"/>
  <c r="GO2818" i="14" l="1"/>
  <c r="GE2819" i="14"/>
  <c r="GN2818" i="14"/>
  <c r="GO2819" i="14" l="1"/>
  <c r="GE2820" i="14"/>
  <c r="GN2819" i="14"/>
  <c r="GE2821" i="14" l="1"/>
  <c r="GN2820" i="14"/>
  <c r="GO2820" i="14"/>
  <c r="GE2822" i="14" l="1"/>
  <c r="GO2821" i="14"/>
  <c r="GN2821" i="14"/>
  <c r="GN2822" i="14" l="1"/>
  <c r="GE2823" i="14"/>
  <c r="GO2822" i="14"/>
  <c r="GN2823" i="14" l="1"/>
  <c r="GO2823" i="14"/>
  <c r="GE2824" i="14"/>
  <c r="GE2825" i="14" l="1"/>
  <c r="GN2824" i="14"/>
  <c r="GO2824" i="14"/>
  <c r="GN2825" i="14" l="1"/>
  <c r="GO2825" i="14"/>
  <c r="GE2826" i="14"/>
  <c r="GE2827" i="14" l="1"/>
  <c r="GO2826" i="14"/>
  <c r="GN2826" i="14"/>
  <c r="GE2828" i="14" l="1"/>
  <c r="GN2827" i="14"/>
  <c r="GO2827" i="14"/>
  <c r="GE2829" i="14" l="1"/>
  <c r="GN2828" i="14"/>
  <c r="GO2828" i="14"/>
  <c r="GE2830" i="14" l="1"/>
  <c r="GO2829" i="14"/>
  <c r="GN2829" i="14"/>
  <c r="GE2831" i="14" l="1"/>
  <c r="GO2830" i="14"/>
  <c r="GN2830" i="14"/>
  <c r="GE2832" i="14" l="1"/>
  <c r="GO2831" i="14"/>
  <c r="GN2831" i="14"/>
  <c r="GN2832" i="14" l="1"/>
  <c r="GO2832" i="14"/>
  <c r="GE2833" i="14"/>
  <c r="GE2834" i="14" l="1"/>
  <c r="GO2833" i="14"/>
  <c r="GN2833" i="14"/>
  <c r="GE2835" i="14" l="1"/>
  <c r="GN2834" i="14"/>
  <c r="GO2834" i="14"/>
  <c r="GN2835" i="14" l="1"/>
  <c r="GE2836" i="14"/>
  <c r="GO2835" i="14"/>
  <c r="GE2837" i="14" l="1"/>
  <c r="GN2836" i="14"/>
  <c r="GO2836" i="14"/>
  <c r="GE2838" i="14" l="1"/>
  <c r="GN2837" i="14"/>
  <c r="GO2837" i="14"/>
  <c r="GE2839" i="14" l="1"/>
  <c r="GO2838" i="14"/>
  <c r="GN2838" i="14"/>
  <c r="GE2840" i="14" l="1"/>
  <c r="GO2839" i="14"/>
  <c r="GN2839" i="14"/>
  <c r="GO2840" i="14" l="1"/>
  <c r="GE2841" i="14"/>
  <c r="GN2840" i="14"/>
  <c r="GN2841" i="14" l="1"/>
  <c r="GE2842" i="14"/>
  <c r="GO2841" i="14"/>
  <c r="GN2842" i="14" l="1"/>
  <c r="GO2842" i="14"/>
  <c r="GE2843" i="14"/>
  <c r="GN2843" i="14" l="1"/>
  <c r="GE2844" i="14"/>
  <c r="GO2843" i="14"/>
  <c r="GE2845" i="14" l="1"/>
  <c r="GO2844" i="14"/>
  <c r="GN2844" i="14"/>
  <c r="GE2846" i="14" l="1"/>
  <c r="GO2845" i="14"/>
  <c r="GN2845" i="14"/>
  <c r="GE2847" i="14" l="1"/>
  <c r="GO2846" i="14"/>
  <c r="GN2846" i="14"/>
  <c r="GN2847" i="14" l="1"/>
  <c r="GO2847" i="14"/>
  <c r="GE2848" i="14"/>
  <c r="GE2849" i="14" l="1"/>
  <c r="GN2848" i="14"/>
  <c r="GO2848" i="14"/>
  <c r="GE2850" i="14" l="1"/>
  <c r="GN2849" i="14"/>
  <c r="GO2849" i="14"/>
  <c r="GO2850" i="14" l="1"/>
  <c r="GE2851" i="14"/>
  <c r="GN2850" i="14"/>
  <c r="GO2851" i="14" l="1"/>
  <c r="GN2851" i="14"/>
  <c r="GE2852" i="14"/>
  <c r="GN2852" i="14" l="1"/>
  <c r="GO2852" i="14"/>
  <c r="GE2853" i="14"/>
  <c r="GN2853" i="14" l="1"/>
  <c r="GO2853" i="14"/>
  <c r="GE2854" i="14"/>
  <c r="GE2855" i="14" l="1"/>
  <c r="GO2854" i="14"/>
  <c r="GN2854" i="14"/>
  <c r="GN2855" i="14" l="1"/>
  <c r="GO2855" i="14"/>
  <c r="GE2856" i="14"/>
  <c r="GN2856" i="14" l="1"/>
  <c r="GO2856" i="14"/>
  <c r="GE2857" i="14"/>
  <c r="GO2857" i="14" l="1"/>
  <c r="GE2858" i="14"/>
  <c r="GN2857" i="14"/>
  <c r="GE2859" i="14" l="1"/>
  <c r="GO2858" i="14"/>
  <c r="GN2858" i="14"/>
  <c r="GN2859" i="14" l="1"/>
  <c r="GO2859" i="14"/>
  <c r="GE2860" i="14"/>
  <c r="GN2860" i="14" l="1"/>
  <c r="GO2860" i="14"/>
  <c r="GE2861" i="14"/>
  <c r="GO2861" i="14" l="1"/>
  <c r="GE2862" i="14"/>
  <c r="GN2861" i="14"/>
  <c r="GE2863" i="14" l="1"/>
  <c r="GN2862" i="14"/>
  <c r="GO2862" i="14"/>
  <c r="GE2864" i="14" l="1"/>
  <c r="GO2863" i="14"/>
  <c r="GN2863" i="14"/>
  <c r="GE2865" i="14" l="1"/>
  <c r="GN2864" i="14"/>
  <c r="GO2864" i="14"/>
  <c r="GE2866" i="14" l="1"/>
  <c r="GO2865" i="14"/>
  <c r="GN2865" i="14"/>
  <c r="GE2867" i="14" l="1"/>
  <c r="GO2866" i="14"/>
  <c r="GN2866" i="14"/>
  <c r="GE2868" i="14" l="1"/>
  <c r="GO2867" i="14"/>
  <c r="GN2867" i="14"/>
  <c r="GE2869" i="14" l="1"/>
  <c r="GO2868" i="14"/>
  <c r="GN2868" i="14"/>
  <c r="GE2870" i="14" l="1"/>
  <c r="GN2869" i="14"/>
  <c r="GO2869" i="14"/>
  <c r="GE2871" i="14" l="1"/>
  <c r="GO2870" i="14"/>
  <c r="GN2870" i="14"/>
  <c r="GE2872" i="14" l="1"/>
  <c r="GO2871" i="14"/>
  <c r="GN2871" i="14"/>
  <c r="GE2873" i="14" l="1"/>
  <c r="GO2872" i="14"/>
  <c r="GN2872" i="14"/>
  <c r="GE2874" i="14" l="1"/>
  <c r="GO2873" i="14"/>
  <c r="GN2873" i="14"/>
  <c r="GE2875" i="14" l="1"/>
  <c r="GO2874" i="14"/>
  <c r="GN2874" i="14"/>
  <c r="GE2876" i="14" l="1"/>
  <c r="GO2875" i="14"/>
  <c r="GN2875" i="14"/>
  <c r="GE2877" i="14" l="1"/>
  <c r="GN2876" i="14"/>
  <c r="GO2876" i="14"/>
  <c r="GE2878" i="14" l="1"/>
  <c r="GN2877" i="14"/>
  <c r="GO2877" i="14"/>
  <c r="GE2879" i="14" l="1"/>
  <c r="GN2878" i="14"/>
  <c r="GO2878" i="14"/>
  <c r="GE2880" i="14" l="1"/>
  <c r="GN2879" i="14"/>
  <c r="GO2879" i="14"/>
  <c r="GE2881" i="14" l="1"/>
  <c r="GO2880" i="14"/>
  <c r="GN2880" i="14"/>
  <c r="GE2882" i="14" l="1"/>
  <c r="GO2881" i="14"/>
  <c r="GN2881" i="14"/>
  <c r="GE2883" i="14" l="1"/>
  <c r="GO2882" i="14"/>
  <c r="GN2882" i="14"/>
  <c r="GE2884" i="14" l="1"/>
  <c r="GO2883" i="14"/>
  <c r="GN2883" i="14"/>
  <c r="GE2885" i="14" l="1"/>
  <c r="GO2884" i="14"/>
  <c r="GN2884" i="14"/>
  <c r="GE2886" i="14" l="1"/>
  <c r="GO2885" i="14"/>
  <c r="GN2885" i="14"/>
  <c r="GE2887" i="14" l="1"/>
  <c r="GN2886" i="14"/>
  <c r="GO2886" i="14"/>
  <c r="GE2888" i="14" l="1"/>
  <c r="GN2887" i="14"/>
  <c r="GO2887" i="14"/>
  <c r="GE2889" i="14" l="1"/>
  <c r="GO2888" i="14"/>
  <c r="GN2888" i="14"/>
  <c r="GE2890" i="14" l="1"/>
  <c r="GO2889" i="14"/>
  <c r="GN2889" i="14"/>
  <c r="GE2891" i="14" l="1"/>
  <c r="GO2890" i="14"/>
  <c r="GN2890" i="14"/>
  <c r="GE2892" i="14" l="1"/>
  <c r="GN2891" i="14"/>
  <c r="GO2891" i="14"/>
  <c r="GE2893" i="14" l="1"/>
  <c r="GN2892" i="14"/>
  <c r="GO2892" i="14"/>
  <c r="GE2894" i="14" l="1"/>
  <c r="GN2893" i="14"/>
  <c r="GO2893" i="14"/>
  <c r="GE2895" i="14" l="1"/>
  <c r="GN2894" i="14"/>
  <c r="GO2894" i="14"/>
  <c r="GE2896" i="14" l="1"/>
  <c r="GO2895" i="14"/>
  <c r="GN2895" i="14"/>
  <c r="GE2897" i="14" l="1"/>
  <c r="GN2896" i="14"/>
  <c r="GO2896" i="14"/>
  <c r="GE2898" i="14" l="1"/>
  <c r="GO2897" i="14"/>
  <c r="GN2897" i="14"/>
  <c r="GE2899" i="14" l="1"/>
  <c r="GO2898" i="14"/>
  <c r="GN2898" i="14"/>
  <c r="GE2900" i="14" l="1"/>
  <c r="GN2899" i="14"/>
  <c r="GO2899" i="14"/>
  <c r="GE2901" i="14" l="1"/>
  <c r="GO2900" i="14"/>
  <c r="GN2900" i="14"/>
  <c r="GE2902" i="14" l="1"/>
  <c r="GN2901" i="14"/>
  <c r="GO2901" i="14"/>
  <c r="GE2903" i="14" l="1"/>
  <c r="GO2902" i="14"/>
  <c r="GN2902" i="14"/>
  <c r="GE2904" i="14" l="1"/>
  <c r="GN2903" i="14"/>
  <c r="GO2903" i="14"/>
  <c r="GE2905" i="14" l="1"/>
  <c r="GN2904" i="14"/>
  <c r="GO2904" i="14"/>
  <c r="GE2906" i="14" l="1"/>
  <c r="GO2905" i="14"/>
  <c r="GN2905" i="14"/>
  <c r="GE2907" i="14" l="1"/>
  <c r="GN2906" i="14"/>
  <c r="GO2906" i="14"/>
  <c r="GE2908" i="14" l="1"/>
  <c r="GO2907" i="14"/>
  <c r="GN2907" i="14"/>
  <c r="GE2909" i="14" l="1"/>
  <c r="GO2908" i="14"/>
  <c r="GN2908" i="14"/>
  <c r="GE2910" i="14" l="1"/>
  <c r="GO2909" i="14"/>
  <c r="GN2909" i="14"/>
  <c r="GE2911" i="14" l="1"/>
  <c r="GO2910" i="14"/>
  <c r="GN2910" i="14"/>
  <c r="GE2912" i="14" l="1"/>
  <c r="GN2911" i="14"/>
  <c r="GO2911" i="14"/>
  <c r="GE2913" i="14" l="1"/>
  <c r="GO2912" i="14"/>
  <c r="GN2912" i="14"/>
  <c r="GE2914" i="14" l="1"/>
  <c r="GO2913" i="14"/>
  <c r="GN2913" i="14"/>
  <c r="GE2915" i="14" l="1"/>
  <c r="GO2914" i="14"/>
  <c r="GN2914" i="14"/>
  <c r="GE2916" i="14" l="1"/>
  <c r="GO2915" i="14"/>
  <c r="GN2915" i="14"/>
  <c r="GE2917" i="14" l="1"/>
  <c r="GN2916" i="14"/>
  <c r="GO2916" i="14"/>
  <c r="GO2917" i="14" l="1"/>
  <c r="GE2918" i="14"/>
  <c r="GN2917" i="14"/>
  <c r="GO2918" i="14" l="1"/>
  <c r="GN2918" i="14"/>
  <c r="GE2919" i="14"/>
  <c r="GE2920" i="14" l="1"/>
  <c r="GN2919" i="14"/>
  <c r="GO2919" i="14"/>
  <c r="GN2920" i="14" l="1"/>
  <c r="GE2921" i="14"/>
  <c r="GO2920" i="14"/>
  <c r="GN2921" i="14" l="1"/>
  <c r="GO2921" i="14"/>
  <c r="GE2922" i="14"/>
  <c r="GO2922" i="14" l="1"/>
  <c r="GE2923" i="14"/>
  <c r="GN2922" i="14"/>
  <c r="GE2924" i="14" l="1"/>
  <c r="GO2923" i="14"/>
  <c r="GN2923" i="14"/>
  <c r="GO2924" i="14" l="1"/>
  <c r="GE2925" i="14"/>
  <c r="GN2924" i="14"/>
  <c r="GO2925" i="14" l="1"/>
  <c r="GE2926" i="14"/>
  <c r="GN2925" i="14"/>
  <c r="GE2927" i="14" l="1"/>
  <c r="GN2926" i="14"/>
  <c r="GO2926" i="14"/>
  <c r="GN2927" i="14" l="1"/>
  <c r="GE2928" i="14"/>
  <c r="GO2927" i="14"/>
  <c r="GO2928" i="14" l="1"/>
  <c r="GE2929" i="14"/>
  <c r="GN2928" i="14"/>
  <c r="GN2929" i="14" l="1"/>
  <c r="GO2929" i="14"/>
  <c r="GE2930" i="14"/>
  <c r="GO2930" i="14" l="1"/>
  <c r="GE2931" i="14"/>
  <c r="GN2930" i="14"/>
  <c r="GO2931" i="14" l="1"/>
  <c r="GE2932" i="14"/>
  <c r="GN2931" i="14"/>
  <c r="GO2932" i="14" l="1"/>
  <c r="GE2933" i="14"/>
  <c r="GN2932" i="14"/>
  <c r="GN2933" i="14" l="1"/>
  <c r="GO2933" i="14"/>
  <c r="GE2934" i="14"/>
  <c r="GN2934" i="14" l="1"/>
  <c r="GO2934" i="14"/>
  <c r="GE2935" i="14"/>
  <c r="GE2936" i="14" l="1"/>
  <c r="GN2935" i="14"/>
  <c r="GO2935" i="14"/>
  <c r="GO2936" i="14" l="1"/>
  <c r="GE2937" i="14"/>
  <c r="GN2936" i="14"/>
  <c r="GO2937" i="14" l="1"/>
  <c r="GE2938" i="14"/>
  <c r="GN2937" i="14"/>
  <c r="GN2938" i="14" l="1"/>
  <c r="GO2938" i="14"/>
  <c r="GE2939" i="14"/>
  <c r="GE2940" i="14" l="1"/>
  <c r="GN2939" i="14"/>
  <c r="GO2939" i="14"/>
  <c r="GO2940" i="14" l="1"/>
  <c r="GN2940" i="14"/>
  <c r="GE2941" i="14"/>
  <c r="GE2942" i="14" l="1"/>
  <c r="GO2941" i="14"/>
  <c r="GN2941" i="14"/>
  <c r="GN2942" i="14" l="1"/>
  <c r="GO2942" i="14"/>
  <c r="GE2943" i="14"/>
  <c r="GE2944" i="14" l="1"/>
  <c r="GN2943" i="14"/>
  <c r="GO2943" i="14"/>
  <c r="GN2944" i="14" l="1"/>
  <c r="GO2944" i="14"/>
  <c r="GE2945" i="14"/>
  <c r="GE2946" i="14" l="1"/>
  <c r="GN2945" i="14"/>
  <c r="GO2945" i="14"/>
  <c r="GE2947" i="14" l="1"/>
  <c r="GN2946" i="14"/>
  <c r="GO2946" i="14"/>
  <c r="GE2948" i="14" l="1"/>
  <c r="GO2947" i="14"/>
  <c r="GN2947" i="14"/>
  <c r="GN2948" i="14" l="1"/>
  <c r="GE2949" i="14"/>
  <c r="GO2948" i="14"/>
  <c r="GN2949" i="14" l="1"/>
  <c r="GO2949" i="14"/>
</calcChain>
</file>

<file path=xl/comments1.xml><?xml version="1.0" encoding="utf-8"?>
<comments xmlns="http://schemas.openxmlformats.org/spreadsheetml/2006/main">
  <authors>
    <author>rklt</author>
  </authors>
  <commentList>
    <comment ref="E7" authorId="0" shapeId="0">
      <text>
        <r>
          <rPr>
            <sz val="12"/>
            <color indexed="81"/>
            <rFont val="Tahoma"/>
            <family val="2"/>
          </rPr>
          <t>matte level at 6 am</t>
        </r>
      </text>
    </comment>
    <comment ref="F7" authorId="0" shapeId="0">
      <text>
        <r>
          <rPr>
            <sz val="12"/>
            <color indexed="81"/>
            <rFont val="Tahoma"/>
            <family val="2"/>
          </rPr>
          <t>%Cu in feed (based on % Cu of feed from blend)</t>
        </r>
      </text>
    </comment>
    <comment ref="E8" authorId="0" shapeId="0">
      <text>
        <r>
          <rPr>
            <sz val="12"/>
            <color indexed="81"/>
            <rFont val="Tahoma"/>
            <family val="2"/>
          </rPr>
          <t>decrease in matte level every 1 ladle tapping</t>
        </r>
      </text>
    </comment>
    <comment ref="F8" authorId="0" shapeId="0">
      <text>
        <r>
          <rPr>
            <sz val="12"/>
            <color indexed="81"/>
            <rFont val="Tahoma"/>
            <family val="2"/>
          </rPr>
          <t>target matte grade for the day</t>
        </r>
        <r>
          <rPr>
            <sz val="8"/>
            <color indexed="81"/>
            <rFont val="Tahoma"/>
            <family val="2"/>
          </rPr>
          <t xml:space="preserve">
</t>
        </r>
      </text>
    </comment>
  </commentList>
</comments>
</file>

<file path=xl/sharedStrings.xml><?xml version="1.0" encoding="utf-8"?>
<sst xmlns="http://schemas.openxmlformats.org/spreadsheetml/2006/main" count="1775" uniqueCount="255">
  <si>
    <t>DATE</t>
  </si>
  <si>
    <t>FSFE Parameters</t>
  </si>
  <si>
    <t>CF Parameters</t>
  </si>
  <si>
    <t>AF Parameters</t>
  </si>
  <si>
    <t>FSFE Feed</t>
  </si>
  <si>
    <t>Dmt</t>
  </si>
  <si>
    <t>Matte Grade</t>
  </si>
  <si>
    <t>%Cu</t>
  </si>
  <si>
    <t>Operating time</t>
  </si>
  <si>
    <t>SHIFT</t>
  </si>
  <si>
    <t>Blister per cycle</t>
  </si>
  <si>
    <t>Cycles per day</t>
  </si>
  <si>
    <t>no.</t>
  </si>
  <si>
    <t>TIME (hourly)</t>
  </si>
  <si>
    <t>Today's Target</t>
  </si>
  <si>
    <t>hrs</t>
  </si>
  <si>
    <t>Target</t>
  </si>
  <si>
    <t>Actual</t>
  </si>
  <si>
    <t>F-D99D</t>
  </si>
  <si>
    <t>START:</t>
  </si>
  <si>
    <t>END:</t>
  </si>
  <si>
    <t>F-D99A</t>
  </si>
  <si>
    <t>F-D99B</t>
  </si>
  <si>
    <t>F-D99C</t>
  </si>
  <si>
    <t>-</t>
  </si>
  <si>
    <t>TIME</t>
  </si>
  <si>
    <t>VALUE</t>
  </si>
  <si>
    <t>per HOUR</t>
  </si>
  <si>
    <t xml:space="preserve">Actual </t>
  </si>
  <si>
    <t>START</t>
  </si>
  <si>
    <t>END</t>
  </si>
  <si>
    <t>STAGE1</t>
  </si>
  <si>
    <t>STAGE 2</t>
  </si>
  <si>
    <t>STAGE 3</t>
  </si>
  <si>
    <t>STAGE 4</t>
  </si>
  <si>
    <t>SKIMMING</t>
  </si>
  <si>
    <t>BLOWING</t>
  </si>
  <si>
    <t>POLLING</t>
  </si>
  <si>
    <t>CASTING</t>
  </si>
  <si>
    <t>STAGE2</t>
  </si>
  <si>
    <t>STAGE3</t>
  </si>
  <si>
    <t>STAGE4</t>
  </si>
  <si>
    <t>Actual Date</t>
  </si>
  <si>
    <t>SEQ</t>
  </si>
  <si>
    <t xml:space="preserve">WHAT </t>
  </si>
  <si>
    <t>VALUES</t>
  </si>
  <si>
    <t>SME.AF.ME-AF.NO</t>
  </si>
  <si>
    <t>SME.AF.ME-SKIM.START.TIME</t>
  </si>
  <si>
    <t>SME.AF.ME-SKIM.END.TIME</t>
  </si>
  <si>
    <t>SME.AF.ME-BLOW.START.TIME</t>
  </si>
  <si>
    <t>SME.AF.ME-BLOW.END.TIME</t>
  </si>
  <si>
    <t>SME.AF.ME-POLL.START.TIME</t>
  </si>
  <si>
    <t>SME.AF.ME-POLL.END.TIME</t>
  </si>
  <si>
    <t>SME.CA.ME-START.TIME</t>
  </si>
  <si>
    <t>SME.CA.ME-END.TIME</t>
  </si>
  <si>
    <t>DATE?</t>
  </si>
  <si>
    <t>OUTPUT</t>
  </si>
  <si>
    <t>N</t>
  </si>
  <si>
    <t>M</t>
  </si>
  <si>
    <t>P</t>
  </si>
  <si>
    <t>O</t>
  </si>
  <si>
    <t>Q</t>
  </si>
  <si>
    <t>R</t>
  </si>
  <si>
    <t>S</t>
  </si>
  <si>
    <t>T</t>
  </si>
  <si>
    <t>SME.AF.ME-AF.LOT.NUM</t>
  </si>
  <si>
    <t>AFLOT</t>
  </si>
  <si>
    <t>DATED</t>
  </si>
  <si>
    <t>LOT</t>
  </si>
  <si>
    <t>X</t>
  </si>
  <si>
    <t>SMELTER PRODUCTION PLAN</t>
  </si>
  <si>
    <t>Date:</t>
  </si>
  <si>
    <t>Last Updated on:</t>
  </si>
  <si>
    <t>FSFE</t>
  </si>
  <si>
    <t>2ND SHIFT</t>
  </si>
  <si>
    <t>3RD SHIFT</t>
  </si>
  <si>
    <t>1ST SHIFT</t>
  </si>
  <si>
    <t>CF</t>
  </si>
  <si>
    <t>CF 1</t>
  </si>
  <si>
    <t>CF 2</t>
  </si>
  <si>
    <t>CF 3</t>
  </si>
  <si>
    <t>CF 4</t>
  </si>
  <si>
    <t>AFCA</t>
  </si>
  <si>
    <t>AF 1</t>
  </si>
  <si>
    <t>AF 2</t>
  </si>
  <si>
    <t>cf</t>
  </si>
  <si>
    <t>af</t>
  </si>
  <si>
    <t>KEY-IN</t>
  </si>
  <si>
    <t>Remarks:</t>
  </si>
  <si>
    <t>FEED RATE</t>
  </si>
  <si>
    <t>TAPPING SCHED</t>
  </si>
  <si>
    <t>TPH</t>
  </si>
  <si>
    <t>NO. OF LADDLES</t>
  </si>
  <si>
    <t>VIEW</t>
  </si>
  <si>
    <t>DAILY Target</t>
  </si>
  <si>
    <t>_</t>
  </si>
  <si>
    <t>YEAR</t>
  </si>
  <si>
    <t>MONTH</t>
  </si>
  <si>
    <t>DAY:</t>
  </si>
  <si>
    <t>Time</t>
  </si>
  <si>
    <t>Feed Plan</t>
  </si>
  <si>
    <t>Feed Actual</t>
  </si>
  <si>
    <t>Plan</t>
  </si>
  <si>
    <t>SMELTER DAILY PRODUCTION PLAN - ACTUAL</t>
  </si>
  <si>
    <t>KEY PROCESS PARAMETERS</t>
  </si>
  <si>
    <t>UNIT</t>
  </si>
  <si>
    <t>PLAN</t>
  </si>
  <si>
    <t>ACTUAL</t>
  </si>
  <si>
    <t>DATE:</t>
  </si>
  <si>
    <t>Blister prod</t>
  </si>
  <si>
    <t>Blister treated</t>
  </si>
  <si>
    <t>Anode Production</t>
  </si>
  <si>
    <t>operating time</t>
  </si>
  <si>
    <t>Blister per Cycle</t>
  </si>
  <si>
    <t>u</t>
  </si>
  <si>
    <t>AF1</t>
  </si>
  <si>
    <t>AF2</t>
  </si>
  <si>
    <t>PER 15 mins</t>
  </si>
  <si>
    <t>BPC</t>
  </si>
  <si>
    <t>c</t>
  </si>
  <si>
    <t>CF1</t>
  </si>
  <si>
    <t>CF2</t>
  </si>
  <si>
    <t>CF3</t>
  </si>
  <si>
    <t>CF4</t>
  </si>
  <si>
    <t xml:space="preserve">Blister Treated </t>
  </si>
  <si>
    <t>REMARKS</t>
  </si>
  <si>
    <t>Lots per Day</t>
  </si>
  <si>
    <t>Cu in FSSL</t>
  </si>
  <si>
    <t>FSSL-Lab.Cu</t>
  </si>
  <si>
    <t>FSMT-Lab.Cu</t>
  </si>
  <si>
    <t>SME.CSBH.ME-FSFE.DAILY.FEED</t>
  </si>
  <si>
    <t>PER 10 mins</t>
  </si>
  <si>
    <t>ERROR</t>
  </si>
  <si>
    <t>UPTIME</t>
  </si>
  <si>
    <t>DOWNTIME</t>
  </si>
  <si>
    <t>OPTIME</t>
  </si>
  <si>
    <t>Total Secondaries per cycle</t>
  </si>
  <si>
    <t>CV1_Charge_Number</t>
  </si>
  <si>
    <t>CV2_Charge_Number</t>
  </si>
  <si>
    <t>CV3_Charge_Number</t>
  </si>
  <si>
    <t>CV4_Charge_Number</t>
  </si>
  <si>
    <t>CV1_Cu_ToFurnace</t>
  </si>
  <si>
    <t>CV2_Cu_ToFurnace</t>
  </si>
  <si>
    <t>CV3_Cu_ToFurnace</t>
  </si>
  <si>
    <t>CV4_Cu_ToFurnace</t>
  </si>
  <si>
    <t>CV1_Dope_Smelted</t>
  </si>
  <si>
    <t>CV2_Dope_Smelted</t>
  </si>
  <si>
    <t>CV3_Dope_Smelted</t>
  </si>
  <si>
    <t>CV4_Dope_Smelted</t>
  </si>
  <si>
    <t>CV1_Lump_Smelted</t>
  </si>
  <si>
    <t>CV2_Lump_Smelted</t>
  </si>
  <si>
    <t>CV3_Lump_Smelted</t>
  </si>
  <si>
    <t>CV4_Lump_Smelted</t>
  </si>
  <si>
    <t>CV1_Reverts_NB_Smelted</t>
  </si>
  <si>
    <t>CV2_Reverts_NB_Smelted</t>
  </si>
  <si>
    <t>CV3_Reverts_NB_Smelted</t>
  </si>
  <si>
    <t>CV4_Reverts_NB_Smelted</t>
  </si>
  <si>
    <t>CV1_WMetal_Charged</t>
  </si>
  <si>
    <t>CV2_WMetal_Charged</t>
  </si>
  <si>
    <t>CV3_WMetal_Charged</t>
  </si>
  <si>
    <t>CV4_WMetal_Charged</t>
  </si>
  <si>
    <t>CV1_Rejects_Smelted</t>
  </si>
  <si>
    <t>CV2_Rejects_Smelted</t>
  </si>
  <si>
    <t>CV3_Rejects_Smelted</t>
  </si>
  <si>
    <t>CV4_Rejects_Smelted</t>
  </si>
  <si>
    <t>CV1_TPigs_Smelted</t>
  </si>
  <si>
    <t>CV2_TPigs_Smelted</t>
  </si>
  <si>
    <t>CV3_TPigs_Smelted</t>
  </si>
  <si>
    <t>CV4_TPigs_Smelted</t>
  </si>
  <si>
    <t>CV1_AMoulds_Smelted</t>
  </si>
  <si>
    <t>CV2_AMoulds_Smelted</t>
  </si>
  <si>
    <t>CV3_AMoulds_Smelted</t>
  </si>
  <si>
    <t>CV4_AMoulds_Smelted</t>
  </si>
  <si>
    <t>CV1_PMoulds_Smelted</t>
  </si>
  <si>
    <t>CV2_PMoulds_Smelted</t>
  </si>
  <si>
    <t>CV3_PMoulds_Smelted</t>
  </si>
  <si>
    <t>CV4_PMoulds_Smelted</t>
  </si>
  <si>
    <t>CV1_Scrap_Smelted</t>
  </si>
  <si>
    <t>CV2_Scrap_Smelted</t>
  </si>
  <si>
    <t>CV3_Scrap_Smelted</t>
  </si>
  <si>
    <t>CV4_Scrap_Smelted</t>
  </si>
  <si>
    <t>SUM SECONDARIES</t>
  </si>
  <si>
    <t>SME.CA.ME-AF.LOT.NUM</t>
  </si>
  <si>
    <t>SME.CA.ME-CAST.ANODE.WT</t>
  </si>
  <si>
    <t>SME.CA.ME-CAST.ANODE.PCS</t>
  </si>
  <si>
    <t>SME.CA.ME-OPERATOR</t>
  </si>
  <si>
    <t>No. of Lots Casted</t>
  </si>
  <si>
    <t>Gross Anode Production</t>
  </si>
  <si>
    <t xml:space="preserve">Blister Production </t>
  </si>
  <si>
    <t>Total Secondaries Charge</t>
  </si>
  <si>
    <t>SMELTER DAILY PRODUCTION PLAN</t>
  </si>
  <si>
    <r>
      <t xml:space="preserve">YOU ARE VIEWING </t>
    </r>
    <r>
      <rPr>
        <b/>
        <sz val="11"/>
        <color theme="1"/>
        <rFont val="Calibri"/>
        <family val="2"/>
        <scheme val="minor"/>
      </rPr>
      <t>PLAN DATA</t>
    </r>
    <r>
      <rPr>
        <sz val="10"/>
        <color theme="1"/>
        <rFont val="Calibri"/>
        <family val="2"/>
        <scheme val="minor"/>
      </rPr>
      <t xml:space="preserve"> FOR:</t>
    </r>
  </si>
  <si>
    <r>
      <t xml:space="preserve">AND </t>
    </r>
    <r>
      <rPr>
        <b/>
        <sz val="11"/>
        <color theme="1"/>
        <rFont val="Calibri"/>
        <family val="2"/>
        <scheme val="minor"/>
      </rPr>
      <t>ACTUAL DATA</t>
    </r>
    <r>
      <rPr>
        <sz val="10"/>
        <color theme="1"/>
        <rFont val="Calibri"/>
        <family val="2"/>
        <scheme val="minor"/>
      </rPr>
      <t xml:space="preserve"> FOR:</t>
    </r>
  </si>
  <si>
    <t>CF Slag Blow</t>
  </si>
  <si>
    <t>CF Copper Blow</t>
  </si>
  <si>
    <t>AF Refining</t>
  </si>
  <si>
    <t>Casting</t>
  </si>
  <si>
    <t>Preventive Maintenance/ Under Repair</t>
  </si>
  <si>
    <t>LEGENDS:</t>
  </si>
  <si>
    <t>Matte level at 6am</t>
  </si>
  <si>
    <t>Matte level (cm)</t>
  </si>
  <si>
    <t>Feed rate (tph)</t>
  </si>
  <si>
    <t>=IF($C6=2,IF(ISERROR((K6-J6)/$L$2),0,(K6-J6)/$L$2),0)</t>
  </si>
  <si>
    <t>=IF($C5=2,IF(ISERROR((K5-J5)/$L$2),IF(AND(K5&gt;=AA2,K5&lt;=AA3),(AA2-J5)/$L$2),0))</t>
  </si>
  <si>
    <t>FEED</t>
  </si>
  <si>
    <t>OPT TIME</t>
  </si>
  <si>
    <t>CYCLES</t>
  </si>
  <si>
    <t>BLISTER</t>
  </si>
  <si>
    <t>SECONDARIES</t>
  </si>
  <si>
    <t>AF</t>
  </si>
  <si>
    <t>LOTS CASTED</t>
  </si>
  <si>
    <t>ANODE PROD</t>
  </si>
  <si>
    <t>1 LOT</t>
  </si>
  <si>
    <t>LESS THAN DIVIDE 425</t>
  </si>
  <si>
    <t>Lots Casted</t>
  </si>
  <si>
    <t>Anode Produce</t>
  </si>
  <si>
    <t>OPERATING</t>
  </si>
  <si>
    <t>Matte Level</t>
  </si>
  <si>
    <t>No of Laddles</t>
  </si>
  <si>
    <t>Matte Level Plan (m)</t>
  </si>
  <si>
    <t>Matte Level Actual (m)</t>
  </si>
  <si>
    <t>SME.FSFE.ME-MATTE.LI</t>
  </si>
  <si>
    <t>PASAR Smelter Production Plan ver 2.3</t>
  </si>
  <si>
    <t>51 + 53</t>
  </si>
  <si>
    <t>80 / 425</t>
  </si>
  <si>
    <t>s</t>
  </si>
  <si>
    <t>TODAY</t>
  </si>
  <si>
    <t>AUTO UPDATE TIMER:</t>
  </si>
  <si>
    <t>today</t>
  </si>
  <si>
    <t>NOW</t>
  </si>
  <si>
    <t xml:space="preserve">LAST UPDATED: </t>
  </si>
  <si>
    <t>Casting Wheel</t>
  </si>
  <si>
    <t>PM-E-03.KW</t>
  </si>
  <si>
    <t>FSF Feed</t>
  </si>
  <si>
    <t>FSF Parameters</t>
  </si>
  <si>
    <t>FSF-TotalFeed_PV</t>
  </si>
  <si>
    <t>UNDER REPAIR</t>
  </si>
  <si>
    <t>FSF</t>
  </si>
  <si>
    <t>FSF Normal Operations</t>
  </si>
  <si>
    <t>FSF Slowdown</t>
  </si>
  <si>
    <t>FSF Stop Charge</t>
  </si>
  <si>
    <t>r</t>
  </si>
  <si>
    <t>ca</t>
  </si>
  <si>
    <t>.</t>
  </si>
  <si>
    <t>FI-E93</t>
  </si>
  <si>
    <t>FI-E10</t>
  </si>
  <si>
    <t>FI-E20</t>
  </si>
  <si>
    <t>'F-D99D'&gt;1</t>
  </si>
  <si>
    <t>[-11101] All data events are filtered in summary calculation</t>
  </si>
  <si>
    <t>OIL AF1</t>
  </si>
  <si>
    <t>OIL AF2</t>
  </si>
  <si>
    <t>LPG AF1</t>
  </si>
  <si>
    <t>LPG AF2</t>
  </si>
  <si>
    <t>remark sep 5</t>
  </si>
  <si>
    <t>SEPTEMBER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</si>
</sst>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_(* \(#,##0.00\);_(* &quot;-&quot;??_);_(@_)"/>
    <numFmt numFmtId="164" formatCode="_(&quot;$&quot;* #,##0.00_);_(&quot;$&quot;* \(#,##0.00\);_(&quot;$&quot;* &quot;-&quot;??_);_(@_)"/>
    <numFmt numFmtId="165" formatCode="[$-409]m/d/yy\ h:mm\ AM/PM;@"/>
    <numFmt numFmtId="166" formatCode="[$-409]h:mm\ AM/PM;@"/>
    <numFmt numFmtId="167" formatCode="_(* #,##0_);_(* \(#,##0\);_(* &quot;-&quot;??_);_(@_)"/>
    <numFmt numFmtId="168" formatCode="dd\-mmm\-yy\ hh:mm:ss"/>
    <numFmt numFmtId="169" formatCode="0.000"/>
    <numFmt numFmtId="170" formatCode="[$-409]mmmm\ d\,\ yyyy;@"/>
    <numFmt numFmtId="171" formatCode="[$-409]d\-mmm\-yy;@"/>
    <numFmt numFmtId="172" formatCode="mm/dd/yy;@"/>
    <numFmt numFmtId="173" formatCode="m/d/yyyy;@"/>
    <numFmt numFmtId="174" formatCode="_(* #,##0.0_);_(* \(#,##0.0\);_(* &quot;-&quot;??_);_(@_)"/>
  </numFmts>
  <fonts count="132" x14ac:knownFonts="1">
    <font>
      <sz val="11"/>
      <color theme="1"/>
      <name val="Calibri"/>
      <family val="2"/>
      <scheme val="minor"/>
    </font>
    <font>
      <sz val="11"/>
      <color theme="1"/>
      <name val="Calibri"/>
      <family val="2"/>
      <scheme val="minor"/>
    </font>
    <font>
      <sz val="8"/>
      <color theme="1"/>
      <name val="Calibri"/>
      <family val="2"/>
      <scheme val="minor"/>
    </font>
    <font>
      <b/>
      <sz val="26"/>
      <color theme="1"/>
      <name val="Calibri"/>
      <family val="2"/>
      <scheme val="minor"/>
    </font>
    <font>
      <sz val="22"/>
      <color theme="1"/>
      <name val="Calibri"/>
      <family val="2"/>
      <scheme val="minor"/>
    </font>
    <font>
      <b/>
      <sz val="22"/>
      <color theme="1"/>
      <name val="Calibri"/>
      <family val="2"/>
      <scheme val="minor"/>
    </font>
    <font>
      <b/>
      <sz val="48"/>
      <color theme="1"/>
      <name val="Calibri"/>
      <family val="2"/>
      <scheme val="minor"/>
    </font>
    <font>
      <sz val="26"/>
      <color theme="1"/>
      <name val="Calibri"/>
      <family val="2"/>
      <scheme val="minor"/>
    </font>
    <font>
      <b/>
      <sz val="36"/>
      <color theme="1"/>
      <name val="Calibri"/>
      <family val="2"/>
      <scheme val="minor"/>
    </font>
    <font>
      <sz val="36"/>
      <color theme="1"/>
      <name val="Calibri"/>
      <family val="2"/>
      <scheme val="minor"/>
    </font>
    <font>
      <sz val="26"/>
      <color rgb="FFFF0000"/>
      <name val="Calibri"/>
      <family val="2"/>
      <scheme val="minor"/>
    </font>
    <font>
      <b/>
      <sz val="11"/>
      <color theme="1"/>
      <name val="Calibri"/>
      <family val="2"/>
      <scheme val="minor"/>
    </font>
    <font>
      <sz val="10"/>
      <name val="Arial"/>
      <family val="2"/>
    </font>
    <font>
      <u/>
      <sz val="12"/>
      <color indexed="12"/>
      <name val="Arial"/>
      <family val="2"/>
    </font>
    <font>
      <sz val="12"/>
      <name val="Arial"/>
      <family val="2"/>
    </font>
    <font>
      <sz val="10"/>
      <color theme="1"/>
      <name val="Calibri"/>
      <family val="2"/>
      <scheme val="minor"/>
    </font>
    <font>
      <sz val="12"/>
      <color theme="1"/>
      <name val="Calibri"/>
      <family val="2"/>
      <scheme val="minor"/>
    </font>
    <font>
      <b/>
      <sz val="12"/>
      <color theme="1"/>
      <name val="Calibri"/>
      <family val="2"/>
      <scheme val="minor"/>
    </font>
    <font>
      <sz val="12"/>
      <color theme="0"/>
      <name val="Calibri"/>
      <family val="2"/>
      <scheme val="minor"/>
    </font>
    <font>
      <sz val="20"/>
      <color theme="1"/>
      <name val="Calibri"/>
      <family val="2"/>
      <scheme val="minor"/>
    </font>
    <font>
      <sz val="9"/>
      <color theme="1"/>
      <name val="Calibri"/>
      <family val="2"/>
      <scheme val="minor"/>
    </font>
    <font>
      <sz val="24"/>
      <color theme="1"/>
      <name val="Calibri"/>
      <family val="2"/>
      <scheme val="minor"/>
    </font>
    <font>
      <sz val="16"/>
      <color theme="1"/>
      <name val="Calibri"/>
      <family val="2"/>
      <scheme val="minor"/>
    </font>
    <font>
      <sz val="8"/>
      <name val="Arial"/>
      <family val="2"/>
    </font>
    <font>
      <b/>
      <sz val="16"/>
      <color theme="1"/>
      <name val="Calibri"/>
      <family val="2"/>
      <scheme val="minor"/>
    </font>
    <font>
      <sz val="22"/>
      <color rgb="FFC00000"/>
      <name val="Times New Roman"/>
      <family val="1"/>
    </font>
    <font>
      <sz val="22"/>
      <color theme="8" tint="-0.499984740745262"/>
      <name val="Comic Sans MS"/>
      <family val="4"/>
    </font>
    <font>
      <sz val="22"/>
      <color rgb="FF00B050"/>
      <name val="Arial Black"/>
      <family val="2"/>
    </font>
    <font>
      <b/>
      <sz val="22"/>
      <color rgb="FF7030A0"/>
      <name val="Agency FB"/>
      <family val="2"/>
    </font>
    <font>
      <b/>
      <sz val="18"/>
      <color theme="1"/>
      <name val="Calibri"/>
      <family val="2"/>
      <scheme val="minor"/>
    </font>
    <font>
      <b/>
      <sz val="18"/>
      <color theme="0"/>
      <name val="Calibri"/>
      <family val="2"/>
      <scheme val="minor"/>
    </font>
    <font>
      <b/>
      <sz val="18"/>
      <color theme="3" tint="0.79998168889431442"/>
      <name val="Calibri"/>
      <family val="2"/>
      <scheme val="minor"/>
    </font>
    <font>
      <b/>
      <sz val="24"/>
      <color theme="1"/>
      <name val="Calibri"/>
      <family val="2"/>
      <scheme val="minor"/>
    </font>
    <font>
      <b/>
      <i/>
      <sz val="16"/>
      <color theme="1"/>
      <name val="Calibri"/>
      <family val="2"/>
      <scheme val="minor"/>
    </font>
    <font>
      <b/>
      <sz val="16"/>
      <color theme="0"/>
      <name val="Calibri"/>
      <family val="2"/>
      <scheme val="minor"/>
    </font>
    <font>
      <b/>
      <sz val="16"/>
      <color theme="3" tint="-0.249977111117893"/>
      <name val="Calibri"/>
      <family val="2"/>
      <scheme val="minor"/>
    </font>
    <font>
      <b/>
      <sz val="16"/>
      <color theme="3" tint="-0.499984740745262"/>
      <name val="Calibri"/>
      <family val="2"/>
      <scheme val="minor"/>
    </font>
    <font>
      <b/>
      <sz val="16"/>
      <color theme="0" tint="-4.9989318521683403E-2"/>
      <name val="Calibri"/>
      <family val="2"/>
      <scheme val="minor"/>
    </font>
    <font>
      <b/>
      <sz val="16"/>
      <color theme="3" tint="0.79998168889431442"/>
      <name val="Calibri"/>
      <family val="2"/>
      <scheme val="minor"/>
    </font>
    <font>
      <sz val="20"/>
      <color theme="1" tint="4.9989318521683403E-2"/>
      <name val="Calibri"/>
      <family val="2"/>
      <scheme val="minor"/>
    </font>
    <font>
      <b/>
      <sz val="18"/>
      <color theme="1" tint="4.9989318521683403E-2"/>
      <name val="Calibri"/>
      <family val="2"/>
      <scheme val="minor"/>
    </font>
    <font>
      <sz val="16"/>
      <color theme="3" tint="-0.249977111117893"/>
      <name val="Calibri"/>
      <family val="2"/>
      <scheme val="minor"/>
    </font>
    <font>
      <sz val="16"/>
      <color theme="3" tint="0.79998168889431442"/>
      <name val="Calibri"/>
      <family val="2"/>
      <scheme val="minor"/>
    </font>
    <font>
      <b/>
      <sz val="12"/>
      <color theme="8" tint="-0.499984740745262"/>
      <name val="Calibri"/>
      <family val="2"/>
      <scheme val="minor"/>
    </font>
    <font>
      <sz val="28"/>
      <color theme="1"/>
      <name val="Calibri"/>
      <family val="2"/>
      <scheme val="minor"/>
    </font>
    <font>
      <sz val="18"/>
      <color theme="1"/>
      <name val="Calibri"/>
      <family val="2"/>
      <scheme val="minor"/>
    </font>
    <font>
      <b/>
      <sz val="20"/>
      <color theme="1"/>
      <name val="Calibri"/>
      <family val="2"/>
      <scheme val="minor"/>
    </font>
    <font>
      <b/>
      <sz val="14"/>
      <color theme="1"/>
      <name val="Calibri"/>
      <family val="2"/>
      <scheme val="minor"/>
    </font>
    <font>
      <sz val="16"/>
      <color theme="0"/>
      <name val="Calibri"/>
      <family val="2"/>
      <scheme val="minor"/>
    </font>
    <font>
      <sz val="16"/>
      <color theme="3" tint="-0.499984740745262"/>
      <name val="Calibri"/>
      <family val="2"/>
      <scheme val="minor"/>
    </font>
    <font>
      <sz val="11"/>
      <color theme="0" tint="-0.14999847407452621"/>
      <name val="Calibri"/>
      <family val="2"/>
      <scheme val="minor"/>
    </font>
    <font>
      <b/>
      <sz val="16"/>
      <color theme="0" tint="-0.14999847407452621"/>
      <name val="Calibri"/>
      <family val="2"/>
      <scheme val="minor"/>
    </font>
    <font>
      <sz val="11"/>
      <color theme="0"/>
      <name val="Calibri"/>
      <family val="2"/>
      <scheme val="minor"/>
    </font>
    <font>
      <b/>
      <i/>
      <sz val="12"/>
      <color theme="1"/>
      <name val="Calibri"/>
      <family val="2"/>
      <scheme val="minor"/>
    </font>
    <font>
      <sz val="16"/>
      <name val="Calibri"/>
      <family val="2"/>
      <scheme val="minor"/>
    </font>
    <font>
      <sz val="16"/>
      <color rgb="FFFF0000"/>
      <name val="Calibri"/>
      <family val="2"/>
      <scheme val="minor"/>
    </font>
    <font>
      <sz val="16"/>
      <color rgb="FFFF99FF"/>
      <name val="Calibri"/>
      <family val="2"/>
      <scheme val="minor"/>
    </font>
    <font>
      <b/>
      <i/>
      <sz val="18"/>
      <color theme="3" tint="-0.499984740745262"/>
      <name val="Calibri"/>
      <family val="2"/>
      <scheme val="minor"/>
    </font>
    <font>
      <b/>
      <i/>
      <sz val="14"/>
      <color theme="1" tint="0.34998626667073579"/>
      <name val="Calibri"/>
      <family val="2"/>
      <scheme val="minor"/>
    </font>
    <font>
      <b/>
      <i/>
      <sz val="11"/>
      <color theme="1" tint="0.34998626667073579"/>
      <name val="Arial"/>
      <family val="2"/>
    </font>
    <font>
      <sz val="10"/>
      <color theme="1" tint="0.34998626667073579"/>
      <name val="Arial"/>
      <family val="2"/>
    </font>
    <font>
      <i/>
      <sz val="11"/>
      <color theme="0"/>
      <name val="Calibri"/>
      <family val="2"/>
      <scheme val="minor"/>
    </font>
    <font>
      <b/>
      <sz val="12"/>
      <color rgb="FF000000"/>
      <name val="Arial"/>
      <family val="2"/>
    </font>
    <font>
      <b/>
      <i/>
      <sz val="14"/>
      <color theme="1"/>
      <name val="Calibri"/>
      <family val="2"/>
      <scheme val="minor"/>
    </font>
    <font>
      <b/>
      <sz val="16"/>
      <color theme="5" tint="-0.499984740745262"/>
      <name val="Calibri"/>
      <family val="2"/>
      <scheme val="minor"/>
    </font>
    <font>
      <b/>
      <i/>
      <sz val="28"/>
      <color theme="1" tint="0.249977111117893"/>
      <name val="Arial"/>
      <family val="2"/>
    </font>
    <font>
      <b/>
      <sz val="16"/>
      <color theme="1"/>
      <name val="Arial"/>
      <family val="2"/>
    </font>
    <font>
      <b/>
      <sz val="16"/>
      <color theme="1" tint="0.14999847407452621"/>
      <name val="Arial"/>
      <family val="2"/>
    </font>
    <font>
      <b/>
      <i/>
      <sz val="14"/>
      <color theme="0" tint="-4.9989318521683403E-2"/>
      <name val="Calibri"/>
      <family val="2"/>
      <scheme val="minor"/>
    </font>
    <font>
      <b/>
      <i/>
      <sz val="14"/>
      <color theme="1" tint="0.249977111117893"/>
      <name val="Arial"/>
      <family val="2"/>
    </font>
    <font>
      <i/>
      <sz val="12"/>
      <color theme="1"/>
      <name val="Calibri"/>
      <family val="2"/>
      <scheme val="minor"/>
    </font>
    <font>
      <b/>
      <i/>
      <sz val="28"/>
      <color theme="1" tint="0.14999847407452621"/>
      <name val="Arial"/>
      <family val="2"/>
    </font>
    <font>
      <b/>
      <sz val="12"/>
      <color theme="0"/>
      <name val="Arial"/>
      <family val="2"/>
    </font>
    <font>
      <b/>
      <sz val="14"/>
      <color theme="0"/>
      <name val="Arial"/>
      <family val="2"/>
    </font>
    <font>
      <b/>
      <i/>
      <sz val="22"/>
      <color theme="5" tint="-0.499984740745262"/>
      <name val="Calibri"/>
      <family val="2"/>
      <scheme val="minor"/>
    </font>
    <font>
      <b/>
      <i/>
      <sz val="12"/>
      <color theme="0" tint="-4.9989318521683403E-2"/>
      <name val="Arial"/>
      <family val="2"/>
    </font>
    <font>
      <b/>
      <sz val="12"/>
      <color theme="0" tint="-4.9989318521683403E-2"/>
      <name val="Arial"/>
      <family val="2"/>
    </font>
    <font>
      <b/>
      <i/>
      <sz val="12"/>
      <color theme="0" tint="-4.9989318521683403E-2"/>
      <name val="Calibri"/>
      <family val="2"/>
      <scheme val="minor"/>
    </font>
    <font>
      <b/>
      <i/>
      <sz val="13"/>
      <color theme="0" tint="-4.9989318521683403E-2"/>
      <name val="Arial"/>
      <family val="2"/>
    </font>
    <font>
      <b/>
      <sz val="13"/>
      <color theme="0" tint="-4.9989318521683403E-2"/>
      <name val="Arial"/>
      <family val="2"/>
    </font>
    <font>
      <b/>
      <i/>
      <sz val="12"/>
      <color theme="1" tint="0.249977111117893"/>
      <name val="Arial"/>
      <family val="2"/>
    </font>
    <font>
      <b/>
      <sz val="16"/>
      <color theme="6" tint="0.59999389629810485"/>
      <name val="Arial"/>
      <family val="2"/>
    </font>
    <font>
      <sz val="14"/>
      <color theme="0"/>
      <name val="Calibri"/>
      <family val="2"/>
      <scheme val="minor"/>
    </font>
    <font>
      <sz val="14"/>
      <color theme="1"/>
      <name val="Arial"/>
      <family val="2"/>
    </font>
    <font>
      <b/>
      <i/>
      <sz val="24"/>
      <color theme="5" tint="-0.499984740745262"/>
      <name val="Calibri"/>
      <family val="2"/>
      <scheme val="minor"/>
    </font>
    <font>
      <sz val="14"/>
      <color theme="2" tint="-0.89999084444715716"/>
      <name val="Arial"/>
      <family val="2"/>
    </font>
    <font>
      <sz val="12"/>
      <color theme="1"/>
      <name val="Arial"/>
      <family val="2"/>
    </font>
    <font>
      <b/>
      <i/>
      <sz val="15"/>
      <color rgb="FFC00000"/>
      <name val="Arial"/>
      <family val="2"/>
    </font>
    <font>
      <b/>
      <sz val="28"/>
      <color theme="1"/>
      <name val="Arial"/>
      <family val="2"/>
    </font>
    <font>
      <sz val="11"/>
      <name val="Calibri"/>
      <family val="2"/>
      <scheme val="minor"/>
    </font>
    <font>
      <b/>
      <sz val="11"/>
      <color theme="1"/>
      <name val="Arial"/>
      <family val="2"/>
    </font>
    <font>
      <b/>
      <u/>
      <sz val="12"/>
      <color theme="1"/>
      <name val="Calibri"/>
      <family val="2"/>
      <scheme val="minor"/>
    </font>
    <font>
      <b/>
      <sz val="10"/>
      <color theme="0"/>
      <name val="Arial"/>
      <family val="2"/>
    </font>
    <font>
      <b/>
      <sz val="9"/>
      <color theme="1"/>
      <name val="Calibri"/>
      <family val="2"/>
      <scheme val="minor"/>
    </font>
    <font>
      <b/>
      <sz val="10"/>
      <color theme="2"/>
      <name val="Arial"/>
      <family val="2"/>
    </font>
    <font>
      <sz val="10"/>
      <color theme="1"/>
      <name val="Arial"/>
      <family val="2"/>
    </font>
    <font>
      <b/>
      <sz val="8"/>
      <color theme="0"/>
      <name val="Calibri"/>
      <family val="2"/>
      <scheme val="minor"/>
    </font>
    <font>
      <b/>
      <sz val="8"/>
      <color theme="1"/>
      <name val="Calibri"/>
      <family val="2"/>
      <scheme val="minor"/>
    </font>
    <font>
      <b/>
      <sz val="8"/>
      <color theme="5" tint="-0.499984740745262"/>
      <name val="Calibri"/>
      <family val="2"/>
      <scheme val="minor"/>
    </font>
    <font>
      <b/>
      <sz val="8"/>
      <color theme="1"/>
      <name val="Arial"/>
      <family val="2"/>
    </font>
    <font>
      <b/>
      <sz val="8"/>
      <color theme="0"/>
      <name val="Arial"/>
      <family val="2"/>
    </font>
    <font>
      <sz val="8"/>
      <color theme="1"/>
      <name val="Arial"/>
      <family val="2"/>
    </font>
    <font>
      <b/>
      <sz val="12"/>
      <color theme="1" tint="0.14999847407452621"/>
      <name val="Arial"/>
      <family val="2"/>
    </font>
    <font>
      <sz val="14"/>
      <color theme="7" tint="0.79998168889431442"/>
      <name val="Calibri"/>
      <family val="2"/>
      <scheme val="minor"/>
    </font>
    <font>
      <b/>
      <i/>
      <sz val="8"/>
      <color theme="0" tint="-4.9989318521683403E-2"/>
      <name val="Calibri"/>
      <family val="2"/>
      <scheme val="minor"/>
    </font>
    <font>
      <b/>
      <i/>
      <sz val="8"/>
      <color theme="1" tint="0.249977111117893"/>
      <name val="Arial"/>
      <family val="2"/>
    </font>
    <font>
      <b/>
      <i/>
      <sz val="8"/>
      <color theme="0" tint="-4.9989318521683403E-2"/>
      <name val="Arial"/>
      <family val="2"/>
    </font>
    <font>
      <i/>
      <sz val="8"/>
      <color theme="1"/>
      <name val="Calibri"/>
      <family val="2"/>
      <scheme val="minor"/>
    </font>
    <font>
      <b/>
      <sz val="8"/>
      <color theme="0" tint="-4.9989318521683403E-2"/>
      <name val="Arial"/>
      <family val="2"/>
    </font>
    <font>
      <sz val="8"/>
      <color rgb="FF000000"/>
      <name val="Arial"/>
      <family val="2"/>
    </font>
    <font>
      <sz val="5"/>
      <color theme="1"/>
      <name val="Calibri"/>
      <family val="2"/>
      <scheme val="minor"/>
    </font>
    <font>
      <b/>
      <sz val="10"/>
      <color theme="1"/>
      <name val="Calibri"/>
      <family val="2"/>
      <scheme val="minor"/>
    </font>
    <font>
      <b/>
      <sz val="18"/>
      <color rgb="FFFF0000"/>
      <name val="Calibri"/>
      <family val="2"/>
      <scheme val="minor"/>
    </font>
    <font>
      <b/>
      <sz val="22"/>
      <color rgb="FFFF0000"/>
      <name val="Calibri"/>
      <family val="2"/>
      <scheme val="minor"/>
    </font>
    <font>
      <sz val="12"/>
      <color theme="1"/>
      <name val="Tahoma"/>
      <family val="2"/>
    </font>
    <font>
      <b/>
      <sz val="9"/>
      <color theme="1"/>
      <name val="Arial"/>
      <family val="2"/>
    </font>
    <font>
      <sz val="8"/>
      <color indexed="81"/>
      <name val="Tahoma"/>
      <family val="2"/>
    </font>
    <font>
      <sz val="12"/>
      <color indexed="81"/>
      <name val="Tahoma"/>
      <family val="2"/>
    </font>
    <font>
      <sz val="14"/>
      <color theme="1"/>
      <name val="Calibri"/>
      <family val="2"/>
      <scheme val="minor"/>
    </font>
    <font>
      <sz val="11"/>
      <color theme="0" tint="-4.9989318521683403E-2"/>
      <name val="Calibri"/>
      <family val="2"/>
      <scheme val="minor"/>
    </font>
    <font>
      <b/>
      <sz val="10"/>
      <color theme="1"/>
      <name val="Arial"/>
      <family val="2"/>
    </font>
    <font>
      <b/>
      <sz val="12"/>
      <color theme="1"/>
      <name val="Arial"/>
      <family val="2"/>
    </font>
    <font>
      <sz val="6"/>
      <color theme="1"/>
      <name val="Tahoma"/>
      <family val="2"/>
    </font>
    <font>
      <sz val="7"/>
      <color theme="1"/>
      <name val="Arial"/>
      <family val="2"/>
    </font>
    <font>
      <b/>
      <sz val="7"/>
      <color theme="1"/>
      <name val="Arial"/>
      <family val="2"/>
    </font>
    <font>
      <b/>
      <sz val="16"/>
      <color theme="1"/>
      <name val="Arial Narrow"/>
      <family val="2"/>
    </font>
    <font>
      <sz val="7"/>
      <color rgb="FF000000"/>
      <name val="Arial"/>
      <family val="2"/>
    </font>
    <font>
      <b/>
      <sz val="7"/>
      <color rgb="FF000000"/>
      <name val="Arial"/>
      <family val="2"/>
    </font>
    <font>
      <sz val="8"/>
      <color rgb="FF000000"/>
      <name val="Calibri"/>
      <family val="2"/>
    </font>
    <font>
      <b/>
      <sz val="12"/>
      <color rgb="FF000000"/>
      <name val="Calibri"/>
      <family val="2"/>
    </font>
    <font>
      <sz val="10"/>
      <color rgb="FF000000"/>
      <name val="Calibri"/>
      <family val="2"/>
    </font>
    <font>
      <sz val="11"/>
      <color rgb="FF000000"/>
      <name val="Calibri"/>
      <family val="2"/>
    </font>
  </fonts>
  <fills count="42">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rgb="FF00B05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rgb="FF00B0F0"/>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2" tint="-0.499984740745262"/>
        <bgColor indexed="64"/>
      </patternFill>
    </fill>
    <fill>
      <patternFill patternType="solid">
        <fgColor rgb="FFC00000"/>
        <bgColor indexed="64"/>
      </patternFill>
    </fill>
    <fill>
      <patternFill patternType="solid">
        <fgColor rgb="FF0070C0"/>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FFFF99"/>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4" tint="-0.499984740745262"/>
        <bgColor indexed="64"/>
      </patternFill>
    </fill>
    <fill>
      <patternFill patternType="solid">
        <fgColor theme="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99FF99"/>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0000"/>
        <bgColor indexed="64"/>
      </patternFill>
    </fill>
    <fill>
      <patternFill patternType="solid">
        <fgColor rgb="FFFD71F3"/>
        <bgColor indexed="64"/>
      </patternFill>
    </fill>
    <fill>
      <patternFill patternType="solid">
        <fgColor rgb="FFFFFF00"/>
        <bgColor indexed="64"/>
      </patternFill>
    </fill>
    <fill>
      <patternFill patternType="solid">
        <fgColor rgb="FF7030A0"/>
        <bgColor indexed="64"/>
      </patternFill>
    </fill>
    <fill>
      <patternFill patternType="solid">
        <fgColor theme="5" tint="-0.499984740745262"/>
        <bgColor indexed="64"/>
      </patternFill>
    </fill>
    <fill>
      <patternFill patternType="solid">
        <fgColor theme="1" tint="0.499984740745262"/>
        <bgColor indexed="64"/>
      </patternFill>
    </fill>
    <fill>
      <patternFill patternType="solid">
        <fgColor rgb="FFFF6699"/>
        <bgColor indexed="64"/>
      </patternFill>
    </fill>
    <fill>
      <patternFill patternType="solid">
        <fgColor rgb="FFDDFFDD"/>
        <bgColor indexed="64"/>
      </patternFill>
    </fill>
  </fills>
  <borders count="241">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indexed="64"/>
      </left>
      <right style="thin">
        <color indexed="64"/>
      </right>
      <top/>
      <bottom/>
      <diagonal/>
    </border>
    <border>
      <left/>
      <right style="thin">
        <color theme="0" tint="-4.9989318521683403E-2"/>
      </right>
      <top style="thin">
        <color theme="0" tint="-4.9989318521683403E-2"/>
      </top>
      <bottom style="thin">
        <color theme="0" tint="-4.9989318521683403E-2"/>
      </bottom>
      <diagonal/>
    </border>
    <border>
      <left style="dashed">
        <color auto="1"/>
      </left>
      <right style="dashed">
        <color auto="1"/>
      </right>
      <top style="dashed">
        <color auto="1"/>
      </top>
      <bottom style="thin">
        <color auto="1"/>
      </bottom>
      <diagonal/>
    </border>
    <border>
      <left style="dashed">
        <color auto="1"/>
      </left>
      <right/>
      <top style="dashed">
        <color auto="1"/>
      </top>
      <bottom/>
      <diagonal/>
    </border>
    <border>
      <left style="dashed">
        <color auto="1"/>
      </left>
      <right style="dashed">
        <color auto="1"/>
      </right>
      <top style="thin">
        <color auto="1"/>
      </top>
      <bottom style="thin">
        <color auto="1"/>
      </bottom>
      <diagonal/>
    </border>
    <border>
      <left style="dashed">
        <color auto="1"/>
      </left>
      <right/>
      <top/>
      <bottom/>
      <diagonal/>
    </border>
    <border>
      <left style="dashed">
        <color auto="1"/>
      </left>
      <right style="dashed">
        <color auto="1"/>
      </right>
      <top style="thin">
        <color auto="1"/>
      </top>
      <bottom style="dashed">
        <color auto="1"/>
      </bottom>
      <diagonal/>
    </border>
    <border>
      <left style="dashed">
        <color auto="1"/>
      </left>
      <right/>
      <top/>
      <bottom style="dashed">
        <color auto="1"/>
      </bottom>
      <diagonal/>
    </border>
    <border>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style="thin">
        <color theme="0" tint="-4.9989318521683403E-2"/>
      </bottom>
      <diagonal/>
    </border>
    <border>
      <left/>
      <right style="medium">
        <color theme="0" tint="-0.499984740745262"/>
      </right>
      <top/>
      <bottom style="thin">
        <color theme="0" tint="-0.499984740745262"/>
      </bottom>
      <diagonal/>
    </border>
    <border>
      <left/>
      <right style="medium">
        <color theme="0" tint="-0.499984740745262"/>
      </right>
      <top/>
      <bottom/>
      <diagonal/>
    </border>
    <border>
      <left/>
      <right/>
      <top/>
      <bottom style="thin">
        <color theme="0" tint="-0.499984740745262"/>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medium">
        <color theme="0" tint="-0.499984740745262"/>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499984740745262"/>
      </bottom>
      <diagonal/>
    </border>
    <border>
      <left/>
      <right style="medium">
        <color theme="0" tint="-0.34998626667073579"/>
      </right>
      <top style="thin">
        <color theme="0" tint="-0.14996795556505021"/>
      </top>
      <bottom/>
      <diagonal/>
    </border>
    <border>
      <left style="thin">
        <color theme="0" tint="-0.14996795556505021"/>
      </left>
      <right/>
      <top/>
      <bottom style="thin">
        <color theme="0" tint="-0.24994659260841701"/>
      </bottom>
      <diagonal/>
    </border>
    <border>
      <left/>
      <right/>
      <top/>
      <bottom style="thin">
        <color theme="0" tint="-0.24994659260841701"/>
      </bottom>
      <diagonal/>
    </border>
    <border>
      <left/>
      <right style="medium">
        <color theme="0" tint="-0.34998626667073579"/>
      </right>
      <top/>
      <bottom style="thin">
        <color theme="0" tint="-0.24994659260841701"/>
      </bottom>
      <diagonal/>
    </border>
    <border>
      <left/>
      <right style="medium">
        <color theme="1" tint="0.34998626667073579"/>
      </right>
      <top/>
      <bottom style="thin">
        <color theme="0" tint="-0.34998626667073579"/>
      </bottom>
      <diagonal/>
    </border>
    <border>
      <left style="thin">
        <color theme="0" tint="-0.14996795556505021"/>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right style="medium">
        <color theme="0" tint="-0.499984740745262"/>
      </right>
      <top style="thin">
        <color theme="0" tint="-0.34998626667073579"/>
      </top>
      <bottom style="thin">
        <color theme="0" tint="-0.499984740745262"/>
      </bottom>
      <diagonal/>
    </border>
    <border>
      <left/>
      <right style="medium">
        <color theme="1" tint="0.14996795556505021"/>
      </right>
      <top style="thin">
        <color theme="1" tint="0.34998626667073579"/>
      </top>
      <bottom/>
      <diagonal/>
    </border>
    <border>
      <left/>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style="medium">
        <color theme="1" tint="0.34998626667073579"/>
      </right>
      <top/>
      <bottom/>
      <diagonal/>
    </border>
    <border>
      <left style="medium">
        <color theme="1" tint="0.34998626667073579"/>
      </left>
      <right style="medium">
        <color theme="0" tint="-0.34998626667073579"/>
      </right>
      <top style="thin">
        <color theme="4" tint="0.59996337778862885"/>
      </top>
      <bottom style="thin">
        <color theme="5" tint="0.79998168889431442"/>
      </bottom>
      <diagonal/>
    </border>
    <border>
      <left style="medium">
        <color theme="1" tint="0.34998626667073579"/>
      </left>
      <right style="medium">
        <color theme="0" tint="-0.34998626667073579"/>
      </right>
      <top style="thin">
        <color theme="5" tint="0.79998168889431442"/>
      </top>
      <bottom style="medium">
        <color theme="1" tint="0.24994659260841701"/>
      </bottom>
      <diagonal/>
    </border>
    <border>
      <left style="thin">
        <color indexed="64"/>
      </left>
      <right/>
      <top style="thin">
        <color indexed="64"/>
      </top>
      <bottom style="thin">
        <color theme="0" tint="-0.34998626667073579"/>
      </bottom>
      <diagonal/>
    </border>
    <border>
      <left style="thin">
        <color indexed="64"/>
      </left>
      <right/>
      <top style="thin">
        <color theme="0" tint="-0.34998626667073579"/>
      </top>
      <bottom style="thin">
        <color theme="0" tint="-0.34998626667073579"/>
      </bottom>
      <diagonal/>
    </border>
    <border>
      <left/>
      <right style="medium">
        <color theme="1" tint="0.34998626667073579"/>
      </right>
      <top style="thin">
        <color theme="0" tint="-0.34998626667073579"/>
      </top>
      <bottom style="thin">
        <color theme="0" tint="-0.34998626667073579"/>
      </bottom>
      <diagonal/>
    </border>
    <border>
      <left/>
      <right style="thin">
        <color theme="0" tint="-0.34998626667073579"/>
      </right>
      <top style="thin">
        <color theme="0" tint="-4.9989318521683403E-2"/>
      </top>
      <bottom style="medium">
        <color theme="1" tint="0.499984740745262"/>
      </bottom>
      <diagonal/>
    </border>
    <border>
      <left style="medium">
        <color theme="1" tint="0.34998626667073579"/>
      </left>
      <right style="medium">
        <color theme="0" tint="-0.34998626667073579"/>
      </right>
      <top/>
      <bottom style="thin">
        <color theme="4" tint="0.59996337778862885"/>
      </bottom>
      <diagonal/>
    </border>
    <border>
      <left style="medium">
        <color theme="1" tint="0.34998626667073579"/>
      </left>
      <right style="medium">
        <color theme="0" tint="-0.34998626667073579"/>
      </right>
      <top style="thin">
        <color theme="4" tint="0.59996337778862885"/>
      </top>
      <bottom style="thin">
        <color theme="4" tint="0.59996337778862885"/>
      </bottom>
      <diagonal/>
    </border>
    <border>
      <left style="medium">
        <color theme="0" tint="-0.34998626667073579"/>
      </left>
      <right style="thin">
        <color theme="0" tint="-0.34998626667073579"/>
      </right>
      <top style="thin">
        <color indexed="64"/>
      </top>
      <bottom style="thin">
        <color theme="1" tint="0.499984740745262"/>
      </bottom>
      <diagonal/>
    </border>
    <border>
      <left style="medium">
        <color theme="0" tint="-0.34998626667073579"/>
      </left>
      <right style="thin">
        <color theme="0" tint="-0.34998626667073579"/>
      </right>
      <top style="thin">
        <color theme="1" tint="0.499984740745262"/>
      </top>
      <bottom style="thin">
        <color theme="0" tint="-4.9989318521683403E-2"/>
      </bottom>
      <diagonal/>
    </border>
    <border>
      <left style="medium">
        <color theme="0" tint="-0.34998626667073579"/>
      </left>
      <right style="thin">
        <color theme="0" tint="-0.34998626667073579"/>
      </right>
      <top style="medium">
        <color theme="1" tint="0.499984740745262"/>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medium">
        <color theme="1"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medium">
        <color theme="1" tint="0.24994659260841701"/>
      </bottom>
      <diagonal/>
    </border>
    <border>
      <left style="thin">
        <color theme="0" tint="-0.34998626667073579"/>
      </left>
      <right style="thin">
        <color theme="0" tint="-0.34998626667073579"/>
      </right>
      <top style="thin">
        <color theme="0" tint="-0.34998626667073579"/>
      </top>
      <bottom style="medium">
        <color theme="1" tint="0.24994659260841701"/>
      </bottom>
      <diagonal/>
    </border>
    <border>
      <left style="thin">
        <color indexed="64"/>
      </left>
      <right style="thin">
        <color indexed="64"/>
      </right>
      <top/>
      <bottom style="medium">
        <color theme="0" tint="-0.499984740745262"/>
      </bottom>
      <diagonal/>
    </border>
    <border>
      <left style="thin">
        <color indexed="64"/>
      </left>
      <right/>
      <top style="thin">
        <color theme="0" tint="-0.34998626667073579"/>
      </top>
      <bottom style="medium">
        <color theme="0" tint="-0.499984740745262"/>
      </bottom>
      <diagonal/>
    </border>
    <border>
      <left/>
      <right style="medium">
        <color theme="1" tint="0.34998626667073579"/>
      </right>
      <top style="thin">
        <color theme="0" tint="-0.34998626667073579"/>
      </top>
      <bottom style="medium">
        <color theme="0" tint="-0.499984740745262"/>
      </bottom>
      <diagonal/>
    </border>
    <border>
      <left/>
      <right style="medium">
        <color theme="0" tint="-0.34998626667073579"/>
      </right>
      <top style="thin">
        <color indexed="64"/>
      </top>
      <bottom style="thin">
        <color theme="2" tint="-9.9948118533890809E-2"/>
      </bottom>
      <diagonal/>
    </border>
    <border>
      <left/>
      <right style="medium">
        <color theme="0" tint="-0.34998626667073579"/>
      </right>
      <top style="thin">
        <color theme="2" tint="-9.9948118533890809E-2"/>
      </top>
      <bottom/>
      <diagonal/>
    </border>
    <border>
      <left/>
      <right/>
      <top style="thin">
        <color theme="0" tint="-4.9989318521683403E-2"/>
      </top>
      <bottom style="medium">
        <color theme="1" tint="0.499984740745262"/>
      </bottom>
      <diagonal/>
    </border>
    <border>
      <left style="thin">
        <color theme="0" tint="-0.499984740745262"/>
      </left>
      <right/>
      <top style="thin">
        <color theme="0" tint="-4.9989318521683403E-2"/>
      </top>
      <bottom style="medium">
        <color theme="1" tint="0.499984740745262"/>
      </bottom>
      <diagonal/>
    </border>
    <border>
      <left style="thin">
        <color theme="1" tint="0.34998626667073579"/>
      </left>
      <right/>
      <top/>
      <bottom style="thin">
        <color theme="1" tint="0.34998626667073579"/>
      </bottom>
      <diagonal/>
    </border>
    <border>
      <left style="medium">
        <color theme="1" tint="0.34998626667073579"/>
      </left>
      <right/>
      <top style="thin">
        <color theme="1" tint="0.34998626667073579"/>
      </top>
      <bottom/>
      <diagonal/>
    </border>
    <border>
      <left style="medium">
        <color theme="1" tint="0.34998626667073579"/>
      </left>
      <right/>
      <top/>
      <bottom/>
      <diagonal/>
    </border>
    <border>
      <left style="thin">
        <color theme="0" tint="-0.34998626667073579"/>
      </left>
      <right style="thin">
        <color theme="0" tint="-0.499984740745262"/>
      </right>
      <top style="thin">
        <color theme="0" tint="-0.34998626667073579"/>
      </top>
      <bottom style="medium">
        <color theme="1" tint="0.24994659260841701"/>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indexed="64"/>
      </left>
      <right style="medium">
        <color theme="0" tint="-0.34998626667073579"/>
      </right>
      <top/>
      <bottom/>
      <diagonal/>
    </border>
    <border>
      <left style="thin">
        <color indexed="64"/>
      </left>
      <right style="medium">
        <color theme="0" tint="-0.34998626667073579"/>
      </right>
      <top/>
      <bottom style="medium">
        <color theme="6" tint="-0.499984740745262"/>
      </bottom>
      <diagonal/>
    </border>
    <border>
      <left style="thin">
        <color indexed="64"/>
      </left>
      <right style="medium">
        <color theme="0" tint="-0.34998626667073579"/>
      </right>
      <top style="medium">
        <color theme="6" tint="-0.499984740745262"/>
      </top>
      <bottom style="thin">
        <color theme="0" tint="-0.499984740745262"/>
      </bottom>
      <diagonal/>
    </border>
    <border>
      <left style="thin">
        <color indexed="64"/>
      </left>
      <right style="medium">
        <color theme="0" tint="-0.34998626667073579"/>
      </right>
      <top style="thin">
        <color theme="0" tint="-0.499984740745262"/>
      </top>
      <bottom style="thin">
        <color theme="0" tint="-0.499984740745262"/>
      </bottom>
      <diagonal/>
    </border>
    <border>
      <left/>
      <right style="medium">
        <color theme="0" tint="-0.34998626667073579"/>
      </right>
      <top style="thin">
        <color theme="0" tint="-0.34998626667073579"/>
      </top>
      <bottom style="thin">
        <color theme="0" tint="-0.34998626667073579"/>
      </bottom>
      <diagonal/>
    </border>
    <border>
      <left/>
      <right style="medium">
        <color theme="0" tint="-0.34998626667073579"/>
      </right>
      <top style="thin">
        <color theme="0" tint="-0.34998626667073579"/>
      </top>
      <bottom style="medium">
        <color theme="1" tint="0.24994659260841701"/>
      </bottom>
      <diagonal/>
    </border>
    <border>
      <left style="thin">
        <color theme="0"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indexed="64"/>
      </right>
      <top style="thin">
        <color theme="0" tint="-0.499984740745262"/>
      </top>
      <bottom style="thin">
        <color theme="0" tint="-0.34998626667073579"/>
      </bottom>
      <diagonal/>
    </border>
    <border>
      <left style="thin">
        <color indexed="64"/>
      </left>
      <right style="medium">
        <color theme="0" tint="-0.34998626667073579"/>
      </right>
      <top style="thin">
        <color theme="0" tint="-0.499984740745262"/>
      </top>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indexed="64"/>
      </right>
      <top/>
      <bottom style="thin">
        <color theme="0" tint="-0.34998626667073579"/>
      </bottom>
      <diagonal/>
    </border>
    <border>
      <left style="thin">
        <color indexed="64"/>
      </left>
      <right style="medium">
        <color theme="0" tint="-0.34998626667073579"/>
      </right>
      <top/>
      <bottom style="thin">
        <color theme="0" tint="-0.499984740745262"/>
      </bottom>
      <diagonal/>
    </border>
    <border>
      <left/>
      <right style="medium">
        <color theme="0" tint="-0.499984740745262"/>
      </right>
      <top style="thin">
        <color indexed="64"/>
      </top>
      <bottom style="thin">
        <color theme="0" tint="-0.34998626667073579"/>
      </bottom>
      <diagonal/>
    </border>
    <border>
      <left/>
      <right style="medium">
        <color theme="0" tint="-0.499984740745262"/>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rgb="FFC00000"/>
      </bottom>
      <diagonal/>
    </border>
    <border>
      <left style="thin">
        <color theme="0" tint="-0.34998626667073579"/>
      </left>
      <right style="thin">
        <color theme="0" tint="-0.499984740745262"/>
      </right>
      <top style="thin">
        <color theme="0" tint="-0.34998626667073579"/>
      </top>
      <bottom style="medium">
        <color rgb="FFC00000"/>
      </bottom>
      <diagonal/>
    </border>
    <border>
      <left style="thin">
        <color theme="0" tint="-0.499984740745262"/>
      </left>
      <right style="medium">
        <color theme="0" tint="-0.34998626667073579"/>
      </right>
      <top style="thin">
        <color theme="0" tint="-0.34998626667073579"/>
      </top>
      <bottom style="medium">
        <color rgb="FFC00000"/>
      </bottom>
      <diagonal/>
    </border>
    <border>
      <left style="thin">
        <color indexed="64"/>
      </left>
      <right style="thin">
        <color indexed="64"/>
      </right>
      <top/>
      <bottom style="medium">
        <color indexed="64"/>
      </bottom>
      <diagonal/>
    </border>
    <border>
      <left style="thin">
        <color indexed="64"/>
      </left>
      <right/>
      <top style="thin">
        <color theme="0" tint="-0.34998626667073579"/>
      </top>
      <bottom style="medium">
        <color indexed="64"/>
      </bottom>
      <diagonal/>
    </border>
    <border>
      <left/>
      <right style="medium">
        <color theme="1" tint="0.34998626667073579"/>
      </right>
      <top style="thin">
        <color theme="0" tint="-0.34998626667073579"/>
      </top>
      <bottom style="medium">
        <color indexed="64"/>
      </bottom>
      <diagonal/>
    </border>
    <border>
      <left style="medium">
        <color theme="1" tint="0.34998626667073579"/>
      </left>
      <right style="medium">
        <color theme="0" tint="-0.34998626667073579"/>
      </right>
      <top style="thin">
        <color theme="5" tint="0.79998168889431442"/>
      </top>
      <bottom style="medium">
        <color indexed="64"/>
      </bottom>
      <diagonal/>
    </border>
    <border>
      <left style="medium">
        <color theme="0" tint="-0.34998626667073579"/>
      </left>
      <right style="thin">
        <color theme="0" tint="-0.34998626667073579"/>
      </right>
      <top style="thin">
        <color theme="0" tint="-0.34998626667073579"/>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theme="0" tint="-0.34998626667073579"/>
      </bottom>
      <diagonal/>
    </border>
    <border>
      <left/>
      <right style="medium">
        <color theme="0" tint="-0.499984740745262"/>
      </right>
      <top style="medium">
        <color indexed="64"/>
      </top>
      <bottom style="thin">
        <color theme="0" tint="-0.34998626667073579"/>
      </bottom>
      <diagonal/>
    </border>
    <border>
      <left/>
      <right style="medium">
        <color theme="0" tint="-0.34998626667073579"/>
      </right>
      <top style="medium">
        <color indexed="64"/>
      </top>
      <bottom style="thin">
        <color theme="2" tint="-9.9948118533890809E-2"/>
      </bottom>
      <diagonal/>
    </border>
    <border>
      <left style="medium">
        <color theme="0" tint="-0.34998626667073579"/>
      </left>
      <right style="thin">
        <color theme="0" tint="-0.34998626667073579"/>
      </right>
      <top style="medium">
        <color indexed="64"/>
      </top>
      <bottom style="thin">
        <color theme="1" tint="0.499984740745262"/>
      </bottom>
      <diagonal/>
    </border>
    <border>
      <left style="thin">
        <color theme="0" tint="-0.34998626667073579"/>
      </left>
      <right/>
      <top style="thin">
        <color theme="0" tint="-0.14996795556505021"/>
      </top>
      <bottom/>
      <diagonal/>
    </border>
    <border>
      <left style="thin">
        <color theme="0" tint="-0.34998626667073579"/>
      </left>
      <right/>
      <top/>
      <bottom/>
      <diagonal/>
    </border>
    <border>
      <left style="thin">
        <color theme="0" tint="-0.34998626667073579"/>
      </left>
      <right/>
      <top/>
      <bottom style="thin">
        <color indexed="64"/>
      </bottom>
      <diagonal/>
    </border>
    <border>
      <left style="thin">
        <color theme="0" tint="-0.34998626667073579"/>
      </left>
      <right/>
      <top style="medium">
        <color indexed="64"/>
      </top>
      <bottom style="thin">
        <color theme="0" tint="-0.499984740745262"/>
      </bottom>
      <diagonal/>
    </border>
    <border>
      <left/>
      <right style="thin">
        <color theme="0" tint="-0.499984740745262"/>
      </right>
      <top style="thin">
        <color theme="0" tint="-0.14996795556505021"/>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medium">
        <color theme="0" tint="-0.499984740745262"/>
      </right>
      <top/>
      <bottom/>
      <diagonal/>
    </border>
    <border>
      <left/>
      <right style="thin">
        <color theme="1" tint="0.34998626667073579"/>
      </right>
      <top style="thin">
        <color theme="1" tint="0.34998626667073579"/>
      </top>
      <bottom/>
      <diagonal/>
    </border>
    <border>
      <left/>
      <right style="thin">
        <color theme="1" tint="0.34998626667073579"/>
      </right>
      <top/>
      <bottom/>
      <diagonal/>
    </border>
    <border>
      <left/>
      <right style="thin">
        <color theme="1" tint="0.34998626667073579"/>
      </right>
      <top/>
      <bottom style="thin">
        <color theme="1" tint="0.34998626667073579"/>
      </bottom>
      <diagonal/>
    </border>
    <border>
      <left/>
      <right style="medium">
        <color theme="1" tint="0.34998626667073579"/>
      </right>
      <top style="thin">
        <color theme="1" tint="0.34998626667073579"/>
      </top>
      <bottom/>
      <diagonal/>
    </border>
    <border>
      <left style="medium">
        <color theme="1" tint="0.34998626667073579"/>
      </left>
      <right/>
      <top/>
      <bottom style="thin">
        <color theme="1" tint="0.34998626667073579"/>
      </bottom>
      <diagonal/>
    </border>
    <border>
      <left style="thin">
        <color theme="0" tint="-0.34998626667073579"/>
      </left>
      <right style="thin">
        <color theme="0" tint="-0.499984740745262"/>
      </right>
      <top/>
      <bottom style="thin">
        <color theme="0" tint="-0.34998626667073579"/>
      </bottom>
      <diagonal/>
    </border>
    <border>
      <left style="medium">
        <color theme="0" tint="-0.34998626667073579"/>
      </left>
      <right style="thin">
        <color theme="0" tint="-0.34998626667073579"/>
      </right>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3" tint="-0.499984740745262"/>
      </bottom>
      <diagonal/>
    </border>
    <border>
      <left style="thin">
        <color theme="0" tint="-0.34998626667073579"/>
      </left>
      <right style="thin">
        <color theme="0" tint="-0.34998626667073579"/>
      </right>
      <top style="thin">
        <color theme="0" tint="-0.34998626667073579"/>
      </top>
      <bottom style="thin">
        <color theme="3" tint="-0.499984740745262"/>
      </bottom>
      <diagonal/>
    </border>
    <border>
      <left style="thin">
        <color theme="0" tint="-0.34998626667073579"/>
      </left>
      <right style="thin">
        <color theme="0" tint="-0.499984740745262"/>
      </right>
      <top style="thin">
        <color theme="0" tint="-0.34998626667073579"/>
      </top>
      <bottom style="thin">
        <color theme="3" tint="-0.499984740745262"/>
      </bottom>
      <diagonal/>
    </border>
    <border>
      <left/>
      <right style="medium">
        <color theme="0" tint="-0.34998626667073579"/>
      </right>
      <top style="thin">
        <color theme="0" tint="-0.34998626667073579"/>
      </top>
      <bottom style="thin">
        <color theme="3" tint="-0.499984740745262"/>
      </bottom>
      <diagonal/>
    </border>
    <border>
      <left style="thin">
        <color theme="0" tint="-0.34998626667073579"/>
      </left>
      <right style="thin">
        <color theme="0" tint="-0.34998626667073579"/>
      </right>
      <top style="thin">
        <color theme="3" tint="-0.499984740745262"/>
      </top>
      <bottom style="thin">
        <color theme="0" tint="-0.34998626667073579"/>
      </bottom>
      <diagonal/>
    </border>
    <border>
      <left style="thin">
        <color theme="0" tint="-0.34998626667073579"/>
      </left>
      <right style="thin">
        <color theme="0" tint="-0.499984740745262"/>
      </right>
      <top style="thin">
        <color theme="3" tint="-0.499984740745262"/>
      </top>
      <bottom style="thin">
        <color theme="0" tint="-0.34998626667073579"/>
      </bottom>
      <diagonal/>
    </border>
    <border>
      <left/>
      <right style="medium">
        <color theme="0" tint="-0.34998626667073579"/>
      </right>
      <top style="thin">
        <color theme="3" tint="-0.499984740745262"/>
      </top>
      <bottom style="thin">
        <color theme="0" tint="-0.34998626667073579"/>
      </bottom>
      <diagonal/>
    </border>
    <border>
      <left style="thin">
        <color theme="0" tint="-0.14996795556505021"/>
      </left>
      <right style="medium">
        <color theme="0" tint="-0.14996795556505021"/>
      </right>
      <top style="thin">
        <color theme="0" tint="-0.14996795556505021"/>
      </top>
      <bottom style="thin">
        <color theme="0" tint="-0.14996795556505021"/>
      </bottom>
      <diagonal/>
    </border>
    <border>
      <left style="thin">
        <color theme="0" tint="-0.14996795556505021"/>
      </left>
      <right style="medium">
        <color theme="0" tint="-0.14996795556505021"/>
      </right>
      <top style="thin">
        <color theme="0" tint="-0.14996795556505021"/>
      </top>
      <bottom style="thin">
        <color theme="0" tint="-0.499984740745262"/>
      </bottom>
      <diagonal/>
    </border>
    <border>
      <left style="thin">
        <color theme="0" tint="-0.34998626667073579"/>
      </left>
      <right/>
      <top/>
      <bottom style="thin">
        <color theme="3" tint="-0.499984740745262"/>
      </bottom>
      <diagonal/>
    </border>
    <border>
      <left/>
      <right/>
      <top/>
      <bottom style="thin">
        <color theme="3" tint="-0.499984740745262"/>
      </bottom>
      <diagonal/>
    </border>
    <border>
      <left/>
      <right style="medium">
        <color theme="0" tint="-0.34998626667073579"/>
      </right>
      <top/>
      <bottom style="thin">
        <color theme="3" tint="-0.499984740745262"/>
      </bottom>
      <diagonal/>
    </border>
    <border>
      <left/>
      <right style="medium">
        <color theme="0" tint="-0.34998626667073579"/>
      </right>
      <top style="thin">
        <color theme="0" tint="-0.499984740745262"/>
      </top>
      <bottom/>
      <diagonal/>
    </border>
    <border>
      <left/>
      <right style="medium">
        <color theme="0" tint="-0.34998626667073579"/>
      </right>
      <top/>
      <bottom/>
      <diagonal/>
    </border>
    <border>
      <left/>
      <right style="medium">
        <color theme="0" tint="-0.34998626667073579"/>
      </right>
      <top/>
      <bottom style="medium">
        <color theme="6" tint="-0.499984740745262"/>
      </bottom>
      <diagonal/>
    </border>
    <border>
      <left/>
      <right style="medium">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style="thin">
        <color theme="3" tint="-0.499984740745262"/>
      </bottom>
      <diagonal/>
    </border>
    <border>
      <left/>
      <right/>
      <top style="thin">
        <color theme="0" tint="-0.34998626667073579"/>
      </top>
      <bottom style="thin">
        <color theme="3" tint="-0.499984740745262"/>
      </bottom>
      <diagonal/>
    </border>
    <border>
      <left style="medium">
        <color theme="0" tint="-0.34998626667073579"/>
      </left>
      <right style="thin">
        <color theme="0" tint="-0.34998626667073579"/>
      </right>
      <top/>
      <bottom style="thin">
        <color theme="1" tint="0.499984740745262"/>
      </bottom>
      <diagonal/>
    </border>
    <border>
      <left style="thin">
        <color theme="0" tint="-0.14996795556505021"/>
      </left>
      <right style="medium">
        <color indexed="64"/>
      </right>
      <top style="thin">
        <color theme="0" tint="-0.14996795556505021"/>
      </top>
      <bottom style="medium">
        <color theme="0" tint="-0.499984740745262"/>
      </bottom>
      <diagonal/>
    </border>
    <border>
      <left style="thin">
        <color indexed="64"/>
      </left>
      <right/>
      <top style="thin">
        <color theme="0" tint="-0.34998626667073579"/>
      </top>
      <bottom/>
      <diagonal/>
    </border>
    <border>
      <left/>
      <right style="medium">
        <color theme="1" tint="0.34998626667073579"/>
      </right>
      <top style="thin">
        <color theme="0" tint="-0.34998626667073579"/>
      </top>
      <bottom/>
      <diagonal/>
    </border>
    <border>
      <left style="thin">
        <color indexed="64"/>
      </left>
      <right/>
      <top/>
      <bottom/>
      <diagonal/>
    </border>
    <border>
      <left style="thin">
        <color indexed="64"/>
      </left>
      <right/>
      <top/>
      <bottom style="thin">
        <color theme="0" tint="-0.34998626667073579"/>
      </bottom>
      <diagonal/>
    </border>
    <border>
      <left style="thin">
        <color theme="1" tint="0.34998626667073579"/>
      </left>
      <right style="medium">
        <color theme="1" tint="0.34998626667073579"/>
      </right>
      <top style="thin">
        <color theme="1" tint="0.34998626667073579"/>
      </top>
      <bottom style="medium">
        <color theme="1" tint="0.34998626667073579"/>
      </bottom>
      <diagonal/>
    </border>
    <border>
      <left style="medium">
        <color indexed="64"/>
      </left>
      <right style="medium">
        <color indexed="64"/>
      </right>
      <top style="thin">
        <color indexed="64"/>
      </top>
      <bottom style="medium">
        <color rgb="FFC00000"/>
      </bottom>
      <diagonal/>
    </border>
    <border>
      <left style="medium">
        <color indexed="64"/>
      </left>
      <right style="medium">
        <color indexed="64"/>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diagonal/>
    </border>
    <border>
      <left/>
      <right/>
      <top/>
      <bottom style="thin">
        <color theme="0" tint="-4.9989318521683403E-2"/>
      </bottom>
      <diagonal/>
    </border>
    <border>
      <left/>
      <right style="thin">
        <color theme="0" tint="-0.34998626667073579"/>
      </right>
      <top/>
      <bottom style="thin">
        <color theme="0" tint="-4.9989318521683403E-2"/>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auto="1"/>
      </left>
      <right/>
      <top style="medium">
        <color indexed="64"/>
      </top>
      <bottom style="thin">
        <color indexed="64"/>
      </bottom>
      <diagonal/>
    </border>
    <border>
      <left/>
      <right/>
      <top style="medium">
        <color indexed="64"/>
      </top>
      <bottom style="thin">
        <color indexed="64"/>
      </bottom>
      <diagonal/>
    </border>
    <border>
      <left/>
      <right style="thin">
        <color auto="1"/>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theme="1" tint="0.14996795556505021"/>
      </right>
      <top style="medium">
        <color theme="1" tint="0.14996795556505021"/>
      </top>
      <bottom style="medium">
        <color theme="1" tint="0.14996795556505021"/>
      </bottom>
      <diagonal/>
    </border>
    <border>
      <left style="thin">
        <color theme="1" tint="0.24994659260841701"/>
      </left>
      <right style="thin">
        <color theme="1" tint="0.24994659260841701"/>
      </right>
      <top style="thin">
        <color indexed="64"/>
      </top>
      <bottom style="thin">
        <color theme="1" tint="0.24994659260841701"/>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style="thin">
        <color theme="1" tint="0.24994659260841701"/>
      </top>
      <bottom style="thin">
        <color indexed="64"/>
      </bottom>
      <diagonal/>
    </border>
    <border>
      <left style="thin">
        <color theme="1" tint="0.24994659260841701"/>
      </left>
      <right/>
      <top style="thin">
        <color indexed="64"/>
      </top>
      <bottom style="thin">
        <color theme="1" tint="0.24994659260841701"/>
      </bottom>
      <diagonal/>
    </border>
    <border>
      <left style="thin">
        <color theme="0" tint="-4.9989318521683403E-2"/>
      </left>
      <right/>
      <top style="thin">
        <color theme="0" tint="-4.9989318521683403E-2"/>
      </top>
      <bottom style="thin">
        <color theme="0" tint="-4.9989318521683403E-2"/>
      </bottom>
      <diagonal/>
    </border>
    <border>
      <left style="thin">
        <color theme="0" tint="-0.34998626667073579"/>
      </left>
      <right style="thin">
        <color indexed="64"/>
      </right>
      <top style="thin">
        <color theme="3" tint="-0.499984740745262"/>
      </top>
      <bottom style="thin">
        <color theme="0" tint="-0.34998626667073579"/>
      </bottom>
      <diagonal/>
    </border>
    <border>
      <left style="thin">
        <color theme="0" tint="-0.34998626667073579"/>
      </left>
      <right style="thin">
        <color indexed="64"/>
      </right>
      <top style="thin">
        <color theme="0" tint="-0.34998626667073579"/>
      </top>
      <bottom style="thin">
        <color theme="3" tint="-0.499984740745262"/>
      </bottom>
      <diagonal/>
    </border>
    <border>
      <left style="thin">
        <color theme="0" tint="-0.34998626667073579"/>
      </left>
      <right style="thin">
        <color indexed="64"/>
      </right>
      <top style="thin">
        <color theme="0" tint="-0.34998626667073579"/>
      </top>
      <bottom style="medium">
        <color theme="1" tint="0.24994659260841701"/>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style="thin">
        <color theme="0" tint="-0.34998626667073579"/>
      </bottom>
      <diagonal/>
    </border>
    <border>
      <left style="thin">
        <color indexed="64"/>
      </left>
      <right style="thin">
        <color theme="0" tint="-0.34998626667073579"/>
      </right>
      <top style="thin">
        <color theme="0" tint="-0.34998626667073579"/>
      </top>
      <bottom style="medium">
        <color theme="1" tint="0.24994659260841701"/>
      </bottom>
      <diagonal/>
    </border>
    <border>
      <left style="thin">
        <color theme="0" tint="-0.34998626667073579"/>
      </left>
      <right style="thin">
        <color theme="0" tint="-0.34998626667073579"/>
      </right>
      <top style="thin">
        <color theme="0" tint="-0.34998626667073579"/>
      </top>
      <bottom style="medium">
        <color theme="5" tint="-0.24994659260841701"/>
      </bottom>
      <diagonal/>
    </border>
    <border>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indexed="64"/>
      </left>
      <right style="medium">
        <color theme="0" tint="-0.34998626667073579"/>
      </right>
      <top style="thin">
        <color indexed="64"/>
      </top>
      <bottom style="thin">
        <color indexed="64"/>
      </bottom>
      <diagonal/>
    </border>
    <border>
      <left style="thin">
        <color theme="0" tint="-0.34998626667073579"/>
      </left>
      <right style="medium">
        <color theme="0" tint="-0.34998626667073579"/>
      </right>
      <top style="medium">
        <color theme="6" tint="-0.499984740745262"/>
      </top>
      <bottom style="thin">
        <color theme="0" tint="-0.34998626667073579"/>
      </bottom>
      <diagonal/>
    </border>
    <border>
      <left/>
      <right style="medium">
        <color theme="0" tint="-0.34998626667073579"/>
      </right>
      <top/>
      <bottom style="thin">
        <color theme="0" tint="-0.499984740745262"/>
      </bottom>
      <diagonal/>
    </border>
    <border>
      <left/>
      <right style="thin">
        <color indexed="64"/>
      </right>
      <top style="thin">
        <color theme="0" tint="-0.34998626667073579"/>
      </top>
      <bottom style="thin">
        <color theme="3" tint="-0.499984740745262"/>
      </bottom>
      <diagonal/>
    </border>
    <border>
      <left/>
      <right/>
      <top style="thin">
        <color theme="1" tint="0.34998626667073579"/>
      </top>
      <bottom style="thin">
        <color theme="0" tint="-0.499984740745262"/>
      </bottom>
      <diagonal/>
    </border>
    <border>
      <left style="thin">
        <color indexed="64"/>
      </left>
      <right style="thin">
        <color indexed="64"/>
      </right>
      <top style="medium">
        <color theme="1" tint="0.14996795556505021"/>
      </top>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medium">
        <color indexed="64"/>
      </left>
      <right style="thin">
        <color theme="0" tint="-0.34998626667073579"/>
      </right>
      <top style="thin">
        <color indexed="64"/>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indexed="64"/>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indexed="64"/>
      </left>
      <right style="thin">
        <color theme="0" tint="-0.34998626667073579"/>
      </right>
      <top style="thin">
        <color theme="0" tint="-0.24994659260841701"/>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style="thin">
        <color indexed="64"/>
      </right>
      <top style="thin">
        <color theme="0" tint="-0.24994659260841701"/>
      </top>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auto="1"/>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auto="1"/>
      </right>
      <top style="thin">
        <color theme="0" tint="-0.24994659260841701"/>
      </top>
      <bottom/>
      <diagonal/>
    </border>
    <border>
      <left/>
      <right style="thin">
        <color indexed="64"/>
      </right>
      <top style="thin">
        <color indexed="64"/>
      </top>
      <bottom/>
      <diagonal/>
    </border>
    <border>
      <left/>
      <right style="thin">
        <color indexed="64"/>
      </right>
      <top/>
      <bottom/>
      <diagonal/>
    </border>
    <border>
      <left style="thin">
        <color theme="0" tint="-0.14996795556505021"/>
      </left>
      <right/>
      <top style="thin">
        <color theme="0" tint="-0.14996795556505021"/>
      </top>
      <bottom style="medium">
        <color theme="0" tint="-0.14996795556505021"/>
      </bottom>
      <diagonal/>
    </border>
    <border>
      <left/>
      <right/>
      <top style="thin">
        <color theme="0" tint="-0.14996795556505021"/>
      </top>
      <bottom style="medium">
        <color theme="0" tint="-0.14996795556505021"/>
      </bottom>
      <diagonal/>
    </border>
    <border>
      <left/>
      <right style="medium">
        <color theme="0" tint="-0.14996795556505021"/>
      </right>
      <top style="thin">
        <color theme="0" tint="-0.14996795556505021"/>
      </top>
      <bottom style="medium">
        <color theme="0" tint="-0.14996795556505021"/>
      </bottom>
      <diagonal/>
    </border>
    <border>
      <left/>
      <right/>
      <top style="thin">
        <color theme="0" tint="-0.34998626667073579"/>
      </top>
      <bottom style="thin">
        <color theme="0" tint="-0.34998626667073579"/>
      </bottom>
      <diagonal/>
    </border>
    <border>
      <left/>
      <right style="thin">
        <color theme="0" tint="-0.14996795556505021"/>
      </right>
      <top style="thin">
        <color theme="0" tint="-0.34998626667073579"/>
      </top>
      <bottom style="thin">
        <color theme="0" tint="-0.34998626667073579"/>
      </bottom>
      <diagonal/>
    </border>
    <border>
      <left style="thin">
        <color theme="1"/>
      </left>
      <right/>
      <top style="thin">
        <color theme="1"/>
      </top>
      <bottom style="medium">
        <color theme="1"/>
      </bottom>
      <diagonal/>
    </border>
    <border>
      <left/>
      <right/>
      <top style="thin">
        <color theme="1"/>
      </top>
      <bottom style="medium">
        <color theme="1"/>
      </bottom>
      <diagonal/>
    </border>
    <border>
      <left/>
      <right style="medium">
        <color theme="1"/>
      </right>
      <top style="thin">
        <color theme="1"/>
      </top>
      <bottom style="medium">
        <color theme="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6795556505021"/>
      </right>
      <top style="thin">
        <color theme="0" tint="-0.14993743705557422"/>
      </top>
      <bottom style="thin">
        <color theme="0" tint="-0.14993743705557422"/>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9">
    <xf numFmtId="0" fontId="0" fillId="0" borderId="0"/>
    <xf numFmtId="43" fontId="1" fillId="0" borderId="0" applyFont="0" applyFill="0" applyBorder="0" applyAlignment="0" applyProtection="0"/>
    <xf numFmtId="9" fontId="1" fillId="0" borderId="0" applyFont="0" applyFill="0" applyBorder="0" applyAlignment="0" applyProtection="0"/>
    <xf numFmtId="43" fontId="12" fillId="0" borderId="0" applyFont="0" applyFill="0" applyBorder="0" applyAlignment="0" applyProtection="0"/>
    <xf numFmtId="164" fontId="12" fillId="0" borderId="0" applyFont="0" applyFill="0" applyBorder="0" applyAlignment="0" applyProtection="0"/>
    <xf numFmtId="0" fontId="13" fillId="0" borderId="0" applyNumberFormat="0" applyFill="0" applyBorder="0" applyAlignment="0" applyProtection="0">
      <alignment vertical="top"/>
      <protection locked="0"/>
    </xf>
    <xf numFmtId="0" fontId="12" fillId="0" borderId="0"/>
    <xf numFmtId="37" fontId="14" fillId="0" borderId="0"/>
    <xf numFmtId="9" fontId="12" fillId="0" borderId="0" applyFont="0" applyFill="0" applyBorder="0" applyAlignment="0" applyProtection="0"/>
    <xf numFmtId="0" fontId="23" fillId="0" borderId="0"/>
    <xf numFmtId="43" fontId="23" fillId="0" borderId="0" applyFont="0" applyFill="0" applyBorder="0" applyAlignment="0" applyProtection="0"/>
    <xf numFmtId="0" fontId="12" fillId="0" borderId="5" applyFont="0" applyBorder="0" applyAlignment="0"/>
    <xf numFmtId="9" fontId="23" fillId="0" borderId="0" applyFont="0" applyFill="0" applyBorder="0" applyAlignment="0" applyProtection="0"/>
    <xf numFmtId="0" fontId="12" fillId="0" borderId="0"/>
    <xf numFmtId="0" fontId="16" fillId="0" borderId="0"/>
    <xf numFmtId="0" fontId="23" fillId="0" borderId="0"/>
    <xf numFmtId="43" fontId="12" fillId="0" borderId="0" applyFont="0" applyFill="0" applyBorder="0" applyAlignment="0" applyProtection="0"/>
    <xf numFmtId="37" fontId="14" fillId="0" borderId="0"/>
    <xf numFmtId="9" fontId="12" fillId="0" borderId="0" applyFont="0" applyFill="0" applyBorder="0" applyAlignment="0" applyProtection="0"/>
  </cellStyleXfs>
  <cellXfs count="894">
    <xf numFmtId="0" fontId="0" fillId="0" borderId="0" xfId="0"/>
    <xf numFmtId="0" fontId="2" fillId="2" borderId="0" xfId="0" applyFont="1" applyFill="1"/>
    <xf numFmtId="0" fontId="9" fillId="2" borderId="0" xfId="0" applyFont="1" applyFill="1" applyBorder="1" applyAlignment="1">
      <alignment vertical="top"/>
    </xf>
    <xf numFmtId="0" fontId="0" fillId="2" borderId="0" xfId="0" applyFill="1"/>
    <xf numFmtId="0" fontId="0" fillId="2" borderId="5" xfId="0" applyFill="1" applyBorder="1"/>
    <xf numFmtId="0" fontId="11" fillId="2" borderId="0" xfId="0" applyFont="1" applyFill="1"/>
    <xf numFmtId="0" fontId="16" fillId="2" borderId="5" xfId="0" applyFont="1" applyFill="1" applyBorder="1" applyAlignment="1">
      <alignment horizontal="center"/>
    </xf>
    <xf numFmtId="0" fontId="0" fillId="2" borderId="0" xfId="0" applyNumberFormat="1" applyFill="1"/>
    <xf numFmtId="0" fontId="24" fillId="2" borderId="0" xfId="0" applyFont="1" applyFill="1" applyAlignment="1">
      <alignment horizontal="right"/>
    </xf>
    <xf numFmtId="14" fontId="0" fillId="2" borderId="5" xfId="0" applyNumberFormat="1" applyFill="1" applyBorder="1" applyAlignment="1">
      <alignment horizontal="center"/>
    </xf>
    <xf numFmtId="165" fontId="0" fillId="2" borderId="0" xfId="0" applyNumberFormat="1" applyFill="1"/>
    <xf numFmtId="0" fontId="0" fillId="2" borderId="0" xfId="0" applyFill="1" applyAlignment="1">
      <alignment horizontal="center"/>
    </xf>
    <xf numFmtId="14" fontId="0" fillId="2" borderId="11" xfId="0" applyNumberFormat="1" applyFill="1" applyBorder="1" applyAlignment="1">
      <alignment horizontal="center"/>
    </xf>
    <xf numFmtId="165" fontId="19" fillId="2" borderId="0" xfId="0" applyNumberFormat="1" applyFont="1" applyFill="1"/>
    <xf numFmtId="165" fontId="29" fillId="2" borderId="0" xfId="0" applyNumberFormat="1" applyFont="1" applyFill="1"/>
    <xf numFmtId="0" fontId="32" fillId="2" borderId="11" xfId="0" applyFont="1" applyFill="1" applyBorder="1" applyAlignment="1">
      <alignment vertical="center"/>
    </xf>
    <xf numFmtId="0" fontId="34" fillId="20" borderId="0" xfId="0" applyNumberFormat="1" applyFont="1" applyFill="1" applyAlignment="1"/>
    <xf numFmtId="0" fontId="34" fillId="8" borderId="0" xfId="0" applyNumberFormat="1" applyFont="1" applyFill="1" applyAlignment="1"/>
    <xf numFmtId="0" fontId="35" fillId="15" borderId="20" xfId="0" applyFont="1" applyFill="1" applyBorder="1" applyAlignment="1">
      <alignment horizontal="center" vertical="center"/>
    </xf>
    <xf numFmtId="0" fontId="36" fillId="17" borderId="20" xfId="0" applyFont="1" applyFill="1" applyBorder="1" applyAlignment="1">
      <alignment horizontal="center" vertical="center"/>
    </xf>
    <xf numFmtId="0" fontId="37" fillId="18" borderId="20" xfId="0" applyFont="1" applyFill="1" applyBorder="1" applyAlignment="1">
      <alignment horizontal="center" vertical="center"/>
    </xf>
    <xf numFmtId="0" fontId="38" fillId="19" borderId="20" xfId="0" applyFont="1" applyFill="1" applyBorder="1" applyAlignment="1">
      <alignment horizontal="center" vertical="center"/>
    </xf>
    <xf numFmtId="0" fontId="0" fillId="2" borderId="0" xfId="0" applyFill="1" applyAlignment="1">
      <alignment vertical="center"/>
    </xf>
    <xf numFmtId="0" fontId="0" fillId="2" borderId="5" xfId="0" applyFill="1" applyBorder="1" applyAlignment="1">
      <alignment horizontal="center" vertical="center"/>
    </xf>
    <xf numFmtId="0" fontId="32" fillId="2" borderId="21" xfId="0" applyFont="1" applyFill="1" applyBorder="1" applyAlignment="1">
      <alignment vertical="center"/>
    </xf>
    <xf numFmtId="0" fontId="19" fillId="10" borderId="21" xfId="0" applyFont="1" applyFill="1" applyBorder="1" applyAlignment="1">
      <alignment horizontal="center" vertical="center"/>
    </xf>
    <xf numFmtId="0" fontId="29" fillId="10" borderId="18" xfId="0" applyFont="1" applyFill="1" applyBorder="1" applyAlignment="1">
      <alignment horizontal="center" vertical="center"/>
    </xf>
    <xf numFmtId="0" fontId="19" fillId="16" borderId="11" xfId="0" applyFont="1" applyFill="1" applyBorder="1" applyAlignment="1">
      <alignment horizontal="center" vertical="center"/>
    </xf>
    <xf numFmtId="0" fontId="29" fillId="9" borderId="18" xfId="0" applyFont="1" applyFill="1" applyBorder="1" applyAlignment="1">
      <alignment horizontal="center" vertical="center"/>
    </xf>
    <xf numFmtId="0" fontId="19" fillId="14" borderId="11" xfId="0" applyFont="1" applyFill="1" applyBorder="1" applyAlignment="1">
      <alignment horizontal="center" vertical="center"/>
    </xf>
    <xf numFmtId="0" fontId="29" fillId="14" borderId="18" xfId="0" applyFont="1" applyFill="1" applyBorder="1" applyAlignment="1">
      <alignment horizontal="center" vertical="center"/>
    </xf>
    <xf numFmtId="0" fontId="39" fillId="7" borderId="11" xfId="0" applyFont="1" applyFill="1" applyBorder="1" applyAlignment="1">
      <alignment horizontal="center" vertical="center"/>
    </xf>
    <xf numFmtId="168" fontId="0" fillId="2" borderId="0" xfId="0" applyNumberFormat="1" applyFill="1"/>
    <xf numFmtId="0" fontId="22" fillId="2" borderId="5" xfId="0" applyNumberFormat="1" applyFont="1" applyFill="1" applyBorder="1" applyAlignment="1">
      <alignment horizontal="center"/>
    </xf>
    <xf numFmtId="165" fontId="41" fillId="15" borderId="22" xfId="0" applyNumberFormat="1" applyFont="1" applyFill="1" applyBorder="1" applyAlignment="1">
      <alignment horizontal="right" indent="7"/>
    </xf>
    <xf numFmtId="165" fontId="42" fillId="19" borderId="22" xfId="0" applyNumberFormat="1" applyFont="1" applyFill="1" applyBorder="1" applyAlignment="1">
      <alignment horizontal="right" indent="7"/>
    </xf>
    <xf numFmtId="1" fontId="24" fillId="2" borderId="5" xfId="0" applyNumberFormat="1" applyFont="1" applyFill="1" applyBorder="1" applyAlignment="1">
      <alignment horizontal="center"/>
    </xf>
    <xf numFmtId="1" fontId="0" fillId="2" borderId="0" xfId="0" applyNumberFormat="1" applyFill="1" applyAlignment="1">
      <alignment horizontal="right"/>
    </xf>
    <xf numFmtId="166" fontId="0" fillId="2" borderId="0" xfId="0" applyNumberFormat="1" applyFill="1"/>
    <xf numFmtId="165" fontId="22" fillId="2" borderId="23" xfId="0" applyNumberFormat="1" applyFont="1" applyFill="1" applyBorder="1"/>
    <xf numFmtId="0" fontId="43" fillId="2" borderId="24" xfId="0" applyFont="1" applyFill="1" applyBorder="1" applyAlignment="1">
      <alignment horizontal="center"/>
    </xf>
    <xf numFmtId="0" fontId="0" fillId="2" borderId="4" xfId="0" applyFill="1" applyBorder="1" applyAlignment="1">
      <alignment horizontal="right"/>
    </xf>
    <xf numFmtId="1" fontId="0" fillId="2" borderId="5" xfId="0" applyNumberFormat="1" applyFill="1" applyBorder="1" applyAlignment="1">
      <alignment horizontal="right"/>
    </xf>
    <xf numFmtId="0" fontId="0" fillId="2" borderId="6" xfId="0" applyFill="1" applyBorder="1" applyAlignment="1">
      <alignment horizontal="center"/>
    </xf>
    <xf numFmtId="165" fontId="22" fillId="2" borderId="25" xfId="0" applyNumberFormat="1" applyFont="1" applyFill="1" applyBorder="1"/>
    <xf numFmtId="0" fontId="43" fillId="2" borderId="26" xfId="0" applyFont="1" applyFill="1" applyBorder="1" applyAlignment="1">
      <alignment horizontal="center"/>
    </xf>
    <xf numFmtId="22" fontId="44" fillId="0" borderId="5" xfId="0" applyNumberFormat="1" applyFont="1" applyBorder="1" applyAlignment="1">
      <alignment horizontal="center"/>
    </xf>
    <xf numFmtId="15" fontId="44" fillId="2" borderId="0" xfId="0" applyNumberFormat="1" applyFont="1" applyFill="1" applyAlignment="1">
      <alignment horizontal="left"/>
    </xf>
    <xf numFmtId="0" fontId="44" fillId="2" borderId="0" xfId="0" applyFont="1" applyFill="1" applyAlignment="1">
      <alignment horizontal="left"/>
    </xf>
    <xf numFmtId="0" fontId="45" fillId="2" borderId="0" xfId="0" applyFont="1" applyFill="1"/>
    <xf numFmtId="165" fontId="22" fillId="2" borderId="27" xfId="0" applyNumberFormat="1" applyFont="1" applyFill="1" applyBorder="1"/>
    <xf numFmtId="0" fontId="43" fillId="2" borderId="28" xfId="0" applyFont="1" applyFill="1" applyBorder="1" applyAlignment="1">
      <alignment horizontal="center"/>
    </xf>
    <xf numFmtId="0" fontId="40" fillId="7" borderId="12" xfId="0" applyFont="1" applyFill="1" applyBorder="1" applyAlignment="1">
      <alignment horizontal="center" vertical="center"/>
    </xf>
    <xf numFmtId="0" fontId="0" fillId="2" borderId="14" xfId="0" applyFill="1" applyBorder="1" applyAlignment="1">
      <alignment horizontal="center"/>
    </xf>
    <xf numFmtId="0" fontId="0" fillId="2" borderId="0" xfId="0" quotePrefix="1" applyFill="1"/>
    <xf numFmtId="165" fontId="48" fillId="18" borderId="22" xfId="0" applyNumberFormat="1" applyFont="1" applyFill="1" applyBorder="1" applyAlignment="1">
      <alignment horizontal="right" indent="7"/>
    </xf>
    <xf numFmtId="0" fontId="22" fillId="2" borderId="0" xfId="0" quotePrefix="1" applyFont="1" applyFill="1"/>
    <xf numFmtId="165" fontId="49" fillId="17" borderId="22" xfId="0" applyNumberFormat="1" applyFont="1" applyFill="1" applyBorder="1" applyAlignment="1">
      <alignment horizontal="right" indent="7"/>
    </xf>
    <xf numFmtId="165" fontId="41" fillId="15" borderId="29" xfId="0" applyNumberFormat="1" applyFont="1" applyFill="1" applyBorder="1" applyAlignment="1">
      <alignment horizontal="right" indent="7"/>
    </xf>
    <xf numFmtId="165" fontId="49" fillId="17" borderId="29" xfId="0" applyNumberFormat="1" applyFont="1" applyFill="1" applyBorder="1" applyAlignment="1">
      <alignment horizontal="right" indent="7"/>
    </xf>
    <xf numFmtId="165" fontId="48" fillId="18" borderId="29" xfId="0" applyNumberFormat="1" applyFont="1" applyFill="1" applyBorder="1" applyAlignment="1">
      <alignment horizontal="right" indent="7"/>
    </xf>
    <xf numFmtId="165" fontId="42" fillId="19" borderId="29" xfId="0" applyNumberFormat="1" applyFont="1" applyFill="1" applyBorder="1" applyAlignment="1">
      <alignment horizontal="right" indent="7"/>
    </xf>
    <xf numFmtId="0" fontId="5" fillId="2" borderId="8" xfId="0" applyFont="1" applyFill="1" applyBorder="1" applyAlignment="1">
      <alignment vertical="center"/>
    </xf>
    <xf numFmtId="0" fontId="0" fillId="2" borderId="5" xfId="0" applyFill="1" applyBorder="1" applyAlignment="1">
      <alignment horizontal="center"/>
    </xf>
    <xf numFmtId="0" fontId="50" fillId="4" borderId="0" xfId="0" applyFont="1" applyFill="1" applyAlignment="1">
      <alignment vertical="center"/>
    </xf>
    <xf numFmtId="0" fontId="51" fillId="18" borderId="30" xfId="0" applyNumberFormat="1" applyFont="1" applyFill="1" applyBorder="1" applyAlignment="1">
      <alignment horizontal="center"/>
    </xf>
    <xf numFmtId="1" fontId="0" fillId="2" borderId="5" xfId="0" applyNumberFormat="1" applyFill="1" applyBorder="1" applyAlignment="1">
      <alignment horizontal="center"/>
    </xf>
    <xf numFmtId="0" fontId="0" fillId="2" borderId="5" xfId="0" applyFill="1" applyBorder="1" applyAlignment="1">
      <alignment vertical="center"/>
    </xf>
    <xf numFmtId="0" fontId="0" fillId="2" borderId="0" xfId="0" applyNumberFormat="1" applyFill="1" applyAlignment="1">
      <alignment horizontal="right"/>
    </xf>
    <xf numFmtId="0" fontId="22" fillId="2" borderId="11" xfId="0" applyNumberFormat="1" applyFont="1" applyFill="1" applyBorder="1" applyAlignment="1">
      <alignment horizontal="center"/>
    </xf>
    <xf numFmtId="0" fontId="0" fillId="2" borderId="7" xfId="0" applyNumberFormat="1" applyFill="1" applyBorder="1"/>
    <xf numFmtId="0" fontId="22" fillId="2" borderId="0" xfId="0" applyFont="1" applyFill="1" applyBorder="1"/>
    <xf numFmtId="0" fontId="22" fillId="21" borderId="35" xfId="0" applyFont="1" applyFill="1" applyBorder="1"/>
    <xf numFmtId="0" fontId="22" fillId="21" borderId="36" xfId="0" applyFont="1" applyFill="1" applyBorder="1"/>
    <xf numFmtId="0" fontId="24" fillId="21" borderId="37" xfId="0" applyFont="1" applyFill="1" applyBorder="1" applyAlignment="1">
      <alignment vertical="center"/>
    </xf>
    <xf numFmtId="0" fontId="33" fillId="21" borderId="0" xfId="0" applyFont="1" applyFill="1" applyBorder="1" applyAlignment="1">
      <alignment vertical="center"/>
    </xf>
    <xf numFmtId="0" fontId="24" fillId="21" borderId="0" xfId="0" applyFont="1" applyFill="1" applyBorder="1" applyAlignment="1">
      <alignment vertical="center"/>
    </xf>
    <xf numFmtId="0" fontId="24" fillId="21" borderId="32" xfId="0" applyFont="1" applyFill="1" applyBorder="1" applyAlignment="1">
      <alignment vertical="center"/>
    </xf>
    <xf numFmtId="0" fontId="24" fillId="2" borderId="0" xfId="0" applyFont="1" applyFill="1" applyBorder="1" applyAlignment="1">
      <alignment vertical="center"/>
    </xf>
    <xf numFmtId="0" fontId="22" fillId="21" borderId="37" xfId="0" applyFont="1" applyFill="1" applyBorder="1"/>
    <xf numFmtId="0" fontId="22" fillId="21" borderId="0" xfId="0" applyFont="1" applyFill="1" applyBorder="1"/>
    <xf numFmtId="165" fontId="24" fillId="2" borderId="0" xfId="0" applyNumberFormat="1" applyFont="1" applyFill="1" applyBorder="1" applyAlignment="1">
      <alignment vertical="center"/>
    </xf>
    <xf numFmtId="0" fontId="22" fillId="21" borderId="0" xfId="0" applyFont="1" applyFill="1" applyBorder="1" applyAlignment="1">
      <alignment vertical="center"/>
    </xf>
    <xf numFmtId="0" fontId="22" fillId="2" borderId="0" xfId="0" applyFont="1" applyFill="1" applyBorder="1" applyAlignment="1">
      <alignment vertical="center"/>
    </xf>
    <xf numFmtId="0" fontId="22" fillId="21" borderId="32" xfId="0" applyFont="1" applyFill="1" applyBorder="1" applyAlignment="1">
      <alignment vertical="center"/>
    </xf>
    <xf numFmtId="167" fontId="24" fillId="2" borderId="0" xfId="1" applyNumberFormat="1" applyFont="1" applyFill="1" applyBorder="1" applyAlignment="1">
      <alignment vertical="center"/>
    </xf>
    <xf numFmtId="43" fontId="22" fillId="2" borderId="0" xfId="1" applyFont="1" applyFill="1" applyBorder="1" applyAlignment="1">
      <alignment vertical="center"/>
    </xf>
    <xf numFmtId="43" fontId="22" fillId="2" borderId="0" xfId="1" applyNumberFormat="1" applyFont="1" applyFill="1" applyBorder="1" applyAlignment="1">
      <alignment vertical="center"/>
    </xf>
    <xf numFmtId="43" fontId="22" fillId="2" borderId="0" xfId="0" applyNumberFormat="1" applyFont="1" applyFill="1" applyBorder="1" applyAlignment="1">
      <alignment vertical="center"/>
    </xf>
    <xf numFmtId="43" fontId="22" fillId="2" borderId="0" xfId="1" applyFont="1" applyFill="1" applyBorder="1" applyAlignment="1"/>
    <xf numFmtId="43" fontId="24" fillId="2" borderId="0" xfId="0" applyNumberFormat="1" applyFont="1" applyFill="1" applyBorder="1" applyAlignment="1">
      <alignment vertical="center"/>
    </xf>
    <xf numFmtId="43" fontId="22" fillId="2" borderId="0" xfId="0" applyNumberFormat="1" applyFont="1" applyFill="1" applyBorder="1" applyAlignment="1"/>
    <xf numFmtId="0" fontId="22" fillId="2" borderId="0" xfId="0" applyFont="1" applyFill="1" applyBorder="1" applyAlignment="1"/>
    <xf numFmtId="22" fontId="24" fillId="2" borderId="0" xfId="0" applyNumberFormat="1" applyFont="1" applyFill="1" applyBorder="1" applyAlignment="1">
      <alignment vertical="center"/>
    </xf>
    <xf numFmtId="9" fontId="22" fillId="2" borderId="0" xfId="1" applyNumberFormat="1" applyFont="1" applyFill="1" applyBorder="1" applyAlignment="1">
      <alignment vertical="center"/>
    </xf>
    <xf numFmtId="10" fontId="22" fillId="2" borderId="0" xfId="2" applyNumberFormat="1" applyFont="1" applyFill="1" applyBorder="1" applyAlignment="1">
      <alignment vertical="center"/>
    </xf>
    <xf numFmtId="10" fontId="22" fillId="2" borderId="0" xfId="0" applyNumberFormat="1" applyFont="1" applyFill="1" applyBorder="1" applyAlignment="1">
      <alignment vertical="center"/>
    </xf>
    <xf numFmtId="10" fontId="22" fillId="2" borderId="0" xfId="1" applyNumberFormat="1" applyFont="1" applyFill="1" applyBorder="1" applyAlignment="1">
      <alignment vertical="center"/>
    </xf>
    <xf numFmtId="43" fontId="54" fillId="2" borderId="0" xfId="1" applyFont="1" applyFill="1" applyBorder="1" applyAlignment="1">
      <alignment vertical="center"/>
    </xf>
    <xf numFmtId="0" fontId="24" fillId="21" borderId="0" xfId="0" applyFont="1" applyFill="1" applyBorder="1" applyAlignment="1">
      <alignment horizontal="left" vertical="center"/>
    </xf>
    <xf numFmtId="16" fontId="24" fillId="21" borderId="0" xfId="0" applyNumberFormat="1" applyFont="1" applyFill="1" applyBorder="1" applyAlignment="1">
      <alignment vertical="center"/>
    </xf>
    <xf numFmtId="16" fontId="24" fillId="21" borderId="32" xfId="0" applyNumberFormat="1" applyFont="1" applyFill="1" applyBorder="1" applyAlignment="1">
      <alignment vertical="center"/>
    </xf>
    <xf numFmtId="16" fontId="24" fillId="2" borderId="0" xfId="0" applyNumberFormat="1" applyFont="1" applyFill="1" applyBorder="1" applyAlignment="1">
      <alignment vertical="center"/>
    </xf>
    <xf numFmtId="2" fontId="24" fillId="21" borderId="0" xfId="0" applyNumberFormat="1" applyFont="1" applyFill="1" applyBorder="1" applyAlignment="1">
      <alignment horizontal="left" vertical="center"/>
    </xf>
    <xf numFmtId="166" fontId="22" fillId="21" borderId="0" xfId="0" quotePrefix="1" applyNumberFormat="1" applyFont="1" applyFill="1" applyBorder="1" applyAlignment="1">
      <alignment vertical="center"/>
    </xf>
    <xf numFmtId="166" fontId="22" fillId="21" borderId="32" xfId="0" quotePrefix="1" applyNumberFormat="1" applyFont="1" applyFill="1" applyBorder="1" applyAlignment="1">
      <alignment vertical="center"/>
    </xf>
    <xf numFmtId="166" fontId="22" fillId="2" borderId="0" xfId="0" quotePrefix="1" applyNumberFormat="1" applyFont="1" applyFill="1" applyBorder="1" applyAlignment="1">
      <alignment vertical="center"/>
    </xf>
    <xf numFmtId="0" fontId="22" fillId="2" borderId="0" xfId="0" applyNumberFormat="1" applyFont="1" applyFill="1" applyBorder="1" applyAlignment="1">
      <alignment vertical="center"/>
    </xf>
    <xf numFmtId="0" fontId="24" fillId="2" borderId="0" xfId="0" applyFont="1" applyFill="1" applyBorder="1" applyAlignment="1">
      <alignment horizontal="left" vertical="center"/>
    </xf>
    <xf numFmtId="9" fontId="22" fillId="2" borderId="0" xfId="0" applyNumberFormat="1" applyFont="1" applyFill="1" applyBorder="1" applyAlignment="1">
      <alignment vertical="center"/>
    </xf>
    <xf numFmtId="1" fontId="22" fillId="2" borderId="0" xfId="1" applyNumberFormat="1" applyFont="1" applyFill="1" applyBorder="1" applyAlignment="1">
      <alignment vertical="center"/>
    </xf>
    <xf numFmtId="167" fontId="22" fillId="2" borderId="0" xfId="1" applyNumberFormat="1" applyFont="1" applyFill="1" applyBorder="1" applyAlignment="1">
      <alignment vertical="center"/>
    </xf>
    <xf numFmtId="2" fontId="24" fillId="2" borderId="0" xfId="0" applyNumberFormat="1" applyFont="1" applyFill="1" applyBorder="1" applyAlignment="1">
      <alignment horizontal="left" vertical="center"/>
    </xf>
    <xf numFmtId="166" fontId="22" fillId="2" borderId="0" xfId="0" applyNumberFormat="1" applyFont="1" applyFill="1" applyBorder="1" applyAlignment="1">
      <alignment vertical="center" textRotation="90"/>
    </xf>
    <xf numFmtId="1" fontId="22" fillId="2" borderId="0" xfId="0" applyNumberFormat="1" applyFont="1" applyFill="1" applyBorder="1" applyAlignment="1">
      <alignment vertical="center"/>
    </xf>
    <xf numFmtId="1" fontId="55" fillId="2" borderId="0" xfId="0" applyNumberFormat="1" applyFont="1" applyFill="1" applyBorder="1" applyAlignment="1">
      <alignment vertical="center"/>
    </xf>
    <xf numFmtId="1" fontId="56" fillId="2" borderId="0" xfId="0" applyNumberFormat="1" applyFont="1" applyFill="1" applyBorder="1" applyAlignment="1">
      <alignment vertical="center"/>
    </xf>
    <xf numFmtId="0" fontId="22" fillId="2" borderId="0" xfId="0" applyFont="1" applyFill="1" applyBorder="1" applyAlignment="1">
      <alignment horizontal="left" vertical="center"/>
    </xf>
    <xf numFmtId="0" fontId="24" fillId="2" borderId="0" xfId="0" applyFont="1" applyFill="1" applyBorder="1" applyAlignment="1">
      <alignment vertical="center" wrapText="1"/>
    </xf>
    <xf numFmtId="0" fontId="22" fillId="2" borderId="0" xfId="0" applyFont="1" applyFill="1" applyBorder="1" applyAlignment="1">
      <alignment vertical="top"/>
    </xf>
    <xf numFmtId="0" fontId="24" fillId="2" borderId="0" xfId="0" applyFont="1" applyFill="1" applyBorder="1" applyAlignment="1">
      <alignment vertical="top"/>
    </xf>
    <xf numFmtId="0" fontId="55" fillId="2" borderId="0" xfId="0" applyFont="1" applyFill="1" applyBorder="1" applyAlignment="1">
      <alignment vertical="center"/>
    </xf>
    <xf numFmtId="0" fontId="55" fillId="2" borderId="0" xfId="0" applyFont="1" applyFill="1" applyBorder="1" applyAlignment="1">
      <alignment horizontal="center" vertical="center"/>
    </xf>
    <xf numFmtId="10" fontId="22" fillId="2" borderId="0" xfId="0" applyNumberFormat="1" applyFont="1" applyFill="1" applyBorder="1" applyAlignment="1"/>
    <xf numFmtId="0" fontId="22" fillId="2" borderId="0" xfId="0" applyFont="1" applyFill="1" applyBorder="1" applyAlignment="1">
      <alignment horizontal="center" vertical="center"/>
    </xf>
    <xf numFmtId="0" fontId="24" fillId="2" borderId="37" xfId="0" applyFont="1" applyFill="1" applyBorder="1" applyAlignment="1">
      <alignment vertical="center"/>
    </xf>
    <xf numFmtId="0" fontId="58" fillId="21" borderId="35" xfId="0" applyFont="1" applyFill="1" applyBorder="1" applyAlignment="1">
      <alignment vertical="center"/>
    </xf>
    <xf numFmtId="0" fontId="58" fillId="21" borderId="0" xfId="0" applyFont="1" applyFill="1" applyBorder="1" applyAlignment="1">
      <alignment vertical="center"/>
    </xf>
    <xf numFmtId="0" fontId="59" fillId="21" borderId="0" xfId="0" applyFont="1" applyFill="1" applyBorder="1" applyAlignment="1">
      <alignment horizontal="right" vertical="center"/>
    </xf>
    <xf numFmtId="0" fontId="60" fillId="21" borderId="0" xfId="0" applyFont="1" applyFill="1" applyBorder="1" applyAlignment="1">
      <alignment horizontal="right" vertical="center"/>
    </xf>
    <xf numFmtId="0" fontId="34" fillId="4" borderId="43" xfId="0" applyFont="1" applyFill="1" applyBorder="1" applyAlignment="1">
      <alignment horizontal="center" vertical="center"/>
    </xf>
    <xf numFmtId="0" fontId="24" fillId="2" borderId="32" xfId="0" applyFont="1" applyFill="1" applyBorder="1" applyAlignment="1">
      <alignment vertical="center"/>
    </xf>
    <xf numFmtId="0" fontId="22" fillId="2" borderId="32" xfId="0" applyFont="1" applyFill="1" applyBorder="1" applyAlignment="1">
      <alignment vertical="center"/>
    </xf>
    <xf numFmtId="0" fontId="22" fillId="2" borderId="33" xfId="0" applyFont="1" applyFill="1" applyBorder="1" applyAlignment="1">
      <alignment vertical="center"/>
    </xf>
    <xf numFmtId="0" fontId="22" fillId="2" borderId="31" xfId="0" applyFont="1" applyFill="1" applyBorder="1" applyAlignment="1">
      <alignment vertical="center"/>
    </xf>
    <xf numFmtId="0" fontId="22" fillId="2" borderId="34" xfId="0" applyFont="1" applyFill="1" applyBorder="1" applyAlignment="1">
      <alignment vertical="center"/>
    </xf>
    <xf numFmtId="0" fontId="24" fillId="2" borderId="35" xfId="0" applyFont="1" applyFill="1" applyBorder="1" applyAlignment="1">
      <alignment vertical="center"/>
    </xf>
    <xf numFmtId="0" fontId="24" fillId="2" borderId="36" xfId="0" applyFont="1" applyFill="1" applyBorder="1" applyAlignment="1">
      <alignment vertical="center"/>
    </xf>
    <xf numFmtId="0" fontId="22" fillId="2" borderId="37" xfId="0" applyFont="1" applyFill="1" applyBorder="1" applyAlignment="1">
      <alignment vertical="center"/>
    </xf>
    <xf numFmtId="0" fontId="22" fillId="2" borderId="38" xfId="0" applyFont="1" applyFill="1" applyBorder="1" applyAlignment="1">
      <alignment vertical="center"/>
    </xf>
    <xf numFmtId="0" fontId="22" fillId="19" borderId="44" xfId="0" applyFont="1" applyFill="1" applyBorder="1"/>
    <xf numFmtId="0" fontId="22" fillId="19" borderId="45" xfId="0" applyFont="1" applyFill="1" applyBorder="1" applyAlignment="1">
      <alignment vertical="center"/>
    </xf>
    <xf numFmtId="0" fontId="24" fillId="19" borderId="45" xfId="0" applyFont="1" applyFill="1" applyBorder="1" applyAlignment="1">
      <alignment horizontal="left" vertical="center"/>
    </xf>
    <xf numFmtId="0" fontId="22" fillId="19" borderId="45" xfId="0" applyNumberFormat="1" applyFont="1" applyFill="1" applyBorder="1" applyAlignment="1">
      <alignment vertical="center"/>
    </xf>
    <xf numFmtId="0" fontId="22" fillId="19" borderId="46" xfId="0" applyNumberFormat="1" applyFont="1" applyFill="1" applyBorder="1" applyAlignment="1">
      <alignment vertical="center"/>
    </xf>
    <xf numFmtId="0" fontId="0" fillId="2" borderId="0" xfId="0" applyFill="1" applyBorder="1"/>
    <xf numFmtId="0" fontId="0" fillId="21" borderId="0" xfId="0" applyFill="1"/>
    <xf numFmtId="0" fontId="0" fillId="21" borderId="0" xfId="0" applyFill="1" applyBorder="1"/>
    <xf numFmtId="0" fontId="0" fillId="21" borderId="48" xfId="0" applyFill="1" applyBorder="1"/>
    <xf numFmtId="0" fontId="0" fillId="21" borderId="47" xfId="0" applyFill="1" applyBorder="1"/>
    <xf numFmtId="0" fontId="0" fillId="21" borderId="49" xfId="0" applyFill="1" applyBorder="1"/>
    <xf numFmtId="0" fontId="0" fillId="21" borderId="50" xfId="0" applyFill="1" applyBorder="1"/>
    <xf numFmtId="0" fontId="16" fillId="2" borderId="60" xfId="0" applyFont="1" applyFill="1" applyBorder="1" applyAlignment="1">
      <alignment horizontal="center" vertical="center"/>
    </xf>
    <xf numFmtId="0" fontId="16" fillId="2" borderId="61" xfId="0" applyFont="1" applyFill="1" applyBorder="1" applyAlignment="1">
      <alignment horizontal="center" vertical="center" wrapText="1"/>
    </xf>
    <xf numFmtId="0" fontId="70" fillId="21" borderId="62" xfId="0" applyFont="1" applyFill="1" applyBorder="1" applyAlignment="1">
      <alignment horizontal="center" vertical="center"/>
    </xf>
    <xf numFmtId="0" fontId="70" fillId="21" borderId="63" xfId="0" applyFont="1" applyFill="1" applyBorder="1" applyAlignment="1">
      <alignment horizontal="center" vertical="center"/>
    </xf>
    <xf numFmtId="0" fontId="16" fillId="21" borderId="63" xfId="0" applyFont="1" applyFill="1" applyBorder="1"/>
    <xf numFmtId="0" fontId="11" fillId="21" borderId="50" xfId="0" applyFont="1" applyFill="1" applyBorder="1"/>
    <xf numFmtId="0" fontId="11" fillId="21" borderId="0" xfId="0" applyFont="1" applyFill="1"/>
    <xf numFmtId="0" fontId="63" fillId="21" borderId="0" xfId="0" applyFont="1" applyFill="1" applyAlignment="1">
      <alignment horizontal="right" vertical="center"/>
    </xf>
    <xf numFmtId="20" fontId="17" fillId="22" borderId="65" xfId="0" applyNumberFormat="1" applyFont="1" applyFill="1" applyBorder="1" applyAlignment="1">
      <alignment horizontal="center" vertical="center" textRotation="90"/>
    </xf>
    <xf numFmtId="20" fontId="17" fillId="22" borderId="66" xfId="0" applyNumberFormat="1" applyFont="1" applyFill="1" applyBorder="1" applyAlignment="1">
      <alignment horizontal="center" vertical="center" textRotation="90"/>
    </xf>
    <xf numFmtId="0" fontId="0" fillId="2" borderId="67" xfId="0" applyFill="1" applyBorder="1"/>
    <xf numFmtId="0" fontId="0" fillId="2" borderId="65" xfId="0" applyFill="1" applyBorder="1"/>
    <xf numFmtId="0" fontId="0" fillId="21" borderId="0" xfId="0" applyFill="1" applyBorder="1" applyAlignment="1">
      <alignment vertical="center"/>
    </xf>
    <xf numFmtId="0" fontId="0" fillId="21" borderId="0" xfId="0" applyFill="1" applyBorder="1" applyAlignment="1"/>
    <xf numFmtId="0" fontId="0" fillId="21" borderId="77" xfId="0" applyFill="1" applyBorder="1"/>
    <xf numFmtId="0" fontId="0" fillId="21" borderId="78" xfId="0" applyFill="1" applyBorder="1"/>
    <xf numFmtId="0" fontId="0" fillId="21" borderId="79" xfId="0" applyFill="1" applyBorder="1"/>
    <xf numFmtId="0" fontId="0" fillId="2" borderId="81" xfId="0" applyFill="1" applyBorder="1"/>
    <xf numFmtId="20" fontId="0" fillId="21" borderId="0" xfId="0" applyNumberFormat="1" applyFill="1" applyBorder="1" applyAlignment="1"/>
    <xf numFmtId="0" fontId="0" fillId="2" borderId="82" xfId="0" applyFill="1" applyBorder="1"/>
    <xf numFmtId="0" fontId="0" fillId="2" borderId="84" xfId="0" applyFill="1" applyBorder="1"/>
    <xf numFmtId="0" fontId="0" fillId="2" borderId="85" xfId="0" applyFill="1" applyBorder="1"/>
    <xf numFmtId="0" fontId="0" fillId="2" borderId="86" xfId="0" applyFill="1" applyBorder="1"/>
    <xf numFmtId="0" fontId="0" fillId="2" borderId="91" xfId="0" applyFill="1" applyBorder="1"/>
    <xf numFmtId="20" fontId="17" fillId="22" borderId="92" xfId="0" applyNumberFormat="1" applyFont="1" applyFill="1" applyBorder="1" applyAlignment="1">
      <alignment horizontal="center" vertical="center" textRotation="90"/>
    </xf>
    <xf numFmtId="0" fontId="0" fillId="2" borderId="96" xfId="0" applyFill="1" applyBorder="1"/>
    <xf numFmtId="0" fontId="0" fillId="2" borderId="99" xfId="0" applyFill="1" applyBorder="1"/>
    <xf numFmtId="0" fontId="0" fillId="2" borderId="100" xfId="0" applyFill="1" applyBorder="1"/>
    <xf numFmtId="0" fontId="0" fillId="2" borderId="101" xfId="0" applyFill="1" applyBorder="1"/>
    <xf numFmtId="0" fontId="68" fillId="26" borderId="74" xfId="0" applyFont="1" applyFill="1" applyBorder="1" applyAlignment="1">
      <alignment horizontal="left" vertical="center" indent="1"/>
    </xf>
    <xf numFmtId="0" fontId="75" fillId="4" borderId="58" xfId="0" applyFont="1" applyFill="1" applyBorder="1" applyAlignment="1">
      <alignment horizontal="left" vertical="center" indent="1"/>
    </xf>
    <xf numFmtId="0" fontId="75" fillId="4" borderId="59" xfId="0" applyFont="1" applyFill="1" applyBorder="1" applyAlignment="1">
      <alignment horizontal="left" vertical="center" indent="1"/>
    </xf>
    <xf numFmtId="0" fontId="76" fillId="29" borderId="52" xfId="0" applyFont="1" applyFill="1" applyBorder="1" applyAlignment="1">
      <alignment horizontal="left" indent="1"/>
    </xf>
    <xf numFmtId="0" fontId="77" fillId="26" borderId="73" xfId="0" applyFont="1" applyFill="1" applyBorder="1" applyAlignment="1">
      <alignment horizontal="left" vertical="center" indent="1"/>
    </xf>
    <xf numFmtId="0" fontId="77" fillId="26" borderId="74" xfId="0" applyFont="1" applyFill="1" applyBorder="1" applyAlignment="1">
      <alignment horizontal="left" vertical="center" indent="1"/>
    </xf>
    <xf numFmtId="0" fontId="76" fillId="29" borderId="105" xfId="0" applyFont="1" applyFill="1" applyBorder="1" applyAlignment="1">
      <alignment horizontal="left" indent="1"/>
    </xf>
    <xf numFmtId="0" fontId="16" fillId="21" borderId="106" xfId="0" applyFont="1" applyFill="1" applyBorder="1"/>
    <xf numFmtId="0" fontId="77" fillId="26" borderId="110" xfId="0" applyFont="1" applyFill="1" applyBorder="1" applyAlignment="1">
      <alignment horizontal="left" vertical="center" indent="1"/>
    </xf>
    <xf numFmtId="0" fontId="16" fillId="2" borderId="111" xfId="0" applyFont="1" applyFill="1" applyBorder="1" applyAlignment="1">
      <alignment horizontal="center" vertical="center"/>
    </xf>
    <xf numFmtId="0" fontId="0" fillId="2" borderId="35" xfId="0" applyFill="1" applyBorder="1"/>
    <xf numFmtId="0" fontId="0" fillId="21" borderId="32" xfId="0" applyFill="1" applyBorder="1"/>
    <xf numFmtId="0" fontId="0" fillId="2" borderId="33" xfId="0" applyFill="1" applyBorder="1"/>
    <xf numFmtId="0" fontId="0" fillId="2" borderId="112" xfId="0" applyFill="1" applyBorder="1" applyAlignment="1">
      <alignment vertical="center"/>
    </xf>
    <xf numFmtId="0" fontId="0" fillId="2" borderId="113" xfId="0" applyFill="1" applyBorder="1" applyAlignment="1">
      <alignment vertical="center"/>
    </xf>
    <xf numFmtId="0" fontId="0" fillId="2" borderId="114" xfId="0" applyFill="1" applyBorder="1"/>
    <xf numFmtId="0" fontId="0" fillId="2" borderId="115" xfId="0" applyFill="1" applyBorder="1"/>
    <xf numFmtId="0" fontId="0" fillId="21" borderId="31" xfId="0" applyFill="1" applyBorder="1"/>
    <xf numFmtId="0" fontId="0" fillId="2" borderId="116" xfId="0" applyFill="1" applyBorder="1"/>
    <xf numFmtId="0" fontId="0" fillId="2" borderId="117" xfId="0" applyFill="1" applyBorder="1"/>
    <xf numFmtId="0" fontId="0" fillId="2" borderId="118" xfId="0" applyFill="1" applyBorder="1"/>
    <xf numFmtId="0" fontId="0" fillId="21" borderId="119" xfId="0" applyFill="1" applyBorder="1"/>
    <xf numFmtId="0" fontId="0" fillId="21" borderId="120" xfId="0" applyFill="1" applyBorder="1"/>
    <xf numFmtId="0" fontId="0" fillId="21" borderId="121" xfId="0" applyFill="1" applyBorder="1"/>
    <xf numFmtId="20" fontId="0" fillId="21" borderId="121" xfId="0" applyNumberFormat="1" applyFill="1" applyBorder="1" applyAlignment="1"/>
    <xf numFmtId="0" fontId="11" fillId="21" borderId="121" xfId="0" applyFont="1" applyFill="1" applyBorder="1"/>
    <xf numFmtId="0" fontId="0" fillId="21" borderId="122" xfId="0" applyFill="1" applyBorder="1"/>
    <xf numFmtId="0" fontId="0" fillId="21" borderId="123" xfId="0" applyFill="1" applyBorder="1"/>
    <xf numFmtId="0" fontId="0" fillId="21" borderId="51" xfId="0" applyFill="1" applyBorder="1"/>
    <xf numFmtId="0" fontId="0" fillId="21" borderId="33" xfId="0" applyFill="1" applyBorder="1"/>
    <xf numFmtId="0" fontId="0" fillId="21" borderId="124" xfId="0" applyFill="1" applyBorder="1"/>
    <xf numFmtId="0" fontId="72" fillId="5" borderId="83" xfId="0" applyFont="1" applyFill="1" applyBorder="1" applyAlignment="1">
      <alignment horizontal="center" vertical="center" wrapText="1"/>
    </xf>
    <xf numFmtId="0" fontId="78" fillId="27" borderId="58" xfId="0" applyFont="1" applyFill="1" applyBorder="1" applyAlignment="1">
      <alignment horizontal="left" vertical="center" indent="3"/>
    </xf>
    <xf numFmtId="0" fontId="78" fillId="27" borderId="59" xfId="0" applyFont="1" applyFill="1" applyBorder="1" applyAlignment="1">
      <alignment horizontal="left" vertical="center" indent="3"/>
    </xf>
    <xf numFmtId="0" fontId="79" fillId="12" borderId="52" xfId="0" applyFont="1" applyFill="1" applyBorder="1" applyAlignment="1">
      <alignment horizontal="left" vertical="center" indent="3"/>
    </xf>
    <xf numFmtId="0" fontId="79" fillId="12" borderId="53" xfId="0" applyFont="1" applyFill="1" applyBorder="1" applyAlignment="1">
      <alignment horizontal="left" vertical="center" indent="3"/>
    </xf>
    <xf numFmtId="0" fontId="0" fillId="2" borderId="128" xfId="0" applyFill="1" applyBorder="1"/>
    <xf numFmtId="0" fontId="0" fillId="2" borderId="129" xfId="0" applyFill="1" applyBorder="1"/>
    <xf numFmtId="0" fontId="0" fillId="2" borderId="130" xfId="0" applyFill="1" applyBorder="1"/>
    <xf numFmtId="0" fontId="0" fillId="2" borderId="131" xfId="0" applyFill="1" applyBorder="1"/>
    <xf numFmtId="0" fontId="0" fillId="2" borderId="132" xfId="0" applyFill="1" applyBorder="1"/>
    <xf numFmtId="0" fontId="0" fillId="2" borderId="133" xfId="0" applyFill="1" applyBorder="1"/>
    <xf numFmtId="14" fontId="0" fillId="21" borderId="47" xfId="0" applyNumberFormat="1" applyFill="1" applyBorder="1"/>
    <xf numFmtId="0" fontId="0" fillId="2" borderId="139" xfId="0" applyFill="1" applyBorder="1"/>
    <xf numFmtId="0" fontId="0" fillId="2" borderId="140" xfId="0" applyFill="1" applyBorder="1"/>
    <xf numFmtId="0" fontId="73" fillId="5" borderId="141" xfId="0" applyFont="1" applyFill="1" applyBorder="1" applyAlignment="1">
      <alignment horizontal="center" vertical="center" wrapText="1"/>
    </xf>
    <xf numFmtId="0" fontId="85" fillId="2" borderId="86" xfId="0" applyFont="1" applyFill="1" applyBorder="1" applyAlignment="1">
      <alignment horizontal="center" vertical="center"/>
    </xf>
    <xf numFmtId="0" fontId="83" fillId="2" borderId="87" xfId="0" applyFont="1" applyFill="1" applyBorder="1" applyAlignment="1">
      <alignment horizontal="center" vertical="center"/>
    </xf>
    <xf numFmtId="0" fontId="83" fillId="2" borderId="138" xfId="0" applyNumberFormat="1" applyFont="1" applyFill="1" applyBorder="1" applyAlignment="1">
      <alignment vertical="center"/>
    </xf>
    <xf numFmtId="0" fontId="7" fillId="2" borderId="0" xfId="0" applyFont="1" applyFill="1" applyBorder="1" applyAlignment="1">
      <alignment horizontal="center" vertical="center"/>
    </xf>
    <xf numFmtId="0" fontId="45" fillId="2" borderId="0" xfId="0" applyFont="1" applyFill="1" applyBorder="1" applyAlignment="1">
      <alignment horizontal="right" wrapText="1"/>
    </xf>
    <xf numFmtId="20" fontId="17" fillId="22" borderId="67" xfId="0" applyNumberFormat="1" applyFont="1" applyFill="1" applyBorder="1" applyAlignment="1">
      <alignment horizontal="center" vertical="center" textRotation="90"/>
    </xf>
    <xf numFmtId="0" fontId="91" fillId="2" borderId="0" xfId="0" applyFont="1" applyFill="1"/>
    <xf numFmtId="0" fontId="17" fillId="2" borderId="0" xfId="0" applyFont="1" applyFill="1"/>
    <xf numFmtId="0" fontId="83" fillId="2" borderId="142" xfId="0" applyFont="1" applyFill="1" applyBorder="1" applyAlignment="1">
      <alignment horizontal="center" vertical="center"/>
    </xf>
    <xf numFmtId="0" fontId="67" fillId="3" borderId="147" xfId="0" applyFont="1" applyFill="1" applyBorder="1" applyAlignment="1">
      <alignment vertical="top"/>
    </xf>
    <xf numFmtId="0" fontId="67" fillId="3" borderId="148" xfId="0" applyFont="1" applyFill="1" applyBorder="1" applyAlignment="1">
      <alignment vertical="top"/>
    </xf>
    <xf numFmtId="0" fontId="67" fillId="3" borderId="51" xfId="0" applyFont="1" applyFill="1" applyBorder="1" applyAlignment="1">
      <alignment vertical="top"/>
    </xf>
    <xf numFmtId="0" fontId="67" fillId="3" borderId="43" xfId="0" applyFont="1" applyFill="1" applyBorder="1" applyAlignment="1">
      <alignment vertical="top"/>
    </xf>
    <xf numFmtId="0" fontId="67" fillId="31" borderId="151" xfId="0" applyFont="1" applyFill="1" applyBorder="1" applyAlignment="1">
      <alignment horizontal="center" vertical="center"/>
    </xf>
    <xf numFmtId="0" fontId="103" fillId="32" borderId="0" xfId="0" applyFont="1" applyFill="1" applyAlignment="1">
      <alignment horizontal="center" vertical="center"/>
    </xf>
    <xf numFmtId="0" fontId="0" fillId="2" borderId="5" xfId="0" applyFill="1" applyBorder="1" applyAlignment="1">
      <alignment horizontal="center"/>
    </xf>
    <xf numFmtId="0" fontId="0" fillId="2" borderId="5" xfId="0" applyFill="1" applyBorder="1" applyAlignment="1">
      <alignment horizontal="center"/>
    </xf>
    <xf numFmtId="0" fontId="0" fillId="2" borderId="153" xfId="0" applyFill="1" applyBorder="1" applyAlignment="1">
      <alignment horizontal="center"/>
    </xf>
    <xf numFmtId="0" fontId="0" fillId="2" borderId="152" xfId="0" applyFill="1" applyBorder="1" applyAlignment="1">
      <alignment horizontal="center"/>
    </xf>
    <xf numFmtId="0" fontId="0" fillId="2" borderId="154" xfId="0" applyFill="1" applyBorder="1" applyAlignment="1">
      <alignment horizontal="center"/>
    </xf>
    <xf numFmtId="0" fontId="0" fillId="2" borderId="0" xfId="0" applyFill="1" applyBorder="1" applyAlignment="1">
      <alignment horizontal="center"/>
    </xf>
    <xf numFmtId="0" fontId="0" fillId="2" borderId="155" xfId="0" applyFill="1" applyBorder="1"/>
    <xf numFmtId="0" fontId="11" fillId="2" borderId="0" xfId="0" applyFont="1" applyFill="1" applyAlignment="1">
      <alignment horizontal="center" vertical="center"/>
    </xf>
    <xf numFmtId="0" fontId="16" fillId="2" borderId="0" xfId="0" applyFont="1" applyFill="1" applyBorder="1" applyAlignment="1">
      <alignment vertical="center"/>
    </xf>
    <xf numFmtId="0" fontId="17" fillId="2" borderId="0" xfId="0" applyFont="1" applyFill="1" applyBorder="1" applyAlignment="1">
      <alignment horizontal="left" vertical="center"/>
    </xf>
    <xf numFmtId="0" fontId="16" fillId="2" borderId="0" xfId="0" applyFont="1" applyFill="1" applyBorder="1" applyAlignment="1">
      <alignment vertical="top"/>
    </xf>
    <xf numFmtId="0" fontId="107" fillId="21" borderId="62" xfId="0" applyFont="1" applyFill="1" applyBorder="1" applyAlignment="1">
      <alignment horizontal="center" vertical="center"/>
    </xf>
    <xf numFmtId="0" fontId="101" fillId="2" borderId="131" xfId="0" applyFont="1" applyFill="1" applyBorder="1" applyAlignment="1">
      <alignment horizontal="center" vertical="center"/>
    </xf>
    <xf numFmtId="0" fontId="101" fillId="2" borderId="132" xfId="0" applyFont="1" applyFill="1" applyBorder="1" applyAlignment="1">
      <alignment horizontal="center" vertical="center"/>
    </xf>
    <xf numFmtId="0" fontId="107" fillId="21" borderId="63" xfId="0" applyFont="1" applyFill="1" applyBorder="1" applyAlignment="1">
      <alignment horizontal="center" vertical="center"/>
    </xf>
    <xf numFmtId="0" fontId="101" fillId="2" borderId="81" xfId="0" applyFont="1" applyFill="1" applyBorder="1" applyAlignment="1">
      <alignment horizontal="center" vertical="center"/>
    </xf>
    <xf numFmtId="0" fontId="107" fillId="21" borderId="127" xfId="0" applyFont="1" applyFill="1" applyBorder="1" applyAlignment="1">
      <alignment horizontal="center" vertical="center"/>
    </xf>
    <xf numFmtId="0" fontId="101" fillId="2" borderId="128" xfId="0" applyFont="1" applyFill="1" applyBorder="1" applyAlignment="1">
      <alignment horizontal="center" vertical="center"/>
    </xf>
    <xf numFmtId="0" fontId="101" fillId="2" borderId="129" xfId="0" applyFont="1" applyFill="1" applyBorder="1" applyAlignment="1">
      <alignment horizontal="center" vertical="center"/>
    </xf>
    <xf numFmtId="0" fontId="107" fillId="25" borderId="126" xfId="0" applyFont="1" applyFill="1" applyBorder="1" applyAlignment="1">
      <alignment horizontal="center" vertical="center"/>
    </xf>
    <xf numFmtId="0" fontId="101" fillId="2" borderId="93" xfId="0" applyFont="1" applyFill="1" applyBorder="1" applyAlignment="1">
      <alignment horizontal="center" vertical="center"/>
    </xf>
    <xf numFmtId="0" fontId="101" fillId="2" borderId="94" xfId="0" applyFont="1" applyFill="1" applyBorder="1" applyAlignment="1">
      <alignment horizontal="center" vertical="center"/>
    </xf>
    <xf numFmtId="0" fontId="101" fillId="2" borderId="125" xfId="0" applyFont="1" applyFill="1" applyBorder="1" applyAlignment="1">
      <alignment horizontal="center" vertical="center"/>
    </xf>
    <xf numFmtId="0" fontId="107" fillId="25" borderId="64" xfId="0" applyFont="1" applyFill="1" applyBorder="1" applyAlignment="1">
      <alignment horizontal="center" vertical="center"/>
    </xf>
    <xf numFmtId="0" fontId="101" fillId="2" borderId="68" xfId="0" applyFont="1" applyFill="1" applyBorder="1" applyAlignment="1">
      <alignment horizontal="center" vertical="center"/>
    </xf>
    <xf numFmtId="0" fontId="101" fillId="2" borderId="69" xfId="0" applyFont="1" applyFill="1" applyBorder="1" applyAlignment="1">
      <alignment horizontal="center" vertical="center"/>
    </xf>
    <xf numFmtId="0" fontId="101" fillId="2" borderId="80" xfId="0" applyFont="1" applyFill="1" applyBorder="1" applyAlignment="1">
      <alignment horizontal="center" vertical="center"/>
    </xf>
    <xf numFmtId="0" fontId="17" fillId="31" borderId="0" xfId="0" applyFont="1" applyFill="1" applyBorder="1" applyAlignment="1">
      <alignment horizontal="center" vertical="center"/>
    </xf>
    <xf numFmtId="14" fontId="87" fillId="23" borderId="5" xfId="0" applyNumberFormat="1" applyFont="1" applyFill="1" applyBorder="1" applyAlignment="1" applyProtection="1">
      <alignment horizontal="left" vertical="center" indent="1"/>
      <protection locked="0"/>
    </xf>
    <xf numFmtId="0" fontId="70" fillId="21" borderId="62" xfId="0" applyFont="1" applyFill="1" applyBorder="1" applyAlignment="1" applyProtection="1">
      <alignment horizontal="center" vertical="center"/>
      <protection locked="0"/>
    </xf>
    <xf numFmtId="0" fontId="86" fillId="2" borderId="131" xfId="0" applyFont="1" applyFill="1" applyBorder="1" applyAlignment="1" applyProtection="1">
      <alignment horizontal="center" vertical="center"/>
      <protection locked="0"/>
    </xf>
    <xf numFmtId="0" fontId="70" fillId="21" borderId="63" xfId="0" applyFont="1" applyFill="1" applyBorder="1" applyAlignment="1" applyProtection="1">
      <alignment horizontal="center" vertical="center"/>
      <protection locked="0"/>
    </xf>
    <xf numFmtId="0" fontId="70" fillId="21" borderId="127" xfId="0" applyFont="1" applyFill="1" applyBorder="1" applyAlignment="1" applyProtection="1">
      <alignment horizontal="center" vertical="center"/>
      <protection locked="0"/>
    </xf>
    <xf numFmtId="0" fontId="86" fillId="2" borderId="128" xfId="0" applyFont="1" applyFill="1" applyBorder="1" applyAlignment="1" applyProtection="1">
      <alignment horizontal="center" vertical="center"/>
      <protection locked="0"/>
    </xf>
    <xf numFmtId="0" fontId="70" fillId="25" borderId="126" xfId="0" applyFont="1" applyFill="1" applyBorder="1" applyAlignment="1" applyProtection="1">
      <alignment horizontal="center" vertical="center"/>
      <protection locked="0"/>
    </xf>
    <xf numFmtId="0" fontId="86" fillId="2" borderId="94" xfId="0" applyFont="1" applyFill="1" applyBorder="1" applyAlignment="1" applyProtection="1">
      <alignment horizontal="center" vertical="center"/>
      <protection locked="0"/>
    </xf>
    <xf numFmtId="0" fontId="86" fillId="2" borderId="125" xfId="0" applyFont="1" applyFill="1" applyBorder="1" applyAlignment="1" applyProtection="1">
      <alignment horizontal="center" vertical="center"/>
      <protection locked="0"/>
    </xf>
    <xf numFmtId="0" fontId="70" fillId="25" borderId="64" xfId="0" applyFont="1" applyFill="1" applyBorder="1" applyAlignment="1" applyProtection="1">
      <alignment horizontal="center" vertical="center"/>
      <protection locked="0"/>
    </xf>
    <xf numFmtId="0" fontId="86" fillId="2" borderId="69" xfId="0" applyFont="1" applyFill="1" applyBorder="1" applyAlignment="1" applyProtection="1">
      <alignment horizontal="center" vertical="center"/>
      <protection locked="0"/>
    </xf>
    <xf numFmtId="0" fontId="86" fillId="2" borderId="80" xfId="0" applyFont="1" applyFill="1" applyBorder="1" applyAlignment="1" applyProtection="1">
      <alignment horizontal="center" vertical="center"/>
      <protection locked="0"/>
    </xf>
    <xf numFmtId="0" fontId="81" fillId="24" borderId="134" xfId="0" applyFont="1" applyFill="1" applyBorder="1" applyAlignment="1" applyProtection="1">
      <alignment horizontal="left" vertical="center" indent="1"/>
      <protection locked="0"/>
    </xf>
    <xf numFmtId="0" fontId="81" fillId="24" borderId="135" xfId="0" applyFont="1" applyFill="1" applyBorder="1" applyAlignment="1" applyProtection="1">
      <alignment horizontal="left" vertical="center" indent="1"/>
      <protection locked="0"/>
    </xf>
    <xf numFmtId="1" fontId="88" fillId="30" borderId="146" xfId="0" applyNumberFormat="1" applyFont="1" applyFill="1" applyBorder="1" applyAlignment="1" applyProtection="1">
      <alignment horizontal="center" vertical="center"/>
      <protection locked="0"/>
    </xf>
    <xf numFmtId="0" fontId="106" fillId="27" borderId="58" xfId="0" applyFont="1" applyFill="1" applyBorder="1" applyAlignment="1">
      <alignment horizontal="left" vertical="center" indent="1"/>
    </xf>
    <xf numFmtId="0" fontId="106" fillId="27" borderId="59" xfId="0" applyFont="1" applyFill="1" applyBorder="1" applyAlignment="1">
      <alignment horizontal="left" vertical="center" indent="1"/>
    </xf>
    <xf numFmtId="0" fontId="108" fillId="12" borderId="52" xfId="0" applyFont="1" applyFill="1" applyBorder="1" applyAlignment="1">
      <alignment horizontal="left" vertical="center" indent="1"/>
    </xf>
    <xf numFmtId="0" fontId="108" fillId="12" borderId="53" xfId="0" applyFont="1" applyFill="1" applyBorder="1" applyAlignment="1">
      <alignment horizontal="left" vertical="center" indent="1"/>
    </xf>
    <xf numFmtId="0" fontId="52" fillId="2" borderId="0" xfId="0" applyFont="1" applyFill="1"/>
    <xf numFmtId="0" fontId="52" fillId="21" borderId="0" xfId="0" applyFont="1" applyFill="1" applyBorder="1" applyAlignment="1"/>
    <xf numFmtId="0" fontId="52" fillId="21" borderId="0" xfId="0" applyFont="1" applyFill="1" applyBorder="1"/>
    <xf numFmtId="0" fontId="52" fillId="21" borderId="0" xfId="0" applyFont="1" applyFill="1"/>
    <xf numFmtId="0" fontId="52" fillId="21" borderId="121" xfId="0" applyFont="1" applyFill="1" applyBorder="1"/>
    <xf numFmtId="2" fontId="52" fillId="21" borderId="0" xfId="0" applyNumberFormat="1" applyFont="1" applyFill="1"/>
    <xf numFmtId="14" fontId="16" fillId="2" borderId="5" xfId="0" applyNumberFormat="1" applyFont="1" applyFill="1" applyBorder="1" applyProtection="1">
      <protection locked="0"/>
    </xf>
    <xf numFmtId="0" fontId="0" fillId="2" borderId="0" xfId="0" applyFill="1" applyProtection="1">
      <protection locked="0"/>
    </xf>
    <xf numFmtId="0" fontId="111" fillId="2" borderId="0" xfId="0" applyFont="1" applyFill="1"/>
    <xf numFmtId="20" fontId="97" fillId="22" borderId="5" xfId="0" applyNumberFormat="1" applyFont="1" applyFill="1" applyBorder="1" applyAlignment="1">
      <alignment horizontal="center" vertical="center" textRotation="90"/>
    </xf>
    <xf numFmtId="0" fontId="101" fillId="2" borderId="5" xfId="0" applyFont="1" applyFill="1" applyBorder="1" applyAlignment="1">
      <alignment horizontal="left" vertical="center"/>
    </xf>
    <xf numFmtId="0" fontId="93" fillId="0" borderId="5" xfId="0" applyFont="1" applyBorder="1" applyAlignment="1">
      <alignment horizontal="center" vertical="center"/>
    </xf>
    <xf numFmtId="0" fontId="110" fillId="2" borderId="159" xfId="0" applyFont="1" applyFill="1" applyBorder="1" applyAlignment="1">
      <alignment horizontal="center" vertical="center"/>
    </xf>
    <xf numFmtId="0" fontId="110" fillId="2" borderId="160" xfId="0" applyFont="1" applyFill="1" applyBorder="1" applyAlignment="1">
      <alignment horizontal="center" vertical="center"/>
    </xf>
    <xf numFmtId="0" fontId="110" fillId="2" borderId="161" xfId="0" applyFont="1" applyFill="1" applyBorder="1" applyAlignment="1">
      <alignment horizontal="center" vertical="center"/>
    </xf>
    <xf numFmtId="0" fontId="110" fillId="2" borderId="7" xfId="0" applyFont="1" applyFill="1" applyBorder="1" applyAlignment="1">
      <alignment horizontal="center" vertical="center"/>
    </xf>
    <xf numFmtId="0" fontId="110" fillId="2" borderId="170" xfId="0" applyFont="1" applyFill="1" applyBorder="1" applyAlignment="1">
      <alignment horizontal="center" vertical="center"/>
    </xf>
    <xf numFmtId="0" fontId="110" fillId="2" borderId="9" xfId="0" applyFont="1" applyFill="1" applyBorder="1" applyAlignment="1">
      <alignment horizontal="center" vertical="center"/>
    </xf>
    <xf numFmtId="0" fontId="93" fillId="0" borderId="171" xfId="0" applyFont="1" applyBorder="1" applyAlignment="1">
      <alignment horizontal="center" vertical="center"/>
    </xf>
    <xf numFmtId="0" fontId="93" fillId="0" borderId="2" xfId="0" applyFont="1" applyBorder="1" applyAlignment="1">
      <alignment horizontal="center" vertical="center"/>
    </xf>
    <xf numFmtId="0" fontId="110" fillId="2" borderId="173" xfId="0" applyFont="1" applyFill="1" applyBorder="1" applyAlignment="1">
      <alignment horizontal="center" vertical="center"/>
    </xf>
    <xf numFmtId="0" fontId="110" fillId="2" borderId="174" xfId="0" applyFont="1" applyFill="1" applyBorder="1" applyAlignment="1">
      <alignment horizontal="center" vertical="center"/>
    </xf>
    <xf numFmtId="0" fontId="110" fillId="2" borderId="175" xfId="0" applyFont="1" applyFill="1" applyBorder="1" applyAlignment="1">
      <alignment horizontal="center" vertical="center"/>
    </xf>
    <xf numFmtId="0" fontId="93" fillId="0" borderId="172" xfId="0" applyFont="1" applyBorder="1" applyAlignment="1">
      <alignment horizontal="center" vertical="center"/>
    </xf>
    <xf numFmtId="0" fontId="110" fillId="2" borderId="176" xfId="0" applyFont="1" applyFill="1" applyBorder="1" applyAlignment="1">
      <alignment horizontal="center" vertical="center"/>
    </xf>
    <xf numFmtId="0" fontId="110" fillId="2" borderId="177" xfId="0" applyFont="1" applyFill="1" applyBorder="1" applyAlignment="1">
      <alignment horizontal="center" vertical="center"/>
    </xf>
    <xf numFmtId="0" fontId="110" fillId="2" borderId="178" xfId="0" applyFont="1" applyFill="1" applyBorder="1" applyAlignment="1">
      <alignment horizontal="center" vertical="center"/>
    </xf>
    <xf numFmtId="168" fontId="0" fillId="2" borderId="5" xfId="0" applyNumberFormat="1" applyFill="1" applyBorder="1"/>
    <xf numFmtId="1" fontId="0" fillId="2" borderId="5" xfId="0" applyNumberFormat="1" applyFill="1" applyBorder="1"/>
    <xf numFmtId="0" fontId="84" fillId="22" borderId="21" xfId="0" applyFont="1" applyFill="1" applyBorder="1" applyAlignment="1">
      <alignment vertical="center"/>
    </xf>
    <xf numFmtId="0" fontId="86" fillId="2" borderId="185" xfId="0" applyFont="1" applyFill="1" applyBorder="1" applyAlignment="1" applyProtection="1">
      <alignment horizontal="center" vertical="center"/>
      <protection locked="0"/>
    </xf>
    <xf numFmtId="0" fontId="86" fillId="2" borderId="66" xfId="0" applyFont="1" applyFill="1" applyBorder="1" applyAlignment="1" applyProtection="1">
      <alignment horizontal="center" vertical="center"/>
      <protection locked="0"/>
    </xf>
    <xf numFmtId="0" fontId="86" fillId="2" borderId="186" xfId="0" applyFont="1" applyFill="1" applyBorder="1" applyAlignment="1" applyProtection="1">
      <alignment horizontal="center" vertical="center"/>
      <protection locked="0"/>
    </xf>
    <xf numFmtId="0" fontId="86" fillId="2" borderId="95" xfId="0" applyFont="1" applyFill="1" applyBorder="1" applyAlignment="1" applyProtection="1">
      <alignment horizontal="center" vertical="center"/>
      <protection locked="0"/>
    </xf>
    <xf numFmtId="0" fontId="86" fillId="2" borderId="187" xfId="0" applyFont="1" applyFill="1" applyBorder="1" applyAlignment="1" applyProtection="1">
      <alignment horizontal="center" vertical="center"/>
      <protection locked="0"/>
    </xf>
    <xf numFmtId="0" fontId="86" fillId="2" borderId="189" xfId="0" applyFont="1" applyFill="1" applyBorder="1" applyAlignment="1" applyProtection="1">
      <alignment horizontal="center" vertical="center"/>
      <protection locked="0"/>
    </xf>
    <xf numFmtId="0" fontId="86" fillId="2" borderId="190" xfId="0" applyFont="1" applyFill="1" applyBorder="1" applyAlignment="1" applyProtection="1">
      <alignment horizontal="center" vertical="center"/>
      <protection locked="0"/>
    </xf>
    <xf numFmtId="16" fontId="86" fillId="2" borderId="144" xfId="0" applyNumberFormat="1" applyFont="1" applyFill="1" applyBorder="1" applyAlignment="1" applyProtection="1">
      <alignment vertical="center"/>
      <protection locked="0"/>
    </xf>
    <xf numFmtId="0" fontId="0" fillId="21" borderId="0" xfId="0" applyFill="1" applyBorder="1" applyAlignment="1" applyProtection="1">
      <protection locked="0"/>
    </xf>
    <xf numFmtId="170" fontId="53" fillId="2" borderId="191" xfId="0" applyNumberFormat="1" applyFont="1" applyFill="1" applyBorder="1" applyAlignment="1">
      <alignment horizontal="center" vertical="center"/>
    </xf>
    <xf numFmtId="165" fontId="114" fillId="2" borderId="94" xfId="0" applyNumberFormat="1" applyFont="1" applyFill="1" applyBorder="1" applyAlignment="1">
      <alignment vertical="center"/>
    </xf>
    <xf numFmtId="0" fontId="0" fillId="2" borderId="0" xfId="0" applyFont="1" applyFill="1"/>
    <xf numFmtId="20" fontId="0" fillId="2" borderId="0" xfId="0" applyNumberFormat="1" applyFont="1" applyFill="1" applyAlignment="1"/>
    <xf numFmtId="0" fontId="0" fillId="2" borderId="0" xfId="0" applyFont="1" applyFill="1" applyBorder="1"/>
    <xf numFmtId="0" fontId="52" fillId="21" borderId="0" xfId="0" applyFont="1" applyFill="1" applyProtection="1">
      <protection locked="0"/>
    </xf>
    <xf numFmtId="2" fontId="52" fillId="21" borderId="0" xfId="0" applyNumberFormat="1" applyFont="1" applyFill="1" applyProtection="1">
      <protection locked="0"/>
    </xf>
    <xf numFmtId="0" fontId="0" fillId="21" borderId="0" xfId="0" applyFill="1" applyProtection="1">
      <protection locked="0"/>
    </xf>
    <xf numFmtId="0" fontId="100" fillId="2" borderId="149" xfId="0" applyFont="1" applyFill="1" applyBorder="1" applyAlignment="1">
      <alignment horizontal="center" vertical="center" wrapText="1"/>
    </xf>
    <xf numFmtId="167" fontId="52" fillId="2" borderId="149" xfId="1" applyNumberFormat="1" applyFont="1" applyFill="1" applyBorder="1" applyAlignment="1">
      <alignment horizontal="center"/>
    </xf>
    <xf numFmtId="0" fontId="52" fillId="2" borderId="149" xfId="0" applyFont="1" applyFill="1" applyBorder="1"/>
    <xf numFmtId="0" fontId="52" fillId="2" borderId="149"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5" xfId="0" applyFont="1" applyFill="1" applyBorder="1" applyAlignment="1">
      <alignment horizontal="center" vertical="center"/>
    </xf>
    <xf numFmtId="0" fontId="15" fillId="0" borderId="172" xfId="0" applyFont="1" applyFill="1" applyBorder="1" applyAlignment="1">
      <alignment horizontal="center" vertical="center"/>
    </xf>
    <xf numFmtId="0" fontId="20" fillId="2" borderId="171" xfId="0" applyFont="1" applyFill="1" applyBorder="1" applyAlignment="1">
      <alignment horizontal="center" vertical="center"/>
    </xf>
    <xf numFmtId="0" fontId="20" fillId="0" borderId="5" xfId="0" applyFont="1" applyFill="1" applyBorder="1" applyAlignment="1">
      <alignment horizontal="center" vertical="center"/>
    </xf>
    <xf numFmtId="0" fontId="15" fillId="2" borderId="0" xfId="0" applyFont="1" applyFill="1" applyAlignment="1"/>
    <xf numFmtId="14" fontId="52" fillId="2" borderId="0" xfId="0" applyNumberFormat="1" applyFont="1" applyFill="1"/>
    <xf numFmtId="0" fontId="115" fillId="2" borderId="0" xfId="0" applyFont="1" applyFill="1" applyAlignment="1">
      <alignment horizontal="center"/>
    </xf>
    <xf numFmtId="0" fontId="95" fillId="2" borderId="0" xfId="0" applyFont="1" applyFill="1" applyAlignment="1">
      <alignment horizontal="left" indent="1"/>
    </xf>
    <xf numFmtId="0" fontId="15" fillId="2" borderId="0" xfId="0" applyFont="1" applyFill="1" applyAlignment="1">
      <alignment horizontal="left" indent="1"/>
    </xf>
    <xf numFmtId="0" fontId="15" fillId="2" borderId="0" xfId="0" applyFont="1" applyFill="1"/>
    <xf numFmtId="0" fontId="15" fillId="2" borderId="0" xfId="0" applyFont="1" applyFill="1" applyAlignment="1">
      <alignment horizontal="left" vertical="center"/>
    </xf>
    <xf numFmtId="0" fontId="95" fillId="2" borderId="0" xfId="0" applyFont="1" applyFill="1" applyAlignment="1">
      <alignment horizontal="left" vertical="center"/>
    </xf>
    <xf numFmtId="0" fontId="11" fillId="2" borderId="0" xfId="0" applyFont="1" applyFill="1" applyAlignment="1">
      <alignment vertical="center"/>
    </xf>
    <xf numFmtId="20" fontId="0" fillId="2" borderId="0" xfId="0" applyNumberFormat="1" applyFont="1" applyFill="1" applyAlignment="1">
      <alignment horizontal="center"/>
    </xf>
    <xf numFmtId="0" fontId="0" fillId="21" borderId="48" xfId="0" applyFont="1" applyFill="1" applyBorder="1"/>
    <xf numFmtId="0" fontId="0" fillId="21" borderId="0" xfId="0" applyFont="1" applyFill="1"/>
    <xf numFmtId="0" fontId="67" fillId="3" borderId="0" xfId="0" applyFont="1" applyFill="1" applyBorder="1" applyAlignment="1">
      <alignment vertical="top"/>
    </xf>
    <xf numFmtId="0" fontId="67" fillId="3" borderId="192" xfId="0" applyFont="1" applyFill="1" applyBorder="1" applyAlignment="1">
      <alignment vertical="top"/>
    </xf>
    <xf numFmtId="0" fontId="47" fillId="31" borderId="176" xfId="0" applyFont="1" applyFill="1" applyBorder="1" applyAlignment="1" applyProtection="1">
      <alignment horizontal="center" vertical="center"/>
      <protection locked="0"/>
    </xf>
    <xf numFmtId="0" fontId="47" fillId="21" borderId="194" xfId="0" applyFont="1" applyFill="1" applyBorder="1" applyAlignment="1">
      <alignment horizontal="right" vertical="center" indent="1"/>
    </xf>
    <xf numFmtId="0" fontId="83" fillId="2" borderId="196" xfId="0" applyFont="1" applyFill="1" applyBorder="1" applyAlignment="1">
      <alignment horizontal="center" vertical="center"/>
    </xf>
    <xf numFmtId="0" fontId="83" fillId="2" borderId="195" xfId="0" applyFont="1" applyFill="1" applyBorder="1" applyAlignment="1">
      <alignment horizontal="center" vertical="center"/>
    </xf>
    <xf numFmtId="0" fontId="45" fillId="21" borderId="0" xfId="0" applyFont="1" applyFill="1" applyBorder="1" applyAlignment="1">
      <alignment horizontal="right" vertical="center" wrapText="1"/>
    </xf>
    <xf numFmtId="0" fontId="52" fillId="2" borderId="0" xfId="0" applyFont="1" applyFill="1" applyBorder="1"/>
    <xf numFmtId="0" fontId="118" fillId="2" borderId="145" xfId="0" applyFont="1" applyFill="1" applyBorder="1" applyAlignment="1">
      <alignment horizontal="left" vertical="center"/>
    </xf>
    <xf numFmtId="2" fontId="67" fillId="10" borderId="5" xfId="0" applyNumberFormat="1" applyFont="1" applyFill="1" applyBorder="1" applyAlignment="1" applyProtection="1">
      <alignment vertical="top"/>
      <protection locked="0"/>
    </xf>
    <xf numFmtId="10" fontId="67" fillId="10" borderId="5" xfId="2" applyNumberFormat="1" applyFont="1" applyFill="1" applyBorder="1" applyAlignment="1" applyProtection="1">
      <alignment vertical="top"/>
      <protection locked="0"/>
    </xf>
    <xf numFmtId="2" fontId="67" fillId="10" borderId="9" xfId="0" applyNumberFormat="1" applyFont="1" applyFill="1" applyBorder="1" applyAlignment="1" applyProtection="1">
      <alignment vertical="top"/>
      <protection locked="0"/>
    </xf>
    <xf numFmtId="0" fontId="52" fillId="2" borderId="0" xfId="0" applyFont="1" applyFill="1" applyBorder="1" applyAlignment="1">
      <alignment horizontal="center" vertical="center"/>
    </xf>
    <xf numFmtId="0" fontId="0" fillId="2" borderId="5" xfId="0" applyFill="1" applyBorder="1" applyAlignment="1">
      <alignment horizontal="center"/>
    </xf>
    <xf numFmtId="165" fontId="22" fillId="2" borderId="5" xfId="0" applyNumberFormat="1" applyFont="1" applyFill="1" applyBorder="1" applyAlignment="1">
      <alignment horizontal="center"/>
    </xf>
    <xf numFmtId="0" fontId="22" fillId="2" borderId="5" xfId="0" applyFont="1" applyFill="1" applyBorder="1" applyAlignment="1">
      <alignment horizontal="center" vertical="center"/>
    </xf>
    <xf numFmtId="1" fontId="118" fillId="2" borderId="0" xfId="0" applyNumberFormat="1" applyFont="1" applyFill="1" applyAlignment="1">
      <alignment horizontal="right"/>
    </xf>
    <xf numFmtId="1" fontId="0" fillId="2" borderId="0" xfId="0" applyNumberFormat="1" applyFill="1"/>
    <xf numFmtId="0" fontId="0" fillId="2" borderId="0" xfId="0" applyFill="1" applyAlignment="1">
      <alignment horizontal="center" vertical="center"/>
    </xf>
    <xf numFmtId="0" fontId="121" fillId="21" borderId="194" xfId="0" applyFont="1" applyFill="1" applyBorder="1" applyAlignment="1">
      <alignment horizontal="center" vertical="center" wrapText="1"/>
    </xf>
    <xf numFmtId="0" fontId="67" fillId="3" borderId="149" xfId="0" applyFont="1" applyFill="1" applyBorder="1" applyAlignment="1">
      <alignment horizontal="left" vertical="center" wrapText="1" indent="1"/>
    </xf>
    <xf numFmtId="0" fontId="67" fillId="3" borderId="0" xfId="0" applyFont="1" applyFill="1" applyBorder="1" applyAlignment="1">
      <alignment horizontal="left" vertical="top" indent="1"/>
    </xf>
    <xf numFmtId="0" fontId="101" fillId="2" borderId="65" xfId="0" applyFont="1" applyFill="1" applyBorder="1" applyAlignment="1">
      <alignment horizontal="center" vertical="center"/>
    </xf>
    <xf numFmtId="0" fontId="0" fillId="39" borderId="0" xfId="0" applyFill="1"/>
    <xf numFmtId="0" fontId="101" fillId="2" borderId="102" xfId="0" applyFont="1" applyFill="1" applyBorder="1" applyAlignment="1">
      <alignment horizontal="left" vertical="center"/>
    </xf>
    <xf numFmtId="165" fontId="44" fillId="0" borderId="5" xfId="0" applyNumberFormat="1" applyFont="1" applyBorder="1" applyAlignment="1">
      <alignment horizontal="center"/>
    </xf>
    <xf numFmtId="0" fontId="101" fillId="2" borderId="65" xfId="0" applyFont="1" applyFill="1" applyBorder="1" applyAlignment="1">
      <alignment horizontal="center" vertical="center"/>
    </xf>
    <xf numFmtId="0" fontId="101" fillId="2" borderId="65" xfId="0" applyFont="1" applyFill="1" applyBorder="1" applyAlignment="1">
      <alignment horizontal="center" vertical="center"/>
    </xf>
    <xf numFmtId="0" fontId="101" fillId="2" borderId="67" xfId="0" applyFont="1" applyFill="1" applyBorder="1" applyAlignment="1">
      <alignment horizontal="center" vertical="center"/>
    </xf>
    <xf numFmtId="0" fontId="101" fillId="2" borderId="65" xfId="0" applyFont="1" applyFill="1" applyBorder="1" applyAlignment="1">
      <alignment horizontal="center" vertical="center"/>
    </xf>
    <xf numFmtId="0" fontId="101" fillId="2" borderId="65" xfId="0" applyFont="1" applyFill="1" applyBorder="1" applyAlignment="1">
      <alignment horizontal="center" vertical="center"/>
    </xf>
    <xf numFmtId="0" fontId="101" fillId="2" borderId="65" xfId="0" applyFont="1" applyFill="1" applyBorder="1" applyAlignment="1">
      <alignment horizontal="center" vertical="center"/>
    </xf>
    <xf numFmtId="0" fontId="91" fillId="2" borderId="0" xfId="0" applyFont="1" applyFill="1" applyAlignment="1"/>
    <xf numFmtId="0" fontId="2" fillId="28" borderId="230" xfId="0" applyFont="1" applyFill="1" applyBorder="1" applyAlignment="1"/>
    <xf numFmtId="0" fontId="2" fillId="28" borderId="230" xfId="0" applyFont="1" applyFill="1" applyBorder="1" applyAlignment="1">
      <alignment vertical="top"/>
    </xf>
    <xf numFmtId="0" fontId="124" fillId="28" borderId="230" xfId="0" applyFont="1" applyFill="1" applyBorder="1" applyAlignment="1">
      <alignment vertical="top"/>
    </xf>
    <xf numFmtId="0" fontId="97" fillId="21" borderId="232" xfId="0" applyFont="1" applyFill="1" applyBorder="1" applyAlignment="1">
      <alignment vertical="top"/>
    </xf>
    <xf numFmtId="0" fontId="2" fillId="28" borderId="231" xfId="0" applyFont="1" applyFill="1" applyBorder="1" applyAlignment="1"/>
    <xf numFmtId="0" fontId="2" fillId="28" borderId="230" xfId="0" applyFont="1" applyFill="1" applyBorder="1" applyAlignment="1">
      <alignment vertical="center"/>
    </xf>
    <xf numFmtId="0" fontId="2" fillId="2" borderId="0" xfId="0" applyFont="1" applyFill="1" applyAlignment="1" applyProtection="1">
      <protection locked="0"/>
    </xf>
    <xf numFmtId="0" fontId="2" fillId="2" borderId="156" xfId="0" applyFont="1" applyFill="1" applyBorder="1" applyAlignment="1"/>
    <xf numFmtId="0" fontId="2" fillId="21" borderId="233" xfId="0" applyFont="1" applyFill="1" applyBorder="1" applyAlignment="1"/>
    <xf numFmtId="0" fontId="2" fillId="28" borderId="229" xfId="0" applyFont="1" applyFill="1" applyBorder="1" applyAlignment="1"/>
    <xf numFmtId="0" fontId="2" fillId="2" borderId="0" xfId="0" applyFont="1" applyFill="1" applyAlignment="1"/>
    <xf numFmtId="22" fontId="15" fillId="2" borderId="0" xfId="0" applyNumberFormat="1" applyFont="1" applyFill="1" applyBorder="1" applyAlignment="1"/>
    <xf numFmtId="0" fontId="0" fillId="2" borderId="0" xfId="0" applyFill="1" applyAlignment="1"/>
    <xf numFmtId="0" fontId="6" fillId="2" borderId="0" xfId="0" applyFont="1" applyFill="1" applyBorder="1" applyAlignment="1">
      <alignment vertical="center"/>
    </xf>
    <xf numFmtId="0" fontId="97" fillId="2" borderId="0" xfId="0" applyFont="1" applyFill="1" applyBorder="1" applyAlignment="1">
      <alignment vertical="center"/>
    </xf>
    <xf numFmtId="0" fontId="17" fillId="2" borderId="0" xfId="0" applyFont="1" applyFill="1" applyAlignment="1"/>
    <xf numFmtId="0" fontId="4" fillId="2" borderId="0" xfId="0" applyFont="1" applyFill="1" applyAlignment="1"/>
    <xf numFmtId="0" fontId="4" fillId="2" borderId="0" xfId="0" applyFont="1" applyFill="1" applyBorder="1" applyAlignment="1"/>
    <xf numFmtId="22" fontId="15" fillId="41" borderId="0" xfId="0" applyNumberFormat="1" applyFont="1" applyFill="1" applyBorder="1" applyAlignment="1"/>
    <xf numFmtId="0" fontId="4" fillId="2" borderId="0" xfId="0" applyFont="1" applyFill="1" applyAlignment="1" applyProtection="1">
      <protection locked="0"/>
    </xf>
    <xf numFmtId="0" fontId="7" fillId="2" borderId="0" xfId="0" applyFont="1" applyFill="1" applyBorder="1" applyAlignment="1">
      <alignment vertical="center"/>
    </xf>
    <xf numFmtId="0" fontId="15" fillId="2" borderId="0" xfId="0" applyFont="1" applyFill="1" applyBorder="1" applyAlignment="1">
      <alignment vertical="center"/>
    </xf>
    <xf numFmtId="0" fontId="7" fillId="2" borderId="0" xfId="0" applyFont="1" applyFill="1" applyAlignment="1"/>
    <xf numFmtId="0" fontId="7" fillId="2" borderId="0" xfId="0" applyFont="1" applyFill="1" applyAlignment="1" applyProtection="1">
      <protection locked="0"/>
    </xf>
    <xf numFmtId="0" fontId="8" fillId="2" borderId="0" xfId="0" applyFont="1" applyFill="1" applyBorder="1" applyAlignment="1">
      <alignment vertical="center"/>
    </xf>
    <xf numFmtId="0" fontId="47" fillId="2" borderId="0" xfId="0" applyFont="1" applyFill="1" applyBorder="1" applyAlignment="1" applyProtection="1">
      <alignment vertical="center"/>
      <protection locked="0"/>
    </xf>
    <xf numFmtId="0" fontId="111" fillId="2" borderId="0" xfId="0" applyFont="1" applyFill="1" applyBorder="1" applyAlignment="1">
      <alignment vertical="center"/>
    </xf>
    <xf numFmtId="0" fontId="9" fillId="2" borderId="0" xfId="0" applyFont="1" applyFill="1" applyAlignment="1"/>
    <xf numFmtId="0" fontId="9" fillId="2" borderId="0" xfId="0" applyFont="1" applyFill="1" applyAlignment="1" applyProtection="1">
      <protection locked="0"/>
    </xf>
    <xf numFmtId="43" fontId="9" fillId="2" borderId="0" xfId="1" applyFont="1" applyFill="1" applyBorder="1" applyAlignment="1">
      <alignment vertical="center"/>
    </xf>
    <xf numFmtId="43" fontId="9" fillId="2" borderId="0" xfId="1" applyNumberFormat="1" applyFont="1" applyFill="1" applyBorder="1" applyAlignment="1">
      <alignment vertical="center"/>
    </xf>
    <xf numFmtId="0" fontId="9" fillId="2" borderId="0" xfId="0" applyFont="1" applyFill="1" applyBorder="1" applyAlignment="1">
      <alignment vertical="center"/>
    </xf>
    <xf numFmtId="43" fontId="0" fillId="2" borderId="154" xfId="1" applyFont="1" applyFill="1" applyBorder="1" applyAlignment="1">
      <alignment vertical="center"/>
    </xf>
    <xf numFmtId="43" fontId="0" fillId="2" borderId="154" xfId="0" applyNumberFormat="1" applyFont="1" applyFill="1" applyBorder="1" applyAlignment="1">
      <alignment vertical="center"/>
    </xf>
    <xf numFmtId="0" fontId="9" fillId="2" borderId="0" xfId="0" applyFont="1" applyFill="1" applyAlignment="1">
      <alignment vertical="center"/>
    </xf>
    <xf numFmtId="0" fontId="0" fillId="2" borderId="0" xfId="0" applyFill="1" applyBorder="1" applyAlignment="1">
      <alignment horizontal="center" vertical="center"/>
    </xf>
    <xf numFmtId="0" fontId="0" fillId="2" borderId="149" xfId="0" applyFill="1" applyBorder="1" applyAlignment="1"/>
    <xf numFmtId="0" fontId="2" fillId="2" borderId="0" xfId="0" applyFont="1" applyFill="1" applyBorder="1" applyAlignment="1">
      <alignment vertical="center"/>
    </xf>
    <xf numFmtId="16" fontId="3" fillId="2" borderId="0" xfId="0" applyNumberFormat="1" applyFont="1" applyFill="1" applyBorder="1" applyAlignment="1">
      <alignment vertical="center"/>
    </xf>
    <xf numFmtId="0" fontId="100" fillId="2" borderId="149" xfId="0" applyFont="1" applyFill="1" applyBorder="1" applyAlignment="1">
      <alignment horizontal="center" vertical="center"/>
    </xf>
    <xf numFmtId="166" fontId="7" fillId="2" borderId="0" xfId="0" quotePrefix="1" applyNumberFormat="1" applyFont="1" applyFill="1" applyBorder="1" applyAlignment="1">
      <alignment vertical="center"/>
    </xf>
    <xf numFmtId="43" fontId="52" fillId="2" borderId="149" xfId="1" applyFont="1" applyFill="1" applyBorder="1" applyAlignment="1"/>
    <xf numFmtId="0" fontId="2" fillId="2" borderId="0" xfId="0" applyFont="1" applyFill="1" applyAlignment="1">
      <alignment horizontal="left" vertical="center"/>
    </xf>
    <xf numFmtId="2" fontId="2" fillId="2" borderId="0" xfId="0" applyNumberFormat="1" applyFont="1" applyFill="1" applyBorder="1" applyAlignment="1">
      <alignment horizontal="left" vertical="center"/>
    </xf>
    <xf numFmtId="2" fontId="7" fillId="2" borderId="0" xfId="0" applyNumberFormat="1" applyFont="1" applyFill="1" applyBorder="1" applyAlignment="1">
      <alignment vertical="center"/>
    </xf>
    <xf numFmtId="0" fontId="7" fillId="2" borderId="0" xfId="0" applyNumberFormat="1" applyFont="1" applyFill="1" applyBorder="1" applyAlignment="1">
      <alignment vertical="center"/>
    </xf>
    <xf numFmtId="0" fontId="123" fillId="2" borderId="5" xfId="0" applyFont="1" applyFill="1" applyBorder="1" applyAlignment="1">
      <alignment horizontal="left" vertical="center"/>
    </xf>
    <xf numFmtId="9" fontId="7" fillId="2" borderId="0" xfId="0" applyNumberFormat="1" applyFont="1" applyFill="1" applyBorder="1" applyAlignment="1">
      <alignment vertical="center"/>
    </xf>
    <xf numFmtId="0" fontId="123" fillId="2" borderId="11" xfId="0" applyFont="1" applyFill="1" applyBorder="1" applyAlignment="1">
      <alignment horizontal="left" vertical="center"/>
    </xf>
    <xf numFmtId="1" fontId="7" fillId="2" borderId="0" xfId="1" applyNumberFormat="1" applyFont="1" applyFill="1" applyBorder="1" applyAlignment="1">
      <alignment vertical="center"/>
    </xf>
    <xf numFmtId="0" fontId="15" fillId="2" borderId="2" xfId="0" applyFont="1" applyFill="1" applyBorder="1" applyAlignment="1">
      <alignment horizontal="left" vertical="center"/>
    </xf>
    <xf numFmtId="0" fontId="110" fillId="2" borderId="173" xfId="0" applyFont="1" applyFill="1" applyBorder="1" applyAlignment="1"/>
    <xf numFmtId="0" fontId="110" fillId="2" borderId="174" xfId="0" applyFont="1" applyFill="1" applyBorder="1" applyAlignment="1"/>
    <xf numFmtId="0" fontId="110" fillId="2" borderId="175" xfId="0" applyFont="1" applyFill="1" applyBorder="1" applyAlignment="1"/>
    <xf numFmtId="1" fontId="52" fillId="2" borderId="149" xfId="1" applyNumberFormat="1" applyFont="1" applyFill="1" applyBorder="1" applyAlignment="1">
      <alignment horizontal="center" vertical="center"/>
    </xf>
    <xf numFmtId="0" fontId="15" fillId="0" borderId="5" xfId="0" applyFont="1" applyFill="1" applyBorder="1" applyAlignment="1">
      <alignment horizontal="left" vertical="center"/>
    </xf>
    <xf numFmtId="0" fontId="110" fillId="2" borderId="7" xfId="0" applyFont="1" applyFill="1" applyBorder="1" applyAlignment="1"/>
    <xf numFmtId="0" fontId="110" fillId="2" borderId="170" xfId="0" applyFont="1" applyFill="1" applyBorder="1" applyAlignment="1"/>
    <xf numFmtId="0" fontId="110" fillId="2" borderId="9" xfId="0" applyFont="1" applyFill="1" applyBorder="1" applyAlignment="1"/>
    <xf numFmtId="0" fontId="15" fillId="2" borderId="5" xfId="0" applyFont="1" applyFill="1" applyBorder="1" applyAlignment="1">
      <alignment horizontal="left" vertical="center"/>
    </xf>
    <xf numFmtId="0" fontId="7" fillId="2" borderId="0" xfId="0" quotePrefix="1" applyFont="1" applyFill="1" applyAlignment="1" applyProtection="1">
      <protection locked="0"/>
    </xf>
    <xf numFmtId="166" fontId="7" fillId="2" borderId="0" xfId="0" applyNumberFormat="1" applyFont="1" applyFill="1" applyBorder="1" applyAlignment="1">
      <alignment vertical="center" textRotation="90"/>
    </xf>
    <xf numFmtId="168" fontId="15" fillId="2" borderId="0" xfId="0" applyNumberFormat="1" applyFont="1" applyFill="1" applyAlignment="1" applyProtection="1">
      <protection locked="0"/>
    </xf>
    <xf numFmtId="0" fontId="15" fillId="2" borderId="0" xfId="0" applyNumberFormat="1" applyFont="1" applyFill="1" applyAlignment="1" applyProtection="1">
      <protection locked="0"/>
    </xf>
    <xf numFmtId="1" fontId="7" fillId="2" borderId="0" xfId="0" applyNumberFormat="1" applyFont="1" applyFill="1" applyBorder="1" applyAlignment="1">
      <alignment vertical="center"/>
    </xf>
    <xf numFmtId="0" fontId="7" fillId="2" borderId="0" xfId="0" applyFont="1" applyFill="1" applyBorder="1" applyAlignment="1"/>
    <xf numFmtId="0" fontId="7" fillId="2" borderId="0" xfId="0" applyFont="1" applyFill="1" applyBorder="1" applyAlignment="1" applyProtection="1">
      <protection locked="0"/>
    </xf>
    <xf numFmtId="0" fontId="15" fillId="0" borderId="172" xfId="0" applyFont="1" applyFill="1" applyBorder="1" applyAlignment="1">
      <alignment horizontal="left" vertical="center"/>
    </xf>
    <xf numFmtId="0" fontId="110" fillId="2" borderId="176" xfId="0" applyFont="1" applyFill="1" applyBorder="1" applyAlignment="1"/>
    <xf numFmtId="0" fontId="110" fillId="2" borderId="177" xfId="0" applyFont="1" applyFill="1" applyBorder="1" applyAlignment="1"/>
    <xf numFmtId="0" fontId="110" fillId="2" borderId="178" xfId="0" applyFont="1" applyFill="1" applyBorder="1" applyAlignment="1"/>
    <xf numFmtId="0" fontId="20" fillId="2" borderId="171" xfId="0" applyFont="1" applyFill="1" applyBorder="1" applyAlignment="1">
      <alignment horizontal="left" vertical="center"/>
    </xf>
    <xf numFmtId="0" fontId="110" fillId="2" borderId="159" xfId="0" applyFont="1" applyFill="1" applyBorder="1" applyAlignment="1"/>
    <xf numFmtId="0" fontId="110" fillId="2" borderId="160" xfId="0" applyFont="1" applyFill="1" applyBorder="1" applyAlignment="1"/>
    <xf numFmtId="0" fontId="110" fillId="2" borderId="161" xfId="0" applyFont="1" applyFill="1" applyBorder="1" applyAlignment="1"/>
    <xf numFmtId="43" fontId="52" fillId="2" borderId="0" xfId="1" applyFont="1" applyFill="1" applyBorder="1" applyAlignment="1"/>
    <xf numFmtId="1" fontId="10" fillId="2" borderId="0" xfId="0" applyNumberFormat="1" applyFont="1" applyFill="1" applyBorder="1" applyAlignment="1">
      <alignment vertical="center"/>
    </xf>
    <xf numFmtId="0" fontId="20" fillId="0" borderId="5" xfId="0" applyFont="1" applyFill="1" applyBorder="1" applyAlignment="1">
      <alignment horizontal="left" vertical="center"/>
    </xf>
    <xf numFmtId="0" fontId="52" fillId="2" borderId="0" xfId="0" applyFont="1" applyFill="1" applyBorder="1" applyAlignment="1"/>
    <xf numFmtId="0" fontId="7" fillId="0" borderId="0" xfId="0" applyFont="1" applyFill="1" applyAlignment="1"/>
    <xf numFmtId="0" fontId="7" fillId="0" borderId="0" xfId="0" applyFont="1" applyFill="1" applyAlignment="1" applyProtection="1">
      <protection locked="0"/>
    </xf>
    <xf numFmtId="168" fontId="15" fillId="0" borderId="0" xfId="0" applyNumberFormat="1" applyFont="1" applyFill="1" applyAlignment="1" applyProtection="1">
      <protection locked="0"/>
    </xf>
    <xf numFmtId="0" fontId="15" fillId="0" borderId="0" xfId="0" applyNumberFormat="1" applyFont="1" applyFill="1" applyAlignment="1" applyProtection="1">
      <protection locked="0"/>
    </xf>
    <xf numFmtId="0" fontId="20" fillId="2" borderId="5" xfId="0" applyFont="1" applyFill="1" applyBorder="1" applyAlignment="1">
      <alignment horizontal="left" vertical="center"/>
    </xf>
    <xf numFmtId="0" fontId="11" fillId="2" borderId="0" xfId="0" applyFont="1" applyFill="1" applyBorder="1" applyAlignment="1">
      <alignment vertical="center"/>
    </xf>
    <xf numFmtId="0" fontId="0" fillId="2" borderId="0" xfId="0" applyFill="1" applyBorder="1" applyAlignment="1"/>
    <xf numFmtId="0" fontId="115" fillId="2" borderId="0" xfId="0" applyFont="1" applyFill="1" applyBorder="1" applyAlignment="1">
      <alignment horizontal="center" vertical="center"/>
    </xf>
    <xf numFmtId="0" fontId="95" fillId="2" borderId="0" xfId="0" applyFont="1" applyFill="1" applyBorder="1" applyAlignment="1">
      <alignment vertical="center"/>
    </xf>
    <xf numFmtId="43" fontId="0" fillId="2" borderId="0" xfId="1" applyFont="1" applyFill="1" applyBorder="1" applyAlignment="1">
      <alignment vertical="center"/>
    </xf>
    <xf numFmtId="168" fontId="15" fillId="2" borderId="0" xfId="0" applyNumberFormat="1" applyFont="1" applyFill="1" applyBorder="1" applyAlignment="1" applyProtection="1">
      <protection locked="0"/>
    </xf>
    <xf numFmtId="0" fontId="15" fillId="2" borderId="0" xfId="0" applyNumberFormat="1" applyFont="1" applyFill="1" applyBorder="1" applyAlignment="1" applyProtection="1">
      <protection locked="0"/>
    </xf>
    <xf numFmtId="0" fontId="52" fillId="2" borderId="0" xfId="0" applyFont="1" applyFill="1" applyAlignment="1"/>
    <xf numFmtId="0" fontId="9" fillId="2" borderId="0" xfId="0" applyFont="1" applyFill="1" applyBorder="1" applyAlignment="1"/>
    <xf numFmtId="0" fontId="15" fillId="2" borderId="0" xfId="0" applyFont="1" applyFill="1" applyBorder="1" applyAlignment="1">
      <alignment horizontal="left" vertical="center"/>
    </xf>
    <xf numFmtId="0" fontId="95" fillId="2" borderId="0" xfId="0" applyFont="1" applyFill="1" applyBorder="1" applyAlignment="1">
      <alignment horizontal="left" vertical="center"/>
    </xf>
    <xf numFmtId="0" fontId="0" fillId="2" borderId="0" xfId="0" applyFill="1" applyBorder="1" applyAlignment="1">
      <alignment vertical="center"/>
    </xf>
    <xf numFmtId="0" fontId="7" fillId="0" borderId="0" xfId="0" applyFont="1" applyFill="1" applyBorder="1" applyAlignment="1"/>
    <xf numFmtId="0" fontId="7" fillId="0" borderId="0" xfId="0" applyFont="1" applyFill="1" applyBorder="1" applyAlignment="1" applyProtection="1">
      <protection locked="0"/>
    </xf>
    <xf numFmtId="168" fontId="15" fillId="0" borderId="0" xfId="0" applyNumberFormat="1" applyFont="1" applyFill="1" applyBorder="1" applyAlignment="1" applyProtection="1">
      <protection locked="0"/>
    </xf>
    <xf numFmtId="0" fontId="15" fillId="0" borderId="0" xfId="0" applyNumberFormat="1" applyFont="1" applyFill="1" applyBorder="1" applyAlignment="1" applyProtection="1">
      <protection locked="0"/>
    </xf>
    <xf numFmtId="0" fontId="7" fillId="2" borderId="0" xfId="0" applyFont="1" applyFill="1" applyBorder="1" applyAlignment="1" applyProtection="1">
      <alignment vertical="center"/>
      <protection locked="0"/>
    </xf>
    <xf numFmtId="0" fontId="16" fillId="2" borderId="0" xfId="0" applyFont="1" applyFill="1" applyBorder="1" applyAlignment="1">
      <alignment horizontal="left" vertical="center"/>
    </xf>
    <xf numFmtId="0" fontId="15" fillId="2" borderId="0" xfId="0" applyFont="1" applyFill="1" applyAlignment="1">
      <alignment vertical="center"/>
    </xf>
    <xf numFmtId="0" fontId="7" fillId="0" borderId="0" xfId="0" applyFont="1" applyFill="1" applyAlignment="1">
      <alignment vertical="center"/>
    </xf>
    <xf numFmtId="0" fontId="7" fillId="0" borderId="0" xfId="0" applyFont="1" applyFill="1" applyBorder="1" applyAlignment="1">
      <alignment vertical="center"/>
    </xf>
    <xf numFmtId="0" fontId="7" fillId="0" borderId="0" xfId="0" applyFont="1" applyFill="1" applyBorder="1" applyAlignment="1" applyProtection="1">
      <alignment vertical="center"/>
      <protection locked="0"/>
    </xf>
    <xf numFmtId="168" fontId="15" fillId="0" borderId="0" xfId="0" applyNumberFormat="1" applyFont="1" applyFill="1" applyBorder="1" applyAlignment="1" applyProtection="1">
      <alignment vertical="center"/>
      <protection locked="0"/>
    </xf>
    <xf numFmtId="0" fontId="15" fillId="0" borderId="0" xfId="0" applyNumberFormat="1" applyFont="1" applyFill="1" applyBorder="1" applyAlignment="1" applyProtection="1">
      <alignment vertical="center"/>
      <protection locked="0"/>
    </xf>
    <xf numFmtId="1" fontId="7" fillId="0" borderId="0" xfId="0" applyNumberFormat="1" applyFont="1" applyFill="1" applyBorder="1" applyAlignment="1">
      <alignment vertical="center"/>
    </xf>
    <xf numFmtId="1" fontId="16" fillId="2" borderId="0" xfId="0" applyNumberFormat="1" applyFont="1" applyFill="1" applyBorder="1" applyAlignment="1">
      <alignment vertical="center"/>
    </xf>
    <xf numFmtId="0" fontId="0" fillId="6" borderId="7" xfId="0" applyFill="1" applyBorder="1" applyAlignment="1">
      <alignment horizontal="center" vertical="center"/>
    </xf>
    <xf numFmtId="0" fontId="0" fillId="6" borderId="9" xfId="0" applyFill="1" applyBorder="1" applyAlignment="1">
      <alignment horizontal="center" vertical="center"/>
    </xf>
    <xf numFmtId="0" fontId="86" fillId="0" borderId="0" xfId="0" applyFont="1" applyFill="1" applyBorder="1" applyAlignment="1">
      <alignment horizontal="center" vertical="center"/>
    </xf>
    <xf numFmtId="1" fontId="7" fillId="2" borderId="0" xfId="0" applyNumberFormat="1" applyFont="1" applyFill="1" applyBorder="1" applyAlignment="1" applyProtection="1">
      <alignment vertical="center"/>
      <protection locked="0"/>
    </xf>
    <xf numFmtId="1" fontId="7" fillId="0" borderId="0" xfId="0" applyNumberFormat="1" applyFont="1" applyFill="1" applyBorder="1" applyAlignment="1" applyProtection="1">
      <alignment vertical="center"/>
      <protection locked="0"/>
    </xf>
    <xf numFmtId="0" fontId="106" fillId="27" borderId="58" xfId="0" applyFont="1" applyFill="1" applyBorder="1" applyAlignment="1">
      <alignment horizontal="left" vertical="center"/>
    </xf>
    <xf numFmtId="0" fontId="9" fillId="2" borderId="0" xfId="0" applyFont="1" applyFill="1" applyBorder="1" applyAlignment="1" applyProtection="1">
      <protection locked="0"/>
    </xf>
    <xf numFmtId="0" fontId="106" fillId="27" borderId="59" xfId="0" applyFont="1" applyFill="1" applyBorder="1" applyAlignment="1">
      <alignment horizontal="left" vertical="center"/>
    </xf>
    <xf numFmtId="0" fontId="4" fillId="2" borderId="0" xfId="0" applyFont="1" applyFill="1" applyBorder="1" applyAlignment="1" applyProtection="1">
      <protection locked="0"/>
    </xf>
    <xf numFmtId="0" fontId="108" fillId="12" borderId="52" xfId="0" applyFont="1" applyFill="1" applyBorder="1" applyAlignment="1">
      <alignment horizontal="left" vertical="center"/>
    </xf>
    <xf numFmtId="0" fontId="108" fillId="12" borderId="53" xfId="0" applyFont="1" applyFill="1" applyBorder="1" applyAlignment="1">
      <alignment horizontal="left" vertical="center"/>
    </xf>
    <xf numFmtId="0" fontId="8" fillId="2" borderId="0" xfId="0" applyFont="1" applyFill="1" applyBorder="1" applyAlignment="1">
      <alignment vertical="top"/>
    </xf>
    <xf numFmtId="0" fontId="20" fillId="2" borderId="5" xfId="0" applyFont="1" applyFill="1" applyBorder="1" applyAlignment="1">
      <alignment horizontal="center" vertical="center"/>
    </xf>
    <xf numFmtId="0" fontId="16" fillId="2" borderId="0" xfId="0" applyFont="1" applyFill="1" applyBorder="1" applyAlignment="1"/>
    <xf numFmtId="0" fontId="2" fillId="2" borderId="0" xfId="0" applyFont="1" applyFill="1" applyBorder="1" applyAlignment="1"/>
    <xf numFmtId="0" fontId="15" fillId="2" borderId="5" xfId="0" quotePrefix="1" applyFont="1" applyFill="1" applyBorder="1" applyAlignment="1">
      <alignment horizontal="left" vertical="center"/>
    </xf>
    <xf numFmtId="168" fontId="2" fillId="2" borderId="0" xfId="0" applyNumberFormat="1" applyFont="1" applyFill="1" applyBorder="1" applyAlignment="1"/>
    <xf numFmtId="0" fontId="2" fillId="2" borderId="0" xfId="0" applyNumberFormat="1" applyFont="1" applyFill="1" applyAlignment="1"/>
    <xf numFmtId="0" fontId="2" fillId="2" borderId="0" xfId="0" applyNumberFormat="1" applyFont="1" applyFill="1" applyBorder="1" applyAlignment="1"/>
    <xf numFmtId="0" fontId="0" fillId="2" borderId="5" xfId="0" applyNumberFormat="1" applyFont="1" applyFill="1" applyBorder="1" applyAlignment="1">
      <alignment horizontal="center" vertical="center"/>
    </xf>
    <xf numFmtId="0" fontId="0" fillId="2" borderId="5" xfId="0" applyNumberFormat="1" applyFill="1" applyBorder="1" applyAlignment="1">
      <alignment horizontal="center" vertical="center"/>
    </xf>
    <xf numFmtId="22" fontId="15" fillId="36" borderId="0" xfId="0" applyNumberFormat="1" applyFont="1" applyFill="1" applyAlignment="1" applyProtection="1">
      <alignment horizontal="center" vertical="center"/>
      <protection locked="0"/>
    </xf>
    <xf numFmtId="172" fontId="15" fillId="17" borderId="173" xfId="0" applyNumberFormat="1" applyFont="1" applyFill="1" applyBorder="1" applyAlignment="1">
      <alignment vertical="center"/>
    </xf>
    <xf numFmtId="0" fontId="2" fillId="17" borderId="5" xfId="0" applyFont="1" applyFill="1" applyBorder="1" applyAlignment="1">
      <alignment horizontal="center" vertical="center"/>
    </xf>
    <xf numFmtId="2" fontId="20" fillId="2" borderId="5" xfId="0" applyNumberFormat="1" applyFont="1" applyFill="1" applyBorder="1" applyAlignment="1" applyProtection="1">
      <alignment horizontal="center" vertical="center"/>
      <protection locked="0"/>
    </xf>
    <xf numFmtId="172" fontId="15" fillId="17" borderId="7" xfId="0" applyNumberFormat="1" applyFont="1" applyFill="1" applyBorder="1" applyAlignment="1">
      <alignment vertical="center"/>
    </xf>
    <xf numFmtId="173" fontId="2" fillId="2" borderId="0" xfId="0" applyNumberFormat="1" applyFont="1" applyFill="1" applyAlignment="1" applyProtection="1">
      <protection locked="0"/>
    </xf>
    <xf numFmtId="0" fontId="16" fillId="2" borderId="0" xfId="0" applyFont="1" applyFill="1" applyAlignment="1" applyProtection="1">
      <protection locked="0"/>
    </xf>
    <xf numFmtId="0" fontId="16" fillId="2" borderId="0" xfId="0" applyFont="1" applyFill="1" applyAlignment="1"/>
    <xf numFmtId="168" fontId="2" fillId="2" borderId="0" xfId="0" applyNumberFormat="1" applyFont="1" applyFill="1" applyAlignment="1"/>
    <xf numFmtId="0" fontId="17" fillId="2" borderId="0" xfId="0" applyFont="1" applyFill="1" applyAlignment="1" applyProtection="1">
      <alignment horizontal="right" vertical="center"/>
      <protection locked="0"/>
    </xf>
    <xf numFmtId="165" fontId="16" fillId="2" borderId="0" xfId="0" applyNumberFormat="1" applyFont="1" applyFill="1" applyAlignment="1" applyProtection="1">
      <alignment horizontal="left" vertical="top"/>
      <protection locked="0"/>
    </xf>
    <xf numFmtId="165" fontId="16" fillId="2" borderId="0" xfId="0" applyNumberFormat="1" applyFont="1" applyFill="1" applyAlignment="1" applyProtection="1">
      <protection locked="0"/>
    </xf>
    <xf numFmtId="0" fontId="18" fillId="2" borderId="0" xfId="0" quotePrefix="1" applyFont="1" applyFill="1" applyBorder="1" applyAlignment="1" applyProtection="1">
      <alignment vertical="center"/>
      <protection locked="0"/>
    </xf>
    <xf numFmtId="168" fontId="18" fillId="2" borderId="0" xfId="0" applyNumberFormat="1" applyFont="1" applyFill="1" applyBorder="1" applyAlignment="1" applyProtection="1">
      <protection locked="0"/>
    </xf>
    <xf numFmtId="0" fontId="18" fillId="2" borderId="0" xfId="0" applyNumberFormat="1" applyFont="1" applyFill="1" applyBorder="1" applyAlignment="1" applyProtection="1">
      <protection locked="0"/>
    </xf>
    <xf numFmtId="0" fontId="92" fillId="2" borderId="0" xfId="0" applyFont="1" applyFill="1" applyBorder="1" applyAlignment="1">
      <alignment vertical="center"/>
    </xf>
    <xf numFmtId="0" fontId="93" fillId="2" borderId="0" xfId="0" applyFont="1" applyFill="1" applyBorder="1" applyAlignment="1">
      <alignment vertical="center"/>
    </xf>
    <xf numFmtId="0" fontId="18" fillId="2" borderId="0" xfId="0" applyFont="1" applyFill="1" applyBorder="1" applyAlignment="1" applyProtection="1">
      <protection locked="0"/>
    </xf>
    <xf numFmtId="43" fontId="0" fillId="2" borderId="0" xfId="1" applyNumberFormat="1" applyFont="1" applyFill="1" applyBorder="1" applyAlignment="1">
      <alignment vertical="center"/>
    </xf>
    <xf numFmtId="1" fontId="15" fillId="2" borderId="5" xfId="0" quotePrefix="1" applyNumberFormat="1" applyFont="1" applyFill="1" applyBorder="1" applyAlignment="1">
      <alignment horizontal="center" vertical="center"/>
    </xf>
    <xf numFmtId="168" fontId="2" fillId="2" borderId="0" xfId="0" quotePrefix="1" applyNumberFormat="1" applyFont="1" applyFill="1" applyAlignment="1"/>
    <xf numFmtId="0" fontId="18" fillId="12" borderId="7" xfId="0" quotePrefix="1" applyFont="1" applyFill="1" applyBorder="1" applyAlignment="1" applyProtection="1">
      <alignment vertical="center"/>
      <protection locked="0"/>
    </xf>
    <xf numFmtId="0" fontId="18" fillId="12" borderId="9" xfId="0" quotePrefix="1" applyFont="1" applyFill="1" applyBorder="1" applyAlignment="1" applyProtection="1">
      <alignment vertical="center"/>
      <protection locked="0"/>
    </xf>
    <xf numFmtId="0" fontId="18" fillId="5" borderId="7" xfId="0" quotePrefix="1" applyFont="1" applyFill="1" applyBorder="1" applyAlignment="1" applyProtection="1">
      <alignment vertical="center"/>
      <protection locked="0"/>
    </xf>
    <xf numFmtId="0" fontId="18" fillId="5" borderId="9" xfId="0" quotePrefix="1" applyFont="1" applyFill="1" applyBorder="1" applyAlignment="1" applyProtection="1">
      <alignment vertical="center"/>
      <protection locked="0"/>
    </xf>
    <xf numFmtId="0" fontId="18" fillId="13" borderId="7" xfId="0" quotePrefix="1" applyFont="1" applyFill="1" applyBorder="1" applyAlignment="1" applyProtection="1">
      <alignment vertical="center"/>
      <protection locked="0"/>
    </xf>
    <xf numFmtId="0" fontId="18" fillId="13" borderId="9" xfId="0" quotePrefix="1" applyFont="1" applyFill="1" applyBorder="1" applyAlignment="1" applyProtection="1">
      <alignment vertical="center"/>
      <protection locked="0"/>
    </xf>
    <xf numFmtId="0" fontId="18" fillId="6" borderId="7" xfId="0" quotePrefix="1" applyFont="1" applyFill="1" applyBorder="1" applyAlignment="1" applyProtection="1">
      <alignment vertical="center"/>
      <protection locked="0"/>
    </xf>
    <xf numFmtId="0" fontId="18" fillId="6" borderId="9" xfId="0" quotePrefix="1" applyFont="1" applyFill="1" applyBorder="1" applyAlignment="1" applyProtection="1">
      <alignment vertical="center"/>
      <protection locked="0"/>
    </xf>
    <xf numFmtId="0" fontId="95" fillId="2" borderId="5" xfId="0" applyFont="1" applyFill="1" applyBorder="1" applyAlignment="1">
      <alignment horizontal="center" vertical="center"/>
    </xf>
    <xf numFmtId="0" fontId="95" fillId="2" borderId="5" xfId="0" applyFont="1" applyFill="1" applyBorder="1" applyAlignment="1">
      <alignment vertical="center"/>
    </xf>
    <xf numFmtId="10" fontId="0" fillId="2" borderId="0" xfId="0" applyNumberFormat="1" applyFont="1" applyFill="1" applyBorder="1" applyAlignment="1">
      <alignment vertical="center"/>
    </xf>
    <xf numFmtId="0" fontId="16" fillId="2" borderId="5" xfId="0" applyFont="1" applyFill="1" applyBorder="1" applyAlignment="1" applyProtection="1">
      <alignment horizontal="center"/>
      <protection locked="0"/>
    </xf>
    <xf numFmtId="0" fontId="95" fillId="2" borderId="180" xfId="0" applyNumberFormat="1" applyFont="1" applyFill="1" applyBorder="1" applyAlignment="1">
      <alignment horizontal="center" vertical="center"/>
    </xf>
    <xf numFmtId="43" fontId="95" fillId="2" borderId="180" xfId="1" applyFont="1" applyFill="1" applyBorder="1" applyAlignment="1">
      <alignment horizontal="center" vertical="center"/>
    </xf>
    <xf numFmtId="43" fontId="95" fillId="2" borderId="183" xfId="1" applyFont="1" applyFill="1" applyBorder="1" applyAlignment="1">
      <alignment horizontal="center" vertical="center"/>
    </xf>
    <xf numFmtId="43" fontId="2" fillId="2" borderId="5" xfId="0" applyNumberFormat="1" applyFont="1" applyFill="1" applyBorder="1" applyAlignment="1"/>
    <xf numFmtId="0" fontId="92" fillId="11" borderId="7" xfId="0" applyFont="1" applyFill="1" applyBorder="1" applyAlignment="1">
      <alignment vertical="center"/>
    </xf>
    <xf numFmtId="168" fontId="18" fillId="33" borderId="5" xfId="0" applyNumberFormat="1" applyFont="1" applyFill="1" applyBorder="1" applyAlignment="1">
      <alignment horizontal="center" vertical="center"/>
    </xf>
    <xf numFmtId="0" fontId="2" fillId="2" borderId="5" xfId="0" applyNumberFormat="1" applyFont="1" applyFill="1" applyBorder="1" applyAlignment="1"/>
    <xf numFmtId="168" fontId="20" fillId="2" borderId="0" xfId="0" applyNumberFormat="1" applyFont="1" applyFill="1" applyAlignment="1" applyProtection="1">
      <alignment vertical="center"/>
      <protection locked="0"/>
    </xf>
    <xf numFmtId="0" fontId="20" fillId="2" borderId="0" xfId="0" applyNumberFormat="1" applyFont="1" applyFill="1" applyAlignment="1" applyProtection="1">
      <alignment vertical="center"/>
      <protection locked="0"/>
    </xf>
    <xf numFmtId="0" fontId="4" fillId="2" borderId="0" xfId="0" quotePrefix="1" applyFont="1" applyFill="1" applyAlignment="1" applyProtection="1">
      <protection locked="0"/>
    </xf>
    <xf numFmtId="0" fontId="21" fillId="2" borderId="0" xfId="0" applyFont="1" applyFill="1" applyAlignment="1" applyProtection="1">
      <protection locked="0"/>
    </xf>
    <xf numFmtId="0" fontId="95" fillId="2" borderId="181" xfId="0" applyNumberFormat="1" applyFont="1" applyFill="1" applyBorder="1" applyAlignment="1">
      <alignment horizontal="center" vertical="center"/>
    </xf>
    <xf numFmtId="0" fontId="101" fillId="3" borderId="7" xfId="0" applyFont="1" applyFill="1" applyBorder="1" applyAlignment="1">
      <alignment vertical="center"/>
    </xf>
    <xf numFmtId="43" fontId="0" fillId="2" borderId="5" xfId="1" applyFont="1" applyFill="1" applyBorder="1" applyAlignment="1"/>
    <xf numFmtId="168" fontId="20" fillId="2" borderId="0" xfId="0" applyNumberFormat="1" applyFont="1" applyFill="1" applyAlignment="1" applyProtection="1">
      <protection locked="0"/>
    </xf>
    <xf numFmtId="0" fontId="20" fillId="2" borderId="0" xfId="0" applyNumberFormat="1" applyFont="1" applyFill="1" applyAlignment="1" applyProtection="1">
      <protection locked="0"/>
    </xf>
    <xf numFmtId="168" fontId="2" fillId="2" borderId="0" xfId="0" applyNumberFormat="1" applyFont="1" applyFill="1" applyAlignment="1" applyProtection="1">
      <protection locked="0"/>
    </xf>
    <xf numFmtId="0" fontId="2" fillId="2" borderId="0" xfId="0" applyNumberFormat="1" applyFont="1" applyFill="1" applyAlignment="1" applyProtection="1">
      <protection locked="0"/>
    </xf>
    <xf numFmtId="0" fontId="22" fillId="2" borderId="0" xfId="0" applyNumberFormat="1" applyFont="1" applyFill="1" applyAlignment="1" applyProtection="1">
      <alignment horizontal="center"/>
      <protection locked="0"/>
    </xf>
    <xf numFmtId="0" fontId="95" fillId="2" borderId="181" xfId="0" applyFont="1" applyFill="1" applyBorder="1" applyAlignment="1">
      <alignment horizontal="center" vertical="center"/>
    </xf>
    <xf numFmtId="43" fontId="0" fillId="2" borderId="5" xfId="1" applyFont="1" applyFill="1" applyBorder="1" applyAlignment="1">
      <alignment horizontal="right"/>
    </xf>
    <xf numFmtId="10" fontId="0" fillId="2" borderId="5" xfId="2" applyNumberFormat="1" applyFont="1" applyFill="1" applyBorder="1" applyAlignment="1">
      <alignment horizontal="center" vertical="center"/>
    </xf>
    <xf numFmtId="0" fontId="95" fillId="2" borderId="182" xfId="0" applyFont="1" applyFill="1" applyBorder="1" applyAlignment="1">
      <alignment horizontal="center" vertical="center"/>
    </xf>
    <xf numFmtId="43" fontId="95" fillId="2" borderId="5" xfId="1" applyFont="1" applyFill="1" applyBorder="1" applyAlignment="1">
      <alignment horizontal="center" vertical="center"/>
    </xf>
    <xf numFmtId="0" fontId="101" fillId="3" borderId="5" xfId="0" applyFont="1" applyFill="1" applyBorder="1" applyAlignment="1">
      <alignment vertical="center"/>
    </xf>
    <xf numFmtId="0" fontId="2" fillId="2" borderId="5" xfId="0" applyFont="1" applyFill="1" applyBorder="1" applyAlignment="1"/>
    <xf numFmtId="172" fontId="15" fillId="17" borderId="12" xfId="0" applyNumberFormat="1" applyFont="1" applyFill="1" applyBorder="1" applyAlignment="1">
      <alignment vertical="center"/>
    </xf>
    <xf numFmtId="2" fontId="20" fillId="2" borderId="11" xfId="0" applyNumberFormat="1" applyFont="1" applyFill="1" applyBorder="1" applyAlignment="1" applyProtection="1">
      <alignment horizontal="center" vertical="center"/>
      <protection locked="0"/>
    </xf>
    <xf numFmtId="2" fontId="20" fillId="2" borderId="199" xfId="0" applyNumberFormat="1" applyFont="1" applyFill="1" applyBorder="1" applyAlignment="1" applyProtection="1">
      <alignment horizontal="center" vertical="center"/>
      <protection locked="0"/>
    </xf>
    <xf numFmtId="0" fontId="2" fillId="2" borderId="0" xfId="0" quotePrefix="1" applyFont="1" applyFill="1" applyAlignment="1"/>
    <xf numFmtId="0" fontId="22" fillId="2" borderId="0" xfId="0" applyFont="1" applyFill="1" applyAlignment="1" applyProtection="1">
      <alignment horizontal="center"/>
      <protection locked="0"/>
    </xf>
    <xf numFmtId="0" fontId="46" fillId="2" borderId="0" xfId="0" applyFont="1" applyFill="1" applyAlignment="1" applyProtection="1">
      <protection locked="0"/>
    </xf>
    <xf numFmtId="169" fontId="2" fillId="2" borderId="0" xfId="0" applyNumberFormat="1" applyFont="1" applyFill="1" applyAlignment="1" applyProtection="1">
      <protection locked="0"/>
    </xf>
    <xf numFmtId="0" fontId="2" fillId="2" borderId="0" xfId="0" applyFont="1" applyFill="1" applyAlignment="1">
      <alignment horizontal="center"/>
    </xf>
    <xf numFmtId="1" fontId="2" fillId="2" borderId="0" xfId="0" applyNumberFormat="1" applyFont="1" applyFill="1" applyAlignment="1" applyProtection="1">
      <protection locked="0"/>
    </xf>
    <xf numFmtId="0" fontId="112" fillId="2" borderId="0" xfId="0" applyFont="1" applyFill="1" applyAlignment="1"/>
    <xf numFmtId="16" fontId="2" fillId="2" borderId="0" xfId="0" applyNumberFormat="1" applyFont="1" applyFill="1" applyAlignment="1"/>
    <xf numFmtId="43" fontId="112" fillId="2" borderId="0" xfId="0" applyNumberFormat="1" applyFont="1" applyFill="1" applyAlignment="1"/>
    <xf numFmtId="168" fontId="2" fillId="2" borderId="5" xfId="0" applyNumberFormat="1" applyFont="1" applyFill="1" applyBorder="1" applyAlignment="1"/>
    <xf numFmtId="0" fontId="2" fillId="2" borderId="5" xfId="0" applyNumberFormat="1" applyFont="1" applyFill="1" applyBorder="1" applyAlignment="1">
      <alignment horizontal="center" vertical="center"/>
    </xf>
    <xf numFmtId="169" fontId="2" fillId="2" borderId="5" xfId="0" applyNumberFormat="1" applyFont="1" applyFill="1" applyBorder="1" applyAlignment="1">
      <alignment horizontal="center" vertical="center"/>
    </xf>
    <xf numFmtId="0" fontId="2" fillId="2" borderId="5" xfId="0" applyFont="1" applyFill="1" applyBorder="1" applyAlignment="1">
      <alignment horizontal="center" vertical="center"/>
    </xf>
    <xf numFmtId="0" fontId="113" fillId="2" borderId="0" xfId="0" applyFont="1" applyFill="1" applyAlignment="1">
      <alignment vertical="center"/>
    </xf>
    <xf numFmtId="169" fontId="113" fillId="2" borderId="0" xfId="0" applyNumberFormat="1" applyFont="1" applyFill="1" applyAlignment="1">
      <alignment vertical="center"/>
    </xf>
    <xf numFmtId="2" fontId="20" fillId="2" borderId="172" xfId="0" applyNumberFormat="1" applyFont="1" applyFill="1" applyBorder="1" applyAlignment="1" applyProtection="1">
      <alignment horizontal="center" vertical="center"/>
      <protection locked="0"/>
    </xf>
    <xf numFmtId="2" fontId="20" fillId="2" borderId="171" xfId="0" applyNumberFormat="1" applyFont="1" applyFill="1" applyBorder="1" applyAlignment="1" applyProtection="1">
      <alignment horizontal="center" vertical="center"/>
      <protection locked="0"/>
    </xf>
    <xf numFmtId="172" fontId="15" fillId="17" borderId="176" xfId="0" applyNumberFormat="1" applyFont="1" applyFill="1" applyBorder="1" applyAlignment="1">
      <alignment vertical="center"/>
    </xf>
    <xf numFmtId="0" fontId="2" fillId="17" borderId="11" xfId="0" applyFont="1" applyFill="1" applyBorder="1" applyAlignment="1">
      <alignment horizontal="center" vertical="center"/>
    </xf>
    <xf numFmtId="2" fontId="20" fillId="2" borderId="21" xfId="0" applyNumberFormat="1" applyFont="1" applyFill="1" applyBorder="1" applyAlignment="1" applyProtection="1">
      <alignment horizontal="center" vertical="center"/>
      <protection locked="0"/>
    </xf>
    <xf numFmtId="0" fontId="2" fillId="17" borderId="7" xfId="0" applyFont="1" applyFill="1" applyBorder="1" applyAlignment="1">
      <alignment horizontal="center" vertical="center"/>
    </xf>
    <xf numFmtId="2" fontId="20" fillId="2" borderId="207" xfId="0" applyNumberFormat="1" applyFont="1" applyFill="1" applyBorder="1" applyAlignment="1" applyProtection="1">
      <alignment horizontal="center" vertical="center"/>
      <protection locked="0"/>
    </xf>
    <xf numFmtId="2" fontId="20" fillId="2" borderId="202" xfId="0" applyNumberFormat="1" applyFont="1" applyFill="1" applyBorder="1" applyAlignment="1" applyProtection="1">
      <alignment horizontal="center" vertical="center"/>
      <protection locked="0"/>
    </xf>
    <xf numFmtId="2" fontId="20" fillId="2" borderId="203" xfId="0" applyNumberFormat="1" applyFont="1" applyFill="1" applyBorder="1" applyAlignment="1" applyProtection="1">
      <alignment horizontal="center" vertical="center"/>
      <protection locked="0"/>
    </xf>
    <xf numFmtId="2" fontId="20" fillId="2" borderId="200" xfId="0" applyNumberFormat="1" applyFont="1" applyFill="1" applyBorder="1" applyAlignment="1" applyProtection="1">
      <alignment horizontal="center" vertical="center"/>
      <protection locked="0"/>
    </xf>
    <xf numFmtId="2" fontId="20" fillId="2" borderId="65" xfId="0" applyNumberFormat="1" applyFont="1" applyFill="1" applyBorder="1" applyAlignment="1" applyProtection="1">
      <alignment horizontal="center" vertical="center"/>
      <protection locked="0"/>
    </xf>
    <xf numFmtId="2" fontId="20" fillId="2" borderId="66" xfId="0" applyNumberFormat="1" applyFont="1" applyFill="1" applyBorder="1" applyAlignment="1" applyProtection="1">
      <alignment horizontal="center" vertical="center"/>
      <protection locked="0"/>
    </xf>
    <xf numFmtId="0" fontId="2" fillId="2" borderId="5" xfId="0" applyFont="1" applyFill="1" applyBorder="1" applyAlignment="1">
      <alignment horizontal="right"/>
    </xf>
    <xf numFmtId="0" fontId="2" fillId="2" borderId="179" xfId="0" applyFont="1" applyFill="1" applyBorder="1" applyAlignment="1"/>
    <xf numFmtId="43" fontId="16" fillId="2" borderId="155" xfId="1" applyFont="1" applyFill="1" applyBorder="1" applyAlignment="1"/>
    <xf numFmtId="2" fontId="20" fillId="2" borderId="208" xfId="0" applyNumberFormat="1" applyFont="1" applyFill="1" applyBorder="1" applyAlignment="1" applyProtection="1">
      <alignment horizontal="center" vertical="center"/>
      <protection locked="0"/>
    </xf>
    <xf numFmtId="2" fontId="20" fillId="2" borderId="205" xfId="0" applyNumberFormat="1" applyFont="1" applyFill="1" applyBorder="1" applyAlignment="1" applyProtection="1">
      <alignment horizontal="center" vertical="center"/>
      <protection locked="0"/>
    </xf>
    <xf numFmtId="2" fontId="20" fillId="2" borderId="206" xfId="0" applyNumberFormat="1" applyFont="1" applyFill="1" applyBorder="1" applyAlignment="1" applyProtection="1">
      <alignment horizontal="center" vertical="center"/>
      <protection locked="0"/>
    </xf>
    <xf numFmtId="2" fontId="20" fillId="2" borderId="201" xfId="0" applyNumberFormat="1" applyFont="1" applyFill="1" applyBorder="1" applyAlignment="1" applyProtection="1">
      <alignment horizontal="center" vertical="center"/>
      <protection locked="0"/>
    </xf>
    <xf numFmtId="2" fontId="20" fillId="2" borderId="188" xfId="0" applyNumberFormat="1" applyFont="1" applyFill="1" applyBorder="1" applyAlignment="1" applyProtection="1">
      <alignment horizontal="center" vertical="center"/>
      <protection locked="0"/>
    </xf>
    <xf numFmtId="2" fontId="20" fillId="2" borderId="204" xfId="0" applyNumberFormat="1" applyFont="1" applyFill="1" applyBorder="1" applyAlignment="1" applyProtection="1">
      <alignment horizontal="center" vertical="center"/>
      <protection locked="0"/>
    </xf>
    <xf numFmtId="0" fontId="2" fillId="2" borderId="160" xfId="0" applyFont="1" applyFill="1" applyBorder="1" applyAlignment="1"/>
    <xf numFmtId="172" fontId="15" fillId="17" borderId="159" xfId="0" applyNumberFormat="1" applyFont="1" applyFill="1" applyBorder="1" applyAlignment="1">
      <alignment vertical="center"/>
    </xf>
    <xf numFmtId="2" fontId="20" fillId="2" borderId="209" xfId="0" applyNumberFormat="1" applyFont="1" applyFill="1" applyBorder="1" applyAlignment="1" applyProtection="1">
      <alignment horizontal="center" vertical="center"/>
      <protection locked="0"/>
    </xf>
    <xf numFmtId="2" fontId="20" fillId="2" borderId="210" xfId="0" applyNumberFormat="1" applyFont="1" applyFill="1" applyBorder="1" applyAlignment="1" applyProtection="1">
      <alignment horizontal="center" vertical="center"/>
      <protection locked="0"/>
    </xf>
    <xf numFmtId="2" fontId="20" fillId="2" borderId="211" xfId="0" applyNumberFormat="1" applyFont="1" applyFill="1" applyBorder="1" applyAlignment="1" applyProtection="1">
      <alignment horizontal="center" vertical="center"/>
      <protection locked="0"/>
    </xf>
    <xf numFmtId="2" fontId="20" fillId="2" borderId="212" xfId="0" applyNumberFormat="1" applyFont="1" applyFill="1" applyBorder="1" applyAlignment="1" applyProtection="1">
      <alignment horizontal="center" vertical="center"/>
      <protection locked="0"/>
    </xf>
    <xf numFmtId="2" fontId="20" fillId="2" borderId="213" xfId="0" applyNumberFormat="1" applyFont="1" applyFill="1" applyBorder="1" applyAlignment="1" applyProtection="1">
      <alignment horizontal="center" vertical="center"/>
      <protection locked="0"/>
    </xf>
    <xf numFmtId="2" fontId="20" fillId="2" borderId="214" xfId="0" applyNumberFormat="1" applyFont="1" applyFill="1" applyBorder="1" applyAlignment="1" applyProtection="1">
      <alignment horizontal="center" vertical="center"/>
      <protection locked="0"/>
    </xf>
    <xf numFmtId="2" fontId="20" fillId="2" borderId="215" xfId="0" applyNumberFormat="1" applyFont="1" applyFill="1" applyBorder="1" applyAlignment="1" applyProtection="1">
      <alignment horizontal="center" vertical="center"/>
      <protection locked="0"/>
    </xf>
    <xf numFmtId="2" fontId="20" fillId="2" borderId="216" xfId="0" applyNumberFormat="1" applyFont="1" applyFill="1" applyBorder="1" applyAlignment="1" applyProtection="1">
      <alignment horizontal="center" vertical="center"/>
      <protection locked="0"/>
    </xf>
    <xf numFmtId="2" fontId="20" fillId="2" borderId="217" xfId="0" applyNumberFormat="1" applyFont="1" applyFill="1" applyBorder="1" applyAlignment="1" applyProtection="1">
      <alignment horizontal="center" vertical="center"/>
      <protection locked="0"/>
    </xf>
    <xf numFmtId="2" fontId="20" fillId="2" borderId="218" xfId="0" applyNumberFormat="1" applyFont="1" applyFill="1" applyBorder="1" applyAlignment="1" applyProtection="1">
      <alignment horizontal="center" vertical="center"/>
      <protection locked="0"/>
    </xf>
    <xf numFmtId="2" fontId="20" fillId="2" borderId="219" xfId="0" applyNumberFormat="1" applyFont="1" applyFill="1" applyBorder="1" applyAlignment="1" applyProtection="1">
      <alignment horizontal="center" vertical="center"/>
      <protection locked="0"/>
    </xf>
    <xf numFmtId="2" fontId="20" fillId="2" borderId="220" xfId="0" applyNumberFormat="1" applyFont="1" applyFill="1" applyBorder="1" applyAlignment="1" applyProtection="1">
      <alignment horizontal="center" vertical="center"/>
      <protection locked="0"/>
    </xf>
    <xf numFmtId="2" fontId="20" fillId="2" borderId="221" xfId="0" applyNumberFormat="1" applyFont="1" applyFill="1" applyBorder="1" applyAlignment="1" applyProtection="1">
      <alignment horizontal="center" vertical="center"/>
      <protection locked="0"/>
    </xf>
    <xf numFmtId="2" fontId="20" fillId="2" borderId="222" xfId="0" applyNumberFormat="1" applyFont="1" applyFill="1" applyBorder="1" applyAlignment="1" applyProtection="1">
      <alignment horizontal="center" vertical="center"/>
      <protection locked="0"/>
    </xf>
    <xf numFmtId="2" fontId="20" fillId="2" borderId="223" xfId="0" applyNumberFormat="1" applyFont="1" applyFill="1" applyBorder="1" applyAlignment="1" applyProtection="1">
      <alignment horizontal="center" vertical="center"/>
      <protection locked="0"/>
    </xf>
    <xf numFmtId="0" fontId="47" fillId="2" borderId="0" xfId="0" applyFont="1" applyFill="1" applyAlignment="1" applyProtection="1">
      <protection locked="0"/>
    </xf>
    <xf numFmtId="2" fontId="20" fillId="2" borderId="224" xfId="0" applyNumberFormat="1" applyFont="1" applyFill="1" applyBorder="1" applyAlignment="1" applyProtection="1">
      <alignment horizontal="center" vertical="center"/>
      <protection locked="0"/>
    </xf>
    <xf numFmtId="2" fontId="20" fillId="2" borderId="225" xfId="0" applyNumberFormat="1" applyFont="1" applyFill="1" applyBorder="1" applyAlignment="1" applyProtection="1">
      <alignment horizontal="center" vertical="center"/>
      <protection locked="0"/>
    </xf>
    <xf numFmtId="2" fontId="20" fillId="2" borderId="226" xfId="0" applyNumberFormat="1" applyFont="1" applyFill="1" applyBorder="1" applyAlignment="1" applyProtection="1">
      <alignment horizontal="center" vertical="center"/>
      <protection locked="0"/>
    </xf>
    <xf numFmtId="0" fontId="97" fillId="36" borderId="230" xfId="0" applyFont="1" applyFill="1" applyBorder="1" applyAlignment="1">
      <alignment horizontal="left" vertical="center"/>
    </xf>
    <xf numFmtId="0" fontId="11" fillId="36" borderId="230" xfId="0" applyFont="1" applyFill="1" applyBorder="1" applyAlignment="1" applyProtection="1">
      <alignment horizontal="left" vertical="center"/>
      <protection locked="0"/>
    </xf>
    <xf numFmtId="0" fontId="101" fillId="2" borderId="65" xfId="0" applyFont="1" applyFill="1" applyBorder="1" applyAlignment="1">
      <alignment horizontal="center" vertical="center"/>
    </xf>
    <xf numFmtId="0" fontId="101" fillId="2" borderId="65" xfId="0" applyFont="1" applyFill="1" applyBorder="1" applyAlignment="1">
      <alignment horizontal="center" vertical="center"/>
    </xf>
    <xf numFmtId="0" fontId="101" fillId="2" borderId="67" xfId="0" applyFont="1" applyFill="1" applyBorder="1" applyAlignment="1">
      <alignment horizontal="center" vertical="center"/>
    </xf>
    <xf numFmtId="0" fontId="0" fillId="2" borderId="9" xfId="0" applyFill="1" applyBorder="1" applyAlignment="1"/>
    <xf numFmtId="0" fontId="7" fillId="2" borderId="7" xfId="0" applyFont="1" applyFill="1" applyBorder="1" applyAlignment="1"/>
    <xf numFmtId="0" fontId="0" fillId="2" borderId="170" xfId="0" applyFill="1" applyBorder="1" applyAlignment="1"/>
    <xf numFmtId="0" fontId="7" fillId="2" borderId="170" xfId="0" applyFont="1" applyFill="1" applyBorder="1" applyAlignment="1"/>
    <xf numFmtId="0" fontId="15" fillId="2" borderId="170" xfId="0" applyFont="1" applyFill="1" applyBorder="1" applyAlignment="1"/>
    <xf numFmtId="0" fontId="18" fillId="6" borderId="7" xfId="0" applyFont="1" applyFill="1" applyBorder="1" applyAlignment="1" applyProtection="1">
      <alignment vertical="center"/>
      <protection locked="0"/>
    </xf>
    <xf numFmtId="22" fontId="2" fillId="2" borderId="0" xfId="0" applyNumberFormat="1" applyFont="1" applyFill="1" applyAlignment="1">
      <alignment vertical="center"/>
    </xf>
    <xf numFmtId="0" fontId="101" fillId="2" borderId="65" xfId="0" applyFont="1" applyFill="1" applyBorder="1" applyAlignment="1">
      <alignment horizontal="center" vertical="center"/>
    </xf>
    <xf numFmtId="0" fontId="101" fillId="2" borderId="65" xfId="0" applyFont="1" applyFill="1" applyBorder="1" applyAlignment="1">
      <alignment horizontal="center" vertical="center"/>
    </xf>
    <xf numFmtId="0" fontId="86" fillId="2" borderId="65" xfId="0" applyFont="1" applyFill="1" applyBorder="1" applyAlignment="1" applyProtection="1">
      <alignment horizontal="center" vertical="center"/>
      <protection locked="0"/>
    </xf>
    <xf numFmtId="170" fontId="120" fillId="2" borderId="0" xfId="0" applyNumberFormat="1" applyFont="1" applyFill="1" applyAlignment="1">
      <alignment vertical="top"/>
    </xf>
    <xf numFmtId="0" fontId="115" fillId="2" borderId="0" xfId="0" applyFont="1" applyFill="1" applyAlignment="1">
      <alignment vertical="center"/>
    </xf>
    <xf numFmtId="0" fontId="99" fillId="2" borderId="0" xfId="0" applyFont="1" applyFill="1" applyAlignment="1">
      <alignment vertical="center"/>
    </xf>
    <xf numFmtId="0" fontId="86" fillId="2" borderId="65" xfId="0" applyFont="1" applyFill="1" applyBorder="1" applyAlignment="1" applyProtection="1">
      <alignment horizontal="center" vertical="center"/>
      <protection locked="0"/>
    </xf>
    <xf numFmtId="0" fontId="86" fillId="2" borderId="65" xfId="0" applyFont="1" applyFill="1" applyBorder="1" applyAlignment="1" applyProtection="1">
      <alignment horizontal="center" vertical="center"/>
      <protection locked="0"/>
    </xf>
    <xf numFmtId="0" fontId="86" fillId="2" borderId="65" xfId="0" applyFont="1" applyFill="1" applyBorder="1" applyAlignment="1" applyProtection="1">
      <alignment horizontal="center" vertical="center"/>
      <protection locked="0"/>
    </xf>
    <xf numFmtId="0" fontId="101" fillId="2" borderId="67" xfId="0" applyFont="1" applyFill="1" applyBorder="1" applyAlignment="1">
      <alignment horizontal="center" vertical="center"/>
    </xf>
    <xf numFmtId="0" fontId="101" fillId="2" borderId="65" xfId="0" applyFont="1" applyFill="1" applyBorder="1" applyAlignment="1">
      <alignment horizontal="center" vertical="center"/>
    </xf>
    <xf numFmtId="0" fontId="86" fillId="2" borderId="65" xfId="0" applyFont="1" applyFill="1" applyBorder="1" applyAlignment="1" applyProtection="1">
      <alignment horizontal="center" vertical="center"/>
      <protection locked="0"/>
    </xf>
    <xf numFmtId="0" fontId="86" fillId="2" borderId="65" xfId="0" applyFont="1" applyFill="1" applyBorder="1" applyAlignment="1" applyProtection="1">
      <alignment horizontal="center" vertical="center"/>
      <protection locked="0"/>
    </xf>
    <xf numFmtId="0" fontId="101" fillId="2" borderId="67" xfId="0" applyFont="1" applyFill="1" applyBorder="1" applyAlignment="1">
      <alignment horizontal="center" vertical="center"/>
    </xf>
    <xf numFmtId="0" fontId="101" fillId="2" borderId="65" xfId="0" applyFont="1" applyFill="1" applyBorder="1" applyAlignment="1">
      <alignment horizontal="center" vertical="center"/>
    </xf>
    <xf numFmtId="0" fontId="16" fillId="2" borderId="11" xfId="0" applyFont="1" applyFill="1" applyBorder="1" applyAlignment="1" applyProtection="1">
      <alignment horizontal="center"/>
      <protection locked="0"/>
    </xf>
    <xf numFmtId="0" fontId="2" fillId="2" borderId="240" xfId="0" applyNumberFormat="1" applyFont="1" applyFill="1" applyBorder="1" applyAlignment="1"/>
    <xf numFmtId="22" fontId="2" fillId="2" borderId="240" xfId="0" applyNumberFormat="1" applyFont="1" applyFill="1" applyBorder="1" applyAlignment="1"/>
    <xf numFmtId="20" fontId="99" fillId="2" borderId="5" xfId="0" applyNumberFormat="1" applyFont="1" applyFill="1" applyBorder="1" applyAlignment="1">
      <alignment horizontal="center"/>
    </xf>
    <xf numFmtId="1" fontId="0" fillId="0" borderId="11" xfId="0" applyNumberFormat="1" applyFont="1" applyBorder="1" applyAlignment="1">
      <alignment horizontal="center" vertical="center"/>
    </xf>
    <xf numFmtId="1" fontId="0" fillId="0" borderId="5" xfId="0" applyNumberFormat="1" applyFont="1" applyBorder="1" applyAlignment="1">
      <alignment horizontal="center"/>
    </xf>
    <xf numFmtId="170" fontId="115" fillId="22" borderId="237" xfId="0" applyNumberFormat="1" applyFont="1" applyFill="1" applyBorder="1" applyAlignment="1">
      <alignment horizontal="left" vertical="center" indent="1"/>
    </xf>
    <xf numFmtId="170" fontId="115" fillId="22" borderId="238" xfId="0" applyNumberFormat="1" applyFont="1" applyFill="1" applyBorder="1" applyAlignment="1">
      <alignment horizontal="left" vertical="center" indent="1"/>
    </xf>
    <xf numFmtId="170" fontId="115" fillId="22" borderId="239" xfId="0" applyNumberFormat="1" applyFont="1" applyFill="1" applyBorder="1" applyAlignment="1">
      <alignment horizontal="left" vertical="center" indent="1"/>
    </xf>
    <xf numFmtId="0" fontId="15" fillId="21" borderId="5" xfId="0" applyFont="1" applyFill="1" applyBorder="1" applyAlignment="1">
      <alignment horizontal="center" vertical="center"/>
    </xf>
    <xf numFmtId="43" fontId="0" fillId="2" borderId="5" xfId="0" applyNumberFormat="1" applyFont="1" applyFill="1" applyBorder="1" applyAlignment="1">
      <alignment horizontal="right" vertical="center"/>
    </xf>
    <xf numFmtId="0" fontId="11" fillId="28" borderId="5" xfId="0" applyFont="1" applyFill="1" applyBorder="1" applyAlignment="1">
      <alignment horizontal="center" vertical="center"/>
    </xf>
    <xf numFmtId="0" fontId="94" fillId="11" borderId="5" xfId="0" applyFont="1" applyFill="1" applyBorder="1" applyAlignment="1">
      <alignment horizontal="center" vertical="center"/>
    </xf>
    <xf numFmtId="0" fontId="93" fillId="28" borderId="5" xfId="0" applyFont="1" applyFill="1" applyBorder="1" applyAlignment="1">
      <alignment horizontal="center" vertical="center"/>
    </xf>
    <xf numFmtId="0" fontId="95" fillId="3" borderId="5" xfId="0" applyFont="1" applyFill="1" applyBorder="1" applyAlignment="1">
      <alignment horizontal="left" vertical="center" indent="1"/>
    </xf>
    <xf numFmtId="174" fontId="122" fillId="2" borderId="65" xfId="0" applyNumberFormat="1" applyFont="1" applyFill="1" applyBorder="1" applyAlignment="1">
      <alignment horizontal="center" vertical="center"/>
    </xf>
    <xf numFmtId="0" fontId="93" fillId="0" borderId="11" xfId="0" applyFont="1" applyBorder="1" applyAlignment="1">
      <alignment horizontal="center" vertical="center"/>
    </xf>
    <xf numFmtId="0" fontId="93" fillId="0" borderId="21" xfId="0" applyFont="1" applyBorder="1" applyAlignment="1">
      <alignment horizontal="center" vertical="center"/>
    </xf>
    <xf numFmtId="0" fontId="93" fillId="0" borderId="102" xfId="0" applyFont="1" applyBorder="1" applyAlignment="1">
      <alignment horizontal="center" vertical="center"/>
    </xf>
    <xf numFmtId="0" fontId="101" fillId="2" borderId="67" xfId="0" applyFont="1" applyFill="1" applyBorder="1" applyAlignment="1">
      <alignment horizontal="center" vertical="center"/>
    </xf>
    <xf numFmtId="0" fontId="101" fillId="2" borderId="65" xfId="0" applyFont="1" applyFill="1" applyBorder="1" applyAlignment="1">
      <alignment horizontal="center" vertical="center"/>
    </xf>
    <xf numFmtId="0" fontId="104" fillId="26" borderId="157" xfId="0" applyFont="1" applyFill="1" applyBorder="1" applyAlignment="1">
      <alignment horizontal="center" vertical="center"/>
    </xf>
    <xf numFmtId="0" fontId="104" fillId="26" borderId="158" xfId="0" applyFont="1" applyFill="1" applyBorder="1" applyAlignment="1">
      <alignment horizontal="center" vertical="center"/>
    </xf>
    <xf numFmtId="0" fontId="122" fillId="2" borderId="67" xfId="0" applyFont="1" applyFill="1" applyBorder="1" applyAlignment="1">
      <alignment horizontal="center" vertical="center"/>
    </xf>
    <xf numFmtId="0" fontId="122" fillId="2" borderId="65" xfId="0" applyFont="1" applyFill="1" applyBorder="1" applyAlignment="1">
      <alignment horizontal="center" vertical="center"/>
    </xf>
    <xf numFmtId="0" fontId="104" fillId="26" borderId="0" xfId="0" applyFont="1" applyFill="1" applyBorder="1" applyAlignment="1">
      <alignment horizontal="center" vertical="center"/>
    </xf>
    <xf numFmtId="0" fontId="104" fillId="26" borderId="156" xfId="0" applyFont="1" applyFill="1" applyBorder="1" applyAlignment="1">
      <alignment horizontal="center" vertical="center"/>
    </xf>
    <xf numFmtId="0" fontId="0" fillId="5" borderId="5" xfId="0" applyFill="1" applyBorder="1" applyAlignment="1">
      <alignment horizontal="center"/>
    </xf>
    <xf numFmtId="0" fontId="0" fillId="35" borderId="5" xfId="0" applyFill="1" applyBorder="1" applyAlignment="1">
      <alignment horizontal="center"/>
    </xf>
    <xf numFmtId="0" fontId="0" fillId="34" borderId="5" xfId="0" applyFill="1" applyBorder="1" applyAlignment="1">
      <alignment horizontal="center"/>
    </xf>
    <xf numFmtId="0" fontId="15" fillId="21" borderId="7" xfId="0" applyFont="1" applyFill="1" applyBorder="1" applyAlignment="1">
      <alignment horizontal="left" vertical="center" indent="2"/>
    </xf>
    <xf numFmtId="0" fontId="15" fillId="21" borderId="170" xfId="0" applyFont="1" applyFill="1" applyBorder="1" applyAlignment="1">
      <alignment horizontal="left" vertical="center" indent="2"/>
    </xf>
    <xf numFmtId="0" fontId="15" fillId="21" borderId="9" xfId="0" applyFont="1" applyFill="1" applyBorder="1" applyAlignment="1">
      <alignment horizontal="left" vertical="center" indent="2"/>
    </xf>
    <xf numFmtId="43" fontId="0" fillId="2" borderId="5" xfId="1" applyFont="1" applyFill="1" applyBorder="1" applyAlignment="1">
      <alignment horizontal="right" vertical="center"/>
    </xf>
    <xf numFmtId="0" fontId="0" fillId="36" borderId="5" xfId="0" applyFill="1" applyBorder="1" applyAlignment="1">
      <alignment horizontal="center"/>
    </xf>
    <xf numFmtId="0" fontId="0" fillId="6" borderId="7" xfId="0" applyFill="1" applyBorder="1" applyAlignment="1">
      <alignment horizontal="center"/>
    </xf>
    <xf numFmtId="0" fontId="0" fillId="6" borderId="9" xfId="0" applyFill="1" applyBorder="1" applyAlignment="1">
      <alignment horizontal="center"/>
    </xf>
    <xf numFmtId="0" fontId="0" fillId="17" borderId="5" xfId="0" applyFill="1" applyBorder="1" applyAlignment="1">
      <alignment horizontal="center"/>
    </xf>
    <xf numFmtId="0" fontId="0" fillId="13" borderId="5" xfId="0" applyFill="1" applyBorder="1" applyAlignment="1">
      <alignment horizontal="center"/>
    </xf>
    <xf numFmtId="0" fontId="0" fillId="37" borderId="5" xfId="0" applyFill="1" applyBorder="1" applyAlignment="1">
      <alignment horizontal="center"/>
    </xf>
    <xf numFmtId="0" fontId="105" fillId="28" borderId="76" xfId="0" applyFont="1" applyFill="1" applyBorder="1" applyAlignment="1">
      <alignment horizontal="right" vertical="center" indent="1"/>
    </xf>
    <xf numFmtId="0" fontId="105" fillId="28" borderId="57" xfId="0" applyFont="1" applyFill="1" applyBorder="1" applyAlignment="1">
      <alignment horizontal="right" vertical="center" indent="1"/>
    </xf>
    <xf numFmtId="16" fontId="101" fillId="2" borderId="143" xfId="0" applyNumberFormat="1" applyFont="1" applyFill="1" applyBorder="1" applyAlignment="1">
      <alignment horizontal="left" vertical="center"/>
    </xf>
    <xf numFmtId="16" fontId="101" fillId="2" borderId="144" xfId="0" applyNumberFormat="1" applyFont="1" applyFill="1" applyBorder="1" applyAlignment="1">
      <alignment horizontal="left" vertical="center"/>
    </xf>
    <xf numFmtId="0" fontId="101" fillId="2" borderId="5" xfId="0" applyFont="1" applyFill="1" applyBorder="1" applyAlignment="1">
      <alignment horizontal="center" vertical="center"/>
    </xf>
    <xf numFmtId="0" fontId="99" fillId="2" borderId="5" xfId="0" applyFont="1" applyFill="1" applyBorder="1" applyAlignment="1">
      <alignment horizontal="center" vertical="center"/>
    </xf>
    <xf numFmtId="43" fontId="89" fillId="2" borderId="5" xfId="1" applyFont="1" applyFill="1" applyBorder="1" applyAlignment="1">
      <alignment horizontal="center" vertical="center"/>
    </xf>
    <xf numFmtId="43" fontId="0" fillId="2" borderId="154" xfId="0" applyNumberFormat="1" applyFont="1" applyFill="1" applyBorder="1" applyAlignment="1">
      <alignment horizontal="center" vertical="center"/>
    </xf>
    <xf numFmtId="43" fontId="0" fillId="2" borderId="5" xfId="0" applyNumberFormat="1" applyFont="1" applyFill="1" applyBorder="1" applyAlignment="1">
      <alignment horizontal="center" vertical="center"/>
    </xf>
    <xf numFmtId="2" fontId="101" fillId="2" borderId="5" xfId="0" applyNumberFormat="1" applyFont="1" applyFill="1" applyBorder="1" applyAlignment="1">
      <alignment horizontal="center" vertical="center"/>
    </xf>
    <xf numFmtId="0" fontId="92" fillId="11" borderId="5" xfId="0" applyFont="1" applyFill="1" applyBorder="1" applyAlignment="1">
      <alignment horizontal="center" vertical="center"/>
    </xf>
    <xf numFmtId="0" fontId="93" fillId="28" borderId="5" xfId="0" applyFont="1" applyFill="1" applyBorder="1" applyAlignment="1">
      <alignment horizontal="left" vertical="center" indent="2"/>
    </xf>
    <xf numFmtId="0" fontId="101" fillId="2" borderId="154" xfId="0" applyFont="1" applyFill="1" applyBorder="1" applyAlignment="1">
      <alignment horizontal="left" indent="1"/>
    </xf>
    <xf numFmtId="0" fontId="15" fillId="2" borderId="154" xfId="0" applyFont="1" applyFill="1" applyBorder="1" applyAlignment="1">
      <alignment horizontal="left" vertical="center" indent="2"/>
    </xf>
    <xf numFmtId="0" fontId="15" fillId="21" borderId="5" xfId="0" applyFont="1" applyFill="1" applyBorder="1" applyAlignment="1">
      <alignment horizontal="left" vertical="center" indent="2"/>
    </xf>
    <xf numFmtId="49" fontId="15" fillId="2" borderId="162" xfId="0" applyNumberFormat="1" applyFont="1" applyFill="1" applyBorder="1" applyAlignment="1">
      <alignment horizontal="left" vertical="top" wrapText="1" indent="1"/>
    </xf>
    <xf numFmtId="49" fontId="15" fillId="2" borderId="163" xfId="0" applyNumberFormat="1" applyFont="1" applyFill="1" applyBorder="1" applyAlignment="1">
      <alignment horizontal="left" vertical="top" wrapText="1" indent="1"/>
    </xf>
    <xf numFmtId="49" fontId="15" fillId="2" borderId="164" xfId="0" applyNumberFormat="1" applyFont="1" applyFill="1" applyBorder="1" applyAlignment="1">
      <alignment horizontal="left" vertical="top" wrapText="1" indent="1"/>
    </xf>
    <xf numFmtId="49" fontId="15" fillId="2" borderId="165" xfId="0" applyNumberFormat="1" applyFont="1" applyFill="1" applyBorder="1" applyAlignment="1">
      <alignment horizontal="left" vertical="top" wrapText="1" indent="1"/>
    </xf>
    <xf numFmtId="49" fontId="15" fillId="2" borderId="0" xfId="0" applyNumberFormat="1" applyFont="1" applyFill="1" applyBorder="1" applyAlignment="1">
      <alignment horizontal="left" vertical="top" wrapText="1" indent="1"/>
    </xf>
    <xf numFmtId="49" fontId="15" fillId="2" borderId="166" xfId="0" applyNumberFormat="1" applyFont="1" applyFill="1" applyBorder="1" applyAlignment="1">
      <alignment horizontal="left" vertical="top" wrapText="1" indent="1"/>
    </xf>
    <xf numFmtId="49" fontId="15" fillId="2" borderId="167" xfId="0" applyNumberFormat="1" applyFont="1" applyFill="1" applyBorder="1" applyAlignment="1">
      <alignment horizontal="left" vertical="top" wrapText="1" indent="1"/>
    </xf>
    <xf numFmtId="49" fontId="15" fillId="2" borderId="168" xfId="0" applyNumberFormat="1" applyFont="1" applyFill="1" applyBorder="1" applyAlignment="1">
      <alignment horizontal="left" vertical="top" wrapText="1" indent="1"/>
    </xf>
    <xf numFmtId="49" fontId="15" fillId="2" borderId="169" xfId="0" applyNumberFormat="1" applyFont="1" applyFill="1" applyBorder="1" applyAlignment="1">
      <alignment horizontal="left" vertical="top" wrapText="1" indent="1"/>
    </xf>
    <xf numFmtId="9" fontId="0" fillId="2" borderId="5" xfId="2" applyFont="1" applyFill="1" applyBorder="1" applyAlignment="1">
      <alignment horizontal="right" vertical="center"/>
    </xf>
    <xf numFmtId="43" fontId="0" fillId="2" borderId="5" xfId="1" applyNumberFormat="1" applyFont="1" applyFill="1" applyBorder="1" applyAlignment="1">
      <alignment horizontal="right" vertical="center"/>
    </xf>
    <xf numFmtId="0" fontId="90" fillId="2" borderId="0" xfId="0" applyFont="1" applyFill="1" applyAlignment="1">
      <alignment horizontal="center"/>
    </xf>
    <xf numFmtId="0" fontId="2" fillId="10" borderId="5" xfId="0" applyFont="1" applyFill="1" applyBorder="1" applyAlignment="1">
      <alignment horizontal="center"/>
    </xf>
    <xf numFmtId="0" fontId="96" fillId="26" borderId="5" xfId="0" applyFont="1" applyFill="1" applyBorder="1" applyAlignment="1">
      <alignment horizontal="center" vertical="center"/>
    </xf>
    <xf numFmtId="0" fontId="97" fillId="15" borderId="5" xfId="0" applyFont="1" applyFill="1" applyBorder="1" applyAlignment="1">
      <alignment horizontal="center" vertical="center"/>
    </xf>
    <xf numFmtId="0" fontId="98" fillId="10" borderId="5" xfId="0" applyFont="1" applyFill="1" applyBorder="1" applyAlignment="1">
      <alignment horizontal="center" vertical="center"/>
    </xf>
    <xf numFmtId="0" fontId="0" fillId="0" borderId="5" xfId="0" applyBorder="1"/>
    <xf numFmtId="0" fontId="57" fillId="16" borderId="34" xfId="0" applyFont="1" applyFill="1" applyBorder="1" applyAlignment="1">
      <alignment horizontal="left" vertical="top"/>
    </xf>
    <xf numFmtId="0" fontId="57" fillId="16" borderId="35" xfId="0" applyFont="1" applyFill="1" applyBorder="1" applyAlignment="1">
      <alignment horizontal="left" vertical="top"/>
    </xf>
    <xf numFmtId="0" fontId="57" fillId="16" borderId="39" xfId="0" applyFont="1" applyFill="1" applyBorder="1" applyAlignment="1">
      <alignment horizontal="left" vertical="top"/>
    </xf>
    <xf numFmtId="0" fontId="57" fillId="16" borderId="40" xfId="0" applyFont="1" applyFill="1" applyBorder="1" applyAlignment="1">
      <alignment horizontal="left" vertical="top"/>
    </xf>
    <xf numFmtId="0" fontId="57" fillId="16" borderId="41" xfId="0" applyFont="1" applyFill="1" applyBorder="1" applyAlignment="1">
      <alignment horizontal="left" vertical="top"/>
    </xf>
    <xf numFmtId="0" fontId="57" fillId="16" borderId="42" xfId="0" applyFont="1" applyFill="1" applyBorder="1" applyAlignment="1">
      <alignment horizontal="left" vertical="top"/>
    </xf>
    <xf numFmtId="0" fontId="61" fillId="19" borderId="45" xfId="0" applyNumberFormat="1" applyFont="1" applyFill="1" applyBorder="1" applyAlignment="1">
      <alignment horizontal="right" vertical="center"/>
    </xf>
    <xf numFmtId="0" fontId="52" fillId="19" borderId="45" xfId="0" applyNumberFormat="1" applyFont="1" applyFill="1" applyBorder="1" applyAlignment="1">
      <alignment horizontal="right" vertical="center"/>
    </xf>
    <xf numFmtId="0" fontId="119" fillId="21" borderId="198" xfId="0" applyFont="1" applyFill="1" applyBorder="1" applyAlignment="1">
      <alignment horizontal="center"/>
    </xf>
    <xf numFmtId="16" fontId="86" fillId="2" borderId="143" xfId="0" applyNumberFormat="1" applyFont="1" applyFill="1" applyBorder="1" applyAlignment="1" applyProtection="1">
      <alignment horizontal="left" vertical="center"/>
      <protection locked="0"/>
    </xf>
    <xf numFmtId="16" fontId="86" fillId="2" borderId="144" xfId="0" applyNumberFormat="1" applyFont="1" applyFill="1" applyBorder="1" applyAlignment="1" applyProtection="1">
      <alignment horizontal="left" vertical="center"/>
      <protection locked="0"/>
    </xf>
    <xf numFmtId="20" fontId="66" fillId="2" borderId="65" xfId="0" applyNumberFormat="1" applyFont="1" applyFill="1" applyBorder="1" applyAlignment="1">
      <alignment horizontal="center"/>
    </xf>
    <xf numFmtId="20" fontId="66" fillId="2" borderId="92" xfId="0" applyNumberFormat="1" applyFont="1" applyFill="1" applyBorder="1" applyAlignment="1">
      <alignment horizontal="center"/>
    </xf>
    <xf numFmtId="0" fontId="0" fillId="2" borderId="136" xfId="0" applyFill="1" applyBorder="1" applyAlignment="1">
      <alignment horizontal="left"/>
    </xf>
    <xf numFmtId="0" fontId="0" fillId="2" borderId="137" xfId="0" applyFill="1" applyBorder="1" applyAlignment="1">
      <alignment horizontal="left"/>
    </xf>
    <xf numFmtId="0" fontId="0" fillId="2" borderId="138" xfId="0" applyFill="1" applyBorder="1" applyAlignment="1">
      <alignment horizontal="left"/>
    </xf>
    <xf numFmtId="0" fontId="0" fillId="2" borderId="65" xfId="0" applyFill="1" applyBorder="1" applyAlignment="1">
      <alignment horizontal="center"/>
    </xf>
    <xf numFmtId="2" fontId="83" fillId="2" borderId="67" xfId="0" applyNumberFormat="1" applyFont="1" applyFill="1" applyBorder="1" applyAlignment="1" applyProtection="1">
      <alignment horizontal="center" vertical="center"/>
    </xf>
    <xf numFmtId="2" fontId="83" fillId="2" borderId="65" xfId="0" applyNumberFormat="1" applyFont="1" applyFill="1" applyBorder="1" applyAlignment="1" applyProtection="1">
      <alignment horizontal="center" vertical="center"/>
    </xf>
    <xf numFmtId="0" fontId="86" fillId="2" borderId="67" xfId="0" applyFont="1" applyFill="1" applyBorder="1" applyAlignment="1" applyProtection="1">
      <alignment horizontal="center" vertical="center"/>
      <protection locked="0"/>
    </xf>
    <xf numFmtId="0" fontId="86" fillId="2" borderId="65" xfId="0" applyFont="1" applyFill="1" applyBorder="1" applyAlignment="1" applyProtection="1">
      <alignment horizontal="center" vertical="center"/>
      <protection locked="0"/>
    </xf>
    <xf numFmtId="20" fontId="0" fillId="2" borderId="0" xfId="0" applyNumberFormat="1" applyFont="1" applyFill="1" applyAlignment="1">
      <alignment horizontal="center"/>
    </xf>
    <xf numFmtId="0" fontId="86" fillId="2" borderId="193" xfId="0" applyFont="1" applyFill="1" applyBorder="1" applyAlignment="1" applyProtection="1">
      <alignment horizontal="center" vertical="center"/>
      <protection locked="0"/>
    </xf>
    <xf numFmtId="0" fontId="0" fillId="10" borderId="88" xfId="0" applyFill="1" applyBorder="1" applyAlignment="1">
      <alignment horizontal="left" indent="13"/>
    </xf>
    <xf numFmtId="0" fontId="0" fillId="10" borderId="89" xfId="0" applyFill="1" applyBorder="1" applyAlignment="1">
      <alignment horizontal="left" indent="13"/>
    </xf>
    <xf numFmtId="0" fontId="71" fillId="21" borderId="48" xfId="0" applyFont="1" applyFill="1" applyBorder="1" applyAlignment="1">
      <alignment horizontal="left" vertical="center"/>
    </xf>
    <xf numFmtId="0" fontId="84" fillId="22" borderId="21" xfId="0" applyFont="1" applyFill="1" applyBorder="1" applyAlignment="1">
      <alignment horizontal="center" vertical="center"/>
    </xf>
    <xf numFmtId="0" fontId="84" fillId="22" borderId="70" xfId="0" applyFont="1" applyFill="1" applyBorder="1" applyAlignment="1">
      <alignment horizontal="center" vertical="center"/>
    </xf>
    <xf numFmtId="0" fontId="102" fillId="3" borderId="149" xfId="0" applyFont="1" applyFill="1" applyBorder="1" applyAlignment="1">
      <alignment horizontal="left" vertical="center" wrapText="1" indent="1"/>
    </xf>
    <xf numFmtId="0" fontId="102" fillId="3" borderId="150" xfId="0" applyFont="1" applyFill="1" applyBorder="1" applyAlignment="1">
      <alignment horizontal="left" vertical="center" wrapText="1" indent="1"/>
    </xf>
    <xf numFmtId="20" fontId="66" fillId="2" borderId="66" xfId="0" applyNumberFormat="1" applyFont="1" applyFill="1" applyBorder="1" applyAlignment="1">
      <alignment horizontal="center"/>
    </xf>
    <xf numFmtId="0" fontId="65" fillId="21" borderId="48" xfId="0" applyFont="1" applyFill="1" applyBorder="1" applyAlignment="1">
      <alignment horizontal="left" vertical="center"/>
    </xf>
    <xf numFmtId="0" fontId="67" fillId="3" borderId="55" xfId="0" applyFont="1" applyFill="1" applyBorder="1" applyAlignment="1">
      <alignment horizontal="left" vertical="top" indent="2"/>
    </xf>
    <xf numFmtId="0" fontId="67" fillId="3" borderId="56" xfId="0" applyFont="1" applyFill="1" applyBorder="1" applyAlignment="1">
      <alignment horizontal="left" vertical="top" indent="2"/>
    </xf>
    <xf numFmtId="0" fontId="67" fillId="3" borderId="71" xfId="0" applyFont="1" applyFill="1" applyBorder="1" applyAlignment="1">
      <alignment horizontal="left" vertical="top" indent="2"/>
    </xf>
    <xf numFmtId="0" fontId="67" fillId="3" borderId="72" xfId="0" applyFont="1" applyFill="1" applyBorder="1" applyAlignment="1">
      <alignment horizontal="left" vertical="top" indent="2"/>
    </xf>
    <xf numFmtId="0" fontId="69" fillId="28" borderId="76" xfId="0" applyFont="1" applyFill="1" applyBorder="1" applyAlignment="1">
      <alignment horizontal="right" vertical="center" indent="1"/>
    </xf>
    <xf numFmtId="0" fontId="69" fillId="28" borderId="57" xfId="0" applyFont="1" applyFill="1" applyBorder="1" applyAlignment="1">
      <alignment horizontal="right" vertical="center" indent="1"/>
    </xf>
    <xf numFmtId="0" fontId="34" fillId="26" borderId="89" xfId="0" applyFont="1" applyFill="1" applyBorder="1" applyAlignment="1">
      <alignment horizontal="left" vertical="center" indent="13"/>
    </xf>
    <xf numFmtId="0" fontId="24" fillId="15" borderId="89" xfId="0" applyFont="1" applyFill="1" applyBorder="1" applyAlignment="1">
      <alignment horizontal="left" vertical="center" indent="13"/>
    </xf>
    <xf numFmtId="0" fontId="64" fillId="10" borderId="89" xfId="0" applyFont="1" applyFill="1" applyBorder="1" applyAlignment="1">
      <alignment horizontal="left" vertical="center" indent="13"/>
    </xf>
    <xf numFmtId="0" fontId="64" fillId="10" borderId="90" xfId="0" applyFont="1" applyFill="1" applyBorder="1" applyAlignment="1">
      <alignment horizontal="left" vertical="center" indent="13"/>
    </xf>
    <xf numFmtId="0" fontId="0" fillId="2" borderId="66" xfId="0" applyFill="1" applyBorder="1" applyAlignment="1">
      <alignment horizontal="center"/>
    </xf>
    <xf numFmtId="0" fontId="74" fillId="22" borderId="11" xfId="0" applyFont="1" applyFill="1" applyBorder="1" applyAlignment="1">
      <alignment horizontal="center" vertical="center"/>
    </xf>
    <xf numFmtId="0" fontId="74" fillId="22" borderId="21" xfId="0" applyFont="1" applyFill="1" applyBorder="1" applyAlignment="1">
      <alignment horizontal="center" vertical="center"/>
    </xf>
    <xf numFmtId="0" fontId="74" fillId="22" borderId="102" xfId="0" applyFont="1" applyFill="1" applyBorder="1" applyAlignment="1">
      <alignment horizontal="center" vertical="center"/>
    </xf>
    <xf numFmtId="0" fontId="67" fillId="3" borderId="54" xfId="0" applyFont="1" applyFill="1" applyBorder="1" applyAlignment="1">
      <alignment horizontal="left" vertical="top" indent="1"/>
    </xf>
    <xf numFmtId="0" fontId="67" fillId="3" borderId="97" xfId="0" applyFont="1" applyFill="1" applyBorder="1" applyAlignment="1">
      <alignment horizontal="left" vertical="top" indent="1"/>
    </xf>
    <xf numFmtId="0" fontId="67" fillId="3" borderId="55" xfId="0" applyFont="1" applyFill="1" applyBorder="1" applyAlignment="1">
      <alignment horizontal="left" vertical="top" indent="1"/>
    </xf>
    <xf numFmtId="0" fontId="67" fillId="3" borderId="98" xfId="0" applyFont="1" applyFill="1" applyBorder="1" applyAlignment="1">
      <alignment horizontal="left" vertical="top" indent="1"/>
    </xf>
    <xf numFmtId="0" fontId="80" fillId="28" borderId="75" xfId="0" applyFont="1" applyFill="1" applyBorder="1" applyAlignment="1">
      <alignment horizontal="right" vertical="center" indent="1"/>
    </xf>
    <xf numFmtId="0" fontId="80" fillId="28" borderId="57" xfId="0" applyFont="1" applyFill="1" applyBorder="1" applyAlignment="1">
      <alignment horizontal="right" vertical="center" indent="1"/>
    </xf>
    <xf numFmtId="0" fontId="67" fillId="3" borderId="56" xfId="0" applyFont="1" applyFill="1" applyBorder="1" applyAlignment="1">
      <alignment horizontal="left" vertical="top" indent="1"/>
    </xf>
    <xf numFmtId="0" fontId="67" fillId="3" borderId="103" xfId="0" applyFont="1" applyFill="1" applyBorder="1" applyAlignment="1">
      <alignment horizontal="left" vertical="top" indent="1"/>
    </xf>
    <xf numFmtId="0" fontId="67" fillId="3" borderId="104" xfId="0" applyFont="1" applyFill="1" applyBorder="1" applyAlignment="1">
      <alignment horizontal="left" vertical="top" indent="1"/>
    </xf>
    <xf numFmtId="0" fontId="0" fillId="2" borderId="67" xfId="0" applyFill="1" applyBorder="1" applyAlignment="1">
      <alignment horizontal="center"/>
    </xf>
    <xf numFmtId="0" fontId="74" fillId="22" borderId="107" xfId="0" applyFont="1" applyFill="1" applyBorder="1" applyAlignment="1">
      <alignment horizontal="center" vertical="center"/>
    </xf>
    <xf numFmtId="0" fontId="67" fillId="3" borderId="108" xfId="0" applyFont="1" applyFill="1" applyBorder="1" applyAlignment="1">
      <alignment horizontal="left" vertical="top" indent="1"/>
    </xf>
    <xf numFmtId="0" fontId="67" fillId="3" borderId="109" xfId="0" applyFont="1" applyFill="1" applyBorder="1" applyAlignment="1">
      <alignment horizontal="left" vertical="top" indent="1"/>
    </xf>
    <xf numFmtId="0" fontId="0" fillId="2" borderId="93" xfId="0" applyFill="1" applyBorder="1" applyAlignment="1">
      <alignment horizontal="center"/>
    </xf>
    <xf numFmtId="0" fontId="0" fillId="2" borderId="94" xfId="0" applyFill="1" applyBorder="1" applyAlignment="1">
      <alignment horizontal="center"/>
    </xf>
    <xf numFmtId="0" fontId="0" fillId="2" borderId="95" xfId="0" applyFill="1" applyBorder="1" applyAlignment="1">
      <alignment horizontal="center"/>
    </xf>
    <xf numFmtId="0" fontId="82" fillId="30" borderId="0" xfId="0" applyFont="1" applyFill="1" applyBorder="1" applyAlignment="1">
      <alignment horizontal="center" vertical="center"/>
    </xf>
    <xf numFmtId="0" fontId="0" fillId="2" borderId="65" xfId="0" applyFont="1" applyFill="1" applyBorder="1" applyAlignment="1">
      <alignment horizontal="center" vertical="center"/>
    </xf>
    <xf numFmtId="0" fontId="86" fillId="2" borderId="143" xfId="0" applyNumberFormat="1" applyFont="1" applyFill="1" applyBorder="1" applyAlignment="1" applyProtection="1">
      <alignment horizontal="left" vertical="center"/>
      <protection locked="0"/>
    </xf>
    <xf numFmtId="0" fontId="86" fillId="2" borderId="144" xfId="0" applyNumberFormat="1" applyFont="1" applyFill="1" applyBorder="1" applyAlignment="1" applyProtection="1">
      <alignment horizontal="left" vertical="center"/>
      <protection locked="0"/>
    </xf>
    <xf numFmtId="0" fontId="86" fillId="2" borderId="197" xfId="0" applyNumberFormat="1" applyFont="1" applyFill="1" applyBorder="1" applyAlignment="1" applyProtection="1">
      <alignment horizontal="left" vertical="center"/>
      <protection locked="0"/>
    </xf>
    <xf numFmtId="170" fontId="90" fillId="2" borderId="7" xfId="0" applyNumberFormat="1" applyFont="1" applyFill="1" applyBorder="1" applyAlignment="1">
      <alignment horizontal="left" vertical="center" indent="1"/>
    </xf>
    <xf numFmtId="170" fontId="90" fillId="2" borderId="170" xfId="0" applyNumberFormat="1" applyFont="1" applyFill="1" applyBorder="1" applyAlignment="1">
      <alignment horizontal="left" vertical="center" indent="1"/>
    </xf>
    <xf numFmtId="170" fontId="90" fillId="2" borderId="9" xfId="0" applyNumberFormat="1" applyFont="1" applyFill="1" applyBorder="1" applyAlignment="1">
      <alignment horizontal="left" vertical="center" indent="1"/>
    </xf>
    <xf numFmtId="0" fontId="11" fillId="2" borderId="7" xfId="0" applyFont="1" applyFill="1" applyBorder="1" applyAlignment="1">
      <alignment horizontal="left" indent="1"/>
    </xf>
    <xf numFmtId="0" fontId="11" fillId="2" borderId="9" xfId="0" applyFont="1" applyFill="1" applyBorder="1" applyAlignment="1">
      <alignment horizontal="left" indent="1"/>
    </xf>
    <xf numFmtId="0" fontId="0" fillId="13" borderId="7" xfId="0" applyFill="1" applyBorder="1" applyAlignment="1">
      <alignment horizontal="center" vertical="center"/>
    </xf>
    <xf numFmtId="0" fontId="0" fillId="13" borderId="9" xfId="0" applyFill="1" applyBorder="1" applyAlignment="1">
      <alignment horizontal="center" vertical="center"/>
    </xf>
    <xf numFmtId="0" fontId="0" fillId="2" borderId="0" xfId="0" applyFill="1" applyBorder="1" applyAlignment="1">
      <alignment horizontal="center"/>
    </xf>
    <xf numFmtId="0" fontId="0" fillId="2" borderId="0" xfId="0" applyFill="1" applyBorder="1" applyAlignment="1">
      <alignment horizontal="center" vertical="center"/>
    </xf>
    <xf numFmtId="0" fontId="0" fillId="36" borderId="7" xfId="0" applyFill="1" applyBorder="1" applyAlignment="1">
      <alignment horizontal="center" vertical="center"/>
    </xf>
    <xf numFmtId="0" fontId="0" fillId="36" borderId="9" xfId="0" applyFill="1" applyBorder="1" applyAlignment="1">
      <alignment horizontal="center" vertical="center"/>
    </xf>
    <xf numFmtId="0" fontId="0" fillId="17" borderId="7" xfId="0" applyFill="1" applyBorder="1" applyAlignment="1">
      <alignment horizontal="center" vertical="center"/>
    </xf>
    <xf numFmtId="0" fontId="0" fillId="17" borderId="9" xfId="0" applyFill="1" applyBorder="1" applyAlignment="1">
      <alignment horizontal="center" vertical="center"/>
    </xf>
    <xf numFmtId="0" fontId="0" fillId="35" borderId="7" xfId="0" applyFill="1" applyBorder="1" applyAlignment="1">
      <alignment horizontal="center"/>
    </xf>
    <xf numFmtId="0" fontId="0" fillId="35" borderId="9" xfId="0" applyFill="1" applyBorder="1" applyAlignment="1">
      <alignment horizontal="center"/>
    </xf>
    <xf numFmtId="0" fontId="0" fillId="34" borderId="5" xfId="0" applyFill="1" applyBorder="1" applyAlignment="1">
      <alignment horizontal="center" vertical="center"/>
    </xf>
    <xf numFmtId="0" fontId="0" fillId="37" borderId="5" xfId="0" applyFill="1" applyBorder="1" applyAlignment="1">
      <alignment horizontal="center" vertical="center"/>
    </xf>
    <xf numFmtId="0" fontId="105" fillId="28" borderId="76" xfId="0" applyFont="1" applyFill="1" applyBorder="1" applyAlignment="1">
      <alignment horizontal="right" vertical="center"/>
    </xf>
    <xf numFmtId="0" fontId="105" fillId="28" borderId="57" xfId="0" applyFont="1" applyFill="1" applyBorder="1" applyAlignment="1">
      <alignment horizontal="right" vertical="center"/>
    </xf>
    <xf numFmtId="0" fontId="11" fillId="0" borderId="5" xfId="0" applyFont="1" applyBorder="1" applyAlignment="1">
      <alignment horizontal="center" vertical="center"/>
    </xf>
    <xf numFmtId="0" fontId="90" fillId="0" borderId="2" xfId="0" applyFont="1" applyBorder="1" applyAlignment="1">
      <alignment horizontal="center" vertical="center"/>
    </xf>
    <xf numFmtId="0" fontId="90" fillId="0" borderId="5" xfId="0" applyFont="1" applyBorder="1" applyAlignment="1">
      <alignment horizontal="center" vertical="center"/>
    </xf>
    <xf numFmtId="0" fontId="90" fillId="0" borderId="172" xfId="0" applyFont="1" applyBorder="1" applyAlignment="1">
      <alignment horizontal="center" vertical="center"/>
    </xf>
    <xf numFmtId="0" fontId="11" fillId="0" borderId="171" xfId="0" applyFont="1" applyBorder="1" applyAlignment="1">
      <alignment horizontal="center" vertical="center"/>
    </xf>
    <xf numFmtId="0" fontId="90" fillId="2" borderId="0" xfId="0" applyFont="1" applyFill="1" applyAlignment="1">
      <alignment horizontal="right" vertical="center"/>
    </xf>
    <xf numFmtId="0" fontId="95" fillId="3" borderId="5" xfId="0" applyFont="1" applyFill="1" applyBorder="1" applyAlignment="1">
      <alignment horizontal="left" vertical="center"/>
    </xf>
    <xf numFmtId="4" fontId="0" fillId="2" borderId="5" xfId="1" applyNumberFormat="1" applyFont="1" applyFill="1" applyBorder="1" applyAlignment="1">
      <alignment horizontal="right" vertical="center"/>
    </xf>
    <xf numFmtId="43" fontId="0" fillId="2" borderId="5" xfId="1" applyFont="1" applyFill="1" applyBorder="1" applyAlignment="1">
      <alignment horizontal="center" vertical="center"/>
    </xf>
    <xf numFmtId="0" fontId="11" fillId="0" borderId="11" xfId="0" applyFont="1" applyBorder="1" applyAlignment="1">
      <alignment horizontal="center" vertical="center"/>
    </xf>
    <xf numFmtId="0" fontId="15" fillId="21" borderId="5" xfId="0" applyFont="1" applyFill="1" applyBorder="1" applyAlignment="1">
      <alignment horizontal="left" vertical="center"/>
    </xf>
    <xf numFmtId="0" fontId="9" fillId="2" borderId="16" xfId="0" applyFont="1" applyFill="1" applyBorder="1" applyAlignment="1" applyProtection="1">
      <alignment horizontal="center" vertical="center"/>
      <protection locked="0"/>
    </xf>
    <xf numFmtId="0" fontId="9" fillId="2" borderId="15" xfId="0" applyFont="1" applyFill="1" applyBorder="1" applyAlignment="1" applyProtection="1">
      <alignment horizontal="center" vertical="center"/>
      <protection locked="0"/>
    </xf>
    <xf numFmtId="0" fontId="9" fillId="2" borderId="17" xfId="0" applyFont="1" applyFill="1" applyBorder="1" applyAlignment="1" applyProtection="1">
      <alignment horizontal="center" vertical="center"/>
      <protection locked="0"/>
    </xf>
    <xf numFmtId="0" fontId="7" fillId="2" borderId="5" xfId="0" applyNumberFormat="1" applyFont="1" applyFill="1" applyBorder="1" applyAlignment="1">
      <alignment horizontal="center" vertical="center"/>
    </xf>
    <xf numFmtId="174" fontId="122" fillId="2" borderId="5" xfId="0" applyNumberFormat="1" applyFont="1" applyFill="1" applyBorder="1" applyAlignment="1">
      <alignment horizontal="center" vertical="center"/>
    </xf>
    <xf numFmtId="0" fontId="95" fillId="2" borderId="154" xfId="0" applyFont="1" applyFill="1" applyBorder="1" applyAlignment="1">
      <alignment horizontal="left" vertical="center"/>
    </xf>
    <xf numFmtId="0" fontId="15" fillId="2" borderId="154" xfId="0" applyFont="1" applyFill="1" applyBorder="1" applyAlignment="1">
      <alignment horizontal="left" vertical="center"/>
    </xf>
    <xf numFmtId="43" fontId="0" fillId="2" borderId="154" xfId="1" applyFont="1" applyFill="1" applyBorder="1" applyAlignment="1">
      <alignment horizontal="center" vertical="center"/>
    </xf>
    <xf numFmtId="4" fontId="0" fillId="2" borderId="5" xfId="0" applyNumberFormat="1" applyFont="1" applyFill="1" applyBorder="1" applyAlignment="1">
      <alignment horizontal="right" vertical="center"/>
    </xf>
    <xf numFmtId="1" fontId="0" fillId="40" borderId="5" xfId="0" applyNumberFormat="1" applyFont="1" applyFill="1" applyBorder="1" applyAlignment="1">
      <alignment horizontal="center"/>
    </xf>
    <xf numFmtId="0" fontId="0" fillId="0" borderId="5" xfId="0" applyBorder="1" applyAlignment="1"/>
    <xf numFmtId="4" fontId="0" fillId="2" borderId="5" xfId="2" applyNumberFormat="1" applyFont="1" applyFill="1" applyBorder="1" applyAlignment="1">
      <alignment horizontal="right" vertical="center"/>
    </xf>
    <xf numFmtId="0" fontId="122" fillId="2" borderId="5" xfId="0" applyFont="1" applyFill="1" applyBorder="1" applyAlignment="1">
      <alignment horizontal="center" vertical="center"/>
    </xf>
    <xf numFmtId="0" fontId="21" fillId="2" borderId="0" xfId="0" applyFont="1" applyFill="1" applyAlignment="1" applyProtection="1">
      <alignment horizontal="center" vertical="center"/>
      <protection locked="0"/>
    </xf>
    <xf numFmtId="21" fontId="125" fillId="41" borderId="234" xfId="0" applyNumberFormat="1" applyFont="1" applyFill="1" applyBorder="1" applyAlignment="1">
      <alignment horizontal="center" vertical="center"/>
    </xf>
    <xf numFmtId="21" fontId="125" fillId="41" borderId="235" xfId="0" applyNumberFormat="1" applyFont="1" applyFill="1" applyBorder="1" applyAlignment="1">
      <alignment horizontal="center" vertical="center"/>
    </xf>
    <xf numFmtId="21" fontId="125" fillId="41" borderId="236" xfId="0" applyNumberFormat="1" applyFont="1" applyFill="1" applyBorder="1" applyAlignment="1">
      <alignment horizontal="center" vertical="center"/>
    </xf>
    <xf numFmtId="0" fontId="2" fillId="2" borderId="12" xfId="0" applyFont="1" applyFill="1" applyBorder="1" applyAlignment="1">
      <alignment horizontal="left" vertical="top"/>
    </xf>
    <xf numFmtId="0" fontId="2" fillId="2" borderId="154" xfId="0" applyFont="1" applyFill="1" applyBorder="1" applyAlignment="1">
      <alignment horizontal="left" vertical="top"/>
    </xf>
    <xf numFmtId="0" fontId="2" fillId="2" borderId="227" xfId="0" applyFont="1" applyFill="1" applyBorder="1" applyAlignment="1">
      <alignment horizontal="left" vertical="top"/>
    </xf>
    <xf numFmtId="0" fontId="2" fillId="2" borderId="149" xfId="0" applyFont="1" applyFill="1" applyBorder="1" applyAlignment="1">
      <alignment horizontal="left" vertical="top"/>
    </xf>
    <xf numFmtId="0" fontId="2" fillId="2" borderId="0" xfId="0" applyFont="1" applyFill="1" applyBorder="1" applyAlignment="1">
      <alignment horizontal="left" vertical="top"/>
    </xf>
    <xf numFmtId="0" fontId="2" fillId="2" borderId="228" xfId="0" applyFont="1" applyFill="1" applyBorder="1" applyAlignment="1">
      <alignment horizontal="left" vertical="top"/>
    </xf>
    <xf numFmtId="0" fontId="2" fillId="2" borderId="159" xfId="0" applyFont="1" applyFill="1" applyBorder="1" applyAlignment="1">
      <alignment horizontal="left" vertical="top"/>
    </xf>
    <xf numFmtId="0" fontId="2" fillId="2" borderId="160" xfId="0" applyFont="1" applyFill="1" applyBorder="1" applyAlignment="1">
      <alignment horizontal="left" vertical="top"/>
    </xf>
    <xf numFmtId="0" fontId="2" fillId="2" borderId="161" xfId="0" applyFont="1" applyFill="1" applyBorder="1" applyAlignment="1">
      <alignment horizontal="left" vertical="top"/>
    </xf>
    <xf numFmtId="171" fontId="17" fillId="2" borderId="8" xfId="0" applyNumberFormat="1" applyFont="1" applyFill="1" applyBorder="1" applyAlignment="1">
      <alignment horizontal="center"/>
    </xf>
    <xf numFmtId="0" fontId="28" fillId="2" borderId="1" xfId="0" applyFont="1" applyFill="1" applyBorder="1" applyAlignment="1">
      <alignment horizontal="center"/>
    </xf>
    <xf numFmtId="0" fontId="28" fillId="2" borderId="2" xfId="0" applyFont="1" applyFill="1" applyBorder="1" applyAlignment="1">
      <alignment horizontal="center"/>
    </xf>
    <xf numFmtId="0" fontId="28" fillId="2" borderId="3" xfId="0" applyFont="1" applyFill="1" applyBorder="1" applyAlignment="1">
      <alignment horizontal="center"/>
    </xf>
    <xf numFmtId="0" fontId="0" fillId="2" borderId="5" xfId="0" applyFill="1" applyBorder="1" applyAlignment="1">
      <alignment horizontal="center"/>
    </xf>
    <xf numFmtId="165" fontId="5" fillId="2" borderId="5" xfId="0" applyNumberFormat="1" applyFont="1" applyFill="1" applyBorder="1" applyAlignment="1">
      <alignment horizontal="center" vertical="center"/>
    </xf>
    <xf numFmtId="165" fontId="5" fillId="2" borderId="11" xfId="0" applyNumberFormat="1" applyFont="1" applyFill="1" applyBorder="1" applyAlignment="1">
      <alignment horizontal="center" vertical="center"/>
    </xf>
    <xf numFmtId="0" fontId="5" fillId="2" borderId="7"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10" xfId="0" applyFont="1" applyFill="1" applyBorder="1" applyAlignment="1">
      <alignment horizontal="center" vertical="center"/>
    </xf>
    <xf numFmtId="0" fontId="33" fillId="2" borderId="5" xfId="0" applyFont="1" applyFill="1" applyBorder="1" applyAlignment="1">
      <alignment horizontal="center"/>
    </xf>
    <xf numFmtId="0" fontId="33" fillId="2" borderId="6" xfId="0" applyFont="1" applyFill="1" applyBorder="1" applyAlignment="1">
      <alignment horizontal="center"/>
    </xf>
    <xf numFmtId="0" fontId="33" fillId="2" borderId="7" xfId="0" applyFont="1" applyFill="1" applyBorder="1" applyAlignment="1">
      <alignment horizontal="center"/>
    </xf>
    <xf numFmtId="0" fontId="11" fillId="2" borderId="13" xfId="0" applyFont="1" applyFill="1" applyBorder="1" applyAlignment="1">
      <alignment horizontal="center" vertical="center"/>
    </xf>
    <xf numFmtId="0" fontId="11" fillId="2" borderId="14" xfId="0" applyFont="1" applyFill="1" applyBorder="1" applyAlignment="1">
      <alignment horizontal="center" vertical="center"/>
    </xf>
    <xf numFmtId="0" fontId="31" fillId="19" borderId="184" xfId="0" applyFont="1" applyFill="1" applyBorder="1" applyAlignment="1">
      <alignment horizontal="center"/>
    </xf>
    <xf numFmtId="0" fontId="31" fillId="19" borderId="22" xfId="0" applyFont="1" applyFill="1" applyBorder="1" applyAlignment="1">
      <alignment horizontal="center"/>
    </xf>
    <xf numFmtId="0" fontId="25" fillId="2" borderId="1" xfId="0" applyFont="1" applyFill="1" applyBorder="1" applyAlignment="1">
      <alignment horizontal="center"/>
    </xf>
    <xf numFmtId="0" fontId="25" fillId="2" borderId="2" xfId="0" applyFont="1" applyFill="1" applyBorder="1" applyAlignment="1">
      <alignment horizontal="center"/>
    </xf>
    <xf numFmtId="0" fontId="25" fillId="2" borderId="3" xfId="0" applyFont="1" applyFill="1" applyBorder="1" applyAlignment="1">
      <alignment horizontal="center"/>
    </xf>
    <xf numFmtId="0" fontId="26" fillId="2" borderId="1" xfId="0" applyFont="1" applyFill="1" applyBorder="1" applyAlignment="1">
      <alignment horizontal="center"/>
    </xf>
    <xf numFmtId="0" fontId="26" fillId="2" borderId="2" xfId="0" applyFont="1" applyFill="1" applyBorder="1" applyAlignment="1">
      <alignment horizontal="center"/>
    </xf>
    <xf numFmtId="0" fontId="26" fillId="2" borderId="3" xfId="0" applyFont="1" applyFill="1" applyBorder="1" applyAlignment="1">
      <alignment horizontal="center"/>
    </xf>
    <xf numFmtId="0" fontId="27" fillId="2" borderId="1" xfId="0" applyFont="1" applyFill="1" applyBorder="1" applyAlignment="1">
      <alignment horizontal="center"/>
    </xf>
    <xf numFmtId="0" fontId="27" fillId="2" borderId="2" xfId="0" applyFont="1" applyFill="1" applyBorder="1" applyAlignment="1">
      <alignment horizontal="center"/>
    </xf>
    <xf numFmtId="0" fontId="27" fillId="2" borderId="3" xfId="0" applyFont="1" applyFill="1" applyBorder="1" applyAlignment="1">
      <alignment horizontal="center"/>
    </xf>
    <xf numFmtId="0" fontId="29" fillId="16" borderId="19" xfId="0" applyFont="1" applyFill="1" applyBorder="1" applyAlignment="1">
      <alignment horizontal="center"/>
    </xf>
    <xf numFmtId="0" fontId="29" fillId="17" borderId="19" xfId="0" applyFont="1" applyFill="1" applyBorder="1" applyAlignment="1">
      <alignment horizontal="center"/>
    </xf>
    <xf numFmtId="0" fontId="30" fillId="18" borderId="19" xfId="0" applyFont="1" applyFill="1" applyBorder="1" applyAlignment="1">
      <alignment horizontal="center"/>
    </xf>
    <xf numFmtId="0" fontId="31" fillId="19" borderId="19" xfId="0" applyFont="1" applyFill="1" applyBorder="1" applyAlignment="1">
      <alignment horizontal="center"/>
    </xf>
    <xf numFmtId="0" fontId="52" fillId="38" borderId="5" xfId="0" applyFont="1" applyFill="1" applyBorder="1" applyAlignment="1">
      <alignment horizontal="center" vertical="center"/>
    </xf>
  </cellXfs>
  <cellStyles count="19">
    <cellStyle name="Comma" xfId="1" builtinId="3"/>
    <cellStyle name="Comma 2" xfId="3"/>
    <cellStyle name="Comma 2 2" xfId="16"/>
    <cellStyle name="Comma 2 3" xfId="10"/>
    <cellStyle name="Currency 2" xfId="4"/>
    <cellStyle name="Hyperlink 2" xfId="5"/>
    <cellStyle name="NO BORDER" xfId="11"/>
    <cellStyle name="Normal" xfId="0" builtinId="0"/>
    <cellStyle name="Normal 2" xfId="6"/>
    <cellStyle name="Normal 3" xfId="7"/>
    <cellStyle name="Normal 3 2" xfId="17"/>
    <cellStyle name="Normal 3 3" xfId="13"/>
    <cellStyle name="Normal 4" xfId="14"/>
    <cellStyle name="Normal 5" xfId="9"/>
    <cellStyle name="Normal 6" xfId="15"/>
    <cellStyle name="Percent" xfId="2" builtinId="5"/>
    <cellStyle name="Percent 2" xfId="8"/>
    <cellStyle name="Percent 2 2" xfId="18"/>
    <cellStyle name="Percent 2 3" xfId="12"/>
  </cellStyles>
  <dxfs count="5542">
    <dxf>
      <font>
        <b/>
        <i/>
        <color theme="0"/>
      </font>
      <fill>
        <patternFill>
          <bgColor rgb="FF00B050"/>
        </patternFill>
      </fill>
    </dxf>
    <dxf>
      <font>
        <b/>
        <i/>
        <color theme="7" tint="-0.499984740745262"/>
      </font>
      <fill>
        <patternFill>
          <bgColor theme="7" tint="0.79998168889431442"/>
        </patternFill>
      </fill>
    </dxf>
    <dxf>
      <font>
        <b/>
        <i/>
        <color rgb="FF00B050"/>
      </font>
      <fill>
        <patternFill>
          <bgColor theme="6" tint="0.79998168889431442"/>
        </patternFill>
      </fill>
    </dxf>
    <dxf>
      <font>
        <b/>
        <i/>
        <color rgb="FF002060"/>
      </font>
      <fill>
        <patternFill>
          <bgColor theme="8" tint="0.79998168889431442"/>
        </patternFill>
      </fill>
    </dxf>
    <dxf>
      <font>
        <b/>
        <i/>
        <color rgb="FFC00000"/>
      </font>
      <fill>
        <patternFill>
          <bgColor theme="5" tint="0.79998168889431442"/>
        </patternFill>
      </fill>
    </dxf>
    <dxf>
      <font>
        <color theme="0"/>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dxf>
      <font>
        <color theme="0"/>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dxf>
      <font>
        <color rgb="FFFF0000"/>
      </font>
    </dxf>
    <dxf>
      <font>
        <color rgb="FFFF0000"/>
      </font>
    </dxf>
    <dxf>
      <font>
        <color rgb="FFF8F200"/>
      </font>
      <fill>
        <patternFill>
          <bgColor rgb="FFF8F200"/>
        </patternFill>
      </fill>
    </dxf>
    <dxf>
      <font>
        <color theme="9" tint="-0.24994659260841701"/>
      </font>
      <fill>
        <patternFill>
          <bgColor theme="9" tint="-0.24994659260841701"/>
        </patternFill>
      </fill>
    </dxf>
    <dxf>
      <font>
        <color theme="4" tint="-0.499984740745262"/>
      </font>
      <fill>
        <patternFill>
          <bgColor theme="4" tint="-0.499984740745262"/>
        </patternFill>
      </fill>
    </dxf>
    <dxf>
      <font>
        <color theme="4" tint="0.39994506668294322"/>
      </font>
      <fill>
        <patternFill>
          <bgColor theme="4" tint="0.39994506668294322"/>
        </patternFill>
      </fill>
    </dxf>
    <dxf>
      <font>
        <color theme="7" tint="-0.24994659260841701"/>
      </font>
      <fill>
        <patternFill>
          <bgColor theme="7" tint="-0.24994659260841701"/>
        </patternFill>
      </fill>
    </dxf>
    <dxf>
      <font>
        <color theme="7" tint="0.39994506668294322"/>
      </font>
      <fill>
        <patternFill>
          <bgColor theme="7" tint="0.39994506668294322"/>
        </patternFill>
      </fill>
    </dxf>
    <dxf>
      <font>
        <b val="0"/>
        <i val="0"/>
        <color theme="1"/>
      </font>
      <fill>
        <patternFill patternType="solid">
          <bgColor rgb="FF00BC55"/>
        </patternFill>
      </fill>
    </dxf>
    <dxf>
      <font>
        <b val="0"/>
        <i val="0"/>
        <color theme="1"/>
      </font>
      <fill>
        <patternFill>
          <bgColor rgb="FFFF6699"/>
        </patternFill>
      </fill>
    </dxf>
    <dxf>
      <font>
        <b val="0"/>
        <i val="0"/>
        <color theme="1"/>
      </font>
      <fill>
        <patternFill>
          <bgColor rgb="FFFF0000"/>
        </patternFill>
      </fill>
    </dxf>
    <dxf>
      <font>
        <color rgb="FFFF0000"/>
      </font>
      <fill>
        <patternFill>
          <bgColor rgb="FFFF0000"/>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ont>
        <color theme="0"/>
      </font>
      <fill>
        <patternFill>
          <bgColor theme="0"/>
        </patternFill>
      </fill>
    </dxf>
    <dxf>
      <font>
        <color theme="3" tint="-0.24994659260841701"/>
      </font>
      <fill>
        <patternFill>
          <bgColor theme="3" tint="-0.24994659260841701"/>
        </patternFill>
      </fill>
    </dxf>
    <dxf>
      <font>
        <color theme="3" tint="0.39994506668294322"/>
      </font>
      <fill>
        <patternFill>
          <bgColor theme="3" tint="0.39994506668294322"/>
        </patternFill>
      </fill>
    </dxf>
    <dxf>
      <font>
        <color theme="3" tint="0.59996337778862885"/>
      </font>
      <fill>
        <patternFill>
          <bgColor theme="3" tint="0.59996337778862885"/>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59996337778862885"/>
      </font>
      <fill>
        <patternFill>
          <bgColor theme="3" tint="0.59996337778862885"/>
        </patternFill>
      </fill>
    </dxf>
    <dxf>
      <font>
        <color theme="3" tint="0.39994506668294322"/>
      </font>
      <fill>
        <patternFill>
          <bgColor theme="3" tint="0.39994506668294322"/>
        </patternFill>
      </fill>
    </dxf>
    <dxf>
      <font>
        <color theme="3" tint="-0.24994659260841701"/>
      </font>
      <fill>
        <patternFill>
          <bgColor theme="3" tint="-0.24994659260841701"/>
        </patternFill>
      </fill>
    </dxf>
    <dxf>
      <font>
        <color theme="0"/>
      </font>
      <fill>
        <patternFill>
          <bgColor theme="0"/>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rgb="FFC00000"/>
      </font>
      <fill>
        <patternFill>
          <bgColor theme="5" tint="0.79998168889431442"/>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b/>
        <i val="0"/>
        <color rgb="FF008E40"/>
      </font>
    </dxf>
    <dxf>
      <font>
        <b val="0"/>
        <i/>
        <color rgb="FFFF6699"/>
      </font>
    </dxf>
    <dxf>
      <font>
        <color rgb="FFFF0000"/>
      </font>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ont>
        <color theme="0"/>
      </font>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ill>
        <patternFill>
          <bgColor theme="7" tint="-0.24994659260841701"/>
        </patternFill>
      </fill>
    </dxf>
    <dxf>
      <fill>
        <patternFill>
          <bgColor theme="7" tint="0.39994506668294322"/>
        </patternFill>
      </fill>
    </dxf>
    <dxf>
      <font>
        <color rgb="FFFF0000"/>
      </font>
    </dxf>
    <dxf>
      <font>
        <color rgb="FFFF0000"/>
      </font>
    </dxf>
    <dxf>
      <font>
        <b/>
        <i val="0"/>
        <color rgb="FF008E40"/>
      </font>
    </dxf>
    <dxf>
      <font>
        <b val="0"/>
        <i/>
        <color rgb="FFFF3399"/>
      </font>
    </dxf>
    <dxf>
      <font>
        <color theme="0"/>
      </font>
    </dxf>
    <dxf>
      <font>
        <b/>
        <i val="0"/>
        <color rgb="FFFF0000"/>
      </font>
    </dxf>
    <dxf>
      <font>
        <color theme="0"/>
      </font>
      <fill>
        <patternFill>
          <bgColor theme="0"/>
        </patternFill>
      </fill>
    </dxf>
    <dxf>
      <font>
        <color rgb="FFF8F200"/>
      </font>
      <fill>
        <patternFill>
          <bgColor rgb="FFF8F200"/>
        </patternFill>
      </fill>
    </dxf>
    <dxf>
      <font>
        <color theme="9" tint="-0.24994659260841701"/>
      </font>
      <fill>
        <patternFill>
          <bgColor theme="9" tint="-0.24994659260841701"/>
        </patternFill>
      </fill>
    </dxf>
    <dxf>
      <font>
        <color theme="7" tint="-0.24994659260841701"/>
      </font>
      <fill>
        <patternFill>
          <bgColor theme="7" tint="-0.24994659260841701"/>
        </patternFill>
      </fill>
    </dxf>
    <dxf>
      <font>
        <color theme="7" tint="0.39994506668294322"/>
      </font>
      <fill>
        <patternFill>
          <bgColor theme="7" tint="0.39994506668294322"/>
        </patternFill>
      </fill>
    </dxf>
    <dxf>
      <font>
        <color theme="4" tint="0.39994506668294322"/>
      </font>
      <fill>
        <patternFill>
          <bgColor theme="4" tint="0.39994506668294322"/>
        </patternFill>
      </fill>
    </dxf>
    <dxf>
      <font>
        <color theme="4" tint="-0.24994659260841701"/>
      </font>
      <fill>
        <patternFill>
          <bgColor theme="4" tint="-0.24994659260841701"/>
        </patternFill>
      </fill>
    </dxf>
    <dxf>
      <font>
        <color theme="1"/>
      </font>
      <fill>
        <patternFill>
          <bgColor rgb="FFFFFF00"/>
        </patternFill>
      </fill>
    </dxf>
    <dxf>
      <font>
        <color theme="1" tint="4.9989318521683403E-2"/>
      </font>
      <fill>
        <patternFill>
          <bgColor theme="3" tint="0.39994506668294322"/>
        </patternFill>
      </fill>
    </dxf>
    <dxf>
      <font>
        <color theme="1"/>
      </font>
      <fill>
        <patternFill>
          <bgColor theme="3" tint="-0.499984740745262"/>
        </patternFill>
      </fill>
    </dxf>
    <dxf>
      <font>
        <b val="0"/>
        <i/>
      </font>
      <fill>
        <patternFill>
          <bgColor rgb="FFFFC000"/>
        </patternFill>
      </fill>
    </dxf>
    <dxf>
      <font>
        <color theme="3" tint="0.79998168889431442"/>
      </font>
      <fill>
        <patternFill>
          <bgColor theme="3" tint="0.79998168889431442"/>
        </patternFill>
      </fill>
    </dxf>
    <dxf>
      <font>
        <color theme="3" tint="0.59996337778862885"/>
      </font>
      <fill>
        <patternFill>
          <bgColor theme="3" tint="0.59996337778862885"/>
        </patternFill>
      </fill>
    </dxf>
    <dxf>
      <font>
        <color theme="3" tint="0.39994506668294322"/>
      </font>
      <fill>
        <patternFill>
          <bgColor theme="3" tint="0.39994506668294322"/>
        </patternFill>
      </fill>
    </dxf>
    <dxf>
      <font>
        <color theme="3" tint="-0.24994659260841701"/>
      </font>
      <fill>
        <patternFill>
          <bgColor theme="3" tint="-0.24994659260841701"/>
        </patternFill>
      </fill>
    </dxf>
    <dxf>
      <font>
        <color theme="0"/>
      </font>
      <fill>
        <patternFill>
          <bgColor theme="0"/>
        </patternFill>
      </fill>
    </dxf>
  </dxfs>
  <tableStyles count="0" defaultTableStyle="TableStyleMedium9" defaultPivotStyle="PivotStyleLight16"/>
  <colors>
    <mruColors>
      <color rgb="FF99FF99"/>
      <color rgb="FFFFFFCC"/>
      <color rgb="FFDDFFDD"/>
      <color rgb="FF00BC55"/>
      <color rgb="FF00E668"/>
      <color rgb="FFFF6699"/>
      <color rgb="FFFF3399"/>
      <color rgb="FF008E40"/>
      <color rgb="FFF8F2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1.8267037008723442E-3"/>
          <c:y val="1.3348828502214001E-2"/>
          <c:w val="0.99817328995101973"/>
          <c:h val="0.97917319056090524"/>
        </c:manualLayout>
      </c:layout>
      <c:lineChart>
        <c:grouping val="stacked"/>
        <c:varyColors val="0"/>
        <c:ser>
          <c:idx val="0"/>
          <c:order val="0"/>
          <c:tx>
            <c:v>blower1</c:v>
          </c:tx>
          <c:spPr>
            <a:ln w="19050">
              <a:solidFill>
                <a:schemeClr val="tx2"/>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Plan_vs_Actual!$FB$70:$FB$2949</c:f>
              <c:numCache>
                <c:formatCode>General</c:formatCode>
                <c:ptCount val="2880"/>
                <c:pt idx="0">
                  <c:v>691.8681237546142</c:v>
                </c:pt>
                <c:pt idx="1">
                  <c:v>716.3140739412712</c:v>
                </c:pt>
                <c:pt idx="2">
                  <c:v>775.2399545465945</c:v>
                </c:pt>
                <c:pt idx="3">
                  <c:v>694.36520780910007</c:v>
                </c:pt>
                <c:pt idx="4">
                  <c:v>727.20302579529891</c:v>
                </c:pt>
                <c:pt idx="5">
                  <c:v>716.04490600275562</c:v>
                </c:pt>
                <c:pt idx="6">
                  <c:v>772.66078446206325</c:v>
                </c:pt>
                <c:pt idx="7">
                  <c:v>812.02737441367162</c:v>
                </c:pt>
                <c:pt idx="8">
                  <c:v>778.71744652063069</c:v>
                </c:pt>
                <c:pt idx="9">
                  <c:v>785.95747956567118</c:v>
                </c:pt>
                <c:pt idx="10">
                  <c:v>738.62022722392066</c:v>
                </c:pt>
                <c:pt idx="11">
                  <c:v>803.77583488521213</c:v>
                </c:pt>
                <c:pt idx="12">
                  <c:v>786.15922894945106</c:v>
                </c:pt>
                <c:pt idx="13">
                  <c:v>699.29476826761982</c:v>
                </c:pt>
                <c:pt idx="14">
                  <c:v>772.22046838928998</c:v>
                </c:pt>
                <c:pt idx="15">
                  <c:v>699.95772587477779</c:v>
                </c:pt>
                <c:pt idx="16">
                  <c:v>956.98545805975448</c:v>
                </c:pt>
                <c:pt idx="17">
                  <c:v>748.29508728563189</c:v>
                </c:pt>
                <c:pt idx="18">
                  <c:v>700.83699188336368</c:v>
                </c:pt>
                <c:pt idx="19">
                  <c:v>886.00820962691955</c:v>
                </c:pt>
                <c:pt idx="20">
                  <c:v>20279.647075234712</c:v>
                </c:pt>
                <c:pt idx="21">
                  <c:v>40104.498472358784</c:v>
                </c:pt>
                <c:pt idx="22">
                  <c:v>39292.208817499879</c:v>
                </c:pt>
                <c:pt idx="23">
                  <c:v>38661.062379109862</c:v>
                </c:pt>
                <c:pt idx="24">
                  <c:v>38368.341956136625</c:v>
                </c:pt>
                <c:pt idx="25">
                  <c:v>39002.500780075788</c:v>
                </c:pt>
                <c:pt idx="26">
                  <c:v>38778.156264553465</c:v>
                </c:pt>
                <c:pt idx="27">
                  <c:v>38602.227576118705</c:v>
                </c:pt>
                <c:pt idx="28">
                  <c:v>38847.81008672317</c:v>
                </c:pt>
                <c:pt idx="29">
                  <c:v>38573.400351709126</c:v>
                </c:pt>
                <c:pt idx="30">
                  <c:v>38448.080171253285</c:v>
                </c:pt>
                <c:pt idx="31">
                  <c:v>38342.647130892678</c:v>
                </c:pt>
                <c:pt idx="32">
                  <c:v>38321.719571727517</c:v>
                </c:pt>
                <c:pt idx="33">
                  <c:v>38192.997566837075</c:v>
                </c:pt>
                <c:pt idx="34">
                  <c:v>38136.751902061704</c:v>
                </c:pt>
                <c:pt idx="35">
                  <c:v>38096.328301129739</c:v>
                </c:pt>
                <c:pt idx="36">
                  <c:v>38082.912285546459</c:v>
                </c:pt>
                <c:pt idx="37">
                  <c:v>38043.927572810651</c:v>
                </c:pt>
                <c:pt idx="38">
                  <c:v>38040.993592365579</c:v>
                </c:pt>
                <c:pt idx="39">
                  <c:v>38052.016605470577</c:v>
                </c:pt>
                <c:pt idx="40">
                  <c:v>38004.721401349707</c:v>
                </c:pt>
                <c:pt idx="41">
                  <c:v>37985.592467319962</c:v>
                </c:pt>
                <c:pt idx="42">
                  <c:v>37964.845200818774</c:v>
                </c:pt>
                <c:pt idx="43">
                  <c:v>37992.442722292741</c:v>
                </c:pt>
                <c:pt idx="44">
                  <c:v>38016.955973192053</c:v>
                </c:pt>
                <c:pt idx="45">
                  <c:v>38070.617639211814</c:v>
                </c:pt>
                <c:pt idx="46">
                  <c:v>38087.422563310465</c:v>
                </c:pt>
                <c:pt idx="47">
                  <c:v>38093.337880963089</c:v>
                </c:pt>
                <c:pt idx="48">
                  <c:v>38135.903941063087</c:v>
                </c:pt>
                <c:pt idx="49">
                  <c:v>38136.283214849231</c:v>
                </c:pt>
                <c:pt idx="50">
                  <c:v>38141.826009569566</c:v>
                </c:pt>
                <c:pt idx="51">
                  <c:v>38171.968234684071</c:v>
                </c:pt>
                <c:pt idx="52">
                  <c:v>38187.944496967393</c:v>
                </c:pt>
                <c:pt idx="53">
                  <c:v>38133.824849045275</c:v>
                </c:pt>
                <c:pt idx="54">
                  <c:v>38012.298618259032</c:v>
                </c:pt>
                <c:pt idx="55">
                  <c:v>37947.706312608716</c:v>
                </c:pt>
                <c:pt idx="56">
                  <c:v>37981.038935518263</c:v>
                </c:pt>
                <c:pt idx="57">
                  <c:v>37776.528421931223</c:v>
                </c:pt>
                <c:pt idx="58">
                  <c:v>37503.120012834836</c:v>
                </c:pt>
                <c:pt idx="59">
                  <c:v>36918.180661881335</c:v>
                </c:pt>
                <c:pt idx="60">
                  <c:v>37317.519544974559</c:v>
                </c:pt>
                <c:pt idx="61">
                  <c:v>39248.805421803394</c:v>
                </c:pt>
                <c:pt idx="62">
                  <c:v>39439.759776022038</c:v>
                </c:pt>
                <c:pt idx="63">
                  <c:v>39045.110947368543</c:v>
                </c:pt>
                <c:pt idx="64">
                  <c:v>38561.73755789399</c:v>
                </c:pt>
                <c:pt idx="65">
                  <c:v>37855.929069105783</c:v>
                </c:pt>
                <c:pt idx="66">
                  <c:v>37575.516299414783</c:v>
                </c:pt>
                <c:pt idx="67">
                  <c:v>37697.131502261043</c:v>
                </c:pt>
                <c:pt idx="68">
                  <c:v>37888.121853798628</c:v>
                </c:pt>
                <c:pt idx="69">
                  <c:v>38882.391471079987</c:v>
                </c:pt>
                <c:pt idx="70">
                  <c:v>39368.551500163478</c:v>
                </c:pt>
                <c:pt idx="71">
                  <c:v>38596.945534394188</c:v>
                </c:pt>
                <c:pt idx="72">
                  <c:v>37774.889244850281</c:v>
                </c:pt>
                <c:pt idx="73">
                  <c:v>36175.739403565683</c:v>
                </c:pt>
                <c:pt idx="74">
                  <c:v>38608.924036322038</c:v>
                </c:pt>
                <c:pt idx="75">
                  <c:v>39129.328586765128</c:v>
                </c:pt>
                <c:pt idx="76">
                  <c:v>38956.530794652303</c:v>
                </c:pt>
                <c:pt idx="77">
                  <c:v>38041.031946402785</c:v>
                </c:pt>
                <c:pt idx="78">
                  <c:v>36462.005827123947</c:v>
                </c:pt>
                <c:pt idx="79">
                  <c:v>37957.390785568212</c:v>
                </c:pt>
                <c:pt idx="80">
                  <c:v>39181.757867435612</c:v>
                </c:pt>
                <c:pt idx="81">
                  <c:v>39272.841922326879</c:v>
                </c:pt>
                <c:pt idx="82">
                  <c:v>38647.853500038385</c:v>
                </c:pt>
                <c:pt idx="83">
                  <c:v>37853.222944903377</c:v>
                </c:pt>
                <c:pt idx="84">
                  <c:v>36457.257659561772</c:v>
                </c:pt>
                <c:pt idx="85">
                  <c:v>37807.205181865298</c:v>
                </c:pt>
                <c:pt idx="86">
                  <c:v>39030.024954030909</c:v>
                </c:pt>
                <c:pt idx="87">
                  <c:v>39288.923475734395</c:v>
                </c:pt>
                <c:pt idx="88">
                  <c:v>38853.828475932278</c:v>
                </c:pt>
                <c:pt idx="89">
                  <c:v>38167.841919426122</c:v>
                </c:pt>
                <c:pt idx="90">
                  <c:v>37566.278988461869</c:v>
                </c:pt>
                <c:pt idx="91">
                  <c:v>35438.899414864958</c:v>
                </c:pt>
                <c:pt idx="92">
                  <c:v>38525.064954286812</c:v>
                </c:pt>
                <c:pt idx="93">
                  <c:v>39351.13980738719</c:v>
                </c:pt>
                <c:pt idx="94">
                  <c:v>38954.365282962717</c:v>
                </c:pt>
                <c:pt idx="95">
                  <c:v>38494.904720820981</c:v>
                </c:pt>
                <c:pt idx="96">
                  <c:v>38732.299210071564</c:v>
                </c:pt>
                <c:pt idx="97">
                  <c:v>14417.22495966833</c:v>
                </c:pt>
                <c:pt idx="98">
                  <c:v>2603.8455453291635</c:v>
                </c:pt>
                <c:pt idx="99">
                  <c:v>637.91692062722359</c:v>
                </c:pt>
                <c:pt idx="100">
                  <c:v>711.4483600270114</c:v>
                </c:pt>
                <c:pt idx="101">
                  <c:v>669.41379481917727</c:v>
                </c:pt>
                <c:pt idx="102">
                  <c:v>754.61485913356262</c:v>
                </c:pt>
                <c:pt idx="103">
                  <c:v>762.33601830561292</c:v>
                </c:pt>
                <c:pt idx="104">
                  <c:v>686.83086501254411</c:v>
                </c:pt>
                <c:pt idx="105">
                  <c:v>846.75205871882679</c:v>
                </c:pt>
                <c:pt idx="106">
                  <c:v>749.95358958994166</c:v>
                </c:pt>
                <c:pt idx="107">
                  <c:v>857.60649426256612</c:v>
                </c:pt>
                <c:pt idx="108">
                  <c:v>671.96904682703814</c:v>
                </c:pt>
                <c:pt idx="109">
                  <c:v>802.66741414632031</c:v>
                </c:pt>
                <c:pt idx="110">
                  <c:v>780.23085650578616</c:v>
                </c:pt>
                <c:pt idx="111">
                  <c:v>811.59083716606051</c:v>
                </c:pt>
                <c:pt idx="112">
                  <c:v>826.51773339803992</c:v>
                </c:pt>
                <c:pt idx="113">
                  <c:v>751.26268812357262</c:v>
                </c:pt>
                <c:pt idx="114">
                  <c:v>884.71899374645113</c:v>
                </c:pt>
                <c:pt idx="115">
                  <c:v>912.36105360706892</c:v>
                </c:pt>
                <c:pt idx="116">
                  <c:v>772.33240535995049</c:v>
                </c:pt>
                <c:pt idx="117">
                  <c:v>845.94515756989506</c:v>
                </c:pt>
                <c:pt idx="118">
                  <c:v>872.76667040489383</c:v>
                </c:pt>
                <c:pt idx="119">
                  <c:v>787.22248295082022</c:v>
                </c:pt>
                <c:pt idx="120">
                  <c:v>764.99496119952335</c:v>
                </c:pt>
                <c:pt idx="121">
                  <c:v>798.08063000111531</c:v>
                </c:pt>
                <c:pt idx="122">
                  <c:v>763.29183481516168</c:v>
                </c:pt>
                <c:pt idx="123">
                  <c:v>757.07622747787798</c:v>
                </c:pt>
                <c:pt idx="124">
                  <c:v>781.98709905718761</c:v>
                </c:pt>
                <c:pt idx="125">
                  <c:v>1019.5470090872608</c:v>
                </c:pt>
                <c:pt idx="126">
                  <c:v>679.66995672136113</c:v>
                </c:pt>
                <c:pt idx="127">
                  <c:v>846.67157595984906</c:v>
                </c:pt>
                <c:pt idx="128">
                  <c:v>703.32905666627028</c:v>
                </c:pt>
                <c:pt idx="129">
                  <c:v>951.2834116581256</c:v>
                </c:pt>
                <c:pt idx="130">
                  <c:v>758.4851588827961</c:v>
                </c:pt>
                <c:pt idx="131">
                  <c:v>863.84777811476408</c:v>
                </c:pt>
                <c:pt idx="132">
                  <c:v>926.84613447043591</c:v>
                </c:pt>
                <c:pt idx="133">
                  <c:v>770.34267967565165</c:v>
                </c:pt>
                <c:pt idx="134">
                  <c:v>808.45607210977641</c:v>
                </c:pt>
                <c:pt idx="135">
                  <c:v>819.11741165664</c:v>
                </c:pt>
                <c:pt idx="136">
                  <c:v>853.66733879220362</c:v>
                </c:pt>
                <c:pt idx="137">
                  <c:v>747.90211131485853</c:v>
                </c:pt>
                <c:pt idx="138">
                  <c:v>785.99961593154978</c:v>
                </c:pt>
                <c:pt idx="139">
                  <c:v>848.53618266799799</c:v>
                </c:pt>
                <c:pt idx="140">
                  <c:v>856.9815003931833</c:v>
                </c:pt>
                <c:pt idx="141">
                  <c:v>751.10377498344428</c:v>
                </c:pt>
                <c:pt idx="142">
                  <c:v>805.0264559964121</c:v>
                </c:pt>
                <c:pt idx="143">
                  <c:v>858.53001697398054</c:v>
                </c:pt>
                <c:pt idx="144">
                  <c:v>667.5877058534071</c:v>
                </c:pt>
                <c:pt idx="145">
                  <c:v>806.30054187674239</c:v>
                </c:pt>
                <c:pt idx="146">
                  <c:v>774.21200200564499</c:v>
                </c:pt>
                <c:pt idx="147">
                  <c:v>754.72386719219924</c:v>
                </c:pt>
                <c:pt idx="148">
                  <c:v>819.00282176205371</c:v>
                </c:pt>
                <c:pt idx="149">
                  <c:v>828.22912990079806</c:v>
                </c:pt>
                <c:pt idx="150">
                  <c:v>857.07560312388387</c:v>
                </c:pt>
                <c:pt idx="151">
                  <c:v>795.15985686115516</c:v>
                </c:pt>
                <c:pt idx="152">
                  <c:v>764.58085643101379</c:v>
                </c:pt>
                <c:pt idx="153">
                  <c:v>821.84397140296244</c:v>
                </c:pt>
                <c:pt idx="154">
                  <c:v>799.75261160784123</c:v>
                </c:pt>
                <c:pt idx="155">
                  <c:v>825.60143280548607</c:v>
                </c:pt>
                <c:pt idx="156">
                  <c:v>880.73368309948034</c:v>
                </c:pt>
                <c:pt idx="157">
                  <c:v>26724.917589167537</c:v>
                </c:pt>
                <c:pt idx="158">
                  <c:v>38594.026963959135</c:v>
                </c:pt>
                <c:pt idx="159">
                  <c:v>37635.457039984067</c:v>
                </c:pt>
                <c:pt idx="160">
                  <c:v>35983.195579014224</c:v>
                </c:pt>
                <c:pt idx="161">
                  <c:v>35607.208919340374</c:v>
                </c:pt>
                <c:pt idx="162">
                  <c:v>35647.5314439555</c:v>
                </c:pt>
                <c:pt idx="163">
                  <c:v>35603.244456799825</c:v>
                </c:pt>
                <c:pt idx="164">
                  <c:v>35385.438044305643</c:v>
                </c:pt>
                <c:pt idx="165">
                  <c:v>35068.498689812419</c:v>
                </c:pt>
                <c:pt idx="166">
                  <c:v>35009.663871506847</c:v>
                </c:pt>
                <c:pt idx="167">
                  <c:v>35053.219305743776</c:v>
                </c:pt>
                <c:pt idx="168">
                  <c:v>35281.730960899593</c:v>
                </c:pt>
                <c:pt idx="169">
                  <c:v>35300.181459538144</c:v>
                </c:pt>
                <c:pt idx="170">
                  <c:v>35236.458238379164</c:v>
                </c:pt>
                <c:pt idx="171">
                  <c:v>34836.870479762554</c:v>
                </c:pt>
                <c:pt idx="172">
                  <c:v>34745.478900659087</c:v>
                </c:pt>
                <c:pt idx="173">
                  <c:v>34952.067119671898</c:v>
                </c:pt>
                <c:pt idx="174">
                  <c:v>35178.642267721894</c:v>
                </c:pt>
                <c:pt idx="175">
                  <c:v>35139.101774344839</c:v>
                </c:pt>
                <c:pt idx="176">
                  <c:v>34826.574301862718</c:v>
                </c:pt>
                <c:pt idx="177">
                  <c:v>34595.751627842583</c:v>
                </c:pt>
                <c:pt idx="178">
                  <c:v>34514.716956528027</c:v>
                </c:pt>
                <c:pt idx="179">
                  <c:v>34747.158360588553</c:v>
                </c:pt>
                <c:pt idx="180">
                  <c:v>35298.755609454711</c:v>
                </c:pt>
                <c:pt idx="181">
                  <c:v>34919.456773438054</c:v>
                </c:pt>
                <c:pt idx="182">
                  <c:v>34681.22996997436</c:v>
                </c:pt>
                <c:pt idx="183">
                  <c:v>36034.540221798423</c:v>
                </c:pt>
                <c:pt idx="184">
                  <c:v>36588.369690922897</c:v>
                </c:pt>
                <c:pt idx="185">
                  <c:v>37090.564879721402</c:v>
                </c:pt>
                <c:pt idx="186">
                  <c:v>37150.488629597428</c:v>
                </c:pt>
                <c:pt idx="187">
                  <c:v>36833.640739605828</c:v>
                </c:pt>
                <c:pt idx="188">
                  <c:v>37069.076697417098</c:v>
                </c:pt>
                <c:pt idx="189">
                  <c:v>36446.380397335692</c:v>
                </c:pt>
                <c:pt idx="190">
                  <c:v>36362.943261494242</c:v>
                </c:pt>
                <c:pt idx="191">
                  <c:v>36688.855748083195</c:v>
                </c:pt>
                <c:pt idx="192">
                  <c:v>37287.132777440551</c:v>
                </c:pt>
                <c:pt idx="193">
                  <c:v>36918.94281984766</c:v>
                </c:pt>
                <c:pt idx="194">
                  <c:v>35717.447158176699</c:v>
                </c:pt>
                <c:pt idx="195">
                  <c:v>35221.949637290832</c:v>
                </c:pt>
                <c:pt idx="196">
                  <c:v>36333.570882578693</c:v>
                </c:pt>
                <c:pt idx="197">
                  <c:v>37351.071200573446</c:v>
                </c:pt>
                <c:pt idx="198">
                  <c:v>37048.070334974924</c:v>
                </c:pt>
                <c:pt idx="199">
                  <c:v>34395.400435159892</c:v>
                </c:pt>
                <c:pt idx="200">
                  <c:v>32371.291020564957</c:v>
                </c:pt>
                <c:pt idx="201">
                  <c:v>35409.380453705606</c:v>
                </c:pt>
                <c:pt idx="202">
                  <c:v>37403.477884896594</c:v>
                </c:pt>
                <c:pt idx="203">
                  <c:v>36866.82226361036</c:v>
                </c:pt>
                <c:pt idx="204">
                  <c:v>37065.318340994912</c:v>
                </c:pt>
                <c:pt idx="205">
                  <c:v>37759.782013324897</c:v>
                </c:pt>
                <c:pt idx="206">
                  <c:v>37400.063093968231</c:v>
                </c:pt>
                <c:pt idx="207">
                  <c:v>35836.427845107282</c:v>
                </c:pt>
                <c:pt idx="208">
                  <c:v>35219.252729124906</c:v>
                </c:pt>
                <c:pt idx="209">
                  <c:v>36937.947141196331</c:v>
                </c:pt>
                <c:pt idx="210">
                  <c:v>37691.080189110835</c:v>
                </c:pt>
                <c:pt idx="211">
                  <c:v>37450.382514220473</c:v>
                </c:pt>
                <c:pt idx="212">
                  <c:v>37589.357435188693</c:v>
                </c:pt>
                <c:pt idx="213">
                  <c:v>13607.558042100847</c:v>
                </c:pt>
                <c:pt idx="214">
                  <c:v>2266.2045057537298</c:v>
                </c:pt>
                <c:pt idx="215">
                  <c:v>758.230129546949</c:v>
                </c:pt>
                <c:pt idx="216">
                  <c:v>746.56141862394941</c:v>
                </c:pt>
                <c:pt idx="217">
                  <c:v>690.66156676498929</c:v>
                </c:pt>
                <c:pt idx="218">
                  <c:v>644.74538810790659</c:v>
                </c:pt>
                <c:pt idx="219">
                  <c:v>645.57892438218903</c:v>
                </c:pt>
                <c:pt idx="220">
                  <c:v>646.48492336205675</c:v>
                </c:pt>
                <c:pt idx="221">
                  <c:v>647.48621817806941</c:v>
                </c:pt>
                <c:pt idx="222">
                  <c:v>672.14264687740388</c:v>
                </c:pt>
                <c:pt idx="223">
                  <c:v>695.38972813956298</c:v>
                </c:pt>
                <c:pt idx="224">
                  <c:v>672.78002216719665</c:v>
                </c:pt>
                <c:pt idx="225">
                  <c:v>747.34348645361808</c:v>
                </c:pt>
                <c:pt idx="226">
                  <c:v>683.44092943019882</c:v>
                </c:pt>
                <c:pt idx="227">
                  <c:v>704.05318078539744</c:v>
                </c:pt>
                <c:pt idx="228">
                  <c:v>689.75460036023674</c:v>
                </c:pt>
                <c:pt idx="229">
                  <c:v>719.68804224234088</c:v>
                </c:pt>
                <c:pt idx="230">
                  <c:v>652.82821235132292</c:v>
                </c:pt>
                <c:pt idx="231">
                  <c:v>691.68769875487556</c:v>
                </c:pt>
                <c:pt idx="232">
                  <c:v>654.1683897153315</c:v>
                </c:pt>
                <c:pt idx="233">
                  <c:v>654.81693650584282</c:v>
                </c:pt>
                <c:pt idx="234">
                  <c:v>655.67383595710157</c:v>
                </c:pt>
                <c:pt idx="235">
                  <c:v>686.89393578105421</c:v>
                </c:pt>
                <c:pt idx="236">
                  <c:v>718.78127410317632</c:v>
                </c:pt>
                <c:pt idx="237">
                  <c:v>689.32795263223829</c:v>
                </c:pt>
                <c:pt idx="238">
                  <c:v>690.1812508121011</c:v>
                </c:pt>
                <c:pt idx="239">
                  <c:v>660.54228306120319</c:v>
                </c:pt>
                <c:pt idx="240">
                  <c:v>710.8760026730256</c:v>
                </c:pt>
                <c:pt idx="241">
                  <c:v>686.64278647919161</c:v>
                </c:pt>
                <c:pt idx="242">
                  <c:v>662.75103614371244</c:v>
                </c:pt>
                <c:pt idx="243">
                  <c:v>693.67906422661724</c:v>
                </c:pt>
                <c:pt idx="244">
                  <c:v>738.80454767152901</c:v>
                </c:pt>
                <c:pt idx="245">
                  <c:v>694.58718136127561</c:v>
                </c:pt>
                <c:pt idx="246">
                  <c:v>739.88604536010962</c:v>
                </c:pt>
                <c:pt idx="247">
                  <c:v>665.48532323085851</c:v>
                </c:pt>
                <c:pt idx="248">
                  <c:v>665.94053564225203</c:v>
                </c:pt>
                <c:pt idx="249">
                  <c:v>706.41589798302186</c:v>
                </c:pt>
                <c:pt idx="250">
                  <c:v>667.11741589961866</c:v>
                </c:pt>
                <c:pt idx="251">
                  <c:v>693.08405489742552</c:v>
                </c:pt>
                <c:pt idx="252">
                  <c:v>699.25657662607125</c:v>
                </c:pt>
                <c:pt idx="253">
                  <c:v>668.77664077461259</c:v>
                </c:pt>
                <c:pt idx="254">
                  <c:v>703.88168489042744</c:v>
                </c:pt>
                <c:pt idx="255">
                  <c:v>704.70179841304389</c:v>
                </c:pt>
                <c:pt idx="256">
                  <c:v>713.45177934393644</c:v>
                </c:pt>
                <c:pt idx="257">
                  <c:v>726.66818276477306</c:v>
                </c:pt>
                <c:pt idx="258">
                  <c:v>671.68602915375675</c:v>
                </c:pt>
                <c:pt idx="259">
                  <c:v>672.37323180737224</c:v>
                </c:pt>
                <c:pt idx="260">
                  <c:v>734.55229486171982</c:v>
                </c:pt>
                <c:pt idx="261">
                  <c:v>22439.972894370865</c:v>
                </c:pt>
                <c:pt idx="262">
                  <c:v>37729.208845323323</c:v>
                </c:pt>
                <c:pt idx="263">
                  <c:v>20773.303071529357</c:v>
                </c:pt>
                <c:pt idx="264">
                  <c:v>2095.0364044975181</c:v>
                </c:pt>
                <c:pt idx="265">
                  <c:v>667.67488072829667</c:v>
                </c:pt>
                <c:pt idx="266">
                  <c:v>722.25504843758699</c:v>
                </c:pt>
                <c:pt idx="267">
                  <c:v>6140.1157224674253</c:v>
                </c:pt>
                <c:pt idx="268">
                  <c:v>34663.708995595574</c:v>
                </c:pt>
                <c:pt idx="269">
                  <c:v>36396.761132685344</c:v>
                </c:pt>
                <c:pt idx="270">
                  <c:v>36547.321387108168</c:v>
                </c:pt>
                <c:pt idx="271">
                  <c:v>36879.77888265848</c:v>
                </c:pt>
                <c:pt idx="272">
                  <c:v>37340.17367711266</c:v>
                </c:pt>
                <c:pt idx="273">
                  <c:v>37400.724037214117</c:v>
                </c:pt>
                <c:pt idx="274">
                  <c:v>37346.549182349445</c:v>
                </c:pt>
                <c:pt idx="275">
                  <c:v>37202.455047456424</c:v>
                </c:pt>
                <c:pt idx="276">
                  <c:v>37199.298987557493</c:v>
                </c:pt>
                <c:pt idx="277">
                  <c:v>37191.047352824608</c:v>
                </c:pt>
                <c:pt idx="278">
                  <c:v>37122.528265768291</c:v>
                </c:pt>
                <c:pt idx="279">
                  <c:v>36808.426599101229</c:v>
                </c:pt>
                <c:pt idx="280">
                  <c:v>36846.329424043499</c:v>
                </c:pt>
                <c:pt idx="281">
                  <c:v>36750.531512343885</c:v>
                </c:pt>
                <c:pt idx="282">
                  <c:v>36652.553350683054</c:v>
                </c:pt>
                <c:pt idx="283">
                  <c:v>36658.711486168701</c:v>
                </c:pt>
                <c:pt idx="284">
                  <c:v>36685.817288025217</c:v>
                </c:pt>
                <c:pt idx="285">
                  <c:v>36630.164305134611</c:v>
                </c:pt>
                <c:pt idx="286">
                  <c:v>36664.912356418368</c:v>
                </c:pt>
                <c:pt idx="287">
                  <c:v>36665.526246923211</c:v>
                </c:pt>
                <c:pt idx="288">
                  <c:v>36614.658100728193</c:v>
                </c:pt>
                <c:pt idx="289">
                  <c:v>36627.161164506273</c:v>
                </c:pt>
                <c:pt idx="290">
                  <c:v>36590.183538256089</c:v>
                </c:pt>
                <c:pt idx="291">
                  <c:v>36586.852359215416</c:v>
                </c:pt>
                <c:pt idx="292">
                  <c:v>36620.381365241607</c:v>
                </c:pt>
                <c:pt idx="293">
                  <c:v>36597.416141515969</c:v>
                </c:pt>
                <c:pt idx="294">
                  <c:v>36579.664797532561</c:v>
                </c:pt>
                <c:pt idx="295">
                  <c:v>36591.200927664839</c:v>
                </c:pt>
                <c:pt idx="296">
                  <c:v>36575.304765927795</c:v>
                </c:pt>
                <c:pt idx="297">
                  <c:v>36635.592321689925</c:v>
                </c:pt>
                <c:pt idx="298">
                  <c:v>36623.590373498198</c:v>
                </c:pt>
                <c:pt idx="299">
                  <c:v>36637.975105684993</c:v>
                </c:pt>
                <c:pt idx="300">
                  <c:v>37263.984549132983</c:v>
                </c:pt>
                <c:pt idx="301">
                  <c:v>37602.451760208605</c:v>
                </c:pt>
                <c:pt idx="302">
                  <c:v>37550.800101006032</c:v>
                </c:pt>
                <c:pt idx="303">
                  <c:v>37494.757569889225</c:v>
                </c:pt>
                <c:pt idx="304">
                  <c:v>37330.910174987715</c:v>
                </c:pt>
                <c:pt idx="305">
                  <c:v>37255.724649395546</c:v>
                </c:pt>
                <c:pt idx="306">
                  <c:v>37024.36670246323</c:v>
                </c:pt>
                <c:pt idx="307">
                  <c:v>6712.7661980107478</c:v>
                </c:pt>
                <c:pt idx="308">
                  <c:v>774.78568614074118</c:v>
                </c:pt>
                <c:pt idx="309">
                  <c:v>641.42426704985564</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3004.2180086919966</c:v>
                </c:pt>
                <c:pt idx="547">
                  <c:v>3032.5678657760222</c:v>
                </c:pt>
                <c:pt idx="548">
                  <c:v>3026.332634839167</c:v>
                </c:pt>
                <c:pt idx="549">
                  <c:v>3024.9200146472704</c:v>
                </c:pt>
                <c:pt idx="550">
                  <c:v>3057.461204236125</c:v>
                </c:pt>
                <c:pt idx="551">
                  <c:v>27418.818418616553</c:v>
                </c:pt>
                <c:pt idx="552">
                  <c:v>36201.521961537997</c:v>
                </c:pt>
                <c:pt idx="553">
                  <c:v>36621.798078562817</c:v>
                </c:pt>
                <c:pt idx="554">
                  <c:v>36669.408001267911</c:v>
                </c:pt>
                <c:pt idx="555">
                  <c:v>36723.252185225487</c:v>
                </c:pt>
                <c:pt idx="556">
                  <c:v>36848.665966757137</c:v>
                </c:pt>
                <c:pt idx="557">
                  <c:v>36751.564748501776</c:v>
                </c:pt>
                <c:pt idx="558">
                  <c:v>36610.16735222737</c:v>
                </c:pt>
                <c:pt idx="559">
                  <c:v>36762.28999501864</c:v>
                </c:pt>
                <c:pt idx="560">
                  <c:v>36706.355922824143</c:v>
                </c:pt>
                <c:pt idx="561">
                  <c:v>36651.232624262571</c:v>
                </c:pt>
                <c:pt idx="562">
                  <c:v>36655.744435046116</c:v>
                </c:pt>
                <c:pt idx="563">
                  <c:v>36659.768984297909</c:v>
                </c:pt>
                <c:pt idx="564">
                  <c:v>36657.020186305046</c:v>
                </c:pt>
                <c:pt idx="565">
                  <c:v>36647.158871978521</c:v>
                </c:pt>
                <c:pt idx="566">
                  <c:v>36659.36266486247</c:v>
                </c:pt>
                <c:pt idx="567">
                  <c:v>36704.023139421144</c:v>
                </c:pt>
                <c:pt idx="568">
                  <c:v>36647.046677172184</c:v>
                </c:pt>
                <c:pt idx="569">
                  <c:v>36655.200546886525</c:v>
                </c:pt>
                <c:pt idx="570">
                  <c:v>36717.025305730102</c:v>
                </c:pt>
                <c:pt idx="571">
                  <c:v>36728.352123039964</c:v>
                </c:pt>
                <c:pt idx="572">
                  <c:v>36657.480549820262</c:v>
                </c:pt>
                <c:pt idx="573">
                  <c:v>36629.472666933136</c:v>
                </c:pt>
                <c:pt idx="574">
                  <c:v>36599.260638928412</c:v>
                </c:pt>
                <c:pt idx="575">
                  <c:v>36603.998628151414</c:v>
                </c:pt>
                <c:pt idx="576">
                  <c:v>36592.519073261814</c:v>
                </c:pt>
                <c:pt idx="577">
                  <c:v>36590.937689284481</c:v>
                </c:pt>
                <c:pt idx="578">
                  <c:v>36582.097690568371</c:v>
                </c:pt>
                <c:pt idx="579">
                  <c:v>36760.564299196005</c:v>
                </c:pt>
                <c:pt idx="580">
                  <c:v>36651.926869795723</c:v>
                </c:pt>
                <c:pt idx="581">
                  <c:v>36589.639992970231</c:v>
                </c:pt>
                <c:pt idx="582">
                  <c:v>36488.509110381208</c:v>
                </c:pt>
                <c:pt idx="583">
                  <c:v>36451.140318445367</c:v>
                </c:pt>
                <c:pt idx="584">
                  <c:v>36376.867020368576</c:v>
                </c:pt>
                <c:pt idx="585">
                  <c:v>36344.029491994777</c:v>
                </c:pt>
                <c:pt idx="586">
                  <c:v>37183.94568886757</c:v>
                </c:pt>
                <c:pt idx="587">
                  <c:v>37640.083894956115</c:v>
                </c:pt>
                <c:pt idx="588">
                  <c:v>37533.978911942242</c:v>
                </c:pt>
                <c:pt idx="589">
                  <c:v>37474.65778045456</c:v>
                </c:pt>
                <c:pt idx="590">
                  <c:v>37366.059493738416</c:v>
                </c:pt>
                <c:pt idx="591">
                  <c:v>37319.15417016943</c:v>
                </c:pt>
                <c:pt idx="592">
                  <c:v>37277.398267030716</c:v>
                </c:pt>
                <c:pt idx="593">
                  <c:v>37220.457926732299</c:v>
                </c:pt>
                <c:pt idx="594">
                  <c:v>37177.646960004167</c:v>
                </c:pt>
                <c:pt idx="595">
                  <c:v>37035.771042271452</c:v>
                </c:pt>
                <c:pt idx="596">
                  <c:v>36809.515957335629</c:v>
                </c:pt>
                <c:pt idx="597">
                  <c:v>36518.356781508526</c:v>
                </c:pt>
                <c:pt idx="598">
                  <c:v>36400.776848651964</c:v>
                </c:pt>
                <c:pt idx="599">
                  <c:v>36602.635434039432</c:v>
                </c:pt>
                <c:pt idx="600">
                  <c:v>36694.976614236832</c:v>
                </c:pt>
                <c:pt idx="601">
                  <c:v>36888.85778822899</c:v>
                </c:pt>
                <c:pt idx="602">
                  <c:v>37328.912864512204</c:v>
                </c:pt>
                <c:pt idx="603">
                  <c:v>37206.967316617571</c:v>
                </c:pt>
                <c:pt idx="604">
                  <c:v>36657.362853131694</c:v>
                </c:pt>
                <c:pt idx="605">
                  <c:v>36540.066061047713</c:v>
                </c:pt>
                <c:pt idx="606">
                  <c:v>37284.571758381528</c:v>
                </c:pt>
                <c:pt idx="607">
                  <c:v>37480.265400411685</c:v>
                </c:pt>
                <c:pt idx="608">
                  <c:v>37497.761013293268</c:v>
                </c:pt>
                <c:pt idx="609">
                  <c:v>37194.857040119168</c:v>
                </c:pt>
                <c:pt idx="610">
                  <c:v>37094.349211321278</c:v>
                </c:pt>
                <c:pt idx="611">
                  <c:v>36909.304633222026</c:v>
                </c:pt>
                <c:pt idx="612">
                  <c:v>36838.943868652983</c:v>
                </c:pt>
                <c:pt idx="613">
                  <c:v>36878.125915052493</c:v>
                </c:pt>
                <c:pt idx="614">
                  <c:v>37017.159070521593</c:v>
                </c:pt>
                <c:pt idx="615">
                  <c:v>37065.19945267836</c:v>
                </c:pt>
                <c:pt idx="616">
                  <c:v>37144.519120770696</c:v>
                </c:pt>
                <c:pt idx="617">
                  <c:v>37145.535359706482</c:v>
                </c:pt>
                <c:pt idx="618">
                  <c:v>37133.668963279328</c:v>
                </c:pt>
                <c:pt idx="619">
                  <c:v>37078.807754456997</c:v>
                </c:pt>
                <c:pt idx="620">
                  <c:v>36979.986034542322</c:v>
                </c:pt>
                <c:pt idx="621">
                  <c:v>36891.186181571087</c:v>
                </c:pt>
                <c:pt idx="622">
                  <c:v>36746.945910249153</c:v>
                </c:pt>
                <c:pt idx="623">
                  <c:v>36606.953166103362</c:v>
                </c:pt>
                <c:pt idx="624">
                  <c:v>36570.200627382597</c:v>
                </c:pt>
                <c:pt idx="625">
                  <c:v>36471.504273464285</c:v>
                </c:pt>
                <c:pt idx="626">
                  <c:v>36405.607010408239</c:v>
                </c:pt>
                <c:pt idx="627">
                  <c:v>36155.493906517826</c:v>
                </c:pt>
                <c:pt idx="628">
                  <c:v>35130.344395349421</c:v>
                </c:pt>
                <c:pt idx="629">
                  <c:v>34972.368241965771</c:v>
                </c:pt>
                <c:pt idx="630">
                  <c:v>37178.320098479591</c:v>
                </c:pt>
                <c:pt idx="631">
                  <c:v>37668.873957335949</c:v>
                </c:pt>
                <c:pt idx="632">
                  <c:v>37449.726574865977</c:v>
                </c:pt>
                <c:pt idx="633">
                  <c:v>37322.239602696893</c:v>
                </c:pt>
                <c:pt idx="634">
                  <c:v>37180.048380388813</c:v>
                </c:pt>
                <c:pt idx="635">
                  <c:v>37008.49008457661</c:v>
                </c:pt>
                <c:pt idx="636">
                  <c:v>36698.986135578154</c:v>
                </c:pt>
                <c:pt idx="637">
                  <c:v>37040.521018779276</c:v>
                </c:pt>
                <c:pt idx="638">
                  <c:v>37437.733157247305</c:v>
                </c:pt>
                <c:pt idx="639">
                  <c:v>37326.683015706141</c:v>
                </c:pt>
                <c:pt idx="640">
                  <c:v>37093.474682132401</c:v>
                </c:pt>
                <c:pt idx="641">
                  <c:v>36950.753420126435</c:v>
                </c:pt>
                <c:pt idx="642">
                  <c:v>36646.33399066329</c:v>
                </c:pt>
                <c:pt idx="643">
                  <c:v>36539.577206919588</c:v>
                </c:pt>
                <c:pt idx="644">
                  <c:v>36982.014342027906</c:v>
                </c:pt>
                <c:pt idx="645">
                  <c:v>37430.711040981609</c:v>
                </c:pt>
                <c:pt idx="646">
                  <c:v>37182.557297577463</c:v>
                </c:pt>
                <c:pt idx="647">
                  <c:v>36936.561293991406</c:v>
                </c:pt>
                <c:pt idx="648">
                  <c:v>36668.784411040942</c:v>
                </c:pt>
                <c:pt idx="649">
                  <c:v>36649.40684111516</c:v>
                </c:pt>
                <c:pt idx="650">
                  <c:v>36486.022110974787</c:v>
                </c:pt>
                <c:pt idx="651">
                  <c:v>36312.849094776313</c:v>
                </c:pt>
                <c:pt idx="652">
                  <c:v>36921.185614246133</c:v>
                </c:pt>
                <c:pt idx="653">
                  <c:v>37669.665774230161</c:v>
                </c:pt>
                <c:pt idx="654">
                  <c:v>37553.611644365388</c:v>
                </c:pt>
                <c:pt idx="655">
                  <c:v>37366.935438843568</c:v>
                </c:pt>
                <c:pt idx="656">
                  <c:v>37320.608894268669</c:v>
                </c:pt>
                <c:pt idx="657">
                  <c:v>37313.726329880956</c:v>
                </c:pt>
                <c:pt idx="658">
                  <c:v>37275.976368465024</c:v>
                </c:pt>
                <c:pt idx="659">
                  <c:v>37252.506285834315</c:v>
                </c:pt>
                <c:pt idx="660">
                  <c:v>37239.782805494469</c:v>
                </c:pt>
                <c:pt idx="661">
                  <c:v>37220.382933257024</c:v>
                </c:pt>
                <c:pt idx="662">
                  <c:v>37204.682090246679</c:v>
                </c:pt>
                <c:pt idx="663">
                  <c:v>37166.095681569976</c:v>
                </c:pt>
                <c:pt idx="664">
                  <c:v>37137.302155123158</c:v>
                </c:pt>
                <c:pt idx="665">
                  <c:v>37122.718512286745</c:v>
                </c:pt>
                <c:pt idx="666">
                  <c:v>37155.707533907887</c:v>
                </c:pt>
                <c:pt idx="667">
                  <c:v>37142.332471334936</c:v>
                </c:pt>
                <c:pt idx="668">
                  <c:v>37288.433520815772</c:v>
                </c:pt>
                <c:pt idx="669">
                  <c:v>37223.14869804382</c:v>
                </c:pt>
                <c:pt idx="670">
                  <c:v>37253.998235666753</c:v>
                </c:pt>
                <c:pt idx="671">
                  <c:v>37179.222584124407</c:v>
                </c:pt>
                <c:pt idx="672">
                  <c:v>37341.162769562005</c:v>
                </c:pt>
                <c:pt idx="673">
                  <c:v>37288.594223972163</c:v>
                </c:pt>
                <c:pt idx="674">
                  <c:v>37314.474815456073</c:v>
                </c:pt>
                <c:pt idx="675">
                  <c:v>37327.983889780444</c:v>
                </c:pt>
                <c:pt idx="676">
                  <c:v>37250.474348753691</c:v>
                </c:pt>
                <c:pt idx="677">
                  <c:v>37286.236586737636</c:v>
                </c:pt>
                <c:pt idx="678">
                  <c:v>37237.492228349052</c:v>
                </c:pt>
                <c:pt idx="679">
                  <c:v>37188.860480876763</c:v>
                </c:pt>
                <c:pt idx="680">
                  <c:v>37203.540110586087</c:v>
                </c:pt>
                <c:pt idx="681">
                  <c:v>37168.84268707037</c:v>
                </c:pt>
                <c:pt idx="682">
                  <c:v>37144.581010011832</c:v>
                </c:pt>
                <c:pt idx="683">
                  <c:v>37172.208914254108</c:v>
                </c:pt>
                <c:pt idx="684">
                  <c:v>37169.253977384171</c:v>
                </c:pt>
                <c:pt idx="685">
                  <c:v>37088.520760649444</c:v>
                </c:pt>
                <c:pt idx="686">
                  <c:v>37068.250850762925</c:v>
                </c:pt>
                <c:pt idx="687">
                  <c:v>37067.07520834406</c:v>
                </c:pt>
                <c:pt idx="688">
                  <c:v>37098.147591358422</c:v>
                </c:pt>
                <c:pt idx="689">
                  <c:v>37071.797346347572</c:v>
                </c:pt>
                <c:pt idx="690">
                  <c:v>37204.001923072341</c:v>
                </c:pt>
                <c:pt idx="691">
                  <c:v>37265.381448298693</c:v>
                </c:pt>
                <c:pt idx="692">
                  <c:v>37409.525771214561</c:v>
                </c:pt>
                <c:pt idx="693">
                  <c:v>37380.286371252936</c:v>
                </c:pt>
                <c:pt idx="694">
                  <c:v>37362.826883129281</c:v>
                </c:pt>
                <c:pt idx="695">
                  <c:v>35134.338867360355</c:v>
                </c:pt>
                <c:pt idx="696">
                  <c:v>4648.0462523595115</c:v>
                </c:pt>
                <c:pt idx="697">
                  <c:v>2796.3372872629511</c:v>
                </c:pt>
                <c:pt idx="698">
                  <c:v>2824.9369239044686</c:v>
                </c:pt>
                <c:pt idx="699">
                  <c:v>2823.5473630228389</c:v>
                </c:pt>
                <c:pt idx="700">
                  <c:v>2842.3753102940818</c:v>
                </c:pt>
                <c:pt idx="701">
                  <c:v>2851.3940108250827</c:v>
                </c:pt>
                <c:pt idx="702">
                  <c:v>11918.636244334031</c:v>
                </c:pt>
                <c:pt idx="703">
                  <c:v>36626.412029582265</c:v>
                </c:pt>
                <c:pt idx="704">
                  <c:v>36647.498370434841</c:v>
                </c:pt>
                <c:pt idx="705">
                  <c:v>37036.576049397387</c:v>
                </c:pt>
                <c:pt idx="706">
                  <c:v>37232.439404028657</c:v>
                </c:pt>
                <c:pt idx="707">
                  <c:v>37306.541313612463</c:v>
                </c:pt>
                <c:pt idx="708">
                  <c:v>37360.168177763619</c:v>
                </c:pt>
                <c:pt idx="709">
                  <c:v>37197.621450704333</c:v>
                </c:pt>
                <c:pt idx="710">
                  <c:v>37184.514434931676</c:v>
                </c:pt>
                <c:pt idx="711">
                  <c:v>37098.722491912049</c:v>
                </c:pt>
                <c:pt idx="712">
                  <c:v>37092.084158885482</c:v>
                </c:pt>
                <c:pt idx="713">
                  <c:v>37032.781715977195</c:v>
                </c:pt>
                <c:pt idx="714">
                  <c:v>36975.778233710924</c:v>
                </c:pt>
                <c:pt idx="715">
                  <c:v>36974.46733612418</c:v>
                </c:pt>
                <c:pt idx="716">
                  <c:v>36978.459250619017</c:v>
                </c:pt>
                <c:pt idx="717">
                  <c:v>37023.264928205805</c:v>
                </c:pt>
                <c:pt idx="718">
                  <c:v>36955.140175773697</c:v>
                </c:pt>
                <c:pt idx="719">
                  <c:v>36967.552123699585</c:v>
                </c:pt>
                <c:pt idx="720">
                  <c:v>36977.745203443366</c:v>
                </c:pt>
                <c:pt idx="721">
                  <c:v>36947.681146103147</c:v>
                </c:pt>
                <c:pt idx="722">
                  <c:v>36939.004143188395</c:v>
                </c:pt>
                <c:pt idx="723">
                  <c:v>36932.710412305591</c:v>
                </c:pt>
                <c:pt idx="724">
                  <c:v>36883.074571585654</c:v>
                </c:pt>
                <c:pt idx="725">
                  <c:v>36844.861289725704</c:v>
                </c:pt>
                <c:pt idx="726">
                  <c:v>36907.795977248745</c:v>
                </c:pt>
                <c:pt idx="727">
                  <c:v>36892.589723867175</c:v>
                </c:pt>
                <c:pt idx="728">
                  <c:v>36882.289807196459</c:v>
                </c:pt>
                <c:pt idx="729">
                  <c:v>36906.89052253167</c:v>
                </c:pt>
                <c:pt idx="730">
                  <c:v>36863.198916635913</c:v>
                </c:pt>
                <c:pt idx="731">
                  <c:v>36859.561216916642</c:v>
                </c:pt>
                <c:pt idx="732">
                  <c:v>36812.519223839045</c:v>
                </c:pt>
                <c:pt idx="733">
                  <c:v>36843.186223922174</c:v>
                </c:pt>
                <c:pt idx="734">
                  <c:v>36781.783899821836</c:v>
                </c:pt>
                <c:pt idx="735">
                  <c:v>36833.070861091219</c:v>
                </c:pt>
                <c:pt idx="736">
                  <c:v>36823.300560621421</c:v>
                </c:pt>
                <c:pt idx="737">
                  <c:v>36834.103031253813</c:v>
                </c:pt>
                <c:pt idx="738">
                  <c:v>36779.769356048106</c:v>
                </c:pt>
                <c:pt idx="739">
                  <c:v>36848.260694100456</c:v>
                </c:pt>
                <c:pt idx="740">
                  <c:v>36845.759097921851</c:v>
                </c:pt>
                <c:pt idx="741">
                  <c:v>36911.455278863512</c:v>
                </c:pt>
                <c:pt idx="742">
                  <c:v>36887.450696531931</c:v>
                </c:pt>
                <c:pt idx="743">
                  <c:v>36850.619599713878</c:v>
                </c:pt>
                <c:pt idx="744">
                  <c:v>36824.997980598608</c:v>
                </c:pt>
                <c:pt idx="745">
                  <c:v>36751.587977820636</c:v>
                </c:pt>
                <c:pt idx="746">
                  <c:v>36767.522877711061</c:v>
                </c:pt>
                <c:pt idx="747">
                  <c:v>36783.598789437609</c:v>
                </c:pt>
                <c:pt idx="748">
                  <c:v>36780.816156323752</c:v>
                </c:pt>
                <c:pt idx="749">
                  <c:v>36827.668591630456</c:v>
                </c:pt>
                <c:pt idx="750">
                  <c:v>36807.41790062785</c:v>
                </c:pt>
                <c:pt idx="751">
                  <c:v>36827.673079437016</c:v>
                </c:pt>
                <c:pt idx="752">
                  <c:v>36748.917592636746</c:v>
                </c:pt>
                <c:pt idx="753">
                  <c:v>36809.009339682263</c:v>
                </c:pt>
                <c:pt idx="754">
                  <c:v>36789.431683572133</c:v>
                </c:pt>
                <c:pt idx="755">
                  <c:v>36796.285662833849</c:v>
                </c:pt>
                <c:pt idx="756">
                  <c:v>36756.194653989871</c:v>
                </c:pt>
                <c:pt idx="757">
                  <c:v>36669.685414906344</c:v>
                </c:pt>
                <c:pt idx="758">
                  <c:v>36704.770837765929</c:v>
                </c:pt>
                <c:pt idx="759">
                  <c:v>36723.108425891398</c:v>
                </c:pt>
                <c:pt idx="760">
                  <c:v>36703.348829271396</c:v>
                </c:pt>
                <c:pt idx="761">
                  <c:v>36763.026459576686</c:v>
                </c:pt>
                <c:pt idx="762">
                  <c:v>36678.43962519765</c:v>
                </c:pt>
                <c:pt idx="763">
                  <c:v>36701.249418232837</c:v>
                </c:pt>
                <c:pt idx="764">
                  <c:v>36685.328798902032</c:v>
                </c:pt>
                <c:pt idx="765">
                  <c:v>36659.041779834035</c:v>
                </c:pt>
                <c:pt idx="766">
                  <c:v>36670.282464168471</c:v>
                </c:pt>
                <c:pt idx="767">
                  <c:v>36672.233252986269</c:v>
                </c:pt>
                <c:pt idx="768">
                  <c:v>36703.261909369627</c:v>
                </c:pt>
                <c:pt idx="769">
                  <c:v>36681.637015940745</c:v>
                </c:pt>
                <c:pt idx="770">
                  <c:v>36669.618665285903</c:v>
                </c:pt>
                <c:pt idx="771">
                  <c:v>36694.926481070121</c:v>
                </c:pt>
                <c:pt idx="772">
                  <c:v>36653.199378007652</c:v>
                </c:pt>
                <c:pt idx="773">
                  <c:v>36634.873580247164</c:v>
                </c:pt>
                <c:pt idx="774">
                  <c:v>36633.344089110695</c:v>
                </c:pt>
                <c:pt idx="775">
                  <c:v>36655.857795492811</c:v>
                </c:pt>
                <c:pt idx="776">
                  <c:v>36674.56333625118</c:v>
                </c:pt>
                <c:pt idx="777">
                  <c:v>36716.673368142052</c:v>
                </c:pt>
                <c:pt idx="778">
                  <c:v>36811.239658476909</c:v>
                </c:pt>
                <c:pt idx="779">
                  <c:v>36813.035769983129</c:v>
                </c:pt>
                <c:pt idx="780">
                  <c:v>36742.302187379202</c:v>
                </c:pt>
                <c:pt idx="781">
                  <c:v>36720.79114711086</c:v>
                </c:pt>
                <c:pt idx="782">
                  <c:v>36677.691097571449</c:v>
                </c:pt>
                <c:pt idx="783">
                  <c:v>36687.776922053097</c:v>
                </c:pt>
                <c:pt idx="784">
                  <c:v>36673.927863262099</c:v>
                </c:pt>
                <c:pt idx="785">
                  <c:v>36757.437582258382</c:v>
                </c:pt>
                <c:pt idx="786">
                  <c:v>36982.256719338897</c:v>
                </c:pt>
                <c:pt idx="787">
                  <c:v>37283.527513434492</c:v>
                </c:pt>
                <c:pt idx="788">
                  <c:v>37315.365545813242</c:v>
                </c:pt>
                <c:pt idx="789">
                  <c:v>37325.478225950399</c:v>
                </c:pt>
                <c:pt idx="790">
                  <c:v>37291.490107258163</c:v>
                </c:pt>
                <c:pt idx="791">
                  <c:v>37266.433430459103</c:v>
                </c:pt>
                <c:pt idx="792">
                  <c:v>37276.597903472182</c:v>
                </c:pt>
                <c:pt idx="793">
                  <c:v>37189.209488123655</c:v>
                </c:pt>
                <c:pt idx="794">
                  <c:v>37261.264906378587</c:v>
                </c:pt>
                <c:pt idx="795">
                  <c:v>37229.704245684545</c:v>
                </c:pt>
                <c:pt idx="796">
                  <c:v>37594.579530229174</c:v>
                </c:pt>
                <c:pt idx="797">
                  <c:v>21355.640010974432</c:v>
                </c:pt>
                <c:pt idx="798">
                  <c:v>2531.3144466798753</c:v>
                </c:pt>
                <c:pt idx="799">
                  <c:v>2849.4953592458119</c:v>
                </c:pt>
                <c:pt idx="800">
                  <c:v>2823.9461813905586</c:v>
                </c:pt>
                <c:pt idx="801">
                  <c:v>2842.9528074593595</c:v>
                </c:pt>
                <c:pt idx="802">
                  <c:v>2852.4888921216129</c:v>
                </c:pt>
                <c:pt idx="803">
                  <c:v>2874.8613516037663</c:v>
                </c:pt>
                <c:pt idx="804">
                  <c:v>2893.4607694620886</c:v>
                </c:pt>
                <c:pt idx="805">
                  <c:v>2901.972753623128</c:v>
                </c:pt>
                <c:pt idx="806">
                  <c:v>2900.6933822246888</c:v>
                </c:pt>
                <c:pt idx="807">
                  <c:v>2904.4060421639433</c:v>
                </c:pt>
                <c:pt idx="808">
                  <c:v>10264.476822147395</c:v>
                </c:pt>
                <c:pt idx="809">
                  <c:v>36307.380925391117</c:v>
                </c:pt>
                <c:pt idx="810">
                  <c:v>36762.027887193362</c:v>
                </c:pt>
                <c:pt idx="811">
                  <c:v>37183.786550966899</c:v>
                </c:pt>
                <c:pt idx="812">
                  <c:v>37285.758966700239</c:v>
                </c:pt>
                <c:pt idx="813">
                  <c:v>37261.493435184158</c:v>
                </c:pt>
                <c:pt idx="814">
                  <c:v>37209.247790380316</c:v>
                </c:pt>
                <c:pt idx="815">
                  <c:v>37219.534050039452</c:v>
                </c:pt>
                <c:pt idx="816">
                  <c:v>37197.64870234728</c:v>
                </c:pt>
                <c:pt idx="817">
                  <c:v>37175.987885699673</c:v>
                </c:pt>
                <c:pt idx="818">
                  <c:v>37195.015083144106</c:v>
                </c:pt>
                <c:pt idx="819">
                  <c:v>37025.251702825226</c:v>
                </c:pt>
                <c:pt idx="820">
                  <c:v>37049.185539585349</c:v>
                </c:pt>
                <c:pt idx="821">
                  <c:v>37034.66893259684</c:v>
                </c:pt>
                <c:pt idx="822">
                  <c:v>37026.985614001751</c:v>
                </c:pt>
                <c:pt idx="823">
                  <c:v>37021.070948191482</c:v>
                </c:pt>
                <c:pt idx="824">
                  <c:v>37017.859794737895</c:v>
                </c:pt>
                <c:pt idx="825">
                  <c:v>36996.056524936357</c:v>
                </c:pt>
                <c:pt idx="826">
                  <c:v>36924.660774358112</c:v>
                </c:pt>
                <c:pt idx="827">
                  <c:v>36943.655530949436</c:v>
                </c:pt>
                <c:pt idx="828">
                  <c:v>36977.127586696544</c:v>
                </c:pt>
                <c:pt idx="829">
                  <c:v>36986.208268944421</c:v>
                </c:pt>
                <c:pt idx="830">
                  <c:v>36969.287158268693</c:v>
                </c:pt>
                <c:pt idx="831">
                  <c:v>36921.148491187887</c:v>
                </c:pt>
                <c:pt idx="832">
                  <c:v>36909.210948763292</c:v>
                </c:pt>
                <c:pt idx="833">
                  <c:v>36916.749389102064</c:v>
                </c:pt>
                <c:pt idx="834">
                  <c:v>36874.185283243656</c:v>
                </c:pt>
                <c:pt idx="835">
                  <c:v>36907.598792833087</c:v>
                </c:pt>
                <c:pt idx="836">
                  <c:v>36902.411510996026</c:v>
                </c:pt>
                <c:pt idx="837">
                  <c:v>36934.513115956383</c:v>
                </c:pt>
                <c:pt idx="838">
                  <c:v>36987.417607333264</c:v>
                </c:pt>
                <c:pt idx="839">
                  <c:v>36977.143925678727</c:v>
                </c:pt>
                <c:pt idx="840">
                  <c:v>36913.29910269181</c:v>
                </c:pt>
                <c:pt idx="841">
                  <c:v>37457.988421680529</c:v>
                </c:pt>
                <c:pt idx="842">
                  <c:v>22586.442726556459</c:v>
                </c:pt>
                <c:pt idx="843">
                  <c:v>2643.5556020529939</c:v>
                </c:pt>
                <c:pt idx="844">
                  <c:v>2849.2743989503633</c:v>
                </c:pt>
                <c:pt idx="845">
                  <c:v>2838.8536119987566</c:v>
                </c:pt>
                <c:pt idx="846">
                  <c:v>2857.9687883041797</c:v>
                </c:pt>
                <c:pt idx="847">
                  <c:v>2867.0155882921072</c:v>
                </c:pt>
                <c:pt idx="848">
                  <c:v>2860.9803755405051</c:v>
                </c:pt>
                <c:pt idx="849">
                  <c:v>2889.1039264866463</c:v>
                </c:pt>
                <c:pt idx="850">
                  <c:v>2892.3901019909731</c:v>
                </c:pt>
                <c:pt idx="851">
                  <c:v>2896.2374034120389</c:v>
                </c:pt>
                <c:pt idx="852">
                  <c:v>2889.6409296260526</c:v>
                </c:pt>
                <c:pt idx="853">
                  <c:v>2917.5379889854539</c:v>
                </c:pt>
                <c:pt idx="854">
                  <c:v>9909.1042590611924</c:v>
                </c:pt>
                <c:pt idx="855">
                  <c:v>36181.775578401488</c:v>
                </c:pt>
                <c:pt idx="856">
                  <c:v>36733.062060135606</c:v>
                </c:pt>
                <c:pt idx="857">
                  <c:v>37199.304222174484</c:v>
                </c:pt>
                <c:pt idx="858">
                  <c:v>37223.852290727693</c:v>
                </c:pt>
                <c:pt idx="859">
                  <c:v>37150.449065738918</c:v>
                </c:pt>
                <c:pt idx="860">
                  <c:v>37194.740106083947</c:v>
                </c:pt>
                <c:pt idx="861">
                  <c:v>37187.424501377347</c:v>
                </c:pt>
                <c:pt idx="862">
                  <c:v>37208.827510722476</c:v>
                </c:pt>
                <c:pt idx="863">
                  <c:v>37204.273900469147</c:v>
                </c:pt>
                <c:pt idx="864">
                  <c:v>36945.175903054078</c:v>
                </c:pt>
                <c:pt idx="865">
                  <c:v>37034.321619822578</c:v>
                </c:pt>
                <c:pt idx="866">
                  <c:v>37051.497959488632</c:v>
                </c:pt>
                <c:pt idx="867">
                  <c:v>37036.341310844822</c:v>
                </c:pt>
                <c:pt idx="868">
                  <c:v>36991.266862283148</c:v>
                </c:pt>
                <c:pt idx="869">
                  <c:v>37028.978428900242</c:v>
                </c:pt>
                <c:pt idx="870">
                  <c:v>37044.426702634497</c:v>
                </c:pt>
                <c:pt idx="871">
                  <c:v>37053.919264443713</c:v>
                </c:pt>
                <c:pt idx="872">
                  <c:v>37065.163029813768</c:v>
                </c:pt>
                <c:pt idx="873">
                  <c:v>37056.169944357869</c:v>
                </c:pt>
                <c:pt idx="874">
                  <c:v>37024.391170303024</c:v>
                </c:pt>
                <c:pt idx="875">
                  <c:v>36998.355803904931</c:v>
                </c:pt>
                <c:pt idx="876">
                  <c:v>37025.874365135031</c:v>
                </c:pt>
                <c:pt idx="877">
                  <c:v>37001.503370455903</c:v>
                </c:pt>
                <c:pt idx="878">
                  <c:v>37006.144197994472</c:v>
                </c:pt>
                <c:pt idx="879">
                  <c:v>36997.96799231966</c:v>
                </c:pt>
                <c:pt idx="880">
                  <c:v>37014.030269165836</c:v>
                </c:pt>
                <c:pt idx="881">
                  <c:v>36963.397108397883</c:v>
                </c:pt>
                <c:pt idx="882">
                  <c:v>36866.240517298378</c:v>
                </c:pt>
                <c:pt idx="883">
                  <c:v>36871.647954869273</c:v>
                </c:pt>
                <c:pt idx="884">
                  <c:v>36896.154860766728</c:v>
                </c:pt>
                <c:pt idx="885">
                  <c:v>36911.386346328261</c:v>
                </c:pt>
                <c:pt idx="886">
                  <c:v>36946.823322423297</c:v>
                </c:pt>
                <c:pt idx="887">
                  <c:v>36981.787316650152</c:v>
                </c:pt>
                <c:pt idx="888">
                  <c:v>36968.680778209367</c:v>
                </c:pt>
                <c:pt idx="889">
                  <c:v>37489.062580138445</c:v>
                </c:pt>
                <c:pt idx="890">
                  <c:v>19158.108583019923</c:v>
                </c:pt>
                <c:pt idx="891">
                  <c:v>2524.3237123415497</c:v>
                </c:pt>
                <c:pt idx="892">
                  <c:v>2866.4963126767425</c:v>
                </c:pt>
                <c:pt idx="893">
                  <c:v>2870.0603102203459</c:v>
                </c:pt>
                <c:pt idx="894">
                  <c:v>2860.7000908778359</c:v>
                </c:pt>
                <c:pt idx="895">
                  <c:v>2889.4568808437634</c:v>
                </c:pt>
                <c:pt idx="896">
                  <c:v>2907.529005193338</c:v>
                </c:pt>
                <c:pt idx="897">
                  <c:v>2882.671530025204</c:v>
                </c:pt>
                <c:pt idx="898">
                  <c:v>2939.5054786745459</c:v>
                </c:pt>
                <c:pt idx="899">
                  <c:v>2948.0071855833135</c:v>
                </c:pt>
                <c:pt idx="900">
                  <c:v>14805.083253141493</c:v>
                </c:pt>
                <c:pt idx="901">
                  <c:v>36795.169231029351</c:v>
                </c:pt>
                <c:pt idx="902">
                  <c:v>36874.225181170303</c:v>
                </c:pt>
                <c:pt idx="903">
                  <c:v>36876.820521199705</c:v>
                </c:pt>
                <c:pt idx="904">
                  <c:v>37210.711755100885</c:v>
                </c:pt>
                <c:pt idx="905">
                  <c:v>37338.027893759805</c:v>
                </c:pt>
                <c:pt idx="906">
                  <c:v>37257.593486493824</c:v>
                </c:pt>
                <c:pt idx="907">
                  <c:v>37321.817651329438</c:v>
                </c:pt>
                <c:pt idx="908">
                  <c:v>37271.752887858944</c:v>
                </c:pt>
                <c:pt idx="909">
                  <c:v>37274.514660851164</c:v>
                </c:pt>
                <c:pt idx="910">
                  <c:v>37329.120931720732</c:v>
                </c:pt>
                <c:pt idx="911">
                  <c:v>37276.651109550396</c:v>
                </c:pt>
                <c:pt idx="912">
                  <c:v>37017.924535051985</c:v>
                </c:pt>
                <c:pt idx="913">
                  <c:v>37180.395220937331</c:v>
                </c:pt>
                <c:pt idx="914">
                  <c:v>37201.26689462662</c:v>
                </c:pt>
                <c:pt idx="915">
                  <c:v>37201.708811412253</c:v>
                </c:pt>
                <c:pt idx="916">
                  <c:v>37125.898770912485</c:v>
                </c:pt>
                <c:pt idx="917">
                  <c:v>37163.552550315857</c:v>
                </c:pt>
                <c:pt idx="918">
                  <c:v>37173.840635597706</c:v>
                </c:pt>
                <c:pt idx="919">
                  <c:v>37125.915590739249</c:v>
                </c:pt>
                <c:pt idx="920">
                  <c:v>37113.516102041802</c:v>
                </c:pt>
                <c:pt idx="921">
                  <c:v>37163.13465371132</c:v>
                </c:pt>
                <c:pt idx="922">
                  <c:v>37085.473727649449</c:v>
                </c:pt>
                <c:pt idx="923">
                  <c:v>37091.196311604974</c:v>
                </c:pt>
                <c:pt idx="924">
                  <c:v>37125.553701448443</c:v>
                </c:pt>
                <c:pt idx="925">
                  <c:v>37124.13516623179</c:v>
                </c:pt>
                <c:pt idx="926">
                  <c:v>37142.462786660595</c:v>
                </c:pt>
                <c:pt idx="927">
                  <c:v>37097.519915894671</c:v>
                </c:pt>
                <c:pt idx="928">
                  <c:v>37074.920097966991</c:v>
                </c:pt>
                <c:pt idx="929">
                  <c:v>37009.413078492878</c:v>
                </c:pt>
                <c:pt idx="930">
                  <c:v>36980.019885597627</c:v>
                </c:pt>
                <c:pt idx="931">
                  <c:v>37001.512151739997</c:v>
                </c:pt>
                <c:pt idx="932">
                  <c:v>36988.249139636755</c:v>
                </c:pt>
                <c:pt idx="933">
                  <c:v>37002.280156530935</c:v>
                </c:pt>
                <c:pt idx="934">
                  <c:v>37044.668550169466</c:v>
                </c:pt>
                <c:pt idx="935">
                  <c:v>36979.934088877839</c:v>
                </c:pt>
                <c:pt idx="936">
                  <c:v>36949.9810249726</c:v>
                </c:pt>
                <c:pt idx="937">
                  <c:v>37009.943700222175</c:v>
                </c:pt>
                <c:pt idx="938">
                  <c:v>37007.034113552174</c:v>
                </c:pt>
                <c:pt idx="939">
                  <c:v>36965.336818951371</c:v>
                </c:pt>
                <c:pt idx="940">
                  <c:v>36991.73991967638</c:v>
                </c:pt>
                <c:pt idx="941">
                  <c:v>36995.52889395356</c:v>
                </c:pt>
                <c:pt idx="942">
                  <c:v>36996.623116968076</c:v>
                </c:pt>
                <c:pt idx="943">
                  <c:v>36977.19882214268</c:v>
                </c:pt>
                <c:pt idx="944">
                  <c:v>36948.109552576141</c:v>
                </c:pt>
                <c:pt idx="945">
                  <c:v>36953.416767402487</c:v>
                </c:pt>
                <c:pt idx="946">
                  <c:v>36903.017871091761</c:v>
                </c:pt>
                <c:pt idx="947">
                  <c:v>36933.712803894283</c:v>
                </c:pt>
                <c:pt idx="948">
                  <c:v>36967.203552269937</c:v>
                </c:pt>
                <c:pt idx="949">
                  <c:v>36942.942988328141</c:v>
                </c:pt>
                <c:pt idx="950">
                  <c:v>37008.620130288604</c:v>
                </c:pt>
                <c:pt idx="951">
                  <c:v>37071.703138901787</c:v>
                </c:pt>
                <c:pt idx="952">
                  <c:v>36987.937100619078</c:v>
                </c:pt>
                <c:pt idx="953">
                  <c:v>36974.501768426104</c:v>
                </c:pt>
                <c:pt idx="954">
                  <c:v>36962.282725334167</c:v>
                </c:pt>
                <c:pt idx="955">
                  <c:v>36974.671717679499</c:v>
                </c:pt>
                <c:pt idx="956">
                  <c:v>37008.31411532958</c:v>
                </c:pt>
                <c:pt idx="957">
                  <c:v>36992.163453590867</c:v>
                </c:pt>
                <c:pt idx="958">
                  <c:v>36953.796388272443</c:v>
                </c:pt>
                <c:pt idx="959">
                  <c:v>37007.353246460356</c:v>
                </c:pt>
                <c:pt idx="960">
                  <c:v>36928.202088415623</c:v>
                </c:pt>
                <c:pt idx="961">
                  <c:v>36942.952274888754</c:v>
                </c:pt>
                <c:pt idx="962">
                  <c:v>36949.458466150361</c:v>
                </c:pt>
                <c:pt idx="963">
                  <c:v>36942.110012954472</c:v>
                </c:pt>
                <c:pt idx="964">
                  <c:v>36906.546301404633</c:v>
                </c:pt>
                <c:pt idx="965">
                  <c:v>36949.908130214615</c:v>
                </c:pt>
                <c:pt idx="966">
                  <c:v>37181.349233545858</c:v>
                </c:pt>
                <c:pt idx="967">
                  <c:v>37394.441462014118</c:v>
                </c:pt>
                <c:pt idx="968">
                  <c:v>18041.602048284065</c:v>
                </c:pt>
                <c:pt idx="969">
                  <c:v>2461.3651950627877</c:v>
                </c:pt>
                <c:pt idx="970">
                  <c:v>2815.6210924835254</c:v>
                </c:pt>
                <c:pt idx="971">
                  <c:v>2876.5112264959762</c:v>
                </c:pt>
                <c:pt idx="972">
                  <c:v>2827.8678875342011</c:v>
                </c:pt>
                <c:pt idx="973">
                  <c:v>2889.7427180235586</c:v>
                </c:pt>
                <c:pt idx="974">
                  <c:v>2913.2349034201352</c:v>
                </c:pt>
                <c:pt idx="975">
                  <c:v>2863.6420900221915</c:v>
                </c:pt>
                <c:pt idx="976">
                  <c:v>2882.7945389516653</c:v>
                </c:pt>
                <c:pt idx="977">
                  <c:v>2890.179793693746</c:v>
                </c:pt>
                <c:pt idx="978">
                  <c:v>2937.9926697476458</c:v>
                </c:pt>
                <c:pt idx="979">
                  <c:v>2916.8064158322909</c:v>
                </c:pt>
                <c:pt idx="980">
                  <c:v>2954.2742011882365</c:v>
                </c:pt>
                <c:pt idx="981">
                  <c:v>14355.137423962355</c:v>
                </c:pt>
                <c:pt idx="982">
                  <c:v>36848.243811231849</c:v>
                </c:pt>
                <c:pt idx="983">
                  <c:v>36768.305480070907</c:v>
                </c:pt>
                <c:pt idx="984">
                  <c:v>36968.312022982042</c:v>
                </c:pt>
                <c:pt idx="985">
                  <c:v>37014.563933424157</c:v>
                </c:pt>
                <c:pt idx="986">
                  <c:v>37062.318876842655</c:v>
                </c:pt>
                <c:pt idx="987">
                  <c:v>37166.57311977943</c:v>
                </c:pt>
                <c:pt idx="988">
                  <c:v>37096.055182695389</c:v>
                </c:pt>
                <c:pt idx="989">
                  <c:v>37038.908602690695</c:v>
                </c:pt>
                <c:pt idx="990">
                  <c:v>37069.829814050594</c:v>
                </c:pt>
                <c:pt idx="991">
                  <c:v>37123.376766971749</c:v>
                </c:pt>
                <c:pt idx="992">
                  <c:v>37081.756543236974</c:v>
                </c:pt>
                <c:pt idx="993">
                  <c:v>37137.302269373336</c:v>
                </c:pt>
                <c:pt idx="994">
                  <c:v>37097.385091501477</c:v>
                </c:pt>
                <c:pt idx="995">
                  <c:v>36921.939688942832</c:v>
                </c:pt>
                <c:pt idx="996">
                  <c:v>36985.410152832665</c:v>
                </c:pt>
                <c:pt idx="997">
                  <c:v>36981.941325279076</c:v>
                </c:pt>
                <c:pt idx="998">
                  <c:v>36986.679487890004</c:v>
                </c:pt>
                <c:pt idx="999">
                  <c:v>36996.927952422695</c:v>
                </c:pt>
                <c:pt idx="1000">
                  <c:v>37026.385690965253</c:v>
                </c:pt>
                <c:pt idx="1001">
                  <c:v>37029.996333052717</c:v>
                </c:pt>
                <c:pt idx="1002">
                  <c:v>37018.616804736856</c:v>
                </c:pt>
                <c:pt idx="1003">
                  <c:v>36986.426155618828</c:v>
                </c:pt>
                <c:pt idx="1004">
                  <c:v>37566.884096612535</c:v>
                </c:pt>
                <c:pt idx="1005">
                  <c:v>19051.345643795528</c:v>
                </c:pt>
                <c:pt idx="1006">
                  <c:v>2627.3761038058747</c:v>
                </c:pt>
                <c:pt idx="1007">
                  <c:v>2869.5455425294736</c:v>
                </c:pt>
                <c:pt idx="1008">
                  <c:v>3708.6145345362524</c:v>
                </c:pt>
                <c:pt idx="1009">
                  <c:v>31497.665771739681</c:v>
                </c:pt>
                <c:pt idx="1010">
                  <c:v>36600.977705621721</c:v>
                </c:pt>
                <c:pt idx="1011">
                  <c:v>36828.390055028598</c:v>
                </c:pt>
                <c:pt idx="1012">
                  <c:v>37054.193047394358</c:v>
                </c:pt>
                <c:pt idx="1013">
                  <c:v>37058.987437188625</c:v>
                </c:pt>
                <c:pt idx="1014">
                  <c:v>37019.273232138155</c:v>
                </c:pt>
                <c:pt idx="1015">
                  <c:v>37062.475415317218</c:v>
                </c:pt>
                <c:pt idx="1016">
                  <c:v>37054.40094430645</c:v>
                </c:pt>
                <c:pt idx="1017">
                  <c:v>37075.22124962409</c:v>
                </c:pt>
                <c:pt idx="1018">
                  <c:v>37001.010753043491</c:v>
                </c:pt>
                <c:pt idx="1019">
                  <c:v>37038.202440859874</c:v>
                </c:pt>
                <c:pt idx="1020">
                  <c:v>37015.582652757563</c:v>
                </c:pt>
                <c:pt idx="1021">
                  <c:v>37027.124449125928</c:v>
                </c:pt>
                <c:pt idx="1022">
                  <c:v>37060.617704429227</c:v>
                </c:pt>
                <c:pt idx="1023">
                  <c:v>37012.511470441023</c:v>
                </c:pt>
                <c:pt idx="1024">
                  <c:v>36998.691738150519</c:v>
                </c:pt>
                <c:pt idx="1025">
                  <c:v>37292.807433724403</c:v>
                </c:pt>
                <c:pt idx="1026">
                  <c:v>37373.09072248936</c:v>
                </c:pt>
                <c:pt idx="1027">
                  <c:v>36959.318837527433</c:v>
                </c:pt>
                <c:pt idx="1028">
                  <c:v>34516.648626320559</c:v>
                </c:pt>
                <c:pt idx="1029">
                  <c:v>6684.4084938130027</c:v>
                </c:pt>
                <c:pt idx="1030">
                  <c:v>2841.9168541661152</c:v>
                </c:pt>
                <c:pt idx="1031">
                  <c:v>2852.015264641162</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668.65079781246664</c:v>
                </c:pt>
                <c:pt idx="1047">
                  <c:v>689.10672236189896</c:v>
                </c:pt>
                <c:pt idx="1048">
                  <c:v>863.29235005388273</c:v>
                </c:pt>
                <c:pt idx="1049">
                  <c:v>886.30072721318777</c:v>
                </c:pt>
                <c:pt idx="1050">
                  <c:v>802.20564593006281</c:v>
                </c:pt>
                <c:pt idx="1051">
                  <c:v>12219.461036547462</c:v>
                </c:pt>
                <c:pt idx="1052">
                  <c:v>36222.866129056616</c:v>
                </c:pt>
                <c:pt idx="1053">
                  <c:v>35156.29026183486</c:v>
                </c:pt>
                <c:pt idx="1054">
                  <c:v>35272.41941863497</c:v>
                </c:pt>
                <c:pt idx="1055">
                  <c:v>35083.698797416684</c:v>
                </c:pt>
                <c:pt idx="1056">
                  <c:v>35164.324478205046</c:v>
                </c:pt>
                <c:pt idx="1057">
                  <c:v>35202.95705390771</c:v>
                </c:pt>
                <c:pt idx="1058">
                  <c:v>35200.987762812772</c:v>
                </c:pt>
                <c:pt idx="1059">
                  <c:v>35225.645347831647</c:v>
                </c:pt>
                <c:pt idx="1060">
                  <c:v>34617.286685196559</c:v>
                </c:pt>
                <c:pt idx="1061">
                  <c:v>6284.5993082785981</c:v>
                </c:pt>
                <c:pt idx="1062">
                  <c:v>691.648299158496</c:v>
                </c:pt>
                <c:pt idx="1063">
                  <c:v>815.53072347525631</c:v>
                </c:pt>
                <c:pt idx="1064">
                  <c:v>794.82667952792144</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925.89590172161024</c:v>
                </c:pt>
                <c:pt idx="1087">
                  <c:v>693.83502954606126</c:v>
                </c:pt>
                <c:pt idx="1088">
                  <c:v>697.14824337165464</c:v>
                </c:pt>
                <c:pt idx="1089">
                  <c:v>656.29791942692634</c:v>
                </c:pt>
                <c:pt idx="1090">
                  <c:v>656.83214734683054</c:v>
                </c:pt>
                <c:pt idx="1091">
                  <c:v>759.90030833104288</c:v>
                </c:pt>
                <c:pt idx="1092">
                  <c:v>794.4061480673987</c:v>
                </c:pt>
                <c:pt idx="1093">
                  <c:v>658.60265197042531</c:v>
                </c:pt>
                <c:pt idx="1094">
                  <c:v>1247.9832387773231</c:v>
                </c:pt>
                <c:pt idx="1095">
                  <c:v>31214.036008696756</c:v>
                </c:pt>
                <c:pt idx="1096">
                  <c:v>37231.404313393432</c:v>
                </c:pt>
                <c:pt idx="1097">
                  <c:v>37115.537047725913</c:v>
                </c:pt>
                <c:pt idx="1098">
                  <c:v>37085.788481257361</c:v>
                </c:pt>
                <c:pt idx="1099">
                  <c:v>37420.609363138676</c:v>
                </c:pt>
                <c:pt idx="1100">
                  <c:v>38119.295246811707</c:v>
                </c:pt>
                <c:pt idx="1101">
                  <c:v>29789.067679857711</c:v>
                </c:pt>
                <c:pt idx="1102">
                  <c:v>2198.2283249077695</c:v>
                </c:pt>
                <c:pt idx="1103">
                  <c:v>646.41097527786803</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3249.177978515625</c:v>
                </c:pt>
                <c:pt idx="1421">
                  <c:v>3204.52179973796</c:v>
                </c:pt>
                <c:pt idx="1422">
                  <c:v>3186.4436804293346</c:v>
                </c:pt>
                <c:pt idx="1423">
                  <c:v>3208.7195725983629</c:v>
                </c:pt>
                <c:pt idx="1424">
                  <c:v>3181.0727363006522</c:v>
                </c:pt>
                <c:pt idx="1425">
                  <c:v>3177.6356920553994</c:v>
                </c:pt>
                <c:pt idx="1426">
                  <c:v>3179.1909200605005</c:v>
                </c:pt>
                <c:pt idx="1427">
                  <c:v>3226.5877995888391</c:v>
                </c:pt>
                <c:pt idx="1428">
                  <c:v>3208.7796311655393</c:v>
                </c:pt>
                <c:pt idx="1429">
                  <c:v>3205.1270980952927</c:v>
                </c:pt>
                <c:pt idx="1430">
                  <c:v>3217.6606078642112</c:v>
                </c:pt>
                <c:pt idx="1431">
                  <c:v>3224.3894022668401</c:v>
                </c:pt>
                <c:pt idx="1432">
                  <c:v>3216.3978979563963</c:v>
                </c:pt>
                <c:pt idx="1433">
                  <c:v>3233.0001112598925</c:v>
                </c:pt>
                <c:pt idx="1434">
                  <c:v>3234.8491880737247</c:v>
                </c:pt>
                <c:pt idx="1435">
                  <c:v>3221.5834448017181</c:v>
                </c:pt>
                <c:pt idx="1436">
                  <c:v>3213.0322904584309</c:v>
                </c:pt>
                <c:pt idx="1437">
                  <c:v>3239.5446646089354</c:v>
                </c:pt>
                <c:pt idx="1438">
                  <c:v>3231.3091177781421</c:v>
                </c:pt>
                <c:pt idx="1439">
                  <c:v>3238.064156774059</c:v>
                </c:pt>
                <c:pt idx="1440">
                  <c:v>3229.0389286391437</c:v>
                </c:pt>
                <c:pt idx="1441">
                  <c:v>3251.1599398583176</c:v>
                </c:pt>
                <c:pt idx="1442">
                  <c:v>3246.9780965811265</c:v>
                </c:pt>
                <c:pt idx="1443">
                  <c:v>3248.827722029388</c:v>
                </c:pt>
                <c:pt idx="1444">
                  <c:v>3255.1112656109035</c:v>
                </c:pt>
                <c:pt idx="1445">
                  <c:v>3256.5295346113544</c:v>
                </c:pt>
                <c:pt idx="1446">
                  <c:v>3268.4120200855036</c:v>
                </c:pt>
                <c:pt idx="1447">
                  <c:v>3249.3944206796587</c:v>
                </c:pt>
                <c:pt idx="1448">
                  <c:v>3260.8421859733762</c:v>
                </c:pt>
                <c:pt idx="1449">
                  <c:v>3277.2813723271092</c:v>
                </c:pt>
                <c:pt idx="1450">
                  <c:v>3258.3546950073292</c:v>
                </c:pt>
                <c:pt idx="1451">
                  <c:v>3289.3545439249524</c:v>
                </c:pt>
                <c:pt idx="1452">
                  <c:v>3270.7814653183023</c:v>
                </c:pt>
                <c:pt idx="1453">
                  <c:v>3272.4341565753025</c:v>
                </c:pt>
                <c:pt idx="1454">
                  <c:v>3284.2409758781391</c:v>
                </c:pt>
                <c:pt idx="1455">
                  <c:v>3275.5131743083398</c:v>
                </c:pt>
                <c:pt idx="1456">
                  <c:v>3296.2991883635523</c:v>
                </c:pt>
                <c:pt idx="1457">
                  <c:v>3272.3738492012026</c:v>
                </c:pt>
                <c:pt idx="1458">
                  <c:v>3303.6977491376301</c:v>
                </c:pt>
                <c:pt idx="1459">
                  <c:v>3290.2761097916714</c:v>
                </c:pt>
                <c:pt idx="1460">
                  <c:v>3285.9638093921044</c:v>
                </c:pt>
                <c:pt idx="1461">
                  <c:v>3277.6664586357774</c:v>
                </c:pt>
                <c:pt idx="1462">
                  <c:v>3273.3817999215175</c:v>
                </c:pt>
                <c:pt idx="1463">
                  <c:v>3289.7412419840693</c:v>
                </c:pt>
                <c:pt idx="1464">
                  <c:v>3290.9311736772456</c:v>
                </c:pt>
                <c:pt idx="1465">
                  <c:v>3286.8952774965514</c:v>
                </c:pt>
                <c:pt idx="1466">
                  <c:v>3303.0600499996294</c:v>
                </c:pt>
                <c:pt idx="1467">
                  <c:v>3304.7779024510332</c:v>
                </c:pt>
                <c:pt idx="1468">
                  <c:v>3334.9716721729687</c:v>
                </c:pt>
                <c:pt idx="1469">
                  <c:v>3301.5950958761077</c:v>
                </c:pt>
                <c:pt idx="1470">
                  <c:v>3292.3510012210659</c:v>
                </c:pt>
                <c:pt idx="1471">
                  <c:v>3283.4381851294388</c:v>
                </c:pt>
                <c:pt idx="1472">
                  <c:v>3309.5109757911414</c:v>
                </c:pt>
                <c:pt idx="1473">
                  <c:v>3291.0574627174688</c:v>
                </c:pt>
                <c:pt idx="1474">
                  <c:v>23019.65862036571</c:v>
                </c:pt>
                <c:pt idx="1475">
                  <c:v>38316.863985006014</c:v>
                </c:pt>
                <c:pt idx="1476">
                  <c:v>38144.925945911804</c:v>
                </c:pt>
                <c:pt idx="1477">
                  <c:v>38179.622004854682</c:v>
                </c:pt>
                <c:pt idx="1478">
                  <c:v>37955.846214052042</c:v>
                </c:pt>
                <c:pt idx="1479">
                  <c:v>37748.632357513903</c:v>
                </c:pt>
                <c:pt idx="1480">
                  <c:v>37629.188153000672</c:v>
                </c:pt>
                <c:pt idx="1481">
                  <c:v>37586.247189442314</c:v>
                </c:pt>
                <c:pt idx="1482">
                  <c:v>37573.300453714532</c:v>
                </c:pt>
                <c:pt idx="1483">
                  <c:v>37516.359743495785</c:v>
                </c:pt>
                <c:pt idx="1484">
                  <c:v>37597.780932774149</c:v>
                </c:pt>
                <c:pt idx="1485">
                  <c:v>37592.437137291832</c:v>
                </c:pt>
                <c:pt idx="1486">
                  <c:v>37590.440649960437</c:v>
                </c:pt>
                <c:pt idx="1487">
                  <c:v>37607.843649337687</c:v>
                </c:pt>
                <c:pt idx="1488">
                  <c:v>37595.939867037538</c:v>
                </c:pt>
                <c:pt idx="1489">
                  <c:v>37607.626762159663</c:v>
                </c:pt>
                <c:pt idx="1490">
                  <c:v>37631.838008828956</c:v>
                </c:pt>
                <c:pt idx="1491">
                  <c:v>37598.731891816853</c:v>
                </c:pt>
                <c:pt idx="1492">
                  <c:v>37616.87272268931</c:v>
                </c:pt>
                <c:pt idx="1493">
                  <c:v>37622.174330457048</c:v>
                </c:pt>
                <c:pt idx="1494">
                  <c:v>37619.867386907339</c:v>
                </c:pt>
                <c:pt idx="1495">
                  <c:v>37620.801791091762</c:v>
                </c:pt>
                <c:pt idx="1496">
                  <c:v>37616.990405573444</c:v>
                </c:pt>
                <c:pt idx="1497">
                  <c:v>37630.111036264898</c:v>
                </c:pt>
                <c:pt idx="1498">
                  <c:v>37639.233794466658</c:v>
                </c:pt>
                <c:pt idx="1499">
                  <c:v>37637.362446868421</c:v>
                </c:pt>
                <c:pt idx="1500">
                  <c:v>37643.223672948283</c:v>
                </c:pt>
                <c:pt idx="1501">
                  <c:v>37646.03632887602</c:v>
                </c:pt>
                <c:pt idx="1502">
                  <c:v>37662.290956902507</c:v>
                </c:pt>
                <c:pt idx="1503">
                  <c:v>37644.612406122687</c:v>
                </c:pt>
                <c:pt idx="1504">
                  <c:v>37640.598415939014</c:v>
                </c:pt>
                <c:pt idx="1505">
                  <c:v>37663.604404087862</c:v>
                </c:pt>
                <c:pt idx="1506">
                  <c:v>37665.2077828904</c:v>
                </c:pt>
                <c:pt idx="1507">
                  <c:v>37658.943105109531</c:v>
                </c:pt>
                <c:pt idx="1508">
                  <c:v>37648.045902909835</c:v>
                </c:pt>
                <c:pt idx="1509">
                  <c:v>37626.242958819865</c:v>
                </c:pt>
                <c:pt idx="1510">
                  <c:v>37619.019835833707</c:v>
                </c:pt>
                <c:pt idx="1511">
                  <c:v>37601.73354776104</c:v>
                </c:pt>
                <c:pt idx="1512">
                  <c:v>37572.125992443165</c:v>
                </c:pt>
                <c:pt idx="1513">
                  <c:v>37571.489088428018</c:v>
                </c:pt>
                <c:pt idx="1514">
                  <c:v>37537.37286466956</c:v>
                </c:pt>
                <c:pt idx="1515">
                  <c:v>37387.698867815736</c:v>
                </c:pt>
                <c:pt idx="1516">
                  <c:v>36841.610773273307</c:v>
                </c:pt>
                <c:pt idx="1517">
                  <c:v>34477.679623661439</c:v>
                </c:pt>
                <c:pt idx="1518">
                  <c:v>31568.959363730748</c:v>
                </c:pt>
                <c:pt idx="1519">
                  <c:v>29753.614839035272</c:v>
                </c:pt>
                <c:pt idx="1520">
                  <c:v>35589.984551731744</c:v>
                </c:pt>
                <c:pt idx="1521">
                  <c:v>37735.324767736594</c:v>
                </c:pt>
                <c:pt idx="1522">
                  <c:v>38392.182831859587</c:v>
                </c:pt>
                <c:pt idx="1523">
                  <c:v>38105.270477463804</c:v>
                </c:pt>
                <c:pt idx="1524">
                  <c:v>37701.118355605999</c:v>
                </c:pt>
                <c:pt idx="1525">
                  <c:v>37247.900486415623</c:v>
                </c:pt>
                <c:pt idx="1526">
                  <c:v>35529.905693093933</c:v>
                </c:pt>
                <c:pt idx="1527">
                  <c:v>30795.422955589493</c:v>
                </c:pt>
                <c:pt idx="1528">
                  <c:v>27177.037598920862</c:v>
                </c:pt>
                <c:pt idx="1529">
                  <c:v>32344.698204830289</c:v>
                </c:pt>
                <c:pt idx="1530">
                  <c:v>37146.778390534717</c:v>
                </c:pt>
                <c:pt idx="1531">
                  <c:v>38370.969321105877</c:v>
                </c:pt>
                <c:pt idx="1532">
                  <c:v>38234.503545947868</c:v>
                </c:pt>
                <c:pt idx="1533">
                  <c:v>37678.975449756785</c:v>
                </c:pt>
                <c:pt idx="1534">
                  <c:v>37309.400122773644</c:v>
                </c:pt>
                <c:pt idx="1535">
                  <c:v>36033.073064031203</c:v>
                </c:pt>
                <c:pt idx="1536">
                  <c:v>33513.151549454531</c:v>
                </c:pt>
                <c:pt idx="1537">
                  <c:v>36298.15982810656</c:v>
                </c:pt>
                <c:pt idx="1538">
                  <c:v>38206.629594099519</c:v>
                </c:pt>
                <c:pt idx="1539">
                  <c:v>38407.682708770037</c:v>
                </c:pt>
                <c:pt idx="1540">
                  <c:v>38073.285958983499</c:v>
                </c:pt>
                <c:pt idx="1541">
                  <c:v>37669.933105039599</c:v>
                </c:pt>
                <c:pt idx="1542">
                  <c:v>37321.200112469989</c:v>
                </c:pt>
                <c:pt idx="1543">
                  <c:v>35995.986067450045</c:v>
                </c:pt>
                <c:pt idx="1544">
                  <c:v>35686.98741321564</c:v>
                </c:pt>
                <c:pt idx="1545">
                  <c:v>37982.221816726524</c:v>
                </c:pt>
                <c:pt idx="1546">
                  <c:v>38314.072241759299</c:v>
                </c:pt>
                <c:pt idx="1547">
                  <c:v>38416.714635773496</c:v>
                </c:pt>
                <c:pt idx="1548">
                  <c:v>38008.651028633118</c:v>
                </c:pt>
                <c:pt idx="1549">
                  <c:v>37647.297397404909</c:v>
                </c:pt>
                <c:pt idx="1550">
                  <c:v>37327.196682973699</c:v>
                </c:pt>
                <c:pt idx="1551">
                  <c:v>37284.584786462787</c:v>
                </c:pt>
                <c:pt idx="1552">
                  <c:v>38172.38095958034</c:v>
                </c:pt>
                <c:pt idx="1553">
                  <c:v>38376.267260018984</c:v>
                </c:pt>
                <c:pt idx="1554">
                  <c:v>38360.348018393917</c:v>
                </c:pt>
                <c:pt idx="1555">
                  <c:v>37911.115859365462</c:v>
                </c:pt>
                <c:pt idx="1556">
                  <c:v>37665.934840720889</c:v>
                </c:pt>
                <c:pt idx="1557">
                  <c:v>37429.757498864332</c:v>
                </c:pt>
                <c:pt idx="1558">
                  <c:v>36825.300093052785</c:v>
                </c:pt>
                <c:pt idx="1559">
                  <c:v>35776.348918636642</c:v>
                </c:pt>
                <c:pt idx="1560">
                  <c:v>33955.243273372449</c:v>
                </c:pt>
                <c:pt idx="1561">
                  <c:v>35618.682185723381</c:v>
                </c:pt>
                <c:pt idx="1562">
                  <c:v>37724.893943417075</c:v>
                </c:pt>
                <c:pt idx="1563">
                  <c:v>37666.575111385187</c:v>
                </c:pt>
                <c:pt idx="1564">
                  <c:v>38554.79908247789</c:v>
                </c:pt>
                <c:pt idx="1565">
                  <c:v>38199.388904420535</c:v>
                </c:pt>
                <c:pt idx="1566">
                  <c:v>37770.162425796188</c:v>
                </c:pt>
                <c:pt idx="1567">
                  <c:v>37657.313610009354</c:v>
                </c:pt>
                <c:pt idx="1568">
                  <c:v>37974.25662124157</c:v>
                </c:pt>
                <c:pt idx="1569">
                  <c:v>38350.466186644633</c:v>
                </c:pt>
                <c:pt idx="1570">
                  <c:v>38276.210172327359</c:v>
                </c:pt>
                <c:pt idx="1571">
                  <c:v>38334.553366521992</c:v>
                </c:pt>
                <c:pt idx="1572">
                  <c:v>20098.645911241321</c:v>
                </c:pt>
                <c:pt idx="1573">
                  <c:v>2648.0415884673685</c:v>
                </c:pt>
                <c:pt idx="1574">
                  <c:v>2851.2647781025616</c:v>
                </c:pt>
                <c:pt idx="1575">
                  <c:v>2894.5863974839449</c:v>
                </c:pt>
                <c:pt idx="1576">
                  <c:v>2851.1937188991656</c:v>
                </c:pt>
                <c:pt idx="1577">
                  <c:v>2913.536000192662</c:v>
                </c:pt>
                <c:pt idx="1578">
                  <c:v>2889.3089092686773</c:v>
                </c:pt>
                <c:pt idx="1579">
                  <c:v>2884.2247308667747</c:v>
                </c:pt>
                <c:pt idx="1580">
                  <c:v>2868.9256518248467</c:v>
                </c:pt>
                <c:pt idx="1581">
                  <c:v>2935.1122665297239</c:v>
                </c:pt>
                <c:pt idx="1582">
                  <c:v>2923.194487898797</c:v>
                </c:pt>
                <c:pt idx="1583">
                  <c:v>2907.6676173289616</c:v>
                </c:pt>
                <c:pt idx="1584">
                  <c:v>2979.1025963498901</c:v>
                </c:pt>
                <c:pt idx="1585">
                  <c:v>2920.6422520005453</c:v>
                </c:pt>
                <c:pt idx="1586">
                  <c:v>2938.2031233806165</c:v>
                </c:pt>
                <c:pt idx="1587">
                  <c:v>2965.937327016145</c:v>
                </c:pt>
                <c:pt idx="1588">
                  <c:v>2939.7021647263318</c:v>
                </c:pt>
                <c:pt idx="1589">
                  <c:v>2972.4837261645744</c:v>
                </c:pt>
                <c:pt idx="1590">
                  <c:v>2980.1231174575787</c:v>
                </c:pt>
                <c:pt idx="1591">
                  <c:v>2997.4729967005551</c:v>
                </c:pt>
                <c:pt idx="1592">
                  <c:v>3001.0780123232553</c:v>
                </c:pt>
                <c:pt idx="1593">
                  <c:v>2960.3780105568467</c:v>
                </c:pt>
                <c:pt idx="1594">
                  <c:v>3021.9823847437897</c:v>
                </c:pt>
                <c:pt idx="1595">
                  <c:v>2986.4984298473846</c:v>
                </c:pt>
                <c:pt idx="1596">
                  <c:v>2985.2156718766937</c:v>
                </c:pt>
                <c:pt idx="1597">
                  <c:v>3060.4605039666098</c:v>
                </c:pt>
                <c:pt idx="1598">
                  <c:v>3014.3190123431386</c:v>
                </c:pt>
                <c:pt idx="1599">
                  <c:v>3002.9424418325225</c:v>
                </c:pt>
                <c:pt idx="1600">
                  <c:v>3059.3714741401373</c:v>
                </c:pt>
                <c:pt idx="1601">
                  <c:v>3052.0009934996565</c:v>
                </c:pt>
                <c:pt idx="1602">
                  <c:v>3040.8845517385753</c:v>
                </c:pt>
                <c:pt idx="1603">
                  <c:v>3053.3598079261678</c:v>
                </c:pt>
                <c:pt idx="1604">
                  <c:v>3056.2594763014467</c:v>
                </c:pt>
                <c:pt idx="1605">
                  <c:v>3055.1328713309022</c:v>
                </c:pt>
                <c:pt idx="1606">
                  <c:v>3082.9267543513329</c:v>
                </c:pt>
                <c:pt idx="1607">
                  <c:v>3082.0204168792816</c:v>
                </c:pt>
                <c:pt idx="1608">
                  <c:v>3057.5043974164873</c:v>
                </c:pt>
                <c:pt idx="1609">
                  <c:v>3071.0900994765261</c:v>
                </c:pt>
                <c:pt idx="1610">
                  <c:v>3088.584961102903</c:v>
                </c:pt>
                <c:pt idx="1611">
                  <c:v>3071.0186946579565</c:v>
                </c:pt>
                <c:pt idx="1612">
                  <c:v>3078.560763690869</c:v>
                </c:pt>
                <c:pt idx="1613">
                  <c:v>3105.2031497855983</c:v>
                </c:pt>
                <c:pt idx="1614">
                  <c:v>3107.6995609254886</c:v>
                </c:pt>
                <c:pt idx="1615">
                  <c:v>3081.0501669459045</c:v>
                </c:pt>
                <c:pt idx="1616">
                  <c:v>3138.1482745551816</c:v>
                </c:pt>
                <c:pt idx="1617">
                  <c:v>3111.0287735776355</c:v>
                </c:pt>
                <c:pt idx="1618">
                  <c:v>3128.5750359992185</c:v>
                </c:pt>
                <c:pt idx="1619">
                  <c:v>3121.3818838596344</c:v>
                </c:pt>
                <c:pt idx="1620">
                  <c:v>3104.6857266696793</c:v>
                </c:pt>
                <c:pt idx="1621">
                  <c:v>3106.9572216812521</c:v>
                </c:pt>
                <c:pt idx="1622">
                  <c:v>3124.0405686152476</c:v>
                </c:pt>
                <c:pt idx="1623">
                  <c:v>3131.6480110007028</c:v>
                </c:pt>
                <c:pt idx="1624">
                  <c:v>3129.3514688160271</c:v>
                </c:pt>
                <c:pt idx="1625">
                  <c:v>3127.0328413698821</c:v>
                </c:pt>
                <c:pt idx="1626">
                  <c:v>3164.1167969354738</c:v>
                </c:pt>
                <c:pt idx="1627">
                  <c:v>3136.7986160454652</c:v>
                </c:pt>
                <c:pt idx="1628">
                  <c:v>3154.5058651819827</c:v>
                </c:pt>
                <c:pt idx="1629">
                  <c:v>23951.380365244422</c:v>
                </c:pt>
                <c:pt idx="1630">
                  <c:v>38109.117391337953</c:v>
                </c:pt>
                <c:pt idx="1631">
                  <c:v>38444.327041433258</c:v>
                </c:pt>
                <c:pt idx="1632">
                  <c:v>38205.157981244723</c:v>
                </c:pt>
                <c:pt idx="1633">
                  <c:v>37863.895288620392</c:v>
                </c:pt>
                <c:pt idx="1634">
                  <c:v>37573.45704760353</c:v>
                </c:pt>
                <c:pt idx="1635">
                  <c:v>37470.97345250845</c:v>
                </c:pt>
                <c:pt idx="1636">
                  <c:v>37381.247565690675</c:v>
                </c:pt>
                <c:pt idx="1637">
                  <c:v>37065.662024062869</c:v>
                </c:pt>
                <c:pt idx="1638">
                  <c:v>37729.775619622073</c:v>
                </c:pt>
                <c:pt idx="1639">
                  <c:v>38443.831096804141</c:v>
                </c:pt>
                <c:pt idx="1640">
                  <c:v>38432.412994893391</c:v>
                </c:pt>
                <c:pt idx="1641">
                  <c:v>38294.243918112916</c:v>
                </c:pt>
                <c:pt idx="1642">
                  <c:v>38197.291821346684</c:v>
                </c:pt>
                <c:pt idx="1643">
                  <c:v>38063.950870025161</c:v>
                </c:pt>
                <c:pt idx="1644">
                  <c:v>37964.483260071276</c:v>
                </c:pt>
                <c:pt idx="1645">
                  <c:v>37819.398338083425</c:v>
                </c:pt>
                <c:pt idx="1646">
                  <c:v>37629.707476707299</c:v>
                </c:pt>
                <c:pt idx="1647">
                  <c:v>37536.773649988572</c:v>
                </c:pt>
                <c:pt idx="1648">
                  <c:v>37496.004848166303</c:v>
                </c:pt>
                <c:pt idx="1649">
                  <c:v>37281.073602372409</c:v>
                </c:pt>
                <c:pt idx="1650">
                  <c:v>36941.657923034829</c:v>
                </c:pt>
                <c:pt idx="1651">
                  <c:v>37992.602866089343</c:v>
                </c:pt>
                <c:pt idx="1652">
                  <c:v>38299.97141735554</c:v>
                </c:pt>
                <c:pt idx="1653">
                  <c:v>38128.406354999541</c:v>
                </c:pt>
                <c:pt idx="1654">
                  <c:v>38059.430278962849</c:v>
                </c:pt>
                <c:pt idx="1655">
                  <c:v>38008.439175611733</c:v>
                </c:pt>
                <c:pt idx="1656">
                  <c:v>37935.427509331705</c:v>
                </c:pt>
                <c:pt idx="1657">
                  <c:v>37824.703810918334</c:v>
                </c:pt>
                <c:pt idx="1658">
                  <c:v>37795.997590313353</c:v>
                </c:pt>
                <c:pt idx="1659">
                  <c:v>38343.185657968126</c:v>
                </c:pt>
                <c:pt idx="1660">
                  <c:v>38421.752496681613</c:v>
                </c:pt>
                <c:pt idx="1661">
                  <c:v>38357.472223053373</c:v>
                </c:pt>
                <c:pt idx="1662">
                  <c:v>38276.703284937146</c:v>
                </c:pt>
                <c:pt idx="1663">
                  <c:v>38247.599608743192</c:v>
                </c:pt>
                <c:pt idx="1664">
                  <c:v>38207.146455224356</c:v>
                </c:pt>
                <c:pt idx="1665">
                  <c:v>38022.074898678067</c:v>
                </c:pt>
                <c:pt idx="1666">
                  <c:v>38032.906668484211</c:v>
                </c:pt>
                <c:pt idx="1667">
                  <c:v>37979.494375566639</c:v>
                </c:pt>
                <c:pt idx="1668">
                  <c:v>37911.678738576171</c:v>
                </c:pt>
                <c:pt idx="1669">
                  <c:v>37797.62605092724</c:v>
                </c:pt>
                <c:pt idx="1670">
                  <c:v>37657.847965965666</c:v>
                </c:pt>
                <c:pt idx="1671">
                  <c:v>37534.782692843677</c:v>
                </c:pt>
                <c:pt idx="1672">
                  <c:v>37729.037968866032</c:v>
                </c:pt>
                <c:pt idx="1673">
                  <c:v>37940.266158169507</c:v>
                </c:pt>
                <c:pt idx="1674">
                  <c:v>37876.214520974951</c:v>
                </c:pt>
                <c:pt idx="1675">
                  <c:v>38044.663127946857</c:v>
                </c:pt>
                <c:pt idx="1676">
                  <c:v>37552.725265695648</c:v>
                </c:pt>
                <c:pt idx="1677">
                  <c:v>36916.913719236851</c:v>
                </c:pt>
                <c:pt idx="1678">
                  <c:v>36238.630083912612</c:v>
                </c:pt>
                <c:pt idx="1679">
                  <c:v>36304.089008194205</c:v>
                </c:pt>
                <c:pt idx="1680">
                  <c:v>37421.472696288423</c:v>
                </c:pt>
                <c:pt idx="1681">
                  <c:v>37951.535682892798</c:v>
                </c:pt>
                <c:pt idx="1682">
                  <c:v>37210.223648128907</c:v>
                </c:pt>
                <c:pt idx="1683">
                  <c:v>35218.361395021282</c:v>
                </c:pt>
                <c:pt idx="1684">
                  <c:v>34503.429296074311</c:v>
                </c:pt>
                <c:pt idx="1685">
                  <c:v>35573.749978291991</c:v>
                </c:pt>
                <c:pt idx="1686">
                  <c:v>36128.195831988254</c:v>
                </c:pt>
                <c:pt idx="1687">
                  <c:v>36732.77581874132</c:v>
                </c:pt>
                <c:pt idx="1688">
                  <c:v>36818.42539733251</c:v>
                </c:pt>
                <c:pt idx="1689">
                  <c:v>34018.842686174314</c:v>
                </c:pt>
                <c:pt idx="1690">
                  <c:v>29803.908125386635</c:v>
                </c:pt>
                <c:pt idx="1691">
                  <c:v>32768.323583352569</c:v>
                </c:pt>
                <c:pt idx="1692">
                  <c:v>36492.451452493668</c:v>
                </c:pt>
                <c:pt idx="1693">
                  <c:v>37269.091131432848</c:v>
                </c:pt>
                <c:pt idx="1694">
                  <c:v>37615.924726764359</c:v>
                </c:pt>
                <c:pt idx="1695">
                  <c:v>37311.75963459412</c:v>
                </c:pt>
                <c:pt idx="1696">
                  <c:v>35440.591162608071</c:v>
                </c:pt>
                <c:pt idx="1697">
                  <c:v>34559.642571739358</c:v>
                </c:pt>
                <c:pt idx="1698">
                  <c:v>37174.712968355416</c:v>
                </c:pt>
                <c:pt idx="1699">
                  <c:v>36114.321846030158</c:v>
                </c:pt>
                <c:pt idx="1700">
                  <c:v>34127.288838883243</c:v>
                </c:pt>
                <c:pt idx="1701">
                  <c:v>36574.033030247687</c:v>
                </c:pt>
                <c:pt idx="1702">
                  <c:v>36936.786986221872</c:v>
                </c:pt>
                <c:pt idx="1703">
                  <c:v>37259.754552620652</c:v>
                </c:pt>
                <c:pt idx="1704">
                  <c:v>37768.101164752246</c:v>
                </c:pt>
                <c:pt idx="1705">
                  <c:v>37676.487726736072</c:v>
                </c:pt>
                <c:pt idx="1706">
                  <c:v>36434.678099439545</c:v>
                </c:pt>
                <c:pt idx="1707">
                  <c:v>35089.317113661768</c:v>
                </c:pt>
                <c:pt idx="1708">
                  <c:v>36150.684240080911</c:v>
                </c:pt>
                <c:pt idx="1709">
                  <c:v>37669.818538894258</c:v>
                </c:pt>
                <c:pt idx="1710">
                  <c:v>37569.090959459543</c:v>
                </c:pt>
                <c:pt idx="1711">
                  <c:v>38266.404590451719</c:v>
                </c:pt>
                <c:pt idx="1712">
                  <c:v>37456.459959622225</c:v>
                </c:pt>
                <c:pt idx="1713">
                  <c:v>36082.66629894972</c:v>
                </c:pt>
                <c:pt idx="1714">
                  <c:v>35798.639925052725</c:v>
                </c:pt>
                <c:pt idx="1715">
                  <c:v>37254.48408161402</c:v>
                </c:pt>
                <c:pt idx="1716">
                  <c:v>38344.457829686005</c:v>
                </c:pt>
                <c:pt idx="1717">
                  <c:v>38289.108065017062</c:v>
                </c:pt>
                <c:pt idx="1718">
                  <c:v>37923.507993902764</c:v>
                </c:pt>
                <c:pt idx="1719">
                  <c:v>37659.207700508836</c:v>
                </c:pt>
                <c:pt idx="1720">
                  <c:v>38007.555353003743</c:v>
                </c:pt>
                <c:pt idx="1721">
                  <c:v>27076.966334099074</c:v>
                </c:pt>
                <c:pt idx="1722">
                  <c:v>2603.3036328163621</c:v>
                </c:pt>
                <c:pt idx="1723">
                  <c:v>2838.6767657877258</c:v>
                </c:pt>
                <c:pt idx="1724">
                  <c:v>2863.3355536566428</c:v>
                </c:pt>
                <c:pt idx="1725">
                  <c:v>2853.7582194494703</c:v>
                </c:pt>
                <c:pt idx="1726">
                  <c:v>2882.3177165785182</c:v>
                </c:pt>
                <c:pt idx="1727">
                  <c:v>2887.6388224845132</c:v>
                </c:pt>
                <c:pt idx="1728">
                  <c:v>2896.2626916880408</c:v>
                </c:pt>
                <c:pt idx="1729">
                  <c:v>2919.7002980555098</c:v>
                </c:pt>
                <c:pt idx="1730">
                  <c:v>2923.3655063610522</c:v>
                </c:pt>
                <c:pt idx="1731">
                  <c:v>2927.2999777627488</c:v>
                </c:pt>
                <c:pt idx="1732">
                  <c:v>2930.5469407760847</c:v>
                </c:pt>
                <c:pt idx="1733">
                  <c:v>2948.7021233716359</c:v>
                </c:pt>
                <c:pt idx="1734">
                  <c:v>2951.9360284199315</c:v>
                </c:pt>
                <c:pt idx="1735">
                  <c:v>2950.2866916127505</c:v>
                </c:pt>
                <c:pt idx="1736">
                  <c:v>2973.0214820152769</c:v>
                </c:pt>
                <c:pt idx="1737">
                  <c:v>2946.8351354746769</c:v>
                </c:pt>
                <c:pt idx="1738">
                  <c:v>2974.6857578278828</c:v>
                </c:pt>
                <c:pt idx="1739">
                  <c:v>2977.957533131043</c:v>
                </c:pt>
                <c:pt idx="1740">
                  <c:v>2971.760482631003</c:v>
                </c:pt>
                <c:pt idx="1741">
                  <c:v>2989.3827803512413</c:v>
                </c:pt>
                <c:pt idx="1742">
                  <c:v>2977.9833924766631</c:v>
                </c:pt>
                <c:pt idx="1743">
                  <c:v>3000.6314590336133</c:v>
                </c:pt>
                <c:pt idx="1744">
                  <c:v>3013.3191179292899</c:v>
                </c:pt>
                <c:pt idx="1745">
                  <c:v>2997.396878074358</c:v>
                </c:pt>
                <c:pt idx="1746">
                  <c:v>3019.6398707613348</c:v>
                </c:pt>
                <c:pt idx="1747">
                  <c:v>3032.8366387967021</c:v>
                </c:pt>
                <c:pt idx="1748">
                  <c:v>3021.6233658174674</c:v>
                </c:pt>
                <c:pt idx="1749">
                  <c:v>3024.5518776308745</c:v>
                </c:pt>
                <c:pt idx="1750">
                  <c:v>3022.9077690397698</c:v>
                </c:pt>
                <c:pt idx="1751">
                  <c:v>3035.1477754781645</c:v>
                </c:pt>
                <c:pt idx="1752">
                  <c:v>3023.9839097866166</c:v>
                </c:pt>
                <c:pt idx="1753">
                  <c:v>3263.3080676313489</c:v>
                </c:pt>
                <c:pt idx="1754">
                  <c:v>29030.762924995521</c:v>
                </c:pt>
                <c:pt idx="1755">
                  <c:v>38099.515420707066</c:v>
                </c:pt>
                <c:pt idx="1756">
                  <c:v>37957.744764894247</c:v>
                </c:pt>
                <c:pt idx="1757">
                  <c:v>37050.605203304687</c:v>
                </c:pt>
                <c:pt idx="1758">
                  <c:v>36029.110394507647</c:v>
                </c:pt>
                <c:pt idx="1759">
                  <c:v>36949.519678574798</c:v>
                </c:pt>
                <c:pt idx="1760">
                  <c:v>38327.646698818608</c:v>
                </c:pt>
                <c:pt idx="1761">
                  <c:v>38296.13157678445</c:v>
                </c:pt>
                <c:pt idx="1762">
                  <c:v>37707.587410801651</c:v>
                </c:pt>
                <c:pt idx="1763">
                  <c:v>37072.083671208224</c:v>
                </c:pt>
                <c:pt idx="1764">
                  <c:v>37927.160035834713</c:v>
                </c:pt>
                <c:pt idx="1765">
                  <c:v>38198.620832502842</c:v>
                </c:pt>
                <c:pt idx="1766">
                  <c:v>38399.789072016873</c:v>
                </c:pt>
                <c:pt idx="1767">
                  <c:v>38083.074045177302</c:v>
                </c:pt>
                <c:pt idx="1768">
                  <c:v>37622.11496410767</c:v>
                </c:pt>
                <c:pt idx="1769">
                  <c:v>36889.984771806005</c:v>
                </c:pt>
                <c:pt idx="1770">
                  <c:v>34993.644707427426</c:v>
                </c:pt>
                <c:pt idx="1771">
                  <c:v>34335.243371918797</c:v>
                </c:pt>
                <c:pt idx="1772">
                  <c:v>36955.904815570517</c:v>
                </c:pt>
                <c:pt idx="1773">
                  <c:v>37924.996829217671</c:v>
                </c:pt>
                <c:pt idx="1774">
                  <c:v>38198.130043911937</c:v>
                </c:pt>
                <c:pt idx="1775">
                  <c:v>37752.067503923179</c:v>
                </c:pt>
                <c:pt idx="1776">
                  <c:v>37294.717052233216</c:v>
                </c:pt>
                <c:pt idx="1777">
                  <c:v>35791.810305750369</c:v>
                </c:pt>
                <c:pt idx="1778">
                  <c:v>32015.492571007213</c:v>
                </c:pt>
                <c:pt idx="1779">
                  <c:v>27428.251385153333</c:v>
                </c:pt>
                <c:pt idx="1780">
                  <c:v>29763.632127501569</c:v>
                </c:pt>
                <c:pt idx="1781">
                  <c:v>36841.124054908752</c:v>
                </c:pt>
                <c:pt idx="1782">
                  <c:v>37334.34803291758</c:v>
                </c:pt>
                <c:pt idx="1783">
                  <c:v>36079.452144763869</c:v>
                </c:pt>
                <c:pt idx="1784">
                  <c:v>32611.885424836477</c:v>
                </c:pt>
                <c:pt idx="1785">
                  <c:v>30507.760463152328</c:v>
                </c:pt>
                <c:pt idx="1786">
                  <c:v>35753.993189106382</c:v>
                </c:pt>
                <c:pt idx="1787">
                  <c:v>37723.103804208833</c:v>
                </c:pt>
                <c:pt idx="1788">
                  <c:v>38326.493822713695</c:v>
                </c:pt>
                <c:pt idx="1789">
                  <c:v>37810.861727762225</c:v>
                </c:pt>
                <c:pt idx="1790">
                  <c:v>37060.129717576507</c:v>
                </c:pt>
                <c:pt idx="1791">
                  <c:v>34380.475500714776</c:v>
                </c:pt>
                <c:pt idx="1792">
                  <c:v>31957.187611183523</c:v>
                </c:pt>
                <c:pt idx="1793">
                  <c:v>36151.291275179385</c:v>
                </c:pt>
                <c:pt idx="1794">
                  <c:v>37479.395322006938</c:v>
                </c:pt>
                <c:pt idx="1795">
                  <c:v>38337.909885209796</c:v>
                </c:pt>
                <c:pt idx="1796">
                  <c:v>37724.966762371856</c:v>
                </c:pt>
                <c:pt idx="1797">
                  <c:v>37039.835428543884</c:v>
                </c:pt>
                <c:pt idx="1798">
                  <c:v>37399.011409896615</c:v>
                </c:pt>
                <c:pt idx="1799">
                  <c:v>38193.658638683955</c:v>
                </c:pt>
                <c:pt idx="1800">
                  <c:v>38187.191906358799</c:v>
                </c:pt>
                <c:pt idx="1801">
                  <c:v>37614.155788463351</c:v>
                </c:pt>
                <c:pt idx="1802">
                  <c:v>36727.696861157812</c:v>
                </c:pt>
                <c:pt idx="1803">
                  <c:v>33339.909152199827</c:v>
                </c:pt>
                <c:pt idx="1804">
                  <c:v>32733.308897066116</c:v>
                </c:pt>
                <c:pt idx="1805">
                  <c:v>37753.466113060713</c:v>
                </c:pt>
                <c:pt idx="1806">
                  <c:v>38403.496620543796</c:v>
                </c:pt>
                <c:pt idx="1807">
                  <c:v>38296.419854174055</c:v>
                </c:pt>
                <c:pt idx="1808">
                  <c:v>37963.530883524814</c:v>
                </c:pt>
                <c:pt idx="1809">
                  <c:v>38333.130625305574</c:v>
                </c:pt>
                <c:pt idx="1810">
                  <c:v>20568.523350097363</c:v>
                </c:pt>
                <c:pt idx="1811">
                  <c:v>2653.1701517157876</c:v>
                </c:pt>
                <c:pt idx="1812">
                  <c:v>2964.9414185445758</c:v>
                </c:pt>
                <c:pt idx="1813">
                  <c:v>2942.5227967360365</c:v>
                </c:pt>
                <c:pt idx="1814">
                  <c:v>2934.0929437880714</c:v>
                </c:pt>
                <c:pt idx="1815">
                  <c:v>2982.2701588184882</c:v>
                </c:pt>
                <c:pt idx="1816">
                  <c:v>2977.9043825566769</c:v>
                </c:pt>
                <c:pt idx="1817">
                  <c:v>2987.9946246674904</c:v>
                </c:pt>
                <c:pt idx="1818">
                  <c:v>3016.3894033563633</c:v>
                </c:pt>
                <c:pt idx="1819">
                  <c:v>3035.0852624362956</c:v>
                </c:pt>
                <c:pt idx="1820">
                  <c:v>3039.6171573271354</c:v>
                </c:pt>
                <c:pt idx="1821">
                  <c:v>3044.8704237226398</c:v>
                </c:pt>
                <c:pt idx="1822">
                  <c:v>3044.8250641716022</c:v>
                </c:pt>
                <c:pt idx="1823">
                  <c:v>3058.8119952064008</c:v>
                </c:pt>
                <c:pt idx="1824">
                  <c:v>3053.9414375295241</c:v>
                </c:pt>
                <c:pt idx="1825">
                  <c:v>3095.809310030068</c:v>
                </c:pt>
                <c:pt idx="1826">
                  <c:v>3082.3906667663405</c:v>
                </c:pt>
                <c:pt idx="1827">
                  <c:v>3106.4183312701684</c:v>
                </c:pt>
                <c:pt idx="1828">
                  <c:v>3088.8090716967981</c:v>
                </c:pt>
                <c:pt idx="1829">
                  <c:v>3125.9620876551917</c:v>
                </c:pt>
                <c:pt idx="1830">
                  <c:v>3098.4643238679814</c:v>
                </c:pt>
                <c:pt idx="1831">
                  <c:v>3078.7411821406336</c:v>
                </c:pt>
                <c:pt idx="1832">
                  <c:v>3144.7684329297394</c:v>
                </c:pt>
                <c:pt idx="1833">
                  <c:v>3097.401708944763</c:v>
                </c:pt>
                <c:pt idx="1834">
                  <c:v>3120.8744562897832</c:v>
                </c:pt>
                <c:pt idx="1835">
                  <c:v>3139.717111359661</c:v>
                </c:pt>
                <c:pt idx="1836">
                  <c:v>3125.079234996314</c:v>
                </c:pt>
                <c:pt idx="1837">
                  <c:v>3143.5633355187874</c:v>
                </c:pt>
                <c:pt idx="1838">
                  <c:v>3161.7231221164266</c:v>
                </c:pt>
                <c:pt idx="1839">
                  <c:v>3170.493678634738</c:v>
                </c:pt>
                <c:pt idx="1840">
                  <c:v>3160.4855115871878</c:v>
                </c:pt>
                <c:pt idx="1841">
                  <c:v>3165.2560647621749</c:v>
                </c:pt>
                <c:pt idx="1842">
                  <c:v>3159.1585508382568</c:v>
                </c:pt>
                <c:pt idx="1843">
                  <c:v>3163.3768649133544</c:v>
                </c:pt>
                <c:pt idx="1844">
                  <c:v>3175.4848892337332</c:v>
                </c:pt>
                <c:pt idx="1845">
                  <c:v>24448.818166263773</c:v>
                </c:pt>
                <c:pt idx="1846">
                  <c:v>38340.742423546311</c:v>
                </c:pt>
                <c:pt idx="1847">
                  <c:v>38481.211807493368</c:v>
                </c:pt>
                <c:pt idx="1848">
                  <c:v>38295.567636674641</c:v>
                </c:pt>
                <c:pt idx="1849">
                  <c:v>38079.21888459722</c:v>
                </c:pt>
                <c:pt idx="1850">
                  <c:v>37990.054376562439</c:v>
                </c:pt>
                <c:pt idx="1851">
                  <c:v>37872.507824285822</c:v>
                </c:pt>
                <c:pt idx="1852">
                  <c:v>37769.818541949986</c:v>
                </c:pt>
                <c:pt idx="1853">
                  <c:v>37716.291070183121</c:v>
                </c:pt>
                <c:pt idx="1854">
                  <c:v>37707.714108955857</c:v>
                </c:pt>
                <c:pt idx="1855">
                  <c:v>37713.452845303218</c:v>
                </c:pt>
                <c:pt idx="1856">
                  <c:v>37687.810097906986</c:v>
                </c:pt>
                <c:pt idx="1857">
                  <c:v>38066.124632889034</c:v>
                </c:pt>
                <c:pt idx="1858">
                  <c:v>38443.075625012316</c:v>
                </c:pt>
                <c:pt idx="1859">
                  <c:v>38443.769167015947</c:v>
                </c:pt>
                <c:pt idx="1860">
                  <c:v>38417.99551875989</c:v>
                </c:pt>
                <c:pt idx="1861">
                  <c:v>38047.411035313206</c:v>
                </c:pt>
                <c:pt idx="1862">
                  <c:v>38069.029416072372</c:v>
                </c:pt>
                <c:pt idx="1863">
                  <c:v>37973.138413574299</c:v>
                </c:pt>
                <c:pt idx="1864">
                  <c:v>37955.074604235095</c:v>
                </c:pt>
                <c:pt idx="1865">
                  <c:v>37831.784340727332</c:v>
                </c:pt>
                <c:pt idx="1866">
                  <c:v>37895.840664889416</c:v>
                </c:pt>
                <c:pt idx="1867">
                  <c:v>37898.563099932668</c:v>
                </c:pt>
                <c:pt idx="1868">
                  <c:v>37907.28935542504</c:v>
                </c:pt>
                <c:pt idx="1869">
                  <c:v>37960.599176673095</c:v>
                </c:pt>
                <c:pt idx="1870">
                  <c:v>37938.940534522138</c:v>
                </c:pt>
                <c:pt idx="1871">
                  <c:v>37931.753679935136</c:v>
                </c:pt>
                <c:pt idx="1872">
                  <c:v>37925.103427024682</c:v>
                </c:pt>
                <c:pt idx="1873">
                  <c:v>37872.065576163928</c:v>
                </c:pt>
                <c:pt idx="1874">
                  <c:v>37857.582536697388</c:v>
                </c:pt>
                <c:pt idx="1875">
                  <c:v>37818.548294335604</c:v>
                </c:pt>
                <c:pt idx="1876">
                  <c:v>37755.211071572703</c:v>
                </c:pt>
                <c:pt idx="1877">
                  <c:v>37746.871429920197</c:v>
                </c:pt>
                <c:pt idx="1878">
                  <c:v>37728.283090672892</c:v>
                </c:pt>
                <c:pt idx="1879">
                  <c:v>37680.921211946013</c:v>
                </c:pt>
                <c:pt idx="1880">
                  <c:v>37701.71002233227</c:v>
                </c:pt>
                <c:pt idx="1881">
                  <c:v>37712.925370546182</c:v>
                </c:pt>
                <c:pt idx="1882">
                  <c:v>37711.617645871636</c:v>
                </c:pt>
                <c:pt idx="1883">
                  <c:v>37725.184813110034</c:v>
                </c:pt>
                <c:pt idx="1884">
                  <c:v>37698.365326629086</c:v>
                </c:pt>
                <c:pt idx="1885">
                  <c:v>37754.636932907502</c:v>
                </c:pt>
                <c:pt idx="1886">
                  <c:v>37731.696445824702</c:v>
                </c:pt>
                <c:pt idx="1887">
                  <c:v>37783.450867487983</c:v>
                </c:pt>
                <c:pt idx="1888">
                  <c:v>37739.470168451466</c:v>
                </c:pt>
                <c:pt idx="1889">
                  <c:v>37802.726776844262</c:v>
                </c:pt>
                <c:pt idx="1890">
                  <c:v>37746.961545274658</c:v>
                </c:pt>
                <c:pt idx="1891">
                  <c:v>37755.286102360486</c:v>
                </c:pt>
                <c:pt idx="1892">
                  <c:v>37695.303209630649</c:v>
                </c:pt>
                <c:pt idx="1893">
                  <c:v>37657.327218512692</c:v>
                </c:pt>
                <c:pt idx="1894">
                  <c:v>37658.414072740081</c:v>
                </c:pt>
                <c:pt idx="1895">
                  <c:v>37663.43454158902</c:v>
                </c:pt>
                <c:pt idx="1896">
                  <c:v>37676.149322374658</c:v>
                </c:pt>
                <c:pt idx="1897">
                  <c:v>37775.035634084539</c:v>
                </c:pt>
                <c:pt idx="1898">
                  <c:v>37780.832863593103</c:v>
                </c:pt>
                <c:pt idx="1899">
                  <c:v>37997.272627564271</c:v>
                </c:pt>
                <c:pt idx="1900">
                  <c:v>38118.824737147494</c:v>
                </c:pt>
                <c:pt idx="1901">
                  <c:v>38196.581856509052</c:v>
                </c:pt>
                <c:pt idx="1902">
                  <c:v>38154.623108218111</c:v>
                </c:pt>
                <c:pt idx="1903">
                  <c:v>38102.647619998454</c:v>
                </c:pt>
                <c:pt idx="1904">
                  <c:v>38068.474201856057</c:v>
                </c:pt>
                <c:pt idx="1905">
                  <c:v>38108.136949549116</c:v>
                </c:pt>
                <c:pt idx="1906">
                  <c:v>38101.912512107687</c:v>
                </c:pt>
                <c:pt idx="1907">
                  <c:v>38062.78740772009</c:v>
                </c:pt>
                <c:pt idx="1908">
                  <c:v>37979.100544438763</c:v>
                </c:pt>
                <c:pt idx="1909">
                  <c:v>38047.696655350926</c:v>
                </c:pt>
                <c:pt idx="1910">
                  <c:v>38033.63862820268</c:v>
                </c:pt>
                <c:pt idx="1911">
                  <c:v>37987.621986673279</c:v>
                </c:pt>
                <c:pt idx="1912">
                  <c:v>37971.921440146369</c:v>
                </c:pt>
                <c:pt idx="1913">
                  <c:v>38026.837938523291</c:v>
                </c:pt>
                <c:pt idx="1914">
                  <c:v>37976.742347524567</c:v>
                </c:pt>
                <c:pt idx="1915">
                  <c:v>38005.058460934953</c:v>
                </c:pt>
                <c:pt idx="1916">
                  <c:v>38025.811222648619</c:v>
                </c:pt>
                <c:pt idx="1917">
                  <c:v>37983.015997678041</c:v>
                </c:pt>
                <c:pt idx="1918">
                  <c:v>37977.38411032359</c:v>
                </c:pt>
                <c:pt idx="1919">
                  <c:v>37937.371512567996</c:v>
                </c:pt>
                <c:pt idx="1920">
                  <c:v>37883.121689917643</c:v>
                </c:pt>
                <c:pt idx="1921">
                  <c:v>37871.440393616758</c:v>
                </c:pt>
                <c:pt idx="1922">
                  <c:v>37775.184631550313</c:v>
                </c:pt>
                <c:pt idx="1923">
                  <c:v>37643.819466823341</c:v>
                </c:pt>
                <c:pt idx="1924">
                  <c:v>37664.890201759335</c:v>
                </c:pt>
                <c:pt idx="1925">
                  <c:v>37489.205907859403</c:v>
                </c:pt>
                <c:pt idx="1926">
                  <c:v>37350.507590113084</c:v>
                </c:pt>
                <c:pt idx="1927">
                  <c:v>36936.254668907328</c:v>
                </c:pt>
                <c:pt idx="1928">
                  <c:v>36101.622797739503</c:v>
                </c:pt>
                <c:pt idx="1929">
                  <c:v>35387.275129721565</c:v>
                </c:pt>
                <c:pt idx="1930">
                  <c:v>35345.010711942115</c:v>
                </c:pt>
                <c:pt idx="1931">
                  <c:v>34471.273731492103</c:v>
                </c:pt>
                <c:pt idx="1932">
                  <c:v>36275.662637358902</c:v>
                </c:pt>
                <c:pt idx="1933">
                  <c:v>38080.670008172594</c:v>
                </c:pt>
                <c:pt idx="1934">
                  <c:v>38493.312494752805</c:v>
                </c:pt>
                <c:pt idx="1935">
                  <c:v>38446.784958648685</c:v>
                </c:pt>
                <c:pt idx="1936">
                  <c:v>38294.915277143322</c:v>
                </c:pt>
                <c:pt idx="1937">
                  <c:v>38231.142775893211</c:v>
                </c:pt>
                <c:pt idx="1938">
                  <c:v>38042.083291941883</c:v>
                </c:pt>
                <c:pt idx="1939">
                  <c:v>37868.881825534503</c:v>
                </c:pt>
                <c:pt idx="1940">
                  <c:v>37665.028764390947</c:v>
                </c:pt>
                <c:pt idx="1941">
                  <c:v>37451.534514689447</c:v>
                </c:pt>
                <c:pt idx="1942">
                  <c:v>37048.380973633131</c:v>
                </c:pt>
                <c:pt idx="1943">
                  <c:v>37591.841901177169</c:v>
                </c:pt>
                <c:pt idx="1944">
                  <c:v>38511.739354070029</c:v>
                </c:pt>
                <c:pt idx="1945">
                  <c:v>38364.547312480208</c:v>
                </c:pt>
                <c:pt idx="1946">
                  <c:v>38349.616543712218</c:v>
                </c:pt>
                <c:pt idx="1947">
                  <c:v>38190.71852217515</c:v>
                </c:pt>
                <c:pt idx="1948">
                  <c:v>38234.245150053503</c:v>
                </c:pt>
                <c:pt idx="1949">
                  <c:v>38178.706040592988</c:v>
                </c:pt>
                <c:pt idx="1950">
                  <c:v>38236.715577731527</c:v>
                </c:pt>
                <c:pt idx="1951">
                  <c:v>38296.700651063518</c:v>
                </c:pt>
                <c:pt idx="1952">
                  <c:v>38290.436134916541</c:v>
                </c:pt>
                <c:pt idx="1953">
                  <c:v>38281.900549461447</c:v>
                </c:pt>
                <c:pt idx="1954">
                  <c:v>38287.821571735542</c:v>
                </c:pt>
                <c:pt idx="1955">
                  <c:v>38321.928242154914</c:v>
                </c:pt>
                <c:pt idx="1956">
                  <c:v>38315.903088653089</c:v>
                </c:pt>
                <c:pt idx="1957">
                  <c:v>38313.806020641328</c:v>
                </c:pt>
                <c:pt idx="1958">
                  <c:v>38306.037764436005</c:v>
                </c:pt>
                <c:pt idx="1959">
                  <c:v>38294.423476292686</c:v>
                </c:pt>
                <c:pt idx="1960">
                  <c:v>38256.929460577172</c:v>
                </c:pt>
                <c:pt idx="1961">
                  <c:v>38253.651311733323</c:v>
                </c:pt>
                <c:pt idx="1962">
                  <c:v>38243.675425340734</c:v>
                </c:pt>
                <c:pt idx="1963">
                  <c:v>38201.503041915101</c:v>
                </c:pt>
                <c:pt idx="1964">
                  <c:v>38210.70061480999</c:v>
                </c:pt>
                <c:pt idx="1965">
                  <c:v>38222.360510589679</c:v>
                </c:pt>
                <c:pt idx="1966">
                  <c:v>38226.000671112539</c:v>
                </c:pt>
                <c:pt idx="1967">
                  <c:v>38204.718198486167</c:v>
                </c:pt>
                <c:pt idx="1968">
                  <c:v>38210.785627520083</c:v>
                </c:pt>
                <c:pt idx="1969">
                  <c:v>38197.866678887607</c:v>
                </c:pt>
                <c:pt idx="1970">
                  <c:v>38200.686970674993</c:v>
                </c:pt>
                <c:pt idx="1971">
                  <c:v>38166.414841365811</c:v>
                </c:pt>
                <c:pt idx="1972">
                  <c:v>38149.762027221921</c:v>
                </c:pt>
                <c:pt idx="1973">
                  <c:v>38103.926642197373</c:v>
                </c:pt>
                <c:pt idx="1974">
                  <c:v>38095.095426342887</c:v>
                </c:pt>
                <c:pt idx="1975">
                  <c:v>38265.840359061956</c:v>
                </c:pt>
                <c:pt idx="1976">
                  <c:v>38155.683715210362</c:v>
                </c:pt>
                <c:pt idx="1977">
                  <c:v>38212.920145408316</c:v>
                </c:pt>
                <c:pt idx="1978">
                  <c:v>38238.202628288665</c:v>
                </c:pt>
                <c:pt idx="1979">
                  <c:v>38342.132480736575</c:v>
                </c:pt>
                <c:pt idx="1980">
                  <c:v>38353.547610280912</c:v>
                </c:pt>
                <c:pt idx="1981">
                  <c:v>38366.820719999072</c:v>
                </c:pt>
                <c:pt idx="1982">
                  <c:v>38295.546220151584</c:v>
                </c:pt>
                <c:pt idx="1983">
                  <c:v>38173.866236025096</c:v>
                </c:pt>
                <c:pt idx="1984">
                  <c:v>38220.681293431917</c:v>
                </c:pt>
                <c:pt idx="1985">
                  <c:v>38168.398223962387</c:v>
                </c:pt>
                <c:pt idx="1986">
                  <c:v>38186.839189791681</c:v>
                </c:pt>
                <c:pt idx="1987">
                  <c:v>38212.594410955906</c:v>
                </c:pt>
                <c:pt idx="1988">
                  <c:v>38206.191979658601</c:v>
                </c:pt>
                <c:pt idx="1989">
                  <c:v>38227.255750874676</c:v>
                </c:pt>
                <c:pt idx="1990">
                  <c:v>38527.743510301909</c:v>
                </c:pt>
                <c:pt idx="1991">
                  <c:v>22565.639976095037</c:v>
                </c:pt>
                <c:pt idx="1992">
                  <c:v>2631.0519270389054</c:v>
                </c:pt>
                <c:pt idx="1993">
                  <c:v>2846.7437661722302</c:v>
                </c:pt>
                <c:pt idx="1994">
                  <c:v>2865.2664811838417</c:v>
                </c:pt>
                <c:pt idx="1995">
                  <c:v>2849.9862041670831</c:v>
                </c:pt>
                <c:pt idx="1996">
                  <c:v>2868.8597074457753</c:v>
                </c:pt>
                <c:pt idx="1997">
                  <c:v>2887.3335630190868</c:v>
                </c:pt>
                <c:pt idx="1998">
                  <c:v>2891.3356813153873</c:v>
                </c:pt>
                <c:pt idx="1999">
                  <c:v>14397.267736377195</c:v>
                </c:pt>
                <c:pt idx="2000">
                  <c:v>37594.024529937902</c:v>
                </c:pt>
                <c:pt idx="2001">
                  <c:v>37885.175832068919</c:v>
                </c:pt>
                <c:pt idx="2002">
                  <c:v>38043.782724767923</c:v>
                </c:pt>
                <c:pt idx="2003">
                  <c:v>38172.705054938793</c:v>
                </c:pt>
                <c:pt idx="2004">
                  <c:v>38230.168111066021</c:v>
                </c:pt>
                <c:pt idx="2005">
                  <c:v>38254.228055773179</c:v>
                </c:pt>
                <c:pt idx="2006">
                  <c:v>38213.98789013028</c:v>
                </c:pt>
                <c:pt idx="2007">
                  <c:v>38197.68718207677</c:v>
                </c:pt>
                <c:pt idx="2008">
                  <c:v>38151.402015870808</c:v>
                </c:pt>
                <c:pt idx="2009">
                  <c:v>38226.170187757416</c:v>
                </c:pt>
                <c:pt idx="2010">
                  <c:v>38156.408768045905</c:v>
                </c:pt>
                <c:pt idx="2011">
                  <c:v>38119.93683072726</c:v>
                </c:pt>
                <c:pt idx="2012">
                  <c:v>38134.442388143143</c:v>
                </c:pt>
                <c:pt idx="2013">
                  <c:v>38128.829382276534</c:v>
                </c:pt>
                <c:pt idx="2014">
                  <c:v>38067.441783138114</c:v>
                </c:pt>
                <c:pt idx="2015">
                  <c:v>38111.648359902698</c:v>
                </c:pt>
                <c:pt idx="2016">
                  <c:v>38072.266671341655</c:v>
                </c:pt>
                <c:pt idx="2017">
                  <c:v>38059.75543838938</c:v>
                </c:pt>
                <c:pt idx="2018">
                  <c:v>38067.784515734515</c:v>
                </c:pt>
                <c:pt idx="2019">
                  <c:v>38055.987463881575</c:v>
                </c:pt>
                <c:pt idx="2020">
                  <c:v>38005.80677155852</c:v>
                </c:pt>
                <c:pt idx="2021">
                  <c:v>38012.475072614354</c:v>
                </c:pt>
                <c:pt idx="2022">
                  <c:v>38075.389676181476</c:v>
                </c:pt>
                <c:pt idx="2023">
                  <c:v>37991.71331908703</c:v>
                </c:pt>
                <c:pt idx="2024">
                  <c:v>37995.884221754473</c:v>
                </c:pt>
                <c:pt idx="2025">
                  <c:v>37973.145692062375</c:v>
                </c:pt>
                <c:pt idx="2026">
                  <c:v>37986.156930281715</c:v>
                </c:pt>
                <c:pt idx="2027">
                  <c:v>37972.244609951973</c:v>
                </c:pt>
                <c:pt idx="2028">
                  <c:v>37975.052359938622</c:v>
                </c:pt>
                <c:pt idx="2029">
                  <c:v>38011.092718281347</c:v>
                </c:pt>
                <c:pt idx="2030">
                  <c:v>37960.381551595528</c:v>
                </c:pt>
                <c:pt idx="2031">
                  <c:v>37949.137953567508</c:v>
                </c:pt>
                <c:pt idx="2032">
                  <c:v>38038.685741571586</c:v>
                </c:pt>
                <c:pt idx="2033">
                  <c:v>38011.345507307844</c:v>
                </c:pt>
                <c:pt idx="2034">
                  <c:v>37985.061715271077</c:v>
                </c:pt>
                <c:pt idx="2035">
                  <c:v>37988.442549016079</c:v>
                </c:pt>
                <c:pt idx="2036">
                  <c:v>37992.997554997601</c:v>
                </c:pt>
                <c:pt idx="2037">
                  <c:v>38022.056598329546</c:v>
                </c:pt>
                <c:pt idx="2038">
                  <c:v>38005.343122641243</c:v>
                </c:pt>
                <c:pt idx="2039">
                  <c:v>38039.271989528337</c:v>
                </c:pt>
                <c:pt idx="2040">
                  <c:v>38067.450738032661</c:v>
                </c:pt>
                <c:pt idx="2041">
                  <c:v>38086.42408730388</c:v>
                </c:pt>
                <c:pt idx="2042">
                  <c:v>37997.166533003248</c:v>
                </c:pt>
                <c:pt idx="2043">
                  <c:v>37988.866237231094</c:v>
                </c:pt>
                <c:pt idx="2044">
                  <c:v>37977.910839062926</c:v>
                </c:pt>
                <c:pt idx="2045">
                  <c:v>37982.842747372386</c:v>
                </c:pt>
                <c:pt idx="2046">
                  <c:v>37898.33338089387</c:v>
                </c:pt>
                <c:pt idx="2047">
                  <c:v>37912.798490399124</c:v>
                </c:pt>
                <c:pt idx="2048">
                  <c:v>37996.724467953049</c:v>
                </c:pt>
                <c:pt idx="2049">
                  <c:v>37859.391186292967</c:v>
                </c:pt>
                <c:pt idx="2050">
                  <c:v>37889.193304453293</c:v>
                </c:pt>
                <c:pt idx="2051">
                  <c:v>37844.754111649592</c:v>
                </c:pt>
                <c:pt idx="2052">
                  <c:v>37767.441559429964</c:v>
                </c:pt>
                <c:pt idx="2053">
                  <c:v>37747.621949048837</c:v>
                </c:pt>
                <c:pt idx="2054">
                  <c:v>37752.892471355197</c:v>
                </c:pt>
                <c:pt idx="2055">
                  <c:v>37794.034832588834</c:v>
                </c:pt>
                <c:pt idx="2056">
                  <c:v>37838.84777023991</c:v>
                </c:pt>
                <c:pt idx="2057">
                  <c:v>37784.271753484012</c:v>
                </c:pt>
                <c:pt idx="2058">
                  <c:v>37769.063443984589</c:v>
                </c:pt>
                <c:pt idx="2059">
                  <c:v>37699.361853766444</c:v>
                </c:pt>
                <c:pt idx="2060">
                  <c:v>37693.384299691519</c:v>
                </c:pt>
                <c:pt idx="2061">
                  <c:v>37662.416256443663</c:v>
                </c:pt>
                <c:pt idx="2062">
                  <c:v>37662.582358419895</c:v>
                </c:pt>
                <c:pt idx="2063">
                  <c:v>37694.842602203287</c:v>
                </c:pt>
                <c:pt idx="2064">
                  <c:v>37977.254077162346</c:v>
                </c:pt>
                <c:pt idx="2065">
                  <c:v>38182.766948837045</c:v>
                </c:pt>
                <c:pt idx="2066">
                  <c:v>38278.119252808887</c:v>
                </c:pt>
                <c:pt idx="2067">
                  <c:v>38338.460328545174</c:v>
                </c:pt>
                <c:pt idx="2068">
                  <c:v>38338.060408218698</c:v>
                </c:pt>
                <c:pt idx="2069">
                  <c:v>38179.417830232778</c:v>
                </c:pt>
                <c:pt idx="2070">
                  <c:v>38233.852595561744</c:v>
                </c:pt>
                <c:pt idx="2071">
                  <c:v>38217.195346909764</c:v>
                </c:pt>
                <c:pt idx="2072">
                  <c:v>38211.477848039074</c:v>
                </c:pt>
                <c:pt idx="2073">
                  <c:v>38191.076853326958</c:v>
                </c:pt>
                <c:pt idx="2074">
                  <c:v>38192.940822581448</c:v>
                </c:pt>
                <c:pt idx="2075">
                  <c:v>38197.687809054056</c:v>
                </c:pt>
                <c:pt idx="2076">
                  <c:v>38257.353801457088</c:v>
                </c:pt>
                <c:pt idx="2077">
                  <c:v>38231.532130640742</c:v>
                </c:pt>
                <c:pt idx="2078">
                  <c:v>38193.18629142642</c:v>
                </c:pt>
                <c:pt idx="2079">
                  <c:v>38189.3504944702</c:v>
                </c:pt>
                <c:pt idx="2080">
                  <c:v>38104.339316085978</c:v>
                </c:pt>
                <c:pt idx="2081">
                  <c:v>38141.236958316964</c:v>
                </c:pt>
                <c:pt idx="2082">
                  <c:v>38003.12817294796</c:v>
                </c:pt>
                <c:pt idx="2083">
                  <c:v>38009.822301514942</c:v>
                </c:pt>
                <c:pt idx="2084">
                  <c:v>37913.202080984913</c:v>
                </c:pt>
                <c:pt idx="2085">
                  <c:v>37898.660909257334</c:v>
                </c:pt>
                <c:pt idx="2086">
                  <c:v>37883.566899681093</c:v>
                </c:pt>
                <c:pt idx="2087">
                  <c:v>37873.295182257891</c:v>
                </c:pt>
                <c:pt idx="2088">
                  <c:v>38045.894951550166</c:v>
                </c:pt>
                <c:pt idx="2089">
                  <c:v>36943.442822187142</c:v>
                </c:pt>
                <c:pt idx="2090">
                  <c:v>4999.725367055833</c:v>
                </c:pt>
                <c:pt idx="2091">
                  <c:v>2753.3742640625687</c:v>
                </c:pt>
                <c:pt idx="2092">
                  <c:v>2888.8059132819376</c:v>
                </c:pt>
                <c:pt idx="2093">
                  <c:v>2907.9270612746477</c:v>
                </c:pt>
                <c:pt idx="2094">
                  <c:v>2907.6415321742493</c:v>
                </c:pt>
                <c:pt idx="2095">
                  <c:v>2945.5121885441245</c:v>
                </c:pt>
                <c:pt idx="2096">
                  <c:v>2930.5742626110714</c:v>
                </c:pt>
                <c:pt idx="2097">
                  <c:v>3087.8423806936789</c:v>
                </c:pt>
                <c:pt idx="2098">
                  <c:v>28248.734442506233</c:v>
                </c:pt>
                <c:pt idx="2099">
                  <c:v>37796.205697156984</c:v>
                </c:pt>
                <c:pt idx="2100">
                  <c:v>37907.612791579959</c:v>
                </c:pt>
                <c:pt idx="2101">
                  <c:v>38054.988464695212</c:v>
                </c:pt>
                <c:pt idx="2102">
                  <c:v>38162.649950398998</c:v>
                </c:pt>
                <c:pt idx="2103">
                  <c:v>38201.913215786219</c:v>
                </c:pt>
                <c:pt idx="2104">
                  <c:v>38311.917779713869</c:v>
                </c:pt>
                <c:pt idx="2105">
                  <c:v>38299.416866944237</c:v>
                </c:pt>
                <c:pt idx="2106">
                  <c:v>38322.553699282806</c:v>
                </c:pt>
                <c:pt idx="2107">
                  <c:v>38314.598991841078</c:v>
                </c:pt>
                <c:pt idx="2108">
                  <c:v>38215.84011536638</c:v>
                </c:pt>
                <c:pt idx="2109">
                  <c:v>38140.6818741401</c:v>
                </c:pt>
                <c:pt idx="2110">
                  <c:v>38194.969587810832</c:v>
                </c:pt>
                <c:pt idx="2111">
                  <c:v>38217.384927262865</c:v>
                </c:pt>
                <c:pt idx="2112">
                  <c:v>38213.505576827127</c:v>
                </c:pt>
                <c:pt idx="2113">
                  <c:v>38216.013579533501</c:v>
                </c:pt>
                <c:pt idx="2114">
                  <c:v>38213.513096692164</c:v>
                </c:pt>
                <c:pt idx="2115">
                  <c:v>38136.219433033468</c:v>
                </c:pt>
                <c:pt idx="2116">
                  <c:v>38162.877937865254</c:v>
                </c:pt>
                <c:pt idx="2117">
                  <c:v>38189.366206473111</c:v>
                </c:pt>
                <c:pt idx="2118">
                  <c:v>38258.813525271413</c:v>
                </c:pt>
                <c:pt idx="2119">
                  <c:v>38177.510764662424</c:v>
                </c:pt>
                <c:pt idx="2120">
                  <c:v>38221.871400344375</c:v>
                </c:pt>
                <c:pt idx="2121">
                  <c:v>38165.139035771288</c:v>
                </c:pt>
                <c:pt idx="2122">
                  <c:v>38191.014117727675</c:v>
                </c:pt>
                <c:pt idx="2123">
                  <c:v>38210.956948475046</c:v>
                </c:pt>
                <c:pt idx="2124">
                  <c:v>38219.16816536188</c:v>
                </c:pt>
                <c:pt idx="2125">
                  <c:v>38212.287691056728</c:v>
                </c:pt>
                <c:pt idx="2126">
                  <c:v>38190.698646481833</c:v>
                </c:pt>
                <c:pt idx="2127">
                  <c:v>38260.972270117207</c:v>
                </c:pt>
                <c:pt idx="2128">
                  <c:v>38237.808912724257</c:v>
                </c:pt>
                <c:pt idx="2129">
                  <c:v>38153.675333201885</c:v>
                </c:pt>
                <c:pt idx="2130">
                  <c:v>38195.133743898077</c:v>
                </c:pt>
                <c:pt idx="2131">
                  <c:v>38091.477683375277</c:v>
                </c:pt>
                <c:pt idx="2132">
                  <c:v>38070.032710597916</c:v>
                </c:pt>
                <c:pt idx="2133">
                  <c:v>38075.298412166041</c:v>
                </c:pt>
                <c:pt idx="2134">
                  <c:v>38091.521615052225</c:v>
                </c:pt>
                <c:pt idx="2135">
                  <c:v>38023.528566084307</c:v>
                </c:pt>
                <c:pt idx="2136">
                  <c:v>38052.619722547133</c:v>
                </c:pt>
                <c:pt idx="2137">
                  <c:v>38140.06370761196</c:v>
                </c:pt>
                <c:pt idx="2138">
                  <c:v>38047.198920263843</c:v>
                </c:pt>
                <c:pt idx="2139">
                  <c:v>38027.572878289226</c:v>
                </c:pt>
                <c:pt idx="2140">
                  <c:v>38047.106126600505</c:v>
                </c:pt>
                <c:pt idx="2141">
                  <c:v>37968.737783988319</c:v>
                </c:pt>
                <c:pt idx="2142">
                  <c:v>37945.130458533764</c:v>
                </c:pt>
                <c:pt idx="2143">
                  <c:v>37987.170634655158</c:v>
                </c:pt>
                <c:pt idx="2144">
                  <c:v>37988.838931743303</c:v>
                </c:pt>
                <c:pt idx="2145">
                  <c:v>37993.00549579064</c:v>
                </c:pt>
                <c:pt idx="2146">
                  <c:v>37971.586774237949</c:v>
                </c:pt>
                <c:pt idx="2147">
                  <c:v>37958.018880550066</c:v>
                </c:pt>
                <c:pt idx="2148">
                  <c:v>37950.034598592916</c:v>
                </c:pt>
                <c:pt idx="2149">
                  <c:v>37959.839275828999</c:v>
                </c:pt>
                <c:pt idx="2150">
                  <c:v>37974.044789459309</c:v>
                </c:pt>
                <c:pt idx="2151">
                  <c:v>37934.444687807561</c:v>
                </c:pt>
                <c:pt idx="2152">
                  <c:v>37931.253770951429</c:v>
                </c:pt>
                <c:pt idx="2153">
                  <c:v>37954.454064373174</c:v>
                </c:pt>
                <c:pt idx="2154">
                  <c:v>37903.327625085913</c:v>
                </c:pt>
                <c:pt idx="2155">
                  <c:v>37843.713288843632</c:v>
                </c:pt>
                <c:pt idx="2156">
                  <c:v>37768.547971320149</c:v>
                </c:pt>
                <c:pt idx="2157">
                  <c:v>37714.167525509991</c:v>
                </c:pt>
                <c:pt idx="2158">
                  <c:v>37735.245468447603</c:v>
                </c:pt>
                <c:pt idx="2159">
                  <c:v>37693.349474348623</c:v>
                </c:pt>
                <c:pt idx="2160">
                  <c:v>37702.637792317073</c:v>
                </c:pt>
                <c:pt idx="2161">
                  <c:v>37676.647910217442</c:v>
                </c:pt>
                <c:pt idx="2162">
                  <c:v>37743.080782226723</c:v>
                </c:pt>
                <c:pt idx="2163">
                  <c:v>37722.750111939509</c:v>
                </c:pt>
                <c:pt idx="2164">
                  <c:v>37724.101365081471</c:v>
                </c:pt>
                <c:pt idx="2165">
                  <c:v>37700.709439738588</c:v>
                </c:pt>
                <c:pt idx="2166">
                  <c:v>37702.829085375866</c:v>
                </c:pt>
                <c:pt idx="2167">
                  <c:v>37662.565792455272</c:v>
                </c:pt>
                <c:pt idx="2168">
                  <c:v>37679.783596128225</c:v>
                </c:pt>
                <c:pt idx="2169">
                  <c:v>37885.810909831525</c:v>
                </c:pt>
                <c:pt idx="2170">
                  <c:v>38265.412355065346</c:v>
                </c:pt>
                <c:pt idx="2171">
                  <c:v>20436.014628203957</c:v>
                </c:pt>
                <c:pt idx="2172">
                  <c:v>2563.3677258012508</c:v>
                </c:pt>
                <c:pt idx="2173">
                  <c:v>2941.3411673045407</c:v>
                </c:pt>
                <c:pt idx="2174">
                  <c:v>2922.1515076010178</c:v>
                </c:pt>
                <c:pt idx="2175">
                  <c:v>2921.7830506823957</c:v>
                </c:pt>
                <c:pt idx="2176">
                  <c:v>2921.8448488796753</c:v>
                </c:pt>
                <c:pt idx="2177">
                  <c:v>2950.0449512530117</c:v>
                </c:pt>
                <c:pt idx="2178">
                  <c:v>2944.8465063661338</c:v>
                </c:pt>
                <c:pt idx="2179">
                  <c:v>2943.6848433560381</c:v>
                </c:pt>
                <c:pt idx="2180">
                  <c:v>2961.7409614967805</c:v>
                </c:pt>
                <c:pt idx="2181">
                  <c:v>12394.585388491676</c:v>
                </c:pt>
                <c:pt idx="2182">
                  <c:v>37245.46172422071</c:v>
                </c:pt>
                <c:pt idx="2183">
                  <c:v>37678.336421106258</c:v>
                </c:pt>
                <c:pt idx="2184">
                  <c:v>37936.121263903377</c:v>
                </c:pt>
                <c:pt idx="2185">
                  <c:v>38026.843129555382</c:v>
                </c:pt>
                <c:pt idx="2186">
                  <c:v>38096.341772033767</c:v>
                </c:pt>
                <c:pt idx="2187">
                  <c:v>38223.22864064177</c:v>
                </c:pt>
                <c:pt idx="2188">
                  <c:v>38323.818420829375</c:v>
                </c:pt>
                <c:pt idx="2189">
                  <c:v>38329.983138370517</c:v>
                </c:pt>
                <c:pt idx="2190">
                  <c:v>38334.366298600034</c:v>
                </c:pt>
                <c:pt idx="2191">
                  <c:v>38347.926799488065</c:v>
                </c:pt>
                <c:pt idx="2192">
                  <c:v>38311.899607767664</c:v>
                </c:pt>
                <c:pt idx="2193">
                  <c:v>38209.590104579926</c:v>
                </c:pt>
                <c:pt idx="2194">
                  <c:v>38100.807621584339</c:v>
                </c:pt>
                <c:pt idx="2195">
                  <c:v>38235.897406387332</c:v>
                </c:pt>
                <c:pt idx="2196">
                  <c:v>38215.870027081175</c:v>
                </c:pt>
                <c:pt idx="2197">
                  <c:v>38203.461256712675</c:v>
                </c:pt>
                <c:pt idx="2198">
                  <c:v>38184.43408219616</c:v>
                </c:pt>
                <c:pt idx="2199">
                  <c:v>38114.542358599108</c:v>
                </c:pt>
                <c:pt idx="2200">
                  <c:v>38142.465898291273</c:v>
                </c:pt>
                <c:pt idx="2201">
                  <c:v>38180.099182850121</c:v>
                </c:pt>
                <c:pt idx="2202">
                  <c:v>38121.507855947813</c:v>
                </c:pt>
                <c:pt idx="2203">
                  <c:v>38129.139148402217</c:v>
                </c:pt>
                <c:pt idx="2204">
                  <c:v>38124.109341406824</c:v>
                </c:pt>
                <c:pt idx="2205">
                  <c:v>38134.314623206854</c:v>
                </c:pt>
                <c:pt idx="2206">
                  <c:v>38135.285323850316</c:v>
                </c:pt>
                <c:pt idx="2207">
                  <c:v>38083.451205277444</c:v>
                </c:pt>
                <c:pt idx="2208">
                  <c:v>38070.978105113907</c:v>
                </c:pt>
                <c:pt idx="2209">
                  <c:v>38095.302434569596</c:v>
                </c:pt>
                <c:pt idx="2210">
                  <c:v>38034.50889164408</c:v>
                </c:pt>
                <c:pt idx="2211">
                  <c:v>38100.346478976804</c:v>
                </c:pt>
                <c:pt idx="2212">
                  <c:v>38072.650819299619</c:v>
                </c:pt>
                <c:pt idx="2213">
                  <c:v>38107.186795842645</c:v>
                </c:pt>
                <c:pt idx="2214">
                  <c:v>38097.591145799561</c:v>
                </c:pt>
                <c:pt idx="2215">
                  <c:v>38108.919198441508</c:v>
                </c:pt>
                <c:pt idx="2216">
                  <c:v>38061.841933985554</c:v>
                </c:pt>
                <c:pt idx="2217">
                  <c:v>38075.778433992462</c:v>
                </c:pt>
                <c:pt idx="2218">
                  <c:v>38040.583085745573</c:v>
                </c:pt>
                <c:pt idx="2219">
                  <c:v>38056.943647543587</c:v>
                </c:pt>
                <c:pt idx="2220">
                  <c:v>38091.622880584</c:v>
                </c:pt>
                <c:pt idx="2221">
                  <c:v>38043.61375791629</c:v>
                </c:pt>
                <c:pt idx="2222">
                  <c:v>38070.766628160076</c:v>
                </c:pt>
                <c:pt idx="2223">
                  <c:v>38496.98653388222</c:v>
                </c:pt>
                <c:pt idx="2224">
                  <c:v>30787.729835462571</c:v>
                </c:pt>
                <c:pt idx="2225">
                  <c:v>3002.0233355248347</c:v>
                </c:pt>
                <c:pt idx="2226">
                  <c:v>2930.4272844127067</c:v>
                </c:pt>
                <c:pt idx="2227">
                  <c:v>2929.6697933291393</c:v>
                </c:pt>
                <c:pt idx="2228">
                  <c:v>2967.5962381009012</c:v>
                </c:pt>
                <c:pt idx="2229">
                  <c:v>2923.4519745379685</c:v>
                </c:pt>
                <c:pt idx="2230">
                  <c:v>2946.9823633367819</c:v>
                </c:pt>
                <c:pt idx="2231">
                  <c:v>2936.491249471158</c:v>
                </c:pt>
                <c:pt idx="2232">
                  <c:v>2964.4722396682946</c:v>
                </c:pt>
                <c:pt idx="2233">
                  <c:v>2987.6717224206777</c:v>
                </c:pt>
                <c:pt idx="2234">
                  <c:v>2982.1056100275368</c:v>
                </c:pt>
                <c:pt idx="2235">
                  <c:v>2981.0992403342079</c:v>
                </c:pt>
                <c:pt idx="2236">
                  <c:v>2970.6014531011383</c:v>
                </c:pt>
                <c:pt idx="2237">
                  <c:v>2993.8779515624046</c:v>
                </c:pt>
                <c:pt idx="2238">
                  <c:v>3026.0913207866251</c:v>
                </c:pt>
                <c:pt idx="2239">
                  <c:v>3020.4497778146219</c:v>
                </c:pt>
                <c:pt idx="2240">
                  <c:v>3017.73964553612</c:v>
                </c:pt>
                <c:pt idx="2241">
                  <c:v>27121.832228715964</c:v>
                </c:pt>
                <c:pt idx="2242">
                  <c:v>37817.438831390937</c:v>
                </c:pt>
                <c:pt idx="2243">
                  <c:v>38259.945417062445</c:v>
                </c:pt>
                <c:pt idx="2244">
                  <c:v>38297.008808374405</c:v>
                </c:pt>
                <c:pt idx="2245">
                  <c:v>38258.349977827071</c:v>
                </c:pt>
                <c:pt idx="2246">
                  <c:v>38239.738880453508</c:v>
                </c:pt>
                <c:pt idx="2247">
                  <c:v>38168.846285227934</c:v>
                </c:pt>
                <c:pt idx="2248">
                  <c:v>38182.06374669075</c:v>
                </c:pt>
                <c:pt idx="2249">
                  <c:v>38147.637549173829</c:v>
                </c:pt>
                <c:pt idx="2250">
                  <c:v>38163.9239397645</c:v>
                </c:pt>
                <c:pt idx="2251">
                  <c:v>37968.01320028901</c:v>
                </c:pt>
                <c:pt idx="2252">
                  <c:v>38094.019000699125</c:v>
                </c:pt>
                <c:pt idx="2253">
                  <c:v>38093.591691388683</c:v>
                </c:pt>
                <c:pt idx="2254">
                  <c:v>38079.210258730251</c:v>
                </c:pt>
                <c:pt idx="2255">
                  <c:v>38075.671063365538</c:v>
                </c:pt>
                <c:pt idx="2256">
                  <c:v>38048.329811894895</c:v>
                </c:pt>
                <c:pt idx="2257">
                  <c:v>38070.985209393504</c:v>
                </c:pt>
                <c:pt idx="2258">
                  <c:v>38076.046936551727</c:v>
                </c:pt>
                <c:pt idx="2259">
                  <c:v>38065.821161570151</c:v>
                </c:pt>
                <c:pt idx="2260">
                  <c:v>38031.457786154744</c:v>
                </c:pt>
                <c:pt idx="2261">
                  <c:v>38054.104732241234</c:v>
                </c:pt>
                <c:pt idx="2262">
                  <c:v>38040.066438227892</c:v>
                </c:pt>
                <c:pt idx="2263">
                  <c:v>38075.905209811528</c:v>
                </c:pt>
                <c:pt idx="2264">
                  <c:v>38008.211722791195</c:v>
                </c:pt>
                <c:pt idx="2265">
                  <c:v>38037.670619867247</c:v>
                </c:pt>
                <c:pt idx="2266">
                  <c:v>38027.360592204335</c:v>
                </c:pt>
                <c:pt idx="2267">
                  <c:v>38032.462148487568</c:v>
                </c:pt>
                <c:pt idx="2268">
                  <c:v>38001.635582153001</c:v>
                </c:pt>
                <c:pt idx="2269">
                  <c:v>38031.818704144163</c:v>
                </c:pt>
                <c:pt idx="2270">
                  <c:v>38058.665792989734</c:v>
                </c:pt>
                <c:pt idx="2271">
                  <c:v>37988.602418680988</c:v>
                </c:pt>
                <c:pt idx="2272">
                  <c:v>38031.911147509018</c:v>
                </c:pt>
                <c:pt idx="2273">
                  <c:v>38000.777395321922</c:v>
                </c:pt>
                <c:pt idx="2274">
                  <c:v>38008.734342755874</c:v>
                </c:pt>
                <c:pt idx="2275">
                  <c:v>37904.92797747453</c:v>
                </c:pt>
                <c:pt idx="2276">
                  <c:v>37938.071286996208</c:v>
                </c:pt>
                <c:pt idx="2277">
                  <c:v>37936.389903124174</c:v>
                </c:pt>
                <c:pt idx="2278">
                  <c:v>37913.558558219673</c:v>
                </c:pt>
                <c:pt idx="2279">
                  <c:v>37931.53974673152</c:v>
                </c:pt>
                <c:pt idx="2280">
                  <c:v>37965.98188294172</c:v>
                </c:pt>
                <c:pt idx="2281">
                  <c:v>37917.231261748078</c:v>
                </c:pt>
                <c:pt idx="2282">
                  <c:v>37954.068132102489</c:v>
                </c:pt>
                <c:pt idx="2283">
                  <c:v>37926.390058384342</c:v>
                </c:pt>
                <c:pt idx="2284">
                  <c:v>37941.295025996369</c:v>
                </c:pt>
                <c:pt idx="2285">
                  <c:v>37953.809471452238</c:v>
                </c:pt>
                <c:pt idx="2286">
                  <c:v>37954.445252136393</c:v>
                </c:pt>
                <c:pt idx="2287">
                  <c:v>37950.738619756696</c:v>
                </c:pt>
                <c:pt idx="2288">
                  <c:v>37921.108660546939</c:v>
                </c:pt>
                <c:pt idx="2289">
                  <c:v>37914.982556605341</c:v>
                </c:pt>
                <c:pt idx="2290">
                  <c:v>37929.385668486357</c:v>
                </c:pt>
                <c:pt idx="2291">
                  <c:v>37886.858486243087</c:v>
                </c:pt>
                <c:pt idx="2292">
                  <c:v>37916.959181288876</c:v>
                </c:pt>
                <c:pt idx="2293">
                  <c:v>37934.126773192482</c:v>
                </c:pt>
                <c:pt idx="2294">
                  <c:v>37935.738205724956</c:v>
                </c:pt>
                <c:pt idx="2295">
                  <c:v>38430.691803054018</c:v>
                </c:pt>
                <c:pt idx="2296">
                  <c:v>27956.535636321951</c:v>
                </c:pt>
                <c:pt idx="2297">
                  <c:v>2792.5845585622515</c:v>
                </c:pt>
                <c:pt idx="2298">
                  <c:v>2878.4384692167241</c:v>
                </c:pt>
                <c:pt idx="2299">
                  <c:v>2931.0061766607064</c:v>
                </c:pt>
                <c:pt idx="2300">
                  <c:v>2916.4120529182255</c:v>
                </c:pt>
                <c:pt idx="2301">
                  <c:v>2959.0447422960151</c:v>
                </c:pt>
                <c:pt idx="2302">
                  <c:v>2963.1956411015244</c:v>
                </c:pt>
                <c:pt idx="2303">
                  <c:v>2953.1946610923856</c:v>
                </c:pt>
                <c:pt idx="2304">
                  <c:v>2952.1352103179943</c:v>
                </c:pt>
                <c:pt idx="2305">
                  <c:v>18420.17816466689</c:v>
                </c:pt>
                <c:pt idx="2306">
                  <c:v>37915.124631255865</c:v>
                </c:pt>
                <c:pt idx="2307">
                  <c:v>37638.197573473059</c:v>
                </c:pt>
                <c:pt idx="2308">
                  <c:v>37959.092102777955</c:v>
                </c:pt>
                <c:pt idx="2309">
                  <c:v>38032.210164201257</c:v>
                </c:pt>
                <c:pt idx="2310">
                  <c:v>37973.832854908702</c:v>
                </c:pt>
                <c:pt idx="2311">
                  <c:v>37963.554129016396</c:v>
                </c:pt>
                <c:pt idx="2312">
                  <c:v>37964.23544817567</c:v>
                </c:pt>
                <c:pt idx="2313">
                  <c:v>37955.099729007481</c:v>
                </c:pt>
                <c:pt idx="2314">
                  <c:v>37988.608070385453</c:v>
                </c:pt>
                <c:pt idx="2315">
                  <c:v>37974.39562331637</c:v>
                </c:pt>
                <c:pt idx="2316">
                  <c:v>37961.053633379939</c:v>
                </c:pt>
                <c:pt idx="2317">
                  <c:v>37944.75423793793</c:v>
                </c:pt>
                <c:pt idx="2318">
                  <c:v>37830.741908061507</c:v>
                </c:pt>
                <c:pt idx="2319">
                  <c:v>37871.71067469319</c:v>
                </c:pt>
                <c:pt idx="2320">
                  <c:v>37929.80497610569</c:v>
                </c:pt>
                <c:pt idx="2321">
                  <c:v>37920.35598092874</c:v>
                </c:pt>
                <c:pt idx="2322">
                  <c:v>37882.590747241178</c:v>
                </c:pt>
                <c:pt idx="2323">
                  <c:v>37842.848077921073</c:v>
                </c:pt>
                <c:pt idx="2324">
                  <c:v>37847.285254422823</c:v>
                </c:pt>
                <c:pt idx="2325">
                  <c:v>37989.373016907768</c:v>
                </c:pt>
                <c:pt idx="2326">
                  <c:v>37937.414183835186</c:v>
                </c:pt>
                <c:pt idx="2327">
                  <c:v>37908.928073364499</c:v>
                </c:pt>
                <c:pt idx="2328">
                  <c:v>37911.620515620707</c:v>
                </c:pt>
                <c:pt idx="2329">
                  <c:v>37932.702604482569</c:v>
                </c:pt>
                <c:pt idx="2330">
                  <c:v>37992.222667662303</c:v>
                </c:pt>
                <c:pt idx="2331">
                  <c:v>37995.095314741135</c:v>
                </c:pt>
                <c:pt idx="2332">
                  <c:v>37968.519729723535</c:v>
                </c:pt>
                <c:pt idx="2333">
                  <c:v>38511.821292740104</c:v>
                </c:pt>
                <c:pt idx="2334">
                  <c:v>37783.561534134547</c:v>
                </c:pt>
                <c:pt idx="2335">
                  <c:v>36235.501044513781</c:v>
                </c:pt>
                <c:pt idx="2336">
                  <c:v>15511.593169408601</c:v>
                </c:pt>
                <c:pt idx="2337">
                  <c:v>2782.5821185526129</c:v>
                </c:pt>
                <c:pt idx="2338">
                  <c:v>2932.8404952113829</c:v>
                </c:pt>
                <c:pt idx="2339">
                  <c:v>2912.792778520286</c:v>
                </c:pt>
                <c:pt idx="2340">
                  <c:v>2921.7504989763102</c:v>
                </c:pt>
                <c:pt idx="2341">
                  <c:v>2945.3046545354027</c:v>
                </c:pt>
                <c:pt idx="2342">
                  <c:v>2939.6007474226258</c:v>
                </c:pt>
                <c:pt idx="2343">
                  <c:v>2948.5231724191458</c:v>
                </c:pt>
                <c:pt idx="2344">
                  <c:v>2981.7217311738682</c:v>
                </c:pt>
                <c:pt idx="2345">
                  <c:v>2975.6662971753626</c:v>
                </c:pt>
                <c:pt idx="2346">
                  <c:v>2989.7563114877789</c:v>
                </c:pt>
                <c:pt idx="2347">
                  <c:v>2988.8533974765492</c:v>
                </c:pt>
                <c:pt idx="2348">
                  <c:v>3002.7288860941926</c:v>
                </c:pt>
                <c:pt idx="2349">
                  <c:v>2996.6989591049651</c:v>
                </c:pt>
                <c:pt idx="2350">
                  <c:v>3020.3690134423473</c:v>
                </c:pt>
                <c:pt idx="2351">
                  <c:v>3014.6003378377604</c:v>
                </c:pt>
                <c:pt idx="2352">
                  <c:v>13061.141016646847</c:v>
                </c:pt>
                <c:pt idx="2353">
                  <c:v>31697.509320569039</c:v>
                </c:pt>
                <c:pt idx="2354">
                  <c:v>32750.641633822521</c:v>
                </c:pt>
                <c:pt idx="2355">
                  <c:v>36638.284154804373</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637589352"/>
        <c:axId val="637590136"/>
      </c:lineChart>
      <c:catAx>
        <c:axId val="637589352"/>
        <c:scaling>
          <c:orientation val="minMax"/>
        </c:scaling>
        <c:delete val="1"/>
        <c:axPos val="b"/>
        <c:numFmt formatCode="General" sourceLinked="1"/>
        <c:majorTickMark val="out"/>
        <c:minorTickMark val="none"/>
        <c:tickLblPos val="none"/>
        <c:crossAx val="637590136"/>
        <c:crosses val="autoZero"/>
        <c:auto val="1"/>
        <c:lblAlgn val="ctr"/>
        <c:lblOffset val="100"/>
        <c:noMultiLvlLbl val="0"/>
      </c:catAx>
      <c:valAx>
        <c:axId val="637590136"/>
        <c:scaling>
          <c:orientation val="minMax"/>
        </c:scaling>
        <c:delete val="1"/>
        <c:axPos val="l"/>
        <c:numFmt formatCode="General" sourceLinked="1"/>
        <c:majorTickMark val="out"/>
        <c:minorTickMark val="none"/>
        <c:tickLblPos val="none"/>
        <c:crossAx val="637589352"/>
        <c:crosses val="autoZero"/>
        <c:crossBetween val="between"/>
      </c:valAx>
      <c:spPr>
        <a:noFill/>
      </c:spPr>
    </c:plotArea>
    <c:plotVisOnly val="1"/>
    <c:dispBlanksAs val="zero"/>
    <c:showDLblsOverMax val="0"/>
  </c:chart>
  <c:spPr>
    <a:noFill/>
  </c:spPr>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2.0671711822927889E-4"/>
          <c:y val="2.0514790973018008E-2"/>
          <c:w val="0.99979328041905191"/>
          <c:h val="0.97917319056090524"/>
        </c:manualLayout>
      </c:layout>
      <c:lineChart>
        <c:grouping val="stacked"/>
        <c:varyColors val="0"/>
        <c:ser>
          <c:idx val="0"/>
          <c:order val="0"/>
          <c:tx>
            <c:v>blower2</c:v>
          </c:tx>
          <c:spPr>
            <a:ln w="12700">
              <a:solidFill>
                <a:schemeClr val="tx1">
                  <a:lumMod val="95000"/>
                  <a:lumOff val="5000"/>
                </a:schemeClr>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Plan_vs_Actual!$FD$70:$FD$2949</c:f>
              <c:numCache>
                <c:formatCode>General</c:formatCode>
                <c:ptCount val="28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637590920"/>
        <c:axId val="629484840"/>
      </c:lineChart>
      <c:catAx>
        <c:axId val="637590920"/>
        <c:scaling>
          <c:orientation val="minMax"/>
        </c:scaling>
        <c:delete val="1"/>
        <c:axPos val="b"/>
        <c:numFmt formatCode="General" sourceLinked="1"/>
        <c:majorTickMark val="out"/>
        <c:minorTickMark val="none"/>
        <c:tickLblPos val="none"/>
        <c:crossAx val="629484840"/>
        <c:crosses val="autoZero"/>
        <c:auto val="1"/>
        <c:lblAlgn val="ctr"/>
        <c:lblOffset val="100"/>
        <c:noMultiLvlLbl val="0"/>
      </c:catAx>
      <c:valAx>
        <c:axId val="629484840"/>
        <c:scaling>
          <c:orientation val="minMax"/>
        </c:scaling>
        <c:delete val="1"/>
        <c:axPos val="l"/>
        <c:numFmt formatCode="General" sourceLinked="1"/>
        <c:majorTickMark val="out"/>
        <c:minorTickMark val="none"/>
        <c:tickLblPos val="none"/>
        <c:crossAx val="637590920"/>
        <c:crosses val="autoZero"/>
        <c:crossBetween val="between"/>
      </c:valAx>
      <c:spPr>
        <a:noFill/>
        <a:ln w="3175"/>
      </c:spPr>
    </c:plotArea>
    <c:plotVisOnly val="1"/>
    <c:dispBlanksAs val="zero"/>
    <c:showDLblsOverMax val="0"/>
  </c:chart>
  <c:spPr>
    <a:noFill/>
    <a:ln w="3175"/>
  </c:spPr>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2.0671711822927617E-4"/>
          <c:y val="6.1833822237494012E-3"/>
          <c:w val="0.99979328160814762"/>
          <c:h val="0.97917319056090524"/>
        </c:manualLayout>
      </c:layout>
      <c:lineChart>
        <c:grouping val="stacked"/>
        <c:varyColors val="0"/>
        <c:ser>
          <c:idx val="0"/>
          <c:order val="0"/>
          <c:tx>
            <c:v>blower3</c:v>
          </c:tx>
          <c:spPr>
            <a:ln w="12700">
              <a:solidFill>
                <a:srgbClr val="C00000"/>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Plan_vs_Actual!$FF$70:$FF$2949</c:f>
              <c:numCache>
                <c:formatCode>General</c:formatCode>
                <c:ptCount val="2880"/>
                <c:pt idx="0">
                  <c:v>38221.379215598106</c:v>
                </c:pt>
                <c:pt idx="1">
                  <c:v>37693.035658808549</c:v>
                </c:pt>
                <c:pt idx="2">
                  <c:v>37369.19464806914</c:v>
                </c:pt>
                <c:pt idx="3">
                  <c:v>36385.971783026056</c:v>
                </c:pt>
                <c:pt idx="4">
                  <c:v>35962.793854653835</c:v>
                </c:pt>
                <c:pt idx="5">
                  <c:v>37249.463806511958</c:v>
                </c:pt>
                <c:pt idx="6">
                  <c:v>38172.645811982948</c:v>
                </c:pt>
                <c:pt idx="7">
                  <c:v>38343.297761225702</c:v>
                </c:pt>
                <c:pt idx="8">
                  <c:v>38456.704000693557</c:v>
                </c:pt>
                <c:pt idx="9">
                  <c:v>38120.069808653992</c:v>
                </c:pt>
                <c:pt idx="10">
                  <c:v>37484.868987947702</c:v>
                </c:pt>
                <c:pt idx="11">
                  <c:v>36299.154800187716</c:v>
                </c:pt>
                <c:pt idx="12">
                  <c:v>0</c:v>
                </c:pt>
                <c:pt idx="13">
                  <c:v>36014.587394003938</c:v>
                </c:pt>
                <c:pt idx="14">
                  <c:v>37255.312049470347</c:v>
                </c:pt>
                <c:pt idx="15">
                  <c:v>37577.961981811124</c:v>
                </c:pt>
                <c:pt idx="16">
                  <c:v>38143.556010168788</c:v>
                </c:pt>
                <c:pt idx="17">
                  <c:v>38153.692133118711</c:v>
                </c:pt>
                <c:pt idx="18">
                  <c:v>37547.65743398865</c:v>
                </c:pt>
                <c:pt idx="19">
                  <c:v>37310.721861569087</c:v>
                </c:pt>
                <c:pt idx="20">
                  <c:v>37461.558788913491</c:v>
                </c:pt>
                <c:pt idx="21">
                  <c:v>37688.839143830541</c:v>
                </c:pt>
                <c:pt idx="22">
                  <c:v>37523.347420038779</c:v>
                </c:pt>
                <c:pt idx="23">
                  <c:v>37486.563635893661</c:v>
                </c:pt>
                <c:pt idx="24">
                  <c:v>37176.834553472203</c:v>
                </c:pt>
                <c:pt idx="25">
                  <c:v>36967.188393845157</c:v>
                </c:pt>
                <c:pt idx="26">
                  <c:v>37230.028149227299</c:v>
                </c:pt>
                <c:pt idx="27">
                  <c:v>37219.649010856949</c:v>
                </c:pt>
                <c:pt idx="28">
                  <c:v>37829.819532767935</c:v>
                </c:pt>
                <c:pt idx="29">
                  <c:v>38427.007382897536</c:v>
                </c:pt>
                <c:pt idx="30">
                  <c:v>38448.738889304797</c:v>
                </c:pt>
                <c:pt idx="31">
                  <c:v>38673.298637286825</c:v>
                </c:pt>
                <c:pt idx="32">
                  <c:v>21257.070626446606</c:v>
                </c:pt>
                <c:pt idx="33">
                  <c:v>2844.0965980879482</c:v>
                </c:pt>
                <c:pt idx="34">
                  <c:v>2946.835770215715</c:v>
                </c:pt>
                <c:pt idx="35">
                  <c:v>2938.6110744340967</c:v>
                </c:pt>
                <c:pt idx="36">
                  <c:v>2978.8701282461484</c:v>
                </c:pt>
                <c:pt idx="37">
                  <c:v>2989.4442620708296</c:v>
                </c:pt>
                <c:pt idx="38">
                  <c:v>2966.4818133709332</c:v>
                </c:pt>
                <c:pt idx="39">
                  <c:v>3033.3897252184647</c:v>
                </c:pt>
                <c:pt idx="40">
                  <c:v>13972.28147356684</c:v>
                </c:pt>
                <c:pt idx="41">
                  <c:v>37805.954331586756</c:v>
                </c:pt>
                <c:pt idx="42">
                  <c:v>38258.691074603797</c:v>
                </c:pt>
                <c:pt idx="43">
                  <c:v>38069.814395437636</c:v>
                </c:pt>
                <c:pt idx="44">
                  <c:v>36660.983913977521</c:v>
                </c:pt>
                <c:pt idx="45">
                  <c:v>32437.616568084533</c:v>
                </c:pt>
                <c:pt idx="46">
                  <c:v>35894.234266954612</c:v>
                </c:pt>
                <c:pt idx="47">
                  <c:v>36396.733425575498</c:v>
                </c:pt>
                <c:pt idx="48">
                  <c:v>37062.909820115565</c:v>
                </c:pt>
                <c:pt idx="49">
                  <c:v>37307.514610902472</c:v>
                </c:pt>
                <c:pt idx="50">
                  <c:v>37436.766396254301</c:v>
                </c:pt>
                <c:pt idx="51">
                  <c:v>37481.901244884728</c:v>
                </c:pt>
                <c:pt idx="52">
                  <c:v>37375.281563041608</c:v>
                </c:pt>
                <c:pt idx="53">
                  <c:v>37428.240188284712</c:v>
                </c:pt>
                <c:pt idx="54">
                  <c:v>37351.535017106929</c:v>
                </c:pt>
                <c:pt idx="55">
                  <c:v>37413.388453026615</c:v>
                </c:pt>
                <c:pt idx="56">
                  <c:v>37483.730646153293</c:v>
                </c:pt>
                <c:pt idx="57">
                  <c:v>37553.385634938873</c:v>
                </c:pt>
                <c:pt idx="58">
                  <c:v>37568.385313187042</c:v>
                </c:pt>
                <c:pt idx="59">
                  <c:v>38149.876956156892</c:v>
                </c:pt>
                <c:pt idx="60">
                  <c:v>38391.325735942526</c:v>
                </c:pt>
                <c:pt idx="61">
                  <c:v>38439.836822203797</c:v>
                </c:pt>
                <c:pt idx="62">
                  <c:v>38536.230039640264</c:v>
                </c:pt>
                <c:pt idx="63">
                  <c:v>38452.043641879158</c:v>
                </c:pt>
                <c:pt idx="64">
                  <c:v>38351.692225631079</c:v>
                </c:pt>
                <c:pt idx="65">
                  <c:v>38284.349853016931</c:v>
                </c:pt>
                <c:pt idx="66">
                  <c:v>38296.578224098681</c:v>
                </c:pt>
                <c:pt idx="67">
                  <c:v>38312.604120725395</c:v>
                </c:pt>
                <c:pt idx="68">
                  <c:v>38282.608027015129</c:v>
                </c:pt>
                <c:pt idx="69">
                  <c:v>38252.86405637463</c:v>
                </c:pt>
                <c:pt idx="70">
                  <c:v>38255.417468529937</c:v>
                </c:pt>
                <c:pt idx="71">
                  <c:v>38207.483824104071</c:v>
                </c:pt>
                <c:pt idx="72">
                  <c:v>38169.368594503401</c:v>
                </c:pt>
                <c:pt idx="73">
                  <c:v>38138.087607020141</c:v>
                </c:pt>
                <c:pt idx="74">
                  <c:v>38168.734186047317</c:v>
                </c:pt>
                <c:pt idx="75">
                  <c:v>38112.429264861348</c:v>
                </c:pt>
                <c:pt idx="76">
                  <c:v>38065.781803448997</c:v>
                </c:pt>
                <c:pt idx="77">
                  <c:v>38044.31872131626</c:v>
                </c:pt>
                <c:pt idx="78">
                  <c:v>37986.912954030435</c:v>
                </c:pt>
                <c:pt idx="79">
                  <c:v>37976.408239446086</c:v>
                </c:pt>
                <c:pt idx="80">
                  <c:v>37881.801296116908</c:v>
                </c:pt>
                <c:pt idx="81">
                  <c:v>37829.753044050929</c:v>
                </c:pt>
                <c:pt idx="82">
                  <c:v>37781.973387251295</c:v>
                </c:pt>
                <c:pt idx="83">
                  <c:v>37760.875410676003</c:v>
                </c:pt>
                <c:pt idx="84">
                  <c:v>37719.566346170504</c:v>
                </c:pt>
                <c:pt idx="85">
                  <c:v>37660.603732933603</c:v>
                </c:pt>
                <c:pt idx="86">
                  <c:v>37622.507462155816</c:v>
                </c:pt>
                <c:pt idx="87">
                  <c:v>37624.242937453586</c:v>
                </c:pt>
                <c:pt idx="88">
                  <c:v>37599.602866174777</c:v>
                </c:pt>
                <c:pt idx="89">
                  <c:v>37616.137156325582</c:v>
                </c:pt>
                <c:pt idx="90">
                  <c:v>37553.439069396256</c:v>
                </c:pt>
                <c:pt idx="91">
                  <c:v>37615.841836382948</c:v>
                </c:pt>
                <c:pt idx="92">
                  <c:v>37536.596768216295</c:v>
                </c:pt>
                <c:pt idx="93">
                  <c:v>37349.213905298711</c:v>
                </c:pt>
                <c:pt idx="94">
                  <c:v>37110.538588825861</c:v>
                </c:pt>
                <c:pt idx="95">
                  <c:v>36898.749456675847</c:v>
                </c:pt>
                <c:pt idx="96">
                  <c:v>36625.069849703708</c:v>
                </c:pt>
                <c:pt idx="97">
                  <c:v>36553.546651343502</c:v>
                </c:pt>
                <c:pt idx="98">
                  <c:v>36329.007942793767</c:v>
                </c:pt>
                <c:pt idx="99">
                  <c:v>36153.479160495597</c:v>
                </c:pt>
                <c:pt idx="100">
                  <c:v>35875.055071890354</c:v>
                </c:pt>
                <c:pt idx="101">
                  <c:v>36671.669408563772</c:v>
                </c:pt>
                <c:pt idx="102">
                  <c:v>37907.031431835887</c:v>
                </c:pt>
                <c:pt idx="103">
                  <c:v>38494.789416023094</c:v>
                </c:pt>
                <c:pt idx="104">
                  <c:v>38507.594095059234</c:v>
                </c:pt>
                <c:pt idx="105">
                  <c:v>38419.649707752469</c:v>
                </c:pt>
                <c:pt idx="106">
                  <c:v>38329.407012857992</c:v>
                </c:pt>
                <c:pt idx="107">
                  <c:v>38294.831959031028</c:v>
                </c:pt>
                <c:pt idx="108">
                  <c:v>38310.970842323703</c:v>
                </c:pt>
                <c:pt idx="109">
                  <c:v>38320.869035740696</c:v>
                </c:pt>
                <c:pt idx="110">
                  <c:v>38306.225540651874</c:v>
                </c:pt>
                <c:pt idx="111">
                  <c:v>38268.858480441573</c:v>
                </c:pt>
                <c:pt idx="112">
                  <c:v>38242.624630842605</c:v>
                </c:pt>
                <c:pt idx="113">
                  <c:v>38224.797413764398</c:v>
                </c:pt>
                <c:pt idx="114">
                  <c:v>38182.480734990044</c:v>
                </c:pt>
                <c:pt idx="115">
                  <c:v>38154.12638048728</c:v>
                </c:pt>
                <c:pt idx="116">
                  <c:v>38146.069521210593</c:v>
                </c:pt>
                <c:pt idx="117">
                  <c:v>38095.325172412398</c:v>
                </c:pt>
                <c:pt idx="118">
                  <c:v>38035.630108382305</c:v>
                </c:pt>
                <c:pt idx="119">
                  <c:v>37942.515045607091</c:v>
                </c:pt>
                <c:pt idx="120">
                  <c:v>37862.624655451378</c:v>
                </c:pt>
                <c:pt idx="121">
                  <c:v>37844.030771891274</c:v>
                </c:pt>
                <c:pt idx="122">
                  <c:v>37881.840872681139</c:v>
                </c:pt>
                <c:pt idx="123">
                  <c:v>37904.779280128081</c:v>
                </c:pt>
                <c:pt idx="124">
                  <c:v>37889.098321153717</c:v>
                </c:pt>
                <c:pt idx="125">
                  <c:v>37844.855812944967</c:v>
                </c:pt>
                <c:pt idx="126">
                  <c:v>37817.898670242233</c:v>
                </c:pt>
                <c:pt idx="127">
                  <c:v>37815.482927163444</c:v>
                </c:pt>
                <c:pt idx="128">
                  <c:v>37901.818882773317</c:v>
                </c:pt>
                <c:pt idx="129">
                  <c:v>37984.892150952415</c:v>
                </c:pt>
                <c:pt idx="130">
                  <c:v>38123.64123296539</c:v>
                </c:pt>
                <c:pt idx="131">
                  <c:v>38270.473300973572</c:v>
                </c:pt>
                <c:pt idx="132">
                  <c:v>38322.042401107152</c:v>
                </c:pt>
                <c:pt idx="133">
                  <c:v>38383.473340878882</c:v>
                </c:pt>
                <c:pt idx="134">
                  <c:v>38290.186698226134</c:v>
                </c:pt>
                <c:pt idx="135">
                  <c:v>38271.973766305047</c:v>
                </c:pt>
                <c:pt idx="136">
                  <c:v>38193.876179603736</c:v>
                </c:pt>
                <c:pt idx="137">
                  <c:v>38187.083782291411</c:v>
                </c:pt>
                <c:pt idx="138">
                  <c:v>38183.891065039235</c:v>
                </c:pt>
                <c:pt idx="139">
                  <c:v>38160.985830928883</c:v>
                </c:pt>
                <c:pt idx="140">
                  <c:v>38148.411905582747</c:v>
                </c:pt>
                <c:pt idx="141">
                  <c:v>38142.484950562321</c:v>
                </c:pt>
                <c:pt idx="142">
                  <c:v>38162.98071098129</c:v>
                </c:pt>
                <c:pt idx="143">
                  <c:v>38179.702199667692</c:v>
                </c:pt>
                <c:pt idx="144">
                  <c:v>38176.111437302825</c:v>
                </c:pt>
                <c:pt idx="145">
                  <c:v>38126.511690529187</c:v>
                </c:pt>
                <c:pt idx="146">
                  <c:v>38123.090055789551</c:v>
                </c:pt>
                <c:pt idx="147">
                  <c:v>38161.410689663884</c:v>
                </c:pt>
                <c:pt idx="148">
                  <c:v>38151.372646441065</c:v>
                </c:pt>
                <c:pt idx="149">
                  <c:v>38145.341201466319</c:v>
                </c:pt>
                <c:pt idx="150">
                  <c:v>38214.253677890702</c:v>
                </c:pt>
                <c:pt idx="151">
                  <c:v>38278.334059768917</c:v>
                </c:pt>
                <c:pt idx="152">
                  <c:v>38253.158762303989</c:v>
                </c:pt>
                <c:pt idx="153">
                  <c:v>38332.540493398905</c:v>
                </c:pt>
                <c:pt idx="154">
                  <c:v>38311.439324233928</c:v>
                </c:pt>
                <c:pt idx="155">
                  <c:v>38311.487817653018</c:v>
                </c:pt>
                <c:pt idx="156">
                  <c:v>38270.792641015847</c:v>
                </c:pt>
                <c:pt idx="157">
                  <c:v>38321.796590121587</c:v>
                </c:pt>
                <c:pt idx="158">
                  <c:v>38200.609995933373</c:v>
                </c:pt>
                <c:pt idx="159">
                  <c:v>38260.565447153647</c:v>
                </c:pt>
                <c:pt idx="160">
                  <c:v>38225.033875326313</c:v>
                </c:pt>
                <c:pt idx="161">
                  <c:v>38170.045599639416</c:v>
                </c:pt>
                <c:pt idx="162">
                  <c:v>38171.922674886388</c:v>
                </c:pt>
                <c:pt idx="163">
                  <c:v>38230.129989208777</c:v>
                </c:pt>
                <c:pt idx="164">
                  <c:v>38190.061723872022</c:v>
                </c:pt>
                <c:pt idx="165">
                  <c:v>38160.067664225899</c:v>
                </c:pt>
                <c:pt idx="166">
                  <c:v>38158.030794125792</c:v>
                </c:pt>
                <c:pt idx="167">
                  <c:v>38137.486026509599</c:v>
                </c:pt>
                <c:pt idx="168">
                  <c:v>38167.709934965773</c:v>
                </c:pt>
                <c:pt idx="169">
                  <c:v>38170.589127914114</c:v>
                </c:pt>
                <c:pt idx="170">
                  <c:v>38188.407162463664</c:v>
                </c:pt>
                <c:pt idx="171">
                  <c:v>38142.481857665378</c:v>
                </c:pt>
                <c:pt idx="172">
                  <c:v>38110.198152979217</c:v>
                </c:pt>
                <c:pt idx="173">
                  <c:v>38153.239357634382</c:v>
                </c:pt>
                <c:pt idx="174">
                  <c:v>38127.26950675845</c:v>
                </c:pt>
                <c:pt idx="175">
                  <c:v>38153.380203574896</c:v>
                </c:pt>
                <c:pt idx="176">
                  <c:v>38099.352870827912</c:v>
                </c:pt>
                <c:pt idx="177">
                  <c:v>38172.224511186279</c:v>
                </c:pt>
                <c:pt idx="178">
                  <c:v>38162.368472677466</c:v>
                </c:pt>
                <c:pt idx="179">
                  <c:v>38187.900178792079</c:v>
                </c:pt>
                <c:pt idx="180">
                  <c:v>38313.862788254024</c:v>
                </c:pt>
                <c:pt idx="181">
                  <c:v>38249.398288975157</c:v>
                </c:pt>
                <c:pt idx="182">
                  <c:v>38286.428310370444</c:v>
                </c:pt>
                <c:pt idx="183">
                  <c:v>38362.194283650322</c:v>
                </c:pt>
                <c:pt idx="184">
                  <c:v>38288.030603994928</c:v>
                </c:pt>
                <c:pt idx="185">
                  <c:v>38298.513838503757</c:v>
                </c:pt>
                <c:pt idx="186">
                  <c:v>38262.078846110897</c:v>
                </c:pt>
                <c:pt idx="187">
                  <c:v>38286.289035995804</c:v>
                </c:pt>
                <c:pt idx="188">
                  <c:v>38283.56519015829</c:v>
                </c:pt>
                <c:pt idx="189">
                  <c:v>38277.045329449575</c:v>
                </c:pt>
                <c:pt idx="190">
                  <c:v>38287.424206749602</c:v>
                </c:pt>
                <c:pt idx="191">
                  <c:v>38316.655925498409</c:v>
                </c:pt>
                <c:pt idx="192">
                  <c:v>38296.778626457854</c:v>
                </c:pt>
                <c:pt idx="193">
                  <c:v>38310.570900762083</c:v>
                </c:pt>
                <c:pt idx="194">
                  <c:v>38269.502928743757</c:v>
                </c:pt>
                <c:pt idx="195">
                  <c:v>38226.140727796155</c:v>
                </c:pt>
                <c:pt idx="196">
                  <c:v>38264.398434416456</c:v>
                </c:pt>
                <c:pt idx="197">
                  <c:v>38264.258294463158</c:v>
                </c:pt>
                <c:pt idx="198">
                  <c:v>38257.666065814097</c:v>
                </c:pt>
                <c:pt idx="199">
                  <c:v>38241.119508026044</c:v>
                </c:pt>
                <c:pt idx="200">
                  <c:v>38240.713559287789</c:v>
                </c:pt>
                <c:pt idx="201">
                  <c:v>38220.843153943621</c:v>
                </c:pt>
                <c:pt idx="202">
                  <c:v>38259.260474733514</c:v>
                </c:pt>
                <c:pt idx="203">
                  <c:v>38218.017464886107</c:v>
                </c:pt>
                <c:pt idx="204">
                  <c:v>38235.844755381346</c:v>
                </c:pt>
                <c:pt idx="205">
                  <c:v>38245.975839447972</c:v>
                </c:pt>
                <c:pt idx="206">
                  <c:v>38230.651950623593</c:v>
                </c:pt>
                <c:pt idx="207">
                  <c:v>38206.289322551092</c:v>
                </c:pt>
                <c:pt idx="208">
                  <c:v>38208.310947074489</c:v>
                </c:pt>
                <c:pt idx="209">
                  <c:v>38206.774920674165</c:v>
                </c:pt>
                <c:pt idx="210">
                  <c:v>38197.863064052661</c:v>
                </c:pt>
                <c:pt idx="211">
                  <c:v>38198.671902134018</c:v>
                </c:pt>
                <c:pt idx="212">
                  <c:v>38174.5986670653</c:v>
                </c:pt>
                <c:pt idx="213">
                  <c:v>38205.907980632779</c:v>
                </c:pt>
                <c:pt idx="214">
                  <c:v>38234.169532110296</c:v>
                </c:pt>
                <c:pt idx="215">
                  <c:v>38185.303195504348</c:v>
                </c:pt>
                <c:pt idx="216">
                  <c:v>38161.520272888738</c:v>
                </c:pt>
                <c:pt idx="217">
                  <c:v>38181.572448933126</c:v>
                </c:pt>
                <c:pt idx="218">
                  <c:v>38219.243489634988</c:v>
                </c:pt>
                <c:pt idx="219">
                  <c:v>38295.190593951942</c:v>
                </c:pt>
                <c:pt idx="220">
                  <c:v>38305.294058018924</c:v>
                </c:pt>
                <c:pt idx="221">
                  <c:v>38329.056751545271</c:v>
                </c:pt>
                <c:pt idx="222">
                  <c:v>38533.104882731037</c:v>
                </c:pt>
                <c:pt idx="223">
                  <c:v>26650.041878705968</c:v>
                </c:pt>
                <c:pt idx="224">
                  <c:v>2799.9596994248527</c:v>
                </c:pt>
                <c:pt idx="225">
                  <c:v>2937.4129062098759</c:v>
                </c:pt>
                <c:pt idx="226">
                  <c:v>2926.9746954444795</c:v>
                </c:pt>
                <c:pt idx="227">
                  <c:v>2945.7443584190059</c:v>
                </c:pt>
                <c:pt idx="228">
                  <c:v>2930.9984715074302</c:v>
                </c:pt>
                <c:pt idx="229">
                  <c:v>2968.7909883887819</c:v>
                </c:pt>
                <c:pt idx="230">
                  <c:v>2972.962343158697</c:v>
                </c:pt>
                <c:pt idx="231">
                  <c:v>2995.8436177025237</c:v>
                </c:pt>
                <c:pt idx="232">
                  <c:v>2975.6996007808793</c:v>
                </c:pt>
                <c:pt idx="233">
                  <c:v>2994.1507780638835</c:v>
                </c:pt>
                <c:pt idx="234">
                  <c:v>3564.8790458290528</c:v>
                </c:pt>
                <c:pt idx="235">
                  <c:v>31142.963553891084</c:v>
                </c:pt>
                <c:pt idx="236">
                  <c:v>37790.516781143349</c:v>
                </c:pt>
                <c:pt idx="237">
                  <c:v>38116.862318654858</c:v>
                </c:pt>
                <c:pt idx="238">
                  <c:v>38265.786382462582</c:v>
                </c:pt>
                <c:pt idx="239">
                  <c:v>38243.831407378115</c:v>
                </c:pt>
                <c:pt idx="240">
                  <c:v>38245.484409880635</c:v>
                </c:pt>
                <c:pt idx="241">
                  <c:v>38216.997003718214</c:v>
                </c:pt>
                <c:pt idx="242">
                  <c:v>38191.905455124375</c:v>
                </c:pt>
                <c:pt idx="243">
                  <c:v>38195.653800324602</c:v>
                </c:pt>
                <c:pt idx="244">
                  <c:v>38250.854432678221</c:v>
                </c:pt>
                <c:pt idx="245">
                  <c:v>38262.182771384716</c:v>
                </c:pt>
                <c:pt idx="246">
                  <c:v>38260.629275264342</c:v>
                </c:pt>
                <c:pt idx="247">
                  <c:v>38282.798866140845</c:v>
                </c:pt>
                <c:pt idx="248">
                  <c:v>38124.231078304845</c:v>
                </c:pt>
                <c:pt idx="249">
                  <c:v>38160.320330266157</c:v>
                </c:pt>
                <c:pt idx="250">
                  <c:v>38151.558031928536</c:v>
                </c:pt>
                <c:pt idx="251">
                  <c:v>38116.467325870195</c:v>
                </c:pt>
                <c:pt idx="252">
                  <c:v>38086.445141528049</c:v>
                </c:pt>
                <c:pt idx="253">
                  <c:v>38103.780058153468</c:v>
                </c:pt>
                <c:pt idx="254">
                  <c:v>38109.367959769566</c:v>
                </c:pt>
                <c:pt idx="255">
                  <c:v>38090.351382954912</c:v>
                </c:pt>
                <c:pt idx="256">
                  <c:v>38072.935310228662</c:v>
                </c:pt>
                <c:pt idx="257">
                  <c:v>38073.811449056862</c:v>
                </c:pt>
                <c:pt idx="258">
                  <c:v>38013.334037365516</c:v>
                </c:pt>
                <c:pt idx="259">
                  <c:v>38031.98998699784</c:v>
                </c:pt>
                <c:pt idx="260">
                  <c:v>38015.81329881549</c:v>
                </c:pt>
                <c:pt idx="261">
                  <c:v>37946.66123244365</c:v>
                </c:pt>
                <c:pt idx="262">
                  <c:v>37922.547267212467</c:v>
                </c:pt>
                <c:pt idx="263">
                  <c:v>37928.647591392197</c:v>
                </c:pt>
                <c:pt idx="264">
                  <c:v>37958.154590717953</c:v>
                </c:pt>
                <c:pt idx="265">
                  <c:v>37942.655640860401</c:v>
                </c:pt>
                <c:pt idx="266">
                  <c:v>37955.100591886046</c:v>
                </c:pt>
                <c:pt idx="267">
                  <c:v>37993.525978382429</c:v>
                </c:pt>
                <c:pt idx="268">
                  <c:v>37926.049151541789</c:v>
                </c:pt>
                <c:pt idx="269">
                  <c:v>37897.853567320111</c:v>
                </c:pt>
                <c:pt idx="270">
                  <c:v>37916.623606199028</c:v>
                </c:pt>
                <c:pt idx="271">
                  <c:v>37902.204643805824</c:v>
                </c:pt>
                <c:pt idx="272">
                  <c:v>37942.618796948591</c:v>
                </c:pt>
                <c:pt idx="273">
                  <c:v>37911.807308540745</c:v>
                </c:pt>
                <c:pt idx="274">
                  <c:v>37904.165682359533</c:v>
                </c:pt>
                <c:pt idx="275">
                  <c:v>37896.164219957587</c:v>
                </c:pt>
                <c:pt idx="276">
                  <c:v>37903.061861429611</c:v>
                </c:pt>
                <c:pt idx="277">
                  <c:v>37898.105227041247</c:v>
                </c:pt>
                <c:pt idx="278">
                  <c:v>37913.027814638612</c:v>
                </c:pt>
                <c:pt idx="279">
                  <c:v>37904.060167022544</c:v>
                </c:pt>
                <c:pt idx="280">
                  <c:v>37895.059634665646</c:v>
                </c:pt>
                <c:pt idx="281">
                  <c:v>37899.550477914017</c:v>
                </c:pt>
                <c:pt idx="282">
                  <c:v>37944.540980513892</c:v>
                </c:pt>
                <c:pt idx="283">
                  <c:v>37900.608653370538</c:v>
                </c:pt>
                <c:pt idx="284">
                  <c:v>37924.703792770706</c:v>
                </c:pt>
                <c:pt idx="285">
                  <c:v>37879.432732842368</c:v>
                </c:pt>
                <c:pt idx="286">
                  <c:v>37870.329900165401</c:v>
                </c:pt>
                <c:pt idx="287">
                  <c:v>37865.46788306236</c:v>
                </c:pt>
                <c:pt idx="288">
                  <c:v>37890.739188764492</c:v>
                </c:pt>
                <c:pt idx="289">
                  <c:v>37856.942906733355</c:v>
                </c:pt>
                <c:pt idx="290">
                  <c:v>37823.563130789997</c:v>
                </c:pt>
                <c:pt idx="291">
                  <c:v>37838.68547973434</c:v>
                </c:pt>
                <c:pt idx="292">
                  <c:v>37820.13022010128</c:v>
                </c:pt>
                <c:pt idx="293">
                  <c:v>37870.620245158672</c:v>
                </c:pt>
                <c:pt idx="294">
                  <c:v>37819.008267960948</c:v>
                </c:pt>
                <c:pt idx="295">
                  <c:v>37798.008243213095</c:v>
                </c:pt>
                <c:pt idx="296">
                  <c:v>37814.481482873358</c:v>
                </c:pt>
                <c:pt idx="297">
                  <c:v>37965.76478037834</c:v>
                </c:pt>
                <c:pt idx="298">
                  <c:v>37897.177187079193</c:v>
                </c:pt>
                <c:pt idx="299">
                  <c:v>37996.820265730224</c:v>
                </c:pt>
                <c:pt idx="300">
                  <c:v>37949.738376555841</c:v>
                </c:pt>
                <c:pt idx="301">
                  <c:v>38001.917531611522</c:v>
                </c:pt>
                <c:pt idx="302">
                  <c:v>38026.997817971307</c:v>
                </c:pt>
                <c:pt idx="303">
                  <c:v>38030.300704836845</c:v>
                </c:pt>
                <c:pt idx="304">
                  <c:v>38045.452416338521</c:v>
                </c:pt>
                <c:pt idx="305">
                  <c:v>38087.727596541248</c:v>
                </c:pt>
                <c:pt idx="306">
                  <c:v>38087.393333228429</c:v>
                </c:pt>
                <c:pt idx="307">
                  <c:v>38082.802981442212</c:v>
                </c:pt>
                <c:pt idx="308">
                  <c:v>38056.677859604359</c:v>
                </c:pt>
                <c:pt idx="309">
                  <c:v>38045.521568240722</c:v>
                </c:pt>
                <c:pt idx="310">
                  <c:v>38531.738804739711</c:v>
                </c:pt>
                <c:pt idx="311">
                  <c:v>11011.275516203543</c:v>
                </c:pt>
                <c:pt idx="312">
                  <c:v>2767.0498771886032</c:v>
                </c:pt>
                <c:pt idx="313">
                  <c:v>2918.7457240622489</c:v>
                </c:pt>
                <c:pt idx="314">
                  <c:v>2942.3698425572366</c:v>
                </c:pt>
                <c:pt idx="315">
                  <c:v>2932.3232673433918</c:v>
                </c:pt>
                <c:pt idx="316">
                  <c:v>18784.689499327666</c:v>
                </c:pt>
                <c:pt idx="317">
                  <c:v>37704.195760726929</c:v>
                </c:pt>
                <c:pt idx="318">
                  <c:v>38240.586633340521</c:v>
                </c:pt>
                <c:pt idx="319">
                  <c:v>37577.941656533876</c:v>
                </c:pt>
                <c:pt idx="320">
                  <c:v>38005.267770310245</c:v>
                </c:pt>
                <c:pt idx="321">
                  <c:v>37995.229968816042</c:v>
                </c:pt>
                <c:pt idx="322">
                  <c:v>37947.670514450474</c:v>
                </c:pt>
                <c:pt idx="323">
                  <c:v>38021.01696148912</c:v>
                </c:pt>
                <c:pt idx="324">
                  <c:v>37975.412812020382</c:v>
                </c:pt>
                <c:pt idx="325">
                  <c:v>37983.490436391039</c:v>
                </c:pt>
                <c:pt idx="326">
                  <c:v>37928.026581720515</c:v>
                </c:pt>
                <c:pt idx="327">
                  <c:v>37958.887369521457</c:v>
                </c:pt>
                <c:pt idx="328">
                  <c:v>37901.67402244806</c:v>
                </c:pt>
                <c:pt idx="329">
                  <c:v>37913.126106671494</c:v>
                </c:pt>
                <c:pt idx="330">
                  <c:v>37898.700941846771</c:v>
                </c:pt>
                <c:pt idx="331">
                  <c:v>37876.601385001341</c:v>
                </c:pt>
                <c:pt idx="332">
                  <c:v>37866.614202876888</c:v>
                </c:pt>
                <c:pt idx="333">
                  <c:v>37858.421424931286</c:v>
                </c:pt>
                <c:pt idx="334">
                  <c:v>37959.170623695849</c:v>
                </c:pt>
                <c:pt idx="335">
                  <c:v>37986.155979740623</c:v>
                </c:pt>
                <c:pt idx="336">
                  <c:v>37978.105142406625</c:v>
                </c:pt>
                <c:pt idx="337">
                  <c:v>37962.138161450624</c:v>
                </c:pt>
                <c:pt idx="338">
                  <c:v>38014.528692199783</c:v>
                </c:pt>
                <c:pt idx="339">
                  <c:v>38008.001825835308</c:v>
                </c:pt>
                <c:pt idx="340">
                  <c:v>38044.885909761986</c:v>
                </c:pt>
                <c:pt idx="341">
                  <c:v>38001.637240274744</c:v>
                </c:pt>
                <c:pt idx="342">
                  <c:v>37981.492563229796</c:v>
                </c:pt>
                <c:pt idx="343">
                  <c:v>38011.401669269799</c:v>
                </c:pt>
                <c:pt idx="344">
                  <c:v>37829.694688520831</c:v>
                </c:pt>
                <c:pt idx="345">
                  <c:v>37897.765415108202</c:v>
                </c:pt>
                <c:pt idx="346">
                  <c:v>37871.562217108411</c:v>
                </c:pt>
                <c:pt idx="347">
                  <c:v>37910.871274946134</c:v>
                </c:pt>
                <c:pt idx="348">
                  <c:v>37910.0613668402</c:v>
                </c:pt>
                <c:pt idx="349">
                  <c:v>37929.768775226672</c:v>
                </c:pt>
                <c:pt idx="350">
                  <c:v>37931.268211825685</c:v>
                </c:pt>
                <c:pt idx="351">
                  <c:v>37927.872033403321</c:v>
                </c:pt>
                <c:pt idx="352">
                  <c:v>37861.835477042201</c:v>
                </c:pt>
                <c:pt idx="353">
                  <c:v>37903.374549923341</c:v>
                </c:pt>
                <c:pt idx="354">
                  <c:v>37894.533072362341</c:v>
                </c:pt>
                <c:pt idx="355">
                  <c:v>37863.165212398766</c:v>
                </c:pt>
                <c:pt idx="356">
                  <c:v>37876.741810405256</c:v>
                </c:pt>
                <c:pt idx="357">
                  <c:v>37895.785117755331</c:v>
                </c:pt>
                <c:pt idx="358">
                  <c:v>37887.466055997211</c:v>
                </c:pt>
                <c:pt idx="359">
                  <c:v>37877.900359173618</c:v>
                </c:pt>
                <c:pt idx="360">
                  <c:v>37881.446531832218</c:v>
                </c:pt>
                <c:pt idx="361">
                  <c:v>37897.122617854671</c:v>
                </c:pt>
                <c:pt idx="362">
                  <c:v>37883.223270430164</c:v>
                </c:pt>
                <c:pt idx="363">
                  <c:v>37927.25615444978</c:v>
                </c:pt>
                <c:pt idx="364">
                  <c:v>37945.955656270184</c:v>
                </c:pt>
                <c:pt idx="365">
                  <c:v>37889.644079401092</c:v>
                </c:pt>
                <c:pt idx="366">
                  <c:v>37900.027592444421</c:v>
                </c:pt>
                <c:pt idx="367">
                  <c:v>37951.450769988696</c:v>
                </c:pt>
                <c:pt idx="368">
                  <c:v>37943.240467741089</c:v>
                </c:pt>
                <c:pt idx="369">
                  <c:v>38443.228257509072</c:v>
                </c:pt>
                <c:pt idx="370">
                  <c:v>28185.714843689897</c:v>
                </c:pt>
                <c:pt idx="371">
                  <c:v>2898.7251566726713</c:v>
                </c:pt>
                <c:pt idx="372">
                  <c:v>2894.3211006904644</c:v>
                </c:pt>
                <c:pt idx="373">
                  <c:v>2894.0832302056251</c:v>
                </c:pt>
                <c:pt idx="374">
                  <c:v>2908.4161411896348</c:v>
                </c:pt>
                <c:pt idx="375">
                  <c:v>2951.0513257641346</c:v>
                </c:pt>
                <c:pt idx="376">
                  <c:v>2916.9934363868088</c:v>
                </c:pt>
                <c:pt idx="377">
                  <c:v>13432.880736419807</c:v>
                </c:pt>
                <c:pt idx="378">
                  <c:v>37398.74860250354</c:v>
                </c:pt>
                <c:pt idx="379">
                  <c:v>38160.88826961915</c:v>
                </c:pt>
                <c:pt idx="380">
                  <c:v>37508.743391706543</c:v>
                </c:pt>
                <c:pt idx="381">
                  <c:v>38013.532425228754</c:v>
                </c:pt>
                <c:pt idx="382">
                  <c:v>38048.001684248447</c:v>
                </c:pt>
                <c:pt idx="383">
                  <c:v>38039.232499172293</c:v>
                </c:pt>
                <c:pt idx="384">
                  <c:v>37954.899620672069</c:v>
                </c:pt>
                <c:pt idx="385">
                  <c:v>38009.180689032873</c:v>
                </c:pt>
                <c:pt idx="386">
                  <c:v>38054.524495857957</c:v>
                </c:pt>
                <c:pt idx="387">
                  <c:v>38140.861087250712</c:v>
                </c:pt>
                <c:pt idx="388">
                  <c:v>38119.476426382862</c:v>
                </c:pt>
                <c:pt idx="389">
                  <c:v>38117.562817110615</c:v>
                </c:pt>
                <c:pt idx="390">
                  <c:v>38038.235307989518</c:v>
                </c:pt>
                <c:pt idx="391">
                  <c:v>38056.772631843887</c:v>
                </c:pt>
                <c:pt idx="392">
                  <c:v>38068.514128086965</c:v>
                </c:pt>
                <c:pt idx="393">
                  <c:v>38026.743105159207</c:v>
                </c:pt>
                <c:pt idx="394">
                  <c:v>38026.32575665514</c:v>
                </c:pt>
                <c:pt idx="395">
                  <c:v>37956.909528328972</c:v>
                </c:pt>
                <c:pt idx="396">
                  <c:v>37874.74889412125</c:v>
                </c:pt>
                <c:pt idx="397">
                  <c:v>37956.426596989237</c:v>
                </c:pt>
                <c:pt idx="398">
                  <c:v>37934.225088288389</c:v>
                </c:pt>
                <c:pt idx="399">
                  <c:v>37919.294652370612</c:v>
                </c:pt>
                <c:pt idx="400">
                  <c:v>37909.415711514157</c:v>
                </c:pt>
                <c:pt idx="401">
                  <c:v>37924.076254926127</c:v>
                </c:pt>
                <c:pt idx="402">
                  <c:v>37925.283114141224</c:v>
                </c:pt>
                <c:pt idx="403">
                  <c:v>37915.240352278946</c:v>
                </c:pt>
                <c:pt idx="404">
                  <c:v>37869.275461592275</c:v>
                </c:pt>
                <c:pt idx="405">
                  <c:v>37821.817314616841</c:v>
                </c:pt>
                <c:pt idx="406">
                  <c:v>37804.647071588042</c:v>
                </c:pt>
                <c:pt idx="407">
                  <c:v>37809.829564605156</c:v>
                </c:pt>
                <c:pt idx="408">
                  <c:v>37779.210083502534</c:v>
                </c:pt>
                <c:pt idx="409">
                  <c:v>37822.189182031158</c:v>
                </c:pt>
                <c:pt idx="410">
                  <c:v>37851.866859898968</c:v>
                </c:pt>
                <c:pt idx="411">
                  <c:v>37775.013295539218</c:v>
                </c:pt>
                <c:pt idx="412">
                  <c:v>37712.758311327299</c:v>
                </c:pt>
                <c:pt idx="413">
                  <c:v>37724.692224868137</c:v>
                </c:pt>
                <c:pt idx="414">
                  <c:v>37771.43995165229</c:v>
                </c:pt>
                <c:pt idx="415">
                  <c:v>37711.368812557062</c:v>
                </c:pt>
                <c:pt idx="416">
                  <c:v>37745.980687948067</c:v>
                </c:pt>
                <c:pt idx="417">
                  <c:v>37743.186738797027</c:v>
                </c:pt>
                <c:pt idx="418">
                  <c:v>37785.530105201404</c:v>
                </c:pt>
                <c:pt idx="419">
                  <c:v>37740.215517336132</c:v>
                </c:pt>
                <c:pt idx="420">
                  <c:v>37777.380373366672</c:v>
                </c:pt>
                <c:pt idx="421">
                  <c:v>37740.066106351216</c:v>
                </c:pt>
                <c:pt idx="422">
                  <c:v>37756.840286449595</c:v>
                </c:pt>
                <c:pt idx="423">
                  <c:v>37702.315657083192</c:v>
                </c:pt>
                <c:pt idx="424">
                  <c:v>37711.721221691369</c:v>
                </c:pt>
                <c:pt idx="425">
                  <c:v>37746.263229018448</c:v>
                </c:pt>
                <c:pt idx="426">
                  <c:v>37683.657899634047</c:v>
                </c:pt>
                <c:pt idx="427">
                  <c:v>37685.454848955073</c:v>
                </c:pt>
                <c:pt idx="428">
                  <c:v>37725.526578980687</c:v>
                </c:pt>
                <c:pt idx="429">
                  <c:v>37768.609682385126</c:v>
                </c:pt>
                <c:pt idx="430">
                  <c:v>37711.846669338149</c:v>
                </c:pt>
                <c:pt idx="431">
                  <c:v>37714.673061152302</c:v>
                </c:pt>
                <c:pt idx="432">
                  <c:v>37732.081314418712</c:v>
                </c:pt>
                <c:pt idx="433">
                  <c:v>37731.205497137707</c:v>
                </c:pt>
                <c:pt idx="434">
                  <c:v>37708.541510057446</c:v>
                </c:pt>
                <c:pt idx="435">
                  <c:v>37740.373676147065</c:v>
                </c:pt>
                <c:pt idx="436">
                  <c:v>37708.123202117284</c:v>
                </c:pt>
                <c:pt idx="437">
                  <c:v>38331.230306045218</c:v>
                </c:pt>
                <c:pt idx="438">
                  <c:v>34801.736294984818</c:v>
                </c:pt>
                <c:pt idx="439">
                  <c:v>3866.7361354888726</c:v>
                </c:pt>
                <c:pt idx="440">
                  <c:v>2830.4483835808933</c:v>
                </c:pt>
                <c:pt idx="441">
                  <c:v>2854.4077420506628</c:v>
                </c:pt>
                <c:pt idx="442">
                  <c:v>2887.9871968299149</c:v>
                </c:pt>
                <c:pt idx="443">
                  <c:v>2901.8127021587143</c:v>
                </c:pt>
                <c:pt idx="444">
                  <c:v>2886.1658858856808</c:v>
                </c:pt>
                <c:pt idx="445">
                  <c:v>2914.0710229127358</c:v>
                </c:pt>
                <c:pt idx="446">
                  <c:v>2894.2833904862405</c:v>
                </c:pt>
                <c:pt idx="447">
                  <c:v>2931.5802985604851</c:v>
                </c:pt>
                <c:pt idx="448">
                  <c:v>2935.0758656552684</c:v>
                </c:pt>
                <c:pt idx="449">
                  <c:v>2933.5290367484095</c:v>
                </c:pt>
                <c:pt idx="450">
                  <c:v>18713.397260572885</c:v>
                </c:pt>
                <c:pt idx="451">
                  <c:v>37652.837622324623</c:v>
                </c:pt>
                <c:pt idx="452">
                  <c:v>37597.876427855095</c:v>
                </c:pt>
                <c:pt idx="453">
                  <c:v>38013.268572423854</c:v>
                </c:pt>
                <c:pt idx="454">
                  <c:v>37937.092189842464</c:v>
                </c:pt>
                <c:pt idx="455">
                  <c:v>37935.661338736616</c:v>
                </c:pt>
                <c:pt idx="456">
                  <c:v>37983.948404306175</c:v>
                </c:pt>
                <c:pt idx="457">
                  <c:v>37944.789121385416</c:v>
                </c:pt>
                <c:pt idx="458">
                  <c:v>37893.463698619606</c:v>
                </c:pt>
                <c:pt idx="459">
                  <c:v>37860.235468989609</c:v>
                </c:pt>
                <c:pt idx="460">
                  <c:v>37839.710759923859</c:v>
                </c:pt>
                <c:pt idx="461">
                  <c:v>37868.361537986995</c:v>
                </c:pt>
                <c:pt idx="462">
                  <c:v>37902.368527966741</c:v>
                </c:pt>
                <c:pt idx="463">
                  <c:v>37933.854407085972</c:v>
                </c:pt>
                <c:pt idx="464">
                  <c:v>37928.571814745665</c:v>
                </c:pt>
                <c:pt idx="465">
                  <c:v>37898.071780359744</c:v>
                </c:pt>
                <c:pt idx="466">
                  <c:v>37919.789263057712</c:v>
                </c:pt>
                <c:pt idx="467">
                  <c:v>37906.852622699735</c:v>
                </c:pt>
                <c:pt idx="468">
                  <c:v>37880.089885308342</c:v>
                </c:pt>
                <c:pt idx="469">
                  <c:v>37862.040729091568</c:v>
                </c:pt>
                <c:pt idx="470">
                  <c:v>37843.580425443251</c:v>
                </c:pt>
                <c:pt idx="471">
                  <c:v>37787.686376708749</c:v>
                </c:pt>
                <c:pt idx="472">
                  <c:v>37752.014804993072</c:v>
                </c:pt>
                <c:pt idx="473">
                  <c:v>37743.138737412293</c:v>
                </c:pt>
                <c:pt idx="474">
                  <c:v>37716.924981174867</c:v>
                </c:pt>
                <c:pt idx="475">
                  <c:v>37703.745553795496</c:v>
                </c:pt>
                <c:pt idx="476">
                  <c:v>37729.276511065167</c:v>
                </c:pt>
                <c:pt idx="477">
                  <c:v>37735.743507011728</c:v>
                </c:pt>
                <c:pt idx="478">
                  <c:v>37852.018773972988</c:v>
                </c:pt>
                <c:pt idx="479">
                  <c:v>6371.4972776685217</c:v>
                </c:pt>
                <c:pt idx="480">
                  <c:v>2667.9016316433749</c:v>
                </c:pt>
                <c:pt idx="481">
                  <c:v>2926.3403594536085</c:v>
                </c:pt>
                <c:pt idx="482">
                  <c:v>2916.1584396916132</c:v>
                </c:pt>
                <c:pt idx="483">
                  <c:v>2930.1106767982246</c:v>
                </c:pt>
                <c:pt idx="484">
                  <c:v>3681.9077133278051</c:v>
                </c:pt>
                <c:pt idx="485">
                  <c:v>31127.203717579443</c:v>
                </c:pt>
                <c:pt idx="486">
                  <c:v>37531.254775212212</c:v>
                </c:pt>
                <c:pt idx="487">
                  <c:v>37744.657212863363</c:v>
                </c:pt>
                <c:pt idx="488">
                  <c:v>37969.513908807436</c:v>
                </c:pt>
                <c:pt idx="489">
                  <c:v>37897.495129964751</c:v>
                </c:pt>
                <c:pt idx="490">
                  <c:v>37845.334791960318</c:v>
                </c:pt>
                <c:pt idx="491">
                  <c:v>37847.024579248828</c:v>
                </c:pt>
                <c:pt idx="492">
                  <c:v>38007.153385961057</c:v>
                </c:pt>
                <c:pt idx="493">
                  <c:v>37985.512909493846</c:v>
                </c:pt>
                <c:pt idx="494">
                  <c:v>38045.237759800752</c:v>
                </c:pt>
                <c:pt idx="495">
                  <c:v>38106.55690032641</c:v>
                </c:pt>
                <c:pt idx="496">
                  <c:v>38107.205395507815</c:v>
                </c:pt>
                <c:pt idx="497">
                  <c:v>38034.979075239105</c:v>
                </c:pt>
                <c:pt idx="498">
                  <c:v>38094.003961173694</c:v>
                </c:pt>
                <c:pt idx="499">
                  <c:v>38092.239802145959</c:v>
                </c:pt>
                <c:pt idx="500">
                  <c:v>38076.934396449724</c:v>
                </c:pt>
                <c:pt idx="501">
                  <c:v>38100.195391460256</c:v>
                </c:pt>
                <c:pt idx="502">
                  <c:v>38097.516781071819</c:v>
                </c:pt>
                <c:pt idx="503">
                  <c:v>38123.932252552113</c:v>
                </c:pt>
                <c:pt idx="504">
                  <c:v>38079.948340690135</c:v>
                </c:pt>
                <c:pt idx="505">
                  <c:v>38098.342622270189</c:v>
                </c:pt>
                <c:pt idx="506">
                  <c:v>38478.753421908616</c:v>
                </c:pt>
                <c:pt idx="507">
                  <c:v>23097.169268815964</c:v>
                </c:pt>
                <c:pt idx="508">
                  <c:v>2632.0346590024728</c:v>
                </c:pt>
                <c:pt idx="509">
                  <c:v>2868.5539530509463</c:v>
                </c:pt>
                <c:pt idx="510">
                  <c:v>2882.8867845954996</c:v>
                </c:pt>
                <c:pt idx="511">
                  <c:v>2926.0065334233145</c:v>
                </c:pt>
                <c:pt idx="512">
                  <c:v>2881.784690770507</c:v>
                </c:pt>
                <c:pt idx="513">
                  <c:v>2929.6519920221222</c:v>
                </c:pt>
                <c:pt idx="514">
                  <c:v>2938.3778562380621</c:v>
                </c:pt>
                <c:pt idx="515">
                  <c:v>2932.1262517290811</c:v>
                </c:pt>
                <c:pt idx="516">
                  <c:v>2945.1513213999569</c:v>
                </c:pt>
                <c:pt idx="517">
                  <c:v>2949.160848757128</c:v>
                </c:pt>
                <c:pt idx="518">
                  <c:v>3678.3818380637717</c:v>
                </c:pt>
                <c:pt idx="519">
                  <c:v>30200.727662246427</c:v>
                </c:pt>
                <c:pt idx="520">
                  <c:v>37750.666931037107</c:v>
                </c:pt>
                <c:pt idx="521">
                  <c:v>37727.479696695009</c:v>
                </c:pt>
                <c:pt idx="522">
                  <c:v>37885.988951746622</c:v>
                </c:pt>
                <c:pt idx="523">
                  <c:v>37979.902708206573</c:v>
                </c:pt>
                <c:pt idx="524">
                  <c:v>37894.113854662581</c:v>
                </c:pt>
                <c:pt idx="525">
                  <c:v>37829.367035482326</c:v>
                </c:pt>
                <c:pt idx="526">
                  <c:v>37774.789891837041</c:v>
                </c:pt>
                <c:pt idx="527">
                  <c:v>37728.963107786578</c:v>
                </c:pt>
                <c:pt idx="528">
                  <c:v>37731.777876750632</c:v>
                </c:pt>
                <c:pt idx="529">
                  <c:v>38518.527133075397</c:v>
                </c:pt>
                <c:pt idx="530">
                  <c:v>24963.533881690477</c:v>
                </c:pt>
                <c:pt idx="531">
                  <c:v>2709.2138994340476</c:v>
                </c:pt>
                <c:pt idx="532">
                  <c:v>2897.5765426484245</c:v>
                </c:pt>
                <c:pt idx="533">
                  <c:v>2920.9569745134563</c:v>
                </c:pt>
                <c:pt idx="534">
                  <c:v>2935.861832436919</c:v>
                </c:pt>
                <c:pt idx="535">
                  <c:v>2955.0252700453002</c:v>
                </c:pt>
                <c:pt idx="536">
                  <c:v>2955.0607490371913</c:v>
                </c:pt>
                <c:pt idx="537">
                  <c:v>2924.745014082268</c:v>
                </c:pt>
                <c:pt idx="538">
                  <c:v>2957.3813158021617</c:v>
                </c:pt>
                <c:pt idx="539">
                  <c:v>2970.8712127342819</c:v>
                </c:pt>
                <c:pt idx="540">
                  <c:v>2979.7594726453226</c:v>
                </c:pt>
                <c:pt idx="541">
                  <c:v>3021.3504479917387</c:v>
                </c:pt>
                <c:pt idx="542">
                  <c:v>2991.0288820855321</c:v>
                </c:pt>
                <c:pt idx="543">
                  <c:v>3003.7476984255018</c:v>
                </c:pt>
                <c:pt idx="544">
                  <c:v>2957.762087985202</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1986.5587690086777</c:v>
                </c:pt>
                <c:pt idx="562">
                  <c:v>1911.0156128143892</c:v>
                </c:pt>
                <c:pt idx="563">
                  <c:v>1875.4829571266348</c:v>
                </c:pt>
                <c:pt idx="564">
                  <c:v>1976.2664318318789</c:v>
                </c:pt>
                <c:pt idx="565">
                  <c:v>2024.8369740634537</c:v>
                </c:pt>
                <c:pt idx="566">
                  <c:v>2012.9266238396988</c:v>
                </c:pt>
                <c:pt idx="567">
                  <c:v>1895.8973211744801</c:v>
                </c:pt>
                <c:pt idx="568">
                  <c:v>2003.5968552397565</c:v>
                </c:pt>
                <c:pt idx="569">
                  <c:v>1990.9867048339918</c:v>
                </c:pt>
                <c:pt idx="570">
                  <c:v>2016.565720205009</c:v>
                </c:pt>
                <c:pt idx="571">
                  <c:v>1996.802401414762</c:v>
                </c:pt>
                <c:pt idx="572">
                  <c:v>20135.568808965756</c:v>
                </c:pt>
                <c:pt idx="573">
                  <c:v>39079.40422669649</c:v>
                </c:pt>
                <c:pt idx="574">
                  <c:v>38357.657271967335</c:v>
                </c:pt>
                <c:pt idx="575">
                  <c:v>37648.707394023739</c:v>
                </c:pt>
                <c:pt idx="576">
                  <c:v>37442.059297704698</c:v>
                </c:pt>
                <c:pt idx="577">
                  <c:v>37334.831135316686</c:v>
                </c:pt>
                <c:pt idx="578">
                  <c:v>38413.071087590855</c:v>
                </c:pt>
                <c:pt idx="579">
                  <c:v>11687.183546174567</c:v>
                </c:pt>
                <c:pt idx="580">
                  <c:v>3485.9518461056055</c:v>
                </c:pt>
                <c:pt idx="581">
                  <c:v>2391.2790038755784</c:v>
                </c:pt>
                <c:pt idx="582">
                  <c:v>2211.2851885937152</c:v>
                </c:pt>
                <c:pt idx="583">
                  <c:v>2272.1457437010972</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1457.0468534991348</c:v>
                </c:pt>
                <c:pt idx="954">
                  <c:v>1447.6205914481855</c:v>
                </c:pt>
                <c:pt idx="955">
                  <c:v>1392.6379616651684</c:v>
                </c:pt>
                <c:pt idx="956">
                  <c:v>1300.4575316166506</c:v>
                </c:pt>
                <c:pt idx="957">
                  <c:v>1380.2332265468315</c:v>
                </c:pt>
                <c:pt idx="958">
                  <c:v>1233.2342171226317</c:v>
                </c:pt>
                <c:pt idx="959">
                  <c:v>1310.6085509016489</c:v>
                </c:pt>
                <c:pt idx="960">
                  <c:v>1173.5043773132998</c:v>
                </c:pt>
                <c:pt idx="961">
                  <c:v>1205.516388225245</c:v>
                </c:pt>
                <c:pt idx="962">
                  <c:v>1041.4031597737844</c:v>
                </c:pt>
                <c:pt idx="963">
                  <c:v>1241.9215980998551</c:v>
                </c:pt>
                <c:pt idx="964">
                  <c:v>1178.7843957712253</c:v>
                </c:pt>
                <c:pt idx="965">
                  <c:v>1171.0290420707315</c:v>
                </c:pt>
                <c:pt idx="966">
                  <c:v>1090.3814504227601</c:v>
                </c:pt>
                <c:pt idx="967">
                  <c:v>1129.9648255500724</c:v>
                </c:pt>
                <c:pt idx="968">
                  <c:v>888.1968330175705</c:v>
                </c:pt>
                <c:pt idx="969">
                  <c:v>959.88621598351745</c:v>
                </c:pt>
                <c:pt idx="970">
                  <c:v>865.08345451112837</c:v>
                </c:pt>
                <c:pt idx="971">
                  <c:v>766.99211529468494</c:v>
                </c:pt>
                <c:pt idx="972">
                  <c:v>962.81096756203726</c:v>
                </c:pt>
                <c:pt idx="973">
                  <c:v>727.00440839953569</c:v>
                </c:pt>
                <c:pt idx="974">
                  <c:v>735.8645652278085</c:v>
                </c:pt>
                <c:pt idx="975">
                  <c:v>4441.6925312853418</c:v>
                </c:pt>
                <c:pt idx="976">
                  <c:v>36415.316723275188</c:v>
                </c:pt>
                <c:pt idx="977">
                  <c:v>37994.971616466843</c:v>
                </c:pt>
                <c:pt idx="978">
                  <c:v>37976.673574302593</c:v>
                </c:pt>
                <c:pt idx="979">
                  <c:v>37910.99317531586</c:v>
                </c:pt>
                <c:pt idx="980">
                  <c:v>37713.047897448145</c:v>
                </c:pt>
                <c:pt idx="981">
                  <c:v>37559.719582460326</c:v>
                </c:pt>
                <c:pt idx="982">
                  <c:v>37515.500303705536</c:v>
                </c:pt>
                <c:pt idx="983">
                  <c:v>37522.09913051327</c:v>
                </c:pt>
                <c:pt idx="984">
                  <c:v>37369.277432243027</c:v>
                </c:pt>
                <c:pt idx="985">
                  <c:v>37333.771439365548</c:v>
                </c:pt>
                <c:pt idx="986">
                  <c:v>37476.376853712398</c:v>
                </c:pt>
                <c:pt idx="987">
                  <c:v>37562.49551944335</c:v>
                </c:pt>
                <c:pt idx="988">
                  <c:v>37556.715225368738</c:v>
                </c:pt>
                <c:pt idx="989">
                  <c:v>37518.129411180817</c:v>
                </c:pt>
                <c:pt idx="990">
                  <c:v>37489.598409883183</c:v>
                </c:pt>
                <c:pt idx="991">
                  <c:v>37521.624077566463</c:v>
                </c:pt>
                <c:pt idx="992">
                  <c:v>37462.500835138562</c:v>
                </c:pt>
                <c:pt idx="993">
                  <c:v>37504.606144106387</c:v>
                </c:pt>
                <c:pt idx="994">
                  <c:v>37471.275985546905</c:v>
                </c:pt>
                <c:pt idx="995">
                  <c:v>37399.402430166803</c:v>
                </c:pt>
                <c:pt idx="996">
                  <c:v>37369.310791057345</c:v>
                </c:pt>
                <c:pt idx="997">
                  <c:v>37358.166895977658</c:v>
                </c:pt>
                <c:pt idx="998">
                  <c:v>37368.953632779914</c:v>
                </c:pt>
                <c:pt idx="999">
                  <c:v>37363.047408390048</c:v>
                </c:pt>
                <c:pt idx="1000">
                  <c:v>37470.078392146032</c:v>
                </c:pt>
                <c:pt idx="1001">
                  <c:v>37466.513892598945</c:v>
                </c:pt>
                <c:pt idx="1002">
                  <c:v>37412.191086934014</c:v>
                </c:pt>
                <c:pt idx="1003">
                  <c:v>37408.421739292142</c:v>
                </c:pt>
                <c:pt idx="1004">
                  <c:v>37419.667472100256</c:v>
                </c:pt>
                <c:pt idx="1005">
                  <c:v>37286.939675742389</c:v>
                </c:pt>
                <c:pt idx="1006">
                  <c:v>37310.195172717176</c:v>
                </c:pt>
                <c:pt idx="1007">
                  <c:v>37257.066505374511</c:v>
                </c:pt>
                <c:pt idx="1008">
                  <c:v>37250.246470493075</c:v>
                </c:pt>
                <c:pt idx="1009">
                  <c:v>37245.429180993633</c:v>
                </c:pt>
                <c:pt idx="1010">
                  <c:v>37334.284480873743</c:v>
                </c:pt>
                <c:pt idx="1011">
                  <c:v>37227.744035704927</c:v>
                </c:pt>
                <c:pt idx="1012">
                  <c:v>37205.327207718292</c:v>
                </c:pt>
                <c:pt idx="1013">
                  <c:v>37217.08371518652</c:v>
                </c:pt>
                <c:pt idx="1014">
                  <c:v>37176.839933816591</c:v>
                </c:pt>
                <c:pt idx="1015">
                  <c:v>37200.33806196451</c:v>
                </c:pt>
                <c:pt idx="1016">
                  <c:v>37223.379136536518</c:v>
                </c:pt>
                <c:pt idx="1017">
                  <c:v>37277.580291990438</c:v>
                </c:pt>
                <c:pt idx="1018">
                  <c:v>37268.951387312016</c:v>
                </c:pt>
                <c:pt idx="1019">
                  <c:v>37273.123817062376</c:v>
                </c:pt>
                <c:pt idx="1020">
                  <c:v>37319.083416378497</c:v>
                </c:pt>
                <c:pt idx="1021">
                  <c:v>37261.966396101314</c:v>
                </c:pt>
                <c:pt idx="1022">
                  <c:v>37268.488829221329</c:v>
                </c:pt>
                <c:pt idx="1023">
                  <c:v>37283.525643201669</c:v>
                </c:pt>
                <c:pt idx="1024">
                  <c:v>37267.518361963826</c:v>
                </c:pt>
                <c:pt idx="1025">
                  <c:v>37195.332756088181</c:v>
                </c:pt>
                <c:pt idx="1026">
                  <c:v>37218.46335553527</c:v>
                </c:pt>
                <c:pt idx="1027">
                  <c:v>37171.18926312129</c:v>
                </c:pt>
                <c:pt idx="1028">
                  <c:v>37143.88329394062</c:v>
                </c:pt>
                <c:pt idx="1029">
                  <c:v>37147.284530931713</c:v>
                </c:pt>
                <c:pt idx="1030">
                  <c:v>37245.305442408724</c:v>
                </c:pt>
                <c:pt idx="1031">
                  <c:v>37153.509387179212</c:v>
                </c:pt>
                <c:pt idx="1032">
                  <c:v>37126.91209780574</c:v>
                </c:pt>
                <c:pt idx="1033">
                  <c:v>37157.808850795031</c:v>
                </c:pt>
                <c:pt idx="1034">
                  <c:v>37209.357862476507</c:v>
                </c:pt>
                <c:pt idx="1035">
                  <c:v>37414.327060947813</c:v>
                </c:pt>
                <c:pt idx="1036">
                  <c:v>37491.473352517685</c:v>
                </c:pt>
                <c:pt idx="1037">
                  <c:v>37333.37644531727</c:v>
                </c:pt>
                <c:pt idx="1038">
                  <c:v>37171.465231639144</c:v>
                </c:pt>
                <c:pt idx="1039">
                  <c:v>37110.493961014348</c:v>
                </c:pt>
                <c:pt idx="1040">
                  <c:v>37014.183256473145</c:v>
                </c:pt>
                <c:pt idx="1041">
                  <c:v>37050.010126376153</c:v>
                </c:pt>
                <c:pt idx="1042">
                  <c:v>37588.015388453008</c:v>
                </c:pt>
                <c:pt idx="1043">
                  <c:v>13363.836886255536</c:v>
                </c:pt>
                <c:pt idx="1044">
                  <c:v>5783.3219304104769</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641.99221830979502</c:v>
                </c:pt>
                <c:pt idx="1067">
                  <c:v>801.86673871414007</c:v>
                </c:pt>
                <c:pt idx="1068">
                  <c:v>776.18272798273222</c:v>
                </c:pt>
                <c:pt idx="1069">
                  <c:v>765.13267797783521</c:v>
                </c:pt>
                <c:pt idx="1070">
                  <c:v>697.52545956874087</c:v>
                </c:pt>
                <c:pt idx="1071">
                  <c:v>698.28590904111525</c:v>
                </c:pt>
                <c:pt idx="1072">
                  <c:v>679.01978933117755</c:v>
                </c:pt>
                <c:pt idx="1073">
                  <c:v>646.14913366343671</c:v>
                </c:pt>
                <c:pt idx="1074">
                  <c:v>646.66068435746081</c:v>
                </c:pt>
                <c:pt idx="1075">
                  <c:v>677.12791946193715</c:v>
                </c:pt>
                <c:pt idx="1076">
                  <c:v>674.67879505575763</c:v>
                </c:pt>
                <c:pt idx="1077">
                  <c:v>697.52779848933767</c:v>
                </c:pt>
                <c:pt idx="1078">
                  <c:v>805.87110436438229</c:v>
                </c:pt>
                <c:pt idx="1079">
                  <c:v>650.66611958468002</c:v>
                </c:pt>
                <c:pt idx="1080">
                  <c:v>740.39721018804687</c:v>
                </c:pt>
                <c:pt idx="1081">
                  <c:v>651.49476605904511</c:v>
                </c:pt>
                <c:pt idx="1082">
                  <c:v>714.24457879172178</c:v>
                </c:pt>
                <c:pt idx="1083">
                  <c:v>697.69386571826453</c:v>
                </c:pt>
                <c:pt idx="1084">
                  <c:v>754.02612859167255</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649.47868528798733</c:v>
                </c:pt>
                <c:pt idx="1107">
                  <c:v>717.79833501998382</c:v>
                </c:pt>
                <c:pt idx="1108">
                  <c:v>696.01179553599775</c:v>
                </c:pt>
                <c:pt idx="1109">
                  <c:v>10548.133573526604</c:v>
                </c:pt>
                <c:pt idx="1110">
                  <c:v>37511.218896234037</c:v>
                </c:pt>
                <c:pt idx="1111">
                  <c:v>36695.542312242585</c:v>
                </c:pt>
                <c:pt idx="1112">
                  <c:v>36606.28983726303</c:v>
                </c:pt>
                <c:pt idx="1113">
                  <c:v>35824.08034772674</c:v>
                </c:pt>
                <c:pt idx="1114">
                  <c:v>33000.584421950633</c:v>
                </c:pt>
                <c:pt idx="1115">
                  <c:v>32367.991685828565</c:v>
                </c:pt>
                <c:pt idx="1116">
                  <c:v>32910.88770541946</c:v>
                </c:pt>
                <c:pt idx="1117">
                  <c:v>32389.349279953043</c:v>
                </c:pt>
                <c:pt idx="1118">
                  <c:v>32763.929541642468</c:v>
                </c:pt>
                <c:pt idx="1119">
                  <c:v>33751.620359556873</c:v>
                </c:pt>
                <c:pt idx="1120">
                  <c:v>32440.952688060202</c:v>
                </c:pt>
                <c:pt idx="1121">
                  <c:v>31964.537008778254</c:v>
                </c:pt>
                <c:pt idx="1122">
                  <c:v>30916.251627722384</c:v>
                </c:pt>
                <c:pt idx="1123">
                  <c:v>30312.069863551857</c:v>
                </c:pt>
                <c:pt idx="1124">
                  <c:v>29501.576171648503</c:v>
                </c:pt>
                <c:pt idx="1125">
                  <c:v>31760.988854542375</c:v>
                </c:pt>
                <c:pt idx="1126">
                  <c:v>36071.716750923792</c:v>
                </c:pt>
                <c:pt idx="1127">
                  <c:v>37640.217029164232</c:v>
                </c:pt>
                <c:pt idx="1128">
                  <c:v>38093.720064405599</c:v>
                </c:pt>
                <c:pt idx="1129">
                  <c:v>37922.793538469079</c:v>
                </c:pt>
                <c:pt idx="1130">
                  <c:v>37727.80254897078</c:v>
                </c:pt>
                <c:pt idx="1131">
                  <c:v>37469.546902120113</c:v>
                </c:pt>
                <c:pt idx="1132">
                  <c:v>37599.324824351075</c:v>
                </c:pt>
                <c:pt idx="1133">
                  <c:v>37591.784115693968</c:v>
                </c:pt>
                <c:pt idx="1134">
                  <c:v>37448.069335754713</c:v>
                </c:pt>
                <c:pt idx="1135">
                  <c:v>37257.230659411354</c:v>
                </c:pt>
                <c:pt idx="1136">
                  <c:v>37083.786799776557</c:v>
                </c:pt>
                <c:pt idx="1137">
                  <c:v>37057.329958846174</c:v>
                </c:pt>
                <c:pt idx="1138">
                  <c:v>37546.28700782657</c:v>
                </c:pt>
                <c:pt idx="1139">
                  <c:v>37347.131414163116</c:v>
                </c:pt>
                <c:pt idx="1140">
                  <c:v>36933.270475119352</c:v>
                </c:pt>
                <c:pt idx="1141">
                  <c:v>36291.216547272605</c:v>
                </c:pt>
                <c:pt idx="1142">
                  <c:v>34114.727044220766</c:v>
                </c:pt>
                <c:pt idx="1143">
                  <c:v>34071.549382976693</c:v>
                </c:pt>
                <c:pt idx="1144">
                  <c:v>36616.859974914791</c:v>
                </c:pt>
                <c:pt idx="1145">
                  <c:v>37368.659542993708</c:v>
                </c:pt>
                <c:pt idx="1146">
                  <c:v>37214.932594794038</c:v>
                </c:pt>
                <c:pt idx="1147">
                  <c:v>35267.26970209281</c:v>
                </c:pt>
                <c:pt idx="1148">
                  <c:v>34058.075692190723</c:v>
                </c:pt>
                <c:pt idx="1149">
                  <c:v>35445.280214367311</c:v>
                </c:pt>
                <c:pt idx="1150">
                  <c:v>37120.314295579992</c:v>
                </c:pt>
                <c:pt idx="1151">
                  <c:v>36480.798108710842</c:v>
                </c:pt>
                <c:pt idx="1152">
                  <c:v>34990.168363783756</c:v>
                </c:pt>
                <c:pt idx="1153">
                  <c:v>32786.179460536441</c:v>
                </c:pt>
                <c:pt idx="1154">
                  <c:v>31500.304128235577</c:v>
                </c:pt>
                <c:pt idx="1155">
                  <c:v>33026.392600983381</c:v>
                </c:pt>
                <c:pt idx="1156">
                  <c:v>32891.950445482136</c:v>
                </c:pt>
                <c:pt idx="1157">
                  <c:v>33152.859648518759</c:v>
                </c:pt>
                <c:pt idx="1158">
                  <c:v>31668.178308460116</c:v>
                </c:pt>
                <c:pt idx="1159">
                  <c:v>35459.595862108472</c:v>
                </c:pt>
                <c:pt idx="1160">
                  <c:v>37274.324714910981</c:v>
                </c:pt>
                <c:pt idx="1161">
                  <c:v>34426.867871698072</c:v>
                </c:pt>
                <c:pt idx="1162">
                  <c:v>30927.290457754822</c:v>
                </c:pt>
                <c:pt idx="1163">
                  <c:v>31624.10540091513</c:v>
                </c:pt>
                <c:pt idx="1164">
                  <c:v>33752.125794542728</c:v>
                </c:pt>
                <c:pt idx="1165">
                  <c:v>33649.090744957328</c:v>
                </c:pt>
                <c:pt idx="1166">
                  <c:v>31310.543359171352</c:v>
                </c:pt>
                <c:pt idx="1167">
                  <c:v>30268.468967797358</c:v>
                </c:pt>
                <c:pt idx="1168">
                  <c:v>31511.197980022429</c:v>
                </c:pt>
                <c:pt idx="1169">
                  <c:v>34325.427868576844</c:v>
                </c:pt>
                <c:pt idx="1170">
                  <c:v>33168.608850558601</c:v>
                </c:pt>
                <c:pt idx="1171">
                  <c:v>30480.133220418295</c:v>
                </c:pt>
                <c:pt idx="1172">
                  <c:v>31489.697079857189</c:v>
                </c:pt>
                <c:pt idx="1173">
                  <c:v>33521.14154798488</c:v>
                </c:pt>
                <c:pt idx="1174">
                  <c:v>34172.081102404001</c:v>
                </c:pt>
                <c:pt idx="1175">
                  <c:v>29822.712462665637</c:v>
                </c:pt>
                <c:pt idx="1176">
                  <c:v>28299.067254461846</c:v>
                </c:pt>
                <c:pt idx="1177">
                  <c:v>30324.526541769505</c:v>
                </c:pt>
                <c:pt idx="1178">
                  <c:v>32619.861972065766</c:v>
                </c:pt>
                <c:pt idx="1179">
                  <c:v>33188.809734245144</c:v>
                </c:pt>
                <c:pt idx="1180">
                  <c:v>33057.973169821504</c:v>
                </c:pt>
                <c:pt idx="1181">
                  <c:v>34832.12376092474</c:v>
                </c:pt>
                <c:pt idx="1182">
                  <c:v>34964.255985218289</c:v>
                </c:pt>
                <c:pt idx="1183">
                  <c:v>32169.261650138102</c:v>
                </c:pt>
                <c:pt idx="1184">
                  <c:v>31286.368707036971</c:v>
                </c:pt>
                <c:pt idx="1185">
                  <c:v>30558.849522942306</c:v>
                </c:pt>
                <c:pt idx="1186">
                  <c:v>34059.097659414016</c:v>
                </c:pt>
                <c:pt idx="1187">
                  <c:v>35532.876251081623</c:v>
                </c:pt>
                <c:pt idx="1188">
                  <c:v>37760.31886019111</c:v>
                </c:pt>
                <c:pt idx="1189">
                  <c:v>34316.520115210609</c:v>
                </c:pt>
                <c:pt idx="1190">
                  <c:v>29350.266990790766</c:v>
                </c:pt>
                <c:pt idx="1191">
                  <c:v>30761.621347301207</c:v>
                </c:pt>
                <c:pt idx="1192">
                  <c:v>33419.751230772337</c:v>
                </c:pt>
                <c:pt idx="1193">
                  <c:v>36657.083976827067</c:v>
                </c:pt>
                <c:pt idx="1194">
                  <c:v>36553.589801323411</c:v>
                </c:pt>
                <c:pt idx="1195">
                  <c:v>32129.221570535501</c:v>
                </c:pt>
                <c:pt idx="1196">
                  <c:v>32771.493461304904</c:v>
                </c:pt>
                <c:pt idx="1197">
                  <c:v>36746.517392528054</c:v>
                </c:pt>
                <c:pt idx="1198">
                  <c:v>38126.621929003792</c:v>
                </c:pt>
                <c:pt idx="1199">
                  <c:v>38383.266405095659</c:v>
                </c:pt>
                <c:pt idx="1200">
                  <c:v>22148.678467729162</c:v>
                </c:pt>
                <c:pt idx="1201">
                  <c:v>2396.2932684009766</c:v>
                </c:pt>
                <c:pt idx="1202">
                  <c:v>665.31346119424552</c:v>
                </c:pt>
                <c:pt idx="1203">
                  <c:v>795.77146755591195</c:v>
                </c:pt>
                <c:pt idx="1204">
                  <c:v>769.45772364931179</c:v>
                </c:pt>
                <c:pt idx="1205">
                  <c:v>806.1207851669875</c:v>
                </c:pt>
                <c:pt idx="1206">
                  <c:v>788.63266015614806</c:v>
                </c:pt>
                <c:pt idx="1207">
                  <c:v>774.13670286563183</c:v>
                </c:pt>
                <c:pt idx="1208">
                  <c:v>892.13130796101598</c:v>
                </c:pt>
                <c:pt idx="1209">
                  <c:v>721.73402368453503</c:v>
                </c:pt>
                <c:pt idx="1210">
                  <c:v>792.14333955045458</c:v>
                </c:pt>
                <c:pt idx="1211">
                  <c:v>767.25232581942066</c:v>
                </c:pt>
                <c:pt idx="1212">
                  <c:v>861.48511423602076</c:v>
                </c:pt>
                <c:pt idx="1213">
                  <c:v>862.61956101281726</c:v>
                </c:pt>
                <c:pt idx="1214">
                  <c:v>858.62080337996872</c:v>
                </c:pt>
                <c:pt idx="1215">
                  <c:v>759.48754770504343</c:v>
                </c:pt>
                <c:pt idx="1216">
                  <c:v>835.65863050418739</c:v>
                </c:pt>
                <c:pt idx="1217">
                  <c:v>735.69255139936399</c:v>
                </c:pt>
                <c:pt idx="1218">
                  <c:v>754.07347529908088</c:v>
                </c:pt>
                <c:pt idx="1219">
                  <c:v>729.30121810608478</c:v>
                </c:pt>
                <c:pt idx="1220">
                  <c:v>729.32508402907968</c:v>
                </c:pt>
                <c:pt idx="1221">
                  <c:v>821.11124592920271</c:v>
                </c:pt>
                <c:pt idx="1222">
                  <c:v>663.79092197357647</c:v>
                </c:pt>
                <c:pt idx="1223">
                  <c:v>788.42613360099688</c:v>
                </c:pt>
                <c:pt idx="1224">
                  <c:v>765.6297794283081</c:v>
                </c:pt>
                <c:pt idx="1225">
                  <c:v>809.79664896313955</c:v>
                </c:pt>
                <c:pt idx="1226">
                  <c:v>748.52288214028636</c:v>
                </c:pt>
                <c:pt idx="1227">
                  <c:v>768.42638622968582</c:v>
                </c:pt>
                <c:pt idx="1228">
                  <c:v>676.73501520339721</c:v>
                </c:pt>
                <c:pt idx="1229">
                  <c:v>720.60091400700242</c:v>
                </c:pt>
                <c:pt idx="1230">
                  <c:v>674.71432845522622</c:v>
                </c:pt>
                <c:pt idx="1231">
                  <c:v>763.58011758276291</c:v>
                </c:pt>
                <c:pt idx="1232">
                  <c:v>651.5199369495989</c:v>
                </c:pt>
                <c:pt idx="1233">
                  <c:v>674.72079541188373</c:v>
                </c:pt>
                <c:pt idx="1234">
                  <c:v>650.81447782773921</c:v>
                </c:pt>
                <c:pt idx="1235">
                  <c:v>678.19996222465113</c:v>
                </c:pt>
                <c:pt idx="1236">
                  <c:v>652.08551630240743</c:v>
                </c:pt>
                <c:pt idx="1237">
                  <c:v>652.69081781401303</c:v>
                </c:pt>
                <c:pt idx="1238">
                  <c:v>653.33321681502923</c:v>
                </c:pt>
                <c:pt idx="1239">
                  <c:v>653.94990183811308</c:v>
                </c:pt>
                <c:pt idx="1240">
                  <c:v>654.48619127507186</c:v>
                </c:pt>
                <c:pt idx="1241">
                  <c:v>710.51352360813235</c:v>
                </c:pt>
                <c:pt idx="1242">
                  <c:v>716.0473176475208</c:v>
                </c:pt>
                <c:pt idx="1243">
                  <c:v>656.37596177622299</c:v>
                </c:pt>
                <c:pt idx="1244">
                  <c:v>724.28997605054872</c:v>
                </c:pt>
                <c:pt idx="1245">
                  <c:v>682.20980197233746</c:v>
                </c:pt>
                <c:pt idx="1246">
                  <c:v>703.63284863229694</c:v>
                </c:pt>
                <c:pt idx="1247">
                  <c:v>658.77691574929884</c:v>
                </c:pt>
                <c:pt idx="1248">
                  <c:v>705.18391023661161</c:v>
                </c:pt>
                <c:pt idx="1249">
                  <c:v>689.99173923357637</c:v>
                </c:pt>
                <c:pt idx="1250">
                  <c:v>763.25605853115269</c:v>
                </c:pt>
                <c:pt idx="1251">
                  <c:v>682.4215128212594</c:v>
                </c:pt>
                <c:pt idx="1252">
                  <c:v>700.6441003855108</c:v>
                </c:pt>
                <c:pt idx="1253">
                  <c:v>662.27049254109863</c:v>
                </c:pt>
                <c:pt idx="1254">
                  <c:v>685.94510568967905</c:v>
                </c:pt>
                <c:pt idx="1255">
                  <c:v>688.2178362995802</c:v>
                </c:pt>
                <c:pt idx="1256">
                  <c:v>733.09531286827553</c:v>
                </c:pt>
                <c:pt idx="1257">
                  <c:v>710.28840738729434</c:v>
                </c:pt>
                <c:pt idx="1258">
                  <c:v>664.91685152010609</c:v>
                </c:pt>
                <c:pt idx="1259">
                  <c:v>665.38552795813007</c:v>
                </c:pt>
                <c:pt idx="1260">
                  <c:v>665.92951982570071</c:v>
                </c:pt>
                <c:pt idx="1261">
                  <c:v>720.47851937146288</c:v>
                </c:pt>
                <c:pt idx="1262">
                  <c:v>711.53778949478749</c:v>
                </c:pt>
                <c:pt idx="1263">
                  <c:v>667.43813292428376</c:v>
                </c:pt>
                <c:pt idx="1264">
                  <c:v>737.99440444665038</c:v>
                </c:pt>
                <c:pt idx="1265">
                  <c:v>668.60790500791586</c:v>
                </c:pt>
                <c:pt idx="1266">
                  <c:v>669.00699025358381</c:v>
                </c:pt>
                <c:pt idx="1267">
                  <c:v>4529.125253486548</c:v>
                </c:pt>
                <c:pt idx="1268">
                  <c:v>34825.460212274389</c:v>
                </c:pt>
                <c:pt idx="1269">
                  <c:v>38228.16072996259</c:v>
                </c:pt>
                <c:pt idx="1270">
                  <c:v>38078.825313733025</c:v>
                </c:pt>
                <c:pt idx="1271">
                  <c:v>37938.945036343735</c:v>
                </c:pt>
                <c:pt idx="1272">
                  <c:v>37892.380490607022</c:v>
                </c:pt>
                <c:pt idx="1273">
                  <c:v>37842.953258260088</c:v>
                </c:pt>
                <c:pt idx="1274">
                  <c:v>37792.046006103359</c:v>
                </c:pt>
                <c:pt idx="1275">
                  <c:v>37546.89993451436</c:v>
                </c:pt>
                <c:pt idx="1276">
                  <c:v>37423.70663221876</c:v>
                </c:pt>
                <c:pt idx="1277">
                  <c:v>37442.127788158257</c:v>
                </c:pt>
                <c:pt idx="1278">
                  <c:v>37352.954032337664</c:v>
                </c:pt>
                <c:pt idx="1279">
                  <c:v>37390.599041841429</c:v>
                </c:pt>
                <c:pt idx="1280">
                  <c:v>37196.115466741721</c:v>
                </c:pt>
                <c:pt idx="1281">
                  <c:v>37138.958373067777</c:v>
                </c:pt>
                <c:pt idx="1282">
                  <c:v>37184.848171440761</c:v>
                </c:pt>
                <c:pt idx="1283">
                  <c:v>37146.230529977875</c:v>
                </c:pt>
                <c:pt idx="1284">
                  <c:v>37251.821590813001</c:v>
                </c:pt>
                <c:pt idx="1285">
                  <c:v>37219.105176311728</c:v>
                </c:pt>
                <c:pt idx="1286">
                  <c:v>37223.382276596625</c:v>
                </c:pt>
                <c:pt idx="1287">
                  <c:v>37241.304293104011</c:v>
                </c:pt>
                <c:pt idx="1288">
                  <c:v>37182.507666480538</c:v>
                </c:pt>
                <c:pt idx="1289">
                  <c:v>37180.009140833215</c:v>
                </c:pt>
                <c:pt idx="1290">
                  <c:v>37221.600789407887</c:v>
                </c:pt>
                <c:pt idx="1291">
                  <c:v>37190.845653520031</c:v>
                </c:pt>
                <c:pt idx="1292">
                  <c:v>37205.142425471546</c:v>
                </c:pt>
                <c:pt idx="1293">
                  <c:v>37229.871046986184</c:v>
                </c:pt>
                <c:pt idx="1294">
                  <c:v>37174.266489481925</c:v>
                </c:pt>
                <c:pt idx="1295">
                  <c:v>37196.017914694545</c:v>
                </c:pt>
                <c:pt idx="1296">
                  <c:v>37194.097580450776</c:v>
                </c:pt>
                <c:pt idx="1297">
                  <c:v>37216.268516596159</c:v>
                </c:pt>
                <c:pt idx="1298">
                  <c:v>37207.303101764126</c:v>
                </c:pt>
                <c:pt idx="1299">
                  <c:v>37207.020505350825</c:v>
                </c:pt>
                <c:pt idx="1300">
                  <c:v>37194.762427049878</c:v>
                </c:pt>
                <c:pt idx="1301">
                  <c:v>37196.942976162834</c:v>
                </c:pt>
                <c:pt idx="1302">
                  <c:v>37209.621975111964</c:v>
                </c:pt>
                <c:pt idx="1303">
                  <c:v>37212.435103905198</c:v>
                </c:pt>
                <c:pt idx="1304">
                  <c:v>37146.479146482547</c:v>
                </c:pt>
                <c:pt idx="1305">
                  <c:v>37139.64364969929</c:v>
                </c:pt>
                <c:pt idx="1306">
                  <c:v>37096.493058154978</c:v>
                </c:pt>
                <c:pt idx="1307">
                  <c:v>37039.98023950855</c:v>
                </c:pt>
                <c:pt idx="1308">
                  <c:v>37066.224827106795</c:v>
                </c:pt>
                <c:pt idx="1309">
                  <c:v>37053.854611118637</c:v>
                </c:pt>
                <c:pt idx="1310">
                  <c:v>37484.110075038669</c:v>
                </c:pt>
                <c:pt idx="1311">
                  <c:v>37625.806344678007</c:v>
                </c:pt>
                <c:pt idx="1312">
                  <c:v>37728.951438415053</c:v>
                </c:pt>
                <c:pt idx="1313">
                  <c:v>37705.371329333386</c:v>
                </c:pt>
                <c:pt idx="1314">
                  <c:v>37269.767541980742</c:v>
                </c:pt>
                <c:pt idx="1315">
                  <c:v>37092.922681635617</c:v>
                </c:pt>
                <c:pt idx="1316">
                  <c:v>37112.901949987812</c:v>
                </c:pt>
                <c:pt idx="1317">
                  <c:v>37337.748360371588</c:v>
                </c:pt>
                <c:pt idx="1318">
                  <c:v>37440.92774427533</c:v>
                </c:pt>
                <c:pt idx="1319">
                  <c:v>36934.296062358218</c:v>
                </c:pt>
                <c:pt idx="1320">
                  <c:v>36705.66353383263</c:v>
                </c:pt>
                <c:pt idx="1321">
                  <c:v>35523.665479083858</c:v>
                </c:pt>
                <c:pt idx="1322">
                  <c:v>35666.161820505062</c:v>
                </c:pt>
                <c:pt idx="1323">
                  <c:v>37538.641241425277</c:v>
                </c:pt>
                <c:pt idx="1324">
                  <c:v>37838.174506443742</c:v>
                </c:pt>
                <c:pt idx="1325">
                  <c:v>36995.522446958224</c:v>
                </c:pt>
                <c:pt idx="1326">
                  <c:v>34819.081755787134</c:v>
                </c:pt>
                <c:pt idx="1327">
                  <c:v>34930.688484750193</c:v>
                </c:pt>
                <c:pt idx="1328">
                  <c:v>37169.105480992795</c:v>
                </c:pt>
                <c:pt idx="1329">
                  <c:v>38029.844905674458</c:v>
                </c:pt>
                <c:pt idx="1330">
                  <c:v>37815.901357489827</c:v>
                </c:pt>
                <c:pt idx="1331">
                  <c:v>36847.201070455711</c:v>
                </c:pt>
                <c:pt idx="1332">
                  <c:v>33264.895645820099</c:v>
                </c:pt>
                <c:pt idx="1333">
                  <c:v>31132.192835911479</c:v>
                </c:pt>
                <c:pt idx="1334">
                  <c:v>31513.031900174934</c:v>
                </c:pt>
                <c:pt idx="1335">
                  <c:v>35804.02565604647</c:v>
                </c:pt>
                <c:pt idx="1336">
                  <c:v>37218.462515483297</c:v>
                </c:pt>
                <c:pt idx="1337">
                  <c:v>37557.043816987672</c:v>
                </c:pt>
                <c:pt idx="1338">
                  <c:v>37224.459573777516</c:v>
                </c:pt>
                <c:pt idx="1339">
                  <c:v>25614.139449482627</c:v>
                </c:pt>
                <c:pt idx="1340">
                  <c:v>3127.0011464085119</c:v>
                </c:pt>
                <c:pt idx="1341">
                  <c:v>784.84223167032565</c:v>
                </c:pt>
                <c:pt idx="1342">
                  <c:v>632.08558905294342</c:v>
                </c:pt>
                <c:pt idx="1343">
                  <c:v>659.70596802666341</c:v>
                </c:pt>
                <c:pt idx="1344">
                  <c:v>634.37472198531793</c:v>
                </c:pt>
                <c:pt idx="1345">
                  <c:v>668.88752441993893</c:v>
                </c:pt>
                <c:pt idx="1346">
                  <c:v>658.25761835504534</c:v>
                </c:pt>
                <c:pt idx="1347">
                  <c:v>674.70559433735264</c:v>
                </c:pt>
                <c:pt idx="1348">
                  <c:v>769.04033233357575</c:v>
                </c:pt>
                <c:pt idx="1349">
                  <c:v>671.63609076372143</c:v>
                </c:pt>
                <c:pt idx="1350">
                  <c:v>639.33609546367711</c:v>
                </c:pt>
                <c:pt idx="1351">
                  <c:v>688.22721770284124</c:v>
                </c:pt>
                <c:pt idx="1352">
                  <c:v>667.32723692965294</c:v>
                </c:pt>
                <c:pt idx="1353">
                  <c:v>723.53336166619124</c:v>
                </c:pt>
                <c:pt idx="1354">
                  <c:v>671.02838970614289</c:v>
                </c:pt>
                <c:pt idx="1355">
                  <c:v>700.96712814777675</c:v>
                </c:pt>
                <c:pt idx="1356">
                  <c:v>762.85593029286031</c:v>
                </c:pt>
                <c:pt idx="1357">
                  <c:v>687.25229384647105</c:v>
                </c:pt>
                <c:pt idx="1358">
                  <c:v>714.17599236520618</c:v>
                </c:pt>
                <c:pt idx="1359">
                  <c:v>644.58201230320049</c:v>
                </c:pt>
                <c:pt idx="1360">
                  <c:v>665.58853765834237</c:v>
                </c:pt>
                <c:pt idx="1361">
                  <c:v>646.03902938355793</c:v>
                </c:pt>
                <c:pt idx="1362">
                  <c:v>646.38320366367702</c:v>
                </c:pt>
                <c:pt idx="1363">
                  <c:v>647.15601266342708</c:v>
                </c:pt>
                <c:pt idx="1364">
                  <c:v>710.06055630150786</c:v>
                </c:pt>
                <c:pt idx="1365">
                  <c:v>687.31528520961274</c:v>
                </c:pt>
                <c:pt idx="1366">
                  <c:v>649.31389892138043</c:v>
                </c:pt>
                <c:pt idx="1367">
                  <c:v>649.75353182711012</c:v>
                </c:pt>
                <c:pt idx="1368">
                  <c:v>712.5557705920545</c:v>
                </c:pt>
                <c:pt idx="1369">
                  <c:v>651.3521293497547</c:v>
                </c:pt>
                <c:pt idx="1370">
                  <c:v>651.80373116580074</c:v>
                </c:pt>
                <c:pt idx="1371">
                  <c:v>652.23258903205681</c:v>
                </c:pt>
                <c:pt idx="1372">
                  <c:v>779.69200562297681</c:v>
                </c:pt>
                <c:pt idx="1373">
                  <c:v>653.87512730778553</c:v>
                </c:pt>
                <c:pt idx="1374">
                  <c:v>654.45646060051888</c:v>
                </c:pt>
                <c:pt idx="1375">
                  <c:v>655.06405114146344</c:v>
                </c:pt>
                <c:pt idx="1376">
                  <c:v>17620.805603224424</c:v>
                </c:pt>
                <c:pt idx="1377">
                  <c:v>38565.565994669996</c:v>
                </c:pt>
                <c:pt idx="1378">
                  <c:v>38192.216581241293</c:v>
                </c:pt>
                <c:pt idx="1379">
                  <c:v>38139.123671545582</c:v>
                </c:pt>
                <c:pt idx="1380">
                  <c:v>38063.958236352606</c:v>
                </c:pt>
                <c:pt idx="1381">
                  <c:v>37961.359275376795</c:v>
                </c:pt>
                <c:pt idx="1382">
                  <c:v>38018.262187641856</c:v>
                </c:pt>
                <c:pt idx="1383">
                  <c:v>37881.970049180585</c:v>
                </c:pt>
                <c:pt idx="1384">
                  <c:v>37862.790901754299</c:v>
                </c:pt>
                <c:pt idx="1385">
                  <c:v>37763.517240240173</c:v>
                </c:pt>
                <c:pt idx="1386">
                  <c:v>37718.189209336044</c:v>
                </c:pt>
                <c:pt idx="1387">
                  <c:v>37680.724163138868</c:v>
                </c:pt>
                <c:pt idx="1388">
                  <c:v>37754.41195838253</c:v>
                </c:pt>
                <c:pt idx="1389">
                  <c:v>37752.213297983013</c:v>
                </c:pt>
                <c:pt idx="1390">
                  <c:v>37706.536026545364</c:v>
                </c:pt>
                <c:pt idx="1391">
                  <c:v>37697.334548672043</c:v>
                </c:pt>
                <c:pt idx="1392">
                  <c:v>37710.166961197057</c:v>
                </c:pt>
                <c:pt idx="1393">
                  <c:v>37657.732543977101</c:v>
                </c:pt>
                <c:pt idx="1394">
                  <c:v>37671.519818385445</c:v>
                </c:pt>
                <c:pt idx="1395">
                  <c:v>37584.754551253718</c:v>
                </c:pt>
                <c:pt idx="1396">
                  <c:v>37641.721762037276</c:v>
                </c:pt>
                <c:pt idx="1397">
                  <c:v>37667.409924213091</c:v>
                </c:pt>
                <c:pt idx="1398">
                  <c:v>37608.907556333143</c:v>
                </c:pt>
                <c:pt idx="1399">
                  <c:v>37619.120629845063</c:v>
                </c:pt>
                <c:pt idx="1400">
                  <c:v>37571.952370107174</c:v>
                </c:pt>
                <c:pt idx="1401">
                  <c:v>37597.558190526564</c:v>
                </c:pt>
                <c:pt idx="1402">
                  <c:v>37612.02073812882</c:v>
                </c:pt>
                <c:pt idx="1403">
                  <c:v>37592.582003114621</c:v>
                </c:pt>
                <c:pt idx="1404">
                  <c:v>37635.539019177355</c:v>
                </c:pt>
                <c:pt idx="1405">
                  <c:v>37646.94526134133</c:v>
                </c:pt>
                <c:pt idx="1406">
                  <c:v>37605.277450974783</c:v>
                </c:pt>
                <c:pt idx="1407">
                  <c:v>37575.523820571107</c:v>
                </c:pt>
                <c:pt idx="1408">
                  <c:v>37655.911613450451</c:v>
                </c:pt>
                <c:pt idx="1409">
                  <c:v>37694.789581944548</c:v>
                </c:pt>
                <c:pt idx="1410">
                  <c:v>37750.414619888863</c:v>
                </c:pt>
                <c:pt idx="1411">
                  <c:v>37729.356861807901</c:v>
                </c:pt>
                <c:pt idx="1412">
                  <c:v>37770.232454578079</c:v>
                </c:pt>
                <c:pt idx="1413">
                  <c:v>37745.422836925587</c:v>
                </c:pt>
                <c:pt idx="1414">
                  <c:v>37680.443157414593</c:v>
                </c:pt>
                <c:pt idx="1415">
                  <c:v>37702.048415293299</c:v>
                </c:pt>
                <c:pt idx="1416">
                  <c:v>37707.019851388533</c:v>
                </c:pt>
                <c:pt idx="1417">
                  <c:v>37733.576176685092</c:v>
                </c:pt>
                <c:pt idx="1418">
                  <c:v>37774.599913499755</c:v>
                </c:pt>
                <c:pt idx="1419">
                  <c:v>37676.79143884778</c:v>
                </c:pt>
                <c:pt idx="1420">
                  <c:v>37649.933822617932</c:v>
                </c:pt>
                <c:pt idx="1421">
                  <c:v>37606.260546368358</c:v>
                </c:pt>
                <c:pt idx="1422">
                  <c:v>37594.053741999465</c:v>
                </c:pt>
                <c:pt idx="1423">
                  <c:v>37573.487074293691</c:v>
                </c:pt>
                <c:pt idx="1424">
                  <c:v>37558.887730898459</c:v>
                </c:pt>
                <c:pt idx="1425">
                  <c:v>37561.012519927819</c:v>
                </c:pt>
                <c:pt idx="1426">
                  <c:v>37503.790569812059</c:v>
                </c:pt>
                <c:pt idx="1427">
                  <c:v>37436.62786536217</c:v>
                </c:pt>
                <c:pt idx="1428">
                  <c:v>37414.335100952783</c:v>
                </c:pt>
                <c:pt idx="1429">
                  <c:v>37626.997093192738</c:v>
                </c:pt>
                <c:pt idx="1430">
                  <c:v>37655.001568152504</c:v>
                </c:pt>
                <c:pt idx="1431">
                  <c:v>37649.936178976299</c:v>
                </c:pt>
                <c:pt idx="1432">
                  <c:v>37740.902694259086</c:v>
                </c:pt>
                <c:pt idx="1433">
                  <c:v>37725.353692011042</c:v>
                </c:pt>
                <c:pt idx="1434">
                  <c:v>37653.291155439612</c:v>
                </c:pt>
                <c:pt idx="1435">
                  <c:v>37623.188949545227</c:v>
                </c:pt>
                <c:pt idx="1436">
                  <c:v>37643.637949305776</c:v>
                </c:pt>
                <c:pt idx="1437">
                  <c:v>37588.907936386269</c:v>
                </c:pt>
                <c:pt idx="1438">
                  <c:v>37608.473666238788</c:v>
                </c:pt>
                <c:pt idx="1439">
                  <c:v>37519.813365554808</c:v>
                </c:pt>
                <c:pt idx="1440">
                  <c:v>37589.583117481074</c:v>
                </c:pt>
                <c:pt idx="1441">
                  <c:v>37515.920441524191</c:v>
                </c:pt>
                <c:pt idx="1442">
                  <c:v>37478.051205710573</c:v>
                </c:pt>
                <c:pt idx="1443">
                  <c:v>37523.153343274193</c:v>
                </c:pt>
                <c:pt idx="1444">
                  <c:v>37478.985382399958</c:v>
                </c:pt>
                <c:pt idx="1445">
                  <c:v>37453.339795903368</c:v>
                </c:pt>
                <c:pt idx="1446">
                  <c:v>37483.701750737426</c:v>
                </c:pt>
                <c:pt idx="1447">
                  <c:v>37418.190073917307</c:v>
                </c:pt>
                <c:pt idx="1448">
                  <c:v>37485.520136501393</c:v>
                </c:pt>
                <c:pt idx="1449">
                  <c:v>37397.972259253263</c:v>
                </c:pt>
                <c:pt idx="1450">
                  <c:v>37405.84128350814</c:v>
                </c:pt>
                <c:pt idx="1451">
                  <c:v>37436.370290146275</c:v>
                </c:pt>
                <c:pt idx="1452">
                  <c:v>37427.406554712848</c:v>
                </c:pt>
                <c:pt idx="1453">
                  <c:v>37494.03830566605</c:v>
                </c:pt>
                <c:pt idx="1454">
                  <c:v>37618.96098424196</c:v>
                </c:pt>
                <c:pt idx="1455">
                  <c:v>37732.549240891138</c:v>
                </c:pt>
                <c:pt idx="1456">
                  <c:v>37759.291605750717</c:v>
                </c:pt>
                <c:pt idx="1457">
                  <c:v>37776.99217739304</c:v>
                </c:pt>
                <c:pt idx="1458">
                  <c:v>37676.126236544056</c:v>
                </c:pt>
                <c:pt idx="1459">
                  <c:v>37730.663806402685</c:v>
                </c:pt>
                <c:pt idx="1460">
                  <c:v>37647.777293105923</c:v>
                </c:pt>
                <c:pt idx="1461">
                  <c:v>37679.340842286743</c:v>
                </c:pt>
                <c:pt idx="1462">
                  <c:v>37684.432934747143</c:v>
                </c:pt>
                <c:pt idx="1463">
                  <c:v>37629.142620629071</c:v>
                </c:pt>
                <c:pt idx="1464">
                  <c:v>37610.931012878813</c:v>
                </c:pt>
                <c:pt idx="1465">
                  <c:v>37632.263184567295</c:v>
                </c:pt>
                <c:pt idx="1466">
                  <c:v>37622.837683496873</c:v>
                </c:pt>
                <c:pt idx="1467">
                  <c:v>37581.489753139016</c:v>
                </c:pt>
                <c:pt idx="1468">
                  <c:v>37606.975074344875</c:v>
                </c:pt>
                <c:pt idx="1469">
                  <c:v>37570.693245325485</c:v>
                </c:pt>
                <c:pt idx="1470">
                  <c:v>37564.412330206236</c:v>
                </c:pt>
                <c:pt idx="1471">
                  <c:v>37532.436010545491</c:v>
                </c:pt>
                <c:pt idx="1472">
                  <c:v>37507.919849115613</c:v>
                </c:pt>
                <c:pt idx="1473">
                  <c:v>37465.213815192379</c:v>
                </c:pt>
                <c:pt idx="1474">
                  <c:v>37414.720156971613</c:v>
                </c:pt>
                <c:pt idx="1475">
                  <c:v>37404.555038454135</c:v>
                </c:pt>
                <c:pt idx="1476">
                  <c:v>37295.257690773411</c:v>
                </c:pt>
                <c:pt idx="1477">
                  <c:v>37277.710380293924</c:v>
                </c:pt>
                <c:pt idx="1478">
                  <c:v>37208.557437491414</c:v>
                </c:pt>
                <c:pt idx="1479">
                  <c:v>37126.862872264785</c:v>
                </c:pt>
                <c:pt idx="1480">
                  <c:v>37099.351340075336</c:v>
                </c:pt>
                <c:pt idx="1481">
                  <c:v>37052.920461672547</c:v>
                </c:pt>
                <c:pt idx="1482">
                  <c:v>37058.520244369902</c:v>
                </c:pt>
                <c:pt idx="1483">
                  <c:v>36987.047770847879</c:v>
                </c:pt>
                <c:pt idx="1484">
                  <c:v>36926.917341021697</c:v>
                </c:pt>
                <c:pt idx="1485">
                  <c:v>36907.180271253987</c:v>
                </c:pt>
                <c:pt idx="1486">
                  <c:v>36927.48628227711</c:v>
                </c:pt>
                <c:pt idx="1487">
                  <c:v>37343.355205289525</c:v>
                </c:pt>
                <c:pt idx="1488">
                  <c:v>37857.332770818473</c:v>
                </c:pt>
                <c:pt idx="1489">
                  <c:v>38016.900945117079</c:v>
                </c:pt>
                <c:pt idx="1490">
                  <c:v>38044.724766488871</c:v>
                </c:pt>
                <c:pt idx="1491">
                  <c:v>38060.083308190107</c:v>
                </c:pt>
                <c:pt idx="1492">
                  <c:v>37940.303127312662</c:v>
                </c:pt>
                <c:pt idx="1493">
                  <c:v>37869.968435732524</c:v>
                </c:pt>
                <c:pt idx="1494">
                  <c:v>37766.377878880499</c:v>
                </c:pt>
                <c:pt idx="1495">
                  <c:v>37426.652241265772</c:v>
                </c:pt>
                <c:pt idx="1496">
                  <c:v>37045.227355943127</c:v>
                </c:pt>
                <c:pt idx="1497">
                  <c:v>36824.859745874004</c:v>
                </c:pt>
                <c:pt idx="1498">
                  <c:v>36681.608515886466</c:v>
                </c:pt>
                <c:pt idx="1499">
                  <c:v>37075.87161578735</c:v>
                </c:pt>
                <c:pt idx="1500">
                  <c:v>37407.956694815555</c:v>
                </c:pt>
                <c:pt idx="1501">
                  <c:v>37938.405091436704</c:v>
                </c:pt>
                <c:pt idx="1502">
                  <c:v>38143.595414036514</c:v>
                </c:pt>
                <c:pt idx="1503">
                  <c:v>38063.670012563467</c:v>
                </c:pt>
                <c:pt idx="1504">
                  <c:v>37890.276584881547</c:v>
                </c:pt>
                <c:pt idx="1505">
                  <c:v>37634.210063614446</c:v>
                </c:pt>
                <c:pt idx="1506">
                  <c:v>33678.956179718174</c:v>
                </c:pt>
                <c:pt idx="1507">
                  <c:v>33259.809746770065</c:v>
                </c:pt>
                <c:pt idx="1508">
                  <c:v>33033.901324554281</c:v>
                </c:pt>
                <c:pt idx="1509">
                  <c:v>32901.78239362935</c:v>
                </c:pt>
                <c:pt idx="1510">
                  <c:v>32788.729754378401</c:v>
                </c:pt>
                <c:pt idx="1511">
                  <c:v>32671.295540429153</c:v>
                </c:pt>
                <c:pt idx="1512">
                  <c:v>32451.315229418873</c:v>
                </c:pt>
                <c:pt idx="1513">
                  <c:v>32251.448447848361</c:v>
                </c:pt>
                <c:pt idx="1514">
                  <c:v>32142.631114569307</c:v>
                </c:pt>
                <c:pt idx="1515">
                  <c:v>32122.054694887003</c:v>
                </c:pt>
                <c:pt idx="1516">
                  <c:v>32100.860683363677</c:v>
                </c:pt>
                <c:pt idx="1517">
                  <c:v>32883.228439417479</c:v>
                </c:pt>
                <c:pt idx="1518">
                  <c:v>36823.203095082441</c:v>
                </c:pt>
                <c:pt idx="1519">
                  <c:v>37801.222647970913</c:v>
                </c:pt>
                <c:pt idx="1520">
                  <c:v>38621.961893951891</c:v>
                </c:pt>
                <c:pt idx="1521">
                  <c:v>38944.238557821511</c:v>
                </c:pt>
                <c:pt idx="1522">
                  <c:v>38944.577042305471</c:v>
                </c:pt>
                <c:pt idx="1523">
                  <c:v>38852.964575775462</c:v>
                </c:pt>
                <c:pt idx="1524">
                  <c:v>38766.27516842683</c:v>
                </c:pt>
                <c:pt idx="1525">
                  <c:v>38520.867899811266</c:v>
                </c:pt>
                <c:pt idx="1526">
                  <c:v>38224.599475363888</c:v>
                </c:pt>
                <c:pt idx="1527">
                  <c:v>38054.980671962105</c:v>
                </c:pt>
                <c:pt idx="1528">
                  <c:v>37917.385214948656</c:v>
                </c:pt>
                <c:pt idx="1529">
                  <c:v>37881.80574469368</c:v>
                </c:pt>
                <c:pt idx="1530">
                  <c:v>37887.585991291206</c:v>
                </c:pt>
                <c:pt idx="1531">
                  <c:v>37762.233835359417</c:v>
                </c:pt>
                <c:pt idx="1532">
                  <c:v>37305.31724756999</c:v>
                </c:pt>
                <c:pt idx="1533">
                  <c:v>34661.842555502029</c:v>
                </c:pt>
                <c:pt idx="1534">
                  <c:v>32876.556806516099</c:v>
                </c:pt>
                <c:pt idx="1535">
                  <c:v>31765.946510797265</c:v>
                </c:pt>
                <c:pt idx="1536">
                  <c:v>31133.902011329865</c:v>
                </c:pt>
                <c:pt idx="1537">
                  <c:v>30153.575412256512</c:v>
                </c:pt>
                <c:pt idx="1538">
                  <c:v>29382.421199586093</c:v>
                </c:pt>
                <c:pt idx="1539">
                  <c:v>29805.209361358695</c:v>
                </c:pt>
                <c:pt idx="1540">
                  <c:v>32901.958316979806</c:v>
                </c:pt>
                <c:pt idx="1541">
                  <c:v>38345.362776633105</c:v>
                </c:pt>
                <c:pt idx="1542">
                  <c:v>39342.87366639376</c:v>
                </c:pt>
                <c:pt idx="1543">
                  <c:v>39147.84707341194</c:v>
                </c:pt>
                <c:pt idx="1544">
                  <c:v>38787.911478292939</c:v>
                </c:pt>
                <c:pt idx="1545">
                  <c:v>38442.669419338308</c:v>
                </c:pt>
                <c:pt idx="1546">
                  <c:v>38157.612982966501</c:v>
                </c:pt>
                <c:pt idx="1547">
                  <c:v>38067.014858098824</c:v>
                </c:pt>
                <c:pt idx="1548">
                  <c:v>37720.456678809722</c:v>
                </c:pt>
                <c:pt idx="1549">
                  <c:v>36916.338300171468</c:v>
                </c:pt>
                <c:pt idx="1550">
                  <c:v>35861.807629203278</c:v>
                </c:pt>
                <c:pt idx="1551">
                  <c:v>35759.100917148651</c:v>
                </c:pt>
                <c:pt idx="1552">
                  <c:v>35929.498795641579</c:v>
                </c:pt>
                <c:pt idx="1553">
                  <c:v>36487.255291101108</c:v>
                </c:pt>
                <c:pt idx="1554">
                  <c:v>36284.258337287109</c:v>
                </c:pt>
                <c:pt idx="1555">
                  <c:v>36171.742692888925</c:v>
                </c:pt>
                <c:pt idx="1556">
                  <c:v>35426.944910708917</c:v>
                </c:pt>
                <c:pt idx="1557">
                  <c:v>35105.344791627504</c:v>
                </c:pt>
                <c:pt idx="1558">
                  <c:v>36118.308281052356</c:v>
                </c:pt>
                <c:pt idx="1559">
                  <c:v>36906.781906539203</c:v>
                </c:pt>
                <c:pt idx="1560">
                  <c:v>36714.16558611393</c:v>
                </c:pt>
                <c:pt idx="1561">
                  <c:v>36726.504338995619</c:v>
                </c:pt>
                <c:pt idx="1562">
                  <c:v>36364.800508709748</c:v>
                </c:pt>
                <c:pt idx="1563">
                  <c:v>37068.377305432157</c:v>
                </c:pt>
                <c:pt idx="1564">
                  <c:v>38498.039675436419</c:v>
                </c:pt>
                <c:pt idx="1565">
                  <c:v>39085.16001129349</c:v>
                </c:pt>
                <c:pt idx="1566">
                  <c:v>39070.955545920137</c:v>
                </c:pt>
                <c:pt idx="1567">
                  <c:v>39005.479267056784</c:v>
                </c:pt>
                <c:pt idx="1568">
                  <c:v>38793.424533667167</c:v>
                </c:pt>
                <c:pt idx="1569">
                  <c:v>38224.398739190896</c:v>
                </c:pt>
                <c:pt idx="1570">
                  <c:v>37795.061283179122</c:v>
                </c:pt>
                <c:pt idx="1571">
                  <c:v>37822.301748138663</c:v>
                </c:pt>
                <c:pt idx="1572">
                  <c:v>38569.873560265703</c:v>
                </c:pt>
                <c:pt idx="1573">
                  <c:v>39130.528687779108</c:v>
                </c:pt>
                <c:pt idx="1574">
                  <c:v>39030.973050459223</c:v>
                </c:pt>
                <c:pt idx="1575">
                  <c:v>38893.979582426946</c:v>
                </c:pt>
                <c:pt idx="1576">
                  <c:v>38784.828897958992</c:v>
                </c:pt>
                <c:pt idx="1577">
                  <c:v>38309.638111897308</c:v>
                </c:pt>
                <c:pt idx="1578">
                  <c:v>38028.53804735939</c:v>
                </c:pt>
                <c:pt idx="1579">
                  <c:v>37608.345060485604</c:v>
                </c:pt>
                <c:pt idx="1580">
                  <c:v>37508.279968692856</c:v>
                </c:pt>
                <c:pt idx="1581">
                  <c:v>39126.620249847569</c:v>
                </c:pt>
                <c:pt idx="1582">
                  <c:v>39040.555889505151</c:v>
                </c:pt>
                <c:pt idx="1583">
                  <c:v>38876.0789866368</c:v>
                </c:pt>
                <c:pt idx="1584">
                  <c:v>38594.808712710939</c:v>
                </c:pt>
                <c:pt idx="1585">
                  <c:v>38285.082122560343</c:v>
                </c:pt>
                <c:pt idx="1586">
                  <c:v>38154.721667963269</c:v>
                </c:pt>
                <c:pt idx="1587">
                  <c:v>38171.290076315403</c:v>
                </c:pt>
                <c:pt idx="1588">
                  <c:v>38421.76843726635</c:v>
                </c:pt>
                <c:pt idx="1589">
                  <c:v>38723.990207870804</c:v>
                </c:pt>
                <c:pt idx="1590">
                  <c:v>38773.285472919546</c:v>
                </c:pt>
                <c:pt idx="1591">
                  <c:v>38868.317918066183</c:v>
                </c:pt>
                <c:pt idx="1592">
                  <c:v>38866.076814679305</c:v>
                </c:pt>
                <c:pt idx="1593">
                  <c:v>38861.538239435358</c:v>
                </c:pt>
                <c:pt idx="1594">
                  <c:v>38546.570536039275</c:v>
                </c:pt>
                <c:pt idx="1595">
                  <c:v>38425.012192720176</c:v>
                </c:pt>
                <c:pt idx="1596">
                  <c:v>38579.675834220645</c:v>
                </c:pt>
                <c:pt idx="1597">
                  <c:v>38710.486622979246</c:v>
                </c:pt>
                <c:pt idx="1598">
                  <c:v>38893.081603393955</c:v>
                </c:pt>
                <c:pt idx="1599">
                  <c:v>33539.068188235164</c:v>
                </c:pt>
                <c:pt idx="1600">
                  <c:v>3387.2546695319934</c:v>
                </c:pt>
                <c:pt idx="1601">
                  <c:v>686.57409701840334</c:v>
                </c:pt>
                <c:pt idx="1602">
                  <c:v>630.94331290250307</c:v>
                </c:pt>
                <c:pt idx="1603">
                  <c:v>631.02131200425913</c:v>
                </c:pt>
                <c:pt idx="1604">
                  <c:v>631.79859459093404</c:v>
                </c:pt>
                <c:pt idx="1605">
                  <c:v>23630.576715745945</c:v>
                </c:pt>
                <c:pt idx="1606">
                  <c:v>38723.908085183306</c:v>
                </c:pt>
                <c:pt idx="1607">
                  <c:v>37810.550572295986</c:v>
                </c:pt>
                <c:pt idx="1608">
                  <c:v>37225.36813433568</c:v>
                </c:pt>
                <c:pt idx="1609">
                  <c:v>36663.071229865156</c:v>
                </c:pt>
                <c:pt idx="1610">
                  <c:v>37811.619212923448</c:v>
                </c:pt>
                <c:pt idx="1611">
                  <c:v>38697.34166934689</c:v>
                </c:pt>
                <c:pt idx="1612">
                  <c:v>39106.61697698434</c:v>
                </c:pt>
                <c:pt idx="1613">
                  <c:v>39027.189275175333</c:v>
                </c:pt>
                <c:pt idx="1614">
                  <c:v>38994.463565514488</c:v>
                </c:pt>
                <c:pt idx="1615">
                  <c:v>38896.66909392675</c:v>
                </c:pt>
                <c:pt idx="1616">
                  <c:v>38898.850007967158</c:v>
                </c:pt>
                <c:pt idx="1617">
                  <c:v>38966.46120678584</c:v>
                </c:pt>
                <c:pt idx="1618">
                  <c:v>38964.723069036008</c:v>
                </c:pt>
                <c:pt idx="1619">
                  <c:v>38936.093284279108</c:v>
                </c:pt>
                <c:pt idx="1620">
                  <c:v>38864.927388970056</c:v>
                </c:pt>
                <c:pt idx="1621">
                  <c:v>38835.41061645349</c:v>
                </c:pt>
                <c:pt idx="1622">
                  <c:v>38774.102655941249</c:v>
                </c:pt>
                <c:pt idx="1623">
                  <c:v>38833.722176257768</c:v>
                </c:pt>
                <c:pt idx="1624">
                  <c:v>38781.444920017319</c:v>
                </c:pt>
                <c:pt idx="1625">
                  <c:v>38779.996996802089</c:v>
                </c:pt>
                <c:pt idx="1626">
                  <c:v>38778.71215579311</c:v>
                </c:pt>
                <c:pt idx="1627">
                  <c:v>38787.196977448461</c:v>
                </c:pt>
                <c:pt idx="1628">
                  <c:v>38762.56814056039</c:v>
                </c:pt>
                <c:pt idx="1629">
                  <c:v>38735.734315299989</c:v>
                </c:pt>
                <c:pt idx="1630">
                  <c:v>38710.860416249438</c:v>
                </c:pt>
                <c:pt idx="1631">
                  <c:v>38663.860891811055</c:v>
                </c:pt>
                <c:pt idx="1632">
                  <c:v>38643.275779120129</c:v>
                </c:pt>
                <c:pt idx="1633">
                  <c:v>38629.977841073276</c:v>
                </c:pt>
                <c:pt idx="1634">
                  <c:v>38558.747416889666</c:v>
                </c:pt>
                <c:pt idx="1635">
                  <c:v>38608.732460425301</c:v>
                </c:pt>
                <c:pt idx="1636">
                  <c:v>38604.595146838823</c:v>
                </c:pt>
                <c:pt idx="1637">
                  <c:v>38492.52037678162</c:v>
                </c:pt>
                <c:pt idx="1638">
                  <c:v>38531.835884483655</c:v>
                </c:pt>
                <c:pt idx="1639">
                  <c:v>38510.835141982636</c:v>
                </c:pt>
                <c:pt idx="1640">
                  <c:v>38581.473770880701</c:v>
                </c:pt>
                <c:pt idx="1641">
                  <c:v>38623.354528137046</c:v>
                </c:pt>
                <c:pt idx="1642">
                  <c:v>38672.769931131603</c:v>
                </c:pt>
                <c:pt idx="1643">
                  <c:v>38653.91671698491</c:v>
                </c:pt>
                <c:pt idx="1644">
                  <c:v>38677.191856578989</c:v>
                </c:pt>
                <c:pt idx="1645">
                  <c:v>38652.515987406172</c:v>
                </c:pt>
                <c:pt idx="1646">
                  <c:v>38594.034947009881</c:v>
                </c:pt>
                <c:pt idx="1647">
                  <c:v>38577.179362789793</c:v>
                </c:pt>
                <c:pt idx="1648">
                  <c:v>38506.627544490497</c:v>
                </c:pt>
                <c:pt idx="1649">
                  <c:v>38491.619454993801</c:v>
                </c:pt>
                <c:pt idx="1650">
                  <c:v>38447.516816496849</c:v>
                </c:pt>
                <c:pt idx="1651">
                  <c:v>38473.616307777163</c:v>
                </c:pt>
                <c:pt idx="1652">
                  <c:v>38628.161574590209</c:v>
                </c:pt>
                <c:pt idx="1653">
                  <c:v>38661.473775080842</c:v>
                </c:pt>
                <c:pt idx="1654">
                  <c:v>38590.178912907839</c:v>
                </c:pt>
                <c:pt idx="1655">
                  <c:v>38548.54633467595</c:v>
                </c:pt>
                <c:pt idx="1656">
                  <c:v>38517.30690668623</c:v>
                </c:pt>
                <c:pt idx="1657">
                  <c:v>38521.216247032084</c:v>
                </c:pt>
                <c:pt idx="1658">
                  <c:v>38450.684062864384</c:v>
                </c:pt>
                <c:pt idx="1659">
                  <c:v>38480.707590661448</c:v>
                </c:pt>
                <c:pt idx="1660">
                  <c:v>38532.595377087593</c:v>
                </c:pt>
                <c:pt idx="1661">
                  <c:v>38649.039712699254</c:v>
                </c:pt>
                <c:pt idx="1662">
                  <c:v>38688.826112049821</c:v>
                </c:pt>
                <c:pt idx="1663">
                  <c:v>38632.518211617069</c:v>
                </c:pt>
                <c:pt idx="1664">
                  <c:v>38695.872416309518</c:v>
                </c:pt>
                <c:pt idx="1665">
                  <c:v>38716.893825266758</c:v>
                </c:pt>
                <c:pt idx="1666">
                  <c:v>38736.81302079757</c:v>
                </c:pt>
                <c:pt idx="1667">
                  <c:v>38684.43917243083</c:v>
                </c:pt>
                <c:pt idx="1668">
                  <c:v>38679.482499182224</c:v>
                </c:pt>
                <c:pt idx="1669">
                  <c:v>38628.668536144498</c:v>
                </c:pt>
                <c:pt idx="1670">
                  <c:v>38606.568596164383</c:v>
                </c:pt>
                <c:pt idx="1671">
                  <c:v>38590.573503446576</c:v>
                </c:pt>
                <c:pt idx="1672">
                  <c:v>38569.471902443962</c:v>
                </c:pt>
                <c:pt idx="1673">
                  <c:v>38707.730198556186</c:v>
                </c:pt>
                <c:pt idx="1674">
                  <c:v>38605.715394355851</c:v>
                </c:pt>
                <c:pt idx="1675">
                  <c:v>38600.016256695984</c:v>
                </c:pt>
                <c:pt idx="1676">
                  <c:v>38604.708310633898</c:v>
                </c:pt>
                <c:pt idx="1677">
                  <c:v>38508.90522136887</c:v>
                </c:pt>
                <c:pt idx="1678">
                  <c:v>38392.324630586307</c:v>
                </c:pt>
                <c:pt idx="1679">
                  <c:v>38362.854618088408</c:v>
                </c:pt>
                <c:pt idx="1680">
                  <c:v>38438.185411304235</c:v>
                </c:pt>
                <c:pt idx="1681">
                  <c:v>38491.643305387101</c:v>
                </c:pt>
                <c:pt idx="1682">
                  <c:v>38551.176004727684</c:v>
                </c:pt>
                <c:pt idx="1683">
                  <c:v>38373.34105783105</c:v>
                </c:pt>
                <c:pt idx="1684">
                  <c:v>38331.647544610503</c:v>
                </c:pt>
                <c:pt idx="1685">
                  <c:v>38428.283656636871</c:v>
                </c:pt>
                <c:pt idx="1686">
                  <c:v>38415.729626866181</c:v>
                </c:pt>
                <c:pt idx="1687">
                  <c:v>38469.550727442904</c:v>
                </c:pt>
                <c:pt idx="1688">
                  <c:v>38585.306486473484</c:v>
                </c:pt>
                <c:pt idx="1689">
                  <c:v>38604.669744209452</c:v>
                </c:pt>
                <c:pt idx="1690">
                  <c:v>38679.259306750697</c:v>
                </c:pt>
                <c:pt idx="1691">
                  <c:v>38760.995451466246</c:v>
                </c:pt>
                <c:pt idx="1692">
                  <c:v>38854.145640834169</c:v>
                </c:pt>
                <c:pt idx="1693">
                  <c:v>38895.093614937861</c:v>
                </c:pt>
                <c:pt idx="1694">
                  <c:v>38881.668516252437</c:v>
                </c:pt>
                <c:pt idx="1695">
                  <c:v>38813.592915542918</c:v>
                </c:pt>
                <c:pt idx="1696">
                  <c:v>38610.037238126992</c:v>
                </c:pt>
                <c:pt idx="1697">
                  <c:v>38712.292558270696</c:v>
                </c:pt>
                <c:pt idx="1698">
                  <c:v>38643.95400422017</c:v>
                </c:pt>
                <c:pt idx="1699">
                  <c:v>38617.265608712034</c:v>
                </c:pt>
                <c:pt idx="1700">
                  <c:v>38608.377977279823</c:v>
                </c:pt>
                <c:pt idx="1701">
                  <c:v>38563.383295033374</c:v>
                </c:pt>
                <c:pt idx="1702">
                  <c:v>38997.787998878957</c:v>
                </c:pt>
                <c:pt idx="1703">
                  <c:v>12340.602522264917</c:v>
                </c:pt>
                <c:pt idx="1704">
                  <c:v>3395.599392935882</c:v>
                </c:pt>
                <c:pt idx="1705">
                  <c:v>2279.4767998448265</c:v>
                </c:pt>
                <c:pt idx="1706">
                  <c:v>2347.5567133670052</c:v>
                </c:pt>
                <c:pt idx="1707">
                  <c:v>2425.2502392265947</c:v>
                </c:pt>
                <c:pt idx="1708">
                  <c:v>2408.0516565617172</c:v>
                </c:pt>
                <c:pt idx="1709">
                  <c:v>2221.9245457503944</c:v>
                </c:pt>
                <c:pt idx="1710">
                  <c:v>2159.1056763270249</c:v>
                </c:pt>
                <c:pt idx="1711">
                  <c:v>11672.410194020842</c:v>
                </c:pt>
                <c:pt idx="1712">
                  <c:v>38839.626332640648</c:v>
                </c:pt>
                <c:pt idx="1713">
                  <c:v>38479.235898826519</c:v>
                </c:pt>
                <c:pt idx="1714">
                  <c:v>38519.083433856569</c:v>
                </c:pt>
                <c:pt idx="1715">
                  <c:v>38500.44497258067</c:v>
                </c:pt>
                <c:pt idx="1716">
                  <c:v>38403.335882516702</c:v>
                </c:pt>
                <c:pt idx="1717">
                  <c:v>38312.70203554233</c:v>
                </c:pt>
                <c:pt idx="1718">
                  <c:v>38285.949134298164</c:v>
                </c:pt>
                <c:pt idx="1719">
                  <c:v>38312.544155416886</c:v>
                </c:pt>
                <c:pt idx="1720">
                  <c:v>38223.07078795632</c:v>
                </c:pt>
                <c:pt idx="1721">
                  <c:v>38215.497428925832</c:v>
                </c:pt>
                <c:pt idx="1722">
                  <c:v>38310.078028893469</c:v>
                </c:pt>
                <c:pt idx="1723">
                  <c:v>38282.485794411106</c:v>
                </c:pt>
                <c:pt idx="1724">
                  <c:v>38288.074180676536</c:v>
                </c:pt>
                <c:pt idx="1725">
                  <c:v>38330.528453632192</c:v>
                </c:pt>
                <c:pt idx="1726">
                  <c:v>38233.2661049366</c:v>
                </c:pt>
                <c:pt idx="1727">
                  <c:v>38392.774006658794</c:v>
                </c:pt>
                <c:pt idx="1728">
                  <c:v>38338.357844698432</c:v>
                </c:pt>
                <c:pt idx="1729">
                  <c:v>38200.674583556254</c:v>
                </c:pt>
                <c:pt idx="1730">
                  <c:v>38215.192873577274</c:v>
                </c:pt>
                <c:pt idx="1731">
                  <c:v>38183.222085028887</c:v>
                </c:pt>
                <c:pt idx="1732">
                  <c:v>38179.185338304444</c:v>
                </c:pt>
                <c:pt idx="1733">
                  <c:v>38242.399787904818</c:v>
                </c:pt>
                <c:pt idx="1734">
                  <c:v>38198.751100262009</c:v>
                </c:pt>
                <c:pt idx="1735">
                  <c:v>38212.513403240839</c:v>
                </c:pt>
                <c:pt idx="1736">
                  <c:v>38227.302525138854</c:v>
                </c:pt>
                <c:pt idx="1737">
                  <c:v>38234.626552540067</c:v>
                </c:pt>
                <c:pt idx="1738">
                  <c:v>38238.313576763867</c:v>
                </c:pt>
                <c:pt idx="1739">
                  <c:v>38165.312449802957</c:v>
                </c:pt>
                <c:pt idx="1740">
                  <c:v>38233.752891548473</c:v>
                </c:pt>
                <c:pt idx="1741">
                  <c:v>38186.598005332547</c:v>
                </c:pt>
                <c:pt idx="1742">
                  <c:v>38238.690325309835</c:v>
                </c:pt>
                <c:pt idx="1743">
                  <c:v>38281.32516606649</c:v>
                </c:pt>
                <c:pt idx="1744">
                  <c:v>38322.969558850928</c:v>
                </c:pt>
                <c:pt idx="1745">
                  <c:v>38284.095372539756</c:v>
                </c:pt>
                <c:pt idx="1746">
                  <c:v>38288.185538121063</c:v>
                </c:pt>
                <c:pt idx="1747">
                  <c:v>38354.28386741678</c:v>
                </c:pt>
                <c:pt idx="1748">
                  <c:v>38302.945246245465</c:v>
                </c:pt>
                <c:pt idx="1749">
                  <c:v>38295.596631368004</c:v>
                </c:pt>
                <c:pt idx="1750">
                  <c:v>38275.012105123205</c:v>
                </c:pt>
                <c:pt idx="1751">
                  <c:v>38216.60905259649</c:v>
                </c:pt>
                <c:pt idx="1752">
                  <c:v>38244.043483787776</c:v>
                </c:pt>
                <c:pt idx="1753">
                  <c:v>38292.576820234455</c:v>
                </c:pt>
                <c:pt idx="1754">
                  <c:v>38313.889822725454</c:v>
                </c:pt>
                <c:pt idx="1755">
                  <c:v>38271.018136394021</c:v>
                </c:pt>
                <c:pt idx="1756">
                  <c:v>38211.041459802786</c:v>
                </c:pt>
                <c:pt idx="1757">
                  <c:v>38157.128808057307</c:v>
                </c:pt>
                <c:pt idx="1758">
                  <c:v>38149.08304824432</c:v>
                </c:pt>
                <c:pt idx="1759">
                  <c:v>38218.111284335457</c:v>
                </c:pt>
                <c:pt idx="1760">
                  <c:v>38279.029600979884</c:v>
                </c:pt>
                <c:pt idx="1761">
                  <c:v>38289.386616702875</c:v>
                </c:pt>
                <c:pt idx="1762">
                  <c:v>38203.327213027078</c:v>
                </c:pt>
                <c:pt idx="1763">
                  <c:v>38298.334967599316</c:v>
                </c:pt>
                <c:pt idx="1764">
                  <c:v>38376.580405167741</c:v>
                </c:pt>
                <c:pt idx="1765">
                  <c:v>38382.96023849646</c:v>
                </c:pt>
                <c:pt idx="1766">
                  <c:v>38399.543748708566</c:v>
                </c:pt>
                <c:pt idx="1767">
                  <c:v>38411.206417526802</c:v>
                </c:pt>
                <c:pt idx="1768">
                  <c:v>38401.532083815335</c:v>
                </c:pt>
                <c:pt idx="1769">
                  <c:v>38412.707990042371</c:v>
                </c:pt>
                <c:pt idx="1770">
                  <c:v>38329.614529494444</c:v>
                </c:pt>
                <c:pt idx="1771">
                  <c:v>38399.707095841564</c:v>
                </c:pt>
                <c:pt idx="1772">
                  <c:v>38357.469486047827</c:v>
                </c:pt>
                <c:pt idx="1773">
                  <c:v>38470.191125442587</c:v>
                </c:pt>
                <c:pt idx="1774">
                  <c:v>38511.775508844854</c:v>
                </c:pt>
                <c:pt idx="1775">
                  <c:v>38530.550491615133</c:v>
                </c:pt>
                <c:pt idx="1776">
                  <c:v>38487.444059298439</c:v>
                </c:pt>
                <c:pt idx="1777">
                  <c:v>38359.690711599585</c:v>
                </c:pt>
                <c:pt idx="1778">
                  <c:v>38387.253873266774</c:v>
                </c:pt>
                <c:pt idx="1779">
                  <c:v>38331.914817120633</c:v>
                </c:pt>
                <c:pt idx="1780">
                  <c:v>38405.71185750961</c:v>
                </c:pt>
                <c:pt idx="1781">
                  <c:v>38489.760784506798</c:v>
                </c:pt>
                <c:pt idx="1782">
                  <c:v>38516.515500517686</c:v>
                </c:pt>
                <c:pt idx="1783">
                  <c:v>38483.32954488993</c:v>
                </c:pt>
                <c:pt idx="1784">
                  <c:v>38349.153065599996</c:v>
                </c:pt>
                <c:pt idx="1785">
                  <c:v>38357.271788223581</c:v>
                </c:pt>
                <c:pt idx="1786">
                  <c:v>38380.11147822738</c:v>
                </c:pt>
                <c:pt idx="1787">
                  <c:v>38394.91189954678</c:v>
                </c:pt>
                <c:pt idx="1788">
                  <c:v>38522.275881403686</c:v>
                </c:pt>
                <c:pt idx="1789">
                  <c:v>38504.244924805564</c:v>
                </c:pt>
                <c:pt idx="1790">
                  <c:v>38480.212917925914</c:v>
                </c:pt>
                <c:pt idx="1791">
                  <c:v>38425.526612486443</c:v>
                </c:pt>
                <c:pt idx="1792">
                  <c:v>38488.702372469503</c:v>
                </c:pt>
                <c:pt idx="1793">
                  <c:v>38462.363321642079</c:v>
                </c:pt>
                <c:pt idx="1794">
                  <c:v>38568.717208190756</c:v>
                </c:pt>
                <c:pt idx="1795">
                  <c:v>38651.47809389035</c:v>
                </c:pt>
                <c:pt idx="1796">
                  <c:v>38652.614724296334</c:v>
                </c:pt>
                <c:pt idx="1797">
                  <c:v>38666.506560568014</c:v>
                </c:pt>
                <c:pt idx="1798">
                  <c:v>38589.360119452082</c:v>
                </c:pt>
                <c:pt idx="1799">
                  <c:v>38686.07577051322</c:v>
                </c:pt>
                <c:pt idx="1800">
                  <c:v>38730.992871735492</c:v>
                </c:pt>
                <c:pt idx="1801">
                  <c:v>38647.309523727497</c:v>
                </c:pt>
                <c:pt idx="1802">
                  <c:v>38642.600448966026</c:v>
                </c:pt>
                <c:pt idx="1803">
                  <c:v>38656.256924748421</c:v>
                </c:pt>
                <c:pt idx="1804">
                  <c:v>38656.751902610064</c:v>
                </c:pt>
                <c:pt idx="1805">
                  <c:v>38833.383493924142</c:v>
                </c:pt>
                <c:pt idx="1806">
                  <c:v>38850.303102775411</c:v>
                </c:pt>
                <c:pt idx="1807">
                  <c:v>38835.407289053997</c:v>
                </c:pt>
                <c:pt idx="1808">
                  <c:v>38853.146479898693</c:v>
                </c:pt>
                <c:pt idx="1809">
                  <c:v>38886.487741943201</c:v>
                </c:pt>
                <c:pt idx="1810">
                  <c:v>38864.935001383223</c:v>
                </c:pt>
                <c:pt idx="1811">
                  <c:v>38858.048667152725</c:v>
                </c:pt>
                <c:pt idx="1812">
                  <c:v>38822.9154343009</c:v>
                </c:pt>
                <c:pt idx="1813">
                  <c:v>38816.562457521759</c:v>
                </c:pt>
                <c:pt idx="1814">
                  <c:v>38803.114488198356</c:v>
                </c:pt>
                <c:pt idx="1815">
                  <c:v>38752.705186669031</c:v>
                </c:pt>
                <c:pt idx="1816">
                  <c:v>38655.706712373096</c:v>
                </c:pt>
                <c:pt idx="1817">
                  <c:v>38729.72031769951</c:v>
                </c:pt>
                <c:pt idx="1818">
                  <c:v>38726.927823158105</c:v>
                </c:pt>
                <c:pt idx="1819">
                  <c:v>38684.575775468351</c:v>
                </c:pt>
                <c:pt idx="1820">
                  <c:v>38653.531785198051</c:v>
                </c:pt>
                <c:pt idx="1821">
                  <c:v>38812.288468929131</c:v>
                </c:pt>
                <c:pt idx="1822">
                  <c:v>34241.204286901157</c:v>
                </c:pt>
                <c:pt idx="1823">
                  <c:v>4221.6782447108999</c:v>
                </c:pt>
                <c:pt idx="1824">
                  <c:v>635.9895643285314</c:v>
                </c:pt>
                <c:pt idx="1825">
                  <c:v>636.85380320257502</c:v>
                </c:pt>
                <c:pt idx="1826">
                  <c:v>681.80677645542039</c:v>
                </c:pt>
                <c:pt idx="1827">
                  <c:v>22800.681397271339</c:v>
                </c:pt>
                <c:pt idx="1828">
                  <c:v>38361.817258057992</c:v>
                </c:pt>
                <c:pt idx="1829">
                  <c:v>38456.057344565786</c:v>
                </c:pt>
                <c:pt idx="1830">
                  <c:v>38583.214416730407</c:v>
                </c:pt>
                <c:pt idx="1831">
                  <c:v>38479.585094978414</c:v>
                </c:pt>
                <c:pt idx="1832">
                  <c:v>38483.751282592617</c:v>
                </c:pt>
                <c:pt idx="1833">
                  <c:v>38565.157184638578</c:v>
                </c:pt>
                <c:pt idx="1834">
                  <c:v>38609.009559969105</c:v>
                </c:pt>
                <c:pt idx="1835">
                  <c:v>38532.834261304139</c:v>
                </c:pt>
                <c:pt idx="1836">
                  <c:v>38458.22095692555</c:v>
                </c:pt>
                <c:pt idx="1837">
                  <c:v>38411.364735098679</c:v>
                </c:pt>
                <c:pt idx="1838">
                  <c:v>38406.009233560166</c:v>
                </c:pt>
                <c:pt idx="1839">
                  <c:v>38408.989081221822</c:v>
                </c:pt>
                <c:pt idx="1840">
                  <c:v>38320.617111617328</c:v>
                </c:pt>
                <c:pt idx="1841">
                  <c:v>38360.811843734977</c:v>
                </c:pt>
                <c:pt idx="1842">
                  <c:v>38313.053753995897</c:v>
                </c:pt>
                <c:pt idx="1843">
                  <c:v>38275.244134229419</c:v>
                </c:pt>
                <c:pt idx="1844">
                  <c:v>38329.950526605047</c:v>
                </c:pt>
                <c:pt idx="1845">
                  <c:v>38298.977064641316</c:v>
                </c:pt>
                <c:pt idx="1846">
                  <c:v>38227.670118302107</c:v>
                </c:pt>
                <c:pt idx="1847">
                  <c:v>38279.284669466811</c:v>
                </c:pt>
                <c:pt idx="1848">
                  <c:v>38257.709051229554</c:v>
                </c:pt>
                <c:pt idx="1849">
                  <c:v>38265.282373825707</c:v>
                </c:pt>
                <c:pt idx="1850">
                  <c:v>38296.525283875068</c:v>
                </c:pt>
                <c:pt idx="1851">
                  <c:v>38305.454461236797</c:v>
                </c:pt>
                <c:pt idx="1852">
                  <c:v>38299.253534146148</c:v>
                </c:pt>
                <c:pt idx="1853">
                  <c:v>38314.43011826674</c:v>
                </c:pt>
                <c:pt idx="1854">
                  <c:v>38329.070414565009</c:v>
                </c:pt>
                <c:pt idx="1855">
                  <c:v>38349.838225136198</c:v>
                </c:pt>
                <c:pt idx="1856">
                  <c:v>38405.016201903425</c:v>
                </c:pt>
                <c:pt idx="1857">
                  <c:v>38412.68242176374</c:v>
                </c:pt>
                <c:pt idx="1858">
                  <c:v>38507.833784822622</c:v>
                </c:pt>
                <c:pt idx="1859">
                  <c:v>38455.548830564818</c:v>
                </c:pt>
                <c:pt idx="1860">
                  <c:v>38535.750108551976</c:v>
                </c:pt>
                <c:pt idx="1861">
                  <c:v>38367.732607652746</c:v>
                </c:pt>
                <c:pt idx="1862">
                  <c:v>38287.775479857126</c:v>
                </c:pt>
                <c:pt idx="1863">
                  <c:v>38242.30927889546</c:v>
                </c:pt>
                <c:pt idx="1864">
                  <c:v>38172.291973006722</c:v>
                </c:pt>
                <c:pt idx="1865">
                  <c:v>38244.060875391959</c:v>
                </c:pt>
                <c:pt idx="1866">
                  <c:v>38204.876176734768</c:v>
                </c:pt>
                <c:pt idx="1867">
                  <c:v>38244.860744074984</c:v>
                </c:pt>
                <c:pt idx="1868">
                  <c:v>38334.005691025654</c:v>
                </c:pt>
                <c:pt idx="1869">
                  <c:v>38433.424940474826</c:v>
                </c:pt>
                <c:pt idx="1870">
                  <c:v>38447.391906877361</c:v>
                </c:pt>
                <c:pt idx="1871">
                  <c:v>38462.320677934091</c:v>
                </c:pt>
                <c:pt idx="1872">
                  <c:v>38492.556796930236</c:v>
                </c:pt>
                <c:pt idx="1873">
                  <c:v>38448.439424278338</c:v>
                </c:pt>
                <c:pt idx="1874">
                  <c:v>38462.474447900058</c:v>
                </c:pt>
                <c:pt idx="1875">
                  <c:v>38369.874912714957</c:v>
                </c:pt>
                <c:pt idx="1876">
                  <c:v>38361.442556683221</c:v>
                </c:pt>
                <c:pt idx="1877">
                  <c:v>38311.133313246566</c:v>
                </c:pt>
                <c:pt idx="1878">
                  <c:v>38372.557048598923</c:v>
                </c:pt>
                <c:pt idx="1879">
                  <c:v>38402.00242084662</c:v>
                </c:pt>
                <c:pt idx="1880">
                  <c:v>38348.826415381831</c:v>
                </c:pt>
                <c:pt idx="1881">
                  <c:v>38375.124467847745</c:v>
                </c:pt>
                <c:pt idx="1882">
                  <c:v>38436.407020545004</c:v>
                </c:pt>
                <c:pt idx="1883">
                  <c:v>38373.974558532238</c:v>
                </c:pt>
                <c:pt idx="1884">
                  <c:v>38384.916657251117</c:v>
                </c:pt>
                <c:pt idx="1885">
                  <c:v>38428.11959275206</c:v>
                </c:pt>
                <c:pt idx="1886">
                  <c:v>38474.294550782441</c:v>
                </c:pt>
                <c:pt idx="1887">
                  <c:v>38560.804990897574</c:v>
                </c:pt>
                <c:pt idx="1888">
                  <c:v>38687.509202720721</c:v>
                </c:pt>
                <c:pt idx="1889">
                  <c:v>33554.351295551656</c:v>
                </c:pt>
                <c:pt idx="1890">
                  <c:v>4120.6951991106071</c:v>
                </c:pt>
                <c:pt idx="1891">
                  <c:v>2131.6690610171604</c:v>
                </c:pt>
                <c:pt idx="1892">
                  <c:v>2019.4441407167042</c:v>
                </c:pt>
                <c:pt idx="1893">
                  <c:v>1872.6573747310167</c:v>
                </c:pt>
                <c:pt idx="1894">
                  <c:v>1998.5628421809524</c:v>
                </c:pt>
                <c:pt idx="1895">
                  <c:v>2080.5763574083644</c:v>
                </c:pt>
                <c:pt idx="1896">
                  <c:v>1916.6505024406438</c:v>
                </c:pt>
                <c:pt idx="1897">
                  <c:v>2070.4641180083154</c:v>
                </c:pt>
                <c:pt idx="1898">
                  <c:v>1963.0122539766753</c:v>
                </c:pt>
                <c:pt idx="1899">
                  <c:v>1895.8402203130224</c:v>
                </c:pt>
                <c:pt idx="1900">
                  <c:v>1896.0226594638079</c:v>
                </c:pt>
                <c:pt idx="1901">
                  <c:v>14067.914642071724</c:v>
                </c:pt>
                <c:pt idx="1902">
                  <c:v>38984.430886495116</c:v>
                </c:pt>
                <c:pt idx="1903">
                  <c:v>38517.991682940723</c:v>
                </c:pt>
                <c:pt idx="1904">
                  <c:v>38744.357055819033</c:v>
                </c:pt>
                <c:pt idx="1905">
                  <c:v>38300.299930826826</c:v>
                </c:pt>
                <c:pt idx="1906">
                  <c:v>38077.769376295808</c:v>
                </c:pt>
                <c:pt idx="1907">
                  <c:v>38155.35448690653</c:v>
                </c:pt>
                <c:pt idx="1908">
                  <c:v>38142.811063810186</c:v>
                </c:pt>
                <c:pt idx="1909">
                  <c:v>38157.934856373075</c:v>
                </c:pt>
                <c:pt idx="1910">
                  <c:v>38236.814660837255</c:v>
                </c:pt>
                <c:pt idx="1911">
                  <c:v>38191.322511184218</c:v>
                </c:pt>
                <c:pt idx="1912">
                  <c:v>38192.547724223135</c:v>
                </c:pt>
                <c:pt idx="1913">
                  <c:v>38211.455654529731</c:v>
                </c:pt>
                <c:pt idx="1914">
                  <c:v>38219.034652592738</c:v>
                </c:pt>
                <c:pt idx="1915">
                  <c:v>38301.760214428105</c:v>
                </c:pt>
                <c:pt idx="1916">
                  <c:v>38223.24018706481</c:v>
                </c:pt>
                <c:pt idx="1917">
                  <c:v>38353.501369156438</c:v>
                </c:pt>
                <c:pt idx="1918">
                  <c:v>38365.63059903781</c:v>
                </c:pt>
                <c:pt idx="1919">
                  <c:v>38313.281670451164</c:v>
                </c:pt>
                <c:pt idx="1920">
                  <c:v>38395.971255356075</c:v>
                </c:pt>
                <c:pt idx="1921">
                  <c:v>38388.021738932533</c:v>
                </c:pt>
                <c:pt idx="1922">
                  <c:v>38358.878879978256</c:v>
                </c:pt>
                <c:pt idx="1923">
                  <c:v>38469.91039155324</c:v>
                </c:pt>
                <c:pt idx="1924">
                  <c:v>38892.425851716594</c:v>
                </c:pt>
                <c:pt idx="1925">
                  <c:v>38112.521214391789</c:v>
                </c:pt>
                <c:pt idx="1926">
                  <c:v>38200.808795376615</c:v>
                </c:pt>
                <c:pt idx="1927">
                  <c:v>38223.377925201254</c:v>
                </c:pt>
                <c:pt idx="1928">
                  <c:v>38131.208487832548</c:v>
                </c:pt>
                <c:pt idx="1929">
                  <c:v>38457.19608344436</c:v>
                </c:pt>
                <c:pt idx="1930">
                  <c:v>38805.369455081222</c:v>
                </c:pt>
                <c:pt idx="1931">
                  <c:v>37980.757538030542</c:v>
                </c:pt>
                <c:pt idx="1932">
                  <c:v>37900.389478029807</c:v>
                </c:pt>
                <c:pt idx="1933">
                  <c:v>38084.806313818692</c:v>
                </c:pt>
                <c:pt idx="1934">
                  <c:v>39055.714593058823</c:v>
                </c:pt>
                <c:pt idx="1935">
                  <c:v>37739.531175151467</c:v>
                </c:pt>
                <c:pt idx="1936">
                  <c:v>6521.7262959057462</c:v>
                </c:pt>
                <c:pt idx="1937">
                  <c:v>2554.825356316318</c:v>
                </c:pt>
                <c:pt idx="1938">
                  <c:v>2276.5608917017776</c:v>
                </c:pt>
                <c:pt idx="1939">
                  <c:v>2144.8644006052364</c:v>
                </c:pt>
                <c:pt idx="1940">
                  <c:v>2336.78188968723</c:v>
                </c:pt>
                <c:pt idx="1941">
                  <c:v>2429.8730801759907</c:v>
                </c:pt>
                <c:pt idx="1942">
                  <c:v>2466.8424814544619</c:v>
                </c:pt>
                <c:pt idx="1943">
                  <c:v>2456.344145929565</c:v>
                </c:pt>
                <c:pt idx="1944">
                  <c:v>2176.2483049610009</c:v>
                </c:pt>
                <c:pt idx="1945">
                  <c:v>2005.8541872277235</c:v>
                </c:pt>
                <c:pt idx="1946">
                  <c:v>1911.6576130519932</c:v>
                </c:pt>
                <c:pt idx="1947">
                  <c:v>1810.1084025990217</c:v>
                </c:pt>
                <c:pt idx="1948">
                  <c:v>1965.9961989082396</c:v>
                </c:pt>
                <c:pt idx="1949">
                  <c:v>1961.8757419414819</c:v>
                </c:pt>
                <c:pt idx="1950">
                  <c:v>2024.6704720053822</c:v>
                </c:pt>
                <c:pt idx="1951">
                  <c:v>1956.4348438470313</c:v>
                </c:pt>
                <c:pt idx="1952">
                  <c:v>1992.3936751240865</c:v>
                </c:pt>
                <c:pt idx="1953">
                  <c:v>1985.4280587681258</c:v>
                </c:pt>
                <c:pt idx="1954">
                  <c:v>1868.9430644424012</c:v>
                </c:pt>
                <c:pt idx="1955">
                  <c:v>2001.1494463360557</c:v>
                </c:pt>
                <c:pt idx="1956">
                  <c:v>1882.4487912027166</c:v>
                </c:pt>
                <c:pt idx="1957">
                  <c:v>1955.7430805863191</c:v>
                </c:pt>
                <c:pt idx="1958">
                  <c:v>1954.8415233687808</c:v>
                </c:pt>
                <c:pt idx="1959">
                  <c:v>1931.9195843962952</c:v>
                </c:pt>
                <c:pt idx="1960">
                  <c:v>1907.7651495316998</c:v>
                </c:pt>
                <c:pt idx="1961">
                  <c:v>1913.0420389999947</c:v>
                </c:pt>
                <c:pt idx="1962">
                  <c:v>1963.2683309389899</c:v>
                </c:pt>
                <c:pt idx="1963">
                  <c:v>1898.8382140568146</c:v>
                </c:pt>
                <c:pt idx="1964">
                  <c:v>2005.5275067798416</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629485624"/>
        <c:axId val="629486016"/>
      </c:lineChart>
      <c:catAx>
        <c:axId val="629485624"/>
        <c:scaling>
          <c:orientation val="minMax"/>
        </c:scaling>
        <c:delete val="1"/>
        <c:axPos val="b"/>
        <c:numFmt formatCode="General" sourceLinked="1"/>
        <c:majorTickMark val="out"/>
        <c:minorTickMark val="none"/>
        <c:tickLblPos val="none"/>
        <c:crossAx val="629486016"/>
        <c:crosses val="autoZero"/>
        <c:auto val="1"/>
        <c:lblAlgn val="ctr"/>
        <c:lblOffset val="100"/>
        <c:noMultiLvlLbl val="0"/>
      </c:catAx>
      <c:valAx>
        <c:axId val="629486016"/>
        <c:scaling>
          <c:orientation val="minMax"/>
        </c:scaling>
        <c:delete val="1"/>
        <c:axPos val="l"/>
        <c:numFmt formatCode="General" sourceLinked="1"/>
        <c:majorTickMark val="out"/>
        <c:minorTickMark val="none"/>
        <c:tickLblPos val="none"/>
        <c:crossAx val="629485624"/>
        <c:crosses val="autoZero"/>
        <c:crossBetween val="between"/>
      </c:valAx>
      <c:spPr>
        <a:noFill/>
      </c:spPr>
    </c:plotArea>
    <c:plotVisOnly val="1"/>
    <c:dispBlanksAs val="zero"/>
    <c:showDLblsOverMax val="0"/>
  </c:chart>
  <c:spPr>
    <a:noFill/>
    <a:ln w="19050"/>
  </c:spPr>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2.1399204013904333E-4"/>
          <c:y val="5.7647245350896633E-3"/>
          <c:w val="0.99978601184190707"/>
          <c:h val="0.97917319056090524"/>
        </c:manualLayout>
      </c:layout>
      <c:lineChart>
        <c:grouping val="stacked"/>
        <c:varyColors val="0"/>
        <c:ser>
          <c:idx val="0"/>
          <c:order val="0"/>
          <c:tx>
            <c:v>blower4</c:v>
          </c:tx>
          <c:spPr>
            <a:ln w="12700">
              <a:solidFill>
                <a:srgbClr val="00B050"/>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Plan_vs_Actual!$FH$70:$FH$2949</c:f>
              <c:numCache>
                <c:formatCode>General</c:formatCode>
                <c:ptCount val="28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643.44775390625</c:v>
                </c:pt>
                <c:pt idx="312">
                  <c:v>711.36890258515689</c:v>
                </c:pt>
                <c:pt idx="313">
                  <c:v>644.19566733877764</c:v>
                </c:pt>
                <c:pt idx="314">
                  <c:v>644.87890944173535</c:v>
                </c:pt>
                <c:pt idx="315">
                  <c:v>645.4518647602265</c:v>
                </c:pt>
                <c:pt idx="316">
                  <c:v>684.24336743870515</c:v>
                </c:pt>
                <c:pt idx="317">
                  <c:v>647.28496824030776</c:v>
                </c:pt>
                <c:pt idx="318">
                  <c:v>648.13144048487686</c:v>
                </c:pt>
                <c:pt idx="319">
                  <c:v>649.11895618760582</c:v>
                </c:pt>
                <c:pt idx="320">
                  <c:v>650.24952534575834</c:v>
                </c:pt>
                <c:pt idx="321">
                  <c:v>650.84551281567121</c:v>
                </c:pt>
                <c:pt idx="322">
                  <c:v>651.53101933248331</c:v>
                </c:pt>
                <c:pt idx="323">
                  <c:v>652.16867493063285</c:v>
                </c:pt>
                <c:pt idx="324">
                  <c:v>652.99407494290608</c:v>
                </c:pt>
                <c:pt idx="325">
                  <c:v>14599.156329297037</c:v>
                </c:pt>
                <c:pt idx="326">
                  <c:v>36870.859628381331</c:v>
                </c:pt>
                <c:pt idx="327">
                  <c:v>36087.094011026624</c:v>
                </c:pt>
                <c:pt idx="328">
                  <c:v>36296.515383009115</c:v>
                </c:pt>
                <c:pt idx="329">
                  <c:v>36194.067258453368</c:v>
                </c:pt>
                <c:pt idx="330">
                  <c:v>36203.065865546465</c:v>
                </c:pt>
                <c:pt idx="331">
                  <c:v>36258.729819490509</c:v>
                </c:pt>
                <c:pt idx="332">
                  <c:v>36139.657670487963</c:v>
                </c:pt>
                <c:pt idx="333">
                  <c:v>36169.76277267337</c:v>
                </c:pt>
                <c:pt idx="334">
                  <c:v>36118.329816422862</c:v>
                </c:pt>
                <c:pt idx="335">
                  <c:v>36113.216069616872</c:v>
                </c:pt>
                <c:pt idx="336">
                  <c:v>36114.017746921381</c:v>
                </c:pt>
                <c:pt idx="337">
                  <c:v>36073.626227056979</c:v>
                </c:pt>
                <c:pt idx="338">
                  <c:v>36115.233288212614</c:v>
                </c:pt>
                <c:pt idx="339">
                  <c:v>36075.492045066756</c:v>
                </c:pt>
                <c:pt idx="340">
                  <c:v>36077.940050067504</c:v>
                </c:pt>
                <c:pt idx="341">
                  <c:v>36066.615814832847</c:v>
                </c:pt>
                <c:pt idx="342">
                  <c:v>36026.270390506586</c:v>
                </c:pt>
                <c:pt idx="343">
                  <c:v>36068.758413656549</c:v>
                </c:pt>
                <c:pt idx="344">
                  <c:v>36035.316352272035</c:v>
                </c:pt>
                <c:pt idx="345">
                  <c:v>35949.497803680104</c:v>
                </c:pt>
                <c:pt idx="346">
                  <c:v>35994.051928979155</c:v>
                </c:pt>
                <c:pt idx="347">
                  <c:v>35982.760698660211</c:v>
                </c:pt>
                <c:pt idx="348">
                  <c:v>35807.906365843613</c:v>
                </c:pt>
                <c:pt idx="349">
                  <c:v>35830.572273496786</c:v>
                </c:pt>
                <c:pt idx="350">
                  <c:v>35872.487744847931</c:v>
                </c:pt>
                <c:pt idx="351">
                  <c:v>35863.410834991933</c:v>
                </c:pt>
                <c:pt idx="352">
                  <c:v>35870.747107742231</c:v>
                </c:pt>
                <c:pt idx="353">
                  <c:v>35820.774431790909</c:v>
                </c:pt>
                <c:pt idx="354">
                  <c:v>35842.364439608653</c:v>
                </c:pt>
                <c:pt idx="355">
                  <c:v>35833.003157039486</c:v>
                </c:pt>
                <c:pt idx="356">
                  <c:v>35868.421055094404</c:v>
                </c:pt>
                <c:pt idx="357">
                  <c:v>35798.008263629672</c:v>
                </c:pt>
                <c:pt idx="358">
                  <c:v>35787.549780404566</c:v>
                </c:pt>
                <c:pt idx="359">
                  <c:v>35828.021577769519</c:v>
                </c:pt>
                <c:pt idx="360">
                  <c:v>35832.780327604218</c:v>
                </c:pt>
                <c:pt idx="361">
                  <c:v>35808.400710050264</c:v>
                </c:pt>
                <c:pt idx="362">
                  <c:v>35859.324255961183</c:v>
                </c:pt>
                <c:pt idx="363">
                  <c:v>35782.005389163889</c:v>
                </c:pt>
                <c:pt idx="364">
                  <c:v>35807.071519162258</c:v>
                </c:pt>
                <c:pt idx="365">
                  <c:v>35783.274962311982</c:v>
                </c:pt>
                <c:pt idx="366">
                  <c:v>35777.068056035045</c:v>
                </c:pt>
                <c:pt idx="367">
                  <c:v>35807.884181755784</c:v>
                </c:pt>
                <c:pt idx="368">
                  <c:v>35903.115944482881</c:v>
                </c:pt>
                <c:pt idx="369">
                  <c:v>36012.00738065839</c:v>
                </c:pt>
                <c:pt idx="370">
                  <c:v>36041.072930035989</c:v>
                </c:pt>
                <c:pt idx="371">
                  <c:v>36160.569108827905</c:v>
                </c:pt>
                <c:pt idx="372">
                  <c:v>36158.276406457029</c:v>
                </c:pt>
                <c:pt idx="373">
                  <c:v>35945.890165400502</c:v>
                </c:pt>
                <c:pt idx="374">
                  <c:v>36355.744430762526</c:v>
                </c:pt>
                <c:pt idx="375">
                  <c:v>37450.132787740229</c:v>
                </c:pt>
                <c:pt idx="376">
                  <c:v>37503.96539104978</c:v>
                </c:pt>
                <c:pt idx="377">
                  <c:v>37557.193338872989</c:v>
                </c:pt>
                <c:pt idx="378">
                  <c:v>37568.352781416972</c:v>
                </c:pt>
                <c:pt idx="379">
                  <c:v>37474.90331978599</c:v>
                </c:pt>
                <c:pt idx="380">
                  <c:v>37332.641294364134</c:v>
                </c:pt>
                <c:pt idx="381">
                  <c:v>37026.401876076059</c:v>
                </c:pt>
                <c:pt idx="382">
                  <c:v>35997.854234451683</c:v>
                </c:pt>
                <c:pt idx="383">
                  <c:v>32617.262559636012</c:v>
                </c:pt>
                <c:pt idx="384">
                  <c:v>36768.512986454429</c:v>
                </c:pt>
                <c:pt idx="385">
                  <c:v>38692.227337515353</c:v>
                </c:pt>
                <c:pt idx="386">
                  <c:v>38859.244269305469</c:v>
                </c:pt>
                <c:pt idx="387">
                  <c:v>38593.431889669104</c:v>
                </c:pt>
                <c:pt idx="388">
                  <c:v>38029.058884745835</c:v>
                </c:pt>
                <c:pt idx="389">
                  <c:v>37377.422244900466</c:v>
                </c:pt>
                <c:pt idx="390">
                  <c:v>36689.800068120159</c:v>
                </c:pt>
                <c:pt idx="391">
                  <c:v>36983.416101446266</c:v>
                </c:pt>
                <c:pt idx="392">
                  <c:v>38508.744432844716</c:v>
                </c:pt>
                <c:pt idx="393">
                  <c:v>38913.907936630647</c:v>
                </c:pt>
                <c:pt idx="394">
                  <c:v>38582.743285564582</c:v>
                </c:pt>
                <c:pt idx="395">
                  <c:v>38027.430327842631</c:v>
                </c:pt>
                <c:pt idx="396">
                  <c:v>37298.175230753419</c:v>
                </c:pt>
                <c:pt idx="397">
                  <c:v>36543.029024983392</c:v>
                </c:pt>
                <c:pt idx="398">
                  <c:v>34634.376726913004</c:v>
                </c:pt>
                <c:pt idx="399">
                  <c:v>34795.022770938558</c:v>
                </c:pt>
                <c:pt idx="400">
                  <c:v>36515.999820574609</c:v>
                </c:pt>
                <c:pt idx="401">
                  <c:v>38947.980291088425</c:v>
                </c:pt>
                <c:pt idx="402">
                  <c:v>38842.764495394629</c:v>
                </c:pt>
                <c:pt idx="403">
                  <c:v>38057.721198139589</c:v>
                </c:pt>
                <c:pt idx="404">
                  <c:v>37163.039093375206</c:v>
                </c:pt>
                <c:pt idx="405">
                  <c:v>36299.510148209331</c:v>
                </c:pt>
                <c:pt idx="406">
                  <c:v>37301.120812588932</c:v>
                </c:pt>
                <c:pt idx="407">
                  <c:v>37778.218012607096</c:v>
                </c:pt>
                <c:pt idx="408">
                  <c:v>37560.885549771789</c:v>
                </c:pt>
                <c:pt idx="409">
                  <c:v>37049.471456678708</c:v>
                </c:pt>
                <c:pt idx="410">
                  <c:v>36328.478539834417</c:v>
                </c:pt>
                <c:pt idx="411">
                  <c:v>36102.747353734572</c:v>
                </c:pt>
                <c:pt idx="412">
                  <c:v>36085.207989305258</c:v>
                </c:pt>
                <c:pt idx="413">
                  <c:v>36415.186828794082</c:v>
                </c:pt>
                <c:pt idx="414">
                  <c:v>37670.678096000353</c:v>
                </c:pt>
                <c:pt idx="415">
                  <c:v>37814.257298062243</c:v>
                </c:pt>
                <c:pt idx="416">
                  <c:v>37688.729279122752</c:v>
                </c:pt>
                <c:pt idx="417">
                  <c:v>37497.496704749268</c:v>
                </c:pt>
                <c:pt idx="418">
                  <c:v>37295.225495096049</c:v>
                </c:pt>
                <c:pt idx="419">
                  <c:v>37320.45022542675</c:v>
                </c:pt>
                <c:pt idx="420">
                  <c:v>37565.153138997157</c:v>
                </c:pt>
                <c:pt idx="421">
                  <c:v>37342.53517648975</c:v>
                </c:pt>
                <c:pt idx="422">
                  <c:v>36892.793330399196</c:v>
                </c:pt>
                <c:pt idx="423">
                  <c:v>36496.992906129359</c:v>
                </c:pt>
                <c:pt idx="424">
                  <c:v>36407.352326065302</c:v>
                </c:pt>
                <c:pt idx="425">
                  <c:v>37256.437646146616</c:v>
                </c:pt>
                <c:pt idx="426">
                  <c:v>37041.770047032835</c:v>
                </c:pt>
                <c:pt idx="427">
                  <c:v>37249.662222041683</c:v>
                </c:pt>
                <c:pt idx="428">
                  <c:v>29682.143978896365</c:v>
                </c:pt>
                <c:pt idx="429">
                  <c:v>3280.9758175002412</c:v>
                </c:pt>
                <c:pt idx="430">
                  <c:v>1201.5088603149168</c:v>
                </c:pt>
                <c:pt idx="431">
                  <c:v>885.8928857160455</c:v>
                </c:pt>
                <c:pt idx="432">
                  <c:v>953.76291153780414</c:v>
                </c:pt>
                <c:pt idx="433">
                  <c:v>978.57500232008715</c:v>
                </c:pt>
                <c:pt idx="434">
                  <c:v>957.10049288239895</c:v>
                </c:pt>
                <c:pt idx="435">
                  <c:v>844.7062075738462</c:v>
                </c:pt>
                <c:pt idx="436">
                  <c:v>833.5255180529208</c:v>
                </c:pt>
                <c:pt idx="437">
                  <c:v>859.31523911405236</c:v>
                </c:pt>
                <c:pt idx="438">
                  <c:v>881.89453311631087</c:v>
                </c:pt>
                <c:pt idx="439">
                  <c:v>961.08314108028321</c:v>
                </c:pt>
                <c:pt idx="440">
                  <c:v>854.62477959006878</c:v>
                </c:pt>
                <c:pt idx="441">
                  <c:v>731.78988216120695</c:v>
                </c:pt>
                <c:pt idx="442">
                  <c:v>646.8064301654091</c:v>
                </c:pt>
                <c:pt idx="443">
                  <c:v>732.9522368942304</c:v>
                </c:pt>
                <c:pt idx="444">
                  <c:v>647.84152546561404</c:v>
                </c:pt>
                <c:pt idx="445">
                  <c:v>648.51030758570539</c:v>
                </c:pt>
                <c:pt idx="446">
                  <c:v>649.05912531294996</c:v>
                </c:pt>
                <c:pt idx="447">
                  <c:v>754.47218893876732</c:v>
                </c:pt>
                <c:pt idx="448">
                  <c:v>703.134847561421</c:v>
                </c:pt>
                <c:pt idx="449">
                  <c:v>650.46339843506541</c:v>
                </c:pt>
                <c:pt idx="450">
                  <c:v>703.76340465989608</c:v>
                </c:pt>
                <c:pt idx="451">
                  <c:v>758.2272328856111</c:v>
                </c:pt>
                <c:pt idx="452">
                  <c:v>712.31370349044619</c:v>
                </c:pt>
                <c:pt idx="453">
                  <c:v>653.34719752991543</c:v>
                </c:pt>
                <c:pt idx="454">
                  <c:v>972.62581688031116</c:v>
                </c:pt>
                <c:pt idx="455">
                  <c:v>654.51079740932721</c:v>
                </c:pt>
                <c:pt idx="456">
                  <c:v>815.10662552936662</c:v>
                </c:pt>
                <c:pt idx="457">
                  <c:v>708.88194787568887</c:v>
                </c:pt>
                <c:pt idx="458">
                  <c:v>715.80276090087148</c:v>
                </c:pt>
                <c:pt idx="459">
                  <c:v>830.80967054607504</c:v>
                </c:pt>
                <c:pt idx="460">
                  <c:v>850.24038942784</c:v>
                </c:pt>
                <c:pt idx="461">
                  <c:v>754.52787547773812</c:v>
                </c:pt>
                <c:pt idx="462">
                  <c:v>658.67228035342021</c:v>
                </c:pt>
                <c:pt idx="463">
                  <c:v>899.66768304171933</c:v>
                </c:pt>
                <c:pt idx="464">
                  <c:v>779.93913511852691</c:v>
                </c:pt>
                <c:pt idx="465">
                  <c:v>767.15036799380209</c:v>
                </c:pt>
                <c:pt idx="466">
                  <c:v>720.84847753735789</c:v>
                </c:pt>
                <c:pt idx="467">
                  <c:v>862.23341121043393</c:v>
                </c:pt>
                <c:pt idx="468">
                  <c:v>785.23438468236225</c:v>
                </c:pt>
                <c:pt idx="469">
                  <c:v>723.90530380482437</c:v>
                </c:pt>
                <c:pt idx="470">
                  <c:v>723.76288718857211</c:v>
                </c:pt>
                <c:pt idx="471">
                  <c:v>707.64091660473412</c:v>
                </c:pt>
                <c:pt idx="472">
                  <c:v>771.2549898812249</c:v>
                </c:pt>
                <c:pt idx="473">
                  <c:v>880.78562795838855</c:v>
                </c:pt>
                <c:pt idx="474">
                  <c:v>665.09222450676918</c:v>
                </c:pt>
                <c:pt idx="475">
                  <c:v>665.43263490016113</c:v>
                </c:pt>
                <c:pt idx="476">
                  <c:v>11617.643760329076</c:v>
                </c:pt>
                <c:pt idx="477">
                  <c:v>37591.178709290427</c:v>
                </c:pt>
                <c:pt idx="478">
                  <c:v>36788.522973213592</c:v>
                </c:pt>
                <c:pt idx="479">
                  <c:v>36864.202208916344</c:v>
                </c:pt>
                <c:pt idx="480">
                  <c:v>37327.524751542012</c:v>
                </c:pt>
                <c:pt idx="481">
                  <c:v>37196.340558701755</c:v>
                </c:pt>
                <c:pt idx="482">
                  <c:v>37169.569565844533</c:v>
                </c:pt>
                <c:pt idx="483">
                  <c:v>37052.57179911733</c:v>
                </c:pt>
                <c:pt idx="484">
                  <c:v>36917.865625987448</c:v>
                </c:pt>
                <c:pt idx="485">
                  <c:v>36960.30038141807</c:v>
                </c:pt>
                <c:pt idx="486">
                  <c:v>36415.11076440414</c:v>
                </c:pt>
                <c:pt idx="487">
                  <c:v>36314.024515245357</c:v>
                </c:pt>
                <c:pt idx="488">
                  <c:v>36330.478826544684</c:v>
                </c:pt>
                <c:pt idx="489">
                  <c:v>36221.763994969922</c:v>
                </c:pt>
                <c:pt idx="490">
                  <c:v>36196.455193469919</c:v>
                </c:pt>
                <c:pt idx="491">
                  <c:v>36031.591184977689</c:v>
                </c:pt>
                <c:pt idx="492">
                  <c:v>36118.749441444874</c:v>
                </c:pt>
                <c:pt idx="493">
                  <c:v>36136.237874617182</c:v>
                </c:pt>
                <c:pt idx="494">
                  <c:v>36129.109134038292</c:v>
                </c:pt>
                <c:pt idx="495">
                  <c:v>36152.156481271981</c:v>
                </c:pt>
                <c:pt idx="496">
                  <c:v>36131.354538551968</c:v>
                </c:pt>
                <c:pt idx="497">
                  <c:v>36006.739561271665</c:v>
                </c:pt>
                <c:pt idx="498">
                  <c:v>35847.49869716962</c:v>
                </c:pt>
                <c:pt idx="499">
                  <c:v>35497.682922883825</c:v>
                </c:pt>
                <c:pt idx="500">
                  <c:v>35324.672493573031</c:v>
                </c:pt>
                <c:pt idx="501">
                  <c:v>35211.246938627955</c:v>
                </c:pt>
                <c:pt idx="502">
                  <c:v>35036.171162082748</c:v>
                </c:pt>
                <c:pt idx="503">
                  <c:v>34854.632342890902</c:v>
                </c:pt>
                <c:pt idx="504">
                  <c:v>34656.197831523416</c:v>
                </c:pt>
                <c:pt idx="505">
                  <c:v>35090.979347564775</c:v>
                </c:pt>
                <c:pt idx="506">
                  <c:v>35270.093450935681</c:v>
                </c:pt>
                <c:pt idx="507">
                  <c:v>36003.021439854303</c:v>
                </c:pt>
                <c:pt idx="508">
                  <c:v>36487.058216871817</c:v>
                </c:pt>
                <c:pt idx="509">
                  <c:v>36545.34813156724</c:v>
                </c:pt>
                <c:pt idx="510">
                  <c:v>36350.366757390897</c:v>
                </c:pt>
                <c:pt idx="511">
                  <c:v>36342.480035142107</c:v>
                </c:pt>
                <c:pt idx="512">
                  <c:v>35998.858918384714</c:v>
                </c:pt>
                <c:pt idx="513">
                  <c:v>34510.459723547719</c:v>
                </c:pt>
                <c:pt idx="514">
                  <c:v>35113.406710644565</c:v>
                </c:pt>
                <c:pt idx="515">
                  <c:v>37430.406430870295</c:v>
                </c:pt>
                <c:pt idx="516">
                  <c:v>37772.116156828401</c:v>
                </c:pt>
                <c:pt idx="517">
                  <c:v>37148.305807421602</c:v>
                </c:pt>
                <c:pt idx="518">
                  <c:v>36356.081109712519</c:v>
                </c:pt>
                <c:pt idx="519">
                  <c:v>34409.938334473292</c:v>
                </c:pt>
                <c:pt idx="520">
                  <c:v>35119.972100875719</c:v>
                </c:pt>
                <c:pt idx="521">
                  <c:v>37727.065313680963</c:v>
                </c:pt>
                <c:pt idx="522">
                  <c:v>37723.55971481403</c:v>
                </c:pt>
                <c:pt idx="523">
                  <c:v>37056.133812471227</c:v>
                </c:pt>
                <c:pt idx="524">
                  <c:v>36156.964273043472</c:v>
                </c:pt>
                <c:pt idx="525">
                  <c:v>36164.53966712753</c:v>
                </c:pt>
                <c:pt idx="526">
                  <c:v>36597.531735126176</c:v>
                </c:pt>
                <c:pt idx="527">
                  <c:v>37434.138490130506</c:v>
                </c:pt>
                <c:pt idx="528">
                  <c:v>37726.277758375807</c:v>
                </c:pt>
                <c:pt idx="529">
                  <c:v>36878.822086473308</c:v>
                </c:pt>
                <c:pt idx="530">
                  <c:v>34681.78024252574</c:v>
                </c:pt>
                <c:pt idx="531">
                  <c:v>32090.433281558937</c:v>
                </c:pt>
                <c:pt idx="532">
                  <c:v>36841.468294817212</c:v>
                </c:pt>
                <c:pt idx="533">
                  <c:v>37854.426290533942</c:v>
                </c:pt>
                <c:pt idx="534">
                  <c:v>37174.294313853978</c:v>
                </c:pt>
                <c:pt idx="535">
                  <c:v>36173.732663114868</c:v>
                </c:pt>
                <c:pt idx="536">
                  <c:v>35399.65883963307</c:v>
                </c:pt>
                <c:pt idx="537">
                  <c:v>37301.71255363027</c:v>
                </c:pt>
                <c:pt idx="538">
                  <c:v>37730.905324667692</c:v>
                </c:pt>
                <c:pt idx="539">
                  <c:v>37145.718456119299</c:v>
                </c:pt>
                <c:pt idx="540">
                  <c:v>36515.003488204879</c:v>
                </c:pt>
                <c:pt idx="541">
                  <c:v>22970.726679779684</c:v>
                </c:pt>
                <c:pt idx="542">
                  <c:v>3211.8978337942312</c:v>
                </c:pt>
                <c:pt idx="543">
                  <c:v>1063.025925625426</c:v>
                </c:pt>
                <c:pt idx="544">
                  <c:v>889.96214770797633</c:v>
                </c:pt>
                <c:pt idx="545">
                  <c:v>854.52081080653397</c:v>
                </c:pt>
                <c:pt idx="546">
                  <c:v>793.32395639931781</c:v>
                </c:pt>
                <c:pt idx="547">
                  <c:v>962.51502913884212</c:v>
                </c:pt>
                <c:pt idx="548">
                  <c:v>819.33188885200741</c:v>
                </c:pt>
                <c:pt idx="549">
                  <c:v>640.36639437141014</c:v>
                </c:pt>
                <c:pt idx="550">
                  <c:v>876.11961719122769</c:v>
                </c:pt>
                <c:pt idx="551">
                  <c:v>897.04916901315482</c:v>
                </c:pt>
                <c:pt idx="552">
                  <c:v>1451.8514154074403</c:v>
                </c:pt>
                <c:pt idx="553">
                  <c:v>1945.5099802404022</c:v>
                </c:pt>
                <c:pt idx="554">
                  <c:v>2026.4176779544603</c:v>
                </c:pt>
                <c:pt idx="555">
                  <c:v>1994.5242839737484</c:v>
                </c:pt>
                <c:pt idx="556">
                  <c:v>1977.1732499190296</c:v>
                </c:pt>
                <c:pt idx="557">
                  <c:v>1914.1888200176259</c:v>
                </c:pt>
                <c:pt idx="558">
                  <c:v>1875.6096554680603</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2183.5290038200997</c:v>
                </c:pt>
                <c:pt idx="587">
                  <c:v>2073.2067707120132</c:v>
                </c:pt>
                <c:pt idx="588">
                  <c:v>1915.2881554674357</c:v>
                </c:pt>
                <c:pt idx="589">
                  <c:v>1786.3161682615678</c:v>
                </c:pt>
                <c:pt idx="590">
                  <c:v>1811.8637930413088</c:v>
                </c:pt>
                <c:pt idx="591">
                  <c:v>1744.4511028738693</c:v>
                </c:pt>
                <c:pt idx="592">
                  <c:v>1747.6728273982803</c:v>
                </c:pt>
                <c:pt idx="593">
                  <c:v>1733.0258119937653</c:v>
                </c:pt>
                <c:pt idx="594">
                  <c:v>1718.7569506711636</c:v>
                </c:pt>
                <c:pt idx="595">
                  <c:v>1973.3556371634827</c:v>
                </c:pt>
                <c:pt idx="596">
                  <c:v>29538.785661054651</c:v>
                </c:pt>
                <c:pt idx="597">
                  <c:v>37700.146703894934</c:v>
                </c:pt>
                <c:pt idx="598">
                  <c:v>37109.11331463456</c:v>
                </c:pt>
                <c:pt idx="599">
                  <c:v>36165.666936065754</c:v>
                </c:pt>
                <c:pt idx="600">
                  <c:v>35786.168898161253</c:v>
                </c:pt>
                <c:pt idx="601">
                  <c:v>35713.019429488973</c:v>
                </c:pt>
                <c:pt idx="602">
                  <c:v>35909.04634148677</c:v>
                </c:pt>
                <c:pt idx="603">
                  <c:v>35851.712825016184</c:v>
                </c:pt>
                <c:pt idx="604">
                  <c:v>35776.023401608072</c:v>
                </c:pt>
                <c:pt idx="605">
                  <c:v>35953.95598986149</c:v>
                </c:pt>
                <c:pt idx="606">
                  <c:v>35692.332282811403</c:v>
                </c:pt>
                <c:pt idx="607">
                  <c:v>35492.808482648928</c:v>
                </c:pt>
                <c:pt idx="608">
                  <c:v>35169.108370155096</c:v>
                </c:pt>
                <c:pt idx="609">
                  <c:v>35023.704450803998</c:v>
                </c:pt>
                <c:pt idx="610">
                  <c:v>35509.33594884078</c:v>
                </c:pt>
                <c:pt idx="611">
                  <c:v>35627.016086357835</c:v>
                </c:pt>
                <c:pt idx="612">
                  <c:v>36041.792920507985</c:v>
                </c:pt>
                <c:pt idx="613">
                  <c:v>36600.111593457063</c:v>
                </c:pt>
                <c:pt idx="614">
                  <c:v>37561.53447622458</c:v>
                </c:pt>
                <c:pt idx="615">
                  <c:v>37455.275254331034</c:v>
                </c:pt>
                <c:pt idx="616">
                  <c:v>37016.563144008316</c:v>
                </c:pt>
                <c:pt idx="617">
                  <c:v>36369.606912531453</c:v>
                </c:pt>
                <c:pt idx="618">
                  <c:v>36399.292561213173</c:v>
                </c:pt>
                <c:pt idx="619">
                  <c:v>36561.554664397241</c:v>
                </c:pt>
                <c:pt idx="620">
                  <c:v>37013.122222187121</c:v>
                </c:pt>
                <c:pt idx="621">
                  <c:v>36889.863345571357</c:v>
                </c:pt>
                <c:pt idx="622">
                  <c:v>36919.072767746446</c:v>
                </c:pt>
                <c:pt idx="623">
                  <c:v>36972.534005433321</c:v>
                </c:pt>
                <c:pt idx="624">
                  <c:v>36658.460932495196</c:v>
                </c:pt>
                <c:pt idx="625">
                  <c:v>37108.578373827535</c:v>
                </c:pt>
                <c:pt idx="626">
                  <c:v>37786.450820140046</c:v>
                </c:pt>
                <c:pt idx="627">
                  <c:v>37261.559019863605</c:v>
                </c:pt>
                <c:pt idx="628">
                  <c:v>36031.582378943764</c:v>
                </c:pt>
                <c:pt idx="629">
                  <c:v>32533.985361525058</c:v>
                </c:pt>
                <c:pt idx="630">
                  <c:v>35236.673993191624</c:v>
                </c:pt>
                <c:pt idx="631">
                  <c:v>37438.677132693927</c:v>
                </c:pt>
                <c:pt idx="632">
                  <c:v>37618.275941860673</c:v>
                </c:pt>
                <c:pt idx="633">
                  <c:v>37431.187355530259</c:v>
                </c:pt>
                <c:pt idx="634">
                  <c:v>37570.771824987729</c:v>
                </c:pt>
                <c:pt idx="635">
                  <c:v>37217.109751045704</c:v>
                </c:pt>
                <c:pt idx="636">
                  <c:v>36329.696881701551</c:v>
                </c:pt>
                <c:pt idx="637">
                  <c:v>34112.646233805019</c:v>
                </c:pt>
                <c:pt idx="638">
                  <c:v>36114.778661636512</c:v>
                </c:pt>
                <c:pt idx="639">
                  <c:v>38129.148355690639</c:v>
                </c:pt>
                <c:pt idx="640">
                  <c:v>38084.491556237139</c:v>
                </c:pt>
                <c:pt idx="641">
                  <c:v>36631.166759298249</c:v>
                </c:pt>
                <c:pt idx="642">
                  <c:v>33466.413032126424</c:v>
                </c:pt>
                <c:pt idx="643">
                  <c:v>37831.917218170565</c:v>
                </c:pt>
                <c:pt idx="644">
                  <c:v>38731.524995887281</c:v>
                </c:pt>
                <c:pt idx="645">
                  <c:v>38307.905771837635</c:v>
                </c:pt>
                <c:pt idx="646">
                  <c:v>37620.932804391785</c:v>
                </c:pt>
                <c:pt idx="647">
                  <c:v>36555.802520114186</c:v>
                </c:pt>
                <c:pt idx="648">
                  <c:v>35862.973715688786</c:v>
                </c:pt>
                <c:pt idx="649">
                  <c:v>5860.298110927145</c:v>
                </c:pt>
                <c:pt idx="650">
                  <c:v>3553.7547812582302</c:v>
                </c:pt>
                <c:pt idx="651">
                  <c:v>2470.0673508560908</c:v>
                </c:pt>
                <c:pt idx="652">
                  <c:v>2350.035632958015</c:v>
                </c:pt>
                <c:pt idx="653">
                  <c:v>1961.4272571216648</c:v>
                </c:pt>
                <c:pt idx="654">
                  <c:v>1740.305334356241</c:v>
                </c:pt>
                <c:pt idx="655">
                  <c:v>1679.4121780972307</c:v>
                </c:pt>
                <c:pt idx="656">
                  <c:v>1531.9002423885588</c:v>
                </c:pt>
                <c:pt idx="657">
                  <c:v>1581.0387804834793</c:v>
                </c:pt>
                <c:pt idx="658">
                  <c:v>1641.7257537430153</c:v>
                </c:pt>
                <c:pt idx="659">
                  <c:v>1649.0208085615809</c:v>
                </c:pt>
                <c:pt idx="660">
                  <c:v>1631.9628028688953</c:v>
                </c:pt>
                <c:pt idx="661">
                  <c:v>1686.6132308301205</c:v>
                </c:pt>
                <c:pt idx="662">
                  <c:v>1691.8388980379948</c:v>
                </c:pt>
                <c:pt idx="663">
                  <c:v>1702.0652012073124</c:v>
                </c:pt>
                <c:pt idx="664">
                  <c:v>1688.501827983496</c:v>
                </c:pt>
                <c:pt idx="665">
                  <c:v>1687.4071821990112</c:v>
                </c:pt>
                <c:pt idx="666">
                  <c:v>1665.7395132403822</c:v>
                </c:pt>
                <c:pt idx="667">
                  <c:v>1634.3622476534297</c:v>
                </c:pt>
                <c:pt idx="668">
                  <c:v>1632.9172729776551</c:v>
                </c:pt>
                <c:pt idx="669">
                  <c:v>1692.9150401684767</c:v>
                </c:pt>
                <c:pt idx="670">
                  <c:v>1702.2553162620713</c:v>
                </c:pt>
                <c:pt idx="671">
                  <c:v>1644.2050188049054</c:v>
                </c:pt>
                <c:pt idx="672">
                  <c:v>1702.1277486827225</c:v>
                </c:pt>
                <c:pt idx="673">
                  <c:v>1554.6990131021787</c:v>
                </c:pt>
                <c:pt idx="674">
                  <c:v>1646.6507171800981</c:v>
                </c:pt>
                <c:pt idx="675">
                  <c:v>1657.5833357395604</c:v>
                </c:pt>
                <c:pt idx="676">
                  <c:v>1588.1652678159996</c:v>
                </c:pt>
                <c:pt idx="677">
                  <c:v>1587.2643970422446</c:v>
                </c:pt>
                <c:pt idx="678">
                  <c:v>1659.2473623383169</c:v>
                </c:pt>
                <c:pt idx="679">
                  <c:v>1598.4353600389013</c:v>
                </c:pt>
                <c:pt idx="680">
                  <c:v>1688.1291553647568</c:v>
                </c:pt>
                <c:pt idx="681">
                  <c:v>1637.9427236686772</c:v>
                </c:pt>
                <c:pt idx="682">
                  <c:v>1588.3192186312128</c:v>
                </c:pt>
                <c:pt idx="683">
                  <c:v>1681.7169519971435</c:v>
                </c:pt>
                <c:pt idx="684">
                  <c:v>1683.850313281268</c:v>
                </c:pt>
                <c:pt idx="685">
                  <c:v>1606.7129230026776</c:v>
                </c:pt>
                <c:pt idx="686">
                  <c:v>1636.1588731767611</c:v>
                </c:pt>
                <c:pt idx="687">
                  <c:v>1709.4851595971734</c:v>
                </c:pt>
                <c:pt idx="688">
                  <c:v>1679.8194177400942</c:v>
                </c:pt>
                <c:pt idx="689">
                  <c:v>1661.6865645201876</c:v>
                </c:pt>
                <c:pt idx="690">
                  <c:v>3536.2380968443426</c:v>
                </c:pt>
                <c:pt idx="691">
                  <c:v>32616.217961537342</c:v>
                </c:pt>
                <c:pt idx="692">
                  <c:v>37016.575583372512</c:v>
                </c:pt>
                <c:pt idx="693">
                  <c:v>36449.054608774182</c:v>
                </c:pt>
                <c:pt idx="694">
                  <c:v>36312.556350586812</c:v>
                </c:pt>
                <c:pt idx="695">
                  <c:v>36248.910853954156</c:v>
                </c:pt>
                <c:pt idx="696">
                  <c:v>36196.66774183909</c:v>
                </c:pt>
                <c:pt idx="697">
                  <c:v>36393.659958213568</c:v>
                </c:pt>
                <c:pt idx="698">
                  <c:v>36348.329261165854</c:v>
                </c:pt>
                <c:pt idx="699">
                  <c:v>36376.070559052627</c:v>
                </c:pt>
                <c:pt idx="700">
                  <c:v>36284.204499971864</c:v>
                </c:pt>
                <c:pt idx="701">
                  <c:v>36186.327525077264</c:v>
                </c:pt>
                <c:pt idx="702">
                  <c:v>35606.970000928639</c:v>
                </c:pt>
                <c:pt idx="703">
                  <c:v>35531.760115200283</c:v>
                </c:pt>
                <c:pt idx="704">
                  <c:v>35531.471621648474</c:v>
                </c:pt>
                <c:pt idx="705">
                  <c:v>35391.644860740504</c:v>
                </c:pt>
                <c:pt idx="706">
                  <c:v>35409.506652273732</c:v>
                </c:pt>
                <c:pt idx="707">
                  <c:v>35401.375336289406</c:v>
                </c:pt>
                <c:pt idx="708">
                  <c:v>35254.297585455577</c:v>
                </c:pt>
                <c:pt idx="709">
                  <c:v>35478.111273014547</c:v>
                </c:pt>
                <c:pt idx="710">
                  <c:v>35597.42606065869</c:v>
                </c:pt>
                <c:pt idx="711">
                  <c:v>35582.958476831518</c:v>
                </c:pt>
                <c:pt idx="712">
                  <c:v>35626.903864955901</c:v>
                </c:pt>
                <c:pt idx="713">
                  <c:v>35587.110585057737</c:v>
                </c:pt>
                <c:pt idx="714">
                  <c:v>35652.938742079335</c:v>
                </c:pt>
                <c:pt idx="715">
                  <c:v>35681.614025584859</c:v>
                </c:pt>
                <c:pt idx="716">
                  <c:v>35666.588454713426</c:v>
                </c:pt>
                <c:pt idx="717">
                  <c:v>35925.034674553077</c:v>
                </c:pt>
                <c:pt idx="718">
                  <c:v>35909.780160150927</c:v>
                </c:pt>
                <c:pt idx="719">
                  <c:v>36361.964854687452</c:v>
                </c:pt>
                <c:pt idx="720">
                  <c:v>36528.752436923984</c:v>
                </c:pt>
                <c:pt idx="721">
                  <c:v>36471.353276296453</c:v>
                </c:pt>
                <c:pt idx="722">
                  <c:v>36408.908852509659</c:v>
                </c:pt>
                <c:pt idx="723">
                  <c:v>36276.428872426353</c:v>
                </c:pt>
                <c:pt idx="724">
                  <c:v>36061.918000608683</c:v>
                </c:pt>
                <c:pt idx="725">
                  <c:v>35947.590096278982</c:v>
                </c:pt>
                <c:pt idx="726">
                  <c:v>35741.300704820947</c:v>
                </c:pt>
                <c:pt idx="727">
                  <c:v>35743.122143850727</c:v>
                </c:pt>
                <c:pt idx="728">
                  <c:v>35716.901922361059</c:v>
                </c:pt>
                <c:pt idx="729">
                  <c:v>35531.442826439939</c:v>
                </c:pt>
                <c:pt idx="730">
                  <c:v>35397.690693356592</c:v>
                </c:pt>
                <c:pt idx="731">
                  <c:v>35302.555877985556</c:v>
                </c:pt>
                <c:pt idx="732">
                  <c:v>35212.93820824226</c:v>
                </c:pt>
                <c:pt idx="733">
                  <c:v>35135.028869416317</c:v>
                </c:pt>
                <c:pt idx="734">
                  <c:v>35091.82367835442</c:v>
                </c:pt>
                <c:pt idx="735">
                  <c:v>35075.019412531452</c:v>
                </c:pt>
                <c:pt idx="736">
                  <c:v>35092.811524889868</c:v>
                </c:pt>
                <c:pt idx="737">
                  <c:v>35046.584708130358</c:v>
                </c:pt>
                <c:pt idx="738">
                  <c:v>35000.52410981655</c:v>
                </c:pt>
                <c:pt idx="739">
                  <c:v>35053.336658555272</c:v>
                </c:pt>
                <c:pt idx="740">
                  <c:v>35079.977635951836</c:v>
                </c:pt>
                <c:pt idx="741">
                  <c:v>35834.145411229132</c:v>
                </c:pt>
                <c:pt idx="742">
                  <c:v>36167.170897491771</c:v>
                </c:pt>
                <c:pt idx="743">
                  <c:v>36039.785150961085</c:v>
                </c:pt>
                <c:pt idx="744">
                  <c:v>35897.781511777641</c:v>
                </c:pt>
                <c:pt idx="745">
                  <c:v>35678.081374812129</c:v>
                </c:pt>
                <c:pt idx="746">
                  <c:v>35643.011830486852</c:v>
                </c:pt>
                <c:pt idx="747">
                  <c:v>35480.316484012204</c:v>
                </c:pt>
                <c:pt idx="748">
                  <c:v>35259.922398185729</c:v>
                </c:pt>
                <c:pt idx="749">
                  <c:v>35164.397543183964</c:v>
                </c:pt>
                <c:pt idx="750">
                  <c:v>35211.041612764202</c:v>
                </c:pt>
                <c:pt idx="751">
                  <c:v>35110.51502041419</c:v>
                </c:pt>
                <c:pt idx="752">
                  <c:v>35351.006218860544</c:v>
                </c:pt>
                <c:pt idx="753">
                  <c:v>35450.113221553962</c:v>
                </c:pt>
                <c:pt idx="754">
                  <c:v>35514.494403843084</c:v>
                </c:pt>
                <c:pt idx="755">
                  <c:v>35354.353285648423</c:v>
                </c:pt>
                <c:pt idx="756">
                  <c:v>35333.27779631615</c:v>
                </c:pt>
                <c:pt idx="757">
                  <c:v>35490.699393604198</c:v>
                </c:pt>
                <c:pt idx="758">
                  <c:v>36689.268765914443</c:v>
                </c:pt>
                <c:pt idx="759">
                  <c:v>36820.028413583837</c:v>
                </c:pt>
                <c:pt idx="760">
                  <c:v>36632.931438120206</c:v>
                </c:pt>
                <c:pt idx="761">
                  <c:v>36462.38763768474</c:v>
                </c:pt>
                <c:pt idx="762">
                  <c:v>36340.248609568676</c:v>
                </c:pt>
                <c:pt idx="763">
                  <c:v>36198.372884595396</c:v>
                </c:pt>
                <c:pt idx="764">
                  <c:v>36111.188691059746</c:v>
                </c:pt>
                <c:pt idx="765">
                  <c:v>35894.10816180706</c:v>
                </c:pt>
                <c:pt idx="766">
                  <c:v>35734.987672829629</c:v>
                </c:pt>
                <c:pt idx="767">
                  <c:v>35560.36740746101</c:v>
                </c:pt>
                <c:pt idx="768">
                  <c:v>35478.990747994183</c:v>
                </c:pt>
                <c:pt idx="769">
                  <c:v>35392.720302397014</c:v>
                </c:pt>
                <c:pt idx="770">
                  <c:v>35139.622911934057</c:v>
                </c:pt>
                <c:pt idx="771">
                  <c:v>33804.20815660854</c:v>
                </c:pt>
                <c:pt idx="772">
                  <c:v>31945.557539731159</c:v>
                </c:pt>
                <c:pt idx="773">
                  <c:v>30401.669390697014</c:v>
                </c:pt>
                <c:pt idx="774">
                  <c:v>29133.743276003996</c:v>
                </c:pt>
                <c:pt idx="775">
                  <c:v>30552.169068845113</c:v>
                </c:pt>
                <c:pt idx="776">
                  <c:v>36073.585560826461</c:v>
                </c:pt>
                <c:pt idx="777">
                  <c:v>37033.113962848984</c:v>
                </c:pt>
                <c:pt idx="778">
                  <c:v>36794.797996483248</c:v>
                </c:pt>
                <c:pt idx="779">
                  <c:v>36564.203056641418</c:v>
                </c:pt>
                <c:pt idx="780">
                  <c:v>36436.916892113288</c:v>
                </c:pt>
                <c:pt idx="781">
                  <c:v>36364.972027671334</c:v>
                </c:pt>
                <c:pt idx="782">
                  <c:v>36253.58246090015</c:v>
                </c:pt>
                <c:pt idx="783">
                  <c:v>36169.498346050583</c:v>
                </c:pt>
                <c:pt idx="784">
                  <c:v>36087.533931734164</c:v>
                </c:pt>
                <c:pt idx="785">
                  <c:v>36025.670685801902</c:v>
                </c:pt>
                <c:pt idx="786">
                  <c:v>35926.200035138922</c:v>
                </c:pt>
                <c:pt idx="787">
                  <c:v>35818.988744692011</c:v>
                </c:pt>
                <c:pt idx="788">
                  <c:v>35731.643103426693</c:v>
                </c:pt>
                <c:pt idx="789">
                  <c:v>35663.856710157794</c:v>
                </c:pt>
                <c:pt idx="790">
                  <c:v>35602.812478367487</c:v>
                </c:pt>
                <c:pt idx="791">
                  <c:v>35486.500844516355</c:v>
                </c:pt>
                <c:pt idx="792">
                  <c:v>35694.002926123139</c:v>
                </c:pt>
                <c:pt idx="793">
                  <c:v>36500.079800055428</c:v>
                </c:pt>
                <c:pt idx="794">
                  <c:v>36433.685558366778</c:v>
                </c:pt>
                <c:pt idx="795">
                  <c:v>36393.675288355349</c:v>
                </c:pt>
                <c:pt idx="796">
                  <c:v>36184.829567404588</c:v>
                </c:pt>
                <c:pt idx="797">
                  <c:v>35940.403021790582</c:v>
                </c:pt>
                <c:pt idx="798">
                  <c:v>35612.274469643831</c:v>
                </c:pt>
                <c:pt idx="799">
                  <c:v>35514.949065101144</c:v>
                </c:pt>
                <c:pt idx="800">
                  <c:v>35321.710581829153</c:v>
                </c:pt>
                <c:pt idx="801">
                  <c:v>35081.44841357867</c:v>
                </c:pt>
                <c:pt idx="802">
                  <c:v>34519.502178494135</c:v>
                </c:pt>
                <c:pt idx="803">
                  <c:v>36438.685648000239</c:v>
                </c:pt>
                <c:pt idx="804">
                  <c:v>36951.675092341502</c:v>
                </c:pt>
                <c:pt idx="805">
                  <c:v>36648.251035052541</c:v>
                </c:pt>
                <c:pt idx="806">
                  <c:v>36393.756240952018</c:v>
                </c:pt>
                <c:pt idx="807">
                  <c:v>36309.048187160493</c:v>
                </c:pt>
                <c:pt idx="808">
                  <c:v>36151.595118580262</c:v>
                </c:pt>
                <c:pt idx="809">
                  <c:v>36140.152800399068</c:v>
                </c:pt>
                <c:pt idx="810">
                  <c:v>36092.043612084788</c:v>
                </c:pt>
                <c:pt idx="811">
                  <c:v>36278.178447435297</c:v>
                </c:pt>
                <c:pt idx="812">
                  <c:v>36327.241637665036</c:v>
                </c:pt>
                <c:pt idx="813">
                  <c:v>36324.906780888639</c:v>
                </c:pt>
                <c:pt idx="814">
                  <c:v>36320.663157596187</c:v>
                </c:pt>
                <c:pt idx="815">
                  <c:v>36306.444537528354</c:v>
                </c:pt>
                <c:pt idx="816">
                  <c:v>36304.899976952867</c:v>
                </c:pt>
                <c:pt idx="817">
                  <c:v>36268.78962061405</c:v>
                </c:pt>
                <c:pt idx="818">
                  <c:v>36190.794439850251</c:v>
                </c:pt>
                <c:pt idx="819">
                  <c:v>36272.776271802184</c:v>
                </c:pt>
                <c:pt idx="820">
                  <c:v>36184.071408400931</c:v>
                </c:pt>
                <c:pt idx="821">
                  <c:v>36102.502476747832</c:v>
                </c:pt>
                <c:pt idx="822">
                  <c:v>36088.177323561904</c:v>
                </c:pt>
                <c:pt idx="823">
                  <c:v>36107.802084136012</c:v>
                </c:pt>
                <c:pt idx="824">
                  <c:v>36037.313814475136</c:v>
                </c:pt>
                <c:pt idx="825">
                  <c:v>35978.132112522922</c:v>
                </c:pt>
                <c:pt idx="826">
                  <c:v>35953.390618848804</c:v>
                </c:pt>
                <c:pt idx="827">
                  <c:v>35979.437035048009</c:v>
                </c:pt>
                <c:pt idx="828">
                  <c:v>35792.996308356524</c:v>
                </c:pt>
                <c:pt idx="829">
                  <c:v>35865.551152102154</c:v>
                </c:pt>
                <c:pt idx="830">
                  <c:v>36213.509764842194</c:v>
                </c:pt>
                <c:pt idx="831">
                  <c:v>36577.120662128924</c:v>
                </c:pt>
                <c:pt idx="832">
                  <c:v>36616.147108749552</c:v>
                </c:pt>
                <c:pt idx="833">
                  <c:v>36594.512756721182</c:v>
                </c:pt>
                <c:pt idx="834">
                  <c:v>36634.171152553958</c:v>
                </c:pt>
                <c:pt idx="835">
                  <c:v>36610.023527775207</c:v>
                </c:pt>
                <c:pt idx="836">
                  <c:v>36625.488723919792</c:v>
                </c:pt>
                <c:pt idx="837">
                  <c:v>36602.411778624853</c:v>
                </c:pt>
                <c:pt idx="838">
                  <c:v>36583.221704222757</c:v>
                </c:pt>
                <c:pt idx="839">
                  <c:v>36563.243856102228</c:v>
                </c:pt>
                <c:pt idx="840">
                  <c:v>36582.243992805481</c:v>
                </c:pt>
                <c:pt idx="841">
                  <c:v>37279.165658088525</c:v>
                </c:pt>
                <c:pt idx="842">
                  <c:v>37532.163589044409</c:v>
                </c:pt>
                <c:pt idx="843">
                  <c:v>37507.091698527336</c:v>
                </c:pt>
                <c:pt idx="844">
                  <c:v>37376.772903720535</c:v>
                </c:pt>
                <c:pt idx="845">
                  <c:v>37207.188902046284</c:v>
                </c:pt>
                <c:pt idx="846">
                  <c:v>37259.413771029314</c:v>
                </c:pt>
                <c:pt idx="847">
                  <c:v>37207.060514390469</c:v>
                </c:pt>
                <c:pt idx="848">
                  <c:v>37186.623364120722</c:v>
                </c:pt>
                <c:pt idx="849">
                  <c:v>37075.240332474314</c:v>
                </c:pt>
                <c:pt idx="850">
                  <c:v>37031.304140289627</c:v>
                </c:pt>
                <c:pt idx="851">
                  <c:v>36946.654965462287</c:v>
                </c:pt>
                <c:pt idx="852">
                  <c:v>36887.436118904749</c:v>
                </c:pt>
                <c:pt idx="853">
                  <c:v>36841.714855543774</c:v>
                </c:pt>
                <c:pt idx="854">
                  <c:v>36721.263495910171</c:v>
                </c:pt>
                <c:pt idx="855">
                  <c:v>36715.703793867426</c:v>
                </c:pt>
                <c:pt idx="856">
                  <c:v>36639.132043204707</c:v>
                </c:pt>
                <c:pt idx="857">
                  <c:v>36610.912567011517</c:v>
                </c:pt>
                <c:pt idx="858">
                  <c:v>36659.433417085806</c:v>
                </c:pt>
                <c:pt idx="859">
                  <c:v>36572.486384111646</c:v>
                </c:pt>
                <c:pt idx="860">
                  <c:v>36514.83876248201</c:v>
                </c:pt>
                <c:pt idx="861">
                  <c:v>36777.975192024307</c:v>
                </c:pt>
                <c:pt idx="862">
                  <c:v>37378.179737792416</c:v>
                </c:pt>
                <c:pt idx="863">
                  <c:v>37545.752922640248</c:v>
                </c:pt>
                <c:pt idx="864">
                  <c:v>37408.447010262804</c:v>
                </c:pt>
                <c:pt idx="865">
                  <c:v>37340.352823501824</c:v>
                </c:pt>
                <c:pt idx="866">
                  <c:v>37261.696465975045</c:v>
                </c:pt>
                <c:pt idx="867">
                  <c:v>37119.609655739863</c:v>
                </c:pt>
                <c:pt idx="868">
                  <c:v>36973.835894161464</c:v>
                </c:pt>
                <c:pt idx="869">
                  <c:v>36863.417074082296</c:v>
                </c:pt>
                <c:pt idx="870">
                  <c:v>36836.25001754165</c:v>
                </c:pt>
                <c:pt idx="871">
                  <c:v>37424.273672117786</c:v>
                </c:pt>
                <c:pt idx="872">
                  <c:v>12989.683659248625</c:v>
                </c:pt>
                <c:pt idx="873">
                  <c:v>3549.9853760085998</c:v>
                </c:pt>
                <c:pt idx="874">
                  <c:v>1825.5351772102838</c:v>
                </c:pt>
                <c:pt idx="875">
                  <c:v>1696.8265179305647</c:v>
                </c:pt>
                <c:pt idx="876">
                  <c:v>1548.5046155671278</c:v>
                </c:pt>
                <c:pt idx="877">
                  <c:v>1484.3819426458329</c:v>
                </c:pt>
                <c:pt idx="878">
                  <c:v>1438.5114455777532</c:v>
                </c:pt>
                <c:pt idx="879">
                  <c:v>1490.7821643460543</c:v>
                </c:pt>
                <c:pt idx="880">
                  <c:v>1455.9080729870745</c:v>
                </c:pt>
                <c:pt idx="881">
                  <c:v>5999.3145290665325</c:v>
                </c:pt>
                <c:pt idx="882">
                  <c:v>35801.460453402993</c:v>
                </c:pt>
                <c:pt idx="883">
                  <c:v>36873.412036575872</c:v>
                </c:pt>
                <c:pt idx="884">
                  <c:v>36084.557895054422</c:v>
                </c:pt>
                <c:pt idx="885">
                  <c:v>36384.691442465781</c:v>
                </c:pt>
                <c:pt idx="886">
                  <c:v>37534.161447594561</c:v>
                </c:pt>
                <c:pt idx="887">
                  <c:v>37622.743591107923</c:v>
                </c:pt>
                <c:pt idx="888">
                  <c:v>37555.85290008982</c:v>
                </c:pt>
                <c:pt idx="889">
                  <c:v>37382.073568240805</c:v>
                </c:pt>
                <c:pt idx="890">
                  <c:v>37095.233281687899</c:v>
                </c:pt>
                <c:pt idx="891">
                  <c:v>37071.073350620267</c:v>
                </c:pt>
                <c:pt idx="892">
                  <c:v>37001.768104505536</c:v>
                </c:pt>
                <c:pt idx="893">
                  <c:v>36968.454530868927</c:v>
                </c:pt>
                <c:pt idx="894">
                  <c:v>36914.696779513361</c:v>
                </c:pt>
                <c:pt idx="895">
                  <c:v>36924.882895656425</c:v>
                </c:pt>
                <c:pt idx="896">
                  <c:v>36992.029991950592</c:v>
                </c:pt>
                <c:pt idx="897">
                  <c:v>36885.203956047691</c:v>
                </c:pt>
                <c:pt idx="898">
                  <c:v>36896.550031596424</c:v>
                </c:pt>
                <c:pt idx="899">
                  <c:v>36867.913447058199</c:v>
                </c:pt>
                <c:pt idx="900">
                  <c:v>36916.494327731925</c:v>
                </c:pt>
                <c:pt idx="901">
                  <c:v>36888.765431614716</c:v>
                </c:pt>
                <c:pt idx="902">
                  <c:v>36836.181091405946</c:v>
                </c:pt>
                <c:pt idx="903">
                  <c:v>37029.966793022555</c:v>
                </c:pt>
                <c:pt idx="904">
                  <c:v>37205.382944156729</c:v>
                </c:pt>
                <c:pt idx="905">
                  <c:v>37171.400418571633</c:v>
                </c:pt>
                <c:pt idx="906">
                  <c:v>37251.29602937102</c:v>
                </c:pt>
                <c:pt idx="907">
                  <c:v>37198.282692126435</c:v>
                </c:pt>
                <c:pt idx="908">
                  <c:v>37189.94876694282</c:v>
                </c:pt>
                <c:pt idx="909">
                  <c:v>37193.071233028175</c:v>
                </c:pt>
                <c:pt idx="910">
                  <c:v>37193.723084020618</c:v>
                </c:pt>
                <c:pt idx="911">
                  <c:v>37127.685271614791</c:v>
                </c:pt>
                <c:pt idx="912">
                  <c:v>37044.686980863415</c:v>
                </c:pt>
                <c:pt idx="913">
                  <c:v>37000.779670701428</c:v>
                </c:pt>
                <c:pt idx="914">
                  <c:v>37085.567195216812</c:v>
                </c:pt>
                <c:pt idx="915">
                  <c:v>37298.535911260049</c:v>
                </c:pt>
                <c:pt idx="916">
                  <c:v>37228.337182174124</c:v>
                </c:pt>
                <c:pt idx="917">
                  <c:v>37185.027539040646</c:v>
                </c:pt>
                <c:pt idx="918">
                  <c:v>37071.102166004974</c:v>
                </c:pt>
                <c:pt idx="919">
                  <c:v>37044.656941646339</c:v>
                </c:pt>
                <c:pt idx="920">
                  <c:v>37017.943831632532</c:v>
                </c:pt>
                <c:pt idx="921">
                  <c:v>37132.41129478415</c:v>
                </c:pt>
                <c:pt idx="922">
                  <c:v>37187.698219062884</c:v>
                </c:pt>
                <c:pt idx="923">
                  <c:v>37241.908867134647</c:v>
                </c:pt>
                <c:pt idx="924">
                  <c:v>37394.516894429922</c:v>
                </c:pt>
                <c:pt idx="925">
                  <c:v>37352.924781566857</c:v>
                </c:pt>
                <c:pt idx="926">
                  <c:v>37236.118901729584</c:v>
                </c:pt>
                <c:pt idx="927">
                  <c:v>37241.920402808981</c:v>
                </c:pt>
                <c:pt idx="928">
                  <c:v>37078.896603375673</c:v>
                </c:pt>
                <c:pt idx="929">
                  <c:v>37087.079572502771</c:v>
                </c:pt>
                <c:pt idx="930">
                  <c:v>36993.749192215997</c:v>
                </c:pt>
                <c:pt idx="931">
                  <c:v>36973.89482090473</c:v>
                </c:pt>
                <c:pt idx="932">
                  <c:v>36974.71557604472</c:v>
                </c:pt>
                <c:pt idx="933">
                  <c:v>36964.958138080437</c:v>
                </c:pt>
                <c:pt idx="934">
                  <c:v>36916.232144759102</c:v>
                </c:pt>
                <c:pt idx="935">
                  <c:v>36855.960567931332</c:v>
                </c:pt>
                <c:pt idx="936">
                  <c:v>36940.723708037534</c:v>
                </c:pt>
                <c:pt idx="937">
                  <c:v>36888.290421436228</c:v>
                </c:pt>
                <c:pt idx="938">
                  <c:v>36860.42613994678</c:v>
                </c:pt>
                <c:pt idx="939">
                  <c:v>36835.39333777428</c:v>
                </c:pt>
                <c:pt idx="940">
                  <c:v>36759.810462101297</c:v>
                </c:pt>
                <c:pt idx="941">
                  <c:v>36796.299374832706</c:v>
                </c:pt>
                <c:pt idx="942">
                  <c:v>36801.663440171877</c:v>
                </c:pt>
                <c:pt idx="943">
                  <c:v>36727.987546457844</c:v>
                </c:pt>
                <c:pt idx="944">
                  <c:v>36713.718056511876</c:v>
                </c:pt>
                <c:pt idx="945">
                  <c:v>36724.315977766113</c:v>
                </c:pt>
                <c:pt idx="946">
                  <c:v>36678.618532915913</c:v>
                </c:pt>
                <c:pt idx="947">
                  <c:v>36684.248824721573</c:v>
                </c:pt>
                <c:pt idx="948">
                  <c:v>36678.520497105521</c:v>
                </c:pt>
                <c:pt idx="949">
                  <c:v>37284.326819292706</c:v>
                </c:pt>
                <c:pt idx="950">
                  <c:v>17299.950600911492</c:v>
                </c:pt>
                <c:pt idx="951">
                  <c:v>5998.6204200932607</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2901.714460754793</c:v>
                </c:pt>
                <c:pt idx="1035">
                  <c:v>2886.0382167375337</c:v>
                </c:pt>
                <c:pt idx="1036">
                  <c:v>2889.3760221621642</c:v>
                </c:pt>
                <c:pt idx="1037">
                  <c:v>2912.7895224572471</c:v>
                </c:pt>
                <c:pt idx="1038">
                  <c:v>2911.4148974933973</c:v>
                </c:pt>
                <c:pt idx="1039">
                  <c:v>2910.0643359964092</c:v>
                </c:pt>
                <c:pt idx="1040">
                  <c:v>2913.7121094816675</c:v>
                </c:pt>
                <c:pt idx="1041">
                  <c:v>20624.650642534842</c:v>
                </c:pt>
                <c:pt idx="1042">
                  <c:v>36364.157427517574</c:v>
                </c:pt>
                <c:pt idx="1043">
                  <c:v>36562.741873325904</c:v>
                </c:pt>
                <c:pt idx="1044">
                  <c:v>36245.755561039849</c:v>
                </c:pt>
                <c:pt idx="1045">
                  <c:v>36627.121392430861</c:v>
                </c:pt>
                <c:pt idx="1046">
                  <c:v>36632.095667368172</c:v>
                </c:pt>
                <c:pt idx="1047">
                  <c:v>36648.898662408195</c:v>
                </c:pt>
                <c:pt idx="1048">
                  <c:v>36637.350542199609</c:v>
                </c:pt>
                <c:pt idx="1049">
                  <c:v>36632.100299765669</c:v>
                </c:pt>
                <c:pt idx="1050">
                  <c:v>36613.567002137504</c:v>
                </c:pt>
                <c:pt idx="1051">
                  <c:v>36697.115714073181</c:v>
                </c:pt>
                <c:pt idx="1052">
                  <c:v>36664.895925337078</c:v>
                </c:pt>
                <c:pt idx="1053">
                  <c:v>36633.381677852078</c:v>
                </c:pt>
                <c:pt idx="1054">
                  <c:v>36662.140929577748</c:v>
                </c:pt>
                <c:pt idx="1055">
                  <c:v>36668.12524531682</c:v>
                </c:pt>
                <c:pt idx="1056">
                  <c:v>36663.524474992351</c:v>
                </c:pt>
                <c:pt idx="1057">
                  <c:v>36678.653874401251</c:v>
                </c:pt>
                <c:pt idx="1058">
                  <c:v>36658.022141933441</c:v>
                </c:pt>
                <c:pt idx="1059">
                  <c:v>36782.986872418718</c:v>
                </c:pt>
                <c:pt idx="1060">
                  <c:v>36751.390271212658</c:v>
                </c:pt>
                <c:pt idx="1061">
                  <c:v>36712.131569375597</c:v>
                </c:pt>
                <c:pt idx="1062">
                  <c:v>36727.866369748117</c:v>
                </c:pt>
                <c:pt idx="1063">
                  <c:v>36658.461378141241</c:v>
                </c:pt>
                <c:pt idx="1064">
                  <c:v>36641.68522840341</c:v>
                </c:pt>
                <c:pt idx="1065">
                  <c:v>36665.113501385851</c:v>
                </c:pt>
                <c:pt idx="1066">
                  <c:v>36689.389096524319</c:v>
                </c:pt>
                <c:pt idx="1067">
                  <c:v>36636.366612511876</c:v>
                </c:pt>
                <c:pt idx="1068">
                  <c:v>36592.842555874588</c:v>
                </c:pt>
                <c:pt idx="1069">
                  <c:v>36620.325633726519</c:v>
                </c:pt>
                <c:pt idx="1070">
                  <c:v>36617.655883006257</c:v>
                </c:pt>
                <c:pt idx="1071">
                  <c:v>36618.065386801958</c:v>
                </c:pt>
                <c:pt idx="1072">
                  <c:v>36585.214084041116</c:v>
                </c:pt>
                <c:pt idx="1073">
                  <c:v>36588.937357831004</c:v>
                </c:pt>
                <c:pt idx="1074">
                  <c:v>36568.758449377616</c:v>
                </c:pt>
                <c:pt idx="1075">
                  <c:v>36617.711884204546</c:v>
                </c:pt>
                <c:pt idx="1076">
                  <c:v>36605.986307440202</c:v>
                </c:pt>
                <c:pt idx="1077">
                  <c:v>37255.185430671772</c:v>
                </c:pt>
                <c:pt idx="1078">
                  <c:v>37450.76048794786</c:v>
                </c:pt>
                <c:pt idx="1079">
                  <c:v>37411.354327007131</c:v>
                </c:pt>
                <c:pt idx="1080">
                  <c:v>37452.134873493509</c:v>
                </c:pt>
                <c:pt idx="1081">
                  <c:v>37439.22822462122</c:v>
                </c:pt>
                <c:pt idx="1082">
                  <c:v>37550.812318631011</c:v>
                </c:pt>
                <c:pt idx="1083">
                  <c:v>37978.314463178314</c:v>
                </c:pt>
                <c:pt idx="1084">
                  <c:v>38393.254161359866</c:v>
                </c:pt>
                <c:pt idx="1085">
                  <c:v>38380.327603254715</c:v>
                </c:pt>
                <c:pt idx="1086">
                  <c:v>38361.586185359956</c:v>
                </c:pt>
                <c:pt idx="1087">
                  <c:v>38372.773823936783</c:v>
                </c:pt>
                <c:pt idx="1088">
                  <c:v>38354.382092491789</c:v>
                </c:pt>
                <c:pt idx="1089">
                  <c:v>38346.743056112529</c:v>
                </c:pt>
                <c:pt idx="1090">
                  <c:v>38361.47326476375</c:v>
                </c:pt>
                <c:pt idx="1091">
                  <c:v>38328.092562971513</c:v>
                </c:pt>
                <c:pt idx="1092">
                  <c:v>38316.048173316318</c:v>
                </c:pt>
                <c:pt idx="1093">
                  <c:v>38293.373821687695</c:v>
                </c:pt>
                <c:pt idx="1094">
                  <c:v>38276.178515817723</c:v>
                </c:pt>
                <c:pt idx="1095">
                  <c:v>38257.066123473647</c:v>
                </c:pt>
                <c:pt idx="1096">
                  <c:v>38254.781655222178</c:v>
                </c:pt>
                <c:pt idx="1097">
                  <c:v>38216.377571725847</c:v>
                </c:pt>
                <c:pt idx="1098">
                  <c:v>38158.990850031376</c:v>
                </c:pt>
                <c:pt idx="1099">
                  <c:v>38169.051685609418</c:v>
                </c:pt>
                <c:pt idx="1100">
                  <c:v>38386.865329627195</c:v>
                </c:pt>
                <c:pt idx="1101">
                  <c:v>27042.276344776154</c:v>
                </c:pt>
                <c:pt idx="1102">
                  <c:v>2713.0929697732131</c:v>
                </c:pt>
                <c:pt idx="1103">
                  <c:v>2722.8083008990934</c:v>
                </c:pt>
                <c:pt idx="1104">
                  <c:v>2807.2015859353046</c:v>
                </c:pt>
                <c:pt idx="1105">
                  <c:v>2820.8842740962905</c:v>
                </c:pt>
                <c:pt idx="1106">
                  <c:v>2854.4189384289084</c:v>
                </c:pt>
                <c:pt idx="1107">
                  <c:v>2824.2468982548762</c:v>
                </c:pt>
                <c:pt idx="1108">
                  <c:v>2847.6082579911995</c:v>
                </c:pt>
                <c:pt idx="1109">
                  <c:v>2871.703708052511</c:v>
                </c:pt>
                <c:pt idx="1110">
                  <c:v>2851.5816906511782</c:v>
                </c:pt>
                <c:pt idx="1111">
                  <c:v>2861.8382792672764</c:v>
                </c:pt>
                <c:pt idx="1112">
                  <c:v>2900.7968901281556</c:v>
                </c:pt>
                <c:pt idx="1113">
                  <c:v>2860.3042873360218</c:v>
                </c:pt>
                <c:pt idx="1114">
                  <c:v>2839.3983335706093</c:v>
                </c:pt>
                <c:pt idx="1115">
                  <c:v>2869.1325028300284</c:v>
                </c:pt>
                <c:pt idx="1116">
                  <c:v>27494.07448314776</c:v>
                </c:pt>
                <c:pt idx="1117">
                  <c:v>37112.915970176458</c:v>
                </c:pt>
                <c:pt idx="1118">
                  <c:v>37139.924666837855</c:v>
                </c:pt>
                <c:pt idx="1119">
                  <c:v>37507.951606051131</c:v>
                </c:pt>
                <c:pt idx="1120">
                  <c:v>37558.201211452484</c:v>
                </c:pt>
                <c:pt idx="1121">
                  <c:v>37591.043020824589</c:v>
                </c:pt>
                <c:pt idx="1122">
                  <c:v>37636.358699884018</c:v>
                </c:pt>
                <c:pt idx="1123">
                  <c:v>37636.784258415304</c:v>
                </c:pt>
                <c:pt idx="1124">
                  <c:v>37698.897049333653</c:v>
                </c:pt>
                <c:pt idx="1125">
                  <c:v>37677.365819509825</c:v>
                </c:pt>
                <c:pt idx="1126">
                  <c:v>37746.693562968569</c:v>
                </c:pt>
                <c:pt idx="1127">
                  <c:v>37738.834837446608</c:v>
                </c:pt>
                <c:pt idx="1128">
                  <c:v>37715.863909639913</c:v>
                </c:pt>
                <c:pt idx="1129">
                  <c:v>37675.234833568335</c:v>
                </c:pt>
                <c:pt idx="1130">
                  <c:v>37766.960964463156</c:v>
                </c:pt>
                <c:pt idx="1131">
                  <c:v>37742.206217634681</c:v>
                </c:pt>
                <c:pt idx="1132">
                  <c:v>37738.647995605068</c:v>
                </c:pt>
                <c:pt idx="1133">
                  <c:v>37726.197299470507</c:v>
                </c:pt>
                <c:pt idx="1134">
                  <c:v>37704.527437909441</c:v>
                </c:pt>
                <c:pt idx="1135">
                  <c:v>37747.158085292576</c:v>
                </c:pt>
                <c:pt idx="1136">
                  <c:v>37728.013118616742</c:v>
                </c:pt>
                <c:pt idx="1137">
                  <c:v>37736.847338392334</c:v>
                </c:pt>
                <c:pt idx="1138">
                  <c:v>37731.411129401131</c:v>
                </c:pt>
                <c:pt idx="1139">
                  <c:v>37705.744206951065</c:v>
                </c:pt>
                <c:pt idx="1140">
                  <c:v>37742.68800682624</c:v>
                </c:pt>
                <c:pt idx="1141">
                  <c:v>37750.515563551584</c:v>
                </c:pt>
                <c:pt idx="1142">
                  <c:v>37741.415174239875</c:v>
                </c:pt>
                <c:pt idx="1143">
                  <c:v>37789.629169003172</c:v>
                </c:pt>
                <c:pt idx="1144">
                  <c:v>37750.096212462588</c:v>
                </c:pt>
                <c:pt idx="1145">
                  <c:v>37755.432035187878</c:v>
                </c:pt>
                <c:pt idx="1146">
                  <c:v>37706.770460311571</c:v>
                </c:pt>
                <c:pt idx="1147">
                  <c:v>37758.821019581956</c:v>
                </c:pt>
                <c:pt idx="1148">
                  <c:v>37816.532466834782</c:v>
                </c:pt>
                <c:pt idx="1149">
                  <c:v>37755.954857730867</c:v>
                </c:pt>
                <c:pt idx="1150">
                  <c:v>37709.235937458274</c:v>
                </c:pt>
                <c:pt idx="1151">
                  <c:v>37717.743940409026</c:v>
                </c:pt>
                <c:pt idx="1152">
                  <c:v>37767.352861040832</c:v>
                </c:pt>
                <c:pt idx="1153">
                  <c:v>37754.149636417627</c:v>
                </c:pt>
                <c:pt idx="1154">
                  <c:v>37821.107491934301</c:v>
                </c:pt>
                <c:pt idx="1155">
                  <c:v>37876.782123074932</c:v>
                </c:pt>
                <c:pt idx="1156">
                  <c:v>37777.429426181319</c:v>
                </c:pt>
                <c:pt idx="1157">
                  <c:v>37801.46106205781</c:v>
                </c:pt>
                <c:pt idx="1158">
                  <c:v>37798.062301826474</c:v>
                </c:pt>
                <c:pt idx="1159">
                  <c:v>37766.232979212204</c:v>
                </c:pt>
                <c:pt idx="1160">
                  <c:v>37771.328728000321</c:v>
                </c:pt>
                <c:pt idx="1161">
                  <c:v>37764.089385165767</c:v>
                </c:pt>
                <c:pt idx="1162">
                  <c:v>37734.602764880656</c:v>
                </c:pt>
                <c:pt idx="1163">
                  <c:v>37831.868903213741</c:v>
                </c:pt>
                <c:pt idx="1164">
                  <c:v>37781.479246117669</c:v>
                </c:pt>
                <c:pt idx="1165">
                  <c:v>37850.588438685736</c:v>
                </c:pt>
                <c:pt idx="1166">
                  <c:v>37800.982099173467</c:v>
                </c:pt>
                <c:pt idx="1167">
                  <c:v>37823.788876157996</c:v>
                </c:pt>
                <c:pt idx="1168">
                  <c:v>37765.120104126137</c:v>
                </c:pt>
                <c:pt idx="1169">
                  <c:v>37756.820080520709</c:v>
                </c:pt>
                <c:pt idx="1170">
                  <c:v>37809.588036876914</c:v>
                </c:pt>
                <c:pt idx="1171">
                  <c:v>37828.842976752916</c:v>
                </c:pt>
                <c:pt idx="1172">
                  <c:v>37833.413229300575</c:v>
                </c:pt>
                <c:pt idx="1173">
                  <c:v>37844.456442324321</c:v>
                </c:pt>
                <c:pt idx="1174">
                  <c:v>37786.111554461721</c:v>
                </c:pt>
                <c:pt idx="1175">
                  <c:v>37754.78391700983</c:v>
                </c:pt>
                <c:pt idx="1176">
                  <c:v>37808.185285709304</c:v>
                </c:pt>
                <c:pt idx="1177">
                  <c:v>37783.757403415439</c:v>
                </c:pt>
                <c:pt idx="1178">
                  <c:v>37815.452264249325</c:v>
                </c:pt>
                <c:pt idx="1179">
                  <c:v>37982.551866730057</c:v>
                </c:pt>
                <c:pt idx="1180">
                  <c:v>37872.90610271295</c:v>
                </c:pt>
                <c:pt idx="1181">
                  <c:v>37863.497579896451</c:v>
                </c:pt>
                <c:pt idx="1182">
                  <c:v>37862.233378014964</c:v>
                </c:pt>
                <c:pt idx="1183">
                  <c:v>37856.040608449774</c:v>
                </c:pt>
                <c:pt idx="1184">
                  <c:v>37864.458380881944</c:v>
                </c:pt>
                <c:pt idx="1185">
                  <c:v>37859.918293333052</c:v>
                </c:pt>
                <c:pt idx="1186">
                  <c:v>37836.26264884472</c:v>
                </c:pt>
                <c:pt idx="1187">
                  <c:v>37884.819719698033</c:v>
                </c:pt>
                <c:pt idx="1188">
                  <c:v>37857.223098599912</c:v>
                </c:pt>
                <c:pt idx="1189">
                  <c:v>37722.603553152083</c:v>
                </c:pt>
                <c:pt idx="1190">
                  <c:v>37891.811005777119</c:v>
                </c:pt>
                <c:pt idx="1191">
                  <c:v>37897.909407953419</c:v>
                </c:pt>
                <c:pt idx="1192">
                  <c:v>37877.006180365883</c:v>
                </c:pt>
                <c:pt idx="1193">
                  <c:v>37979.097142597042</c:v>
                </c:pt>
                <c:pt idx="1194">
                  <c:v>37900.931019411488</c:v>
                </c:pt>
                <c:pt idx="1195">
                  <c:v>38001.560663725933</c:v>
                </c:pt>
                <c:pt idx="1196">
                  <c:v>38270.634195427097</c:v>
                </c:pt>
                <c:pt idx="1197">
                  <c:v>10034.506893901031</c:v>
                </c:pt>
                <c:pt idx="1198">
                  <c:v>2587.4315038896475</c:v>
                </c:pt>
                <c:pt idx="1199">
                  <c:v>2771.8697822531062</c:v>
                </c:pt>
                <c:pt idx="1200">
                  <c:v>2829.8725873950871</c:v>
                </c:pt>
                <c:pt idx="1201">
                  <c:v>2881.2453258578976</c:v>
                </c:pt>
                <c:pt idx="1202">
                  <c:v>2876.0338073203961</c:v>
                </c:pt>
                <c:pt idx="1203">
                  <c:v>2850.7018490628648</c:v>
                </c:pt>
                <c:pt idx="1204">
                  <c:v>2858.4381174171963</c:v>
                </c:pt>
                <c:pt idx="1205">
                  <c:v>2906.2521363021183</c:v>
                </c:pt>
                <c:pt idx="1206">
                  <c:v>2894.2193737609932</c:v>
                </c:pt>
                <c:pt idx="1207">
                  <c:v>2941.7519729391984</c:v>
                </c:pt>
                <c:pt idx="1208">
                  <c:v>19411.880137449876</c:v>
                </c:pt>
                <c:pt idx="1209">
                  <c:v>36938.039385167758</c:v>
                </c:pt>
                <c:pt idx="1210">
                  <c:v>37469.824552438658</c:v>
                </c:pt>
                <c:pt idx="1211">
                  <c:v>37553.308705423275</c:v>
                </c:pt>
                <c:pt idx="1212">
                  <c:v>37601.782237372798</c:v>
                </c:pt>
                <c:pt idx="1213">
                  <c:v>37650.530549520256</c:v>
                </c:pt>
                <c:pt idx="1214">
                  <c:v>37634.319191453855</c:v>
                </c:pt>
                <c:pt idx="1215">
                  <c:v>37667.294490824141</c:v>
                </c:pt>
                <c:pt idx="1216">
                  <c:v>37624.769297641513</c:v>
                </c:pt>
                <c:pt idx="1217">
                  <c:v>37658.629425148167</c:v>
                </c:pt>
                <c:pt idx="1218">
                  <c:v>37685.141074506442</c:v>
                </c:pt>
                <c:pt idx="1219">
                  <c:v>37683.01328901251</c:v>
                </c:pt>
                <c:pt idx="1220">
                  <c:v>37758.399171247082</c:v>
                </c:pt>
                <c:pt idx="1221">
                  <c:v>37789.619195683794</c:v>
                </c:pt>
                <c:pt idx="1222">
                  <c:v>37750.083741428454</c:v>
                </c:pt>
                <c:pt idx="1223">
                  <c:v>37791.180832248923</c:v>
                </c:pt>
                <c:pt idx="1224">
                  <c:v>37730.730202722552</c:v>
                </c:pt>
                <c:pt idx="1225">
                  <c:v>37735.49722962777</c:v>
                </c:pt>
                <c:pt idx="1226">
                  <c:v>37724.676981969671</c:v>
                </c:pt>
                <c:pt idx="1227">
                  <c:v>37750.134109602375</c:v>
                </c:pt>
                <c:pt idx="1228">
                  <c:v>37722.436504453421</c:v>
                </c:pt>
                <c:pt idx="1229">
                  <c:v>37718.166345308222</c:v>
                </c:pt>
                <c:pt idx="1230">
                  <c:v>37695.845755108196</c:v>
                </c:pt>
                <c:pt idx="1231">
                  <c:v>37702.805332811673</c:v>
                </c:pt>
                <c:pt idx="1232">
                  <c:v>37710.865093141794</c:v>
                </c:pt>
                <c:pt idx="1233">
                  <c:v>37684.690298483772</c:v>
                </c:pt>
                <c:pt idx="1234">
                  <c:v>37715.969527490932</c:v>
                </c:pt>
                <c:pt idx="1235">
                  <c:v>37700.603320668139</c:v>
                </c:pt>
                <c:pt idx="1236">
                  <c:v>37697.014028010766</c:v>
                </c:pt>
                <c:pt idx="1237">
                  <c:v>37750.908195398253</c:v>
                </c:pt>
                <c:pt idx="1238">
                  <c:v>37707.258769806227</c:v>
                </c:pt>
                <c:pt idx="1239">
                  <c:v>37710.050274447603</c:v>
                </c:pt>
                <c:pt idx="1240">
                  <c:v>37724.365719745554</c:v>
                </c:pt>
                <c:pt idx="1241">
                  <c:v>37877.372063841423</c:v>
                </c:pt>
                <c:pt idx="1242">
                  <c:v>37777.25400382479</c:v>
                </c:pt>
                <c:pt idx="1243">
                  <c:v>37730.948568185173</c:v>
                </c:pt>
                <c:pt idx="1244">
                  <c:v>37790.196691962083</c:v>
                </c:pt>
                <c:pt idx="1245">
                  <c:v>37809.097281986476</c:v>
                </c:pt>
                <c:pt idx="1246">
                  <c:v>37798.16664407849</c:v>
                </c:pt>
                <c:pt idx="1247">
                  <c:v>37833.742751699683</c:v>
                </c:pt>
                <c:pt idx="1248">
                  <c:v>37813.889651848869</c:v>
                </c:pt>
                <c:pt idx="1249">
                  <c:v>37833.354114041729</c:v>
                </c:pt>
                <c:pt idx="1250">
                  <c:v>37789.005008137225</c:v>
                </c:pt>
                <c:pt idx="1251">
                  <c:v>37817.969926317535</c:v>
                </c:pt>
                <c:pt idx="1252">
                  <c:v>37810.254304214315</c:v>
                </c:pt>
                <c:pt idx="1253">
                  <c:v>37787.67376213074</c:v>
                </c:pt>
                <c:pt idx="1254">
                  <c:v>37736.646387676396</c:v>
                </c:pt>
                <c:pt idx="1255">
                  <c:v>37846.060732311009</c:v>
                </c:pt>
                <c:pt idx="1256">
                  <c:v>37825.307011725505</c:v>
                </c:pt>
                <c:pt idx="1257">
                  <c:v>37820.285608808197</c:v>
                </c:pt>
                <c:pt idx="1258">
                  <c:v>37844.010199286538</c:v>
                </c:pt>
                <c:pt idx="1259">
                  <c:v>37828.686665801208</c:v>
                </c:pt>
                <c:pt idx="1260">
                  <c:v>37844.112605557842</c:v>
                </c:pt>
                <c:pt idx="1261">
                  <c:v>37877.228489667177</c:v>
                </c:pt>
                <c:pt idx="1262">
                  <c:v>37911.914508630834</c:v>
                </c:pt>
                <c:pt idx="1263">
                  <c:v>37838.218371097246</c:v>
                </c:pt>
                <c:pt idx="1264">
                  <c:v>37823.706346939005</c:v>
                </c:pt>
                <c:pt idx="1265">
                  <c:v>37837.918231330317</c:v>
                </c:pt>
                <c:pt idx="1266">
                  <c:v>37817.421383243796</c:v>
                </c:pt>
                <c:pt idx="1267">
                  <c:v>37825.248843876521</c:v>
                </c:pt>
                <c:pt idx="1268">
                  <c:v>37845.918675466375</c:v>
                </c:pt>
                <c:pt idx="1269">
                  <c:v>38272.093054640296</c:v>
                </c:pt>
                <c:pt idx="1270">
                  <c:v>24210.285608317205</c:v>
                </c:pt>
                <c:pt idx="1271">
                  <c:v>2688.8432769014657</c:v>
                </c:pt>
                <c:pt idx="1272">
                  <c:v>2803.7195219617338</c:v>
                </c:pt>
                <c:pt idx="1273">
                  <c:v>2817.7178516230238</c:v>
                </c:pt>
                <c:pt idx="1274">
                  <c:v>2841.5985377489278</c:v>
                </c:pt>
                <c:pt idx="1275">
                  <c:v>2845.410814694812</c:v>
                </c:pt>
                <c:pt idx="1276">
                  <c:v>2840.0548903862637</c:v>
                </c:pt>
                <c:pt idx="1277">
                  <c:v>2877.3464583850155</c:v>
                </c:pt>
                <c:pt idx="1278">
                  <c:v>2890.3654515470066</c:v>
                </c:pt>
                <c:pt idx="1279">
                  <c:v>2879.0225658773134</c:v>
                </c:pt>
                <c:pt idx="1280">
                  <c:v>2882.799912699933</c:v>
                </c:pt>
                <c:pt idx="1281">
                  <c:v>2910.9958517699192</c:v>
                </c:pt>
                <c:pt idx="1282">
                  <c:v>2899.0683905139567</c:v>
                </c:pt>
                <c:pt idx="1283">
                  <c:v>2907.6715230119726</c:v>
                </c:pt>
                <c:pt idx="1284">
                  <c:v>2944.8413243816544</c:v>
                </c:pt>
                <c:pt idx="1285">
                  <c:v>2934.1491859753928</c:v>
                </c:pt>
                <c:pt idx="1286">
                  <c:v>2931.6942115702977</c:v>
                </c:pt>
                <c:pt idx="1287">
                  <c:v>2960.0230729468167</c:v>
                </c:pt>
                <c:pt idx="1288">
                  <c:v>2924.1627457016457</c:v>
                </c:pt>
                <c:pt idx="1289">
                  <c:v>7961.4042030088603</c:v>
                </c:pt>
                <c:pt idx="1290">
                  <c:v>35470.078069315357</c:v>
                </c:pt>
                <c:pt idx="1291">
                  <c:v>37013.716417660318</c:v>
                </c:pt>
                <c:pt idx="1292">
                  <c:v>37503.42387800217</c:v>
                </c:pt>
                <c:pt idx="1293">
                  <c:v>37528.760913354155</c:v>
                </c:pt>
                <c:pt idx="1294">
                  <c:v>37544.705994874239</c:v>
                </c:pt>
                <c:pt idx="1295">
                  <c:v>37595.700794873635</c:v>
                </c:pt>
                <c:pt idx="1296">
                  <c:v>37588.985717745622</c:v>
                </c:pt>
                <c:pt idx="1297">
                  <c:v>37625.448443579677</c:v>
                </c:pt>
                <c:pt idx="1298">
                  <c:v>37656.715277045965</c:v>
                </c:pt>
                <c:pt idx="1299">
                  <c:v>37648.197212632498</c:v>
                </c:pt>
                <c:pt idx="1300">
                  <c:v>37674.142455575864</c:v>
                </c:pt>
                <c:pt idx="1301">
                  <c:v>37648.78450990915</c:v>
                </c:pt>
                <c:pt idx="1302">
                  <c:v>37662.155604134001</c:v>
                </c:pt>
                <c:pt idx="1303">
                  <c:v>37648.009955199559</c:v>
                </c:pt>
                <c:pt idx="1304">
                  <c:v>37647.514484634004</c:v>
                </c:pt>
                <c:pt idx="1305">
                  <c:v>37653.154198263088</c:v>
                </c:pt>
                <c:pt idx="1306">
                  <c:v>37655.760021911068</c:v>
                </c:pt>
                <c:pt idx="1307">
                  <c:v>37673.769478615126</c:v>
                </c:pt>
                <c:pt idx="1308">
                  <c:v>37664.453839703398</c:v>
                </c:pt>
                <c:pt idx="1309">
                  <c:v>37618.995974149308</c:v>
                </c:pt>
                <c:pt idx="1310">
                  <c:v>37726.189830784002</c:v>
                </c:pt>
                <c:pt idx="1311">
                  <c:v>37713.296741773687</c:v>
                </c:pt>
                <c:pt idx="1312">
                  <c:v>37677.929255898795</c:v>
                </c:pt>
                <c:pt idx="1313">
                  <c:v>37700.839671550195</c:v>
                </c:pt>
                <c:pt idx="1314">
                  <c:v>38179.604474230604</c:v>
                </c:pt>
                <c:pt idx="1315">
                  <c:v>32432.602494280538</c:v>
                </c:pt>
                <c:pt idx="1316">
                  <c:v>4570.7686519496765</c:v>
                </c:pt>
                <c:pt idx="1317">
                  <c:v>2810.6653853612643</c:v>
                </c:pt>
                <c:pt idx="1318">
                  <c:v>2824.3739676491668</c:v>
                </c:pt>
                <c:pt idx="1319">
                  <c:v>2874.4442615989597</c:v>
                </c:pt>
                <c:pt idx="1320">
                  <c:v>2864.6128435696164</c:v>
                </c:pt>
                <c:pt idx="1321">
                  <c:v>2864.8074478928002</c:v>
                </c:pt>
                <c:pt idx="1322">
                  <c:v>2875.304094728579</c:v>
                </c:pt>
                <c:pt idx="1323">
                  <c:v>2923.4056932373592</c:v>
                </c:pt>
                <c:pt idx="1324">
                  <c:v>2951.9776449317733</c:v>
                </c:pt>
                <c:pt idx="1325">
                  <c:v>2902.6880868632347</c:v>
                </c:pt>
                <c:pt idx="1326">
                  <c:v>2902.9109662209949</c:v>
                </c:pt>
                <c:pt idx="1327">
                  <c:v>2931.6802297618242</c:v>
                </c:pt>
                <c:pt idx="1328">
                  <c:v>7271.9328474383801</c:v>
                </c:pt>
                <c:pt idx="1329">
                  <c:v>35784.118982759115</c:v>
                </c:pt>
                <c:pt idx="1330">
                  <c:v>37389.260805086298</c:v>
                </c:pt>
                <c:pt idx="1331">
                  <c:v>37467.521900618078</c:v>
                </c:pt>
                <c:pt idx="1332">
                  <c:v>37052.214305339257</c:v>
                </c:pt>
                <c:pt idx="1333">
                  <c:v>37533.004500309624</c:v>
                </c:pt>
                <c:pt idx="1334">
                  <c:v>37547.191370691857</c:v>
                </c:pt>
                <c:pt idx="1335">
                  <c:v>37592.903319633006</c:v>
                </c:pt>
                <c:pt idx="1336">
                  <c:v>37626.993645489216</c:v>
                </c:pt>
                <c:pt idx="1337">
                  <c:v>37646.821880662443</c:v>
                </c:pt>
                <c:pt idx="1338">
                  <c:v>37638.47367418011</c:v>
                </c:pt>
                <c:pt idx="1339">
                  <c:v>37667.452082788943</c:v>
                </c:pt>
                <c:pt idx="1340">
                  <c:v>37657.141342544557</c:v>
                </c:pt>
                <c:pt idx="1341">
                  <c:v>37562.451694065334</c:v>
                </c:pt>
                <c:pt idx="1342">
                  <c:v>37650.998389190434</c:v>
                </c:pt>
                <c:pt idx="1343">
                  <c:v>37735.639957116051</c:v>
                </c:pt>
                <c:pt idx="1344">
                  <c:v>37722.925319854417</c:v>
                </c:pt>
                <c:pt idx="1345">
                  <c:v>37759.778772664067</c:v>
                </c:pt>
                <c:pt idx="1346">
                  <c:v>37728.776298600438</c:v>
                </c:pt>
                <c:pt idx="1347">
                  <c:v>37664.147397921486</c:v>
                </c:pt>
                <c:pt idx="1348">
                  <c:v>37691.799018164478</c:v>
                </c:pt>
                <c:pt idx="1349">
                  <c:v>37653.835190443198</c:v>
                </c:pt>
                <c:pt idx="1350">
                  <c:v>37664.609011652072</c:v>
                </c:pt>
                <c:pt idx="1351">
                  <c:v>37674.028642068304</c:v>
                </c:pt>
                <c:pt idx="1352">
                  <c:v>38447.162015336755</c:v>
                </c:pt>
                <c:pt idx="1353">
                  <c:v>30397.379088663558</c:v>
                </c:pt>
                <c:pt idx="1354">
                  <c:v>3052.3251361597331</c:v>
                </c:pt>
                <c:pt idx="1355">
                  <c:v>2828.7202260612198</c:v>
                </c:pt>
                <c:pt idx="1356">
                  <c:v>2852.7138653339198</c:v>
                </c:pt>
                <c:pt idx="1357">
                  <c:v>2891.3400022627166</c:v>
                </c:pt>
                <c:pt idx="1358">
                  <c:v>2871.5910649860898</c:v>
                </c:pt>
                <c:pt idx="1359">
                  <c:v>2905.1127858199179</c:v>
                </c:pt>
                <c:pt idx="1360">
                  <c:v>2895.0898110748581</c:v>
                </c:pt>
                <c:pt idx="1361">
                  <c:v>2928.2934039124598</c:v>
                </c:pt>
                <c:pt idx="1362">
                  <c:v>2893.3557339105755</c:v>
                </c:pt>
                <c:pt idx="1363">
                  <c:v>2936.330285245801</c:v>
                </c:pt>
                <c:pt idx="1364">
                  <c:v>2921.6150319203734</c:v>
                </c:pt>
                <c:pt idx="1365">
                  <c:v>2939.3783029004931</c:v>
                </c:pt>
                <c:pt idx="1366">
                  <c:v>2997.0236639620116</c:v>
                </c:pt>
                <c:pt idx="1367">
                  <c:v>2957.9425893422217</c:v>
                </c:pt>
                <c:pt idx="1368">
                  <c:v>2941.7151224001</c:v>
                </c:pt>
                <c:pt idx="1369">
                  <c:v>3013.4625032963854</c:v>
                </c:pt>
                <c:pt idx="1370">
                  <c:v>3008.1804442846528</c:v>
                </c:pt>
                <c:pt idx="1371">
                  <c:v>3002.1983183330544</c:v>
                </c:pt>
                <c:pt idx="1372">
                  <c:v>2946.5463292547811</c:v>
                </c:pt>
                <c:pt idx="1373">
                  <c:v>3009.2633153207598</c:v>
                </c:pt>
                <c:pt idx="1374">
                  <c:v>3022.880044784521</c:v>
                </c:pt>
                <c:pt idx="1375">
                  <c:v>2973.1037946843853</c:v>
                </c:pt>
                <c:pt idx="1376">
                  <c:v>2996.2966547463088</c:v>
                </c:pt>
                <c:pt idx="1377">
                  <c:v>2996.3666640336314</c:v>
                </c:pt>
                <c:pt idx="1378">
                  <c:v>3029.7191404933733</c:v>
                </c:pt>
                <c:pt idx="1379">
                  <c:v>3062.7918170273306</c:v>
                </c:pt>
                <c:pt idx="1380">
                  <c:v>3075.8696236800401</c:v>
                </c:pt>
                <c:pt idx="1381">
                  <c:v>3020.4550354807329</c:v>
                </c:pt>
                <c:pt idx="1382">
                  <c:v>3048.1398997644583</c:v>
                </c:pt>
                <c:pt idx="1383">
                  <c:v>3056.6654320516932</c:v>
                </c:pt>
                <c:pt idx="1384">
                  <c:v>3034.9614768179754</c:v>
                </c:pt>
                <c:pt idx="1385">
                  <c:v>3082.635730490585</c:v>
                </c:pt>
                <c:pt idx="1386">
                  <c:v>3081.4624455474318</c:v>
                </c:pt>
                <c:pt idx="1387">
                  <c:v>3064.1750070841363</c:v>
                </c:pt>
                <c:pt idx="1388">
                  <c:v>3106.8011592670032</c:v>
                </c:pt>
                <c:pt idx="1389">
                  <c:v>3090.5116273172198</c:v>
                </c:pt>
                <c:pt idx="1390">
                  <c:v>3073.6822310745715</c:v>
                </c:pt>
                <c:pt idx="1391">
                  <c:v>3066.387275045241</c:v>
                </c:pt>
                <c:pt idx="1392">
                  <c:v>3123.8073370254288</c:v>
                </c:pt>
                <c:pt idx="1393">
                  <c:v>3077.5950699605046</c:v>
                </c:pt>
                <c:pt idx="1394">
                  <c:v>3114.6724524180095</c:v>
                </c:pt>
                <c:pt idx="1395">
                  <c:v>3156.8865761996558</c:v>
                </c:pt>
                <c:pt idx="1396">
                  <c:v>3150.2315138415743</c:v>
                </c:pt>
                <c:pt idx="1397">
                  <c:v>3093.7286847894388</c:v>
                </c:pt>
                <c:pt idx="1398">
                  <c:v>3135.4472158317762</c:v>
                </c:pt>
                <c:pt idx="1399">
                  <c:v>3098.6978713395697</c:v>
                </c:pt>
                <c:pt idx="1400">
                  <c:v>3141.0144136061272</c:v>
                </c:pt>
                <c:pt idx="1401">
                  <c:v>3178.7325597448894</c:v>
                </c:pt>
                <c:pt idx="1402">
                  <c:v>3142.214960678667</c:v>
                </c:pt>
                <c:pt idx="1403">
                  <c:v>3169.2729108018179</c:v>
                </c:pt>
                <c:pt idx="1404">
                  <c:v>3152.0613863594831</c:v>
                </c:pt>
                <c:pt idx="1405">
                  <c:v>3153.4730187766254</c:v>
                </c:pt>
                <c:pt idx="1406">
                  <c:v>3176.1465329887965</c:v>
                </c:pt>
                <c:pt idx="1407">
                  <c:v>3129.4745062861593</c:v>
                </c:pt>
                <c:pt idx="1408">
                  <c:v>3136.929451007396</c:v>
                </c:pt>
                <c:pt idx="1409">
                  <c:v>3174.4100580696017</c:v>
                </c:pt>
                <c:pt idx="1410">
                  <c:v>3166.8751312999675</c:v>
                </c:pt>
                <c:pt idx="1411">
                  <c:v>3159.1407094334563</c:v>
                </c:pt>
                <c:pt idx="1412">
                  <c:v>3171.3824548076836</c:v>
                </c:pt>
                <c:pt idx="1413">
                  <c:v>3163.1145666146031</c:v>
                </c:pt>
                <c:pt idx="1414">
                  <c:v>3190.4524315942081</c:v>
                </c:pt>
                <c:pt idx="1415">
                  <c:v>3182.3416377138346</c:v>
                </c:pt>
                <c:pt idx="1416">
                  <c:v>3154.8619650135438</c:v>
                </c:pt>
                <c:pt idx="1417">
                  <c:v>3181.7823476385324</c:v>
                </c:pt>
                <c:pt idx="1418">
                  <c:v>3168.5257085888061</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1698.3131966368367</c:v>
                </c:pt>
                <c:pt idx="2017">
                  <c:v>1914.7370653886969</c:v>
                </c:pt>
                <c:pt idx="2018">
                  <c:v>1856.7027246078476</c:v>
                </c:pt>
                <c:pt idx="2019">
                  <c:v>1864.3440686610218</c:v>
                </c:pt>
                <c:pt idx="2020">
                  <c:v>1794.6560995144769</c:v>
                </c:pt>
                <c:pt idx="2021">
                  <c:v>1853.4132470906402</c:v>
                </c:pt>
                <c:pt idx="2022">
                  <c:v>1862.2246658107886</c:v>
                </c:pt>
                <c:pt idx="2023">
                  <c:v>30398.033093859256</c:v>
                </c:pt>
                <c:pt idx="2024">
                  <c:v>39147.431567547719</c:v>
                </c:pt>
                <c:pt idx="2025">
                  <c:v>38646.784894216064</c:v>
                </c:pt>
                <c:pt idx="2026">
                  <c:v>38461.818100454409</c:v>
                </c:pt>
                <c:pt idx="2027">
                  <c:v>38376.89176915089</c:v>
                </c:pt>
                <c:pt idx="2028">
                  <c:v>38260.306520809732</c:v>
                </c:pt>
                <c:pt idx="2029">
                  <c:v>38193.459767862158</c:v>
                </c:pt>
                <c:pt idx="2030">
                  <c:v>38030.49242133498</c:v>
                </c:pt>
                <c:pt idx="2031">
                  <c:v>37906.490481090543</c:v>
                </c:pt>
                <c:pt idx="2032">
                  <c:v>38173.234903568031</c:v>
                </c:pt>
                <c:pt idx="2033">
                  <c:v>38169.394592855373</c:v>
                </c:pt>
                <c:pt idx="2034">
                  <c:v>37962.515827550487</c:v>
                </c:pt>
                <c:pt idx="2035">
                  <c:v>37868.400898971158</c:v>
                </c:pt>
                <c:pt idx="2036">
                  <c:v>37710.235900137821</c:v>
                </c:pt>
                <c:pt idx="2037">
                  <c:v>37697.991374776764</c:v>
                </c:pt>
                <c:pt idx="2038">
                  <c:v>37710.001526490851</c:v>
                </c:pt>
                <c:pt idx="2039">
                  <c:v>37742.520044189689</c:v>
                </c:pt>
                <c:pt idx="2040">
                  <c:v>37731.171134396391</c:v>
                </c:pt>
                <c:pt idx="2041">
                  <c:v>37717.983963578939</c:v>
                </c:pt>
                <c:pt idx="2042">
                  <c:v>37710.599911640085</c:v>
                </c:pt>
                <c:pt idx="2043">
                  <c:v>37647.18427610596</c:v>
                </c:pt>
                <c:pt idx="2044">
                  <c:v>37639.202719535431</c:v>
                </c:pt>
                <c:pt idx="2045">
                  <c:v>37652.984730821845</c:v>
                </c:pt>
                <c:pt idx="2046">
                  <c:v>37637.877000170949</c:v>
                </c:pt>
                <c:pt idx="2047">
                  <c:v>37678.381554863852</c:v>
                </c:pt>
                <c:pt idx="2048">
                  <c:v>37707.173097713785</c:v>
                </c:pt>
                <c:pt idx="2049">
                  <c:v>37671.051149668296</c:v>
                </c:pt>
                <c:pt idx="2050">
                  <c:v>37660.553544618684</c:v>
                </c:pt>
                <c:pt idx="2051">
                  <c:v>37614.359327518941</c:v>
                </c:pt>
                <c:pt idx="2052">
                  <c:v>37670.961331059538</c:v>
                </c:pt>
                <c:pt idx="2053">
                  <c:v>37565.012364737195</c:v>
                </c:pt>
                <c:pt idx="2054">
                  <c:v>37521.942330616715</c:v>
                </c:pt>
                <c:pt idx="2055">
                  <c:v>37917.273275214437</c:v>
                </c:pt>
                <c:pt idx="2056">
                  <c:v>38405.68977600932</c:v>
                </c:pt>
                <c:pt idx="2057">
                  <c:v>38457.262170040609</c:v>
                </c:pt>
                <c:pt idx="2058">
                  <c:v>38286.800483590363</c:v>
                </c:pt>
                <c:pt idx="2059">
                  <c:v>38066.375096791984</c:v>
                </c:pt>
                <c:pt idx="2060">
                  <c:v>37949.723406211539</c:v>
                </c:pt>
                <c:pt idx="2061">
                  <c:v>37768.99730938673</c:v>
                </c:pt>
                <c:pt idx="2062">
                  <c:v>37598.612778143091</c:v>
                </c:pt>
                <c:pt idx="2063">
                  <c:v>37514.489562948547</c:v>
                </c:pt>
                <c:pt idx="2064">
                  <c:v>37355.299103542166</c:v>
                </c:pt>
                <c:pt idx="2065">
                  <c:v>37138.511631248395</c:v>
                </c:pt>
                <c:pt idx="2066">
                  <c:v>36348.798210312074</c:v>
                </c:pt>
                <c:pt idx="2067">
                  <c:v>34930.985153538095</c:v>
                </c:pt>
                <c:pt idx="2068">
                  <c:v>38190.884265913563</c:v>
                </c:pt>
                <c:pt idx="2069">
                  <c:v>38605.284662779173</c:v>
                </c:pt>
                <c:pt idx="2070">
                  <c:v>38217.861595461763</c:v>
                </c:pt>
                <c:pt idx="2071">
                  <c:v>38780.298335333668</c:v>
                </c:pt>
                <c:pt idx="2072">
                  <c:v>38667.671837218601</c:v>
                </c:pt>
                <c:pt idx="2073">
                  <c:v>38341.119052122034</c:v>
                </c:pt>
                <c:pt idx="2074">
                  <c:v>37679.362506727375</c:v>
                </c:pt>
                <c:pt idx="2075">
                  <c:v>37287.586973522106</c:v>
                </c:pt>
                <c:pt idx="2076">
                  <c:v>36972.866111594441</c:v>
                </c:pt>
                <c:pt idx="2077">
                  <c:v>38066.783662474154</c:v>
                </c:pt>
                <c:pt idx="2078">
                  <c:v>38778.788376728691</c:v>
                </c:pt>
                <c:pt idx="2079">
                  <c:v>38696.890464762844</c:v>
                </c:pt>
                <c:pt idx="2080">
                  <c:v>38494.860379584628</c:v>
                </c:pt>
                <c:pt idx="2081">
                  <c:v>38178.799459616341</c:v>
                </c:pt>
                <c:pt idx="2082">
                  <c:v>37580.898100036386</c:v>
                </c:pt>
                <c:pt idx="2083">
                  <c:v>37184.972328875461</c:v>
                </c:pt>
                <c:pt idx="2084">
                  <c:v>36740.366509604653</c:v>
                </c:pt>
                <c:pt idx="2085">
                  <c:v>35948.104370150926</c:v>
                </c:pt>
                <c:pt idx="2086">
                  <c:v>38720.854137764378</c:v>
                </c:pt>
                <c:pt idx="2087">
                  <c:v>38779.327928272884</c:v>
                </c:pt>
                <c:pt idx="2088">
                  <c:v>38671.401209354401</c:v>
                </c:pt>
                <c:pt idx="2089">
                  <c:v>38408.27958177527</c:v>
                </c:pt>
                <c:pt idx="2090">
                  <c:v>37979.906844284138</c:v>
                </c:pt>
                <c:pt idx="2091">
                  <c:v>37678.197358296318</c:v>
                </c:pt>
                <c:pt idx="2092">
                  <c:v>38421.420430858932</c:v>
                </c:pt>
                <c:pt idx="2093">
                  <c:v>38535.059370217721</c:v>
                </c:pt>
                <c:pt idx="2094">
                  <c:v>38362.077029548091</c:v>
                </c:pt>
                <c:pt idx="2095">
                  <c:v>38160.591297143699</c:v>
                </c:pt>
                <c:pt idx="2096">
                  <c:v>38206.55427209536</c:v>
                </c:pt>
                <c:pt idx="2097">
                  <c:v>37418.613099678354</c:v>
                </c:pt>
                <c:pt idx="2098">
                  <c:v>6085.9871664467582</c:v>
                </c:pt>
                <c:pt idx="2099">
                  <c:v>2390.7600892433898</c:v>
                </c:pt>
                <c:pt idx="2100">
                  <c:v>2107.0933214552701</c:v>
                </c:pt>
                <c:pt idx="2101">
                  <c:v>2103.0511263019716</c:v>
                </c:pt>
                <c:pt idx="2102">
                  <c:v>1992.8788890324533</c:v>
                </c:pt>
                <c:pt idx="2103">
                  <c:v>1926.8846724603945</c:v>
                </c:pt>
                <c:pt idx="2104">
                  <c:v>1763.2554539608459</c:v>
                </c:pt>
                <c:pt idx="2105">
                  <c:v>1783.0889299559096</c:v>
                </c:pt>
                <c:pt idx="2106">
                  <c:v>1754.0697936543575</c:v>
                </c:pt>
                <c:pt idx="2107">
                  <c:v>1538.0322128234432</c:v>
                </c:pt>
                <c:pt idx="2108">
                  <c:v>1548.8113734263306</c:v>
                </c:pt>
                <c:pt idx="2109">
                  <c:v>1596.0950113998106</c:v>
                </c:pt>
                <c:pt idx="2110">
                  <c:v>1618.2083833045638</c:v>
                </c:pt>
                <c:pt idx="2111">
                  <c:v>1523.7900039243202</c:v>
                </c:pt>
                <c:pt idx="2112">
                  <c:v>1659.5268763307481</c:v>
                </c:pt>
                <c:pt idx="2113">
                  <c:v>1607.7448656224956</c:v>
                </c:pt>
                <c:pt idx="2114">
                  <c:v>1606.5465922851736</c:v>
                </c:pt>
                <c:pt idx="2115">
                  <c:v>1616.3961073085666</c:v>
                </c:pt>
                <c:pt idx="2116">
                  <c:v>1641.7809131275242</c:v>
                </c:pt>
                <c:pt idx="2117">
                  <c:v>1630.3409390701602</c:v>
                </c:pt>
                <c:pt idx="2118">
                  <c:v>1625.5726829282939</c:v>
                </c:pt>
                <c:pt idx="2119">
                  <c:v>1566.7838408995419</c:v>
                </c:pt>
                <c:pt idx="2120">
                  <c:v>1596.3966997103767</c:v>
                </c:pt>
                <c:pt idx="2121">
                  <c:v>1650.8024696179975</c:v>
                </c:pt>
                <c:pt idx="2122">
                  <c:v>1665.1411561378588</c:v>
                </c:pt>
                <c:pt idx="2123">
                  <c:v>1541.4601016925028</c:v>
                </c:pt>
                <c:pt idx="2124">
                  <c:v>1591.2142619686822</c:v>
                </c:pt>
                <c:pt idx="2125">
                  <c:v>1658.6818079955256</c:v>
                </c:pt>
                <c:pt idx="2126">
                  <c:v>1569.7426321319615</c:v>
                </c:pt>
                <c:pt idx="2127">
                  <c:v>1645.15724943125</c:v>
                </c:pt>
                <c:pt idx="2128">
                  <c:v>1549.6756483948479</c:v>
                </c:pt>
                <c:pt idx="2129">
                  <c:v>1539.3639975929011</c:v>
                </c:pt>
                <c:pt idx="2130">
                  <c:v>1575.3811130370325</c:v>
                </c:pt>
                <c:pt idx="2131">
                  <c:v>1500.670142870086</c:v>
                </c:pt>
                <c:pt idx="2132">
                  <c:v>1565.1364244647946</c:v>
                </c:pt>
                <c:pt idx="2133">
                  <c:v>1516.7402216381083</c:v>
                </c:pt>
                <c:pt idx="2134">
                  <c:v>1527.9061426349606</c:v>
                </c:pt>
                <c:pt idx="2135">
                  <c:v>1560.2587607644498</c:v>
                </c:pt>
                <c:pt idx="2136">
                  <c:v>1489.8361715521044</c:v>
                </c:pt>
                <c:pt idx="2137">
                  <c:v>1492.2030910464625</c:v>
                </c:pt>
                <c:pt idx="2138">
                  <c:v>1572.0715987707799</c:v>
                </c:pt>
                <c:pt idx="2139">
                  <c:v>1545.0681087562814</c:v>
                </c:pt>
                <c:pt idx="2140">
                  <c:v>1503.8007730343068</c:v>
                </c:pt>
                <c:pt idx="2141">
                  <c:v>1595.9245891485984</c:v>
                </c:pt>
                <c:pt idx="2142">
                  <c:v>1577.5152753383543</c:v>
                </c:pt>
                <c:pt idx="2143">
                  <c:v>1601.2040154778088</c:v>
                </c:pt>
                <c:pt idx="2144">
                  <c:v>1539.3769744164622</c:v>
                </c:pt>
                <c:pt idx="2145">
                  <c:v>1686.9594265331825</c:v>
                </c:pt>
                <c:pt idx="2146">
                  <c:v>1567.6206998024136</c:v>
                </c:pt>
                <c:pt idx="2147">
                  <c:v>1592.4995701690516</c:v>
                </c:pt>
                <c:pt idx="2148">
                  <c:v>1575.5262413168946</c:v>
                </c:pt>
                <c:pt idx="2149">
                  <c:v>1664.9012616339451</c:v>
                </c:pt>
                <c:pt idx="2150">
                  <c:v>1562.2589431157955</c:v>
                </c:pt>
                <c:pt idx="2151">
                  <c:v>1605.2335263786217</c:v>
                </c:pt>
                <c:pt idx="2152">
                  <c:v>1652.2684814807649</c:v>
                </c:pt>
                <c:pt idx="2153">
                  <c:v>1566.7236263406774</c:v>
                </c:pt>
                <c:pt idx="2154">
                  <c:v>3755.2913564824808</c:v>
                </c:pt>
                <c:pt idx="2155">
                  <c:v>34968.637687837087</c:v>
                </c:pt>
                <c:pt idx="2156">
                  <c:v>38014.602570476134</c:v>
                </c:pt>
                <c:pt idx="2157">
                  <c:v>37677.390930672489</c:v>
                </c:pt>
                <c:pt idx="2158">
                  <c:v>37561.055537511907</c:v>
                </c:pt>
                <c:pt idx="2159">
                  <c:v>37509.643657467765</c:v>
                </c:pt>
                <c:pt idx="2160">
                  <c:v>37548.211573368309</c:v>
                </c:pt>
                <c:pt idx="2161">
                  <c:v>37714.993129837516</c:v>
                </c:pt>
                <c:pt idx="2162">
                  <c:v>38263.782135601839</c:v>
                </c:pt>
                <c:pt idx="2163">
                  <c:v>38379.708079793054</c:v>
                </c:pt>
                <c:pt idx="2164">
                  <c:v>38307.505141001937</c:v>
                </c:pt>
                <c:pt idx="2165">
                  <c:v>38071.98041062554</c:v>
                </c:pt>
                <c:pt idx="2166">
                  <c:v>37907.395510242386</c:v>
                </c:pt>
                <c:pt idx="2167">
                  <c:v>37883.986745669441</c:v>
                </c:pt>
                <c:pt idx="2168">
                  <c:v>37953.596715251602</c:v>
                </c:pt>
                <c:pt idx="2169">
                  <c:v>37842.891122061017</c:v>
                </c:pt>
                <c:pt idx="2170">
                  <c:v>37790.180416017771</c:v>
                </c:pt>
                <c:pt idx="2171">
                  <c:v>37693.838571041822</c:v>
                </c:pt>
                <c:pt idx="2172">
                  <c:v>37664.43888343771</c:v>
                </c:pt>
                <c:pt idx="2173">
                  <c:v>37608.468045916161</c:v>
                </c:pt>
                <c:pt idx="2174">
                  <c:v>37647.881837284564</c:v>
                </c:pt>
                <c:pt idx="2175">
                  <c:v>37624.098182362315</c:v>
                </c:pt>
                <c:pt idx="2176">
                  <c:v>37632.830566795667</c:v>
                </c:pt>
                <c:pt idx="2177">
                  <c:v>37599.862603086236</c:v>
                </c:pt>
                <c:pt idx="2178">
                  <c:v>37649.908047217134</c:v>
                </c:pt>
                <c:pt idx="2179">
                  <c:v>37666.445740614334</c:v>
                </c:pt>
                <c:pt idx="2180">
                  <c:v>37629.621828659372</c:v>
                </c:pt>
                <c:pt idx="2181">
                  <c:v>37608.313431324561</c:v>
                </c:pt>
                <c:pt idx="2182">
                  <c:v>37562.754932339987</c:v>
                </c:pt>
                <c:pt idx="2183">
                  <c:v>37577.452340108153</c:v>
                </c:pt>
                <c:pt idx="2184">
                  <c:v>37577.367318600416</c:v>
                </c:pt>
                <c:pt idx="2185">
                  <c:v>37620.390598867336</c:v>
                </c:pt>
                <c:pt idx="2186">
                  <c:v>37882.577193299927</c:v>
                </c:pt>
                <c:pt idx="2187">
                  <c:v>38557.946892195941</c:v>
                </c:pt>
                <c:pt idx="2188">
                  <c:v>38550.871518077452</c:v>
                </c:pt>
                <c:pt idx="2189">
                  <c:v>38481.390109014508</c:v>
                </c:pt>
                <c:pt idx="2190">
                  <c:v>38244.728329082332</c:v>
                </c:pt>
                <c:pt idx="2191">
                  <c:v>37958.32757321596</c:v>
                </c:pt>
                <c:pt idx="2192">
                  <c:v>37587.123560168344</c:v>
                </c:pt>
                <c:pt idx="2193">
                  <c:v>37391.729762281975</c:v>
                </c:pt>
                <c:pt idx="2194">
                  <c:v>37052.546668440104</c:v>
                </c:pt>
                <c:pt idx="2195">
                  <c:v>36155.387721647639</c:v>
                </c:pt>
                <c:pt idx="2196">
                  <c:v>35486.937827385824</c:v>
                </c:pt>
                <c:pt idx="2197">
                  <c:v>38455.195393689472</c:v>
                </c:pt>
                <c:pt idx="2198">
                  <c:v>38873.051566078262</c:v>
                </c:pt>
                <c:pt idx="2199">
                  <c:v>38567.092914777997</c:v>
                </c:pt>
                <c:pt idx="2200">
                  <c:v>38175.322640420993</c:v>
                </c:pt>
                <c:pt idx="2201">
                  <c:v>37622.781272621949</c:v>
                </c:pt>
                <c:pt idx="2202">
                  <c:v>37175.068135660884</c:v>
                </c:pt>
                <c:pt idx="2203">
                  <c:v>37477.175854943198</c:v>
                </c:pt>
                <c:pt idx="2204">
                  <c:v>38514.500678428012</c:v>
                </c:pt>
                <c:pt idx="2205">
                  <c:v>38713.216736191513</c:v>
                </c:pt>
                <c:pt idx="2206">
                  <c:v>38308.320708451669</c:v>
                </c:pt>
                <c:pt idx="2207">
                  <c:v>37466.467825283609</c:v>
                </c:pt>
                <c:pt idx="2208">
                  <c:v>37813.286144808932</c:v>
                </c:pt>
                <c:pt idx="2209">
                  <c:v>38280.048934288818</c:v>
                </c:pt>
                <c:pt idx="2210">
                  <c:v>38604.858295484381</c:v>
                </c:pt>
                <c:pt idx="2211">
                  <c:v>38242.264738037185</c:v>
                </c:pt>
                <c:pt idx="2212">
                  <c:v>37580.968659146623</c:v>
                </c:pt>
                <c:pt idx="2213">
                  <c:v>38208.75765926639</c:v>
                </c:pt>
                <c:pt idx="2214">
                  <c:v>38564.10107570688</c:v>
                </c:pt>
                <c:pt idx="2215">
                  <c:v>38141.709361680347</c:v>
                </c:pt>
                <c:pt idx="2216">
                  <c:v>37441.421097862723</c:v>
                </c:pt>
                <c:pt idx="2217">
                  <c:v>36994.072556108236</c:v>
                </c:pt>
                <c:pt idx="2218">
                  <c:v>37568.868795746566</c:v>
                </c:pt>
                <c:pt idx="2219">
                  <c:v>38547.250632901989</c:v>
                </c:pt>
                <c:pt idx="2220">
                  <c:v>38712.852309981979</c:v>
                </c:pt>
                <c:pt idx="2221">
                  <c:v>38260.446856025854</c:v>
                </c:pt>
                <c:pt idx="2222">
                  <c:v>37587.292176055911</c:v>
                </c:pt>
                <c:pt idx="2223">
                  <c:v>38033.48394164443</c:v>
                </c:pt>
                <c:pt idx="2224">
                  <c:v>38647.585747162499</c:v>
                </c:pt>
                <c:pt idx="2225">
                  <c:v>38475.375923536223</c:v>
                </c:pt>
                <c:pt idx="2226">
                  <c:v>38271.428491816921</c:v>
                </c:pt>
                <c:pt idx="2227">
                  <c:v>37436.629898919658</c:v>
                </c:pt>
                <c:pt idx="2228">
                  <c:v>5257.6356539316166</c:v>
                </c:pt>
                <c:pt idx="2229">
                  <c:v>987.14845274286347</c:v>
                </c:pt>
                <c:pt idx="2230">
                  <c:v>637.05910237911564</c:v>
                </c:pt>
                <c:pt idx="2231">
                  <c:v>638.24574069508606</c:v>
                </c:pt>
                <c:pt idx="2232">
                  <c:v>692.11659923891443</c:v>
                </c:pt>
                <c:pt idx="2233">
                  <c:v>639.99260020816314</c:v>
                </c:pt>
                <c:pt idx="2234">
                  <c:v>640.72843042216005</c:v>
                </c:pt>
                <c:pt idx="2235">
                  <c:v>641.29890222128199</c:v>
                </c:pt>
                <c:pt idx="2236">
                  <c:v>671.64838288900853</c:v>
                </c:pt>
                <c:pt idx="2237">
                  <c:v>672.37663602036196</c:v>
                </c:pt>
                <c:pt idx="2238">
                  <c:v>669.90635104255102</c:v>
                </c:pt>
                <c:pt idx="2239">
                  <c:v>682.58830003609012</c:v>
                </c:pt>
                <c:pt idx="2240">
                  <c:v>688.94827264518938</c:v>
                </c:pt>
                <c:pt idx="2241">
                  <c:v>646.68974850503412</c:v>
                </c:pt>
                <c:pt idx="2242">
                  <c:v>942.94222497595354</c:v>
                </c:pt>
                <c:pt idx="2243">
                  <c:v>1381.6504790451997</c:v>
                </c:pt>
                <c:pt idx="2244">
                  <c:v>1483.0516508887833</c:v>
                </c:pt>
                <c:pt idx="2245">
                  <c:v>1508.7334435883909</c:v>
                </c:pt>
                <c:pt idx="2246">
                  <c:v>1389.8805480554079</c:v>
                </c:pt>
                <c:pt idx="2247">
                  <c:v>1527.2912040910373</c:v>
                </c:pt>
                <c:pt idx="2248">
                  <c:v>1421.3365721280998</c:v>
                </c:pt>
                <c:pt idx="2249">
                  <c:v>1455.3371874056136</c:v>
                </c:pt>
                <c:pt idx="2250">
                  <c:v>1428.1952129133667</c:v>
                </c:pt>
                <c:pt idx="2251">
                  <c:v>1418.2152400324742</c:v>
                </c:pt>
                <c:pt idx="2252">
                  <c:v>1458.7238574463875</c:v>
                </c:pt>
                <c:pt idx="2253">
                  <c:v>1513.396085664692</c:v>
                </c:pt>
                <c:pt idx="2254">
                  <c:v>1507.6503060046584</c:v>
                </c:pt>
                <c:pt idx="2255">
                  <c:v>1494.7602744171395</c:v>
                </c:pt>
                <c:pt idx="2256">
                  <c:v>1447.2161545718709</c:v>
                </c:pt>
                <c:pt idx="2257">
                  <c:v>1484.9951182054356</c:v>
                </c:pt>
                <c:pt idx="2258">
                  <c:v>1517.2281784774736</c:v>
                </c:pt>
                <c:pt idx="2259">
                  <c:v>1438.9039177059506</c:v>
                </c:pt>
                <c:pt idx="2260">
                  <c:v>1510.6210159062098</c:v>
                </c:pt>
                <c:pt idx="2261">
                  <c:v>1452.9937107326464</c:v>
                </c:pt>
                <c:pt idx="2262">
                  <c:v>1507.3818661961084</c:v>
                </c:pt>
                <c:pt idx="2263">
                  <c:v>1479.3934946758052</c:v>
                </c:pt>
                <c:pt idx="2264">
                  <c:v>1467.9762146506459</c:v>
                </c:pt>
                <c:pt idx="2265">
                  <c:v>1481.9502067239334</c:v>
                </c:pt>
                <c:pt idx="2266">
                  <c:v>1430.4553138595074</c:v>
                </c:pt>
                <c:pt idx="2267">
                  <c:v>1464.169481321238</c:v>
                </c:pt>
                <c:pt idx="2268">
                  <c:v>1470.3630678231518</c:v>
                </c:pt>
                <c:pt idx="2269">
                  <c:v>1476.8131274918715</c:v>
                </c:pt>
                <c:pt idx="2270">
                  <c:v>1457.4192967563868</c:v>
                </c:pt>
                <c:pt idx="2271">
                  <c:v>1403.4452627925202</c:v>
                </c:pt>
                <c:pt idx="2272">
                  <c:v>1416.4723820672682</c:v>
                </c:pt>
                <c:pt idx="2273">
                  <c:v>1437.9110380010679</c:v>
                </c:pt>
                <c:pt idx="2274">
                  <c:v>21040.559129225523</c:v>
                </c:pt>
                <c:pt idx="2275">
                  <c:v>38495.852656312782</c:v>
                </c:pt>
                <c:pt idx="2276">
                  <c:v>38078.44231942296</c:v>
                </c:pt>
                <c:pt idx="2277">
                  <c:v>37948.903345815343</c:v>
                </c:pt>
                <c:pt idx="2278">
                  <c:v>37596.927420459193</c:v>
                </c:pt>
                <c:pt idx="2279">
                  <c:v>37473.040128129724</c:v>
                </c:pt>
                <c:pt idx="2280">
                  <c:v>37355.180060674749</c:v>
                </c:pt>
                <c:pt idx="2281">
                  <c:v>36837.523747591178</c:v>
                </c:pt>
                <c:pt idx="2282">
                  <c:v>36676.986266521613</c:v>
                </c:pt>
                <c:pt idx="2283">
                  <c:v>36450.905799931286</c:v>
                </c:pt>
                <c:pt idx="2284">
                  <c:v>36362.618872837229</c:v>
                </c:pt>
                <c:pt idx="2285">
                  <c:v>36394.535778532423</c:v>
                </c:pt>
                <c:pt idx="2286">
                  <c:v>36294.133429884911</c:v>
                </c:pt>
                <c:pt idx="2287">
                  <c:v>36207.020558373137</c:v>
                </c:pt>
                <c:pt idx="2288">
                  <c:v>36170.907821033397</c:v>
                </c:pt>
                <c:pt idx="2289">
                  <c:v>36142.952074942987</c:v>
                </c:pt>
                <c:pt idx="2290">
                  <c:v>36173.676397711039</c:v>
                </c:pt>
                <c:pt idx="2291">
                  <c:v>36149.944853524365</c:v>
                </c:pt>
                <c:pt idx="2292">
                  <c:v>36192.167056940001</c:v>
                </c:pt>
                <c:pt idx="2293">
                  <c:v>36156.02617814541</c:v>
                </c:pt>
                <c:pt idx="2294">
                  <c:v>36179.276412206891</c:v>
                </c:pt>
                <c:pt idx="2295">
                  <c:v>36127.342283034326</c:v>
                </c:pt>
                <c:pt idx="2296">
                  <c:v>36190.123621851206</c:v>
                </c:pt>
                <c:pt idx="2297">
                  <c:v>36448.239844210941</c:v>
                </c:pt>
                <c:pt idx="2298">
                  <c:v>36548.62470110655</c:v>
                </c:pt>
                <c:pt idx="2299">
                  <c:v>36527.165067450209</c:v>
                </c:pt>
                <c:pt idx="2300">
                  <c:v>36602.541357443733</c:v>
                </c:pt>
                <c:pt idx="2301">
                  <c:v>36503.221826251349</c:v>
                </c:pt>
                <c:pt idx="2302">
                  <c:v>36494.3407942454</c:v>
                </c:pt>
                <c:pt idx="2303">
                  <c:v>36402.763428705934</c:v>
                </c:pt>
                <c:pt idx="2304">
                  <c:v>36194.477608025074</c:v>
                </c:pt>
                <c:pt idx="2305">
                  <c:v>37531.145491147043</c:v>
                </c:pt>
                <c:pt idx="2306">
                  <c:v>37922.17103177309</c:v>
                </c:pt>
                <c:pt idx="2307">
                  <c:v>37837.126486665009</c:v>
                </c:pt>
                <c:pt idx="2308">
                  <c:v>37636.253439354899</c:v>
                </c:pt>
                <c:pt idx="2309">
                  <c:v>37565.066295387347</c:v>
                </c:pt>
                <c:pt idx="2310">
                  <c:v>37456.471888357402</c:v>
                </c:pt>
                <c:pt idx="2311">
                  <c:v>37373.907000243664</c:v>
                </c:pt>
                <c:pt idx="2312">
                  <c:v>37201.782954945164</c:v>
                </c:pt>
                <c:pt idx="2313">
                  <c:v>37200.831993295746</c:v>
                </c:pt>
                <c:pt idx="2314">
                  <c:v>37915.307906939583</c:v>
                </c:pt>
                <c:pt idx="2315">
                  <c:v>38752.477275284131</c:v>
                </c:pt>
                <c:pt idx="2316">
                  <c:v>38748.104234824576</c:v>
                </c:pt>
                <c:pt idx="2317">
                  <c:v>38420.150109660623</c:v>
                </c:pt>
                <c:pt idx="2318">
                  <c:v>37768.539792954922</c:v>
                </c:pt>
                <c:pt idx="2319">
                  <c:v>37364.208094288908</c:v>
                </c:pt>
                <c:pt idx="2320">
                  <c:v>37145.075676381588</c:v>
                </c:pt>
                <c:pt idx="2321">
                  <c:v>37351.816007910173</c:v>
                </c:pt>
                <c:pt idx="2322">
                  <c:v>38541.80699721376</c:v>
                </c:pt>
                <c:pt idx="2323">
                  <c:v>38795.916452892619</c:v>
                </c:pt>
                <c:pt idx="2324">
                  <c:v>38554.881085775298</c:v>
                </c:pt>
                <c:pt idx="2325">
                  <c:v>38254.95326401393</c:v>
                </c:pt>
                <c:pt idx="2326">
                  <c:v>37980.779543620345</c:v>
                </c:pt>
                <c:pt idx="2327">
                  <c:v>38403.014164439839</c:v>
                </c:pt>
                <c:pt idx="2328">
                  <c:v>38551.439782790345</c:v>
                </c:pt>
                <c:pt idx="2329">
                  <c:v>38626.547653909525</c:v>
                </c:pt>
                <c:pt idx="2330">
                  <c:v>23297.988753439982</c:v>
                </c:pt>
                <c:pt idx="2331">
                  <c:v>3929.2361537610182</c:v>
                </c:pt>
                <c:pt idx="2332">
                  <c:v>2032.2402303003396</c:v>
                </c:pt>
                <c:pt idx="2333">
                  <c:v>1384.4635269292319</c:v>
                </c:pt>
                <c:pt idx="2334">
                  <c:v>897.77497778621807</c:v>
                </c:pt>
                <c:pt idx="2335">
                  <c:v>845.2748722443514</c:v>
                </c:pt>
                <c:pt idx="2336">
                  <c:v>776.69794332167839</c:v>
                </c:pt>
                <c:pt idx="2337">
                  <c:v>646.7271153794311</c:v>
                </c:pt>
                <c:pt idx="2338">
                  <c:v>647.33833223919578</c:v>
                </c:pt>
                <c:pt idx="2339">
                  <c:v>648.01700715746028</c:v>
                </c:pt>
                <c:pt idx="2340">
                  <c:v>754.45539372993187</c:v>
                </c:pt>
                <c:pt idx="2341">
                  <c:v>692.68606566220353</c:v>
                </c:pt>
                <c:pt idx="2342">
                  <c:v>649.60597766624858</c:v>
                </c:pt>
                <c:pt idx="2343">
                  <c:v>773.75421159516145</c:v>
                </c:pt>
                <c:pt idx="2344">
                  <c:v>697.74862414779761</c:v>
                </c:pt>
                <c:pt idx="2345">
                  <c:v>650.91690563378472</c:v>
                </c:pt>
                <c:pt idx="2346">
                  <c:v>651.69306678348187</c:v>
                </c:pt>
                <c:pt idx="2347">
                  <c:v>709.62532444991257</c:v>
                </c:pt>
                <c:pt idx="2348">
                  <c:v>680.78372458472688</c:v>
                </c:pt>
                <c:pt idx="2349">
                  <c:v>732.15573050082628</c:v>
                </c:pt>
                <c:pt idx="2350">
                  <c:v>687.55255849857565</c:v>
                </c:pt>
                <c:pt idx="2351">
                  <c:v>708.2727566377805</c:v>
                </c:pt>
                <c:pt idx="2352">
                  <c:v>715.07024562625281</c:v>
                </c:pt>
                <c:pt idx="2353">
                  <c:v>656.79509608047874</c:v>
                </c:pt>
                <c:pt idx="2354">
                  <c:v>875.37926997855959</c:v>
                </c:pt>
                <c:pt idx="2355">
                  <c:v>1346.2568457996936</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629486800"/>
        <c:axId val="629487192"/>
      </c:lineChart>
      <c:catAx>
        <c:axId val="629486800"/>
        <c:scaling>
          <c:orientation val="minMax"/>
        </c:scaling>
        <c:delete val="1"/>
        <c:axPos val="b"/>
        <c:numFmt formatCode="General" sourceLinked="1"/>
        <c:majorTickMark val="out"/>
        <c:minorTickMark val="none"/>
        <c:tickLblPos val="none"/>
        <c:crossAx val="629487192"/>
        <c:crosses val="autoZero"/>
        <c:auto val="1"/>
        <c:lblAlgn val="ctr"/>
        <c:lblOffset val="100"/>
        <c:noMultiLvlLbl val="0"/>
      </c:catAx>
      <c:valAx>
        <c:axId val="629487192"/>
        <c:scaling>
          <c:orientation val="minMax"/>
        </c:scaling>
        <c:delete val="1"/>
        <c:axPos val="l"/>
        <c:numFmt formatCode="General" sourceLinked="1"/>
        <c:majorTickMark val="out"/>
        <c:minorTickMark val="none"/>
        <c:tickLblPos val="none"/>
        <c:crossAx val="629486800"/>
        <c:crosses val="autoZero"/>
        <c:crossBetween val="between"/>
      </c:valAx>
      <c:spPr>
        <a:noFill/>
      </c:spPr>
    </c:plotArea>
    <c:plotVisOnly val="1"/>
    <c:dispBlanksAs val="zero"/>
    <c:showDLblsOverMax val="0"/>
  </c:chart>
  <c:spPr>
    <a:noFill/>
    <a:ln w="3175"/>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2.1399204013904352E-4"/>
          <c:y val="5.7647245350896633E-3"/>
          <c:w val="0.99978601184190685"/>
          <c:h val="0.97917319056090524"/>
        </c:manualLayout>
      </c:layout>
      <c:lineChart>
        <c:grouping val="stacked"/>
        <c:varyColors val="0"/>
        <c:ser>
          <c:idx val="0"/>
          <c:order val="0"/>
          <c:tx>
            <c:v>castingwheel</c:v>
          </c:tx>
          <c:spPr>
            <a:ln w="12700">
              <a:solidFill>
                <a:srgbClr val="FF0000"/>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Plan_vs_Actual!$GG$70:$GG$2949</c:f>
              <c:numCache>
                <c:formatCode>General</c:formatCode>
                <c:ptCount val="2880"/>
              </c:numCache>
            </c:numRef>
          </c:val>
          <c:smooth val="0"/>
        </c:ser>
        <c:dLbls>
          <c:showLegendKey val="0"/>
          <c:showVal val="0"/>
          <c:showCatName val="0"/>
          <c:showSerName val="0"/>
          <c:showPercent val="0"/>
          <c:showBubbleSize val="0"/>
        </c:dLbls>
        <c:smooth val="0"/>
        <c:axId val="629488368"/>
        <c:axId val="497075024"/>
      </c:lineChart>
      <c:catAx>
        <c:axId val="629488368"/>
        <c:scaling>
          <c:orientation val="minMax"/>
        </c:scaling>
        <c:delete val="1"/>
        <c:axPos val="b"/>
        <c:numFmt formatCode="General" sourceLinked="1"/>
        <c:majorTickMark val="out"/>
        <c:minorTickMark val="none"/>
        <c:tickLblPos val="none"/>
        <c:crossAx val="497075024"/>
        <c:crosses val="autoZero"/>
        <c:auto val="1"/>
        <c:lblAlgn val="ctr"/>
        <c:lblOffset val="100"/>
        <c:noMultiLvlLbl val="0"/>
      </c:catAx>
      <c:valAx>
        <c:axId val="497075024"/>
        <c:scaling>
          <c:orientation val="minMax"/>
        </c:scaling>
        <c:delete val="1"/>
        <c:axPos val="l"/>
        <c:numFmt formatCode="General" sourceLinked="1"/>
        <c:majorTickMark val="out"/>
        <c:minorTickMark val="none"/>
        <c:tickLblPos val="none"/>
        <c:crossAx val="629488368"/>
        <c:crosses val="autoZero"/>
        <c:crossBetween val="between"/>
      </c:valAx>
      <c:spPr>
        <a:noFill/>
      </c:spPr>
    </c:plotArea>
    <c:plotVisOnly val="1"/>
    <c:dispBlanksAs val="zero"/>
    <c:showDLblsOverMax val="0"/>
  </c:chart>
  <c:spPr>
    <a:noFill/>
    <a:ln w="3175"/>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2.1399204013904333E-4"/>
          <c:y val="5.7647245350896633E-3"/>
          <c:w val="0.99978601184190707"/>
          <c:h val="0.97917319056090524"/>
        </c:manualLayout>
      </c:layout>
      <c:lineChart>
        <c:grouping val="stacked"/>
        <c:varyColors val="0"/>
        <c:ser>
          <c:idx val="0"/>
          <c:order val="0"/>
          <c:tx>
            <c:v>af1_blow</c:v>
          </c:tx>
          <c:spPr>
            <a:ln w="25400">
              <a:solidFill>
                <a:schemeClr val="tx2">
                  <a:lumMod val="60000"/>
                  <a:lumOff val="40000"/>
                </a:schemeClr>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Plan_vs_Actual!$GI$70:$GI$2949</c:f>
              <c:numCache>
                <c:formatCode>General</c:formatCode>
                <c:ptCount val="28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255.78703308105469</c:v>
                </c:pt>
                <c:pt idx="485">
                  <c:v>255.78703308105469</c:v>
                </c:pt>
                <c:pt idx="486">
                  <c:v>255.78703308105469</c:v>
                </c:pt>
                <c:pt idx="487">
                  <c:v>255.78703308105469</c:v>
                </c:pt>
                <c:pt idx="488">
                  <c:v>255.78703308105469</c:v>
                </c:pt>
                <c:pt idx="489">
                  <c:v>276.28752850031015</c:v>
                </c:pt>
                <c:pt idx="490">
                  <c:v>277.77777099609375</c:v>
                </c:pt>
                <c:pt idx="491">
                  <c:v>277.77777099609375</c:v>
                </c:pt>
                <c:pt idx="492">
                  <c:v>277.77777099609375</c:v>
                </c:pt>
                <c:pt idx="493">
                  <c:v>277.77777099609375</c:v>
                </c:pt>
                <c:pt idx="494">
                  <c:v>277.77777099609375</c:v>
                </c:pt>
                <c:pt idx="495">
                  <c:v>277.77777099609375</c:v>
                </c:pt>
                <c:pt idx="496">
                  <c:v>277.77777099609375</c:v>
                </c:pt>
                <c:pt idx="497">
                  <c:v>277.77777099609375</c:v>
                </c:pt>
                <c:pt idx="498">
                  <c:v>277.77777099609375</c:v>
                </c:pt>
                <c:pt idx="499">
                  <c:v>277.77777099609375</c:v>
                </c:pt>
                <c:pt idx="500">
                  <c:v>277.77777099609375</c:v>
                </c:pt>
                <c:pt idx="501">
                  <c:v>289.78998528153949</c:v>
                </c:pt>
                <c:pt idx="502">
                  <c:v>300.34722900390625</c:v>
                </c:pt>
                <c:pt idx="503">
                  <c:v>300.34722900390625</c:v>
                </c:pt>
                <c:pt idx="504">
                  <c:v>300.34722900390625</c:v>
                </c:pt>
                <c:pt idx="505">
                  <c:v>300.34722900390625</c:v>
                </c:pt>
                <c:pt idx="506">
                  <c:v>300.34722900390625</c:v>
                </c:pt>
                <c:pt idx="507">
                  <c:v>300.34722900390625</c:v>
                </c:pt>
                <c:pt idx="508">
                  <c:v>300.34722900390625</c:v>
                </c:pt>
                <c:pt idx="509">
                  <c:v>300.34722900390625</c:v>
                </c:pt>
                <c:pt idx="510">
                  <c:v>300.34722900390625</c:v>
                </c:pt>
                <c:pt idx="511">
                  <c:v>300.34722900390625</c:v>
                </c:pt>
                <c:pt idx="512">
                  <c:v>300.34722900390625</c:v>
                </c:pt>
                <c:pt idx="513">
                  <c:v>300.34722900390625</c:v>
                </c:pt>
                <c:pt idx="514">
                  <c:v>300.34722900390625</c:v>
                </c:pt>
                <c:pt idx="515">
                  <c:v>300.34722900390625</c:v>
                </c:pt>
                <c:pt idx="516">
                  <c:v>300.34722900390625</c:v>
                </c:pt>
                <c:pt idx="517">
                  <c:v>300.34722900390625</c:v>
                </c:pt>
                <c:pt idx="518">
                  <c:v>300.34722900390625</c:v>
                </c:pt>
                <c:pt idx="519">
                  <c:v>300.34722900390625</c:v>
                </c:pt>
                <c:pt idx="520">
                  <c:v>300.34722900390625</c:v>
                </c:pt>
                <c:pt idx="521">
                  <c:v>300.34722900390625</c:v>
                </c:pt>
                <c:pt idx="522">
                  <c:v>300.34722900390625</c:v>
                </c:pt>
                <c:pt idx="523">
                  <c:v>300.34722900390625</c:v>
                </c:pt>
                <c:pt idx="524">
                  <c:v>300.34722900390625</c:v>
                </c:pt>
                <c:pt idx="525">
                  <c:v>300.34722900390625</c:v>
                </c:pt>
                <c:pt idx="526">
                  <c:v>300.34722900390625</c:v>
                </c:pt>
                <c:pt idx="527">
                  <c:v>300.34722900390625</c:v>
                </c:pt>
                <c:pt idx="528">
                  <c:v>300.34722900390625</c:v>
                </c:pt>
                <c:pt idx="529">
                  <c:v>300.34722900390625</c:v>
                </c:pt>
                <c:pt idx="530">
                  <c:v>300.34722900390625</c:v>
                </c:pt>
                <c:pt idx="531">
                  <c:v>300.34722900390625</c:v>
                </c:pt>
                <c:pt idx="532">
                  <c:v>300.34722900390625</c:v>
                </c:pt>
                <c:pt idx="533">
                  <c:v>300.34722900390625</c:v>
                </c:pt>
                <c:pt idx="534">
                  <c:v>300.34722900390625</c:v>
                </c:pt>
                <c:pt idx="535">
                  <c:v>300.34722900390625</c:v>
                </c:pt>
                <c:pt idx="536">
                  <c:v>300.34722900390625</c:v>
                </c:pt>
                <c:pt idx="537">
                  <c:v>300.34722900390625</c:v>
                </c:pt>
                <c:pt idx="538">
                  <c:v>300.34722900390625</c:v>
                </c:pt>
                <c:pt idx="539">
                  <c:v>300.34722900390625</c:v>
                </c:pt>
                <c:pt idx="540">
                  <c:v>300.34722900390625</c:v>
                </c:pt>
                <c:pt idx="541">
                  <c:v>300.34722900390625</c:v>
                </c:pt>
                <c:pt idx="542">
                  <c:v>300.34722900390625</c:v>
                </c:pt>
                <c:pt idx="543">
                  <c:v>300.34722900390625</c:v>
                </c:pt>
                <c:pt idx="544">
                  <c:v>300.34722900390625</c:v>
                </c:pt>
                <c:pt idx="545">
                  <c:v>300.34722900390625</c:v>
                </c:pt>
                <c:pt idx="546">
                  <c:v>300.34722900390625</c:v>
                </c:pt>
                <c:pt idx="547">
                  <c:v>300.34722900390625</c:v>
                </c:pt>
                <c:pt idx="548">
                  <c:v>300.34722900390625</c:v>
                </c:pt>
                <c:pt idx="549">
                  <c:v>300.34722900390625</c:v>
                </c:pt>
                <c:pt idx="550">
                  <c:v>300.34722900390625</c:v>
                </c:pt>
                <c:pt idx="551">
                  <c:v>300.34722900390625</c:v>
                </c:pt>
                <c:pt idx="552">
                  <c:v>300.34722900390625</c:v>
                </c:pt>
                <c:pt idx="553">
                  <c:v>300.34722900390625</c:v>
                </c:pt>
                <c:pt idx="554">
                  <c:v>300.34722900390625</c:v>
                </c:pt>
                <c:pt idx="555">
                  <c:v>300.34722900390625</c:v>
                </c:pt>
                <c:pt idx="556">
                  <c:v>300.34722900390625</c:v>
                </c:pt>
                <c:pt idx="557">
                  <c:v>300.34722900390625</c:v>
                </c:pt>
                <c:pt idx="558">
                  <c:v>300.34722900390625</c:v>
                </c:pt>
                <c:pt idx="559">
                  <c:v>300.34722900390625</c:v>
                </c:pt>
                <c:pt idx="560">
                  <c:v>300.34722900390625</c:v>
                </c:pt>
                <c:pt idx="561">
                  <c:v>288.54888425104633</c:v>
                </c:pt>
                <c:pt idx="562">
                  <c:v>280.67129516601562</c:v>
                </c:pt>
                <c:pt idx="563">
                  <c:v>280.67129516601562</c:v>
                </c:pt>
                <c:pt idx="564">
                  <c:v>280.67129516601562</c:v>
                </c:pt>
                <c:pt idx="565">
                  <c:v>280.67129516601562</c:v>
                </c:pt>
                <c:pt idx="566">
                  <c:v>280.67129516601562</c:v>
                </c:pt>
                <c:pt idx="567">
                  <c:v>280.67129516601562</c:v>
                </c:pt>
                <c:pt idx="568">
                  <c:v>280.67129516601562</c:v>
                </c:pt>
                <c:pt idx="569">
                  <c:v>280.67129516601562</c:v>
                </c:pt>
                <c:pt idx="570">
                  <c:v>280.67129516601562</c:v>
                </c:pt>
                <c:pt idx="571">
                  <c:v>280.67129516601562</c:v>
                </c:pt>
                <c:pt idx="572">
                  <c:v>280.67129516601562</c:v>
                </c:pt>
                <c:pt idx="573">
                  <c:v>280.67129516601562</c:v>
                </c:pt>
                <c:pt idx="574">
                  <c:v>280.67129516601562</c:v>
                </c:pt>
                <c:pt idx="575">
                  <c:v>280.67129516601562</c:v>
                </c:pt>
                <c:pt idx="576">
                  <c:v>280.67129516601562</c:v>
                </c:pt>
                <c:pt idx="577">
                  <c:v>280.67129516601562</c:v>
                </c:pt>
                <c:pt idx="578">
                  <c:v>280.67129516601562</c:v>
                </c:pt>
                <c:pt idx="579">
                  <c:v>280.67129516601562</c:v>
                </c:pt>
                <c:pt idx="580">
                  <c:v>280.67129516601562</c:v>
                </c:pt>
                <c:pt idx="581">
                  <c:v>280.67129516601562</c:v>
                </c:pt>
                <c:pt idx="582">
                  <c:v>280.67129516601562</c:v>
                </c:pt>
                <c:pt idx="583">
                  <c:v>280.67129516601562</c:v>
                </c:pt>
                <c:pt idx="584">
                  <c:v>280.67129516601562</c:v>
                </c:pt>
                <c:pt idx="585">
                  <c:v>280.67129516601562</c:v>
                </c:pt>
                <c:pt idx="586">
                  <c:v>280.67129516601562</c:v>
                </c:pt>
                <c:pt idx="587">
                  <c:v>280.67129516601562</c:v>
                </c:pt>
                <c:pt idx="588">
                  <c:v>280.67129516601562</c:v>
                </c:pt>
                <c:pt idx="589">
                  <c:v>280.67129516601562</c:v>
                </c:pt>
                <c:pt idx="590">
                  <c:v>280.67129516601562</c:v>
                </c:pt>
                <c:pt idx="591">
                  <c:v>280.67129516601562</c:v>
                </c:pt>
                <c:pt idx="592">
                  <c:v>280.67129516601562</c:v>
                </c:pt>
                <c:pt idx="593">
                  <c:v>280.67129516601562</c:v>
                </c:pt>
                <c:pt idx="594">
                  <c:v>280.67129516601562</c:v>
                </c:pt>
                <c:pt idx="595">
                  <c:v>280.67129516601562</c:v>
                </c:pt>
                <c:pt idx="596">
                  <c:v>280.67129516601562</c:v>
                </c:pt>
                <c:pt idx="597">
                  <c:v>280.67129516601562</c:v>
                </c:pt>
                <c:pt idx="598">
                  <c:v>280.67129516601562</c:v>
                </c:pt>
                <c:pt idx="599">
                  <c:v>280.67129516601562</c:v>
                </c:pt>
                <c:pt idx="600">
                  <c:v>280.67129516601562</c:v>
                </c:pt>
                <c:pt idx="601">
                  <c:v>280.67129516601562</c:v>
                </c:pt>
                <c:pt idx="602">
                  <c:v>280.67129516601562</c:v>
                </c:pt>
                <c:pt idx="603">
                  <c:v>280.67129516601562</c:v>
                </c:pt>
                <c:pt idx="604">
                  <c:v>280.67129516601562</c:v>
                </c:pt>
                <c:pt idx="605">
                  <c:v>280.67129516601562</c:v>
                </c:pt>
                <c:pt idx="606">
                  <c:v>280.67129516601562</c:v>
                </c:pt>
                <c:pt idx="607">
                  <c:v>280.67129516601562</c:v>
                </c:pt>
                <c:pt idx="608">
                  <c:v>280.67129516601562</c:v>
                </c:pt>
                <c:pt idx="609">
                  <c:v>280.67129516601562</c:v>
                </c:pt>
                <c:pt idx="610">
                  <c:v>280.67129516601562</c:v>
                </c:pt>
                <c:pt idx="611">
                  <c:v>280.67129516601562</c:v>
                </c:pt>
                <c:pt idx="612">
                  <c:v>280.67129516601562</c:v>
                </c:pt>
                <c:pt idx="613">
                  <c:v>280.67129516601562</c:v>
                </c:pt>
                <c:pt idx="614">
                  <c:v>280.67129516601562</c:v>
                </c:pt>
                <c:pt idx="615">
                  <c:v>280.67129516601562</c:v>
                </c:pt>
                <c:pt idx="616">
                  <c:v>280.67129516601562</c:v>
                </c:pt>
                <c:pt idx="617">
                  <c:v>280.67129516601562</c:v>
                </c:pt>
                <c:pt idx="618">
                  <c:v>280.67129516601562</c:v>
                </c:pt>
                <c:pt idx="619">
                  <c:v>280.67129516601562</c:v>
                </c:pt>
                <c:pt idx="620">
                  <c:v>280.67129516601562</c:v>
                </c:pt>
                <c:pt idx="621">
                  <c:v>279.84587086053949</c:v>
                </c:pt>
                <c:pt idx="622">
                  <c:v>0</c:v>
                </c:pt>
                <c:pt idx="623">
                  <c:v>0</c:v>
                </c:pt>
                <c:pt idx="624">
                  <c:v>0</c:v>
                </c:pt>
                <c:pt idx="625">
                  <c:v>0</c:v>
                </c:pt>
                <c:pt idx="626">
                  <c:v>0</c:v>
                </c:pt>
                <c:pt idx="627">
                  <c:v>310.1851806640625</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327.08472449915075</c:v>
                </c:pt>
                <c:pt idx="795">
                  <c:v>332.754638671875</c:v>
                </c:pt>
                <c:pt idx="796">
                  <c:v>332.754638671875</c:v>
                </c:pt>
                <c:pt idx="797">
                  <c:v>332.754638671875</c:v>
                </c:pt>
                <c:pt idx="798">
                  <c:v>332.754638671875</c:v>
                </c:pt>
                <c:pt idx="799">
                  <c:v>332.754638671875</c:v>
                </c:pt>
                <c:pt idx="800">
                  <c:v>332.754638671875</c:v>
                </c:pt>
                <c:pt idx="801">
                  <c:v>332.754638671875</c:v>
                </c:pt>
                <c:pt idx="802">
                  <c:v>332.754638671875</c:v>
                </c:pt>
                <c:pt idx="803">
                  <c:v>332.754638671875</c:v>
                </c:pt>
                <c:pt idx="804">
                  <c:v>332.754638671875</c:v>
                </c:pt>
                <c:pt idx="805">
                  <c:v>332.754638671875</c:v>
                </c:pt>
                <c:pt idx="806">
                  <c:v>332.754638671875</c:v>
                </c:pt>
                <c:pt idx="807">
                  <c:v>332.754638671875</c:v>
                </c:pt>
                <c:pt idx="808">
                  <c:v>332.754638671875</c:v>
                </c:pt>
                <c:pt idx="809">
                  <c:v>332.754638671875</c:v>
                </c:pt>
                <c:pt idx="810">
                  <c:v>332.754638671875</c:v>
                </c:pt>
                <c:pt idx="811">
                  <c:v>332.754638671875</c:v>
                </c:pt>
                <c:pt idx="812">
                  <c:v>332.754638671875</c:v>
                </c:pt>
                <c:pt idx="813">
                  <c:v>332.754638671875</c:v>
                </c:pt>
                <c:pt idx="814">
                  <c:v>332.754638671875</c:v>
                </c:pt>
                <c:pt idx="815">
                  <c:v>332.754638671875</c:v>
                </c:pt>
                <c:pt idx="816">
                  <c:v>332.754638671875</c:v>
                </c:pt>
                <c:pt idx="817">
                  <c:v>332.754638671875</c:v>
                </c:pt>
                <c:pt idx="818">
                  <c:v>332.754638671875</c:v>
                </c:pt>
                <c:pt idx="819">
                  <c:v>332.754638671875</c:v>
                </c:pt>
                <c:pt idx="820">
                  <c:v>332.754638671875</c:v>
                </c:pt>
                <c:pt idx="821">
                  <c:v>332.754638671875</c:v>
                </c:pt>
                <c:pt idx="822">
                  <c:v>332.754638671875</c:v>
                </c:pt>
                <c:pt idx="823">
                  <c:v>332.754638671875</c:v>
                </c:pt>
                <c:pt idx="824">
                  <c:v>332.754638671875</c:v>
                </c:pt>
                <c:pt idx="825">
                  <c:v>332.754638671875</c:v>
                </c:pt>
                <c:pt idx="826">
                  <c:v>332.754638671875</c:v>
                </c:pt>
                <c:pt idx="827">
                  <c:v>332.754638671875</c:v>
                </c:pt>
                <c:pt idx="828">
                  <c:v>332.754638671875</c:v>
                </c:pt>
                <c:pt idx="829">
                  <c:v>332.754638671875</c:v>
                </c:pt>
                <c:pt idx="830">
                  <c:v>332.754638671875</c:v>
                </c:pt>
                <c:pt idx="831">
                  <c:v>332.754638671875</c:v>
                </c:pt>
                <c:pt idx="832">
                  <c:v>332.754638671875</c:v>
                </c:pt>
                <c:pt idx="833">
                  <c:v>332.754638671875</c:v>
                </c:pt>
                <c:pt idx="834">
                  <c:v>332.754638671875</c:v>
                </c:pt>
                <c:pt idx="835">
                  <c:v>332.754638671875</c:v>
                </c:pt>
                <c:pt idx="836">
                  <c:v>332.754638671875</c:v>
                </c:pt>
                <c:pt idx="837">
                  <c:v>332.754638671875</c:v>
                </c:pt>
                <c:pt idx="838">
                  <c:v>320.58295122173928</c:v>
                </c:pt>
                <c:pt idx="839">
                  <c:v>312.5</c:v>
                </c:pt>
                <c:pt idx="840">
                  <c:v>312.5</c:v>
                </c:pt>
                <c:pt idx="841">
                  <c:v>312.5</c:v>
                </c:pt>
                <c:pt idx="842">
                  <c:v>312.5</c:v>
                </c:pt>
                <c:pt idx="843">
                  <c:v>312.5</c:v>
                </c:pt>
                <c:pt idx="844">
                  <c:v>312.5</c:v>
                </c:pt>
                <c:pt idx="845">
                  <c:v>312.5</c:v>
                </c:pt>
                <c:pt idx="846">
                  <c:v>312.5</c:v>
                </c:pt>
                <c:pt idx="847">
                  <c:v>312.5</c:v>
                </c:pt>
                <c:pt idx="848">
                  <c:v>312.5</c:v>
                </c:pt>
                <c:pt idx="849">
                  <c:v>312.5</c:v>
                </c:pt>
                <c:pt idx="850">
                  <c:v>312.5</c:v>
                </c:pt>
                <c:pt idx="851">
                  <c:v>312.5</c:v>
                </c:pt>
                <c:pt idx="852">
                  <c:v>312.5</c:v>
                </c:pt>
                <c:pt idx="853">
                  <c:v>312.5</c:v>
                </c:pt>
                <c:pt idx="854">
                  <c:v>312.5</c:v>
                </c:pt>
                <c:pt idx="855">
                  <c:v>312.5</c:v>
                </c:pt>
                <c:pt idx="856">
                  <c:v>312.5</c:v>
                </c:pt>
                <c:pt idx="857">
                  <c:v>312.5</c:v>
                </c:pt>
                <c:pt idx="858">
                  <c:v>312.5</c:v>
                </c:pt>
                <c:pt idx="859">
                  <c:v>312.5</c:v>
                </c:pt>
                <c:pt idx="860">
                  <c:v>312.5</c:v>
                </c:pt>
                <c:pt idx="861">
                  <c:v>312.5</c:v>
                </c:pt>
                <c:pt idx="862">
                  <c:v>312.5</c:v>
                </c:pt>
                <c:pt idx="863">
                  <c:v>312.5</c:v>
                </c:pt>
                <c:pt idx="864">
                  <c:v>312.5</c:v>
                </c:pt>
                <c:pt idx="865">
                  <c:v>312.5</c:v>
                </c:pt>
                <c:pt idx="866">
                  <c:v>312.5</c:v>
                </c:pt>
                <c:pt idx="867">
                  <c:v>312.5</c:v>
                </c:pt>
                <c:pt idx="868">
                  <c:v>312.5</c:v>
                </c:pt>
                <c:pt idx="869">
                  <c:v>312.5</c:v>
                </c:pt>
                <c:pt idx="870">
                  <c:v>312.5</c:v>
                </c:pt>
                <c:pt idx="871">
                  <c:v>312.5</c:v>
                </c:pt>
                <c:pt idx="872">
                  <c:v>312.5</c:v>
                </c:pt>
                <c:pt idx="873">
                  <c:v>312.5</c:v>
                </c:pt>
                <c:pt idx="874">
                  <c:v>312.5</c:v>
                </c:pt>
                <c:pt idx="875">
                  <c:v>312.5</c:v>
                </c:pt>
                <c:pt idx="876">
                  <c:v>312.5</c:v>
                </c:pt>
                <c:pt idx="877">
                  <c:v>312.5</c:v>
                </c:pt>
                <c:pt idx="878">
                  <c:v>312.5</c:v>
                </c:pt>
                <c:pt idx="879">
                  <c:v>312.5</c:v>
                </c:pt>
                <c:pt idx="880">
                  <c:v>312.5</c:v>
                </c:pt>
                <c:pt idx="881">
                  <c:v>312.5</c:v>
                </c:pt>
                <c:pt idx="882">
                  <c:v>312.5</c:v>
                </c:pt>
                <c:pt idx="883">
                  <c:v>312.5</c:v>
                </c:pt>
                <c:pt idx="884">
                  <c:v>312.5</c:v>
                </c:pt>
                <c:pt idx="885">
                  <c:v>312.5</c:v>
                </c:pt>
                <c:pt idx="886">
                  <c:v>312.5</c:v>
                </c:pt>
                <c:pt idx="887">
                  <c:v>312.5</c:v>
                </c:pt>
                <c:pt idx="888">
                  <c:v>312.5</c:v>
                </c:pt>
                <c:pt idx="889">
                  <c:v>312.5</c:v>
                </c:pt>
                <c:pt idx="890">
                  <c:v>312.5</c:v>
                </c:pt>
                <c:pt idx="891">
                  <c:v>312.5</c:v>
                </c:pt>
                <c:pt idx="892">
                  <c:v>312.5</c:v>
                </c:pt>
                <c:pt idx="893">
                  <c:v>312.5</c:v>
                </c:pt>
                <c:pt idx="894">
                  <c:v>312.5</c:v>
                </c:pt>
                <c:pt idx="895">
                  <c:v>312.5</c:v>
                </c:pt>
                <c:pt idx="896">
                  <c:v>312.5</c:v>
                </c:pt>
                <c:pt idx="897">
                  <c:v>312.5</c:v>
                </c:pt>
                <c:pt idx="898">
                  <c:v>301.71751606456627</c:v>
                </c:pt>
                <c:pt idx="899">
                  <c:v>296.29629516601562</c:v>
                </c:pt>
                <c:pt idx="900">
                  <c:v>296.29629516601562</c:v>
                </c:pt>
                <c:pt idx="901">
                  <c:v>296.29629516601562</c:v>
                </c:pt>
                <c:pt idx="902">
                  <c:v>296.29629516601562</c:v>
                </c:pt>
                <c:pt idx="903">
                  <c:v>296.29629516601562</c:v>
                </c:pt>
                <c:pt idx="904">
                  <c:v>296.29629516601562</c:v>
                </c:pt>
                <c:pt idx="905">
                  <c:v>296.29629516601562</c:v>
                </c:pt>
                <c:pt idx="906">
                  <c:v>296.29629516601562</c:v>
                </c:pt>
                <c:pt idx="907">
                  <c:v>296.29629516601562</c:v>
                </c:pt>
                <c:pt idx="908">
                  <c:v>296.29629516601562</c:v>
                </c:pt>
                <c:pt idx="909">
                  <c:v>296.29629516601562</c:v>
                </c:pt>
                <c:pt idx="910">
                  <c:v>296.29629516601562</c:v>
                </c:pt>
                <c:pt idx="911">
                  <c:v>296.29629516601562</c:v>
                </c:pt>
                <c:pt idx="912">
                  <c:v>296.29629516601562</c:v>
                </c:pt>
                <c:pt idx="913">
                  <c:v>296.29629516601562</c:v>
                </c:pt>
                <c:pt idx="914">
                  <c:v>296.29629516601562</c:v>
                </c:pt>
                <c:pt idx="915">
                  <c:v>296.29629516601562</c:v>
                </c:pt>
                <c:pt idx="916">
                  <c:v>296.29629516601562</c:v>
                </c:pt>
                <c:pt idx="917">
                  <c:v>296.29629516601562</c:v>
                </c:pt>
                <c:pt idx="918">
                  <c:v>296.29629516601562</c:v>
                </c:pt>
                <c:pt idx="919">
                  <c:v>296.29629516601562</c:v>
                </c:pt>
                <c:pt idx="920">
                  <c:v>296.29629516601562</c:v>
                </c:pt>
                <c:pt idx="921">
                  <c:v>296.29629516601562</c:v>
                </c:pt>
                <c:pt idx="922">
                  <c:v>296.29629516601562</c:v>
                </c:pt>
                <c:pt idx="923">
                  <c:v>296.29629516601562</c:v>
                </c:pt>
                <c:pt idx="924">
                  <c:v>296.29629516601562</c:v>
                </c:pt>
                <c:pt idx="925">
                  <c:v>296.29629516601562</c:v>
                </c:pt>
                <c:pt idx="926">
                  <c:v>296.29629516601562</c:v>
                </c:pt>
                <c:pt idx="927">
                  <c:v>296.29629516601562</c:v>
                </c:pt>
                <c:pt idx="928">
                  <c:v>296.29629516601562</c:v>
                </c:pt>
                <c:pt idx="929">
                  <c:v>296.29629516601562</c:v>
                </c:pt>
                <c:pt idx="930">
                  <c:v>296.29629516601562</c:v>
                </c:pt>
                <c:pt idx="931">
                  <c:v>296.29629516601562</c:v>
                </c:pt>
                <c:pt idx="932">
                  <c:v>296.29629516601562</c:v>
                </c:pt>
                <c:pt idx="933">
                  <c:v>296.29629516601562</c:v>
                </c:pt>
                <c:pt idx="934">
                  <c:v>296.29629516601562</c:v>
                </c:pt>
                <c:pt idx="935">
                  <c:v>296.29629516601562</c:v>
                </c:pt>
                <c:pt idx="936">
                  <c:v>296.29629516601562</c:v>
                </c:pt>
                <c:pt idx="937">
                  <c:v>296.29629516601562</c:v>
                </c:pt>
                <c:pt idx="938">
                  <c:v>296.29629516601562</c:v>
                </c:pt>
                <c:pt idx="939">
                  <c:v>296.29629516601562</c:v>
                </c:pt>
                <c:pt idx="940">
                  <c:v>296.29629516601562</c:v>
                </c:pt>
                <c:pt idx="941">
                  <c:v>296.29629516601562</c:v>
                </c:pt>
                <c:pt idx="942">
                  <c:v>296.29629516601562</c:v>
                </c:pt>
                <c:pt idx="943">
                  <c:v>296.29629516601562</c:v>
                </c:pt>
                <c:pt idx="944">
                  <c:v>296.29629516601562</c:v>
                </c:pt>
                <c:pt idx="945">
                  <c:v>296.29629516601562</c:v>
                </c:pt>
                <c:pt idx="946">
                  <c:v>296.29629516601562</c:v>
                </c:pt>
                <c:pt idx="947">
                  <c:v>296.29629516601562</c:v>
                </c:pt>
                <c:pt idx="948">
                  <c:v>296.29629516601562</c:v>
                </c:pt>
                <c:pt idx="949">
                  <c:v>296.29629516601562</c:v>
                </c:pt>
                <c:pt idx="950">
                  <c:v>296.29629516601562</c:v>
                </c:pt>
                <c:pt idx="951">
                  <c:v>296.29629516601562</c:v>
                </c:pt>
                <c:pt idx="952">
                  <c:v>296.29629516601562</c:v>
                </c:pt>
                <c:pt idx="953">
                  <c:v>296.29629516601562</c:v>
                </c:pt>
                <c:pt idx="954">
                  <c:v>296.29629516601562</c:v>
                </c:pt>
                <c:pt idx="955">
                  <c:v>296.29629516601562</c:v>
                </c:pt>
                <c:pt idx="956">
                  <c:v>296.29629516601562</c:v>
                </c:pt>
                <c:pt idx="957">
                  <c:v>296.29629516601562</c:v>
                </c:pt>
                <c:pt idx="958">
                  <c:v>299.3790169160813</c:v>
                </c:pt>
                <c:pt idx="959">
                  <c:v>300.92593383789062</c:v>
                </c:pt>
                <c:pt idx="960">
                  <c:v>300.92593383789062</c:v>
                </c:pt>
                <c:pt idx="961">
                  <c:v>300.92593383789062</c:v>
                </c:pt>
                <c:pt idx="962">
                  <c:v>300.92593383789062</c:v>
                </c:pt>
                <c:pt idx="963">
                  <c:v>300.92593383789062</c:v>
                </c:pt>
                <c:pt idx="964">
                  <c:v>300.92593383789062</c:v>
                </c:pt>
                <c:pt idx="965">
                  <c:v>300.92593383789062</c:v>
                </c:pt>
                <c:pt idx="966">
                  <c:v>300.92593383789062</c:v>
                </c:pt>
                <c:pt idx="967">
                  <c:v>300.92593383789062</c:v>
                </c:pt>
                <c:pt idx="968">
                  <c:v>300.92593383789062</c:v>
                </c:pt>
                <c:pt idx="969">
                  <c:v>300.92593383789062</c:v>
                </c:pt>
                <c:pt idx="970">
                  <c:v>300.92593383789062</c:v>
                </c:pt>
                <c:pt idx="971">
                  <c:v>300.92593383789062</c:v>
                </c:pt>
                <c:pt idx="972">
                  <c:v>300.92593383789062</c:v>
                </c:pt>
                <c:pt idx="973">
                  <c:v>300.92593383789062</c:v>
                </c:pt>
                <c:pt idx="974">
                  <c:v>300.92593383789062</c:v>
                </c:pt>
                <c:pt idx="975">
                  <c:v>300.92593383789062</c:v>
                </c:pt>
                <c:pt idx="976">
                  <c:v>300.92593383789062</c:v>
                </c:pt>
                <c:pt idx="977">
                  <c:v>300.92593383789062</c:v>
                </c:pt>
                <c:pt idx="978">
                  <c:v>300.92593383789062</c:v>
                </c:pt>
                <c:pt idx="979">
                  <c:v>300.92593383789062</c:v>
                </c:pt>
                <c:pt idx="980">
                  <c:v>300.92593383789062</c:v>
                </c:pt>
                <c:pt idx="981">
                  <c:v>300.92593383789062</c:v>
                </c:pt>
                <c:pt idx="982">
                  <c:v>300.92593383789062</c:v>
                </c:pt>
                <c:pt idx="983">
                  <c:v>300.92593383789062</c:v>
                </c:pt>
                <c:pt idx="984">
                  <c:v>300.92593383789062</c:v>
                </c:pt>
                <c:pt idx="985">
                  <c:v>300.92593383789062</c:v>
                </c:pt>
                <c:pt idx="986">
                  <c:v>300.92593383789062</c:v>
                </c:pt>
                <c:pt idx="987">
                  <c:v>300.92593383789062</c:v>
                </c:pt>
                <c:pt idx="988">
                  <c:v>300.92593383789062</c:v>
                </c:pt>
                <c:pt idx="989">
                  <c:v>300.92593383789062</c:v>
                </c:pt>
                <c:pt idx="990">
                  <c:v>300.92593383789062</c:v>
                </c:pt>
                <c:pt idx="991">
                  <c:v>300.92593383789062</c:v>
                </c:pt>
                <c:pt idx="992">
                  <c:v>300.92593383789062</c:v>
                </c:pt>
                <c:pt idx="993">
                  <c:v>300.92593383789062</c:v>
                </c:pt>
                <c:pt idx="994">
                  <c:v>300.92593383789062</c:v>
                </c:pt>
                <c:pt idx="995">
                  <c:v>300.92593383789062</c:v>
                </c:pt>
                <c:pt idx="996">
                  <c:v>300.92593383789062</c:v>
                </c:pt>
                <c:pt idx="997">
                  <c:v>300.92593383789062</c:v>
                </c:pt>
                <c:pt idx="998">
                  <c:v>300.92593383789062</c:v>
                </c:pt>
                <c:pt idx="999">
                  <c:v>300.92593383789062</c:v>
                </c:pt>
                <c:pt idx="1000">
                  <c:v>300.92593383789062</c:v>
                </c:pt>
                <c:pt idx="1001">
                  <c:v>300.92593383789062</c:v>
                </c:pt>
                <c:pt idx="1002">
                  <c:v>300.92593383789062</c:v>
                </c:pt>
                <c:pt idx="1003">
                  <c:v>300.92593383789062</c:v>
                </c:pt>
                <c:pt idx="1004">
                  <c:v>300.92593383789062</c:v>
                </c:pt>
                <c:pt idx="1005">
                  <c:v>300.92593383789062</c:v>
                </c:pt>
                <c:pt idx="1006">
                  <c:v>300.92593383789062</c:v>
                </c:pt>
                <c:pt idx="1007">
                  <c:v>300.92593383789062</c:v>
                </c:pt>
                <c:pt idx="1008">
                  <c:v>300.92593383789062</c:v>
                </c:pt>
                <c:pt idx="1009">
                  <c:v>300.92593383789062</c:v>
                </c:pt>
                <c:pt idx="1010">
                  <c:v>300.92593383789062</c:v>
                </c:pt>
                <c:pt idx="1011">
                  <c:v>300.92593383789062</c:v>
                </c:pt>
                <c:pt idx="1012">
                  <c:v>300.92593383789062</c:v>
                </c:pt>
                <c:pt idx="1013">
                  <c:v>300.92593383789062</c:v>
                </c:pt>
                <c:pt idx="1014">
                  <c:v>300.92593383789062</c:v>
                </c:pt>
                <c:pt idx="1015">
                  <c:v>300.92593383789062</c:v>
                </c:pt>
                <c:pt idx="1016">
                  <c:v>300.92593383789062</c:v>
                </c:pt>
                <c:pt idx="1017">
                  <c:v>296.60331826070325</c:v>
                </c:pt>
                <c:pt idx="1018">
                  <c:v>292.82406616210937</c:v>
                </c:pt>
                <c:pt idx="1019">
                  <c:v>292.82406616210937</c:v>
                </c:pt>
                <c:pt idx="1020">
                  <c:v>292.82406616210937</c:v>
                </c:pt>
                <c:pt idx="1021">
                  <c:v>292.82406616210937</c:v>
                </c:pt>
                <c:pt idx="1022">
                  <c:v>292.82406616210937</c:v>
                </c:pt>
                <c:pt idx="1023">
                  <c:v>292.82406616210937</c:v>
                </c:pt>
                <c:pt idx="1024">
                  <c:v>292.82406616210937</c:v>
                </c:pt>
                <c:pt idx="1025">
                  <c:v>292.82406616210937</c:v>
                </c:pt>
                <c:pt idx="1026">
                  <c:v>292.82406616210937</c:v>
                </c:pt>
                <c:pt idx="1027">
                  <c:v>292.82406616210937</c:v>
                </c:pt>
                <c:pt idx="1028">
                  <c:v>292.82406616210937</c:v>
                </c:pt>
                <c:pt idx="1029">
                  <c:v>292.82406616210937</c:v>
                </c:pt>
                <c:pt idx="1030">
                  <c:v>292.82406616210937</c:v>
                </c:pt>
                <c:pt idx="1031">
                  <c:v>292.82406616210937</c:v>
                </c:pt>
                <c:pt idx="1032">
                  <c:v>292.82406616210937</c:v>
                </c:pt>
                <c:pt idx="1033">
                  <c:v>292.82406616210937</c:v>
                </c:pt>
                <c:pt idx="1034">
                  <c:v>292.82406616210937</c:v>
                </c:pt>
                <c:pt idx="1035">
                  <c:v>292.82406616210937</c:v>
                </c:pt>
                <c:pt idx="1036">
                  <c:v>292.82406616210937</c:v>
                </c:pt>
                <c:pt idx="1037">
                  <c:v>292.82406616210937</c:v>
                </c:pt>
                <c:pt idx="1038">
                  <c:v>292.82406616210937</c:v>
                </c:pt>
                <c:pt idx="1039">
                  <c:v>292.82406616210937</c:v>
                </c:pt>
                <c:pt idx="1040">
                  <c:v>292.82406616210937</c:v>
                </c:pt>
                <c:pt idx="1041">
                  <c:v>292.82406616210937</c:v>
                </c:pt>
                <c:pt idx="1042">
                  <c:v>292.82406616210937</c:v>
                </c:pt>
                <c:pt idx="1043">
                  <c:v>292.82406616210937</c:v>
                </c:pt>
                <c:pt idx="1044">
                  <c:v>292.82406616210937</c:v>
                </c:pt>
                <c:pt idx="1045">
                  <c:v>292.82406616210937</c:v>
                </c:pt>
                <c:pt idx="1046">
                  <c:v>292.82406616210937</c:v>
                </c:pt>
                <c:pt idx="1047">
                  <c:v>292.82406616210937</c:v>
                </c:pt>
                <c:pt idx="1048">
                  <c:v>292.82406616210937</c:v>
                </c:pt>
                <c:pt idx="1049">
                  <c:v>292.82406616210937</c:v>
                </c:pt>
                <c:pt idx="1050">
                  <c:v>292.82406616210937</c:v>
                </c:pt>
                <c:pt idx="1051">
                  <c:v>292.82406616210937</c:v>
                </c:pt>
                <c:pt idx="1052">
                  <c:v>292.82406616210937</c:v>
                </c:pt>
                <c:pt idx="1053">
                  <c:v>292.82406616210937</c:v>
                </c:pt>
                <c:pt idx="1054">
                  <c:v>292.82406616210937</c:v>
                </c:pt>
                <c:pt idx="1055">
                  <c:v>292.82406616210937</c:v>
                </c:pt>
                <c:pt idx="1056">
                  <c:v>292.82406616210937</c:v>
                </c:pt>
                <c:pt idx="1057">
                  <c:v>292.82406616210937</c:v>
                </c:pt>
                <c:pt idx="1058">
                  <c:v>292.82406616210937</c:v>
                </c:pt>
                <c:pt idx="1059">
                  <c:v>292.82406616210937</c:v>
                </c:pt>
                <c:pt idx="1060">
                  <c:v>292.82406616210937</c:v>
                </c:pt>
                <c:pt idx="1061">
                  <c:v>292.82406616210937</c:v>
                </c:pt>
                <c:pt idx="1062">
                  <c:v>292.82406616210937</c:v>
                </c:pt>
                <c:pt idx="1063">
                  <c:v>292.82406616210937</c:v>
                </c:pt>
                <c:pt idx="1064">
                  <c:v>292.82406616210937</c:v>
                </c:pt>
                <c:pt idx="1065">
                  <c:v>292.82406616210937</c:v>
                </c:pt>
                <c:pt idx="1066">
                  <c:v>292.82406616210937</c:v>
                </c:pt>
                <c:pt idx="1067">
                  <c:v>292.82406616210937</c:v>
                </c:pt>
                <c:pt idx="1068">
                  <c:v>292.82406616210937</c:v>
                </c:pt>
                <c:pt idx="1069">
                  <c:v>292.82406616210937</c:v>
                </c:pt>
                <c:pt idx="1070">
                  <c:v>292.82406616210937</c:v>
                </c:pt>
                <c:pt idx="1071">
                  <c:v>292.82406616210937</c:v>
                </c:pt>
                <c:pt idx="1072">
                  <c:v>292.82406616210937</c:v>
                </c:pt>
                <c:pt idx="1073">
                  <c:v>292.82406616210937</c:v>
                </c:pt>
                <c:pt idx="1074">
                  <c:v>292.82406616210937</c:v>
                </c:pt>
                <c:pt idx="1075">
                  <c:v>292.82406616210937</c:v>
                </c:pt>
                <c:pt idx="1076">
                  <c:v>292.82406616210937</c:v>
                </c:pt>
                <c:pt idx="1077">
                  <c:v>295.29536609835924</c:v>
                </c:pt>
                <c:pt idx="1078">
                  <c:v>297.45370483398438</c:v>
                </c:pt>
                <c:pt idx="1079">
                  <c:v>297.45370483398438</c:v>
                </c:pt>
                <c:pt idx="1080">
                  <c:v>297.45370483398438</c:v>
                </c:pt>
                <c:pt idx="1081">
                  <c:v>297.45370483398438</c:v>
                </c:pt>
                <c:pt idx="1082">
                  <c:v>297.45370483398438</c:v>
                </c:pt>
                <c:pt idx="1083">
                  <c:v>297.45370483398438</c:v>
                </c:pt>
                <c:pt idx="1084">
                  <c:v>297.45370483398438</c:v>
                </c:pt>
                <c:pt idx="1085">
                  <c:v>297.45370483398438</c:v>
                </c:pt>
                <c:pt idx="1086">
                  <c:v>297.45370483398438</c:v>
                </c:pt>
                <c:pt idx="1087">
                  <c:v>297.45370483398438</c:v>
                </c:pt>
                <c:pt idx="1088">
                  <c:v>297.45370483398438</c:v>
                </c:pt>
                <c:pt idx="1089">
                  <c:v>297.45370483398438</c:v>
                </c:pt>
                <c:pt idx="1090">
                  <c:v>297.45370483398438</c:v>
                </c:pt>
                <c:pt idx="1091">
                  <c:v>297.45370483398438</c:v>
                </c:pt>
                <c:pt idx="1092">
                  <c:v>297.45370483398438</c:v>
                </c:pt>
                <c:pt idx="1093">
                  <c:v>297.45370483398438</c:v>
                </c:pt>
                <c:pt idx="1094">
                  <c:v>297.45370483398438</c:v>
                </c:pt>
                <c:pt idx="1095">
                  <c:v>297.45370483398438</c:v>
                </c:pt>
                <c:pt idx="1096">
                  <c:v>297.45370483398438</c:v>
                </c:pt>
                <c:pt idx="1097">
                  <c:v>297.45370483398438</c:v>
                </c:pt>
                <c:pt idx="1098">
                  <c:v>297.45370483398438</c:v>
                </c:pt>
                <c:pt idx="1099">
                  <c:v>297.45370483398438</c:v>
                </c:pt>
                <c:pt idx="1100">
                  <c:v>297.45370483398438</c:v>
                </c:pt>
                <c:pt idx="1101">
                  <c:v>297.45370483398438</c:v>
                </c:pt>
                <c:pt idx="1102">
                  <c:v>297.45370483398438</c:v>
                </c:pt>
                <c:pt idx="1103">
                  <c:v>297.45370483398438</c:v>
                </c:pt>
                <c:pt idx="1104">
                  <c:v>297.45370483398438</c:v>
                </c:pt>
                <c:pt idx="1105">
                  <c:v>297.45370483398438</c:v>
                </c:pt>
                <c:pt idx="1106">
                  <c:v>297.45370483398438</c:v>
                </c:pt>
                <c:pt idx="1107">
                  <c:v>297.45370483398438</c:v>
                </c:pt>
                <c:pt idx="1108">
                  <c:v>297.45370483398438</c:v>
                </c:pt>
                <c:pt idx="1109">
                  <c:v>297.45370483398438</c:v>
                </c:pt>
                <c:pt idx="1110">
                  <c:v>297.45370483398438</c:v>
                </c:pt>
                <c:pt idx="1111">
                  <c:v>297.45370483398438</c:v>
                </c:pt>
                <c:pt idx="1112">
                  <c:v>297.45370483398438</c:v>
                </c:pt>
                <c:pt idx="1113">
                  <c:v>297.45370483398438</c:v>
                </c:pt>
                <c:pt idx="1114">
                  <c:v>297.45370483398438</c:v>
                </c:pt>
                <c:pt idx="1115">
                  <c:v>297.45370483398438</c:v>
                </c:pt>
                <c:pt idx="1116">
                  <c:v>297.45370483398438</c:v>
                </c:pt>
                <c:pt idx="1117">
                  <c:v>297.45370483398438</c:v>
                </c:pt>
                <c:pt idx="1118">
                  <c:v>297.45370483398438</c:v>
                </c:pt>
                <c:pt idx="1119">
                  <c:v>297.45370483398438</c:v>
                </c:pt>
                <c:pt idx="1120">
                  <c:v>297.45370483398438</c:v>
                </c:pt>
                <c:pt idx="1121">
                  <c:v>297.45370483398438</c:v>
                </c:pt>
                <c:pt idx="1122">
                  <c:v>297.45370483398438</c:v>
                </c:pt>
                <c:pt idx="1123">
                  <c:v>297.45370483398438</c:v>
                </c:pt>
                <c:pt idx="1124">
                  <c:v>297.45370483398438</c:v>
                </c:pt>
                <c:pt idx="1125">
                  <c:v>297.45370483398438</c:v>
                </c:pt>
                <c:pt idx="1126">
                  <c:v>297.45370483398438</c:v>
                </c:pt>
                <c:pt idx="1127">
                  <c:v>297.45370483398438</c:v>
                </c:pt>
                <c:pt idx="1128">
                  <c:v>297.45370483398438</c:v>
                </c:pt>
                <c:pt idx="1129">
                  <c:v>297.45370483398438</c:v>
                </c:pt>
                <c:pt idx="1130">
                  <c:v>297.45370483398438</c:v>
                </c:pt>
                <c:pt idx="1131">
                  <c:v>297.45370483398438</c:v>
                </c:pt>
                <c:pt idx="1132">
                  <c:v>297.45370483398438</c:v>
                </c:pt>
                <c:pt idx="1133">
                  <c:v>297.45370483398438</c:v>
                </c:pt>
                <c:pt idx="1134">
                  <c:v>297.45370483398438</c:v>
                </c:pt>
                <c:pt idx="1135">
                  <c:v>297.45370483398438</c:v>
                </c:pt>
                <c:pt idx="1136">
                  <c:v>297.45370483398438</c:v>
                </c:pt>
                <c:pt idx="1137">
                  <c:v>297.45370483398438</c:v>
                </c:pt>
                <c:pt idx="1138">
                  <c:v>297.45370483398438</c:v>
                </c:pt>
                <c:pt idx="1139">
                  <c:v>297.45370483398438</c:v>
                </c:pt>
                <c:pt idx="1140">
                  <c:v>297.45370483398438</c:v>
                </c:pt>
                <c:pt idx="1141">
                  <c:v>297.45370483398438</c:v>
                </c:pt>
                <c:pt idx="1142">
                  <c:v>297.45370483398438</c:v>
                </c:pt>
                <c:pt idx="1143">
                  <c:v>297.45370483398438</c:v>
                </c:pt>
                <c:pt idx="1144">
                  <c:v>297.45370483398438</c:v>
                </c:pt>
                <c:pt idx="1145">
                  <c:v>297.45370483398438</c:v>
                </c:pt>
                <c:pt idx="1146">
                  <c:v>297.45370483398438</c:v>
                </c:pt>
                <c:pt idx="1147">
                  <c:v>0</c:v>
                </c:pt>
                <c:pt idx="1148">
                  <c:v>0</c:v>
                </c:pt>
                <c:pt idx="1149">
                  <c:v>0</c:v>
                </c:pt>
                <c:pt idx="1150">
                  <c:v>0</c:v>
                </c:pt>
                <c:pt idx="1151">
                  <c:v>0</c:v>
                </c:pt>
                <c:pt idx="1152">
                  <c:v>0</c:v>
                </c:pt>
                <c:pt idx="1153">
                  <c:v>316.55093383789062</c:v>
                </c:pt>
                <c:pt idx="1154">
                  <c:v>316.55093383789062</c:v>
                </c:pt>
                <c:pt idx="1155">
                  <c:v>316.55093383789062</c:v>
                </c:pt>
                <c:pt idx="1156">
                  <c:v>316.55093383789062</c:v>
                </c:pt>
                <c:pt idx="1157">
                  <c:v>316.55093383789062</c:v>
                </c:pt>
                <c:pt idx="1158">
                  <c:v>316.55093383789062</c:v>
                </c:pt>
                <c:pt idx="1159">
                  <c:v>316.55093383789062</c:v>
                </c:pt>
                <c:pt idx="1160">
                  <c:v>316.55093383789062</c:v>
                </c:pt>
                <c:pt idx="1161">
                  <c:v>316.55093383789062</c:v>
                </c:pt>
                <c:pt idx="1162">
                  <c:v>316.55093383789062</c:v>
                </c:pt>
                <c:pt idx="1163">
                  <c:v>316.55093383789062</c:v>
                </c:pt>
                <c:pt idx="1164">
                  <c:v>0</c:v>
                </c:pt>
                <c:pt idx="1165">
                  <c:v>0</c:v>
                </c:pt>
                <c:pt idx="1166">
                  <c:v>0</c:v>
                </c:pt>
                <c:pt idx="1167">
                  <c:v>0</c:v>
                </c:pt>
                <c:pt idx="1168">
                  <c:v>0</c:v>
                </c:pt>
                <c:pt idx="1169">
                  <c:v>0</c:v>
                </c:pt>
                <c:pt idx="1170">
                  <c:v>0</c:v>
                </c:pt>
                <c:pt idx="1171">
                  <c:v>292.3727409476146</c:v>
                </c:pt>
                <c:pt idx="1172">
                  <c:v>307.29165649414062</c:v>
                </c:pt>
                <c:pt idx="1173">
                  <c:v>307.29165649414062</c:v>
                </c:pt>
                <c:pt idx="1174">
                  <c:v>307.29165649414062</c:v>
                </c:pt>
                <c:pt idx="1175">
                  <c:v>307.29165649414062</c:v>
                </c:pt>
                <c:pt idx="1176">
                  <c:v>307.29165649414062</c:v>
                </c:pt>
                <c:pt idx="1177">
                  <c:v>307.29165649414062</c:v>
                </c:pt>
                <c:pt idx="1178">
                  <c:v>0</c:v>
                </c:pt>
                <c:pt idx="1179">
                  <c:v>0</c:v>
                </c:pt>
                <c:pt idx="1180">
                  <c:v>0</c:v>
                </c:pt>
                <c:pt idx="1181">
                  <c:v>0</c:v>
                </c:pt>
                <c:pt idx="1182">
                  <c:v>0</c:v>
                </c:pt>
                <c:pt idx="1183">
                  <c:v>0</c:v>
                </c:pt>
                <c:pt idx="1184">
                  <c:v>304.39813232421875</c:v>
                </c:pt>
                <c:pt idx="1185">
                  <c:v>315.47313637559614</c:v>
                </c:pt>
                <c:pt idx="1186">
                  <c:v>325.23147583007812</c:v>
                </c:pt>
                <c:pt idx="1187">
                  <c:v>325.23147583007812</c:v>
                </c:pt>
                <c:pt idx="1188">
                  <c:v>325.23147583007812</c:v>
                </c:pt>
                <c:pt idx="1189">
                  <c:v>325.23147583007812</c:v>
                </c:pt>
                <c:pt idx="1190">
                  <c:v>325.23147583007812</c:v>
                </c:pt>
                <c:pt idx="1191">
                  <c:v>0</c:v>
                </c:pt>
                <c:pt idx="1192">
                  <c:v>0</c:v>
                </c:pt>
                <c:pt idx="1193">
                  <c:v>0</c:v>
                </c:pt>
                <c:pt idx="1194">
                  <c:v>0</c:v>
                </c:pt>
                <c:pt idx="1195">
                  <c:v>0</c:v>
                </c:pt>
                <c:pt idx="1196">
                  <c:v>0</c:v>
                </c:pt>
                <c:pt idx="1197">
                  <c:v>0</c:v>
                </c:pt>
                <c:pt idx="1198">
                  <c:v>0</c:v>
                </c:pt>
                <c:pt idx="1199">
                  <c:v>290.20197816888299</c:v>
                </c:pt>
                <c:pt idx="1200">
                  <c:v>321.70715238698756</c:v>
                </c:pt>
                <c:pt idx="1201">
                  <c:v>321.75924682617188</c:v>
                </c:pt>
                <c:pt idx="1202">
                  <c:v>321.75924682617188</c:v>
                </c:pt>
                <c:pt idx="1203">
                  <c:v>321.75924682617188</c:v>
                </c:pt>
                <c:pt idx="1204">
                  <c:v>321.75924682617188</c:v>
                </c:pt>
                <c:pt idx="1205">
                  <c:v>321.75924682617188</c:v>
                </c:pt>
                <c:pt idx="1206">
                  <c:v>321.75924682617188</c:v>
                </c:pt>
                <c:pt idx="1207">
                  <c:v>321.75924682617188</c:v>
                </c:pt>
                <c:pt idx="1208">
                  <c:v>321.75924682617188</c:v>
                </c:pt>
                <c:pt idx="1209">
                  <c:v>321.75924682617188</c:v>
                </c:pt>
                <c:pt idx="1210">
                  <c:v>321.75924682617188</c:v>
                </c:pt>
                <c:pt idx="1211">
                  <c:v>321.75924682617188</c:v>
                </c:pt>
                <c:pt idx="1212">
                  <c:v>321.75924682617188</c:v>
                </c:pt>
                <c:pt idx="1213">
                  <c:v>321.75924682617188</c:v>
                </c:pt>
                <c:pt idx="1214">
                  <c:v>321.75924682617188</c:v>
                </c:pt>
                <c:pt idx="1215">
                  <c:v>321.75924682617188</c:v>
                </c:pt>
                <c:pt idx="1216">
                  <c:v>321.75924682617188</c:v>
                </c:pt>
                <c:pt idx="1217">
                  <c:v>321.75924682617188</c:v>
                </c:pt>
                <c:pt idx="1218">
                  <c:v>321.75924682617188</c:v>
                </c:pt>
                <c:pt idx="1219">
                  <c:v>321.75924682617188</c:v>
                </c:pt>
                <c:pt idx="1220">
                  <c:v>321.75924682617188</c:v>
                </c:pt>
                <c:pt idx="1221">
                  <c:v>321.75924682617188</c:v>
                </c:pt>
                <c:pt idx="1222">
                  <c:v>321.75924682617188</c:v>
                </c:pt>
                <c:pt idx="1223">
                  <c:v>306.08280251162745</c:v>
                </c:pt>
                <c:pt idx="1224">
                  <c:v>300.34722900390625</c:v>
                </c:pt>
                <c:pt idx="1225">
                  <c:v>300.34722900390625</c:v>
                </c:pt>
                <c:pt idx="1226">
                  <c:v>300.34722900390625</c:v>
                </c:pt>
                <c:pt idx="1227">
                  <c:v>300.34722900390625</c:v>
                </c:pt>
                <c:pt idx="1228">
                  <c:v>300.34722900390625</c:v>
                </c:pt>
                <c:pt idx="1229">
                  <c:v>300.34722900390625</c:v>
                </c:pt>
                <c:pt idx="1230">
                  <c:v>300.34722900390625</c:v>
                </c:pt>
                <c:pt idx="1231">
                  <c:v>300.34722900390625</c:v>
                </c:pt>
                <c:pt idx="1232">
                  <c:v>300.34722900390625</c:v>
                </c:pt>
                <c:pt idx="1233">
                  <c:v>300.34722900390625</c:v>
                </c:pt>
                <c:pt idx="1234">
                  <c:v>300.34722900390625</c:v>
                </c:pt>
                <c:pt idx="1235">
                  <c:v>300.34722900390625</c:v>
                </c:pt>
                <c:pt idx="1236">
                  <c:v>300.34722900390625</c:v>
                </c:pt>
                <c:pt idx="1237">
                  <c:v>300.34722900390625</c:v>
                </c:pt>
                <c:pt idx="1238">
                  <c:v>300.34722900390625</c:v>
                </c:pt>
                <c:pt idx="1239">
                  <c:v>300.34722900390625</c:v>
                </c:pt>
                <c:pt idx="1240">
                  <c:v>300.34722900390625</c:v>
                </c:pt>
                <c:pt idx="1241">
                  <c:v>300.34722900390625</c:v>
                </c:pt>
                <c:pt idx="1242">
                  <c:v>300.34722900390625</c:v>
                </c:pt>
                <c:pt idx="1243">
                  <c:v>300.34722900390625</c:v>
                </c:pt>
                <c:pt idx="1244">
                  <c:v>300.34722900390625</c:v>
                </c:pt>
                <c:pt idx="1245">
                  <c:v>300.34722900390625</c:v>
                </c:pt>
                <c:pt idx="1246">
                  <c:v>300.34722900390625</c:v>
                </c:pt>
                <c:pt idx="1247">
                  <c:v>300.34722900390625</c:v>
                </c:pt>
                <c:pt idx="1248">
                  <c:v>300.34722900390625</c:v>
                </c:pt>
                <c:pt idx="1249">
                  <c:v>300.34722900390625</c:v>
                </c:pt>
                <c:pt idx="1250">
                  <c:v>300.34722900390625</c:v>
                </c:pt>
                <c:pt idx="1251">
                  <c:v>300.34722900390625</c:v>
                </c:pt>
                <c:pt idx="1252">
                  <c:v>300.34722900390625</c:v>
                </c:pt>
                <c:pt idx="1253">
                  <c:v>300.34722900390625</c:v>
                </c:pt>
                <c:pt idx="1254">
                  <c:v>300.34722900390625</c:v>
                </c:pt>
                <c:pt idx="1255">
                  <c:v>300.34722900390625</c:v>
                </c:pt>
                <c:pt idx="1256">
                  <c:v>300.34722900390625</c:v>
                </c:pt>
                <c:pt idx="1257">
                  <c:v>300.34722900390625</c:v>
                </c:pt>
                <c:pt idx="1258">
                  <c:v>300.34722900390625</c:v>
                </c:pt>
                <c:pt idx="1259">
                  <c:v>300.34722900390625</c:v>
                </c:pt>
                <c:pt idx="1260">
                  <c:v>300.34722900390625</c:v>
                </c:pt>
                <c:pt idx="1261">
                  <c:v>300.34722900390625</c:v>
                </c:pt>
                <c:pt idx="1262">
                  <c:v>300.34722900390625</c:v>
                </c:pt>
                <c:pt idx="1263">
                  <c:v>300.34722900390625</c:v>
                </c:pt>
                <c:pt idx="1264">
                  <c:v>300.34722900390625</c:v>
                </c:pt>
                <c:pt idx="1265">
                  <c:v>300.34722900390625</c:v>
                </c:pt>
                <c:pt idx="1266">
                  <c:v>300.34722900390625</c:v>
                </c:pt>
                <c:pt idx="1267">
                  <c:v>0</c:v>
                </c:pt>
                <c:pt idx="1268">
                  <c:v>0</c:v>
                </c:pt>
                <c:pt idx="1269">
                  <c:v>0</c:v>
                </c:pt>
                <c:pt idx="1270">
                  <c:v>0</c:v>
                </c:pt>
                <c:pt idx="1271">
                  <c:v>0</c:v>
                </c:pt>
                <c:pt idx="1272">
                  <c:v>297.45370483398438</c:v>
                </c:pt>
                <c:pt idx="1273">
                  <c:v>297.45370483398438</c:v>
                </c:pt>
                <c:pt idx="1274">
                  <c:v>297.45370483398438</c:v>
                </c:pt>
                <c:pt idx="1275">
                  <c:v>297.45370483398438</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281.0434210020104</c:v>
                </c:pt>
                <c:pt idx="1303">
                  <c:v>300.34722900390625</c:v>
                </c:pt>
                <c:pt idx="1304">
                  <c:v>300.34722900390625</c:v>
                </c:pt>
                <c:pt idx="1305">
                  <c:v>300.34722900390625</c:v>
                </c:pt>
                <c:pt idx="1306">
                  <c:v>300.34722900390625</c:v>
                </c:pt>
                <c:pt idx="1307">
                  <c:v>300.34722900390625</c:v>
                </c:pt>
                <c:pt idx="1308">
                  <c:v>316.47302073786653</c:v>
                </c:pt>
                <c:pt idx="1309">
                  <c:v>322.33795166015625</c:v>
                </c:pt>
                <c:pt idx="1310">
                  <c:v>322.33795166015625</c:v>
                </c:pt>
                <c:pt idx="1311">
                  <c:v>322.33795166015625</c:v>
                </c:pt>
                <c:pt idx="1312">
                  <c:v>322.33795166015625</c:v>
                </c:pt>
                <c:pt idx="1313">
                  <c:v>322.33795166015625</c:v>
                </c:pt>
                <c:pt idx="1314">
                  <c:v>322.33795166015625</c:v>
                </c:pt>
                <c:pt idx="1315">
                  <c:v>322.33795166015625</c:v>
                </c:pt>
                <c:pt idx="1316">
                  <c:v>322.33795166015625</c:v>
                </c:pt>
                <c:pt idx="1317">
                  <c:v>322.33795166015625</c:v>
                </c:pt>
                <c:pt idx="1318">
                  <c:v>322.33795166015625</c:v>
                </c:pt>
                <c:pt idx="1319">
                  <c:v>322.33795166015625</c:v>
                </c:pt>
                <c:pt idx="1320">
                  <c:v>322.33795166015625</c:v>
                </c:pt>
                <c:pt idx="1321">
                  <c:v>322.33795166015625</c:v>
                </c:pt>
                <c:pt idx="1322">
                  <c:v>313.53653984020156</c:v>
                </c:pt>
                <c:pt idx="1323">
                  <c:v>300.34722900390625</c:v>
                </c:pt>
                <c:pt idx="1324">
                  <c:v>300.34722900390625</c:v>
                </c:pt>
                <c:pt idx="1325">
                  <c:v>300.34722900390625</c:v>
                </c:pt>
                <c:pt idx="1326">
                  <c:v>300.34722900390625</c:v>
                </c:pt>
                <c:pt idx="1327">
                  <c:v>300.34722900390625</c:v>
                </c:pt>
                <c:pt idx="1328">
                  <c:v>300.34722900390625</c:v>
                </c:pt>
                <c:pt idx="1329">
                  <c:v>300.34722900390625</c:v>
                </c:pt>
                <c:pt idx="1330">
                  <c:v>300.34722900390625</c:v>
                </c:pt>
                <c:pt idx="1331">
                  <c:v>300.34722900390625</c:v>
                </c:pt>
                <c:pt idx="1332">
                  <c:v>300.34722900390625</c:v>
                </c:pt>
                <c:pt idx="1333">
                  <c:v>300.34722900390625</c:v>
                </c:pt>
                <c:pt idx="1334">
                  <c:v>300.34722900390625</c:v>
                </c:pt>
                <c:pt idx="1335">
                  <c:v>300.34722900390625</c:v>
                </c:pt>
                <c:pt idx="1336">
                  <c:v>300.34722900390625</c:v>
                </c:pt>
                <c:pt idx="1337">
                  <c:v>300.34722900390625</c:v>
                </c:pt>
                <c:pt idx="1338">
                  <c:v>300.34722900390625</c:v>
                </c:pt>
                <c:pt idx="1339">
                  <c:v>300.34722900390625</c:v>
                </c:pt>
                <c:pt idx="1340">
                  <c:v>300.34722900390625</c:v>
                </c:pt>
                <c:pt idx="1341">
                  <c:v>300.34722900390625</c:v>
                </c:pt>
                <c:pt idx="1342">
                  <c:v>300.34722900390625</c:v>
                </c:pt>
                <c:pt idx="1343">
                  <c:v>300.34722900390625</c:v>
                </c:pt>
                <c:pt idx="1344">
                  <c:v>300.34722900390625</c:v>
                </c:pt>
                <c:pt idx="1345">
                  <c:v>300.34722900390625</c:v>
                </c:pt>
                <c:pt idx="1346">
                  <c:v>300.34722900390625</c:v>
                </c:pt>
                <c:pt idx="1347">
                  <c:v>300.34722900390625</c:v>
                </c:pt>
                <c:pt idx="1348">
                  <c:v>300.34722900390625</c:v>
                </c:pt>
                <c:pt idx="1349">
                  <c:v>300.34722900390625</c:v>
                </c:pt>
                <c:pt idx="1350">
                  <c:v>300.34722900390625</c:v>
                </c:pt>
                <c:pt idx="1351">
                  <c:v>300.34722900390625</c:v>
                </c:pt>
                <c:pt idx="1352">
                  <c:v>300.34722900390625</c:v>
                </c:pt>
                <c:pt idx="1353">
                  <c:v>300.34722900390625</c:v>
                </c:pt>
                <c:pt idx="1354">
                  <c:v>300.34722900390625</c:v>
                </c:pt>
                <c:pt idx="1355">
                  <c:v>300.34722900390625</c:v>
                </c:pt>
                <c:pt idx="1356">
                  <c:v>300.34722900390625</c:v>
                </c:pt>
                <c:pt idx="1357">
                  <c:v>300.34722900390625</c:v>
                </c:pt>
                <c:pt idx="1358">
                  <c:v>300.34722900390625</c:v>
                </c:pt>
                <c:pt idx="1359">
                  <c:v>300.34722900390625</c:v>
                </c:pt>
                <c:pt idx="1360">
                  <c:v>300.34722900390625</c:v>
                </c:pt>
                <c:pt idx="1361">
                  <c:v>300.34722900390625</c:v>
                </c:pt>
                <c:pt idx="1362">
                  <c:v>300.34722900390625</c:v>
                </c:pt>
                <c:pt idx="1363">
                  <c:v>300.34722900390625</c:v>
                </c:pt>
                <c:pt idx="1364">
                  <c:v>300.34722900390625</c:v>
                </c:pt>
                <c:pt idx="1365">
                  <c:v>300.34722900390625</c:v>
                </c:pt>
                <c:pt idx="1366">
                  <c:v>300.34722900390625</c:v>
                </c:pt>
                <c:pt idx="1367">
                  <c:v>300.34722900390625</c:v>
                </c:pt>
                <c:pt idx="1368">
                  <c:v>300.34722900390625</c:v>
                </c:pt>
                <c:pt idx="1369">
                  <c:v>300.34722900390625</c:v>
                </c:pt>
                <c:pt idx="1370">
                  <c:v>300.34722900390625</c:v>
                </c:pt>
                <c:pt idx="1371">
                  <c:v>300.34722900390625</c:v>
                </c:pt>
                <c:pt idx="1372">
                  <c:v>300.34722900390625</c:v>
                </c:pt>
                <c:pt idx="1373">
                  <c:v>300.34722900390625</c:v>
                </c:pt>
                <c:pt idx="1374">
                  <c:v>300.34722900390625</c:v>
                </c:pt>
                <c:pt idx="1375">
                  <c:v>300.34722900390625</c:v>
                </c:pt>
                <c:pt idx="1376">
                  <c:v>300.34722900390625</c:v>
                </c:pt>
                <c:pt idx="1377">
                  <c:v>300.34722900390625</c:v>
                </c:pt>
                <c:pt idx="1378">
                  <c:v>300.34722900390625</c:v>
                </c:pt>
                <c:pt idx="1379">
                  <c:v>300.34722900390625</c:v>
                </c:pt>
                <c:pt idx="1380">
                  <c:v>300.34722900390625</c:v>
                </c:pt>
                <c:pt idx="1381">
                  <c:v>300.34722900390625</c:v>
                </c:pt>
                <c:pt idx="1382">
                  <c:v>298.49275033697484</c:v>
                </c:pt>
                <c:pt idx="1383">
                  <c:v>295.71759033203125</c:v>
                </c:pt>
                <c:pt idx="1384">
                  <c:v>295.71759033203125</c:v>
                </c:pt>
                <c:pt idx="1385">
                  <c:v>295.71759033203125</c:v>
                </c:pt>
                <c:pt idx="1386">
                  <c:v>295.71759033203125</c:v>
                </c:pt>
                <c:pt idx="1387">
                  <c:v>295.71759033203125</c:v>
                </c:pt>
                <c:pt idx="1388">
                  <c:v>295.71759033203125</c:v>
                </c:pt>
                <c:pt idx="1389">
                  <c:v>295.71759033203125</c:v>
                </c:pt>
                <c:pt idx="1390">
                  <c:v>295.71759033203125</c:v>
                </c:pt>
                <c:pt idx="1391">
                  <c:v>295.71759033203125</c:v>
                </c:pt>
                <c:pt idx="1392">
                  <c:v>295.71759033203125</c:v>
                </c:pt>
                <c:pt idx="1393">
                  <c:v>295.71759033203125</c:v>
                </c:pt>
                <c:pt idx="1394">
                  <c:v>295.71759033203125</c:v>
                </c:pt>
                <c:pt idx="1395">
                  <c:v>295.71759033203125</c:v>
                </c:pt>
                <c:pt idx="1396">
                  <c:v>295.71759033203125</c:v>
                </c:pt>
                <c:pt idx="1397">
                  <c:v>295.71759033203125</c:v>
                </c:pt>
                <c:pt idx="1398">
                  <c:v>295.71759033203125</c:v>
                </c:pt>
                <c:pt idx="1399">
                  <c:v>295.71759033203125</c:v>
                </c:pt>
                <c:pt idx="1400">
                  <c:v>295.71759033203125</c:v>
                </c:pt>
                <c:pt idx="1401">
                  <c:v>295.71759033203125</c:v>
                </c:pt>
                <c:pt idx="1402">
                  <c:v>295.71759033203125</c:v>
                </c:pt>
                <c:pt idx="1403">
                  <c:v>295.71759033203125</c:v>
                </c:pt>
                <c:pt idx="1404">
                  <c:v>295.71759033203125</c:v>
                </c:pt>
                <c:pt idx="1405">
                  <c:v>295.71759033203125</c:v>
                </c:pt>
                <c:pt idx="1406">
                  <c:v>295.71759033203125</c:v>
                </c:pt>
                <c:pt idx="1407">
                  <c:v>295.71759033203125</c:v>
                </c:pt>
                <c:pt idx="1408">
                  <c:v>295.71759033203125</c:v>
                </c:pt>
                <c:pt idx="1409">
                  <c:v>295.71759033203125</c:v>
                </c:pt>
                <c:pt idx="1410">
                  <c:v>295.71759033203125</c:v>
                </c:pt>
                <c:pt idx="1411">
                  <c:v>295.71759033203125</c:v>
                </c:pt>
                <c:pt idx="1412">
                  <c:v>295.71759033203125</c:v>
                </c:pt>
                <c:pt idx="1413">
                  <c:v>295.71759033203125</c:v>
                </c:pt>
                <c:pt idx="1414">
                  <c:v>295.71759033203125</c:v>
                </c:pt>
                <c:pt idx="1415">
                  <c:v>295.71759033203125</c:v>
                </c:pt>
                <c:pt idx="1416">
                  <c:v>295.71759033203125</c:v>
                </c:pt>
                <c:pt idx="1417">
                  <c:v>295.71759033203125</c:v>
                </c:pt>
                <c:pt idx="1418">
                  <c:v>295.71759033203125</c:v>
                </c:pt>
                <c:pt idx="1419">
                  <c:v>295.71759033203125</c:v>
                </c:pt>
                <c:pt idx="1420">
                  <c:v>295.71759033203125</c:v>
                </c:pt>
                <c:pt idx="1421">
                  <c:v>295.71759033203125</c:v>
                </c:pt>
                <c:pt idx="1422">
                  <c:v>295.71759033203125</c:v>
                </c:pt>
                <c:pt idx="1423">
                  <c:v>295.71759033203125</c:v>
                </c:pt>
                <c:pt idx="1424">
                  <c:v>295.71759033203125</c:v>
                </c:pt>
                <c:pt idx="1425">
                  <c:v>295.71759033203125</c:v>
                </c:pt>
                <c:pt idx="1426">
                  <c:v>295.71759033203125</c:v>
                </c:pt>
                <c:pt idx="1427">
                  <c:v>295.71759033203125</c:v>
                </c:pt>
                <c:pt idx="1428">
                  <c:v>295.71759033203125</c:v>
                </c:pt>
                <c:pt idx="1429">
                  <c:v>295.71759033203125</c:v>
                </c:pt>
                <c:pt idx="1430">
                  <c:v>295.71759033203125</c:v>
                </c:pt>
                <c:pt idx="1431">
                  <c:v>295.71759033203125</c:v>
                </c:pt>
                <c:pt idx="1432">
                  <c:v>295.71759033203125</c:v>
                </c:pt>
                <c:pt idx="1433">
                  <c:v>295.71759033203125</c:v>
                </c:pt>
                <c:pt idx="1434">
                  <c:v>295.71759033203125</c:v>
                </c:pt>
                <c:pt idx="1435">
                  <c:v>295.71759033203125</c:v>
                </c:pt>
                <c:pt idx="1436">
                  <c:v>295.71759033203125</c:v>
                </c:pt>
                <c:pt idx="1437">
                  <c:v>295.71759033203125</c:v>
                </c:pt>
                <c:pt idx="1438">
                  <c:v>295.71759033203125</c:v>
                </c:pt>
                <c:pt idx="1439">
                  <c:v>295.71759033203125</c:v>
                </c:pt>
                <c:pt idx="1440">
                  <c:v>295.71759033203125</c:v>
                </c:pt>
                <c:pt idx="1441">
                  <c:v>295.71759033203125</c:v>
                </c:pt>
                <c:pt idx="1442">
                  <c:v>299.43178182064247</c:v>
                </c:pt>
                <c:pt idx="1443">
                  <c:v>304.97683715820312</c:v>
                </c:pt>
                <c:pt idx="1444">
                  <c:v>304.97683715820312</c:v>
                </c:pt>
                <c:pt idx="1445">
                  <c:v>304.97683715820312</c:v>
                </c:pt>
                <c:pt idx="1446">
                  <c:v>304.97683715820312</c:v>
                </c:pt>
                <c:pt idx="1447">
                  <c:v>304.97683715820312</c:v>
                </c:pt>
                <c:pt idx="1448">
                  <c:v>304.97683715820312</c:v>
                </c:pt>
                <c:pt idx="1449">
                  <c:v>304.97683715820312</c:v>
                </c:pt>
                <c:pt idx="1450">
                  <c:v>304.97683715820312</c:v>
                </c:pt>
                <c:pt idx="1451">
                  <c:v>304.97683715820312</c:v>
                </c:pt>
                <c:pt idx="1452">
                  <c:v>304.97683715820312</c:v>
                </c:pt>
                <c:pt idx="1453">
                  <c:v>304.97683715820312</c:v>
                </c:pt>
                <c:pt idx="1454">
                  <c:v>0</c:v>
                </c:pt>
                <c:pt idx="1455">
                  <c:v>0</c:v>
                </c:pt>
                <c:pt idx="1456">
                  <c:v>0</c:v>
                </c:pt>
                <c:pt idx="1457">
                  <c:v>294.42186464102781</c:v>
                </c:pt>
                <c:pt idx="1458">
                  <c:v>307.29165649414062</c:v>
                </c:pt>
                <c:pt idx="1459">
                  <c:v>307.29165649414062</c:v>
                </c:pt>
                <c:pt idx="1460">
                  <c:v>307.29165649414062</c:v>
                </c:pt>
                <c:pt idx="1461">
                  <c:v>307.29165649414062</c:v>
                </c:pt>
                <c:pt idx="1462">
                  <c:v>307.29165649414062</c:v>
                </c:pt>
                <c:pt idx="1463">
                  <c:v>307.29165649414062</c:v>
                </c:pt>
                <c:pt idx="1464">
                  <c:v>307.29165649414062</c:v>
                </c:pt>
                <c:pt idx="1465">
                  <c:v>307.29165649414062</c:v>
                </c:pt>
                <c:pt idx="1466">
                  <c:v>307.29165649414062</c:v>
                </c:pt>
                <c:pt idx="1467">
                  <c:v>307.29165649414062</c:v>
                </c:pt>
                <c:pt idx="1468">
                  <c:v>307.29165649414062</c:v>
                </c:pt>
                <c:pt idx="1469">
                  <c:v>298.03240966796875</c:v>
                </c:pt>
                <c:pt idx="1470">
                  <c:v>298.03240966796875</c:v>
                </c:pt>
                <c:pt idx="1471">
                  <c:v>298.03240966796875</c:v>
                </c:pt>
                <c:pt idx="1472">
                  <c:v>298.03240966796875</c:v>
                </c:pt>
                <c:pt idx="1473">
                  <c:v>298.03240966796875</c:v>
                </c:pt>
                <c:pt idx="1474">
                  <c:v>298.03240966796875</c:v>
                </c:pt>
                <c:pt idx="1475">
                  <c:v>298.03240966796875</c:v>
                </c:pt>
                <c:pt idx="1476">
                  <c:v>298.03240966796875</c:v>
                </c:pt>
                <c:pt idx="1477">
                  <c:v>298.03240966796875</c:v>
                </c:pt>
                <c:pt idx="1478">
                  <c:v>298.03240966796875</c:v>
                </c:pt>
                <c:pt idx="1479">
                  <c:v>298.03240966796875</c:v>
                </c:pt>
                <c:pt idx="1480">
                  <c:v>298.03240966796875</c:v>
                </c:pt>
                <c:pt idx="1481">
                  <c:v>298.03240966796875</c:v>
                </c:pt>
                <c:pt idx="1482">
                  <c:v>298.03240966796875</c:v>
                </c:pt>
                <c:pt idx="1483">
                  <c:v>298.03240966796875</c:v>
                </c:pt>
                <c:pt idx="1484">
                  <c:v>298.03240966796875</c:v>
                </c:pt>
                <c:pt idx="1485">
                  <c:v>298.03240966796875</c:v>
                </c:pt>
                <c:pt idx="1486">
                  <c:v>298.03240966796875</c:v>
                </c:pt>
                <c:pt idx="1487">
                  <c:v>298.03240966796875</c:v>
                </c:pt>
                <c:pt idx="1488">
                  <c:v>293.64925450320277</c:v>
                </c:pt>
                <c:pt idx="1489">
                  <c:v>278.9351806640625</c:v>
                </c:pt>
                <c:pt idx="1490">
                  <c:v>278.9351806640625</c:v>
                </c:pt>
                <c:pt idx="1491">
                  <c:v>278.9351806640625</c:v>
                </c:pt>
                <c:pt idx="1492">
                  <c:v>278.9351806640625</c:v>
                </c:pt>
                <c:pt idx="1493">
                  <c:v>278.9351806640625</c:v>
                </c:pt>
                <c:pt idx="1494">
                  <c:v>278.9351806640625</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258.75118364143833</c:v>
                </c:pt>
                <c:pt idx="1739">
                  <c:v>277.19037611071769</c:v>
                </c:pt>
                <c:pt idx="1740">
                  <c:v>271.81741117121032</c:v>
                </c:pt>
                <c:pt idx="1741">
                  <c:v>277.19906616210937</c:v>
                </c:pt>
                <c:pt idx="1742">
                  <c:v>277.19906616210937</c:v>
                </c:pt>
                <c:pt idx="1743">
                  <c:v>277.19906616210937</c:v>
                </c:pt>
                <c:pt idx="1744">
                  <c:v>277.19906616210937</c:v>
                </c:pt>
                <c:pt idx="1745">
                  <c:v>277.19906616210937</c:v>
                </c:pt>
                <c:pt idx="1746">
                  <c:v>277.19906616210937</c:v>
                </c:pt>
                <c:pt idx="1747">
                  <c:v>277.19906616210937</c:v>
                </c:pt>
                <c:pt idx="1748">
                  <c:v>277.19906616210937</c:v>
                </c:pt>
                <c:pt idx="1749">
                  <c:v>277.19906616210937</c:v>
                </c:pt>
                <c:pt idx="1750">
                  <c:v>277.19906616210937</c:v>
                </c:pt>
                <c:pt idx="1751">
                  <c:v>277.19906616210937</c:v>
                </c:pt>
                <c:pt idx="1752">
                  <c:v>277.19906616210937</c:v>
                </c:pt>
                <c:pt idx="1753">
                  <c:v>277.19906616210937</c:v>
                </c:pt>
                <c:pt idx="1754">
                  <c:v>277.19906616210937</c:v>
                </c:pt>
                <c:pt idx="1755">
                  <c:v>277.19906616210937</c:v>
                </c:pt>
                <c:pt idx="1756">
                  <c:v>277.19906616210937</c:v>
                </c:pt>
                <c:pt idx="1757">
                  <c:v>277.19906616210937</c:v>
                </c:pt>
                <c:pt idx="1758">
                  <c:v>277.19906616210937</c:v>
                </c:pt>
                <c:pt idx="1759">
                  <c:v>277.19906616210937</c:v>
                </c:pt>
                <c:pt idx="1760">
                  <c:v>277.19906616210937</c:v>
                </c:pt>
                <c:pt idx="1761">
                  <c:v>277.19906616210937</c:v>
                </c:pt>
                <c:pt idx="1762">
                  <c:v>277.19906616210937</c:v>
                </c:pt>
                <c:pt idx="1763">
                  <c:v>277.19906616210937</c:v>
                </c:pt>
                <c:pt idx="1764">
                  <c:v>277.19906616210937</c:v>
                </c:pt>
                <c:pt idx="1765">
                  <c:v>277.19906616210937</c:v>
                </c:pt>
                <c:pt idx="1766">
                  <c:v>277.19906616210937</c:v>
                </c:pt>
                <c:pt idx="1767">
                  <c:v>277.19906616210937</c:v>
                </c:pt>
                <c:pt idx="1768">
                  <c:v>277.19906616210937</c:v>
                </c:pt>
                <c:pt idx="1769">
                  <c:v>277.19906616210937</c:v>
                </c:pt>
                <c:pt idx="1770">
                  <c:v>277.19906616210937</c:v>
                </c:pt>
                <c:pt idx="1771">
                  <c:v>277.19906616210937</c:v>
                </c:pt>
                <c:pt idx="1772">
                  <c:v>277.19906616210937</c:v>
                </c:pt>
                <c:pt idx="1773">
                  <c:v>277.19906616210937</c:v>
                </c:pt>
                <c:pt idx="1774">
                  <c:v>277.19906616210937</c:v>
                </c:pt>
                <c:pt idx="1775">
                  <c:v>277.19906616210937</c:v>
                </c:pt>
                <c:pt idx="1776">
                  <c:v>277.19906616210937</c:v>
                </c:pt>
                <c:pt idx="1777">
                  <c:v>277.19906616210937</c:v>
                </c:pt>
                <c:pt idx="1778">
                  <c:v>277.19906616210937</c:v>
                </c:pt>
                <c:pt idx="1779">
                  <c:v>277.19906616210937</c:v>
                </c:pt>
                <c:pt idx="1780">
                  <c:v>277.19906616210937</c:v>
                </c:pt>
                <c:pt idx="1781">
                  <c:v>277.19906616210937</c:v>
                </c:pt>
                <c:pt idx="1782">
                  <c:v>277.19906616210937</c:v>
                </c:pt>
                <c:pt idx="1783">
                  <c:v>277.19906616210937</c:v>
                </c:pt>
                <c:pt idx="1784">
                  <c:v>277.19906616210937</c:v>
                </c:pt>
                <c:pt idx="1785">
                  <c:v>277.19906616210937</c:v>
                </c:pt>
                <c:pt idx="1786">
                  <c:v>277.19906616210937</c:v>
                </c:pt>
                <c:pt idx="1787">
                  <c:v>277.19906616210937</c:v>
                </c:pt>
                <c:pt idx="1788">
                  <c:v>277.19906616210937</c:v>
                </c:pt>
                <c:pt idx="1789">
                  <c:v>277.19906616210937</c:v>
                </c:pt>
                <c:pt idx="1790">
                  <c:v>277.19906616210937</c:v>
                </c:pt>
                <c:pt idx="1791">
                  <c:v>277.19906616210937</c:v>
                </c:pt>
                <c:pt idx="1792">
                  <c:v>281.24526525922118</c:v>
                </c:pt>
                <c:pt idx="1793">
                  <c:v>297.45370483398438</c:v>
                </c:pt>
                <c:pt idx="1794">
                  <c:v>297.45370483398438</c:v>
                </c:pt>
                <c:pt idx="1795">
                  <c:v>297.45370483398438</c:v>
                </c:pt>
                <c:pt idx="1796">
                  <c:v>297.45370483398438</c:v>
                </c:pt>
                <c:pt idx="1797">
                  <c:v>297.45370483398438</c:v>
                </c:pt>
                <c:pt idx="1798">
                  <c:v>297.45370483398438</c:v>
                </c:pt>
                <c:pt idx="1799">
                  <c:v>297.45370483398438</c:v>
                </c:pt>
                <c:pt idx="1800">
                  <c:v>297.45370483398438</c:v>
                </c:pt>
                <c:pt idx="1801">
                  <c:v>297.45370483398438</c:v>
                </c:pt>
                <c:pt idx="1802">
                  <c:v>297.45370483398438</c:v>
                </c:pt>
                <c:pt idx="1803">
                  <c:v>297.45370483398438</c:v>
                </c:pt>
                <c:pt idx="1804">
                  <c:v>297.45370483398438</c:v>
                </c:pt>
                <c:pt idx="1805">
                  <c:v>297.45370483398438</c:v>
                </c:pt>
                <c:pt idx="1806">
                  <c:v>297.45370483398438</c:v>
                </c:pt>
                <c:pt idx="1807">
                  <c:v>297.45370483398438</c:v>
                </c:pt>
                <c:pt idx="1808">
                  <c:v>297.45370483398438</c:v>
                </c:pt>
                <c:pt idx="1809">
                  <c:v>297.45370483398438</c:v>
                </c:pt>
                <c:pt idx="1810">
                  <c:v>297.45370483398438</c:v>
                </c:pt>
                <c:pt idx="1811">
                  <c:v>297.45370483398438</c:v>
                </c:pt>
                <c:pt idx="1812">
                  <c:v>297.45370483398438</c:v>
                </c:pt>
                <c:pt idx="1813">
                  <c:v>297.45370483398438</c:v>
                </c:pt>
                <c:pt idx="1814">
                  <c:v>297.45370483398438</c:v>
                </c:pt>
                <c:pt idx="1815">
                  <c:v>297.45370483398438</c:v>
                </c:pt>
                <c:pt idx="1816">
                  <c:v>297.45370483398438</c:v>
                </c:pt>
                <c:pt idx="1817">
                  <c:v>297.45370483398438</c:v>
                </c:pt>
                <c:pt idx="1818">
                  <c:v>297.45370483398438</c:v>
                </c:pt>
                <c:pt idx="1819">
                  <c:v>297.45370483398438</c:v>
                </c:pt>
                <c:pt idx="1820">
                  <c:v>297.45370483398438</c:v>
                </c:pt>
                <c:pt idx="1821">
                  <c:v>297.45370483398438</c:v>
                </c:pt>
                <c:pt idx="1822">
                  <c:v>297.45370483398438</c:v>
                </c:pt>
                <c:pt idx="1823">
                  <c:v>297.45370483398438</c:v>
                </c:pt>
                <c:pt idx="1824">
                  <c:v>297.45370483398438</c:v>
                </c:pt>
                <c:pt idx="1825">
                  <c:v>297.45370483398438</c:v>
                </c:pt>
                <c:pt idx="1826">
                  <c:v>297.45370483398438</c:v>
                </c:pt>
                <c:pt idx="1827">
                  <c:v>297.45370483398438</c:v>
                </c:pt>
                <c:pt idx="1828">
                  <c:v>297.45370483398438</c:v>
                </c:pt>
                <c:pt idx="1829">
                  <c:v>297.45370483398438</c:v>
                </c:pt>
                <c:pt idx="1830">
                  <c:v>297.45370483398438</c:v>
                </c:pt>
                <c:pt idx="1831">
                  <c:v>297.45370483398438</c:v>
                </c:pt>
                <c:pt idx="1832">
                  <c:v>297.45370483398438</c:v>
                </c:pt>
                <c:pt idx="1833">
                  <c:v>297.45370483398438</c:v>
                </c:pt>
                <c:pt idx="1834">
                  <c:v>297.45370483398438</c:v>
                </c:pt>
                <c:pt idx="1835">
                  <c:v>297.45370483398438</c:v>
                </c:pt>
                <c:pt idx="1836">
                  <c:v>297.45370483398438</c:v>
                </c:pt>
                <c:pt idx="1837">
                  <c:v>297.45370483398438</c:v>
                </c:pt>
                <c:pt idx="1838">
                  <c:v>297.45370483398438</c:v>
                </c:pt>
                <c:pt idx="1839">
                  <c:v>297.45370483398438</c:v>
                </c:pt>
                <c:pt idx="1840">
                  <c:v>297.45370483398438</c:v>
                </c:pt>
                <c:pt idx="1841">
                  <c:v>297.45370483398438</c:v>
                </c:pt>
                <c:pt idx="1842">
                  <c:v>297.45370483398438</c:v>
                </c:pt>
                <c:pt idx="1843">
                  <c:v>297.45370483398438</c:v>
                </c:pt>
                <c:pt idx="1844">
                  <c:v>297.45370483398438</c:v>
                </c:pt>
                <c:pt idx="1845">
                  <c:v>297.45370483398438</c:v>
                </c:pt>
                <c:pt idx="1846">
                  <c:v>297.45370483398438</c:v>
                </c:pt>
                <c:pt idx="1847">
                  <c:v>297.45370483398438</c:v>
                </c:pt>
                <c:pt idx="1848">
                  <c:v>297.45370483398438</c:v>
                </c:pt>
                <c:pt idx="1849">
                  <c:v>297.45370483398438</c:v>
                </c:pt>
                <c:pt idx="1850">
                  <c:v>297.45370483398438</c:v>
                </c:pt>
                <c:pt idx="1851">
                  <c:v>297.45370483398438</c:v>
                </c:pt>
                <c:pt idx="1852">
                  <c:v>296.87395890350456</c:v>
                </c:pt>
                <c:pt idx="1853">
                  <c:v>295.71759033203125</c:v>
                </c:pt>
                <c:pt idx="1854">
                  <c:v>295.71759033203125</c:v>
                </c:pt>
                <c:pt idx="1855">
                  <c:v>295.71759033203125</c:v>
                </c:pt>
                <c:pt idx="1856">
                  <c:v>295.71759033203125</c:v>
                </c:pt>
                <c:pt idx="1857">
                  <c:v>295.71759033203125</c:v>
                </c:pt>
                <c:pt idx="1858">
                  <c:v>295.71759033203125</c:v>
                </c:pt>
                <c:pt idx="1859">
                  <c:v>295.71759033203125</c:v>
                </c:pt>
                <c:pt idx="1860">
                  <c:v>295.71759033203125</c:v>
                </c:pt>
                <c:pt idx="1861">
                  <c:v>295.71759033203125</c:v>
                </c:pt>
                <c:pt idx="1862">
                  <c:v>295.71759033203125</c:v>
                </c:pt>
                <c:pt idx="1863">
                  <c:v>295.71759033203125</c:v>
                </c:pt>
                <c:pt idx="1864">
                  <c:v>295.71759033203125</c:v>
                </c:pt>
                <c:pt idx="1865">
                  <c:v>295.71759033203125</c:v>
                </c:pt>
                <c:pt idx="1866">
                  <c:v>295.71759033203125</c:v>
                </c:pt>
                <c:pt idx="1867">
                  <c:v>295.71759033203125</c:v>
                </c:pt>
                <c:pt idx="1868">
                  <c:v>295.71759033203125</c:v>
                </c:pt>
                <c:pt idx="1869">
                  <c:v>295.71759033203125</c:v>
                </c:pt>
                <c:pt idx="1870">
                  <c:v>295.71759033203125</c:v>
                </c:pt>
                <c:pt idx="1871">
                  <c:v>295.71759033203125</c:v>
                </c:pt>
                <c:pt idx="1872">
                  <c:v>295.71759033203125</c:v>
                </c:pt>
                <c:pt idx="1873">
                  <c:v>295.71759033203125</c:v>
                </c:pt>
                <c:pt idx="1874">
                  <c:v>295.71759033203125</c:v>
                </c:pt>
                <c:pt idx="1875">
                  <c:v>295.71759033203125</c:v>
                </c:pt>
                <c:pt idx="1876">
                  <c:v>295.71759033203125</c:v>
                </c:pt>
                <c:pt idx="1877">
                  <c:v>295.71759033203125</c:v>
                </c:pt>
                <c:pt idx="1878">
                  <c:v>295.71759033203125</c:v>
                </c:pt>
                <c:pt idx="1879">
                  <c:v>295.71759033203125</c:v>
                </c:pt>
                <c:pt idx="1880">
                  <c:v>295.71759033203125</c:v>
                </c:pt>
                <c:pt idx="1881">
                  <c:v>295.71759033203125</c:v>
                </c:pt>
                <c:pt idx="1882">
                  <c:v>295.71759033203125</c:v>
                </c:pt>
                <c:pt idx="1883">
                  <c:v>295.71759033203125</c:v>
                </c:pt>
                <c:pt idx="1884">
                  <c:v>295.71759033203125</c:v>
                </c:pt>
                <c:pt idx="1885">
                  <c:v>295.71759033203125</c:v>
                </c:pt>
                <c:pt idx="1886">
                  <c:v>295.71759033203125</c:v>
                </c:pt>
                <c:pt idx="1887">
                  <c:v>295.71759033203125</c:v>
                </c:pt>
                <c:pt idx="1888">
                  <c:v>295.71759033203125</c:v>
                </c:pt>
                <c:pt idx="1889">
                  <c:v>295.71759033203125</c:v>
                </c:pt>
                <c:pt idx="1890">
                  <c:v>295.71759033203125</c:v>
                </c:pt>
                <c:pt idx="1891">
                  <c:v>295.71759033203125</c:v>
                </c:pt>
                <c:pt idx="1892">
                  <c:v>295.71759033203125</c:v>
                </c:pt>
                <c:pt idx="1893">
                  <c:v>295.71759033203125</c:v>
                </c:pt>
                <c:pt idx="1894">
                  <c:v>295.71759033203125</c:v>
                </c:pt>
                <c:pt idx="1895">
                  <c:v>295.71759033203125</c:v>
                </c:pt>
                <c:pt idx="1896">
                  <c:v>295.71759033203125</c:v>
                </c:pt>
                <c:pt idx="1897">
                  <c:v>295.71759033203125</c:v>
                </c:pt>
                <c:pt idx="1898">
                  <c:v>295.71759033203125</c:v>
                </c:pt>
                <c:pt idx="1899">
                  <c:v>295.71759033203125</c:v>
                </c:pt>
                <c:pt idx="1900">
                  <c:v>295.71759033203125</c:v>
                </c:pt>
                <c:pt idx="1901">
                  <c:v>295.71759033203125</c:v>
                </c:pt>
                <c:pt idx="1902">
                  <c:v>295.71759033203125</c:v>
                </c:pt>
                <c:pt idx="1903">
                  <c:v>295.71759033203125</c:v>
                </c:pt>
                <c:pt idx="1904">
                  <c:v>295.71759033203125</c:v>
                </c:pt>
                <c:pt idx="1905">
                  <c:v>295.71759033203125</c:v>
                </c:pt>
                <c:pt idx="1906">
                  <c:v>295.71759033203125</c:v>
                </c:pt>
                <c:pt idx="1907">
                  <c:v>295.71759033203125</c:v>
                </c:pt>
                <c:pt idx="1908">
                  <c:v>295.71759033203125</c:v>
                </c:pt>
                <c:pt idx="1909">
                  <c:v>295.71759033203125</c:v>
                </c:pt>
                <c:pt idx="1910">
                  <c:v>295.71759033203125</c:v>
                </c:pt>
                <c:pt idx="1911">
                  <c:v>295.71759033203125</c:v>
                </c:pt>
                <c:pt idx="1912">
                  <c:v>294.55757718696259</c:v>
                </c:pt>
                <c:pt idx="1913">
                  <c:v>292.82406616210937</c:v>
                </c:pt>
                <c:pt idx="1914">
                  <c:v>292.82406616210937</c:v>
                </c:pt>
                <c:pt idx="1915">
                  <c:v>292.82406616210937</c:v>
                </c:pt>
                <c:pt idx="1916">
                  <c:v>292.82406616210937</c:v>
                </c:pt>
                <c:pt idx="1917">
                  <c:v>292.82406616210937</c:v>
                </c:pt>
                <c:pt idx="1918">
                  <c:v>292.82406616210937</c:v>
                </c:pt>
                <c:pt idx="1919">
                  <c:v>292.82406616210937</c:v>
                </c:pt>
                <c:pt idx="1920">
                  <c:v>292.82406616210937</c:v>
                </c:pt>
                <c:pt idx="1921">
                  <c:v>292.82406616210937</c:v>
                </c:pt>
                <c:pt idx="1922">
                  <c:v>292.82406616210937</c:v>
                </c:pt>
                <c:pt idx="1923">
                  <c:v>292.82406616210937</c:v>
                </c:pt>
                <c:pt idx="1924">
                  <c:v>292.82406616210937</c:v>
                </c:pt>
                <c:pt idx="1925">
                  <c:v>292.82406616210937</c:v>
                </c:pt>
                <c:pt idx="1926">
                  <c:v>292.82406616210937</c:v>
                </c:pt>
                <c:pt idx="1927">
                  <c:v>292.82406616210937</c:v>
                </c:pt>
                <c:pt idx="1928">
                  <c:v>292.82406616210937</c:v>
                </c:pt>
                <c:pt idx="1929">
                  <c:v>292.82406616210937</c:v>
                </c:pt>
                <c:pt idx="1930">
                  <c:v>292.82406616210937</c:v>
                </c:pt>
                <c:pt idx="1931">
                  <c:v>292.82406616210937</c:v>
                </c:pt>
                <c:pt idx="1932">
                  <c:v>292.82406616210937</c:v>
                </c:pt>
                <c:pt idx="1933">
                  <c:v>292.82406616210937</c:v>
                </c:pt>
                <c:pt idx="1934">
                  <c:v>292.82406616210937</c:v>
                </c:pt>
                <c:pt idx="1935">
                  <c:v>292.82406616210937</c:v>
                </c:pt>
                <c:pt idx="1936">
                  <c:v>292.82406616210937</c:v>
                </c:pt>
                <c:pt idx="1937">
                  <c:v>292.82406616210937</c:v>
                </c:pt>
                <c:pt idx="1938">
                  <c:v>292.82406616210937</c:v>
                </c:pt>
                <c:pt idx="1939">
                  <c:v>292.82406616210937</c:v>
                </c:pt>
                <c:pt idx="1940">
                  <c:v>292.82406616210937</c:v>
                </c:pt>
                <c:pt idx="1941">
                  <c:v>292.82406616210937</c:v>
                </c:pt>
                <c:pt idx="1942">
                  <c:v>292.82406616210937</c:v>
                </c:pt>
                <c:pt idx="1943">
                  <c:v>292.82406616210937</c:v>
                </c:pt>
                <c:pt idx="1944">
                  <c:v>292.82406616210937</c:v>
                </c:pt>
                <c:pt idx="1945">
                  <c:v>292.82406616210937</c:v>
                </c:pt>
                <c:pt idx="1946">
                  <c:v>292.82406616210937</c:v>
                </c:pt>
                <c:pt idx="1947">
                  <c:v>292.82406616210937</c:v>
                </c:pt>
                <c:pt idx="1948">
                  <c:v>292.82406616210937</c:v>
                </c:pt>
                <c:pt idx="1949">
                  <c:v>292.82406616210937</c:v>
                </c:pt>
                <c:pt idx="1950">
                  <c:v>292.82406616210937</c:v>
                </c:pt>
                <c:pt idx="1951">
                  <c:v>292.82406616210937</c:v>
                </c:pt>
                <c:pt idx="1952">
                  <c:v>292.82406616210937</c:v>
                </c:pt>
                <c:pt idx="1953">
                  <c:v>292.82406616210937</c:v>
                </c:pt>
                <c:pt idx="1954">
                  <c:v>292.82406616210937</c:v>
                </c:pt>
                <c:pt idx="1955">
                  <c:v>292.82406616210937</c:v>
                </c:pt>
                <c:pt idx="1956">
                  <c:v>292.82406616210937</c:v>
                </c:pt>
                <c:pt idx="1957">
                  <c:v>292.82406616210937</c:v>
                </c:pt>
                <c:pt idx="1958">
                  <c:v>292.82406616210937</c:v>
                </c:pt>
                <c:pt idx="1959">
                  <c:v>292.82406616210937</c:v>
                </c:pt>
                <c:pt idx="1960">
                  <c:v>292.82406616210937</c:v>
                </c:pt>
                <c:pt idx="1961">
                  <c:v>292.82406616210937</c:v>
                </c:pt>
                <c:pt idx="1962">
                  <c:v>292.82406616210937</c:v>
                </c:pt>
                <c:pt idx="1963">
                  <c:v>292.82406616210937</c:v>
                </c:pt>
                <c:pt idx="1964">
                  <c:v>292.82406616210937</c:v>
                </c:pt>
                <c:pt idx="1965">
                  <c:v>292.82406616210937</c:v>
                </c:pt>
                <c:pt idx="1966">
                  <c:v>292.82406616210937</c:v>
                </c:pt>
                <c:pt idx="1967">
                  <c:v>292.82406616210937</c:v>
                </c:pt>
                <c:pt idx="1968">
                  <c:v>292.82406616210937</c:v>
                </c:pt>
                <c:pt idx="1969">
                  <c:v>292.82406616210937</c:v>
                </c:pt>
                <c:pt idx="1970">
                  <c:v>292.82406616210937</c:v>
                </c:pt>
                <c:pt idx="1971">
                  <c:v>294.74864503205754</c:v>
                </c:pt>
                <c:pt idx="1972">
                  <c:v>295.71759033203125</c:v>
                </c:pt>
                <c:pt idx="1973">
                  <c:v>295.71759033203125</c:v>
                </c:pt>
                <c:pt idx="1974">
                  <c:v>295.71759033203125</c:v>
                </c:pt>
                <c:pt idx="1975">
                  <c:v>295.71759033203125</c:v>
                </c:pt>
                <c:pt idx="1976">
                  <c:v>295.71759033203125</c:v>
                </c:pt>
                <c:pt idx="1977">
                  <c:v>295.71759033203125</c:v>
                </c:pt>
                <c:pt idx="1978">
                  <c:v>295.71759033203125</c:v>
                </c:pt>
                <c:pt idx="1979">
                  <c:v>295.71759033203125</c:v>
                </c:pt>
                <c:pt idx="1980">
                  <c:v>295.71759033203125</c:v>
                </c:pt>
                <c:pt idx="1981">
                  <c:v>295.71759033203125</c:v>
                </c:pt>
                <c:pt idx="1982">
                  <c:v>295.71759033203125</c:v>
                </c:pt>
                <c:pt idx="1983">
                  <c:v>295.71759033203125</c:v>
                </c:pt>
                <c:pt idx="1984">
                  <c:v>295.71759033203125</c:v>
                </c:pt>
                <c:pt idx="1985">
                  <c:v>295.71759033203125</c:v>
                </c:pt>
                <c:pt idx="1986">
                  <c:v>295.71759033203125</c:v>
                </c:pt>
                <c:pt idx="1987">
                  <c:v>295.71759033203125</c:v>
                </c:pt>
                <c:pt idx="1988">
                  <c:v>295.71759033203125</c:v>
                </c:pt>
                <c:pt idx="1989">
                  <c:v>295.71759033203125</c:v>
                </c:pt>
                <c:pt idx="1990">
                  <c:v>295.71759033203125</c:v>
                </c:pt>
                <c:pt idx="1991">
                  <c:v>295.71759033203125</c:v>
                </c:pt>
                <c:pt idx="1992">
                  <c:v>295.71759033203125</c:v>
                </c:pt>
                <c:pt idx="1993">
                  <c:v>295.71759033203125</c:v>
                </c:pt>
                <c:pt idx="1994">
                  <c:v>295.71759033203125</c:v>
                </c:pt>
                <c:pt idx="1995">
                  <c:v>295.71759033203125</c:v>
                </c:pt>
                <c:pt idx="1996">
                  <c:v>295.71759033203125</c:v>
                </c:pt>
                <c:pt idx="1997">
                  <c:v>295.71759033203125</c:v>
                </c:pt>
                <c:pt idx="1998">
                  <c:v>295.71759033203125</c:v>
                </c:pt>
                <c:pt idx="1999">
                  <c:v>295.71759033203125</c:v>
                </c:pt>
                <c:pt idx="2000">
                  <c:v>295.71759033203125</c:v>
                </c:pt>
                <c:pt idx="2001">
                  <c:v>295.71759033203125</c:v>
                </c:pt>
                <c:pt idx="2002">
                  <c:v>295.71759033203125</c:v>
                </c:pt>
                <c:pt idx="2003">
                  <c:v>295.71759033203125</c:v>
                </c:pt>
                <c:pt idx="2004">
                  <c:v>295.71759033203125</c:v>
                </c:pt>
                <c:pt idx="2005">
                  <c:v>295.71759033203125</c:v>
                </c:pt>
                <c:pt idx="2006">
                  <c:v>295.71759033203125</c:v>
                </c:pt>
                <c:pt idx="2007">
                  <c:v>295.71759033203125</c:v>
                </c:pt>
                <c:pt idx="2008">
                  <c:v>295.71759033203125</c:v>
                </c:pt>
                <c:pt idx="2009">
                  <c:v>295.71759033203125</c:v>
                </c:pt>
                <c:pt idx="2010">
                  <c:v>295.71759033203125</c:v>
                </c:pt>
                <c:pt idx="2011">
                  <c:v>295.71759033203125</c:v>
                </c:pt>
                <c:pt idx="2012">
                  <c:v>295.71759033203125</c:v>
                </c:pt>
                <c:pt idx="2013">
                  <c:v>295.71759033203125</c:v>
                </c:pt>
                <c:pt idx="2014">
                  <c:v>295.71759033203125</c:v>
                </c:pt>
                <c:pt idx="2015">
                  <c:v>295.71759033203125</c:v>
                </c:pt>
                <c:pt idx="2016">
                  <c:v>295.71759033203125</c:v>
                </c:pt>
                <c:pt idx="2017">
                  <c:v>295.71759033203125</c:v>
                </c:pt>
                <c:pt idx="2018">
                  <c:v>295.71759033203125</c:v>
                </c:pt>
                <c:pt idx="2019">
                  <c:v>295.71759033203125</c:v>
                </c:pt>
                <c:pt idx="2020">
                  <c:v>295.71759033203125</c:v>
                </c:pt>
                <c:pt idx="2021">
                  <c:v>295.71759033203125</c:v>
                </c:pt>
                <c:pt idx="2022">
                  <c:v>295.71759033203125</c:v>
                </c:pt>
                <c:pt idx="2023">
                  <c:v>295.71759033203125</c:v>
                </c:pt>
                <c:pt idx="2024">
                  <c:v>295.71759033203125</c:v>
                </c:pt>
                <c:pt idx="2025">
                  <c:v>295.71759033203125</c:v>
                </c:pt>
                <c:pt idx="2026">
                  <c:v>295.71759033203125</c:v>
                </c:pt>
                <c:pt idx="2027">
                  <c:v>295.71759033203125</c:v>
                </c:pt>
                <c:pt idx="2028">
                  <c:v>295.71759033203125</c:v>
                </c:pt>
                <c:pt idx="2029">
                  <c:v>295.71759033203125</c:v>
                </c:pt>
                <c:pt idx="2030">
                  <c:v>295.71759033203125</c:v>
                </c:pt>
                <c:pt idx="2031">
                  <c:v>291.86727581825107</c:v>
                </c:pt>
                <c:pt idx="2032">
                  <c:v>289.9305419921875</c:v>
                </c:pt>
                <c:pt idx="2033">
                  <c:v>289.9305419921875</c:v>
                </c:pt>
                <c:pt idx="2034">
                  <c:v>289.9305419921875</c:v>
                </c:pt>
                <c:pt idx="2035">
                  <c:v>289.9305419921875</c:v>
                </c:pt>
                <c:pt idx="2036">
                  <c:v>289.9305419921875</c:v>
                </c:pt>
                <c:pt idx="2037">
                  <c:v>289.9305419921875</c:v>
                </c:pt>
                <c:pt idx="2038">
                  <c:v>289.9305419921875</c:v>
                </c:pt>
                <c:pt idx="2039">
                  <c:v>289.9305419921875</c:v>
                </c:pt>
                <c:pt idx="2040">
                  <c:v>289.9305419921875</c:v>
                </c:pt>
                <c:pt idx="2041">
                  <c:v>289.9305419921875</c:v>
                </c:pt>
                <c:pt idx="2042">
                  <c:v>289.9305419921875</c:v>
                </c:pt>
                <c:pt idx="2043">
                  <c:v>289.9305419921875</c:v>
                </c:pt>
                <c:pt idx="2044">
                  <c:v>289.9305419921875</c:v>
                </c:pt>
                <c:pt idx="2045">
                  <c:v>289.9305419921875</c:v>
                </c:pt>
                <c:pt idx="2046">
                  <c:v>289.9305419921875</c:v>
                </c:pt>
                <c:pt idx="2047">
                  <c:v>289.9305419921875</c:v>
                </c:pt>
                <c:pt idx="2048">
                  <c:v>289.9305419921875</c:v>
                </c:pt>
                <c:pt idx="2049">
                  <c:v>289.9305419921875</c:v>
                </c:pt>
                <c:pt idx="2050">
                  <c:v>289.9305419921875</c:v>
                </c:pt>
                <c:pt idx="2051">
                  <c:v>289.9305419921875</c:v>
                </c:pt>
                <c:pt idx="2052">
                  <c:v>289.9305419921875</c:v>
                </c:pt>
                <c:pt idx="2053">
                  <c:v>289.9305419921875</c:v>
                </c:pt>
                <c:pt idx="2054">
                  <c:v>289.9305419921875</c:v>
                </c:pt>
                <c:pt idx="2055">
                  <c:v>289.9305419921875</c:v>
                </c:pt>
                <c:pt idx="2056">
                  <c:v>289.9305419921875</c:v>
                </c:pt>
                <c:pt idx="2057">
                  <c:v>289.9305419921875</c:v>
                </c:pt>
                <c:pt idx="2058">
                  <c:v>289.9305419921875</c:v>
                </c:pt>
                <c:pt idx="2059">
                  <c:v>289.9305419921875</c:v>
                </c:pt>
                <c:pt idx="2060">
                  <c:v>289.9305419921875</c:v>
                </c:pt>
                <c:pt idx="2061">
                  <c:v>289.9305419921875</c:v>
                </c:pt>
                <c:pt idx="2062">
                  <c:v>289.9305419921875</c:v>
                </c:pt>
                <c:pt idx="2063">
                  <c:v>289.9305419921875</c:v>
                </c:pt>
                <c:pt idx="2064">
                  <c:v>289.9305419921875</c:v>
                </c:pt>
                <c:pt idx="2065">
                  <c:v>289.9305419921875</c:v>
                </c:pt>
                <c:pt idx="2066">
                  <c:v>289.9305419921875</c:v>
                </c:pt>
                <c:pt idx="2067">
                  <c:v>289.9305419921875</c:v>
                </c:pt>
                <c:pt idx="2068">
                  <c:v>289.9305419921875</c:v>
                </c:pt>
                <c:pt idx="2069">
                  <c:v>289.9305419921875</c:v>
                </c:pt>
                <c:pt idx="2070">
                  <c:v>289.9305419921875</c:v>
                </c:pt>
                <c:pt idx="2071">
                  <c:v>289.9305419921875</c:v>
                </c:pt>
                <c:pt idx="2072">
                  <c:v>289.9305419921875</c:v>
                </c:pt>
                <c:pt idx="2073">
                  <c:v>289.9305419921875</c:v>
                </c:pt>
                <c:pt idx="2074">
                  <c:v>289.9305419921875</c:v>
                </c:pt>
                <c:pt idx="2075">
                  <c:v>289.9305419921875</c:v>
                </c:pt>
                <c:pt idx="2076">
                  <c:v>289.9305419921875</c:v>
                </c:pt>
                <c:pt idx="2077">
                  <c:v>289.9305419921875</c:v>
                </c:pt>
                <c:pt idx="2078">
                  <c:v>289.9305419921875</c:v>
                </c:pt>
                <c:pt idx="2079">
                  <c:v>289.9305419921875</c:v>
                </c:pt>
                <c:pt idx="2080">
                  <c:v>289.9305419921875</c:v>
                </c:pt>
                <c:pt idx="2081">
                  <c:v>289.9305419921875</c:v>
                </c:pt>
                <c:pt idx="2082">
                  <c:v>289.9305419921875</c:v>
                </c:pt>
                <c:pt idx="2083">
                  <c:v>291.26599569246173</c:v>
                </c:pt>
                <c:pt idx="2084">
                  <c:v>310.1851806640625</c:v>
                </c:pt>
                <c:pt idx="2085">
                  <c:v>310.1851806640625</c:v>
                </c:pt>
                <c:pt idx="2086">
                  <c:v>310.1851806640625</c:v>
                </c:pt>
                <c:pt idx="2087">
                  <c:v>310.1851806640625</c:v>
                </c:pt>
                <c:pt idx="2088">
                  <c:v>310.1851806640625</c:v>
                </c:pt>
                <c:pt idx="2089">
                  <c:v>310.1851806640625</c:v>
                </c:pt>
                <c:pt idx="2090">
                  <c:v>310.1851806640625</c:v>
                </c:pt>
                <c:pt idx="2091">
                  <c:v>310.1851806640625</c:v>
                </c:pt>
                <c:pt idx="2092">
                  <c:v>310.1851806640625</c:v>
                </c:pt>
                <c:pt idx="2093">
                  <c:v>310.1851806640625</c:v>
                </c:pt>
                <c:pt idx="2094">
                  <c:v>310.1851806640625</c:v>
                </c:pt>
                <c:pt idx="2095">
                  <c:v>310.1851806640625</c:v>
                </c:pt>
                <c:pt idx="2096">
                  <c:v>310.1851806640625</c:v>
                </c:pt>
                <c:pt idx="2097">
                  <c:v>310.1851806640625</c:v>
                </c:pt>
                <c:pt idx="2098">
                  <c:v>310.1851806640625</c:v>
                </c:pt>
                <c:pt idx="2099">
                  <c:v>310.1851806640625</c:v>
                </c:pt>
                <c:pt idx="2100">
                  <c:v>306.01295945638168</c:v>
                </c:pt>
                <c:pt idx="2101">
                  <c:v>289.35183715820312</c:v>
                </c:pt>
                <c:pt idx="2102">
                  <c:v>289.35183715820312</c:v>
                </c:pt>
                <c:pt idx="2103">
                  <c:v>289.35183715820312</c:v>
                </c:pt>
                <c:pt idx="2104">
                  <c:v>289.35183715820312</c:v>
                </c:pt>
                <c:pt idx="2105">
                  <c:v>289.35183715820312</c:v>
                </c:pt>
                <c:pt idx="2106">
                  <c:v>289.35183715820312</c:v>
                </c:pt>
                <c:pt idx="2107">
                  <c:v>289.35183715820312</c:v>
                </c:pt>
                <c:pt idx="2108">
                  <c:v>289.35183715820312</c:v>
                </c:pt>
                <c:pt idx="2109">
                  <c:v>289.35183715820312</c:v>
                </c:pt>
                <c:pt idx="2110">
                  <c:v>289.35183715820312</c:v>
                </c:pt>
                <c:pt idx="2111">
                  <c:v>289.35183715820312</c:v>
                </c:pt>
                <c:pt idx="2112">
                  <c:v>289.35183715820312</c:v>
                </c:pt>
                <c:pt idx="2113">
                  <c:v>289.35183715820312</c:v>
                </c:pt>
                <c:pt idx="2114">
                  <c:v>289.35183715820312</c:v>
                </c:pt>
                <c:pt idx="2115">
                  <c:v>289.35183715820312</c:v>
                </c:pt>
                <c:pt idx="2116">
                  <c:v>289.35183715820312</c:v>
                </c:pt>
                <c:pt idx="2117">
                  <c:v>289.35183715820312</c:v>
                </c:pt>
                <c:pt idx="2118">
                  <c:v>289.35183715820312</c:v>
                </c:pt>
                <c:pt idx="2119">
                  <c:v>289.35183715820312</c:v>
                </c:pt>
                <c:pt idx="2120">
                  <c:v>289.35183715820312</c:v>
                </c:pt>
                <c:pt idx="2121">
                  <c:v>289.35183715820312</c:v>
                </c:pt>
                <c:pt idx="2122">
                  <c:v>289.35183715820312</c:v>
                </c:pt>
                <c:pt idx="2123">
                  <c:v>289.35183715820312</c:v>
                </c:pt>
                <c:pt idx="2124">
                  <c:v>289.35183715820312</c:v>
                </c:pt>
                <c:pt idx="2125">
                  <c:v>289.35183715820312</c:v>
                </c:pt>
                <c:pt idx="2126">
                  <c:v>289.35183715820312</c:v>
                </c:pt>
                <c:pt idx="2127">
                  <c:v>289.35183715820312</c:v>
                </c:pt>
                <c:pt idx="2128">
                  <c:v>289.35183715820312</c:v>
                </c:pt>
                <c:pt idx="2129">
                  <c:v>289.35183715820312</c:v>
                </c:pt>
                <c:pt idx="2130">
                  <c:v>289.35183715820312</c:v>
                </c:pt>
                <c:pt idx="2131">
                  <c:v>289.35183715820312</c:v>
                </c:pt>
                <c:pt idx="2132">
                  <c:v>297.69002770554897</c:v>
                </c:pt>
                <c:pt idx="2133">
                  <c:v>310.1851806640625</c:v>
                </c:pt>
                <c:pt idx="2134">
                  <c:v>310.1851806640625</c:v>
                </c:pt>
                <c:pt idx="2135">
                  <c:v>310.1851806640625</c:v>
                </c:pt>
                <c:pt idx="2136">
                  <c:v>310.1851806640625</c:v>
                </c:pt>
                <c:pt idx="2137">
                  <c:v>310.1851806640625</c:v>
                </c:pt>
                <c:pt idx="2138">
                  <c:v>310.1851806640625</c:v>
                </c:pt>
                <c:pt idx="2139">
                  <c:v>310.1851806640625</c:v>
                </c:pt>
                <c:pt idx="2140">
                  <c:v>310.1851806640625</c:v>
                </c:pt>
                <c:pt idx="2141">
                  <c:v>310.1851806640625</c:v>
                </c:pt>
                <c:pt idx="2142">
                  <c:v>310.1851806640625</c:v>
                </c:pt>
                <c:pt idx="2143">
                  <c:v>310.1851806640625</c:v>
                </c:pt>
                <c:pt idx="2144">
                  <c:v>310.1851806640625</c:v>
                </c:pt>
                <c:pt idx="2145">
                  <c:v>310.1851806640625</c:v>
                </c:pt>
                <c:pt idx="2146">
                  <c:v>310.1851806640625</c:v>
                </c:pt>
                <c:pt idx="2147">
                  <c:v>299.38135713823141</c:v>
                </c:pt>
                <c:pt idx="2148">
                  <c:v>289.9305419921875</c:v>
                </c:pt>
                <c:pt idx="2149">
                  <c:v>289.9305419921875</c:v>
                </c:pt>
                <c:pt idx="2150">
                  <c:v>289.9305419921875</c:v>
                </c:pt>
                <c:pt idx="2151">
                  <c:v>289.9305419921875</c:v>
                </c:pt>
                <c:pt idx="2152">
                  <c:v>289.9305419921875</c:v>
                </c:pt>
                <c:pt idx="2153">
                  <c:v>289.9305419921875</c:v>
                </c:pt>
                <c:pt idx="2154">
                  <c:v>289.9305419921875</c:v>
                </c:pt>
                <c:pt idx="2155">
                  <c:v>289.9305419921875</c:v>
                </c:pt>
                <c:pt idx="2156">
                  <c:v>289.9305419921875</c:v>
                </c:pt>
                <c:pt idx="2157">
                  <c:v>289.9305419921875</c:v>
                </c:pt>
                <c:pt idx="2158">
                  <c:v>289.9305419921875</c:v>
                </c:pt>
                <c:pt idx="2159">
                  <c:v>289.9305419921875</c:v>
                </c:pt>
                <c:pt idx="2160">
                  <c:v>289.9305419921875</c:v>
                </c:pt>
                <c:pt idx="2161">
                  <c:v>289.9305419921875</c:v>
                </c:pt>
                <c:pt idx="2162">
                  <c:v>289.9305419921875</c:v>
                </c:pt>
                <c:pt idx="2163">
                  <c:v>289.9305419921875</c:v>
                </c:pt>
                <c:pt idx="2164">
                  <c:v>289.9305419921875</c:v>
                </c:pt>
                <c:pt idx="2165">
                  <c:v>289.9305419921875</c:v>
                </c:pt>
                <c:pt idx="2166">
                  <c:v>289.9305419921875</c:v>
                </c:pt>
                <c:pt idx="2167">
                  <c:v>289.9305419921875</c:v>
                </c:pt>
                <c:pt idx="2168">
                  <c:v>289.9305419921875</c:v>
                </c:pt>
                <c:pt idx="2169">
                  <c:v>309.50202320211878</c:v>
                </c:pt>
                <c:pt idx="2170">
                  <c:v>312.5</c:v>
                </c:pt>
                <c:pt idx="2171">
                  <c:v>312.5</c:v>
                </c:pt>
                <c:pt idx="2172">
                  <c:v>312.5</c:v>
                </c:pt>
                <c:pt idx="2173">
                  <c:v>312.5</c:v>
                </c:pt>
                <c:pt idx="2174">
                  <c:v>312.5</c:v>
                </c:pt>
                <c:pt idx="2175">
                  <c:v>312.5</c:v>
                </c:pt>
                <c:pt idx="2176">
                  <c:v>312.5</c:v>
                </c:pt>
                <c:pt idx="2177">
                  <c:v>312.5</c:v>
                </c:pt>
                <c:pt idx="2178">
                  <c:v>312.5</c:v>
                </c:pt>
                <c:pt idx="2179">
                  <c:v>312.5</c:v>
                </c:pt>
                <c:pt idx="2180">
                  <c:v>312.5</c:v>
                </c:pt>
                <c:pt idx="2181">
                  <c:v>312.5</c:v>
                </c:pt>
                <c:pt idx="2182">
                  <c:v>312.5</c:v>
                </c:pt>
                <c:pt idx="2183">
                  <c:v>312.5</c:v>
                </c:pt>
                <c:pt idx="2184">
                  <c:v>312.5</c:v>
                </c:pt>
                <c:pt idx="2185">
                  <c:v>312.5</c:v>
                </c:pt>
                <c:pt idx="2186">
                  <c:v>312.5</c:v>
                </c:pt>
                <c:pt idx="2187">
                  <c:v>312.5</c:v>
                </c:pt>
                <c:pt idx="2188">
                  <c:v>312.5</c:v>
                </c:pt>
                <c:pt idx="2189">
                  <c:v>312.5</c:v>
                </c:pt>
                <c:pt idx="2190">
                  <c:v>312.5</c:v>
                </c:pt>
                <c:pt idx="2191">
                  <c:v>312.5</c:v>
                </c:pt>
                <c:pt idx="2192">
                  <c:v>312.5</c:v>
                </c:pt>
                <c:pt idx="2193">
                  <c:v>312.5</c:v>
                </c:pt>
                <c:pt idx="2194">
                  <c:v>312.5</c:v>
                </c:pt>
                <c:pt idx="2195">
                  <c:v>312.5</c:v>
                </c:pt>
                <c:pt idx="2196">
                  <c:v>312.5</c:v>
                </c:pt>
                <c:pt idx="2197">
                  <c:v>312.47141624428332</c:v>
                </c:pt>
                <c:pt idx="2198">
                  <c:v>289.9305419921875</c:v>
                </c:pt>
                <c:pt idx="2199">
                  <c:v>289.9305419921875</c:v>
                </c:pt>
                <c:pt idx="2200">
                  <c:v>289.9305419921875</c:v>
                </c:pt>
                <c:pt idx="2201">
                  <c:v>289.9305419921875</c:v>
                </c:pt>
                <c:pt idx="2202">
                  <c:v>289.9305419921875</c:v>
                </c:pt>
                <c:pt idx="2203">
                  <c:v>289.9305419921875</c:v>
                </c:pt>
                <c:pt idx="2204">
                  <c:v>289.9305419921875</c:v>
                </c:pt>
                <c:pt idx="2205">
                  <c:v>289.9305419921875</c:v>
                </c:pt>
                <c:pt idx="2206">
                  <c:v>289.9305419921875</c:v>
                </c:pt>
                <c:pt idx="2207">
                  <c:v>289.9305419921875</c:v>
                </c:pt>
                <c:pt idx="2208">
                  <c:v>289.9305419921875</c:v>
                </c:pt>
                <c:pt idx="2209">
                  <c:v>289.9305419921875</c:v>
                </c:pt>
                <c:pt idx="2210">
                  <c:v>289.9305419921875</c:v>
                </c:pt>
                <c:pt idx="2211">
                  <c:v>289.9305419921875</c:v>
                </c:pt>
                <c:pt idx="2212">
                  <c:v>289.9305419921875</c:v>
                </c:pt>
                <c:pt idx="2213">
                  <c:v>289.9305419921875</c:v>
                </c:pt>
                <c:pt idx="2214">
                  <c:v>289.9305419921875</c:v>
                </c:pt>
                <c:pt idx="2215">
                  <c:v>289.9305419921875</c:v>
                </c:pt>
                <c:pt idx="2216">
                  <c:v>289.9305419921875</c:v>
                </c:pt>
                <c:pt idx="2217">
                  <c:v>289.9305419921875</c:v>
                </c:pt>
                <c:pt idx="2218">
                  <c:v>289.9305419921875</c:v>
                </c:pt>
                <c:pt idx="2219">
                  <c:v>289.9305419921875</c:v>
                </c:pt>
                <c:pt idx="2220">
                  <c:v>289.9305419921875</c:v>
                </c:pt>
                <c:pt idx="2221">
                  <c:v>289.9305419921875</c:v>
                </c:pt>
                <c:pt idx="2222">
                  <c:v>289.9305419921875</c:v>
                </c:pt>
                <c:pt idx="2223">
                  <c:v>289.9305419921875</c:v>
                </c:pt>
                <c:pt idx="2224">
                  <c:v>289.9305419921875</c:v>
                </c:pt>
                <c:pt idx="2225">
                  <c:v>289.9305419921875</c:v>
                </c:pt>
                <c:pt idx="2226">
                  <c:v>289.9305419921875</c:v>
                </c:pt>
                <c:pt idx="2227">
                  <c:v>289.9305419921875</c:v>
                </c:pt>
                <c:pt idx="2228">
                  <c:v>289.9305419921875</c:v>
                </c:pt>
                <c:pt idx="2229">
                  <c:v>289.9305419921875</c:v>
                </c:pt>
                <c:pt idx="2230">
                  <c:v>289.9305419921875</c:v>
                </c:pt>
                <c:pt idx="2231">
                  <c:v>289.9305419921875</c:v>
                </c:pt>
                <c:pt idx="2232">
                  <c:v>289.9305419921875</c:v>
                </c:pt>
                <c:pt idx="2233">
                  <c:v>289.9305419921875</c:v>
                </c:pt>
                <c:pt idx="2234">
                  <c:v>289.9305419921875</c:v>
                </c:pt>
                <c:pt idx="2235">
                  <c:v>289.9305419921875</c:v>
                </c:pt>
                <c:pt idx="2236">
                  <c:v>289.9305419921875</c:v>
                </c:pt>
                <c:pt idx="2237">
                  <c:v>289.9305419921875</c:v>
                </c:pt>
                <c:pt idx="2238">
                  <c:v>289.9305419921875</c:v>
                </c:pt>
                <c:pt idx="2239">
                  <c:v>289.9305419921875</c:v>
                </c:pt>
                <c:pt idx="2240">
                  <c:v>289.9305419921875</c:v>
                </c:pt>
                <c:pt idx="2241">
                  <c:v>289.9305419921875</c:v>
                </c:pt>
                <c:pt idx="2242">
                  <c:v>289.9305419921875</c:v>
                </c:pt>
                <c:pt idx="2243">
                  <c:v>289.9305419921875</c:v>
                </c:pt>
                <c:pt idx="2244">
                  <c:v>289.9305419921875</c:v>
                </c:pt>
                <c:pt idx="2245">
                  <c:v>289.9305419921875</c:v>
                </c:pt>
                <c:pt idx="2246">
                  <c:v>289.9305419921875</c:v>
                </c:pt>
                <c:pt idx="2247">
                  <c:v>289.9305419921875</c:v>
                </c:pt>
                <c:pt idx="2248">
                  <c:v>289.9305419921875</c:v>
                </c:pt>
                <c:pt idx="2249">
                  <c:v>289.9305419921875</c:v>
                </c:pt>
                <c:pt idx="2250">
                  <c:v>289.9305419921875</c:v>
                </c:pt>
                <c:pt idx="2251">
                  <c:v>289.9305419921875</c:v>
                </c:pt>
                <c:pt idx="2252">
                  <c:v>289.9305419921875</c:v>
                </c:pt>
                <c:pt idx="2253">
                  <c:v>289.9305419921875</c:v>
                </c:pt>
                <c:pt idx="2254">
                  <c:v>289.9305419921875</c:v>
                </c:pt>
                <c:pt idx="2255">
                  <c:v>289.9305419921875</c:v>
                </c:pt>
                <c:pt idx="2256">
                  <c:v>289.9305419921875</c:v>
                </c:pt>
                <c:pt idx="2257">
                  <c:v>293.38946073781699</c:v>
                </c:pt>
                <c:pt idx="2258">
                  <c:v>295.71759033203125</c:v>
                </c:pt>
                <c:pt idx="2259">
                  <c:v>295.71759033203125</c:v>
                </c:pt>
                <c:pt idx="2260">
                  <c:v>295.71759033203125</c:v>
                </c:pt>
                <c:pt idx="2261">
                  <c:v>295.71759033203125</c:v>
                </c:pt>
                <c:pt idx="2262">
                  <c:v>295.71759033203125</c:v>
                </c:pt>
                <c:pt idx="2263">
                  <c:v>295.71759033203125</c:v>
                </c:pt>
                <c:pt idx="2264">
                  <c:v>295.71759033203125</c:v>
                </c:pt>
                <c:pt idx="2265">
                  <c:v>295.71759033203125</c:v>
                </c:pt>
                <c:pt idx="2266">
                  <c:v>295.71759033203125</c:v>
                </c:pt>
                <c:pt idx="2267">
                  <c:v>295.71759033203125</c:v>
                </c:pt>
                <c:pt idx="2268">
                  <c:v>295.71759033203125</c:v>
                </c:pt>
                <c:pt idx="2269">
                  <c:v>295.71759033203125</c:v>
                </c:pt>
                <c:pt idx="2270">
                  <c:v>295.71759033203125</c:v>
                </c:pt>
                <c:pt idx="2271">
                  <c:v>295.71759033203125</c:v>
                </c:pt>
                <c:pt idx="2272">
                  <c:v>295.71759033203125</c:v>
                </c:pt>
                <c:pt idx="2273">
                  <c:v>295.71759033203125</c:v>
                </c:pt>
                <c:pt idx="2274">
                  <c:v>295.71759033203125</c:v>
                </c:pt>
                <c:pt idx="2275">
                  <c:v>295.71759033203125</c:v>
                </c:pt>
                <c:pt idx="2276">
                  <c:v>295.71759033203125</c:v>
                </c:pt>
                <c:pt idx="2277">
                  <c:v>295.71759033203125</c:v>
                </c:pt>
                <c:pt idx="2278">
                  <c:v>295.71759033203125</c:v>
                </c:pt>
                <c:pt idx="2279">
                  <c:v>295.71759033203125</c:v>
                </c:pt>
                <c:pt idx="2280">
                  <c:v>295.71759033203125</c:v>
                </c:pt>
                <c:pt idx="2281">
                  <c:v>295.71759033203125</c:v>
                </c:pt>
                <c:pt idx="2282">
                  <c:v>295.71759033203125</c:v>
                </c:pt>
                <c:pt idx="2283">
                  <c:v>295.71759033203125</c:v>
                </c:pt>
                <c:pt idx="2284">
                  <c:v>295.71759033203125</c:v>
                </c:pt>
                <c:pt idx="2285">
                  <c:v>295.71759033203125</c:v>
                </c:pt>
                <c:pt idx="2286">
                  <c:v>295.71759033203125</c:v>
                </c:pt>
                <c:pt idx="2287">
                  <c:v>295.71759033203125</c:v>
                </c:pt>
                <c:pt idx="2288">
                  <c:v>295.71759033203125</c:v>
                </c:pt>
                <c:pt idx="2289">
                  <c:v>295.71759033203125</c:v>
                </c:pt>
                <c:pt idx="2290">
                  <c:v>295.71759033203125</c:v>
                </c:pt>
                <c:pt idx="2291">
                  <c:v>295.71759033203125</c:v>
                </c:pt>
                <c:pt idx="2292">
                  <c:v>295.71759033203125</c:v>
                </c:pt>
                <c:pt idx="2293">
                  <c:v>295.71759033203125</c:v>
                </c:pt>
                <c:pt idx="2294">
                  <c:v>295.71759033203125</c:v>
                </c:pt>
                <c:pt idx="2295">
                  <c:v>295.71759033203125</c:v>
                </c:pt>
                <c:pt idx="2296">
                  <c:v>295.71759033203125</c:v>
                </c:pt>
                <c:pt idx="2297">
                  <c:v>295.71759033203125</c:v>
                </c:pt>
                <c:pt idx="2298">
                  <c:v>295.71759033203125</c:v>
                </c:pt>
                <c:pt idx="2299">
                  <c:v>295.71759033203125</c:v>
                </c:pt>
                <c:pt idx="2300">
                  <c:v>295.71759033203125</c:v>
                </c:pt>
                <c:pt idx="2301">
                  <c:v>295.71759033203125</c:v>
                </c:pt>
                <c:pt idx="2302">
                  <c:v>295.71759033203125</c:v>
                </c:pt>
                <c:pt idx="2303">
                  <c:v>295.71759033203125</c:v>
                </c:pt>
                <c:pt idx="2304">
                  <c:v>295.71759033203125</c:v>
                </c:pt>
                <c:pt idx="2305">
                  <c:v>295.71759033203125</c:v>
                </c:pt>
                <c:pt idx="2306">
                  <c:v>295.71759033203125</c:v>
                </c:pt>
                <c:pt idx="2307">
                  <c:v>295.71759033203125</c:v>
                </c:pt>
                <c:pt idx="2308">
                  <c:v>295.71759033203125</c:v>
                </c:pt>
                <c:pt idx="2309">
                  <c:v>295.71759033203125</c:v>
                </c:pt>
                <c:pt idx="2310">
                  <c:v>295.71759033203125</c:v>
                </c:pt>
                <c:pt idx="2311">
                  <c:v>295.71759033203125</c:v>
                </c:pt>
                <c:pt idx="2312">
                  <c:v>295.71759033203125</c:v>
                </c:pt>
                <c:pt idx="2313">
                  <c:v>295.71759033203125</c:v>
                </c:pt>
                <c:pt idx="2314">
                  <c:v>295.71759033203125</c:v>
                </c:pt>
                <c:pt idx="2315">
                  <c:v>295.71759033203125</c:v>
                </c:pt>
                <c:pt idx="2316">
                  <c:v>295.71759033203125</c:v>
                </c:pt>
                <c:pt idx="2317">
                  <c:v>293.98543034843169</c:v>
                </c:pt>
                <c:pt idx="2318">
                  <c:v>292.82406616210937</c:v>
                </c:pt>
                <c:pt idx="2319">
                  <c:v>292.82406616210937</c:v>
                </c:pt>
                <c:pt idx="2320">
                  <c:v>292.82406616210937</c:v>
                </c:pt>
                <c:pt idx="2321">
                  <c:v>292.82406616210937</c:v>
                </c:pt>
                <c:pt idx="2322">
                  <c:v>292.82406616210937</c:v>
                </c:pt>
                <c:pt idx="2323">
                  <c:v>292.82406616210937</c:v>
                </c:pt>
                <c:pt idx="2324">
                  <c:v>292.82406616210937</c:v>
                </c:pt>
                <c:pt idx="2325">
                  <c:v>292.82406616210937</c:v>
                </c:pt>
                <c:pt idx="2326">
                  <c:v>292.82406616210937</c:v>
                </c:pt>
                <c:pt idx="2327">
                  <c:v>292.82406616210937</c:v>
                </c:pt>
                <c:pt idx="2328">
                  <c:v>292.82406616210937</c:v>
                </c:pt>
                <c:pt idx="2329">
                  <c:v>292.82406616210937</c:v>
                </c:pt>
                <c:pt idx="2330">
                  <c:v>292.82406616210937</c:v>
                </c:pt>
                <c:pt idx="2331">
                  <c:v>292.82406616210937</c:v>
                </c:pt>
                <c:pt idx="2332">
                  <c:v>292.82406616210937</c:v>
                </c:pt>
                <c:pt idx="2333">
                  <c:v>292.82406616210937</c:v>
                </c:pt>
                <c:pt idx="2334">
                  <c:v>292.82406616210937</c:v>
                </c:pt>
                <c:pt idx="2335">
                  <c:v>292.82406616210937</c:v>
                </c:pt>
                <c:pt idx="2336">
                  <c:v>292.82406616210937</c:v>
                </c:pt>
                <c:pt idx="2337">
                  <c:v>292.82406616210937</c:v>
                </c:pt>
                <c:pt idx="2338">
                  <c:v>292.82406616210937</c:v>
                </c:pt>
                <c:pt idx="2339">
                  <c:v>292.82406616210937</c:v>
                </c:pt>
                <c:pt idx="2340">
                  <c:v>292.82406616210937</c:v>
                </c:pt>
                <c:pt idx="2341">
                  <c:v>292.82406616210937</c:v>
                </c:pt>
                <c:pt idx="2342">
                  <c:v>292.82406616210937</c:v>
                </c:pt>
                <c:pt idx="2343">
                  <c:v>292.82406616210937</c:v>
                </c:pt>
                <c:pt idx="2344">
                  <c:v>292.82406616210937</c:v>
                </c:pt>
                <c:pt idx="2345">
                  <c:v>292.82406616210937</c:v>
                </c:pt>
                <c:pt idx="2346">
                  <c:v>292.82406616210937</c:v>
                </c:pt>
                <c:pt idx="2347">
                  <c:v>292.82406616210937</c:v>
                </c:pt>
                <c:pt idx="2348">
                  <c:v>292.82406616210937</c:v>
                </c:pt>
                <c:pt idx="2349">
                  <c:v>292.82406616210937</c:v>
                </c:pt>
                <c:pt idx="2350">
                  <c:v>292.82406616210937</c:v>
                </c:pt>
                <c:pt idx="2351">
                  <c:v>292.82406616210937</c:v>
                </c:pt>
                <c:pt idx="2352">
                  <c:v>292.82406616210937</c:v>
                </c:pt>
                <c:pt idx="2353">
                  <c:v>292.82406616210937</c:v>
                </c:pt>
                <c:pt idx="2354">
                  <c:v>292.82406616210937</c:v>
                </c:pt>
                <c:pt idx="2355">
                  <c:v>293.60110754481599</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497075808"/>
        <c:axId val="497076200"/>
      </c:lineChart>
      <c:catAx>
        <c:axId val="497075808"/>
        <c:scaling>
          <c:orientation val="minMax"/>
        </c:scaling>
        <c:delete val="1"/>
        <c:axPos val="b"/>
        <c:numFmt formatCode="General" sourceLinked="1"/>
        <c:majorTickMark val="out"/>
        <c:minorTickMark val="none"/>
        <c:tickLblPos val="none"/>
        <c:crossAx val="497076200"/>
        <c:crosses val="autoZero"/>
        <c:auto val="1"/>
        <c:lblAlgn val="ctr"/>
        <c:lblOffset val="100"/>
        <c:noMultiLvlLbl val="0"/>
      </c:catAx>
      <c:valAx>
        <c:axId val="497076200"/>
        <c:scaling>
          <c:orientation val="minMax"/>
        </c:scaling>
        <c:delete val="1"/>
        <c:axPos val="l"/>
        <c:numFmt formatCode="General" sourceLinked="1"/>
        <c:majorTickMark val="out"/>
        <c:minorTickMark val="none"/>
        <c:tickLblPos val="none"/>
        <c:crossAx val="497075808"/>
        <c:crosses val="autoZero"/>
        <c:crossBetween val="between"/>
      </c:valAx>
      <c:spPr>
        <a:noFill/>
      </c:spPr>
    </c:plotArea>
    <c:plotVisOnly val="1"/>
    <c:dispBlanksAs val="zero"/>
    <c:showDLblsOverMax val="0"/>
  </c:chart>
  <c:spPr>
    <a:noFill/>
    <a:ln w="3175"/>
  </c:sp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2.1399665822927172E-4"/>
          <c:y val="5.7659227322057419E-3"/>
          <c:w val="0.99978601184190707"/>
          <c:h val="0.97917319056090524"/>
        </c:manualLayout>
      </c:layout>
      <c:lineChart>
        <c:grouping val="stacked"/>
        <c:varyColors val="0"/>
        <c:ser>
          <c:idx val="0"/>
          <c:order val="0"/>
          <c:tx>
            <c:v>af1_polling</c:v>
          </c:tx>
          <c:spPr>
            <a:ln w="19050">
              <a:solidFill>
                <a:srgbClr val="002060"/>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Plan_vs_Actual!$GN$70:$GN$2949</c:f>
              <c:numCache>
                <c:formatCode>General</c:formatCode>
                <c:ptCount val="28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288.92671016248204</c:v>
                </c:pt>
                <c:pt idx="1497">
                  <c:v>335.10756895830855</c:v>
                </c:pt>
                <c:pt idx="1498">
                  <c:v>358.58775328753205</c:v>
                </c:pt>
                <c:pt idx="1499">
                  <c:v>337.14633950150261</c:v>
                </c:pt>
                <c:pt idx="1500">
                  <c:v>343.05557250976562</c:v>
                </c:pt>
                <c:pt idx="1501">
                  <c:v>348.87476086504756</c:v>
                </c:pt>
                <c:pt idx="1502">
                  <c:v>373.97007096339951</c:v>
                </c:pt>
                <c:pt idx="1503">
                  <c:v>385.763916015625</c:v>
                </c:pt>
                <c:pt idx="1504">
                  <c:v>386.80157309897862</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497076984"/>
        <c:axId val="497077376"/>
      </c:lineChart>
      <c:catAx>
        <c:axId val="497076984"/>
        <c:scaling>
          <c:orientation val="minMax"/>
        </c:scaling>
        <c:delete val="1"/>
        <c:axPos val="b"/>
        <c:numFmt formatCode="General" sourceLinked="1"/>
        <c:majorTickMark val="out"/>
        <c:minorTickMark val="none"/>
        <c:tickLblPos val="none"/>
        <c:crossAx val="497077376"/>
        <c:crosses val="autoZero"/>
        <c:auto val="1"/>
        <c:lblAlgn val="ctr"/>
        <c:lblOffset val="100"/>
        <c:noMultiLvlLbl val="0"/>
      </c:catAx>
      <c:valAx>
        <c:axId val="497077376"/>
        <c:scaling>
          <c:orientation val="minMax"/>
        </c:scaling>
        <c:delete val="1"/>
        <c:axPos val="l"/>
        <c:numFmt formatCode="General" sourceLinked="1"/>
        <c:majorTickMark val="out"/>
        <c:minorTickMark val="none"/>
        <c:tickLblPos val="none"/>
        <c:crossAx val="497076984"/>
        <c:crosses val="autoZero"/>
        <c:crossBetween val="between"/>
      </c:valAx>
      <c:spPr>
        <a:noFill/>
        <a:ln>
          <a:noFill/>
        </a:ln>
      </c:spPr>
    </c:plotArea>
    <c:plotVisOnly val="1"/>
    <c:dispBlanksAs val="zero"/>
    <c:showDLblsOverMax val="0"/>
  </c:chart>
  <c:spPr>
    <a:noFill/>
    <a:ln w="3175"/>
  </c:sp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2.1399204013904333E-4"/>
          <c:y val="5.7647245350896633E-3"/>
          <c:w val="0.99978601184190707"/>
          <c:h val="0.97917319056090524"/>
        </c:manualLayout>
      </c:layout>
      <c:lineChart>
        <c:grouping val="stacked"/>
        <c:varyColors val="0"/>
        <c:ser>
          <c:idx val="0"/>
          <c:order val="0"/>
          <c:tx>
            <c:v>af1_polling</c:v>
          </c:tx>
          <c:spPr>
            <a:ln w="25400">
              <a:solidFill>
                <a:srgbClr val="002060"/>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Plan_vs_Actual!$GO$70:$GO$2949</c:f>
              <c:numCache>
                <c:formatCode>General</c:formatCode>
                <c:ptCount val="28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401.73614501953125</c:v>
                </c:pt>
                <c:pt idx="1506">
                  <c:v>401.73614501953125</c:v>
                </c:pt>
                <c:pt idx="1507">
                  <c:v>400.63818632898233</c:v>
                </c:pt>
                <c:pt idx="1508">
                  <c:v>384.72222900390625</c:v>
                </c:pt>
                <c:pt idx="1509">
                  <c:v>384.72222900390625</c:v>
                </c:pt>
                <c:pt idx="1510">
                  <c:v>368.97146911917565</c:v>
                </c:pt>
                <c:pt idx="1511">
                  <c:v>382.11807250976562</c:v>
                </c:pt>
                <c:pt idx="1512">
                  <c:v>382.11807250976562</c:v>
                </c:pt>
                <c:pt idx="1513">
                  <c:v>393.75045935312909</c:v>
                </c:pt>
                <c:pt idx="1514">
                  <c:v>403.99307250976563</c:v>
                </c:pt>
                <c:pt idx="1515">
                  <c:v>403.99307250976563</c:v>
                </c:pt>
                <c:pt idx="1516">
                  <c:v>402.27638161522339</c:v>
                </c:pt>
                <c:pt idx="1517">
                  <c:v>386.73648594021796</c:v>
                </c:pt>
                <c:pt idx="1518">
                  <c:v>383.68057250976562</c:v>
                </c:pt>
                <c:pt idx="1519">
                  <c:v>373.40128461928106</c:v>
                </c:pt>
                <c:pt idx="1520">
                  <c:v>378.90864339362207</c:v>
                </c:pt>
                <c:pt idx="1521">
                  <c:v>380.90280151367187</c:v>
                </c:pt>
                <c:pt idx="1522">
                  <c:v>396.50071716308594</c:v>
                </c:pt>
                <c:pt idx="1523">
                  <c:v>396.52780151367187</c:v>
                </c:pt>
                <c:pt idx="1524">
                  <c:v>396.52780151367187</c:v>
                </c:pt>
                <c:pt idx="1525">
                  <c:v>410.95168017476487</c:v>
                </c:pt>
                <c:pt idx="1526">
                  <c:v>413.1944580078125</c:v>
                </c:pt>
                <c:pt idx="1527">
                  <c:v>402.68732830872761</c:v>
                </c:pt>
                <c:pt idx="1528">
                  <c:v>397.39584350585937</c:v>
                </c:pt>
                <c:pt idx="1529">
                  <c:v>385.05328230274222</c:v>
                </c:pt>
                <c:pt idx="1530">
                  <c:v>381.9444580078125</c:v>
                </c:pt>
                <c:pt idx="1531">
                  <c:v>381.9444580078125</c:v>
                </c:pt>
                <c:pt idx="1532">
                  <c:v>381.9444580078125</c:v>
                </c:pt>
                <c:pt idx="1533">
                  <c:v>394.00565161369741</c:v>
                </c:pt>
                <c:pt idx="1534">
                  <c:v>397.04864501953125</c:v>
                </c:pt>
                <c:pt idx="1535">
                  <c:v>399.65718188256335</c:v>
                </c:pt>
                <c:pt idx="1536">
                  <c:v>415.81739044189453</c:v>
                </c:pt>
                <c:pt idx="1537">
                  <c:v>401.21530151367187</c:v>
                </c:pt>
                <c:pt idx="1538">
                  <c:v>392.25307722659784</c:v>
                </c:pt>
                <c:pt idx="1539">
                  <c:v>381.9444580078125</c:v>
                </c:pt>
                <c:pt idx="1540">
                  <c:v>381.9444580078125</c:v>
                </c:pt>
                <c:pt idx="1541">
                  <c:v>381.9444580078125</c:v>
                </c:pt>
                <c:pt idx="1542">
                  <c:v>381.9444580078125</c:v>
                </c:pt>
                <c:pt idx="1543">
                  <c:v>394.76598706478251</c:v>
                </c:pt>
                <c:pt idx="1544">
                  <c:v>401.21530151367187</c:v>
                </c:pt>
                <c:pt idx="1545">
                  <c:v>402.18720021232343</c:v>
                </c:pt>
                <c:pt idx="1546">
                  <c:v>398.81081938318289</c:v>
                </c:pt>
                <c:pt idx="1547">
                  <c:v>412.082481644582</c:v>
                </c:pt>
                <c:pt idx="1548">
                  <c:v>411.0746458453126</c:v>
                </c:pt>
                <c:pt idx="1549">
                  <c:v>400.86807250976562</c:v>
                </c:pt>
                <c:pt idx="1550">
                  <c:v>394.36586316432806</c:v>
                </c:pt>
                <c:pt idx="1551">
                  <c:v>384.54861450195312</c:v>
                </c:pt>
                <c:pt idx="1552">
                  <c:v>377.81730298685528</c:v>
                </c:pt>
                <c:pt idx="1553">
                  <c:v>381.42361450195313</c:v>
                </c:pt>
                <c:pt idx="1554">
                  <c:v>381.42361450195313</c:v>
                </c:pt>
                <c:pt idx="1555">
                  <c:v>381.42361450195313</c:v>
                </c:pt>
                <c:pt idx="1556">
                  <c:v>395.38922548683672</c:v>
                </c:pt>
                <c:pt idx="1557">
                  <c:v>397.5694580078125</c:v>
                </c:pt>
                <c:pt idx="1558">
                  <c:v>397.5694580078125</c:v>
                </c:pt>
                <c:pt idx="1559">
                  <c:v>383.98387805288655</c:v>
                </c:pt>
                <c:pt idx="1560">
                  <c:v>380.55557250976563</c:v>
                </c:pt>
                <c:pt idx="1561">
                  <c:v>380.55557250976563</c:v>
                </c:pt>
                <c:pt idx="1562">
                  <c:v>380.55557250976563</c:v>
                </c:pt>
                <c:pt idx="1563">
                  <c:v>389.23208269048484</c:v>
                </c:pt>
                <c:pt idx="1564">
                  <c:v>397.91246547712944</c:v>
                </c:pt>
                <c:pt idx="1565">
                  <c:v>399.71544518947292</c:v>
                </c:pt>
                <c:pt idx="1566">
                  <c:v>412.15280151367187</c:v>
                </c:pt>
                <c:pt idx="1567">
                  <c:v>412.15280151367187</c:v>
                </c:pt>
                <c:pt idx="1568">
                  <c:v>412.15280151367187</c:v>
                </c:pt>
                <c:pt idx="1569">
                  <c:v>410.48544700707617</c:v>
                </c:pt>
                <c:pt idx="1570">
                  <c:v>392.64995036739856</c:v>
                </c:pt>
                <c:pt idx="1571">
                  <c:v>386.45834350585937</c:v>
                </c:pt>
                <c:pt idx="1572">
                  <c:v>380.97936146575955</c:v>
                </c:pt>
                <c:pt idx="1573">
                  <c:v>369.96530151367187</c:v>
                </c:pt>
                <c:pt idx="1574">
                  <c:v>369.96530151367187</c:v>
                </c:pt>
                <c:pt idx="1575">
                  <c:v>390.59197209297366</c:v>
                </c:pt>
                <c:pt idx="1576">
                  <c:v>393.11726346345</c:v>
                </c:pt>
                <c:pt idx="1577">
                  <c:v>400.89823598749933</c:v>
                </c:pt>
                <c:pt idx="1578">
                  <c:v>390.97222900390625</c:v>
                </c:pt>
                <c:pt idx="1579">
                  <c:v>390.97222900390625</c:v>
                </c:pt>
                <c:pt idx="1580">
                  <c:v>374.4021911652448</c:v>
                </c:pt>
                <c:pt idx="1581">
                  <c:v>377.70002483328182</c:v>
                </c:pt>
                <c:pt idx="1582">
                  <c:v>396.87503051757812</c:v>
                </c:pt>
                <c:pt idx="1583">
                  <c:v>396.87503051757812</c:v>
                </c:pt>
                <c:pt idx="1584">
                  <c:v>396.87503051757812</c:v>
                </c:pt>
                <c:pt idx="1585">
                  <c:v>398.96033234928422</c:v>
                </c:pt>
                <c:pt idx="1586">
                  <c:v>401.08529320899396</c:v>
                </c:pt>
                <c:pt idx="1587">
                  <c:v>400.42307664472611</c:v>
                </c:pt>
                <c:pt idx="1588">
                  <c:v>386.71464504078028</c:v>
                </c:pt>
                <c:pt idx="1589">
                  <c:v>374.47918701171875</c:v>
                </c:pt>
                <c:pt idx="1590">
                  <c:v>374.47918701171875</c:v>
                </c:pt>
                <c:pt idx="1591">
                  <c:v>377.51805605053283</c:v>
                </c:pt>
                <c:pt idx="1592">
                  <c:v>387.10862257792616</c:v>
                </c:pt>
                <c:pt idx="1593">
                  <c:v>396.0069580078125</c:v>
                </c:pt>
                <c:pt idx="1594">
                  <c:v>396.0069580078125</c:v>
                </c:pt>
                <c:pt idx="1595">
                  <c:v>409.67386960294095</c:v>
                </c:pt>
                <c:pt idx="1596">
                  <c:v>403.64584350585937</c:v>
                </c:pt>
                <c:pt idx="1597">
                  <c:v>403.64584350585937</c:v>
                </c:pt>
                <c:pt idx="1598">
                  <c:v>388.42525979077135</c:v>
                </c:pt>
                <c:pt idx="1599">
                  <c:v>387.326416015625</c:v>
                </c:pt>
                <c:pt idx="1600">
                  <c:v>374.24417942920701</c:v>
                </c:pt>
                <c:pt idx="1601">
                  <c:v>372.22222900390625</c:v>
                </c:pt>
                <c:pt idx="1602">
                  <c:v>387.76158576117206</c:v>
                </c:pt>
                <c:pt idx="1603">
                  <c:v>391.66668701171875</c:v>
                </c:pt>
                <c:pt idx="1604">
                  <c:v>393.30804629172201</c:v>
                </c:pt>
                <c:pt idx="1605">
                  <c:v>397.18478173830857</c:v>
                </c:pt>
                <c:pt idx="1606">
                  <c:v>399.48050375408491</c:v>
                </c:pt>
                <c:pt idx="1607">
                  <c:v>388.23769617378713</c:v>
                </c:pt>
                <c:pt idx="1608">
                  <c:v>381.42361450195313</c:v>
                </c:pt>
                <c:pt idx="1609">
                  <c:v>375.22761743618173</c:v>
                </c:pt>
                <c:pt idx="1610">
                  <c:v>381.25003051757812</c:v>
                </c:pt>
                <c:pt idx="1611">
                  <c:v>381.25003051757812</c:v>
                </c:pt>
                <c:pt idx="1612">
                  <c:v>387.08733135828129</c:v>
                </c:pt>
                <c:pt idx="1613">
                  <c:v>398.78472900390625</c:v>
                </c:pt>
                <c:pt idx="1614">
                  <c:v>407.47266068030149</c:v>
                </c:pt>
                <c:pt idx="1615">
                  <c:v>409.10447964562724</c:v>
                </c:pt>
                <c:pt idx="1616">
                  <c:v>392.53472900390625</c:v>
                </c:pt>
                <c:pt idx="1617">
                  <c:v>385.08742987071162</c:v>
                </c:pt>
                <c:pt idx="1618">
                  <c:v>376.56253051757812</c:v>
                </c:pt>
                <c:pt idx="1619">
                  <c:v>376.56253051757812</c:v>
                </c:pt>
                <c:pt idx="1620">
                  <c:v>388.77811892768369</c:v>
                </c:pt>
                <c:pt idx="1621">
                  <c:v>391.84030151367187</c:v>
                </c:pt>
                <c:pt idx="1622">
                  <c:v>399.44011046993546</c:v>
                </c:pt>
                <c:pt idx="1623">
                  <c:v>397.01789771290498</c:v>
                </c:pt>
                <c:pt idx="1624">
                  <c:v>414.93057250976562</c:v>
                </c:pt>
                <c:pt idx="1625">
                  <c:v>414.93057250976562</c:v>
                </c:pt>
                <c:pt idx="1626">
                  <c:v>400.59093397250399</c:v>
                </c:pt>
                <c:pt idx="1627">
                  <c:v>393.40280151367187</c:v>
                </c:pt>
                <c:pt idx="1628">
                  <c:v>379.66827487945557</c:v>
                </c:pt>
                <c:pt idx="1629">
                  <c:v>376.21530151367187</c:v>
                </c:pt>
                <c:pt idx="1630">
                  <c:v>376.21530151367187</c:v>
                </c:pt>
                <c:pt idx="1631">
                  <c:v>379.51306287338957</c:v>
                </c:pt>
                <c:pt idx="1632">
                  <c:v>394.50946146918773</c:v>
                </c:pt>
                <c:pt idx="1633">
                  <c:v>396.47537145628593</c:v>
                </c:pt>
                <c:pt idx="1634">
                  <c:v>408.67692470550537</c:v>
                </c:pt>
                <c:pt idx="1635">
                  <c:v>408.68057250976562</c:v>
                </c:pt>
                <c:pt idx="1636">
                  <c:v>407.56631613497933</c:v>
                </c:pt>
                <c:pt idx="1637">
                  <c:v>391.84030151367187</c:v>
                </c:pt>
                <c:pt idx="1638">
                  <c:v>390.46692846224954</c:v>
                </c:pt>
                <c:pt idx="1639">
                  <c:v>375.18577385186217</c:v>
                </c:pt>
                <c:pt idx="1640">
                  <c:v>375.17361450195312</c:v>
                </c:pt>
                <c:pt idx="1641">
                  <c:v>383.18300127537611</c:v>
                </c:pt>
                <c:pt idx="1642">
                  <c:v>392.36114501953125</c:v>
                </c:pt>
                <c:pt idx="1643">
                  <c:v>398.67951791733503</c:v>
                </c:pt>
                <c:pt idx="1644">
                  <c:v>408.15972900390625</c:v>
                </c:pt>
                <c:pt idx="1645">
                  <c:v>402.44030968348187</c:v>
                </c:pt>
                <c:pt idx="1646">
                  <c:v>390.97222900390625</c:v>
                </c:pt>
                <c:pt idx="1647">
                  <c:v>381.25730913602746</c:v>
                </c:pt>
                <c:pt idx="1648">
                  <c:v>372.74307250976563</c:v>
                </c:pt>
                <c:pt idx="1649">
                  <c:v>372.74307250976563</c:v>
                </c:pt>
                <c:pt idx="1650">
                  <c:v>386.56773297068042</c:v>
                </c:pt>
                <c:pt idx="1651">
                  <c:v>398.78472900390625</c:v>
                </c:pt>
                <c:pt idx="1652">
                  <c:v>398.78472900390625</c:v>
                </c:pt>
                <c:pt idx="1653">
                  <c:v>398.78472900390625</c:v>
                </c:pt>
                <c:pt idx="1654">
                  <c:v>408.67342524323612</c:v>
                </c:pt>
                <c:pt idx="1655">
                  <c:v>415.27780151367187</c:v>
                </c:pt>
                <c:pt idx="1656">
                  <c:v>411.87956761163662</c:v>
                </c:pt>
                <c:pt idx="1657">
                  <c:v>398.263916015625</c:v>
                </c:pt>
                <c:pt idx="1658">
                  <c:v>398.263916015625</c:v>
                </c:pt>
                <c:pt idx="1659">
                  <c:v>383.65344462189825</c:v>
                </c:pt>
                <c:pt idx="1660">
                  <c:v>379.69338958986725</c:v>
                </c:pt>
                <c:pt idx="1661">
                  <c:v>376.04168701171875</c:v>
                </c:pt>
                <c:pt idx="1662">
                  <c:v>389.57449245452881</c:v>
                </c:pt>
                <c:pt idx="1663">
                  <c:v>391.66668701171875</c:v>
                </c:pt>
                <c:pt idx="1664">
                  <c:v>407.0557887537405</c:v>
                </c:pt>
                <c:pt idx="1665">
                  <c:v>408.15972900390625</c:v>
                </c:pt>
                <c:pt idx="1666">
                  <c:v>408.15972900390625</c:v>
                </c:pt>
                <c:pt idx="1667">
                  <c:v>393.41386163942514</c:v>
                </c:pt>
                <c:pt idx="1668">
                  <c:v>388.75304271839559</c:v>
                </c:pt>
                <c:pt idx="1669">
                  <c:v>374.30557250976562</c:v>
                </c:pt>
                <c:pt idx="1670">
                  <c:v>375.47455444335935</c:v>
                </c:pt>
                <c:pt idx="1671">
                  <c:v>387.50384817160665</c:v>
                </c:pt>
                <c:pt idx="1672">
                  <c:v>396.73358539948242</c:v>
                </c:pt>
                <c:pt idx="1673">
                  <c:v>402.94817024214814</c:v>
                </c:pt>
                <c:pt idx="1674">
                  <c:v>408.33334350585937</c:v>
                </c:pt>
                <c:pt idx="1675">
                  <c:v>408.33334350585937</c:v>
                </c:pt>
                <c:pt idx="1676">
                  <c:v>404.89382543526591</c:v>
                </c:pt>
                <c:pt idx="1677">
                  <c:v>386.68335158284754</c:v>
                </c:pt>
                <c:pt idx="1678">
                  <c:v>380.20834350585937</c:v>
                </c:pt>
                <c:pt idx="1679">
                  <c:v>380.20834350585937</c:v>
                </c:pt>
                <c:pt idx="1680">
                  <c:v>380.20886007944745</c:v>
                </c:pt>
                <c:pt idx="1681">
                  <c:v>395.83334350585937</c:v>
                </c:pt>
                <c:pt idx="1682">
                  <c:v>395.83334350585937</c:v>
                </c:pt>
                <c:pt idx="1683">
                  <c:v>412.3558166897235</c:v>
                </c:pt>
                <c:pt idx="1684">
                  <c:v>413.54168701171875</c:v>
                </c:pt>
                <c:pt idx="1685">
                  <c:v>413.54168701171875</c:v>
                </c:pt>
                <c:pt idx="1686">
                  <c:v>401.3834549086634</c:v>
                </c:pt>
                <c:pt idx="1687">
                  <c:v>394.21642254435767</c:v>
                </c:pt>
                <c:pt idx="1688">
                  <c:v>382.6414061202978</c:v>
                </c:pt>
                <c:pt idx="1689">
                  <c:v>382.27136357625324</c:v>
                </c:pt>
                <c:pt idx="1690">
                  <c:v>389.38154720752499</c:v>
                </c:pt>
                <c:pt idx="1691">
                  <c:v>397.91668701171875</c:v>
                </c:pt>
                <c:pt idx="1692">
                  <c:v>397.91668701171875</c:v>
                </c:pt>
                <c:pt idx="1693">
                  <c:v>397.91668701171875</c:v>
                </c:pt>
                <c:pt idx="1694">
                  <c:v>402.16481138141825</c:v>
                </c:pt>
                <c:pt idx="1695">
                  <c:v>406.22475139539068</c:v>
                </c:pt>
                <c:pt idx="1696">
                  <c:v>400.34722900390625</c:v>
                </c:pt>
                <c:pt idx="1697">
                  <c:v>383.52605029502882</c:v>
                </c:pt>
                <c:pt idx="1698">
                  <c:v>383.5069580078125</c:v>
                </c:pt>
                <c:pt idx="1699">
                  <c:v>383.5069580078125</c:v>
                </c:pt>
                <c:pt idx="1700">
                  <c:v>384.83518272715929</c:v>
                </c:pt>
                <c:pt idx="1701">
                  <c:v>388.31253643510865</c:v>
                </c:pt>
                <c:pt idx="1702">
                  <c:v>400.9094533927273</c:v>
                </c:pt>
                <c:pt idx="1703">
                  <c:v>403.12503051757813</c:v>
                </c:pt>
                <c:pt idx="1704">
                  <c:v>403.12503051757813</c:v>
                </c:pt>
                <c:pt idx="1705">
                  <c:v>403.12503051757813</c:v>
                </c:pt>
                <c:pt idx="1706">
                  <c:v>394.34467230776016</c:v>
                </c:pt>
                <c:pt idx="1707">
                  <c:v>386.6319580078125</c:v>
                </c:pt>
                <c:pt idx="1708">
                  <c:v>376.21320915222168</c:v>
                </c:pt>
                <c:pt idx="1709">
                  <c:v>373.55261412703743</c:v>
                </c:pt>
                <c:pt idx="1710">
                  <c:v>388.0188098288607</c:v>
                </c:pt>
                <c:pt idx="1711">
                  <c:v>389.06253051757812</c:v>
                </c:pt>
                <c:pt idx="1712">
                  <c:v>393.32110844777588</c:v>
                </c:pt>
                <c:pt idx="1713">
                  <c:v>402.92063820371402</c:v>
                </c:pt>
                <c:pt idx="1714">
                  <c:v>409.72166651277803</c:v>
                </c:pt>
                <c:pt idx="1715">
                  <c:v>392.70834350585937</c:v>
                </c:pt>
                <c:pt idx="1716">
                  <c:v>390.62345250447589</c:v>
                </c:pt>
                <c:pt idx="1717">
                  <c:v>377.08334350585937</c:v>
                </c:pt>
                <c:pt idx="1718">
                  <c:v>377.08334350585937</c:v>
                </c:pt>
                <c:pt idx="1719">
                  <c:v>387.84777296947624</c:v>
                </c:pt>
                <c:pt idx="1720">
                  <c:v>393.22918701171875</c:v>
                </c:pt>
                <c:pt idx="1721">
                  <c:v>393.22918701171875</c:v>
                </c:pt>
                <c:pt idx="1722">
                  <c:v>394.31660304553805</c:v>
                </c:pt>
                <c:pt idx="1723">
                  <c:v>409.54864501953125</c:v>
                </c:pt>
                <c:pt idx="1724">
                  <c:v>409.54864501953125</c:v>
                </c:pt>
                <c:pt idx="1725">
                  <c:v>409.54864501953125</c:v>
                </c:pt>
                <c:pt idx="1726">
                  <c:v>398.3692520959458</c:v>
                </c:pt>
                <c:pt idx="1727">
                  <c:v>384.72222900390625</c:v>
                </c:pt>
                <c:pt idx="1728">
                  <c:v>384.72222900390625</c:v>
                </c:pt>
                <c:pt idx="1729">
                  <c:v>384.52160472773636</c:v>
                </c:pt>
                <c:pt idx="1730">
                  <c:v>382.95741320283463</c:v>
                </c:pt>
                <c:pt idx="1731">
                  <c:v>386.99466355359181</c:v>
                </c:pt>
                <c:pt idx="1732">
                  <c:v>396.7921230153957</c:v>
                </c:pt>
                <c:pt idx="1733">
                  <c:v>407.46530151367187</c:v>
                </c:pt>
                <c:pt idx="1734">
                  <c:v>407.46530151367187</c:v>
                </c:pt>
                <c:pt idx="1735">
                  <c:v>377.42301214192366</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629487976"/>
        <c:axId val="497078160"/>
      </c:lineChart>
      <c:catAx>
        <c:axId val="629487976"/>
        <c:scaling>
          <c:orientation val="minMax"/>
        </c:scaling>
        <c:delete val="1"/>
        <c:axPos val="b"/>
        <c:numFmt formatCode="General" sourceLinked="1"/>
        <c:majorTickMark val="out"/>
        <c:minorTickMark val="none"/>
        <c:tickLblPos val="none"/>
        <c:crossAx val="497078160"/>
        <c:crosses val="autoZero"/>
        <c:auto val="1"/>
        <c:lblAlgn val="ctr"/>
        <c:lblOffset val="100"/>
        <c:noMultiLvlLbl val="0"/>
      </c:catAx>
      <c:valAx>
        <c:axId val="497078160"/>
        <c:scaling>
          <c:orientation val="minMax"/>
        </c:scaling>
        <c:delete val="1"/>
        <c:axPos val="l"/>
        <c:numFmt formatCode="General" sourceLinked="1"/>
        <c:majorTickMark val="out"/>
        <c:minorTickMark val="none"/>
        <c:tickLblPos val="none"/>
        <c:crossAx val="629487976"/>
        <c:crosses val="autoZero"/>
        <c:crossBetween val="between"/>
      </c:valAx>
      <c:spPr>
        <a:noFill/>
      </c:spPr>
    </c:plotArea>
    <c:plotVisOnly val="1"/>
    <c:dispBlanksAs val="zero"/>
    <c:showDLblsOverMax val="0"/>
  </c:chart>
  <c:spPr>
    <a:noFill/>
    <a:ln w="3175"/>
  </c:spPr>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2.1398571267377097E-4"/>
          <c:y val="5.7658293021921048E-3"/>
          <c:w val="0.99978601184190707"/>
          <c:h val="0.97917319056090524"/>
        </c:manualLayout>
      </c:layout>
      <c:lineChart>
        <c:grouping val="stacked"/>
        <c:varyColors val="0"/>
        <c:ser>
          <c:idx val="0"/>
          <c:order val="0"/>
          <c:tx>
            <c:v>af2_blow</c:v>
          </c:tx>
          <c:spPr>
            <a:ln w="19050">
              <a:solidFill>
                <a:schemeClr val="tx2">
                  <a:lumMod val="60000"/>
                  <a:lumOff val="40000"/>
                </a:schemeClr>
              </a:solidFill>
            </a:ln>
          </c:spPr>
          <c:marker>
            <c:symbol val="none"/>
          </c:marker>
          <c:cat>
            <c:numRef>
              <c:f>Plan_vs_Actual!$EZ$70:$EZ$2949</c:f>
              <c:numCache>
                <c:formatCode>General</c:formatCode>
                <c:ptCount val="2880"/>
                <c:pt idx="0">
                  <c:v>7</c:v>
                </c:pt>
                <c:pt idx="119">
                  <c:v>8</c:v>
                </c:pt>
                <c:pt idx="239">
                  <c:v>9</c:v>
                </c:pt>
                <c:pt idx="359">
                  <c:v>10</c:v>
                </c:pt>
                <c:pt idx="479">
                  <c:v>11</c:v>
                </c:pt>
                <c:pt idx="599">
                  <c:v>12</c:v>
                </c:pt>
                <c:pt idx="719">
                  <c:v>13</c:v>
                </c:pt>
                <c:pt idx="839">
                  <c:v>14</c:v>
                </c:pt>
                <c:pt idx="959">
                  <c:v>15</c:v>
                </c:pt>
                <c:pt idx="1079">
                  <c:v>16</c:v>
                </c:pt>
                <c:pt idx="1199">
                  <c:v>17</c:v>
                </c:pt>
                <c:pt idx="1319">
                  <c:v>18</c:v>
                </c:pt>
                <c:pt idx="1439">
                  <c:v>19</c:v>
                </c:pt>
                <c:pt idx="1559">
                  <c:v>20</c:v>
                </c:pt>
                <c:pt idx="1679">
                  <c:v>21</c:v>
                </c:pt>
                <c:pt idx="1799">
                  <c:v>22</c:v>
                </c:pt>
                <c:pt idx="1919">
                  <c:v>23</c:v>
                </c:pt>
                <c:pt idx="2039">
                  <c:v>24</c:v>
                </c:pt>
                <c:pt idx="2159">
                  <c:v>1</c:v>
                </c:pt>
                <c:pt idx="2279">
                  <c:v>2</c:v>
                </c:pt>
                <c:pt idx="2399">
                  <c:v>3</c:v>
                </c:pt>
                <c:pt idx="2519">
                  <c:v>4</c:v>
                </c:pt>
                <c:pt idx="2639">
                  <c:v>5</c:v>
                </c:pt>
                <c:pt idx="2759">
                  <c:v>6</c:v>
                </c:pt>
              </c:numCache>
            </c:numRef>
          </c:cat>
          <c:val>
            <c:numRef>
              <c:f>Plan_vs_Actual!$GK$70:$GK$2949</c:f>
              <c:numCache>
                <c:formatCode>General</c:formatCode>
                <c:ptCount val="28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283.5648193359375</c:v>
                </c:pt>
                <c:pt idx="429">
                  <c:v>303.10241199495891</c:v>
                </c:pt>
                <c:pt idx="430">
                  <c:v>306.71295166015625</c:v>
                </c:pt>
                <c:pt idx="431">
                  <c:v>306.71295166015625</c:v>
                </c:pt>
                <c:pt idx="432">
                  <c:v>306.71295166015625</c:v>
                </c:pt>
                <c:pt idx="433">
                  <c:v>306.71295166015625</c:v>
                </c:pt>
                <c:pt idx="434">
                  <c:v>306.71295166015625</c:v>
                </c:pt>
                <c:pt idx="435">
                  <c:v>306.71295166015625</c:v>
                </c:pt>
                <c:pt idx="436">
                  <c:v>306.71295166015625</c:v>
                </c:pt>
                <c:pt idx="437">
                  <c:v>306.71295166015625</c:v>
                </c:pt>
                <c:pt idx="438">
                  <c:v>306.71295166015625</c:v>
                </c:pt>
                <c:pt idx="439">
                  <c:v>306.71295166015625</c:v>
                </c:pt>
                <c:pt idx="440">
                  <c:v>306.71295166015625</c:v>
                </c:pt>
                <c:pt idx="441">
                  <c:v>306.71295166015625</c:v>
                </c:pt>
                <c:pt idx="442">
                  <c:v>306.71295166015625</c:v>
                </c:pt>
                <c:pt idx="443">
                  <c:v>306.71295166015625</c:v>
                </c:pt>
                <c:pt idx="444">
                  <c:v>306.71295166015625</c:v>
                </c:pt>
                <c:pt idx="445">
                  <c:v>306.71295166015625</c:v>
                </c:pt>
                <c:pt idx="446">
                  <c:v>306.71295166015625</c:v>
                </c:pt>
                <c:pt idx="447">
                  <c:v>306.71295166015625</c:v>
                </c:pt>
                <c:pt idx="448">
                  <c:v>306.71295166015625</c:v>
                </c:pt>
                <c:pt idx="449">
                  <c:v>306.71295166015625</c:v>
                </c:pt>
                <c:pt idx="450">
                  <c:v>306.71295166015625</c:v>
                </c:pt>
                <c:pt idx="451">
                  <c:v>306.71295166015625</c:v>
                </c:pt>
                <c:pt idx="452">
                  <c:v>306.71295166015625</c:v>
                </c:pt>
                <c:pt idx="453">
                  <c:v>306.71295166015625</c:v>
                </c:pt>
                <c:pt idx="454">
                  <c:v>306.71295166015625</c:v>
                </c:pt>
                <c:pt idx="455">
                  <c:v>306.71295166015625</c:v>
                </c:pt>
                <c:pt idx="456">
                  <c:v>306.71295166015625</c:v>
                </c:pt>
                <c:pt idx="457">
                  <c:v>306.71295166015625</c:v>
                </c:pt>
                <c:pt idx="458">
                  <c:v>306.71295166015625</c:v>
                </c:pt>
                <c:pt idx="459">
                  <c:v>306.71295166015625</c:v>
                </c:pt>
                <c:pt idx="460">
                  <c:v>306.71295166015625</c:v>
                </c:pt>
                <c:pt idx="461">
                  <c:v>306.71295166015625</c:v>
                </c:pt>
                <c:pt idx="462">
                  <c:v>306.71295166015625</c:v>
                </c:pt>
                <c:pt idx="463">
                  <c:v>306.71295166015625</c:v>
                </c:pt>
                <c:pt idx="464">
                  <c:v>306.71295166015625</c:v>
                </c:pt>
                <c:pt idx="465">
                  <c:v>306.71295166015625</c:v>
                </c:pt>
                <c:pt idx="466">
                  <c:v>306.71295166015625</c:v>
                </c:pt>
                <c:pt idx="467">
                  <c:v>306.71295166015625</c:v>
                </c:pt>
                <c:pt idx="468">
                  <c:v>306.71295166015625</c:v>
                </c:pt>
                <c:pt idx="469">
                  <c:v>306.71295166015625</c:v>
                </c:pt>
                <c:pt idx="470">
                  <c:v>306.71295166015625</c:v>
                </c:pt>
                <c:pt idx="471">
                  <c:v>306.71295166015625</c:v>
                </c:pt>
                <c:pt idx="472">
                  <c:v>306.71295166015625</c:v>
                </c:pt>
                <c:pt idx="473">
                  <c:v>306.71295166015625</c:v>
                </c:pt>
                <c:pt idx="474">
                  <c:v>306.71295166015625</c:v>
                </c:pt>
                <c:pt idx="475">
                  <c:v>306.71295166015625</c:v>
                </c:pt>
                <c:pt idx="476">
                  <c:v>306.71295166015625</c:v>
                </c:pt>
                <c:pt idx="477">
                  <c:v>306.71295166015625</c:v>
                </c:pt>
                <c:pt idx="478">
                  <c:v>306.71295166015625</c:v>
                </c:pt>
                <c:pt idx="479">
                  <c:v>306.71295166015625</c:v>
                </c:pt>
                <c:pt idx="480">
                  <c:v>306.71295166015625</c:v>
                </c:pt>
                <c:pt idx="481">
                  <c:v>306.71295166015625</c:v>
                </c:pt>
                <c:pt idx="482">
                  <c:v>306.71295166015625</c:v>
                </c:pt>
                <c:pt idx="483">
                  <c:v>306.71295166015625</c:v>
                </c:pt>
                <c:pt idx="484">
                  <c:v>306.71295166015625</c:v>
                </c:pt>
                <c:pt idx="485">
                  <c:v>306.71295166015625</c:v>
                </c:pt>
                <c:pt idx="486">
                  <c:v>306.71295166015625</c:v>
                </c:pt>
                <c:pt idx="487">
                  <c:v>306.71295166015625</c:v>
                </c:pt>
                <c:pt idx="488">
                  <c:v>306.71295166015625</c:v>
                </c:pt>
                <c:pt idx="489">
                  <c:v>304.5940468236804</c:v>
                </c:pt>
                <c:pt idx="490">
                  <c:v>303.8194580078125</c:v>
                </c:pt>
                <c:pt idx="491">
                  <c:v>303.8194580078125</c:v>
                </c:pt>
                <c:pt idx="492">
                  <c:v>303.8194580078125</c:v>
                </c:pt>
                <c:pt idx="493">
                  <c:v>303.8194580078125</c:v>
                </c:pt>
                <c:pt idx="494">
                  <c:v>303.8194580078125</c:v>
                </c:pt>
                <c:pt idx="495">
                  <c:v>303.8194580078125</c:v>
                </c:pt>
                <c:pt idx="496">
                  <c:v>303.8194580078125</c:v>
                </c:pt>
                <c:pt idx="497">
                  <c:v>303.8194580078125</c:v>
                </c:pt>
                <c:pt idx="498">
                  <c:v>303.8194580078125</c:v>
                </c:pt>
                <c:pt idx="499">
                  <c:v>303.8194580078125</c:v>
                </c:pt>
                <c:pt idx="500">
                  <c:v>303.8194580078125</c:v>
                </c:pt>
                <c:pt idx="501">
                  <c:v>303.8194580078125</c:v>
                </c:pt>
                <c:pt idx="502">
                  <c:v>303.8194580078125</c:v>
                </c:pt>
                <c:pt idx="503">
                  <c:v>303.8194580078125</c:v>
                </c:pt>
                <c:pt idx="504">
                  <c:v>303.8194580078125</c:v>
                </c:pt>
                <c:pt idx="505">
                  <c:v>303.8194580078125</c:v>
                </c:pt>
                <c:pt idx="506">
                  <c:v>303.8194580078125</c:v>
                </c:pt>
                <c:pt idx="507">
                  <c:v>303.8194580078125</c:v>
                </c:pt>
                <c:pt idx="508">
                  <c:v>303.8194580078125</c:v>
                </c:pt>
                <c:pt idx="509">
                  <c:v>303.8194580078125</c:v>
                </c:pt>
                <c:pt idx="510">
                  <c:v>303.8194580078125</c:v>
                </c:pt>
                <c:pt idx="511">
                  <c:v>303.8194580078125</c:v>
                </c:pt>
                <c:pt idx="512">
                  <c:v>303.8194580078125</c:v>
                </c:pt>
                <c:pt idx="513">
                  <c:v>303.8194580078125</c:v>
                </c:pt>
                <c:pt idx="514">
                  <c:v>303.8194580078125</c:v>
                </c:pt>
                <c:pt idx="515">
                  <c:v>287.624524410069</c:v>
                </c:pt>
                <c:pt idx="516">
                  <c:v>283.5648193359375</c:v>
                </c:pt>
                <c:pt idx="517">
                  <c:v>283.5648193359375</c:v>
                </c:pt>
                <c:pt idx="518">
                  <c:v>283.5648193359375</c:v>
                </c:pt>
                <c:pt idx="519">
                  <c:v>283.5648193359375</c:v>
                </c:pt>
                <c:pt idx="520">
                  <c:v>283.5648193359375</c:v>
                </c:pt>
                <c:pt idx="521">
                  <c:v>283.5648193359375</c:v>
                </c:pt>
                <c:pt idx="522">
                  <c:v>283.5648193359375</c:v>
                </c:pt>
                <c:pt idx="523">
                  <c:v>283.5648193359375</c:v>
                </c:pt>
                <c:pt idx="524">
                  <c:v>283.5648193359375</c:v>
                </c:pt>
                <c:pt idx="525">
                  <c:v>283.5648193359375</c:v>
                </c:pt>
                <c:pt idx="526">
                  <c:v>283.5648193359375</c:v>
                </c:pt>
                <c:pt idx="527">
                  <c:v>283.5648193359375</c:v>
                </c:pt>
                <c:pt idx="528">
                  <c:v>283.5648193359375</c:v>
                </c:pt>
                <c:pt idx="529">
                  <c:v>283.5648193359375</c:v>
                </c:pt>
                <c:pt idx="530">
                  <c:v>283.5648193359375</c:v>
                </c:pt>
                <c:pt idx="531">
                  <c:v>283.5648193359375</c:v>
                </c:pt>
                <c:pt idx="532">
                  <c:v>283.5648193359375</c:v>
                </c:pt>
                <c:pt idx="533">
                  <c:v>283.5648193359375</c:v>
                </c:pt>
                <c:pt idx="534">
                  <c:v>283.5648193359375</c:v>
                </c:pt>
                <c:pt idx="535">
                  <c:v>283.5648193359375</c:v>
                </c:pt>
                <c:pt idx="536">
                  <c:v>283.5648193359375</c:v>
                </c:pt>
                <c:pt idx="537">
                  <c:v>283.5648193359375</c:v>
                </c:pt>
                <c:pt idx="538">
                  <c:v>283.5648193359375</c:v>
                </c:pt>
                <c:pt idx="539">
                  <c:v>283.5648193359375</c:v>
                </c:pt>
                <c:pt idx="540">
                  <c:v>283.5648193359375</c:v>
                </c:pt>
                <c:pt idx="541">
                  <c:v>283.5648193359375</c:v>
                </c:pt>
                <c:pt idx="542">
                  <c:v>283.5648193359375</c:v>
                </c:pt>
                <c:pt idx="543">
                  <c:v>283.5648193359375</c:v>
                </c:pt>
                <c:pt idx="544">
                  <c:v>283.5648193359375</c:v>
                </c:pt>
                <c:pt idx="545">
                  <c:v>283.5648193359375</c:v>
                </c:pt>
                <c:pt idx="546">
                  <c:v>283.5648193359375</c:v>
                </c:pt>
                <c:pt idx="547">
                  <c:v>283.5648193359375</c:v>
                </c:pt>
                <c:pt idx="548">
                  <c:v>283.5648193359375</c:v>
                </c:pt>
                <c:pt idx="549">
                  <c:v>283.5648193359375</c:v>
                </c:pt>
                <c:pt idx="550">
                  <c:v>283.5648193359375</c:v>
                </c:pt>
                <c:pt idx="551">
                  <c:v>283.5648193359375</c:v>
                </c:pt>
                <c:pt idx="552">
                  <c:v>283.5648193359375</c:v>
                </c:pt>
                <c:pt idx="553">
                  <c:v>283.5648193359375</c:v>
                </c:pt>
                <c:pt idx="554">
                  <c:v>283.5648193359375</c:v>
                </c:pt>
                <c:pt idx="555">
                  <c:v>283.5648193359375</c:v>
                </c:pt>
                <c:pt idx="556">
                  <c:v>283.5648193359375</c:v>
                </c:pt>
                <c:pt idx="557">
                  <c:v>283.5648193359375</c:v>
                </c:pt>
                <c:pt idx="558">
                  <c:v>283.5648193359375</c:v>
                </c:pt>
                <c:pt idx="559">
                  <c:v>283.5648193359375</c:v>
                </c:pt>
                <c:pt idx="560">
                  <c:v>283.5648193359375</c:v>
                </c:pt>
                <c:pt idx="561">
                  <c:v>283.5648193359375</c:v>
                </c:pt>
                <c:pt idx="562">
                  <c:v>283.5648193359375</c:v>
                </c:pt>
                <c:pt idx="563">
                  <c:v>283.5648193359375</c:v>
                </c:pt>
                <c:pt idx="564">
                  <c:v>283.5648193359375</c:v>
                </c:pt>
                <c:pt idx="565">
                  <c:v>283.5648193359375</c:v>
                </c:pt>
                <c:pt idx="566">
                  <c:v>283.5648193359375</c:v>
                </c:pt>
                <c:pt idx="567">
                  <c:v>283.5648193359375</c:v>
                </c:pt>
                <c:pt idx="568">
                  <c:v>283.5648193359375</c:v>
                </c:pt>
                <c:pt idx="569">
                  <c:v>283.5648193359375</c:v>
                </c:pt>
                <c:pt idx="570">
                  <c:v>283.5648193359375</c:v>
                </c:pt>
                <c:pt idx="571">
                  <c:v>283.5648193359375</c:v>
                </c:pt>
                <c:pt idx="572">
                  <c:v>283.5648193359375</c:v>
                </c:pt>
                <c:pt idx="573">
                  <c:v>283.5648193359375</c:v>
                </c:pt>
                <c:pt idx="574">
                  <c:v>283.56337705093125</c:v>
                </c:pt>
                <c:pt idx="575">
                  <c:v>269.09722900390625</c:v>
                </c:pt>
                <c:pt idx="576">
                  <c:v>269.09722900390625</c:v>
                </c:pt>
                <c:pt idx="577">
                  <c:v>269.09722900390625</c:v>
                </c:pt>
                <c:pt idx="578">
                  <c:v>269.09722900390625</c:v>
                </c:pt>
                <c:pt idx="579">
                  <c:v>269.09722900390625</c:v>
                </c:pt>
                <c:pt idx="580">
                  <c:v>269.09722900390625</c:v>
                </c:pt>
                <c:pt idx="581">
                  <c:v>269.09722900390625</c:v>
                </c:pt>
                <c:pt idx="582">
                  <c:v>269.09722900390625</c:v>
                </c:pt>
                <c:pt idx="583">
                  <c:v>269.09722900390625</c:v>
                </c:pt>
                <c:pt idx="584">
                  <c:v>269.09722900390625</c:v>
                </c:pt>
                <c:pt idx="585">
                  <c:v>269.09722900390625</c:v>
                </c:pt>
                <c:pt idx="586">
                  <c:v>269.09722900390625</c:v>
                </c:pt>
                <c:pt idx="587">
                  <c:v>269.09722900390625</c:v>
                </c:pt>
                <c:pt idx="588">
                  <c:v>269.09722900390625</c:v>
                </c:pt>
                <c:pt idx="589">
                  <c:v>269.09722900390625</c:v>
                </c:pt>
                <c:pt idx="590">
                  <c:v>269.09722900390625</c:v>
                </c:pt>
                <c:pt idx="591">
                  <c:v>269.09722900390625</c:v>
                </c:pt>
                <c:pt idx="592">
                  <c:v>269.09722900390625</c:v>
                </c:pt>
                <c:pt idx="593">
                  <c:v>269.09722900390625</c:v>
                </c:pt>
                <c:pt idx="594">
                  <c:v>269.09722900390625</c:v>
                </c:pt>
                <c:pt idx="595">
                  <c:v>269.09722900390625</c:v>
                </c:pt>
                <c:pt idx="596">
                  <c:v>269.09722900390625</c:v>
                </c:pt>
                <c:pt idx="597">
                  <c:v>269.09722900390625</c:v>
                </c:pt>
                <c:pt idx="598">
                  <c:v>269.09722900390625</c:v>
                </c:pt>
                <c:pt idx="599">
                  <c:v>269.09722900390625</c:v>
                </c:pt>
                <c:pt idx="600">
                  <c:v>269.09722900390625</c:v>
                </c:pt>
                <c:pt idx="601">
                  <c:v>269.09722900390625</c:v>
                </c:pt>
                <c:pt idx="602">
                  <c:v>269.09722900390625</c:v>
                </c:pt>
                <c:pt idx="603">
                  <c:v>269.09722900390625</c:v>
                </c:pt>
                <c:pt idx="604">
                  <c:v>269.09722900390625</c:v>
                </c:pt>
                <c:pt idx="605">
                  <c:v>269.09722900390625</c:v>
                </c:pt>
                <c:pt idx="606">
                  <c:v>269.09722900390625</c:v>
                </c:pt>
                <c:pt idx="607">
                  <c:v>269.09722900390625</c:v>
                </c:pt>
                <c:pt idx="608">
                  <c:v>269.09722900390625</c:v>
                </c:pt>
                <c:pt idx="609">
                  <c:v>269.09722900390625</c:v>
                </c:pt>
                <c:pt idx="610">
                  <c:v>269.09722900390625</c:v>
                </c:pt>
                <c:pt idx="611">
                  <c:v>269.09722900390625</c:v>
                </c:pt>
                <c:pt idx="612">
                  <c:v>269.09722900390625</c:v>
                </c:pt>
                <c:pt idx="613">
                  <c:v>269.09722900390625</c:v>
                </c:pt>
                <c:pt idx="614">
                  <c:v>269.09722900390625</c:v>
                </c:pt>
                <c:pt idx="615">
                  <c:v>269.09722900390625</c:v>
                </c:pt>
                <c:pt idx="616">
                  <c:v>269.09722900390625</c:v>
                </c:pt>
                <c:pt idx="617">
                  <c:v>269.09722900390625</c:v>
                </c:pt>
                <c:pt idx="618">
                  <c:v>269.09722900390625</c:v>
                </c:pt>
                <c:pt idx="619">
                  <c:v>269.09722900390625</c:v>
                </c:pt>
                <c:pt idx="620">
                  <c:v>269.09722900390625</c:v>
                </c:pt>
                <c:pt idx="621">
                  <c:v>269.09722900390625</c:v>
                </c:pt>
                <c:pt idx="622">
                  <c:v>269.09722900390625</c:v>
                </c:pt>
                <c:pt idx="623">
                  <c:v>269.09722900390625</c:v>
                </c:pt>
                <c:pt idx="624">
                  <c:v>269.09722900390625</c:v>
                </c:pt>
                <c:pt idx="625">
                  <c:v>269.09722900390625</c:v>
                </c:pt>
                <c:pt idx="626">
                  <c:v>269.09722900390625</c:v>
                </c:pt>
                <c:pt idx="627">
                  <c:v>269.09722900390625</c:v>
                </c:pt>
                <c:pt idx="628">
                  <c:v>269.09722900390625</c:v>
                </c:pt>
                <c:pt idx="629">
                  <c:v>269.09722900390625</c:v>
                </c:pt>
                <c:pt idx="630">
                  <c:v>269.09722900390625</c:v>
                </c:pt>
                <c:pt idx="631">
                  <c:v>269.09722900390625</c:v>
                </c:pt>
                <c:pt idx="632">
                  <c:v>269.09722900390625</c:v>
                </c:pt>
                <c:pt idx="633">
                  <c:v>269.09722900390625</c:v>
                </c:pt>
                <c:pt idx="634">
                  <c:v>268.60972799053417</c:v>
                </c:pt>
                <c:pt idx="635">
                  <c:v>261.57406616210937</c:v>
                </c:pt>
                <c:pt idx="636">
                  <c:v>261.57406616210937</c:v>
                </c:pt>
                <c:pt idx="637">
                  <c:v>261.57406616210937</c:v>
                </c:pt>
                <c:pt idx="638">
                  <c:v>261.57406616210937</c:v>
                </c:pt>
                <c:pt idx="639">
                  <c:v>261.57406616210937</c:v>
                </c:pt>
                <c:pt idx="640">
                  <c:v>261.57406616210937</c:v>
                </c:pt>
                <c:pt idx="641">
                  <c:v>261.57406616210937</c:v>
                </c:pt>
                <c:pt idx="642">
                  <c:v>261.57406616210937</c:v>
                </c:pt>
                <c:pt idx="643">
                  <c:v>261.57406616210937</c:v>
                </c:pt>
                <c:pt idx="644">
                  <c:v>261.57406616210937</c:v>
                </c:pt>
                <c:pt idx="645">
                  <c:v>261.57406616210937</c:v>
                </c:pt>
                <c:pt idx="646">
                  <c:v>261.57406616210937</c:v>
                </c:pt>
                <c:pt idx="647">
                  <c:v>261.57406616210937</c:v>
                </c:pt>
                <c:pt idx="648">
                  <c:v>261.57406616210937</c:v>
                </c:pt>
                <c:pt idx="649">
                  <c:v>261.57406616210937</c:v>
                </c:pt>
                <c:pt idx="650">
                  <c:v>261.57406616210937</c:v>
                </c:pt>
                <c:pt idx="651">
                  <c:v>261.57406616210937</c:v>
                </c:pt>
                <c:pt idx="652">
                  <c:v>261.57406616210937</c:v>
                </c:pt>
                <c:pt idx="653">
                  <c:v>261.57406616210937</c:v>
                </c:pt>
                <c:pt idx="654">
                  <c:v>261.57406616210937</c:v>
                </c:pt>
                <c:pt idx="655">
                  <c:v>261.57406616210937</c:v>
                </c:pt>
                <c:pt idx="656">
                  <c:v>261.57406616210937</c:v>
                </c:pt>
                <c:pt idx="657">
                  <c:v>261.57406616210937</c:v>
                </c:pt>
                <c:pt idx="658">
                  <c:v>261.57406616210937</c:v>
                </c:pt>
                <c:pt idx="659">
                  <c:v>261.57406616210937</c:v>
                </c:pt>
                <c:pt idx="660">
                  <c:v>261.57406616210937</c:v>
                </c:pt>
                <c:pt idx="661">
                  <c:v>261.57406616210937</c:v>
                </c:pt>
                <c:pt idx="662">
                  <c:v>261.57406616210937</c:v>
                </c:pt>
                <c:pt idx="663">
                  <c:v>261.57406616210937</c:v>
                </c:pt>
                <c:pt idx="664">
                  <c:v>261.57406616210937</c:v>
                </c:pt>
                <c:pt idx="665">
                  <c:v>261.57406616210937</c:v>
                </c:pt>
                <c:pt idx="666">
                  <c:v>261.57406616210937</c:v>
                </c:pt>
                <c:pt idx="667">
                  <c:v>261.57406616210937</c:v>
                </c:pt>
                <c:pt idx="668">
                  <c:v>261.57406616210937</c:v>
                </c:pt>
                <c:pt idx="669">
                  <c:v>261.57406616210937</c:v>
                </c:pt>
                <c:pt idx="670">
                  <c:v>261.57406616210937</c:v>
                </c:pt>
                <c:pt idx="671">
                  <c:v>261.57406616210937</c:v>
                </c:pt>
                <c:pt idx="672">
                  <c:v>261.57406616210937</c:v>
                </c:pt>
                <c:pt idx="673">
                  <c:v>261.57406616210937</c:v>
                </c:pt>
                <c:pt idx="674">
                  <c:v>261.57406616210937</c:v>
                </c:pt>
                <c:pt idx="675">
                  <c:v>261.57406616210937</c:v>
                </c:pt>
                <c:pt idx="676">
                  <c:v>261.57406616210937</c:v>
                </c:pt>
                <c:pt idx="677">
                  <c:v>261.57406616210937</c:v>
                </c:pt>
                <c:pt idx="678">
                  <c:v>261.57406616210937</c:v>
                </c:pt>
                <c:pt idx="679">
                  <c:v>261.57406616210937</c:v>
                </c:pt>
                <c:pt idx="680">
                  <c:v>261.57406616210937</c:v>
                </c:pt>
                <c:pt idx="681">
                  <c:v>261.57406616210937</c:v>
                </c:pt>
                <c:pt idx="682">
                  <c:v>261.57406616210937</c:v>
                </c:pt>
                <c:pt idx="683">
                  <c:v>261.57406616210937</c:v>
                </c:pt>
                <c:pt idx="684">
                  <c:v>261.57406616210937</c:v>
                </c:pt>
                <c:pt idx="685">
                  <c:v>261.57406616210937</c:v>
                </c:pt>
                <c:pt idx="686">
                  <c:v>261.57406616210937</c:v>
                </c:pt>
                <c:pt idx="687">
                  <c:v>261.57406616210937</c:v>
                </c:pt>
                <c:pt idx="688">
                  <c:v>261.57406616210937</c:v>
                </c:pt>
                <c:pt idx="689">
                  <c:v>261.57406616210937</c:v>
                </c:pt>
                <c:pt idx="690">
                  <c:v>261.57406616210937</c:v>
                </c:pt>
                <c:pt idx="691">
                  <c:v>261.57406616210937</c:v>
                </c:pt>
                <c:pt idx="692">
                  <c:v>261.57406616210937</c:v>
                </c:pt>
                <c:pt idx="693">
                  <c:v>261.57406616210937</c:v>
                </c:pt>
                <c:pt idx="694">
                  <c:v>261.88178096637131</c:v>
                </c:pt>
                <c:pt idx="695">
                  <c:v>266.20370483398438</c:v>
                </c:pt>
                <c:pt idx="696">
                  <c:v>266.20370483398438</c:v>
                </c:pt>
                <c:pt idx="697">
                  <c:v>266.20370483398438</c:v>
                </c:pt>
                <c:pt idx="698">
                  <c:v>266.20370483398438</c:v>
                </c:pt>
                <c:pt idx="699">
                  <c:v>266.20370483398438</c:v>
                </c:pt>
                <c:pt idx="700">
                  <c:v>266.20370483398438</c:v>
                </c:pt>
                <c:pt idx="701">
                  <c:v>266.20370483398438</c:v>
                </c:pt>
                <c:pt idx="702">
                  <c:v>266.20370483398438</c:v>
                </c:pt>
                <c:pt idx="703">
                  <c:v>266.20370483398438</c:v>
                </c:pt>
                <c:pt idx="704">
                  <c:v>266.20370483398438</c:v>
                </c:pt>
                <c:pt idx="705">
                  <c:v>266.20370483398438</c:v>
                </c:pt>
                <c:pt idx="706">
                  <c:v>266.20370483398438</c:v>
                </c:pt>
                <c:pt idx="707">
                  <c:v>266.20370483398438</c:v>
                </c:pt>
                <c:pt idx="708">
                  <c:v>266.20370483398438</c:v>
                </c:pt>
                <c:pt idx="709">
                  <c:v>266.20370483398438</c:v>
                </c:pt>
                <c:pt idx="710">
                  <c:v>266.20370483398438</c:v>
                </c:pt>
                <c:pt idx="711">
                  <c:v>266.20370483398438</c:v>
                </c:pt>
                <c:pt idx="712">
                  <c:v>266.20370483398438</c:v>
                </c:pt>
                <c:pt idx="713">
                  <c:v>266.20370483398438</c:v>
                </c:pt>
                <c:pt idx="714">
                  <c:v>266.20370483398438</c:v>
                </c:pt>
                <c:pt idx="715">
                  <c:v>266.20370483398438</c:v>
                </c:pt>
                <c:pt idx="716">
                  <c:v>266.20370483398438</c:v>
                </c:pt>
                <c:pt idx="717">
                  <c:v>266.20370483398438</c:v>
                </c:pt>
                <c:pt idx="718">
                  <c:v>266.20370483398438</c:v>
                </c:pt>
                <c:pt idx="719">
                  <c:v>266.20370483398438</c:v>
                </c:pt>
                <c:pt idx="720">
                  <c:v>266.20370483398438</c:v>
                </c:pt>
                <c:pt idx="721">
                  <c:v>266.20370483398438</c:v>
                </c:pt>
                <c:pt idx="722">
                  <c:v>266.20370483398438</c:v>
                </c:pt>
                <c:pt idx="723">
                  <c:v>266.20370483398438</c:v>
                </c:pt>
                <c:pt idx="724">
                  <c:v>266.20370483398438</c:v>
                </c:pt>
                <c:pt idx="725">
                  <c:v>266.20370483398438</c:v>
                </c:pt>
                <c:pt idx="726">
                  <c:v>266.20370483398438</c:v>
                </c:pt>
                <c:pt idx="727">
                  <c:v>266.20370483398438</c:v>
                </c:pt>
                <c:pt idx="728">
                  <c:v>266.20370483398438</c:v>
                </c:pt>
                <c:pt idx="729">
                  <c:v>266.20370483398438</c:v>
                </c:pt>
                <c:pt idx="730">
                  <c:v>266.20370483398438</c:v>
                </c:pt>
                <c:pt idx="731">
                  <c:v>266.20370483398438</c:v>
                </c:pt>
                <c:pt idx="732">
                  <c:v>266.20370483398438</c:v>
                </c:pt>
                <c:pt idx="733">
                  <c:v>266.20370483398438</c:v>
                </c:pt>
                <c:pt idx="734">
                  <c:v>266.20370483398438</c:v>
                </c:pt>
                <c:pt idx="735">
                  <c:v>266.20370483398438</c:v>
                </c:pt>
                <c:pt idx="736">
                  <c:v>266.20370483398438</c:v>
                </c:pt>
                <c:pt idx="737">
                  <c:v>266.20370483398438</c:v>
                </c:pt>
                <c:pt idx="738">
                  <c:v>266.20370483398438</c:v>
                </c:pt>
                <c:pt idx="739">
                  <c:v>266.20370483398438</c:v>
                </c:pt>
                <c:pt idx="740">
                  <c:v>266.20370483398438</c:v>
                </c:pt>
                <c:pt idx="741">
                  <c:v>266.20370483398438</c:v>
                </c:pt>
                <c:pt idx="742">
                  <c:v>266.20370483398438</c:v>
                </c:pt>
                <c:pt idx="743">
                  <c:v>266.20370483398438</c:v>
                </c:pt>
                <c:pt idx="744">
                  <c:v>266.20370483398438</c:v>
                </c:pt>
                <c:pt idx="745">
                  <c:v>266.20370483398438</c:v>
                </c:pt>
                <c:pt idx="746">
                  <c:v>266.20370483398438</c:v>
                </c:pt>
                <c:pt idx="747">
                  <c:v>266.20370483398438</c:v>
                </c:pt>
                <c:pt idx="748">
                  <c:v>266.20370483398438</c:v>
                </c:pt>
                <c:pt idx="749">
                  <c:v>266.20370483398438</c:v>
                </c:pt>
                <c:pt idx="750">
                  <c:v>266.20370483398438</c:v>
                </c:pt>
                <c:pt idx="751">
                  <c:v>266.20370483398438</c:v>
                </c:pt>
                <c:pt idx="752">
                  <c:v>266.20370483398438</c:v>
                </c:pt>
                <c:pt idx="753">
                  <c:v>266.20370483398438</c:v>
                </c:pt>
                <c:pt idx="754">
                  <c:v>265.85422489997001</c:v>
                </c:pt>
                <c:pt idx="755">
                  <c:v>260.995361328125</c:v>
                </c:pt>
                <c:pt idx="756">
                  <c:v>260.995361328125</c:v>
                </c:pt>
                <c:pt idx="757">
                  <c:v>260.995361328125</c:v>
                </c:pt>
                <c:pt idx="758">
                  <c:v>260.995361328125</c:v>
                </c:pt>
                <c:pt idx="759">
                  <c:v>260.995361328125</c:v>
                </c:pt>
                <c:pt idx="760">
                  <c:v>260.995361328125</c:v>
                </c:pt>
                <c:pt idx="761">
                  <c:v>260.995361328125</c:v>
                </c:pt>
                <c:pt idx="762">
                  <c:v>260.995361328125</c:v>
                </c:pt>
                <c:pt idx="763">
                  <c:v>260.995361328125</c:v>
                </c:pt>
                <c:pt idx="764">
                  <c:v>260.995361328125</c:v>
                </c:pt>
                <c:pt idx="765">
                  <c:v>260.995361328125</c:v>
                </c:pt>
                <c:pt idx="766">
                  <c:v>260.995361328125</c:v>
                </c:pt>
                <c:pt idx="767">
                  <c:v>260.995361328125</c:v>
                </c:pt>
                <c:pt idx="768">
                  <c:v>260.995361328125</c:v>
                </c:pt>
                <c:pt idx="769">
                  <c:v>260.995361328125</c:v>
                </c:pt>
                <c:pt idx="770">
                  <c:v>260.995361328125</c:v>
                </c:pt>
                <c:pt idx="771">
                  <c:v>260.995361328125</c:v>
                </c:pt>
                <c:pt idx="772">
                  <c:v>260.995361328125</c:v>
                </c:pt>
                <c:pt idx="773">
                  <c:v>260.995361328125</c:v>
                </c:pt>
                <c:pt idx="774">
                  <c:v>260.995361328125</c:v>
                </c:pt>
                <c:pt idx="775">
                  <c:v>260.995361328125</c:v>
                </c:pt>
                <c:pt idx="776">
                  <c:v>260.995361328125</c:v>
                </c:pt>
                <c:pt idx="777">
                  <c:v>260.995361328125</c:v>
                </c:pt>
                <c:pt idx="778">
                  <c:v>260.995361328125</c:v>
                </c:pt>
                <c:pt idx="779">
                  <c:v>260.995361328125</c:v>
                </c:pt>
                <c:pt idx="780">
                  <c:v>260.995361328125</c:v>
                </c:pt>
                <c:pt idx="781">
                  <c:v>260.995361328125</c:v>
                </c:pt>
                <c:pt idx="782">
                  <c:v>260.995361328125</c:v>
                </c:pt>
                <c:pt idx="783">
                  <c:v>260.995361328125</c:v>
                </c:pt>
                <c:pt idx="784">
                  <c:v>260.995361328125</c:v>
                </c:pt>
                <c:pt idx="785">
                  <c:v>260.995361328125</c:v>
                </c:pt>
                <c:pt idx="786">
                  <c:v>260.995361328125</c:v>
                </c:pt>
                <c:pt idx="787">
                  <c:v>260.995361328125</c:v>
                </c:pt>
                <c:pt idx="788">
                  <c:v>260.995361328125</c:v>
                </c:pt>
                <c:pt idx="789">
                  <c:v>260.995361328125</c:v>
                </c:pt>
                <c:pt idx="790">
                  <c:v>260.995361328125</c:v>
                </c:pt>
                <c:pt idx="791">
                  <c:v>260.995361328125</c:v>
                </c:pt>
                <c:pt idx="792">
                  <c:v>260.995361328125</c:v>
                </c:pt>
                <c:pt idx="793">
                  <c:v>260.995361328125</c:v>
                </c:pt>
                <c:pt idx="794">
                  <c:v>260.995361328125</c:v>
                </c:pt>
                <c:pt idx="795">
                  <c:v>260.995361328125</c:v>
                </c:pt>
                <c:pt idx="796">
                  <c:v>260.995361328125</c:v>
                </c:pt>
                <c:pt idx="797">
                  <c:v>260.995361328125</c:v>
                </c:pt>
                <c:pt idx="798">
                  <c:v>260.995361328125</c:v>
                </c:pt>
                <c:pt idx="799">
                  <c:v>260.995361328125</c:v>
                </c:pt>
                <c:pt idx="800">
                  <c:v>260.995361328125</c:v>
                </c:pt>
                <c:pt idx="801">
                  <c:v>260.995361328125</c:v>
                </c:pt>
                <c:pt idx="802">
                  <c:v>260.995361328125</c:v>
                </c:pt>
                <c:pt idx="803">
                  <c:v>260.995361328125</c:v>
                </c:pt>
                <c:pt idx="804">
                  <c:v>260.995361328125</c:v>
                </c:pt>
                <c:pt idx="805">
                  <c:v>260.995361328125</c:v>
                </c:pt>
                <c:pt idx="806">
                  <c:v>260.995361328125</c:v>
                </c:pt>
                <c:pt idx="807">
                  <c:v>260.995361328125</c:v>
                </c:pt>
                <c:pt idx="808">
                  <c:v>260.995361328125</c:v>
                </c:pt>
                <c:pt idx="809">
                  <c:v>260.995361328125</c:v>
                </c:pt>
                <c:pt idx="810">
                  <c:v>260.995361328125</c:v>
                </c:pt>
                <c:pt idx="811">
                  <c:v>260.995361328125</c:v>
                </c:pt>
                <c:pt idx="812">
                  <c:v>260.995361328125</c:v>
                </c:pt>
                <c:pt idx="813">
                  <c:v>260.995361328125</c:v>
                </c:pt>
                <c:pt idx="814">
                  <c:v>261.45022247992455</c:v>
                </c:pt>
                <c:pt idx="815">
                  <c:v>264.46759033203125</c:v>
                </c:pt>
                <c:pt idx="816">
                  <c:v>264.46759033203125</c:v>
                </c:pt>
                <c:pt idx="817">
                  <c:v>264.46759033203125</c:v>
                </c:pt>
                <c:pt idx="818">
                  <c:v>264.46759033203125</c:v>
                </c:pt>
                <c:pt idx="819">
                  <c:v>264.46759033203125</c:v>
                </c:pt>
                <c:pt idx="820">
                  <c:v>264.46759033203125</c:v>
                </c:pt>
                <c:pt idx="821">
                  <c:v>264.46759033203125</c:v>
                </c:pt>
                <c:pt idx="822">
                  <c:v>264.46759033203125</c:v>
                </c:pt>
                <c:pt idx="823">
                  <c:v>264.46759033203125</c:v>
                </c:pt>
                <c:pt idx="824">
                  <c:v>264.46759033203125</c:v>
                </c:pt>
                <c:pt idx="825">
                  <c:v>264.46759033203125</c:v>
                </c:pt>
                <c:pt idx="826">
                  <c:v>264.46759033203125</c:v>
                </c:pt>
                <c:pt idx="827">
                  <c:v>264.46759033203125</c:v>
                </c:pt>
                <c:pt idx="828">
                  <c:v>264.46759033203125</c:v>
                </c:pt>
                <c:pt idx="829">
                  <c:v>264.46759033203125</c:v>
                </c:pt>
                <c:pt idx="830">
                  <c:v>264.46759033203125</c:v>
                </c:pt>
                <c:pt idx="831">
                  <c:v>264.46759033203125</c:v>
                </c:pt>
                <c:pt idx="832">
                  <c:v>264.46759033203125</c:v>
                </c:pt>
                <c:pt idx="833">
                  <c:v>264.46759033203125</c:v>
                </c:pt>
                <c:pt idx="834">
                  <c:v>264.46759033203125</c:v>
                </c:pt>
                <c:pt idx="835">
                  <c:v>264.46759033203125</c:v>
                </c:pt>
                <c:pt idx="836">
                  <c:v>264.46759033203125</c:v>
                </c:pt>
                <c:pt idx="837">
                  <c:v>264.46759033203125</c:v>
                </c:pt>
                <c:pt idx="838">
                  <c:v>264.46759033203125</c:v>
                </c:pt>
                <c:pt idx="839">
                  <c:v>264.46759033203125</c:v>
                </c:pt>
                <c:pt idx="840">
                  <c:v>264.46759033203125</c:v>
                </c:pt>
                <c:pt idx="841">
                  <c:v>264.46759033203125</c:v>
                </c:pt>
                <c:pt idx="842">
                  <c:v>264.46759033203125</c:v>
                </c:pt>
                <c:pt idx="843">
                  <c:v>264.46759033203125</c:v>
                </c:pt>
                <c:pt idx="844">
                  <c:v>264.46759033203125</c:v>
                </c:pt>
                <c:pt idx="845">
                  <c:v>264.46759033203125</c:v>
                </c:pt>
                <c:pt idx="846">
                  <c:v>264.46759033203125</c:v>
                </c:pt>
                <c:pt idx="847">
                  <c:v>264.46759033203125</c:v>
                </c:pt>
                <c:pt idx="848">
                  <c:v>264.46759033203125</c:v>
                </c:pt>
                <c:pt idx="849">
                  <c:v>264.46759033203125</c:v>
                </c:pt>
                <c:pt idx="850">
                  <c:v>264.46759033203125</c:v>
                </c:pt>
                <c:pt idx="851">
                  <c:v>264.46759033203125</c:v>
                </c:pt>
                <c:pt idx="852">
                  <c:v>264.46759033203125</c:v>
                </c:pt>
                <c:pt idx="853">
                  <c:v>264.46759033203125</c:v>
                </c:pt>
                <c:pt idx="854">
                  <c:v>264.46759033203125</c:v>
                </c:pt>
                <c:pt idx="855">
                  <c:v>264.46759033203125</c:v>
                </c:pt>
                <c:pt idx="856">
                  <c:v>264.46759033203125</c:v>
                </c:pt>
                <c:pt idx="857">
                  <c:v>264.46759033203125</c:v>
                </c:pt>
                <c:pt idx="858">
                  <c:v>264.46759033203125</c:v>
                </c:pt>
                <c:pt idx="859">
                  <c:v>264.46759033203125</c:v>
                </c:pt>
                <c:pt idx="860">
                  <c:v>264.46759033203125</c:v>
                </c:pt>
                <c:pt idx="861">
                  <c:v>264.46759033203125</c:v>
                </c:pt>
                <c:pt idx="862">
                  <c:v>264.46759033203125</c:v>
                </c:pt>
                <c:pt idx="863">
                  <c:v>264.46759033203125</c:v>
                </c:pt>
                <c:pt idx="864">
                  <c:v>264.46759033203125</c:v>
                </c:pt>
                <c:pt idx="865">
                  <c:v>264.46759033203125</c:v>
                </c:pt>
                <c:pt idx="866">
                  <c:v>264.46759033203125</c:v>
                </c:pt>
                <c:pt idx="867">
                  <c:v>264.46759033203125</c:v>
                </c:pt>
                <c:pt idx="868">
                  <c:v>264.46759033203125</c:v>
                </c:pt>
                <c:pt idx="869">
                  <c:v>264.46759033203125</c:v>
                </c:pt>
                <c:pt idx="870">
                  <c:v>264.46759033203125</c:v>
                </c:pt>
                <c:pt idx="871">
                  <c:v>264.46759033203125</c:v>
                </c:pt>
                <c:pt idx="872">
                  <c:v>264.46759033203125</c:v>
                </c:pt>
                <c:pt idx="873">
                  <c:v>264.46759033203125</c:v>
                </c:pt>
                <c:pt idx="874">
                  <c:v>265.0770035389811</c:v>
                </c:pt>
                <c:pt idx="875">
                  <c:v>269.09722900390625</c:v>
                </c:pt>
                <c:pt idx="876">
                  <c:v>269.09722900390625</c:v>
                </c:pt>
                <c:pt idx="877">
                  <c:v>269.09722900390625</c:v>
                </c:pt>
                <c:pt idx="878">
                  <c:v>269.09722900390625</c:v>
                </c:pt>
                <c:pt idx="879">
                  <c:v>269.09722900390625</c:v>
                </c:pt>
                <c:pt idx="880">
                  <c:v>269.09722900390625</c:v>
                </c:pt>
                <c:pt idx="881">
                  <c:v>269.09722900390625</c:v>
                </c:pt>
                <c:pt idx="882">
                  <c:v>269.09722900390625</c:v>
                </c:pt>
                <c:pt idx="883">
                  <c:v>269.09722900390625</c:v>
                </c:pt>
                <c:pt idx="884">
                  <c:v>269.09722900390625</c:v>
                </c:pt>
                <c:pt idx="885">
                  <c:v>269.09722900390625</c:v>
                </c:pt>
                <c:pt idx="886">
                  <c:v>269.09722900390625</c:v>
                </c:pt>
                <c:pt idx="887">
                  <c:v>269.09722900390625</c:v>
                </c:pt>
                <c:pt idx="888">
                  <c:v>269.09722900390625</c:v>
                </c:pt>
                <c:pt idx="889">
                  <c:v>269.09722900390625</c:v>
                </c:pt>
                <c:pt idx="890">
                  <c:v>269.09722900390625</c:v>
                </c:pt>
                <c:pt idx="891">
                  <c:v>269.09722900390625</c:v>
                </c:pt>
                <c:pt idx="892">
                  <c:v>269.09722900390625</c:v>
                </c:pt>
                <c:pt idx="893">
                  <c:v>269.09722900390625</c:v>
                </c:pt>
                <c:pt idx="894">
                  <c:v>269.09722900390625</c:v>
                </c:pt>
                <c:pt idx="895">
                  <c:v>269.09722900390625</c:v>
                </c:pt>
                <c:pt idx="896">
                  <c:v>269.09722900390625</c:v>
                </c:pt>
                <c:pt idx="897">
                  <c:v>269.09722900390625</c:v>
                </c:pt>
                <c:pt idx="898">
                  <c:v>269.09722900390625</c:v>
                </c:pt>
                <c:pt idx="899">
                  <c:v>269.09722900390625</c:v>
                </c:pt>
                <c:pt idx="900">
                  <c:v>269.09722900390625</c:v>
                </c:pt>
                <c:pt idx="901">
                  <c:v>269.09722900390625</c:v>
                </c:pt>
                <c:pt idx="902">
                  <c:v>269.09722900390625</c:v>
                </c:pt>
                <c:pt idx="903">
                  <c:v>269.09722900390625</c:v>
                </c:pt>
                <c:pt idx="904">
                  <c:v>269.09722900390625</c:v>
                </c:pt>
                <c:pt idx="905">
                  <c:v>269.09722900390625</c:v>
                </c:pt>
                <c:pt idx="906">
                  <c:v>269.09722900390625</c:v>
                </c:pt>
                <c:pt idx="907">
                  <c:v>269.09722900390625</c:v>
                </c:pt>
                <c:pt idx="908">
                  <c:v>269.09722900390625</c:v>
                </c:pt>
                <c:pt idx="909">
                  <c:v>269.09722900390625</c:v>
                </c:pt>
                <c:pt idx="910">
                  <c:v>269.09722900390625</c:v>
                </c:pt>
                <c:pt idx="911">
                  <c:v>269.09722900390625</c:v>
                </c:pt>
                <c:pt idx="912">
                  <c:v>269.09722900390625</c:v>
                </c:pt>
                <c:pt idx="913">
                  <c:v>269.09722900390625</c:v>
                </c:pt>
                <c:pt idx="914">
                  <c:v>269.09722900390625</c:v>
                </c:pt>
                <c:pt idx="915">
                  <c:v>269.09722900390625</c:v>
                </c:pt>
                <c:pt idx="916">
                  <c:v>269.09722900390625</c:v>
                </c:pt>
                <c:pt idx="917">
                  <c:v>269.09722900390625</c:v>
                </c:pt>
                <c:pt idx="918">
                  <c:v>269.09722900390625</c:v>
                </c:pt>
                <c:pt idx="919">
                  <c:v>269.09722900390625</c:v>
                </c:pt>
                <c:pt idx="920">
                  <c:v>269.09722900390625</c:v>
                </c:pt>
                <c:pt idx="921">
                  <c:v>269.09722900390625</c:v>
                </c:pt>
                <c:pt idx="922">
                  <c:v>269.09722900390625</c:v>
                </c:pt>
                <c:pt idx="923">
                  <c:v>269.09722900390625</c:v>
                </c:pt>
                <c:pt idx="924">
                  <c:v>269.09722900390625</c:v>
                </c:pt>
                <c:pt idx="925">
                  <c:v>269.09722900390625</c:v>
                </c:pt>
                <c:pt idx="926">
                  <c:v>269.09722900390625</c:v>
                </c:pt>
                <c:pt idx="927">
                  <c:v>269.09722900390625</c:v>
                </c:pt>
                <c:pt idx="928">
                  <c:v>269.09722900390625</c:v>
                </c:pt>
                <c:pt idx="929">
                  <c:v>269.09722900390625</c:v>
                </c:pt>
                <c:pt idx="930">
                  <c:v>269.09722900390625</c:v>
                </c:pt>
                <c:pt idx="931">
                  <c:v>269.09722900390625</c:v>
                </c:pt>
                <c:pt idx="932">
                  <c:v>269.09722900390625</c:v>
                </c:pt>
                <c:pt idx="933">
                  <c:v>269.09722900390625</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264.02238308551165</c:v>
                </c:pt>
                <c:pt idx="1506">
                  <c:v>263.88888549804687</c:v>
                </c:pt>
                <c:pt idx="1507">
                  <c:v>263.88888549804687</c:v>
                </c:pt>
                <c:pt idx="1508">
                  <c:v>263.88888549804687</c:v>
                </c:pt>
                <c:pt idx="1509">
                  <c:v>263.88888549804687</c:v>
                </c:pt>
                <c:pt idx="1510">
                  <c:v>263.88888549804687</c:v>
                </c:pt>
                <c:pt idx="1511">
                  <c:v>263.88888549804687</c:v>
                </c:pt>
                <c:pt idx="1512">
                  <c:v>263.88888549804687</c:v>
                </c:pt>
                <c:pt idx="1513">
                  <c:v>263.88888549804687</c:v>
                </c:pt>
                <c:pt idx="1514">
                  <c:v>263.88888549804687</c:v>
                </c:pt>
                <c:pt idx="1515">
                  <c:v>263.88888549804687</c:v>
                </c:pt>
                <c:pt idx="1516">
                  <c:v>263.88888549804687</c:v>
                </c:pt>
                <c:pt idx="1517">
                  <c:v>263.88888549804687</c:v>
                </c:pt>
                <c:pt idx="1518">
                  <c:v>263.88888549804687</c:v>
                </c:pt>
                <c:pt idx="1519">
                  <c:v>263.88888549804687</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303.3122850660389</c:v>
                </c:pt>
                <c:pt idx="1589">
                  <c:v>313.10118626952169</c:v>
                </c:pt>
                <c:pt idx="1590">
                  <c:v>296.9250379817762</c:v>
                </c:pt>
                <c:pt idx="1591">
                  <c:v>273.26107169183115</c:v>
                </c:pt>
                <c:pt idx="1592">
                  <c:v>261.57406616210937</c:v>
                </c:pt>
                <c:pt idx="1593">
                  <c:v>261.57406616210937</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298.61111450195312</c:v>
                </c:pt>
                <c:pt idx="2026">
                  <c:v>298.61111450195312</c:v>
                </c:pt>
                <c:pt idx="2027">
                  <c:v>298.61111450195312</c:v>
                </c:pt>
                <c:pt idx="2028">
                  <c:v>298.61111450195312</c:v>
                </c:pt>
                <c:pt idx="2029">
                  <c:v>298.61111450195312</c:v>
                </c:pt>
                <c:pt idx="2030">
                  <c:v>298.61111450195312</c:v>
                </c:pt>
                <c:pt idx="2031">
                  <c:v>298.61111450195312</c:v>
                </c:pt>
                <c:pt idx="2032">
                  <c:v>298.61111450195312</c:v>
                </c:pt>
                <c:pt idx="2033">
                  <c:v>298.61111450195312</c:v>
                </c:pt>
                <c:pt idx="2034">
                  <c:v>280.58564713485538</c:v>
                </c:pt>
                <c:pt idx="2035">
                  <c:v>276.04165649414062</c:v>
                </c:pt>
                <c:pt idx="2036">
                  <c:v>276.04165649414062</c:v>
                </c:pt>
                <c:pt idx="2037">
                  <c:v>276.04165649414062</c:v>
                </c:pt>
                <c:pt idx="2038">
                  <c:v>276.04165649414062</c:v>
                </c:pt>
                <c:pt idx="2039">
                  <c:v>276.04165649414062</c:v>
                </c:pt>
                <c:pt idx="2040">
                  <c:v>276.04165649414062</c:v>
                </c:pt>
                <c:pt idx="2041">
                  <c:v>276.04165649414062</c:v>
                </c:pt>
                <c:pt idx="2042">
                  <c:v>282.77429847108823</c:v>
                </c:pt>
                <c:pt idx="2043">
                  <c:v>296.29629516601562</c:v>
                </c:pt>
                <c:pt idx="2044">
                  <c:v>296.29629516601562</c:v>
                </c:pt>
                <c:pt idx="2045">
                  <c:v>296.29629516601562</c:v>
                </c:pt>
                <c:pt idx="2046">
                  <c:v>296.29629516601562</c:v>
                </c:pt>
                <c:pt idx="2047">
                  <c:v>296.29629516601562</c:v>
                </c:pt>
                <c:pt idx="2048">
                  <c:v>296.29629516601562</c:v>
                </c:pt>
                <c:pt idx="2049">
                  <c:v>296.29629516601562</c:v>
                </c:pt>
                <c:pt idx="2050">
                  <c:v>296.29629516601562</c:v>
                </c:pt>
                <c:pt idx="2051">
                  <c:v>296.29629516601562</c:v>
                </c:pt>
                <c:pt idx="2052">
                  <c:v>296.29629516601562</c:v>
                </c:pt>
                <c:pt idx="2053">
                  <c:v>296.29629516601562</c:v>
                </c:pt>
                <c:pt idx="2054">
                  <c:v>296.29629516601562</c:v>
                </c:pt>
                <c:pt idx="2055">
                  <c:v>296.29629516601562</c:v>
                </c:pt>
                <c:pt idx="2056">
                  <c:v>296.29629516601562</c:v>
                </c:pt>
                <c:pt idx="2057">
                  <c:v>296.29629516601562</c:v>
                </c:pt>
                <c:pt idx="2058">
                  <c:v>296.29629516601562</c:v>
                </c:pt>
                <c:pt idx="2059">
                  <c:v>296.29629516601562</c:v>
                </c:pt>
                <c:pt idx="2060">
                  <c:v>296.29629516601562</c:v>
                </c:pt>
                <c:pt idx="2061">
                  <c:v>296.29629516601562</c:v>
                </c:pt>
                <c:pt idx="2062">
                  <c:v>296.29629516601562</c:v>
                </c:pt>
                <c:pt idx="2063">
                  <c:v>296.29629516601562</c:v>
                </c:pt>
                <c:pt idx="2064">
                  <c:v>296.29629516601562</c:v>
                </c:pt>
                <c:pt idx="2065">
                  <c:v>296.29629516601562</c:v>
                </c:pt>
                <c:pt idx="2066">
                  <c:v>296.29629516601562</c:v>
                </c:pt>
                <c:pt idx="2067">
                  <c:v>296.29629516601562</c:v>
                </c:pt>
                <c:pt idx="2068">
                  <c:v>296.29629516601562</c:v>
                </c:pt>
                <c:pt idx="2069">
                  <c:v>296.29629516601562</c:v>
                </c:pt>
                <c:pt idx="2070">
                  <c:v>296.29629516601562</c:v>
                </c:pt>
                <c:pt idx="2071">
                  <c:v>296.29629516601562</c:v>
                </c:pt>
                <c:pt idx="2072">
                  <c:v>296.29629516601562</c:v>
                </c:pt>
                <c:pt idx="2073">
                  <c:v>296.29629516601562</c:v>
                </c:pt>
                <c:pt idx="2074">
                  <c:v>296.29629516601562</c:v>
                </c:pt>
                <c:pt idx="2075">
                  <c:v>296.29629516601562</c:v>
                </c:pt>
                <c:pt idx="2076">
                  <c:v>296.29629516601562</c:v>
                </c:pt>
                <c:pt idx="2077">
                  <c:v>296.29629516601562</c:v>
                </c:pt>
                <c:pt idx="2078">
                  <c:v>296.29629516601562</c:v>
                </c:pt>
                <c:pt idx="2079">
                  <c:v>296.29629516601562</c:v>
                </c:pt>
                <c:pt idx="2080">
                  <c:v>296.29629516601562</c:v>
                </c:pt>
                <c:pt idx="2081">
                  <c:v>296.29629516601562</c:v>
                </c:pt>
                <c:pt idx="2082">
                  <c:v>296.29629516601562</c:v>
                </c:pt>
                <c:pt idx="2083">
                  <c:v>293.48204256924714</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265.71588846704918</c:v>
                </c:pt>
                <c:pt idx="2097">
                  <c:v>295.13888549804687</c:v>
                </c:pt>
                <c:pt idx="2098">
                  <c:v>295.13888549804687</c:v>
                </c:pt>
                <c:pt idx="2099">
                  <c:v>295.13888549804687</c:v>
                </c:pt>
                <c:pt idx="2100">
                  <c:v>295.13888549804687</c:v>
                </c:pt>
                <c:pt idx="2101">
                  <c:v>295.13888549804687</c:v>
                </c:pt>
                <c:pt idx="2102">
                  <c:v>295.13888549804687</c:v>
                </c:pt>
                <c:pt idx="2103">
                  <c:v>295.13888549804687</c:v>
                </c:pt>
                <c:pt idx="2104">
                  <c:v>295.13888549804687</c:v>
                </c:pt>
                <c:pt idx="2105">
                  <c:v>295.13888549804687</c:v>
                </c:pt>
                <c:pt idx="2106">
                  <c:v>295.13888549804687</c:v>
                </c:pt>
                <c:pt idx="2107">
                  <c:v>295.13888549804687</c:v>
                </c:pt>
                <c:pt idx="2108">
                  <c:v>295.13888549804687</c:v>
                </c:pt>
                <c:pt idx="2109">
                  <c:v>295.13888549804687</c:v>
                </c:pt>
                <c:pt idx="2110">
                  <c:v>295.13888549804687</c:v>
                </c:pt>
                <c:pt idx="2111">
                  <c:v>295.13888549804687</c:v>
                </c:pt>
                <c:pt idx="2112">
                  <c:v>295.13888549804687</c:v>
                </c:pt>
                <c:pt idx="2113">
                  <c:v>295.13888549804687</c:v>
                </c:pt>
                <c:pt idx="2114">
                  <c:v>295.13888549804687</c:v>
                </c:pt>
                <c:pt idx="2115">
                  <c:v>295.13888549804687</c:v>
                </c:pt>
                <c:pt idx="2116">
                  <c:v>295.13888549804687</c:v>
                </c:pt>
                <c:pt idx="2117">
                  <c:v>284.88606370122483</c:v>
                </c:pt>
                <c:pt idx="2118">
                  <c:v>273.14813232421875</c:v>
                </c:pt>
                <c:pt idx="2119">
                  <c:v>273.14813232421875</c:v>
                </c:pt>
                <c:pt idx="2120">
                  <c:v>273.14813232421875</c:v>
                </c:pt>
                <c:pt idx="2121">
                  <c:v>273.14813232421875</c:v>
                </c:pt>
                <c:pt idx="2122">
                  <c:v>273.14813232421875</c:v>
                </c:pt>
                <c:pt idx="2123">
                  <c:v>273.14813232421875</c:v>
                </c:pt>
                <c:pt idx="2124">
                  <c:v>273.14813232421875</c:v>
                </c:pt>
                <c:pt idx="2125">
                  <c:v>273.14813232421875</c:v>
                </c:pt>
                <c:pt idx="2126">
                  <c:v>273.14813232421875</c:v>
                </c:pt>
                <c:pt idx="2127">
                  <c:v>273.14813232421875</c:v>
                </c:pt>
                <c:pt idx="2128">
                  <c:v>273.14813232421875</c:v>
                </c:pt>
                <c:pt idx="2129">
                  <c:v>273.14813232421875</c:v>
                </c:pt>
                <c:pt idx="2130">
                  <c:v>0</c:v>
                </c:pt>
                <c:pt idx="2131">
                  <c:v>0</c:v>
                </c:pt>
                <c:pt idx="2132">
                  <c:v>0</c:v>
                </c:pt>
                <c:pt idx="2133">
                  <c:v>0</c:v>
                </c:pt>
                <c:pt idx="2134">
                  <c:v>0</c:v>
                </c:pt>
                <c:pt idx="2135">
                  <c:v>0</c:v>
                </c:pt>
                <c:pt idx="2136">
                  <c:v>0</c:v>
                </c:pt>
                <c:pt idx="2137">
                  <c:v>257.57352323021217</c:v>
                </c:pt>
                <c:pt idx="2138">
                  <c:v>273.14813232421875</c:v>
                </c:pt>
                <c:pt idx="2139">
                  <c:v>273.14813232421875</c:v>
                </c:pt>
                <c:pt idx="2140">
                  <c:v>273.14813232421875</c:v>
                </c:pt>
                <c:pt idx="2141">
                  <c:v>273.14813232421875</c:v>
                </c:pt>
                <c:pt idx="2142">
                  <c:v>273.14813232421875</c:v>
                </c:pt>
                <c:pt idx="2143">
                  <c:v>0</c:v>
                </c:pt>
                <c:pt idx="2144">
                  <c:v>278.35647583007812</c:v>
                </c:pt>
                <c:pt idx="2145">
                  <c:v>278.35647583007812</c:v>
                </c:pt>
                <c:pt idx="2146">
                  <c:v>278.70398242230971</c:v>
                </c:pt>
                <c:pt idx="2147">
                  <c:v>278.9351806640625</c:v>
                </c:pt>
                <c:pt idx="2148">
                  <c:v>278.9351806640625</c:v>
                </c:pt>
                <c:pt idx="2149">
                  <c:v>278.9351806640625</c:v>
                </c:pt>
                <c:pt idx="2150">
                  <c:v>278.9351806640625</c:v>
                </c:pt>
                <c:pt idx="2151">
                  <c:v>278.9351806640625</c:v>
                </c:pt>
                <c:pt idx="2152">
                  <c:v>278.9351806640625</c:v>
                </c:pt>
                <c:pt idx="2153">
                  <c:v>278.9351806640625</c:v>
                </c:pt>
                <c:pt idx="2154">
                  <c:v>289.74035375739135</c:v>
                </c:pt>
                <c:pt idx="2155">
                  <c:v>299.1898193359375</c:v>
                </c:pt>
                <c:pt idx="2156">
                  <c:v>299.1898193359375</c:v>
                </c:pt>
                <c:pt idx="2157">
                  <c:v>299.1898193359375</c:v>
                </c:pt>
                <c:pt idx="2158">
                  <c:v>299.1898193359375</c:v>
                </c:pt>
                <c:pt idx="2159">
                  <c:v>299.1898193359375</c:v>
                </c:pt>
                <c:pt idx="2160">
                  <c:v>299.1898193359375</c:v>
                </c:pt>
                <c:pt idx="2161">
                  <c:v>299.1898193359375</c:v>
                </c:pt>
                <c:pt idx="2162">
                  <c:v>299.1898193359375</c:v>
                </c:pt>
                <c:pt idx="2163">
                  <c:v>299.1898193359375</c:v>
                </c:pt>
                <c:pt idx="2164">
                  <c:v>299.1898193359375</c:v>
                </c:pt>
                <c:pt idx="2165">
                  <c:v>299.1898193359375</c:v>
                </c:pt>
                <c:pt idx="2166">
                  <c:v>299.1898193359375</c:v>
                </c:pt>
                <c:pt idx="2167">
                  <c:v>299.1898193359375</c:v>
                </c:pt>
                <c:pt idx="2168">
                  <c:v>299.1898193359375</c:v>
                </c:pt>
                <c:pt idx="2169">
                  <c:v>299.1898193359375</c:v>
                </c:pt>
                <c:pt idx="2170">
                  <c:v>0</c:v>
                </c:pt>
                <c:pt idx="2171">
                  <c:v>0</c:v>
                </c:pt>
                <c:pt idx="2172">
                  <c:v>0</c:v>
                </c:pt>
                <c:pt idx="2173">
                  <c:v>0</c:v>
                </c:pt>
                <c:pt idx="2174">
                  <c:v>0</c:v>
                </c:pt>
                <c:pt idx="2175">
                  <c:v>0</c:v>
                </c:pt>
                <c:pt idx="2176">
                  <c:v>280.67129516601562</c:v>
                </c:pt>
                <c:pt idx="2177">
                  <c:v>284.96297284603742</c:v>
                </c:pt>
                <c:pt idx="2178">
                  <c:v>302.08334350585937</c:v>
                </c:pt>
                <c:pt idx="2179">
                  <c:v>302.08334350585937</c:v>
                </c:pt>
                <c:pt idx="2180">
                  <c:v>302.08334350585937</c:v>
                </c:pt>
                <c:pt idx="2181">
                  <c:v>302.08334350585937</c:v>
                </c:pt>
                <c:pt idx="2182">
                  <c:v>302.08334350585937</c:v>
                </c:pt>
                <c:pt idx="2183">
                  <c:v>302.08334350585937</c:v>
                </c:pt>
                <c:pt idx="2184">
                  <c:v>302.08334350585937</c:v>
                </c:pt>
                <c:pt idx="2185">
                  <c:v>302.08334350585937</c:v>
                </c:pt>
                <c:pt idx="2186">
                  <c:v>302.08334350585937</c:v>
                </c:pt>
                <c:pt idx="2187">
                  <c:v>302.08334350585937</c:v>
                </c:pt>
                <c:pt idx="2188">
                  <c:v>302.08334350585937</c:v>
                </c:pt>
                <c:pt idx="2189">
                  <c:v>302.08334350585937</c:v>
                </c:pt>
                <c:pt idx="2190">
                  <c:v>302.08334350585937</c:v>
                </c:pt>
                <c:pt idx="2191">
                  <c:v>302.08334350585937</c:v>
                </c:pt>
                <c:pt idx="2192">
                  <c:v>302.08334350585937</c:v>
                </c:pt>
                <c:pt idx="2193">
                  <c:v>302.08334350585937</c:v>
                </c:pt>
                <c:pt idx="2194">
                  <c:v>302.08334350585937</c:v>
                </c:pt>
                <c:pt idx="2195">
                  <c:v>289.56042801480118</c:v>
                </c:pt>
                <c:pt idx="2196">
                  <c:v>281.25</c:v>
                </c:pt>
                <c:pt idx="2197">
                  <c:v>281.25</c:v>
                </c:pt>
                <c:pt idx="2198">
                  <c:v>281.25</c:v>
                </c:pt>
                <c:pt idx="2199">
                  <c:v>281.25</c:v>
                </c:pt>
                <c:pt idx="2200">
                  <c:v>281.25</c:v>
                </c:pt>
                <c:pt idx="2201">
                  <c:v>281.25</c:v>
                </c:pt>
                <c:pt idx="2202">
                  <c:v>281.25</c:v>
                </c:pt>
                <c:pt idx="2203">
                  <c:v>281.25</c:v>
                </c:pt>
                <c:pt idx="2204">
                  <c:v>281.25</c:v>
                </c:pt>
                <c:pt idx="2205">
                  <c:v>281.25</c:v>
                </c:pt>
                <c:pt idx="2206">
                  <c:v>281.25</c:v>
                </c:pt>
                <c:pt idx="2207">
                  <c:v>281.25</c:v>
                </c:pt>
                <c:pt idx="2208">
                  <c:v>281.25</c:v>
                </c:pt>
                <c:pt idx="2209">
                  <c:v>281.25</c:v>
                </c:pt>
                <c:pt idx="2210">
                  <c:v>281.25</c:v>
                </c:pt>
                <c:pt idx="2211">
                  <c:v>281.25</c:v>
                </c:pt>
                <c:pt idx="2212">
                  <c:v>281.25</c:v>
                </c:pt>
                <c:pt idx="2213">
                  <c:v>281.25</c:v>
                </c:pt>
                <c:pt idx="2214">
                  <c:v>281.25</c:v>
                </c:pt>
                <c:pt idx="2215">
                  <c:v>281.25</c:v>
                </c:pt>
                <c:pt idx="2216">
                  <c:v>281.25</c:v>
                </c:pt>
                <c:pt idx="2217">
                  <c:v>281.25</c:v>
                </c:pt>
                <c:pt idx="2218">
                  <c:v>281.43287148554174</c:v>
                </c:pt>
                <c:pt idx="2219">
                  <c:v>291.66665649414062</c:v>
                </c:pt>
                <c:pt idx="2220">
                  <c:v>291.66665649414062</c:v>
                </c:pt>
                <c:pt idx="2221">
                  <c:v>291.66665649414062</c:v>
                </c:pt>
                <c:pt idx="2222">
                  <c:v>291.66665649414062</c:v>
                </c:pt>
                <c:pt idx="2223">
                  <c:v>291.66665649414062</c:v>
                </c:pt>
                <c:pt idx="2224">
                  <c:v>291.66665649414062</c:v>
                </c:pt>
                <c:pt idx="2225">
                  <c:v>291.66665649414062</c:v>
                </c:pt>
                <c:pt idx="2226">
                  <c:v>291.66665649414062</c:v>
                </c:pt>
                <c:pt idx="2227">
                  <c:v>291.66665649414062</c:v>
                </c:pt>
                <c:pt idx="2228">
                  <c:v>291.66665649414062</c:v>
                </c:pt>
                <c:pt idx="2229">
                  <c:v>291.66665649414062</c:v>
                </c:pt>
                <c:pt idx="2230">
                  <c:v>291.66665649414062</c:v>
                </c:pt>
                <c:pt idx="2231">
                  <c:v>291.66665649414062</c:v>
                </c:pt>
                <c:pt idx="2232">
                  <c:v>291.66665649414062</c:v>
                </c:pt>
                <c:pt idx="2233">
                  <c:v>291.66665649414062</c:v>
                </c:pt>
                <c:pt idx="2234">
                  <c:v>291.66665649414062</c:v>
                </c:pt>
                <c:pt idx="2235">
                  <c:v>291.66665649414062</c:v>
                </c:pt>
                <c:pt idx="2236">
                  <c:v>282.25772302307502</c:v>
                </c:pt>
                <c:pt idx="2237">
                  <c:v>271.41204833984375</c:v>
                </c:pt>
                <c:pt idx="2238">
                  <c:v>271.41204833984375</c:v>
                </c:pt>
                <c:pt idx="2239">
                  <c:v>271.41204833984375</c:v>
                </c:pt>
                <c:pt idx="2240">
                  <c:v>271.41204833984375</c:v>
                </c:pt>
                <c:pt idx="2241">
                  <c:v>271.41204833984375</c:v>
                </c:pt>
                <c:pt idx="2242">
                  <c:v>271.41204833984375</c:v>
                </c:pt>
                <c:pt idx="2243">
                  <c:v>271.41204833984375</c:v>
                </c:pt>
                <c:pt idx="2244">
                  <c:v>271.41204833984375</c:v>
                </c:pt>
                <c:pt idx="2245">
                  <c:v>271.41204833984375</c:v>
                </c:pt>
                <c:pt idx="2246">
                  <c:v>271.41204833984375</c:v>
                </c:pt>
                <c:pt idx="2247">
                  <c:v>271.41204833984375</c:v>
                </c:pt>
                <c:pt idx="2248">
                  <c:v>271.41204833984375</c:v>
                </c:pt>
                <c:pt idx="2249">
                  <c:v>271.41204833984375</c:v>
                </c:pt>
                <c:pt idx="2250">
                  <c:v>271.41204833984375</c:v>
                </c:pt>
                <c:pt idx="2251">
                  <c:v>271.41204833984375</c:v>
                </c:pt>
                <c:pt idx="2252">
                  <c:v>271.41204833984375</c:v>
                </c:pt>
                <c:pt idx="2253">
                  <c:v>271.41204833984375</c:v>
                </c:pt>
                <c:pt idx="2254">
                  <c:v>271.41204833984375</c:v>
                </c:pt>
                <c:pt idx="2255">
                  <c:v>271.41204833984375</c:v>
                </c:pt>
                <c:pt idx="2256">
                  <c:v>271.41204833984375</c:v>
                </c:pt>
                <c:pt idx="2257">
                  <c:v>271.41204833984375</c:v>
                </c:pt>
                <c:pt idx="2258">
                  <c:v>271.41204833984375</c:v>
                </c:pt>
                <c:pt idx="2259">
                  <c:v>271.41204833984375</c:v>
                </c:pt>
                <c:pt idx="2260">
                  <c:v>271.41204833984375</c:v>
                </c:pt>
                <c:pt idx="2261">
                  <c:v>271.41204833984375</c:v>
                </c:pt>
                <c:pt idx="2262">
                  <c:v>271.41204833984375</c:v>
                </c:pt>
                <c:pt idx="2263">
                  <c:v>259.30383177027107</c:v>
                </c:pt>
                <c:pt idx="2264">
                  <c:v>251.15740966796875</c:v>
                </c:pt>
                <c:pt idx="2265">
                  <c:v>251.15740966796875</c:v>
                </c:pt>
                <c:pt idx="2266">
                  <c:v>251.15740966796875</c:v>
                </c:pt>
                <c:pt idx="2267">
                  <c:v>251.15740966796875</c:v>
                </c:pt>
                <c:pt idx="2268">
                  <c:v>251.15740966796875</c:v>
                </c:pt>
                <c:pt idx="2269">
                  <c:v>251.15740966796875</c:v>
                </c:pt>
                <c:pt idx="2270">
                  <c:v>251.15740966796875</c:v>
                </c:pt>
                <c:pt idx="2271">
                  <c:v>251.15740966796875</c:v>
                </c:pt>
                <c:pt idx="2272">
                  <c:v>251.15740966796875</c:v>
                </c:pt>
                <c:pt idx="2273">
                  <c:v>251.15740966796875</c:v>
                </c:pt>
                <c:pt idx="2274">
                  <c:v>251.15740966796875</c:v>
                </c:pt>
                <c:pt idx="2275">
                  <c:v>251.15740966796875</c:v>
                </c:pt>
                <c:pt idx="2276">
                  <c:v>251.15740966796875</c:v>
                </c:pt>
                <c:pt idx="2277">
                  <c:v>251.15740966796875</c:v>
                </c:pt>
                <c:pt idx="2278">
                  <c:v>251.15740966796875</c:v>
                </c:pt>
                <c:pt idx="2279">
                  <c:v>251.15740966796875</c:v>
                </c:pt>
                <c:pt idx="2280">
                  <c:v>251.15740966796875</c:v>
                </c:pt>
                <c:pt idx="2281">
                  <c:v>0</c:v>
                </c:pt>
                <c:pt idx="2282">
                  <c:v>0</c:v>
                </c:pt>
                <c:pt idx="2283">
                  <c:v>0</c:v>
                </c:pt>
                <c:pt idx="2284">
                  <c:v>0</c:v>
                </c:pt>
                <c:pt idx="2285">
                  <c:v>0</c:v>
                </c:pt>
                <c:pt idx="2286">
                  <c:v>0</c:v>
                </c:pt>
                <c:pt idx="2287">
                  <c:v>0</c:v>
                </c:pt>
                <c:pt idx="2288">
                  <c:v>0</c:v>
                </c:pt>
                <c:pt idx="2289">
                  <c:v>0</c:v>
                </c:pt>
                <c:pt idx="2290">
                  <c:v>263.88888549804687</c:v>
                </c:pt>
                <c:pt idx="2291">
                  <c:v>263.88888549804687</c:v>
                </c:pt>
                <c:pt idx="2292">
                  <c:v>263.88888549804687</c:v>
                </c:pt>
                <c:pt idx="2293">
                  <c:v>263.88888549804687</c:v>
                </c:pt>
                <c:pt idx="2294">
                  <c:v>263.88888549804687</c:v>
                </c:pt>
                <c:pt idx="2295">
                  <c:v>263.88888549804687</c:v>
                </c:pt>
                <c:pt idx="2296">
                  <c:v>263.88888549804687</c:v>
                </c:pt>
                <c:pt idx="2297">
                  <c:v>263.88888549804687</c:v>
                </c:pt>
                <c:pt idx="2298">
                  <c:v>263.88888549804687</c:v>
                </c:pt>
                <c:pt idx="2299">
                  <c:v>263.88888549804687</c:v>
                </c:pt>
                <c:pt idx="2300">
                  <c:v>263.88888549804687</c:v>
                </c:pt>
                <c:pt idx="2301">
                  <c:v>263.88888549804687</c:v>
                </c:pt>
                <c:pt idx="2302">
                  <c:v>263.88888549804687</c:v>
                </c:pt>
                <c:pt idx="2303">
                  <c:v>263.88888549804687</c:v>
                </c:pt>
                <c:pt idx="2304">
                  <c:v>263.88888549804687</c:v>
                </c:pt>
                <c:pt idx="2305">
                  <c:v>263.88888549804687</c:v>
                </c:pt>
                <c:pt idx="2306">
                  <c:v>263.88888549804687</c:v>
                </c:pt>
                <c:pt idx="2307">
                  <c:v>263.88888549804687</c:v>
                </c:pt>
                <c:pt idx="2308">
                  <c:v>263.88888549804687</c:v>
                </c:pt>
                <c:pt idx="2309">
                  <c:v>263.88888549804687</c:v>
                </c:pt>
                <c:pt idx="2310">
                  <c:v>263.88888549804687</c:v>
                </c:pt>
                <c:pt idx="2311">
                  <c:v>263.88888549804687</c:v>
                </c:pt>
                <c:pt idx="2312">
                  <c:v>263.88888549804687</c:v>
                </c:pt>
                <c:pt idx="2313">
                  <c:v>263.88888549804687</c:v>
                </c:pt>
                <c:pt idx="2314">
                  <c:v>263.88888549804687</c:v>
                </c:pt>
                <c:pt idx="2315">
                  <c:v>263.88888549804687</c:v>
                </c:pt>
                <c:pt idx="2316">
                  <c:v>263.88888549804687</c:v>
                </c:pt>
                <c:pt idx="2317">
                  <c:v>263.88888549804687</c:v>
                </c:pt>
                <c:pt idx="2318">
                  <c:v>263.88888549804687</c:v>
                </c:pt>
                <c:pt idx="2319">
                  <c:v>263.88888549804687</c:v>
                </c:pt>
                <c:pt idx="2320">
                  <c:v>263.88888549804687</c:v>
                </c:pt>
                <c:pt idx="2321">
                  <c:v>263.88888549804687</c:v>
                </c:pt>
                <c:pt idx="2322">
                  <c:v>263.88888549804687</c:v>
                </c:pt>
                <c:pt idx="2323">
                  <c:v>263.88888549804687</c:v>
                </c:pt>
                <c:pt idx="2324">
                  <c:v>263.88888549804687</c:v>
                </c:pt>
                <c:pt idx="2325">
                  <c:v>263.88888549804687</c:v>
                </c:pt>
                <c:pt idx="2326">
                  <c:v>263.88888549804687</c:v>
                </c:pt>
                <c:pt idx="2327">
                  <c:v>263.88888549804687</c:v>
                </c:pt>
                <c:pt idx="2328">
                  <c:v>263.88888549804687</c:v>
                </c:pt>
                <c:pt idx="2329">
                  <c:v>263.88888549804687</c:v>
                </c:pt>
                <c:pt idx="2330">
                  <c:v>263.88888549804687</c:v>
                </c:pt>
                <c:pt idx="2331">
                  <c:v>263.88888549804687</c:v>
                </c:pt>
                <c:pt idx="2332">
                  <c:v>263.88888549804687</c:v>
                </c:pt>
                <c:pt idx="2333">
                  <c:v>263.88888549804687</c:v>
                </c:pt>
                <c:pt idx="2334">
                  <c:v>263.88888549804687</c:v>
                </c:pt>
                <c:pt idx="2335">
                  <c:v>263.88888549804687</c:v>
                </c:pt>
                <c:pt idx="2336">
                  <c:v>263.88888549804687</c:v>
                </c:pt>
                <c:pt idx="2337">
                  <c:v>263.88888549804687</c:v>
                </c:pt>
                <c:pt idx="2338">
                  <c:v>263.88888549804687</c:v>
                </c:pt>
                <c:pt idx="2339">
                  <c:v>263.88888549804687</c:v>
                </c:pt>
                <c:pt idx="2340">
                  <c:v>263.88888549804687</c:v>
                </c:pt>
                <c:pt idx="2341">
                  <c:v>263.88888549804687</c:v>
                </c:pt>
                <c:pt idx="2342">
                  <c:v>263.88888549804687</c:v>
                </c:pt>
                <c:pt idx="2343">
                  <c:v>263.88888549804687</c:v>
                </c:pt>
                <c:pt idx="2344">
                  <c:v>263.88888549804687</c:v>
                </c:pt>
                <c:pt idx="2345">
                  <c:v>263.88888549804687</c:v>
                </c:pt>
                <c:pt idx="2346">
                  <c:v>263.88888549804687</c:v>
                </c:pt>
                <c:pt idx="2347">
                  <c:v>263.88888549804687</c:v>
                </c:pt>
                <c:pt idx="2348">
                  <c:v>263.88888549804687</c:v>
                </c:pt>
                <c:pt idx="2349">
                  <c:v>263.88888549804687</c:v>
                </c:pt>
                <c:pt idx="2350">
                  <c:v>265.73472221046688</c:v>
                </c:pt>
                <c:pt idx="2351">
                  <c:v>268.51852416992187</c:v>
                </c:pt>
                <c:pt idx="2352">
                  <c:v>268.51852416992187</c:v>
                </c:pt>
                <c:pt idx="2353">
                  <c:v>268.51852416992187</c:v>
                </c:pt>
                <c:pt idx="2354">
                  <c:v>268.51852416992187</c:v>
                </c:pt>
                <c:pt idx="2355">
                  <c:v>268.78025610181925</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numCache>
            </c:numRef>
          </c:val>
          <c:smooth val="0"/>
        </c:ser>
        <c:dLbls>
          <c:showLegendKey val="0"/>
          <c:showVal val="0"/>
          <c:showCatName val="0"/>
          <c:showSerName val="0"/>
          <c:showPercent val="0"/>
          <c:showBubbleSize val="0"/>
        </c:dLbls>
        <c:smooth val="0"/>
        <c:axId val="497473056"/>
        <c:axId val="497473448"/>
      </c:lineChart>
      <c:catAx>
        <c:axId val="497473056"/>
        <c:scaling>
          <c:orientation val="minMax"/>
        </c:scaling>
        <c:delete val="1"/>
        <c:axPos val="b"/>
        <c:numFmt formatCode="General" sourceLinked="1"/>
        <c:majorTickMark val="out"/>
        <c:minorTickMark val="none"/>
        <c:tickLblPos val="none"/>
        <c:crossAx val="497473448"/>
        <c:crosses val="autoZero"/>
        <c:auto val="1"/>
        <c:lblAlgn val="ctr"/>
        <c:lblOffset val="100"/>
        <c:noMultiLvlLbl val="0"/>
      </c:catAx>
      <c:valAx>
        <c:axId val="497473448"/>
        <c:scaling>
          <c:orientation val="minMax"/>
        </c:scaling>
        <c:delete val="1"/>
        <c:axPos val="l"/>
        <c:numFmt formatCode="General" sourceLinked="1"/>
        <c:majorTickMark val="out"/>
        <c:minorTickMark val="none"/>
        <c:tickLblPos val="none"/>
        <c:crossAx val="497473056"/>
        <c:crosses val="autoZero"/>
        <c:crossBetween val="between"/>
      </c:valAx>
      <c:spPr>
        <a:noFill/>
      </c:spPr>
    </c:plotArea>
    <c:plotVisOnly val="1"/>
    <c:dispBlanksAs val="zero"/>
    <c:showDLblsOverMax val="0"/>
  </c:chart>
  <c:spPr>
    <a:noFill/>
    <a:ln w="3175"/>
  </c:spPr>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chart" Target="../charts/chart9.xml"/><Relationship Id="rId5" Type="http://schemas.openxmlformats.org/officeDocument/2006/relationships/image" Target="../media/image1.png"/><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92</xdr:col>
          <xdr:colOff>0</xdr:colOff>
          <xdr:row>2</xdr:row>
          <xdr:rowOff>0</xdr:rowOff>
        </xdr:from>
        <xdr:to>
          <xdr:col>97</xdr:col>
          <xdr:colOff>66675</xdr:colOff>
          <xdr:row>3</xdr:row>
          <xdr:rowOff>9525</xdr:rowOff>
        </xdr:to>
        <xdr:sp macro="" textlink="">
          <xdr:nvSpPr>
            <xdr:cNvPr id="19460" name="Butto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0000"/>
                  </a:solidFill>
                  <a:latin typeface="Calibri"/>
                </a:rPr>
                <a:t>RETRIEVE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98</xdr:col>
          <xdr:colOff>28575</xdr:colOff>
          <xdr:row>2</xdr:row>
          <xdr:rowOff>0</xdr:rowOff>
        </xdr:from>
        <xdr:to>
          <xdr:col>100</xdr:col>
          <xdr:colOff>419100</xdr:colOff>
          <xdr:row>3</xdr:row>
          <xdr:rowOff>9525</xdr:rowOff>
        </xdr:to>
        <xdr:sp macro="" textlink="">
          <xdr:nvSpPr>
            <xdr:cNvPr id="19461" name="Button 5" hidden="1">
              <a:extLst>
                <a:ext uri="{63B3BB69-23CF-44E3-9099-C40C66FF867C}">
                  <a14:compatExt spid="_x0000_s19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0000"/>
                  </a:solidFill>
                  <a:latin typeface="Calibri"/>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19050</xdr:colOff>
          <xdr:row>2</xdr:row>
          <xdr:rowOff>9525</xdr:rowOff>
        </xdr:from>
        <xdr:to>
          <xdr:col>90</xdr:col>
          <xdr:colOff>152400</xdr:colOff>
          <xdr:row>2</xdr:row>
          <xdr:rowOff>190500</xdr:rowOff>
        </xdr:to>
        <xdr:sp macro="" textlink="">
          <xdr:nvSpPr>
            <xdr:cNvPr id="19462" name="Button 6" hidden="1">
              <a:extLst>
                <a:ext uri="{63B3BB69-23CF-44E3-9099-C40C66FF867C}">
                  <a14:compatExt spid="_x0000_s194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PH" sz="700" b="1" i="0" u="none" strike="noStrike" baseline="0">
                  <a:solidFill>
                    <a:srgbClr val="000000"/>
                  </a:solidFill>
                  <a:latin typeface="Arial"/>
                  <a:cs typeface="Arial"/>
                </a:rPr>
                <a:t>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11</xdr:row>
          <xdr:rowOff>180975</xdr:rowOff>
        </xdr:from>
        <xdr:to>
          <xdr:col>5</xdr:col>
          <xdr:colOff>447675</xdr:colOff>
          <xdr:row>13</xdr:row>
          <xdr:rowOff>47625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KEYIN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11</xdr:row>
          <xdr:rowOff>180975</xdr:rowOff>
        </xdr:from>
        <xdr:to>
          <xdr:col>3</xdr:col>
          <xdr:colOff>409575</xdr:colOff>
          <xdr:row>13</xdr:row>
          <xdr:rowOff>47625</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11</xdr:row>
          <xdr:rowOff>171450</xdr:rowOff>
        </xdr:from>
        <xdr:to>
          <xdr:col>9</xdr:col>
          <xdr:colOff>85725</xdr:colOff>
          <xdr:row>13</xdr:row>
          <xdr:rowOff>171450</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PLAN vs ACTUAL (Realtime)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647700</xdr:colOff>
          <xdr:row>12</xdr:row>
          <xdr:rowOff>0</xdr:rowOff>
        </xdr:from>
        <xdr:to>
          <xdr:col>10</xdr:col>
          <xdr:colOff>657225</xdr:colOff>
          <xdr:row>13</xdr:row>
          <xdr:rowOff>38100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rPr>
                <a:t>unlock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1076325</xdr:colOff>
          <xdr:row>8</xdr:row>
          <xdr:rowOff>95250</xdr:rowOff>
        </xdr:from>
        <xdr:to>
          <xdr:col>4</xdr:col>
          <xdr:colOff>1066800</xdr:colOff>
          <xdr:row>9</xdr:row>
          <xdr:rowOff>190500</xdr:rowOff>
        </xdr:to>
        <xdr:sp macro="" textlink="">
          <xdr:nvSpPr>
            <xdr:cNvPr id="16400" name="Button 16" hidden="1">
              <a:extLst>
                <a:ext uri="{63B3BB69-23CF-44E3-9099-C40C66FF867C}">
                  <a14:compatExt spid="_x0000_s16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SEND FSF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10</xdr:row>
          <xdr:rowOff>104775</xdr:rowOff>
        </xdr:from>
        <xdr:to>
          <xdr:col>4</xdr:col>
          <xdr:colOff>1057275</xdr:colOff>
          <xdr:row>11</xdr:row>
          <xdr:rowOff>190500</xdr:rowOff>
        </xdr:to>
        <xdr:sp macro="" textlink="">
          <xdr:nvSpPr>
            <xdr:cNvPr id="16401" name="Button 17" hidden="1">
              <a:extLst>
                <a:ext uri="{63B3BB69-23CF-44E3-9099-C40C66FF867C}">
                  <a14:compatExt spid="_x0000_s16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SEND CF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1009650</xdr:colOff>
          <xdr:row>14</xdr:row>
          <xdr:rowOff>95250</xdr:rowOff>
        </xdr:from>
        <xdr:to>
          <xdr:col>4</xdr:col>
          <xdr:colOff>1076325</xdr:colOff>
          <xdr:row>15</xdr:row>
          <xdr:rowOff>180975</xdr:rowOff>
        </xdr:to>
        <xdr:sp macro="" textlink="">
          <xdr:nvSpPr>
            <xdr:cNvPr id="16402" name="Button 18" hidden="1">
              <a:extLst>
                <a:ext uri="{63B3BB69-23CF-44E3-9099-C40C66FF867C}">
                  <a14:compatExt spid="_x0000_s1640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SEND AFCA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2</xdr:row>
          <xdr:rowOff>85725</xdr:rowOff>
        </xdr:from>
        <xdr:to>
          <xdr:col>3</xdr:col>
          <xdr:colOff>419100</xdr:colOff>
          <xdr:row>4</xdr:row>
          <xdr:rowOff>123825</xdr:rowOff>
        </xdr:to>
        <xdr:sp macro="" textlink="">
          <xdr:nvSpPr>
            <xdr:cNvPr id="16403" name="Button 19"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200" b="1" i="0" u="none" strike="noStrike" baseline="0">
                  <a:solidFill>
                    <a:srgbClr val="000000"/>
                  </a:solidFill>
                  <a:latin typeface="Calibri"/>
                </a:rPr>
                <a:t>RETRIEVE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1152525</xdr:colOff>
          <xdr:row>4</xdr:row>
          <xdr:rowOff>28575</xdr:rowOff>
        </xdr:from>
        <xdr:to>
          <xdr:col>6</xdr:col>
          <xdr:colOff>0</xdr:colOff>
          <xdr:row>4</xdr:row>
          <xdr:rowOff>266700</xdr:rowOff>
        </xdr:to>
        <xdr:sp macro="" textlink="">
          <xdr:nvSpPr>
            <xdr:cNvPr id="16404" name="Button 20" hidden="1">
              <a:extLst>
                <a:ext uri="{63B3BB69-23CF-44E3-9099-C40C66FF867C}">
                  <a14:compatExt spid="_x0000_s1640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466725</xdr:colOff>
          <xdr:row>21</xdr:row>
          <xdr:rowOff>95250</xdr:rowOff>
        </xdr:from>
        <xdr:to>
          <xdr:col>4</xdr:col>
          <xdr:colOff>95250</xdr:colOff>
          <xdr:row>22</xdr:row>
          <xdr:rowOff>190500</xdr:rowOff>
        </xdr:to>
        <xdr:sp macro="" textlink="">
          <xdr:nvSpPr>
            <xdr:cNvPr id="16409" name="Button 25" hidden="1">
              <a:extLst>
                <a:ext uri="{63B3BB69-23CF-44E3-9099-C40C66FF867C}">
                  <a14:compatExt spid="_x0000_s16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xdr:colOff>
          <xdr:row>21</xdr:row>
          <xdr:rowOff>85725</xdr:rowOff>
        </xdr:from>
        <xdr:to>
          <xdr:col>6</xdr:col>
          <xdr:colOff>1085850</xdr:colOff>
          <xdr:row>22</xdr:row>
          <xdr:rowOff>257175</xdr:rowOff>
        </xdr:to>
        <xdr:sp macro="" textlink="">
          <xdr:nvSpPr>
            <xdr:cNvPr id="16410" name="Button 26" hidden="1">
              <a:extLst>
                <a:ext uri="{63B3BB69-23CF-44E3-9099-C40C66FF867C}">
                  <a14:compatExt spid="_x0000_s16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8</xdr:row>
          <xdr:rowOff>28575</xdr:rowOff>
        </xdr:from>
        <xdr:to>
          <xdr:col>3</xdr:col>
          <xdr:colOff>0</xdr:colOff>
          <xdr:row>9</xdr:row>
          <xdr:rowOff>171450</xdr:rowOff>
        </xdr:to>
        <xdr:sp macro="" textlink="">
          <xdr:nvSpPr>
            <xdr:cNvPr id="16411" name="Button 27" hidden="1">
              <a:extLst>
                <a:ext uri="{63B3BB69-23CF-44E3-9099-C40C66FF867C}">
                  <a14:compatExt spid="_x0000_s164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DISTRI-BUTE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3</xdr:row>
          <xdr:rowOff>190500</xdr:rowOff>
        </xdr:from>
        <xdr:to>
          <xdr:col>6</xdr:col>
          <xdr:colOff>1123950</xdr:colOff>
          <xdr:row>4</xdr:row>
          <xdr:rowOff>228600</xdr:rowOff>
        </xdr:to>
        <xdr:sp macro="" textlink="">
          <xdr:nvSpPr>
            <xdr:cNvPr id="16412" name="Button 28" hidden="1">
              <a:extLst>
                <a:ext uri="{63B3BB69-23CF-44E3-9099-C40C66FF867C}">
                  <a14:compatExt spid="_x0000_s1641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200" b="1" i="0" u="none" strike="noStrike" baseline="0">
                  <a:solidFill>
                    <a:srgbClr val="000000"/>
                  </a:solidFill>
                  <a:latin typeface="Arial"/>
                  <a:cs typeface="Arial"/>
                </a:rPr>
                <a:t>GO to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20</xdr:row>
      <xdr:rowOff>22452</xdr:rowOff>
    </xdr:from>
    <xdr:to>
      <xdr:col>99</xdr:col>
      <xdr:colOff>9525</xdr:colOff>
      <xdr:row>20</xdr:row>
      <xdr:rowOff>561975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21</xdr:row>
      <xdr:rowOff>371476</xdr:rowOff>
    </xdr:from>
    <xdr:to>
      <xdr:col>99</xdr:col>
      <xdr:colOff>9525</xdr:colOff>
      <xdr:row>23</xdr:row>
      <xdr:rowOff>9526</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24</xdr:row>
      <xdr:rowOff>10391</xdr:rowOff>
    </xdr:from>
    <xdr:to>
      <xdr:col>99</xdr:col>
      <xdr:colOff>9525</xdr:colOff>
      <xdr:row>25</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3921</xdr:colOff>
      <xdr:row>25</xdr:row>
      <xdr:rowOff>375142</xdr:rowOff>
    </xdr:from>
    <xdr:to>
      <xdr:col>99</xdr:col>
      <xdr:colOff>21850</xdr:colOff>
      <xdr:row>26</xdr:row>
      <xdr:rowOff>561975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130175</xdr:colOff>
      <xdr:row>171</xdr:row>
      <xdr:rowOff>95250</xdr:rowOff>
    </xdr:from>
    <xdr:to>
      <xdr:col>6</xdr:col>
      <xdr:colOff>120015</xdr:colOff>
      <xdr:row>172</xdr:row>
      <xdr:rowOff>61594</xdr:rowOff>
    </xdr:to>
    <xdr:sp macro="" textlink="">
      <xdr:nvSpPr>
        <xdr:cNvPr id="15" name="boxer10"/>
        <xdr:cNvSpPr/>
      </xdr:nvSpPr>
      <xdr:spPr>
        <a:xfrm>
          <a:off x="1625600" y="38100000"/>
          <a:ext cx="466090" cy="204469"/>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US" sz="1200" b="1"/>
            <a:t> </a:t>
          </a:r>
        </a:p>
      </xdr:txBody>
    </xdr:sp>
    <xdr:clientData/>
  </xdr:twoCellAnchor>
  <xdr:twoCellAnchor>
    <xdr:from>
      <xdr:col>3</xdr:col>
      <xdr:colOff>130175</xdr:colOff>
      <xdr:row>171</xdr:row>
      <xdr:rowOff>95250</xdr:rowOff>
    </xdr:from>
    <xdr:to>
      <xdr:col>6</xdr:col>
      <xdr:colOff>135733</xdr:colOff>
      <xdr:row>172</xdr:row>
      <xdr:rowOff>60722</xdr:rowOff>
    </xdr:to>
    <xdr:sp macro="" textlink="">
      <xdr:nvSpPr>
        <xdr:cNvPr id="16" name="boxer11"/>
        <xdr:cNvSpPr/>
      </xdr:nvSpPr>
      <xdr:spPr>
        <a:xfrm>
          <a:off x="1625600" y="38100000"/>
          <a:ext cx="481808" cy="203597"/>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US" sz="1200" b="1"/>
            <a:t> </a:t>
          </a:r>
        </a:p>
      </xdr:txBody>
    </xdr:sp>
    <xdr:clientData/>
  </xdr:twoCellAnchor>
  <xdr:twoCellAnchor>
    <xdr:from>
      <xdr:col>3</xdr:col>
      <xdr:colOff>130175</xdr:colOff>
      <xdr:row>171</xdr:row>
      <xdr:rowOff>95250</xdr:rowOff>
    </xdr:from>
    <xdr:to>
      <xdr:col>6</xdr:col>
      <xdr:colOff>135732</xdr:colOff>
      <xdr:row>172</xdr:row>
      <xdr:rowOff>60721</xdr:rowOff>
    </xdr:to>
    <xdr:sp macro="" textlink="">
      <xdr:nvSpPr>
        <xdr:cNvPr id="17" name="boxer21"/>
        <xdr:cNvSpPr/>
      </xdr:nvSpPr>
      <xdr:spPr>
        <a:xfrm>
          <a:off x="1625600" y="38100000"/>
          <a:ext cx="481807" cy="203596"/>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US" sz="1200" b="1"/>
            <a:t> </a:t>
          </a:r>
        </a:p>
      </xdr:txBody>
    </xdr:sp>
    <xdr:clientData/>
  </xdr:twoCellAnchor>
  <xdr:twoCellAnchor>
    <xdr:from>
      <xdr:col>3</xdr:col>
      <xdr:colOff>130175</xdr:colOff>
      <xdr:row>171</xdr:row>
      <xdr:rowOff>95250</xdr:rowOff>
    </xdr:from>
    <xdr:to>
      <xdr:col>6</xdr:col>
      <xdr:colOff>144234</xdr:colOff>
      <xdr:row>172</xdr:row>
      <xdr:rowOff>63500</xdr:rowOff>
    </xdr:to>
    <xdr:sp macro="" textlink="">
      <xdr:nvSpPr>
        <xdr:cNvPr id="19" name="boxer20"/>
        <xdr:cNvSpPr/>
      </xdr:nvSpPr>
      <xdr:spPr>
        <a:xfrm>
          <a:off x="1625600" y="38100000"/>
          <a:ext cx="490309" cy="206375"/>
        </a:xfrm>
        <a:prstGeom prst="rect">
          <a:avLst/>
        </a:prstGeom>
        <a:ln w="3175"/>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US" sz="1200" b="1"/>
            <a:t> </a:t>
          </a:r>
        </a:p>
      </xdr:txBody>
    </xdr:sp>
    <xdr:clientData/>
  </xdr:twoCellAnchor>
  <xdr:twoCellAnchor editAs="oneCell">
    <xdr:from>
      <xdr:col>13</xdr:col>
      <xdr:colOff>8285</xdr:colOff>
      <xdr:row>0</xdr:row>
      <xdr:rowOff>33133</xdr:rowOff>
    </xdr:from>
    <xdr:to>
      <xdr:col>14</xdr:col>
      <xdr:colOff>70648</xdr:colOff>
      <xdr:row>0</xdr:row>
      <xdr:rowOff>265045</xdr:rowOff>
    </xdr:to>
    <xdr:pic>
      <xdr:nvPicPr>
        <xdr:cNvPr id="10258" name="Picture 18"/>
        <xdr:cNvPicPr>
          <a:picLocks noChangeAspect="1" noChangeArrowheads="1"/>
        </xdr:cNvPicPr>
      </xdr:nvPicPr>
      <xdr:blipFill>
        <a:blip xmlns:r="http://schemas.openxmlformats.org/officeDocument/2006/relationships" r:embed="rId5" cstate="print"/>
        <a:srcRect/>
        <a:stretch>
          <a:fillRect/>
        </a:stretch>
      </xdr:blipFill>
      <xdr:spPr bwMode="auto">
        <a:xfrm>
          <a:off x="3023155" y="33133"/>
          <a:ext cx="211450" cy="231912"/>
        </a:xfrm>
        <a:prstGeom prst="rect">
          <a:avLst/>
        </a:prstGeom>
        <a:noFill/>
      </xdr:spPr>
    </xdr:pic>
    <xdr:clientData/>
  </xdr:twoCellAnchor>
  <xdr:twoCellAnchor editAs="oneCell">
    <xdr:from>
      <xdr:col>7</xdr:col>
      <xdr:colOff>107673</xdr:colOff>
      <xdr:row>0</xdr:row>
      <xdr:rowOff>24849</xdr:rowOff>
    </xdr:from>
    <xdr:to>
      <xdr:col>9</xdr:col>
      <xdr:colOff>57413</xdr:colOff>
      <xdr:row>0</xdr:row>
      <xdr:rowOff>223633</xdr:rowOff>
    </xdr:to>
    <xdr:pic>
      <xdr:nvPicPr>
        <xdr:cNvPr id="10262" name="Picture 22"/>
        <xdr:cNvPicPr>
          <a:picLocks noChangeAspect="1" noChangeArrowheads="1"/>
        </xdr:cNvPicPr>
      </xdr:nvPicPr>
      <xdr:blipFill>
        <a:blip xmlns:r="http://schemas.openxmlformats.org/officeDocument/2006/relationships" r:embed="rId6" cstate="print"/>
        <a:srcRect/>
        <a:stretch>
          <a:fillRect/>
        </a:stretch>
      </xdr:blipFill>
      <xdr:spPr bwMode="auto">
        <a:xfrm>
          <a:off x="2228021" y="24849"/>
          <a:ext cx="247914" cy="198784"/>
        </a:xfrm>
        <a:prstGeom prst="rect">
          <a:avLst/>
        </a:prstGeom>
        <a:noFill/>
      </xdr:spPr>
    </xdr:pic>
    <xdr:clientData/>
  </xdr:twoCellAnchor>
  <xdr:twoCellAnchor>
    <xdr:from>
      <xdr:col>3</xdr:col>
      <xdr:colOff>9525</xdr:colOff>
      <xdr:row>31</xdr:row>
      <xdr:rowOff>30080</xdr:rowOff>
    </xdr:from>
    <xdr:to>
      <xdr:col>99</xdr:col>
      <xdr:colOff>19050</xdr:colOff>
      <xdr:row>31</xdr:row>
      <xdr:rowOff>310658</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28</xdr:row>
      <xdr:rowOff>0</xdr:rowOff>
    </xdr:from>
    <xdr:to>
      <xdr:col>99</xdr:col>
      <xdr:colOff>17929</xdr:colOff>
      <xdr:row>29</xdr:row>
      <xdr:rowOff>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28</xdr:row>
      <xdr:rowOff>4481</xdr:rowOff>
    </xdr:from>
    <xdr:to>
      <xdr:col>99</xdr:col>
      <xdr:colOff>17929</xdr:colOff>
      <xdr:row>29</xdr:row>
      <xdr:rowOff>31935</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0</xdr:colOff>
      <xdr:row>30</xdr:row>
      <xdr:rowOff>11206</xdr:rowOff>
    </xdr:from>
    <xdr:to>
      <xdr:col>99</xdr:col>
      <xdr:colOff>17929</xdr:colOff>
      <xdr:row>31</xdr:row>
      <xdr:rowOff>33617</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5326</xdr:colOff>
      <xdr:row>29</xdr:row>
      <xdr:rowOff>348175</xdr:rowOff>
    </xdr:from>
    <xdr:to>
      <xdr:col>99</xdr:col>
      <xdr:colOff>23255</xdr:colOff>
      <xdr:row>31</xdr:row>
      <xdr:rowOff>16097</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95</xdr:col>
          <xdr:colOff>57150</xdr:colOff>
          <xdr:row>1</xdr:row>
          <xdr:rowOff>161925</xdr:rowOff>
        </xdr:from>
        <xdr:to>
          <xdr:col>99</xdr:col>
          <xdr:colOff>114300</xdr:colOff>
          <xdr:row>2</xdr:row>
          <xdr:rowOff>180975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0000"/>
                  </a:solidFill>
                  <a:latin typeface="Arial"/>
                  <a:cs typeface="Arial"/>
                </a:rPr>
                <a:t>Retrieve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99</xdr:col>
          <xdr:colOff>219075</xdr:colOff>
          <xdr:row>1</xdr:row>
          <xdr:rowOff>152400</xdr:rowOff>
        </xdr:from>
        <xdr:to>
          <xdr:col>100</xdr:col>
          <xdr:colOff>428625</xdr:colOff>
          <xdr:row>2</xdr:row>
          <xdr:rowOff>171450</xdr:rowOff>
        </xdr:to>
        <xdr:sp macro="" textlink="">
          <xdr:nvSpPr>
            <xdr:cNvPr id="10247" name="Button 7" hidden="1">
              <a:extLst>
                <a:ext uri="{63B3BB69-23CF-44E3-9099-C40C66FF867C}">
                  <a14:compatExt spid="_x0000_s10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0000"/>
                  </a:solidFill>
                  <a:latin typeface="Calibri"/>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100</xdr:col>
          <xdr:colOff>523875</xdr:colOff>
          <xdr:row>1</xdr:row>
          <xdr:rowOff>152400</xdr:rowOff>
        </xdr:from>
        <xdr:to>
          <xdr:col>102</xdr:col>
          <xdr:colOff>133350</xdr:colOff>
          <xdr:row>2</xdr:row>
          <xdr:rowOff>161925</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1000" b="0" i="0" u="none" strike="noStrike" baseline="0">
                  <a:solidFill>
                    <a:srgbClr val="000000"/>
                  </a:solidFill>
                  <a:latin typeface="Calibri"/>
                </a:rPr>
                <a:t>2 page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104775</xdr:colOff>
          <xdr:row>1</xdr:row>
          <xdr:rowOff>180975</xdr:rowOff>
        </xdr:from>
        <xdr:to>
          <xdr:col>80</xdr:col>
          <xdr:colOff>47625</xdr:colOff>
          <xdr:row>2</xdr:row>
          <xdr:rowOff>190500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1000" b="0" i="0" u="none" strike="noStrike" baseline="0">
                  <a:solidFill>
                    <a:srgbClr val="000000"/>
                  </a:solidFill>
                  <a:latin typeface="Calibri"/>
                </a:rPr>
                <a:t>PRINT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0</xdr:row>
          <xdr:rowOff>38100</xdr:rowOff>
        </xdr:from>
        <xdr:to>
          <xdr:col>12</xdr:col>
          <xdr:colOff>114300</xdr:colOff>
          <xdr:row>0</xdr:row>
          <xdr:rowOff>228600</xdr:rowOff>
        </xdr:to>
        <xdr:sp macro="" textlink="">
          <xdr:nvSpPr>
            <xdr:cNvPr id="10251" name="Button 11" hidden="1">
              <a:extLst>
                <a:ext uri="{63B3BB69-23CF-44E3-9099-C40C66FF867C}">
                  <a14:compatExt spid="_x0000_s102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PH" sz="700" b="0" i="0" u="none" strike="noStrike" baseline="0">
                  <a:solidFill>
                    <a:srgbClr val="000000"/>
                  </a:solidFill>
                  <a:latin typeface="Arial"/>
                  <a:cs typeface="Arial"/>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47625</xdr:rowOff>
        </xdr:from>
        <xdr:to>
          <xdr:col>7</xdr:col>
          <xdr:colOff>38100</xdr:colOff>
          <xdr:row>0</xdr:row>
          <xdr:rowOff>219075</xdr:rowOff>
        </xdr:to>
        <xdr:sp macro="" textlink="">
          <xdr:nvSpPr>
            <xdr:cNvPr id="10252" name="Button 12" hidden="1">
              <a:extLst>
                <a:ext uri="{63B3BB69-23CF-44E3-9099-C40C66FF867C}">
                  <a14:compatExt spid="_x0000_s102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PH" sz="700" b="0" i="0" u="none" strike="noStrike" baseline="0">
                  <a:solidFill>
                    <a:srgbClr val="000000"/>
                  </a:solidFill>
                  <a:latin typeface="Arial"/>
                  <a:cs typeface="Arial"/>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38100</xdr:colOff>
          <xdr:row>2</xdr:row>
          <xdr:rowOff>9525</xdr:rowOff>
        </xdr:from>
        <xdr:to>
          <xdr:col>93</xdr:col>
          <xdr:colOff>28575</xdr:colOff>
          <xdr:row>2</xdr:row>
          <xdr:rowOff>238125</xdr:rowOff>
        </xdr:to>
        <xdr:sp macro="" textlink="">
          <xdr:nvSpPr>
            <xdr:cNvPr id="10253" name="Button 13" hidden="1">
              <a:extLst>
                <a:ext uri="{63B3BB69-23CF-44E3-9099-C40C66FF867C}">
                  <a14:compatExt spid="_x0000_s102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PH" sz="700" b="1" i="0" u="none" strike="noStrike" baseline="0">
                  <a:solidFill>
                    <a:srgbClr val="000000"/>
                  </a:solidFill>
                  <a:latin typeface="Arial"/>
                  <a:cs typeface="Arial"/>
                </a:rPr>
                <a:t>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13</xdr:col>
      <xdr:colOff>675410</xdr:colOff>
      <xdr:row>4</xdr:row>
      <xdr:rowOff>103909</xdr:rowOff>
    </xdr:from>
    <xdr:to>
      <xdr:col>30</xdr:col>
      <xdr:colOff>155865</xdr:colOff>
      <xdr:row>39</xdr:row>
      <xdr:rowOff>103909</xdr:rowOff>
    </xdr:to>
    <xdr:cxnSp macro="">
      <xdr:nvCxnSpPr>
        <xdr:cNvPr id="2" name="Straight Arrow Connector 1"/>
        <xdr:cNvCxnSpPr/>
      </xdr:nvCxnSpPr>
      <xdr:spPr>
        <a:xfrm rot="10800000">
          <a:off x="28459835" y="1637434"/>
          <a:ext cx="15615805" cy="10096500"/>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12</xdr:col>
      <xdr:colOff>502228</xdr:colOff>
      <xdr:row>4</xdr:row>
      <xdr:rowOff>103909</xdr:rowOff>
    </xdr:from>
    <xdr:to>
      <xdr:col>32</xdr:col>
      <xdr:colOff>779321</xdr:colOff>
      <xdr:row>39</xdr:row>
      <xdr:rowOff>121227</xdr:rowOff>
    </xdr:to>
    <xdr:cxnSp macro="">
      <xdr:nvCxnSpPr>
        <xdr:cNvPr id="3" name="Straight Arrow Connector 2"/>
        <xdr:cNvCxnSpPr/>
      </xdr:nvCxnSpPr>
      <xdr:spPr>
        <a:xfrm rot="10800000">
          <a:off x="27153178" y="1637434"/>
          <a:ext cx="19079443" cy="10113818"/>
        </a:xfrm>
        <a:prstGeom prst="straightConnector1">
          <a:avLst/>
        </a:prstGeom>
        <a:ln>
          <a:solidFill>
            <a:srgbClr val="00B050"/>
          </a:solidFill>
          <a:tailEnd type="arrow"/>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29</xdr:col>
      <xdr:colOff>190501</xdr:colOff>
      <xdr:row>35</xdr:row>
      <xdr:rowOff>121226</xdr:rowOff>
    </xdr:from>
    <xdr:to>
      <xdr:col>31</xdr:col>
      <xdr:colOff>675410</xdr:colOff>
      <xdr:row>38</xdr:row>
      <xdr:rowOff>155862</xdr:rowOff>
    </xdr:to>
    <xdr:sp macro="" textlink="">
      <xdr:nvSpPr>
        <xdr:cNvPr id="4" name="Rectangle 3"/>
        <xdr:cNvSpPr/>
      </xdr:nvSpPr>
      <xdr:spPr>
        <a:xfrm>
          <a:off x="43414951" y="10112951"/>
          <a:ext cx="1980334" cy="140623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rtlCol="0" anchor="ctr"/>
        <a:lstStyle/>
        <a:p>
          <a:pPr algn="ctr"/>
          <a:r>
            <a:rPr lang="en-US" sz="1800" b="1"/>
            <a:t>1</a:t>
          </a:r>
          <a:r>
            <a:rPr lang="en-US" sz="1800" b="1" baseline="0"/>
            <a:t> </a:t>
          </a:r>
          <a:r>
            <a:rPr lang="en-US" sz="1800" b="1"/>
            <a:t>CHECK</a:t>
          </a:r>
          <a:r>
            <a:rPr lang="en-US" sz="1800" b="1" baseline="0"/>
            <a:t> DATE SEQUENCE</a:t>
          </a:r>
          <a:endParaRPr lang="en-US" sz="1800" b="1"/>
        </a:p>
      </xdr:txBody>
    </xdr:sp>
    <xdr:clientData/>
  </xdr:twoCellAnchor>
  <xdr:twoCellAnchor>
    <xdr:from>
      <xdr:col>31</xdr:col>
      <xdr:colOff>1125683</xdr:colOff>
      <xdr:row>33</xdr:row>
      <xdr:rowOff>121227</xdr:rowOff>
    </xdr:from>
    <xdr:to>
      <xdr:col>33</xdr:col>
      <xdr:colOff>1108366</xdr:colOff>
      <xdr:row>36</xdr:row>
      <xdr:rowOff>155863</xdr:rowOff>
    </xdr:to>
    <xdr:sp macro="" textlink="">
      <xdr:nvSpPr>
        <xdr:cNvPr id="5" name="Rectangle 4"/>
        <xdr:cNvSpPr/>
      </xdr:nvSpPr>
      <xdr:spPr>
        <a:xfrm>
          <a:off x="45778883" y="9389052"/>
          <a:ext cx="1563833" cy="1215736"/>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r>
            <a:rPr lang="en-US" sz="1800" b="1"/>
            <a:t>3</a:t>
          </a:r>
          <a:r>
            <a:rPr lang="en-US" sz="1800" b="1" baseline="0"/>
            <a:t> </a:t>
          </a:r>
          <a:r>
            <a:rPr lang="en-US" sz="1800" b="1"/>
            <a:t>CHECK</a:t>
          </a:r>
          <a:r>
            <a:rPr lang="en-US" sz="1800" b="1" baseline="0"/>
            <a:t> NUMBER OF VALUES </a:t>
          </a:r>
          <a:endParaRPr lang="en-US" sz="1800" b="1"/>
        </a:p>
      </xdr:txBody>
    </xdr:sp>
    <xdr:clientData/>
  </xdr:twoCellAnchor>
  <xdr:twoCellAnchor>
    <xdr:from>
      <xdr:col>30</xdr:col>
      <xdr:colOff>138545</xdr:colOff>
      <xdr:row>40</xdr:row>
      <xdr:rowOff>169717</xdr:rowOff>
    </xdr:from>
    <xdr:to>
      <xdr:col>32</xdr:col>
      <xdr:colOff>623455</xdr:colOff>
      <xdr:row>45</xdr:row>
      <xdr:rowOff>86591</xdr:rowOff>
    </xdr:to>
    <xdr:sp macro="" textlink="">
      <xdr:nvSpPr>
        <xdr:cNvPr id="6" name="Rectangle 5"/>
        <xdr:cNvSpPr/>
      </xdr:nvSpPr>
      <xdr:spPr>
        <a:xfrm>
          <a:off x="44058320" y="12066442"/>
          <a:ext cx="2180360" cy="1440874"/>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rtlCol="0" anchor="ctr"/>
        <a:lstStyle/>
        <a:p>
          <a:pPr algn="ctr"/>
          <a:r>
            <a:rPr lang="en-US" sz="1800" b="1"/>
            <a:t>2</a:t>
          </a:r>
          <a:r>
            <a:rPr lang="en-US" sz="1800" b="1" baseline="0"/>
            <a:t> </a:t>
          </a:r>
          <a:r>
            <a:rPr lang="en-US" sz="1800" b="1"/>
            <a:t>CHECK</a:t>
          </a:r>
          <a:r>
            <a:rPr lang="en-US" sz="1800" b="1" baseline="0"/>
            <a:t> DATE QUEUE OCCURENCE e.g. (1,2..)</a:t>
          </a:r>
          <a:endParaRPr lang="en-US" sz="1800" b="1"/>
        </a:p>
      </xdr:txBody>
    </xdr:sp>
    <xdr:clientData/>
  </xdr:twoCellAnchor>
  <xdr:twoCellAnchor>
    <xdr:from>
      <xdr:col>33</xdr:col>
      <xdr:colOff>5625</xdr:colOff>
      <xdr:row>40</xdr:row>
      <xdr:rowOff>17318</xdr:rowOff>
    </xdr:from>
    <xdr:to>
      <xdr:col>34</xdr:col>
      <xdr:colOff>285750</xdr:colOff>
      <xdr:row>42</xdr:row>
      <xdr:rowOff>86591</xdr:rowOff>
    </xdr:to>
    <xdr:sp macro="" textlink="">
      <xdr:nvSpPr>
        <xdr:cNvPr id="7" name="Rectangle 6"/>
        <xdr:cNvSpPr/>
      </xdr:nvSpPr>
      <xdr:spPr>
        <a:xfrm>
          <a:off x="46239975" y="11914043"/>
          <a:ext cx="1718400" cy="602673"/>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r>
            <a:rPr lang="en-US" sz="1800" b="1"/>
            <a:t>4</a:t>
          </a:r>
          <a:r>
            <a:rPr lang="en-US" sz="1800" b="1" baseline="0"/>
            <a:t> DECREMENT</a:t>
          </a:r>
          <a:endParaRPr lang="en-US" sz="1800" b="1"/>
        </a:p>
      </xdr:txBody>
    </xdr:sp>
    <xdr:clientData/>
  </xdr:twoCellAnchor>
  <mc:AlternateContent xmlns:mc="http://schemas.openxmlformats.org/markup-compatibility/2006">
    <mc:Choice xmlns:a14="http://schemas.microsoft.com/office/drawing/2010/main" Requires="a14">
      <xdr:twoCellAnchor>
        <xdr:from>
          <xdr:col>25</xdr:col>
          <xdr:colOff>533400</xdr:colOff>
          <xdr:row>5</xdr:row>
          <xdr:rowOff>104775</xdr:rowOff>
        </xdr:from>
        <xdr:to>
          <xdr:col>27</xdr:col>
          <xdr:colOff>1038225</xdr:colOff>
          <xdr:row>7</xdr:row>
          <xdr:rowOff>9525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eytefs\shared$\TEAM\Operations\PUBLIC\Smelter%20Production%20Plan\Database\2015\SEPTEMBER.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eytefs\shared$\TEAM\Operations\PUBLIC\Smelter%20Production%20Plan\Database\2013\AUGU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leytefs\shared$\TEAM\Operations\PUBLIC\Smelter%20Production%20Plan\Database\2012\SEPTEMB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B"/>
      <sheetName val="Sheet2"/>
      <sheetName val="Sheet3"/>
    </sheetNames>
    <sheetDataSet>
      <sheetData sheetId="0">
        <row r="2">
          <cell r="C2">
            <v>42254.222546296296</v>
          </cell>
          <cell r="D2" t="str">
            <v>CF</v>
          </cell>
        </row>
      </sheetData>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B"/>
      <sheetName val="Sheet2"/>
      <sheetName val="Sheet3"/>
    </sheetNames>
    <sheetDataSet>
      <sheetData sheetId="0">
        <row r="4">
          <cell r="F4">
            <v>115</v>
          </cell>
          <cell r="H4">
            <v>115</v>
          </cell>
          <cell r="J4">
            <v>115</v>
          </cell>
          <cell r="L4">
            <v>115</v>
          </cell>
          <cell r="N4">
            <v>115</v>
          </cell>
          <cell r="P4">
            <v>115</v>
          </cell>
          <cell r="R4">
            <v>115</v>
          </cell>
          <cell r="T4">
            <v>115</v>
          </cell>
          <cell r="V4">
            <v>115</v>
          </cell>
          <cell r="X4">
            <v>0</v>
          </cell>
          <cell r="Z4">
            <v>115</v>
          </cell>
          <cell r="AB4">
            <v>115</v>
          </cell>
          <cell r="AD4">
            <v>115</v>
          </cell>
          <cell r="AF4">
            <v>115</v>
          </cell>
          <cell r="AH4">
            <v>115</v>
          </cell>
          <cell r="AJ4">
            <v>115</v>
          </cell>
          <cell r="AL4">
            <v>115</v>
          </cell>
          <cell r="AN4">
            <v>115</v>
          </cell>
          <cell r="AP4">
            <v>115</v>
          </cell>
          <cell r="AR4">
            <v>115</v>
          </cell>
          <cell r="AT4">
            <v>115</v>
          </cell>
          <cell r="AV4">
            <v>115</v>
          </cell>
          <cell r="AX4">
            <v>115</v>
          </cell>
          <cell r="AZ4">
            <v>115</v>
          </cell>
          <cell r="BB4">
            <v>115</v>
          </cell>
          <cell r="BD4">
            <v>115</v>
          </cell>
          <cell r="BF4">
            <v>115</v>
          </cell>
          <cell r="BH4">
            <v>115</v>
          </cell>
          <cell r="BJ4">
            <v>115</v>
          </cell>
          <cell r="BL4">
            <v>115</v>
          </cell>
          <cell r="BN4">
            <v>115</v>
          </cell>
          <cell r="BP4">
            <v>115</v>
          </cell>
          <cell r="BR4">
            <v>115</v>
          </cell>
          <cell r="BT4">
            <v>115</v>
          </cell>
          <cell r="BV4">
            <v>115</v>
          </cell>
          <cell r="BX4">
            <v>115</v>
          </cell>
          <cell r="BZ4">
            <v>115</v>
          </cell>
          <cell r="CB4">
            <v>115</v>
          </cell>
          <cell r="CD4">
            <v>115</v>
          </cell>
          <cell r="CF4">
            <v>115</v>
          </cell>
          <cell r="CH4">
            <v>115</v>
          </cell>
          <cell r="CJ4">
            <v>115</v>
          </cell>
          <cell r="CL4">
            <v>115</v>
          </cell>
          <cell r="CN4">
            <v>115</v>
          </cell>
          <cell r="CP4">
            <v>115</v>
          </cell>
          <cell r="CR4">
            <v>115</v>
          </cell>
          <cell r="CT4">
            <v>115</v>
          </cell>
          <cell r="CV4">
            <v>115</v>
          </cell>
        </row>
        <row r="5">
          <cell r="F5">
            <v>0</v>
          </cell>
          <cell r="H5">
            <v>2</v>
          </cell>
          <cell r="J5">
            <v>0</v>
          </cell>
          <cell r="L5">
            <v>1</v>
          </cell>
          <cell r="N5">
            <v>0</v>
          </cell>
          <cell r="P5">
            <v>1</v>
          </cell>
          <cell r="R5">
            <v>0</v>
          </cell>
          <cell r="T5">
            <v>0</v>
          </cell>
          <cell r="V5">
            <v>0</v>
          </cell>
          <cell r="X5">
            <v>0</v>
          </cell>
          <cell r="Z5">
            <v>0</v>
          </cell>
          <cell r="AB5">
            <v>2</v>
          </cell>
          <cell r="AD5">
            <v>0</v>
          </cell>
          <cell r="AF5">
            <v>1</v>
          </cell>
          <cell r="AH5">
            <v>0</v>
          </cell>
          <cell r="AJ5">
            <v>1</v>
          </cell>
          <cell r="AL5">
            <v>0</v>
          </cell>
          <cell r="AN5">
            <v>0</v>
          </cell>
          <cell r="AP5">
            <v>0</v>
          </cell>
          <cell r="AR5">
            <v>0</v>
          </cell>
          <cell r="AT5">
            <v>2</v>
          </cell>
          <cell r="AV5">
            <v>0</v>
          </cell>
          <cell r="AX5">
            <v>1</v>
          </cell>
          <cell r="AZ5">
            <v>0</v>
          </cell>
          <cell r="BB5">
            <v>1</v>
          </cell>
          <cell r="BD5">
            <v>0</v>
          </cell>
          <cell r="BF5">
            <v>0</v>
          </cell>
          <cell r="BH5">
            <v>0</v>
          </cell>
          <cell r="BJ5">
            <v>0</v>
          </cell>
          <cell r="BL5">
            <v>2</v>
          </cell>
          <cell r="BN5">
            <v>0</v>
          </cell>
          <cell r="BP5">
            <v>1</v>
          </cell>
          <cell r="BR5">
            <v>0</v>
          </cell>
          <cell r="BT5">
            <v>1</v>
          </cell>
          <cell r="BV5">
            <v>0</v>
          </cell>
          <cell r="BX5">
            <v>0</v>
          </cell>
          <cell r="BZ5">
            <v>0</v>
          </cell>
          <cell r="CB5">
            <v>0</v>
          </cell>
          <cell r="CD5">
            <v>2</v>
          </cell>
          <cell r="CF5">
            <v>0</v>
          </cell>
          <cell r="CH5">
            <v>1</v>
          </cell>
          <cell r="CJ5">
            <v>0</v>
          </cell>
          <cell r="CL5">
            <v>1</v>
          </cell>
          <cell r="CN5">
            <v>0</v>
          </cell>
          <cell r="CP5">
            <v>0</v>
          </cell>
          <cell r="CR5">
            <v>0</v>
          </cell>
          <cell r="CT5">
            <v>2</v>
          </cell>
          <cell r="CV5">
            <v>0</v>
          </cell>
        </row>
        <row r="6">
          <cell r="F6" t="str">
            <v>Stop charge at 1030H for dispersing cone cleaning and uptake accretion removal. Duration time 15-20 mins</v>
          </cell>
        </row>
        <row r="7">
          <cell r="E7" t="str">
            <v>OPERATING</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B7">
            <v>0</v>
          </cell>
          <cell r="CC7">
            <v>0</v>
          </cell>
          <cell r="CD7">
            <v>0</v>
          </cell>
          <cell r="CE7">
            <v>0</v>
          </cell>
          <cell r="CF7">
            <v>0</v>
          </cell>
          <cell r="CG7">
            <v>0</v>
          </cell>
          <cell r="CH7">
            <v>0</v>
          </cell>
          <cell r="CI7">
            <v>0</v>
          </cell>
          <cell r="CJ7">
            <v>0</v>
          </cell>
          <cell r="CK7">
            <v>0</v>
          </cell>
          <cell r="CL7">
            <v>0</v>
          </cell>
          <cell r="CM7">
            <v>0</v>
          </cell>
          <cell r="CN7">
            <v>0</v>
          </cell>
          <cell r="CO7">
            <v>0</v>
          </cell>
          <cell r="CP7">
            <v>0</v>
          </cell>
          <cell r="CQ7">
            <v>0</v>
          </cell>
          <cell r="CR7">
            <v>0</v>
          </cell>
          <cell r="CS7">
            <v>0</v>
          </cell>
          <cell r="CT7">
            <v>0</v>
          </cell>
          <cell r="CU7">
            <v>0</v>
          </cell>
          <cell r="CV7">
            <v>0</v>
          </cell>
          <cell r="CW7">
            <v>0</v>
          </cell>
        </row>
        <row r="8">
          <cell r="E8" t="str">
            <v>OPERATING</v>
          </cell>
          <cell r="F8">
            <v>0</v>
          </cell>
          <cell r="G8">
            <v>0</v>
          </cell>
          <cell r="H8" t="str">
            <v>s</v>
          </cell>
          <cell r="I8" t="str">
            <v>s</v>
          </cell>
          <cell r="J8" t="str">
            <v>s</v>
          </cell>
          <cell r="K8">
            <v>0</v>
          </cell>
          <cell r="L8" t="str">
            <v>c</v>
          </cell>
          <cell r="M8" t="str">
            <v>c</v>
          </cell>
          <cell r="N8" t="str">
            <v>c</v>
          </cell>
          <cell r="O8" t="str">
            <v>c</v>
          </cell>
          <cell r="P8" t="str">
            <v>c</v>
          </cell>
          <cell r="Q8" t="str">
            <v>c</v>
          </cell>
          <cell r="R8" t="str">
            <v>c</v>
          </cell>
          <cell r="S8" t="str">
            <v>c</v>
          </cell>
          <cell r="T8" t="str">
            <v>c</v>
          </cell>
          <cell r="U8" t="str">
            <v>c</v>
          </cell>
          <cell r="V8" t="str">
            <v>c</v>
          </cell>
          <cell r="W8" t="str">
            <v>c</v>
          </cell>
          <cell r="X8" t="str">
            <v>c</v>
          </cell>
          <cell r="Y8" t="str">
            <v>c</v>
          </cell>
          <cell r="Z8" t="str">
            <v>c</v>
          </cell>
          <cell r="AA8" t="str">
            <v>c</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t="str">
            <v>s</v>
          </cell>
          <cell r="AR8" t="str">
            <v>s</v>
          </cell>
          <cell r="AS8" t="str">
            <v>s</v>
          </cell>
          <cell r="AT8" t="str">
            <v>s</v>
          </cell>
          <cell r="AU8">
            <v>0</v>
          </cell>
          <cell r="AV8" t="str">
            <v>s</v>
          </cell>
          <cell r="AW8" t="str">
            <v>s</v>
          </cell>
          <cell r="AX8" t="str">
            <v>s</v>
          </cell>
          <cell r="AY8">
            <v>0</v>
          </cell>
          <cell r="AZ8" t="str">
            <v>s</v>
          </cell>
          <cell r="BA8" t="str">
            <v>s</v>
          </cell>
          <cell r="BB8" t="str">
            <v>s</v>
          </cell>
          <cell r="BC8">
            <v>0</v>
          </cell>
          <cell r="BD8" t="str">
            <v>c</v>
          </cell>
          <cell r="BE8" t="str">
            <v>c</v>
          </cell>
          <cell r="BF8" t="str">
            <v>c</v>
          </cell>
          <cell r="BG8" t="str">
            <v>c</v>
          </cell>
          <cell r="BH8" t="str">
            <v>c</v>
          </cell>
          <cell r="BI8" t="str">
            <v>c</v>
          </cell>
          <cell r="BJ8" t="str">
            <v>c</v>
          </cell>
          <cell r="BK8" t="str">
            <v>c</v>
          </cell>
          <cell r="BL8" t="str">
            <v>c</v>
          </cell>
          <cell r="BM8" t="str">
            <v>c</v>
          </cell>
          <cell r="BN8" t="str">
            <v>c</v>
          </cell>
          <cell r="BO8" t="str">
            <v>c</v>
          </cell>
          <cell r="BP8" t="str">
            <v>c</v>
          </cell>
          <cell r="BQ8" t="str">
            <v>c</v>
          </cell>
          <cell r="BR8" t="str">
            <v>c</v>
          </cell>
          <cell r="BS8" t="str">
            <v>c</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t="str">
            <v>s</v>
          </cell>
          <cell r="CL8" t="str">
            <v>s</v>
          </cell>
          <cell r="CM8" t="str">
            <v>s</v>
          </cell>
          <cell r="CN8" t="str">
            <v>s</v>
          </cell>
          <cell r="CO8">
            <v>0</v>
          </cell>
          <cell r="CP8" t="str">
            <v>s</v>
          </cell>
          <cell r="CQ8" t="str">
            <v>s</v>
          </cell>
          <cell r="CR8" t="str">
            <v>s</v>
          </cell>
          <cell r="CS8">
            <v>0</v>
          </cell>
          <cell r="CT8" t="str">
            <v>s</v>
          </cell>
          <cell r="CU8" t="str">
            <v>s</v>
          </cell>
          <cell r="CV8" t="str">
            <v>s</v>
          </cell>
          <cell r="CW8">
            <v>0</v>
          </cell>
        </row>
        <row r="9">
          <cell r="E9" t="str">
            <v>OPERATING</v>
          </cell>
          <cell r="F9">
            <v>0</v>
          </cell>
          <cell r="G9">
            <v>0</v>
          </cell>
          <cell r="H9">
            <v>0</v>
          </cell>
          <cell r="I9">
            <v>0</v>
          </cell>
          <cell r="J9">
            <v>0</v>
          </cell>
          <cell r="K9">
            <v>0</v>
          </cell>
          <cell r="L9">
            <v>0</v>
          </cell>
          <cell r="M9" t="str">
            <v>s</v>
          </cell>
          <cell r="N9" t="str">
            <v>s</v>
          </cell>
          <cell r="O9" t="str">
            <v>s</v>
          </cell>
          <cell r="P9" t="str">
            <v>s</v>
          </cell>
          <cell r="Q9">
            <v>0</v>
          </cell>
          <cell r="R9" t="str">
            <v>s</v>
          </cell>
          <cell r="S9" t="str">
            <v>s</v>
          </cell>
          <cell r="T9" t="str">
            <v>s</v>
          </cell>
          <cell r="U9">
            <v>0</v>
          </cell>
          <cell r="V9" t="str">
            <v>s</v>
          </cell>
          <cell r="W9" t="str">
            <v>s</v>
          </cell>
          <cell r="X9" t="str">
            <v>s</v>
          </cell>
          <cell r="Y9">
            <v>0</v>
          </cell>
          <cell r="Z9" t="str">
            <v>c</v>
          </cell>
          <cell r="AA9" t="str">
            <v>c</v>
          </cell>
          <cell r="AB9" t="str">
            <v>c</v>
          </cell>
          <cell r="AC9" t="str">
            <v>c</v>
          </cell>
          <cell r="AD9" t="str">
            <v>c</v>
          </cell>
          <cell r="AE9" t="str">
            <v>c</v>
          </cell>
          <cell r="AF9" t="str">
            <v>c</v>
          </cell>
          <cell r="AG9" t="str">
            <v>c</v>
          </cell>
          <cell r="AH9" t="str">
            <v>c</v>
          </cell>
          <cell r="AI9" t="str">
            <v>c</v>
          </cell>
          <cell r="AJ9" t="str">
            <v>c</v>
          </cell>
          <cell r="AK9" t="str">
            <v>c</v>
          </cell>
          <cell r="AL9" t="str">
            <v>c</v>
          </cell>
          <cell r="AM9" t="str">
            <v>c</v>
          </cell>
          <cell r="AN9" t="str">
            <v>c</v>
          </cell>
          <cell r="AO9" t="str">
            <v>c</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t="str">
            <v>s</v>
          </cell>
          <cell r="BH9" t="str">
            <v>s</v>
          </cell>
          <cell r="BI9" t="str">
            <v>s</v>
          </cell>
          <cell r="BJ9" t="str">
            <v>s</v>
          </cell>
          <cell r="BK9">
            <v>0</v>
          </cell>
          <cell r="BL9" t="str">
            <v>s</v>
          </cell>
          <cell r="BM9" t="str">
            <v>s</v>
          </cell>
          <cell r="BN9" t="str">
            <v>s</v>
          </cell>
          <cell r="BO9">
            <v>0</v>
          </cell>
          <cell r="BP9" t="str">
            <v>s</v>
          </cell>
          <cell r="BQ9" t="str">
            <v>s</v>
          </cell>
          <cell r="BR9" t="str">
            <v>s</v>
          </cell>
          <cell r="BS9">
            <v>0</v>
          </cell>
          <cell r="BT9" t="str">
            <v>c</v>
          </cell>
          <cell r="BU9" t="str">
            <v>c</v>
          </cell>
          <cell r="BV9" t="str">
            <v>c</v>
          </cell>
          <cell r="BW9" t="str">
            <v>c</v>
          </cell>
          <cell r="BX9" t="str">
            <v>c</v>
          </cell>
          <cell r="BY9" t="str">
            <v>c</v>
          </cell>
          <cell r="BZ9" t="str">
            <v>c</v>
          </cell>
          <cell r="CA9" t="str">
            <v>c</v>
          </cell>
          <cell r="CB9" t="str">
            <v>c</v>
          </cell>
          <cell r="CC9" t="str">
            <v>c</v>
          </cell>
          <cell r="CD9" t="str">
            <v>c</v>
          </cell>
          <cell r="CE9" t="str">
            <v>c</v>
          </cell>
          <cell r="CF9" t="str">
            <v>c</v>
          </cell>
          <cell r="CG9" t="str">
            <v>c</v>
          </cell>
          <cell r="CH9" t="str">
            <v>c</v>
          </cell>
          <cell r="CI9" t="str">
            <v>c</v>
          </cell>
          <cell r="CJ9">
            <v>0</v>
          </cell>
          <cell r="CK9">
            <v>0</v>
          </cell>
          <cell r="CL9">
            <v>0</v>
          </cell>
          <cell r="CM9">
            <v>0</v>
          </cell>
          <cell r="CN9">
            <v>0</v>
          </cell>
          <cell r="CO9">
            <v>0</v>
          </cell>
          <cell r="CP9">
            <v>0</v>
          </cell>
          <cell r="CQ9">
            <v>0</v>
          </cell>
          <cell r="CR9">
            <v>0</v>
          </cell>
          <cell r="CS9">
            <v>0</v>
          </cell>
          <cell r="CT9">
            <v>0</v>
          </cell>
          <cell r="CU9">
            <v>0</v>
          </cell>
          <cell r="CV9">
            <v>0</v>
          </cell>
          <cell r="CW9">
            <v>0</v>
          </cell>
        </row>
        <row r="10">
          <cell r="E10" t="str">
            <v>OPERATING</v>
          </cell>
          <cell r="F10" t="str">
            <v>c</v>
          </cell>
          <cell r="G10" t="str">
            <v>c</v>
          </cell>
          <cell r="H10" t="str">
            <v>c</v>
          </cell>
          <cell r="I10" t="str">
            <v>c</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t="str">
            <v>s</v>
          </cell>
          <cell r="AD10" t="str">
            <v>s</v>
          </cell>
          <cell r="AE10" t="str">
            <v>s</v>
          </cell>
          <cell r="AF10" t="str">
            <v>s</v>
          </cell>
          <cell r="AG10">
            <v>0</v>
          </cell>
          <cell r="AH10" t="str">
            <v>s</v>
          </cell>
          <cell r="AI10" t="str">
            <v>s</v>
          </cell>
          <cell r="AJ10" t="str">
            <v>s</v>
          </cell>
          <cell r="AK10">
            <v>0</v>
          </cell>
          <cell r="AL10" t="str">
            <v>s</v>
          </cell>
          <cell r="AM10" t="str">
            <v>s</v>
          </cell>
          <cell r="AN10" t="str">
            <v>s</v>
          </cell>
          <cell r="AO10">
            <v>0</v>
          </cell>
          <cell r="AP10" t="str">
            <v>c</v>
          </cell>
          <cell r="AQ10" t="str">
            <v>c</v>
          </cell>
          <cell r="AR10" t="str">
            <v>c</v>
          </cell>
          <cell r="AS10" t="str">
            <v>c</v>
          </cell>
          <cell r="AT10" t="str">
            <v>c</v>
          </cell>
          <cell r="AU10" t="str">
            <v>c</v>
          </cell>
          <cell r="AV10" t="str">
            <v>c</v>
          </cell>
          <cell r="AW10" t="str">
            <v>c</v>
          </cell>
          <cell r="AX10" t="str">
            <v>c</v>
          </cell>
          <cell r="AY10" t="str">
            <v>c</v>
          </cell>
          <cell r="AZ10" t="str">
            <v>c</v>
          </cell>
          <cell r="BA10" t="str">
            <v>c</v>
          </cell>
          <cell r="BB10" t="str">
            <v>c</v>
          </cell>
          <cell r="BC10" t="str">
            <v>c</v>
          </cell>
          <cell r="BD10" t="str">
            <v>c</v>
          </cell>
          <cell r="BE10" t="str">
            <v>c</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t="str">
            <v>s</v>
          </cell>
          <cell r="BV10" t="str">
            <v>s</v>
          </cell>
          <cell r="BW10" t="str">
            <v>s</v>
          </cell>
          <cell r="BX10" t="str">
            <v>s</v>
          </cell>
          <cell r="BY10">
            <v>0</v>
          </cell>
          <cell r="BZ10" t="str">
            <v>s</v>
          </cell>
          <cell r="CA10" t="str">
            <v>s</v>
          </cell>
          <cell r="CB10" t="str">
            <v>s</v>
          </cell>
          <cell r="CC10">
            <v>0</v>
          </cell>
          <cell r="CD10" t="str">
            <v>s</v>
          </cell>
          <cell r="CE10" t="str">
            <v>s</v>
          </cell>
          <cell r="CF10" t="str">
            <v>s</v>
          </cell>
          <cell r="CG10">
            <v>0</v>
          </cell>
          <cell r="CH10" t="str">
            <v>c</v>
          </cell>
          <cell r="CI10" t="str">
            <v>c</v>
          </cell>
          <cell r="CJ10" t="str">
            <v>c</v>
          </cell>
          <cell r="CK10" t="str">
            <v>c</v>
          </cell>
          <cell r="CL10" t="str">
            <v>c</v>
          </cell>
          <cell r="CM10" t="str">
            <v>c</v>
          </cell>
          <cell r="CN10" t="str">
            <v>c</v>
          </cell>
          <cell r="CO10" t="str">
            <v>c</v>
          </cell>
          <cell r="CP10" t="str">
            <v>c</v>
          </cell>
          <cell r="CQ10" t="str">
            <v>c</v>
          </cell>
          <cell r="CR10" t="str">
            <v>c</v>
          </cell>
          <cell r="CS10" t="str">
            <v>c</v>
          </cell>
          <cell r="CT10" t="str">
            <v>c</v>
          </cell>
          <cell r="CU10" t="str">
            <v>c</v>
          </cell>
          <cell r="CV10" t="str">
            <v>c</v>
          </cell>
          <cell r="CW10" t="str">
            <v>c</v>
          </cell>
        </row>
        <row r="11">
          <cell r="E11">
            <v>0</v>
          </cell>
          <cell r="F11">
            <v>0</v>
          </cell>
          <cell r="G11">
            <v>0</v>
          </cell>
          <cell r="H11">
            <v>0</v>
          </cell>
          <cell r="I11">
            <v>0</v>
          </cell>
          <cell r="J11">
            <v>0</v>
          </cell>
          <cell r="K11">
            <v>0</v>
          </cell>
          <cell r="L11">
            <v>0</v>
          </cell>
          <cell r="M11" t="str">
            <v>r</v>
          </cell>
          <cell r="N11" t="str">
            <v>r</v>
          </cell>
          <cell r="O11" t="str">
            <v>r</v>
          </cell>
          <cell r="P11" t="str">
            <v>r</v>
          </cell>
          <cell r="Q11" t="str">
            <v>r</v>
          </cell>
          <cell r="R11" t="str">
            <v>r</v>
          </cell>
          <cell r="S11" t="str">
            <v>r</v>
          </cell>
          <cell r="T11" t="str">
            <v>r</v>
          </cell>
          <cell r="U11" t="str">
            <v>r</v>
          </cell>
          <cell r="V11" t="str">
            <v>r</v>
          </cell>
          <cell r="W11" t="str">
            <v>r</v>
          </cell>
          <cell r="X11" t="str">
            <v>r</v>
          </cell>
          <cell r="Y11" t="str">
            <v>r</v>
          </cell>
          <cell r="Z11" t="str">
            <v>r</v>
          </cell>
          <cell r="AA11" t="str">
            <v>r</v>
          </cell>
          <cell r="AB11" t="str">
            <v>r</v>
          </cell>
          <cell r="AC11" t="str">
            <v>r</v>
          </cell>
          <cell r="AD11" t="str">
            <v>r</v>
          </cell>
          <cell r="AE11" t="str">
            <v>r</v>
          </cell>
          <cell r="AF11" t="str">
            <v>r</v>
          </cell>
          <cell r="AG11" t="str">
            <v>r</v>
          </cell>
          <cell r="AH11" t="str">
            <v>r</v>
          </cell>
          <cell r="AI11" t="str">
            <v>r</v>
          </cell>
          <cell r="AJ11" t="str">
            <v>r</v>
          </cell>
          <cell r="AK11">
            <v>0</v>
          </cell>
          <cell r="AL11" t="str">
            <v>ca</v>
          </cell>
          <cell r="AM11" t="str">
            <v>ca</v>
          </cell>
          <cell r="AN11" t="str">
            <v>ca</v>
          </cell>
          <cell r="AO11" t="str">
            <v>ca</v>
          </cell>
          <cell r="AP11" t="str">
            <v>ca</v>
          </cell>
          <cell r="AQ11" t="str">
            <v>ca</v>
          </cell>
          <cell r="AR11" t="str">
            <v>ca</v>
          </cell>
          <cell r="AS11" t="str">
            <v>ca</v>
          </cell>
          <cell r="AT11" t="str">
            <v>ca</v>
          </cell>
          <cell r="AU11" t="str">
            <v>ca</v>
          </cell>
          <cell r="AV11" t="str">
            <v>ca</v>
          </cell>
          <cell r="AW11" t="str">
            <v>ca</v>
          </cell>
          <cell r="AX11" t="str">
            <v>ca</v>
          </cell>
          <cell r="AY11" t="str">
            <v>ca</v>
          </cell>
          <cell r="AZ11" t="str">
            <v>ca</v>
          </cell>
          <cell r="BA11" t="str">
            <v>ca</v>
          </cell>
          <cell r="BB11" t="str">
            <v>ca</v>
          </cell>
          <cell r="BC11" t="str">
            <v>ca</v>
          </cell>
          <cell r="BD11" t="str">
            <v>ca</v>
          </cell>
          <cell r="BE11" t="str">
            <v>ca</v>
          </cell>
          <cell r="BF11" t="str">
            <v>ca</v>
          </cell>
          <cell r="BG11" t="str">
            <v>ca</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row>
        <row r="12">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t="str">
            <v>r</v>
          </cell>
          <cell r="BJ12" t="str">
            <v>r</v>
          </cell>
          <cell r="BK12" t="str">
            <v>r</v>
          </cell>
          <cell r="BL12" t="str">
            <v>r</v>
          </cell>
          <cell r="BM12" t="str">
            <v>r</v>
          </cell>
          <cell r="BN12" t="str">
            <v>r</v>
          </cell>
          <cell r="BO12" t="str">
            <v>r</v>
          </cell>
          <cell r="BP12" t="str">
            <v>r</v>
          </cell>
          <cell r="BQ12" t="str">
            <v>r</v>
          </cell>
          <cell r="BR12" t="str">
            <v>r</v>
          </cell>
          <cell r="BS12" t="str">
            <v>r</v>
          </cell>
          <cell r="BT12" t="str">
            <v>r</v>
          </cell>
          <cell r="BU12" t="str">
            <v>r</v>
          </cell>
          <cell r="BV12" t="str">
            <v>r</v>
          </cell>
          <cell r="BW12" t="str">
            <v>r</v>
          </cell>
          <cell r="BX12" t="str">
            <v>r</v>
          </cell>
          <cell r="BY12" t="str">
            <v>r</v>
          </cell>
          <cell r="BZ12" t="str">
            <v>r</v>
          </cell>
          <cell r="CA12" t="str">
            <v>r</v>
          </cell>
          <cell r="CB12" t="str">
            <v>r</v>
          </cell>
          <cell r="CC12" t="str">
            <v>r</v>
          </cell>
          <cell r="CD12" t="str">
            <v>r</v>
          </cell>
          <cell r="CE12">
            <v>0</v>
          </cell>
          <cell r="CF12" t="str">
            <v>ca</v>
          </cell>
          <cell r="CG12" t="str">
            <v>ca</v>
          </cell>
          <cell r="CH12" t="str">
            <v>ca</v>
          </cell>
          <cell r="CI12" t="str">
            <v>ca</v>
          </cell>
          <cell r="CJ12" t="str">
            <v>ca</v>
          </cell>
          <cell r="CK12" t="str">
            <v>ca</v>
          </cell>
          <cell r="CL12" t="str">
            <v>ca</v>
          </cell>
          <cell r="CM12" t="str">
            <v>ca</v>
          </cell>
          <cell r="CN12" t="str">
            <v>ca</v>
          </cell>
          <cell r="CO12" t="str">
            <v>ca</v>
          </cell>
          <cell r="CP12" t="str">
            <v>ca</v>
          </cell>
          <cell r="CQ12" t="str">
            <v>ca</v>
          </cell>
          <cell r="CR12" t="str">
            <v>ca</v>
          </cell>
          <cell r="CS12" t="str">
            <v>ca</v>
          </cell>
          <cell r="CT12" t="str">
            <v>ca</v>
          </cell>
          <cell r="CU12" t="str">
            <v>ca</v>
          </cell>
          <cell r="CV12" t="str">
            <v>ca</v>
          </cell>
          <cell r="CW12" t="str">
            <v>ca</v>
          </cell>
        </row>
        <row r="13">
          <cell r="F13">
            <v>115</v>
          </cell>
          <cell r="H13">
            <v>115</v>
          </cell>
          <cell r="J13">
            <v>115</v>
          </cell>
          <cell r="L13">
            <v>115</v>
          </cell>
          <cell r="N13">
            <v>115</v>
          </cell>
          <cell r="P13">
            <v>115</v>
          </cell>
          <cell r="R13">
            <v>115</v>
          </cell>
          <cell r="T13">
            <v>115</v>
          </cell>
          <cell r="V13">
            <v>115</v>
          </cell>
          <cell r="X13">
            <v>115</v>
          </cell>
          <cell r="Z13">
            <v>115</v>
          </cell>
          <cell r="AB13">
            <v>115</v>
          </cell>
          <cell r="AD13">
            <v>115</v>
          </cell>
          <cell r="AF13">
            <v>115</v>
          </cell>
          <cell r="AH13">
            <v>115</v>
          </cell>
          <cell r="AJ13">
            <v>0</v>
          </cell>
          <cell r="AL13">
            <v>0</v>
          </cell>
          <cell r="AN13">
            <v>115</v>
          </cell>
          <cell r="AP13">
            <v>115</v>
          </cell>
          <cell r="AR13">
            <v>115</v>
          </cell>
          <cell r="AT13">
            <v>115</v>
          </cell>
          <cell r="AV13">
            <v>115</v>
          </cell>
          <cell r="AX13">
            <v>115</v>
          </cell>
          <cell r="AZ13">
            <v>115</v>
          </cell>
          <cell r="BB13">
            <v>115</v>
          </cell>
          <cell r="BD13">
            <v>115</v>
          </cell>
          <cell r="BF13">
            <v>115</v>
          </cell>
          <cell r="BH13">
            <v>115</v>
          </cell>
          <cell r="BJ13">
            <v>115</v>
          </cell>
          <cell r="BL13">
            <v>115</v>
          </cell>
          <cell r="BN13">
            <v>115</v>
          </cell>
          <cell r="BP13">
            <v>115</v>
          </cell>
          <cell r="BR13">
            <v>115</v>
          </cell>
          <cell r="BT13">
            <v>115</v>
          </cell>
          <cell r="BV13">
            <v>115</v>
          </cell>
          <cell r="BX13">
            <v>115</v>
          </cell>
          <cell r="BZ13">
            <v>115</v>
          </cell>
          <cell r="CB13">
            <v>115</v>
          </cell>
          <cell r="CD13">
            <v>115</v>
          </cell>
          <cell r="CF13">
            <v>115</v>
          </cell>
          <cell r="CH13">
            <v>115</v>
          </cell>
          <cell r="CJ13">
            <v>115</v>
          </cell>
          <cell r="CL13">
            <v>115</v>
          </cell>
          <cell r="CN13">
            <v>115</v>
          </cell>
          <cell r="CP13">
            <v>115</v>
          </cell>
          <cell r="CR13">
            <v>115</v>
          </cell>
          <cell r="CT13">
            <v>115</v>
          </cell>
          <cell r="CV13">
            <v>115</v>
          </cell>
        </row>
        <row r="14">
          <cell r="F14">
            <v>0</v>
          </cell>
          <cell r="H14">
            <v>1</v>
          </cell>
          <cell r="J14">
            <v>0</v>
          </cell>
          <cell r="L14">
            <v>1</v>
          </cell>
          <cell r="N14">
            <v>0</v>
          </cell>
          <cell r="P14">
            <v>0</v>
          </cell>
          <cell r="R14">
            <v>1</v>
          </cell>
          <cell r="T14">
            <v>0</v>
          </cell>
          <cell r="V14">
            <v>1</v>
          </cell>
          <cell r="X14">
            <v>0</v>
          </cell>
          <cell r="Z14">
            <v>0</v>
          </cell>
          <cell r="AB14">
            <v>0</v>
          </cell>
          <cell r="AD14">
            <v>2</v>
          </cell>
          <cell r="AF14">
            <v>0</v>
          </cell>
          <cell r="AH14">
            <v>1</v>
          </cell>
          <cell r="AJ14">
            <v>0</v>
          </cell>
          <cell r="AL14">
            <v>1</v>
          </cell>
          <cell r="AN14">
            <v>0</v>
          </cell>
          <cell r="AP14">
            <v>0</v>
          </cell>
          <cell r="AR14">
            <v>0</v>
          </cell>
          <cell r="AT14">
            <v>2</v>
          </cell>
          <cell r="AV14">
            <v>0</v>
          </cell>
          <cell r="AX14">
            <v>1</v>
          </cell>
          <cell r="AZ14">
            <v>0</v>
          </cell>
          <cell r="BB14">
            <v>1</v>
          </cell>
          <cell r="BD14">
            <v>0</v>
          </cell>
          <cell r="BF14">
            <v>0</v>
          </cell>
          <cell r="BH14">
            <v>0</v>
          </cell>
          <cell r="BJ14">
            <v>2</v>
          </cell>
          <cell r="BL14">
            <v>0</v>
          </cell>
          <cell r="BN14">
            <v>1</v>
          </cell>
          <cell r="BP14">
            <v>0</v>
          </cell>
          <cell r="BR14">
            <v>1</v>
          </cell>
          <cell r="BT14">
            <v>0</v>
          </cell>
          <cell r="BV14">
            <v>0</v>
          </cell>
          <cell r="BX14">
            <v>0</v>
          </cell>
          <cell r="BZ14">
            <v>2</v>
          </cell>
          <cell r="CB14">
            <v>0</v>
          </cell>
          <cell r="CD14">
            <v>1</v>
          </cell>
          <cell r="CF14">
            <v>0</v>
          </cell>
          <cell r="CH14">
            <v>1</v>
          </cell>
          <cell r="CJ14">
            <v>0</v>
          </cell>
          <cell r="CL14">
            <v>0</v>
          </cell>
          <cell r="CN14">
            <v>0</v>
          </cell>
          <cell r="CP14">
            <v>2</v>
          </cell>
          <cell r="CR14">
            <v>0</v>
          </cell>
          <cell r="CT14">
            <v>1</v>
          </cell>
          <cell r="CV14">
            <v>0</v>
          </cell>
        </row>
        <row r="15">
          <cell r="F15" t="str">
            <v>Scheduled a 20 mins. FSFE STOP CHARGE this 1330H (tentative) for dispersing cone cleaning.</v>
          </cell>
        </row>
        <row r="16">
          <cell r="E16" t="str">
            <v>OPERATING</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row>
        <row r="17">
          <cell r="E17" t="str">
            <v>OPERATING</v>
          </cell>
          <cell r="F17">
            <v>0</v>
          </cell>
          <cell r="G17">
            <v>0</v>
          </cell>
          <cell r="H17">
            <v>0</v>
          </cell>
          <cell r="I17">
            <v>0</v>
          </cell>
          <cell r="J17">
            <v>0</v>
          </cell>
          <cell r="K17">
            <v>0</v>
          </cell>
          <cell r="L17">
            <v>0</v>
          </cell>
          <cell r="M17">
            <v>0</v>
          </cell>
          <cell r="N17">
            <v>0</v>
          </cell>
          <cell r="O17">
            <v>0</v>
          </cell>
          <cell r="P17">
            <v>0</v>
          </cell>
          <cell r="Q17">
            <v>0</v>
          </cell>
          <cell r="R17">
            <v>0</v>
          </cell>
          <cell r="S17" t="str">
            <v>s</v>
          </cell>
          <cell r="T17" t="str">
            <v>s</v>
          </cell>
          <cell r="U17" t="str">
            <v>s</v>
          </cell>
          <cell r="V17" t="str">
            <v>s</v>
          </cell>
          <cell r="W17">
            <v>0</v>
          </cell>
          <cell r="X17" t="str">
            <v>s</v>
          </cell>
          <cell r="Y17" t="str">
            <v>s</v>
          </cell>
          <cell r="Z17" t="str">
            <v>s</v>
          </cell>
          <cell r="AA17">
            <v>0</v>
          </cell>
          <cell r="AB17" t="str">
            <v>s</v>
          </cell>
          <cell r="AC17" t="str">
            <v>s</v>
          </cell>
          <cell r="AD17" t="str">
            <v>s</v>
          </cell>
          <cell r="AE17">
            <v>0</v>
          </cell>
          <cell r="AF17" t="str">
            <v>c</v>
          </cell>
          <cell r="AG17" t="str">
            <v>c</v>
          </cell>
          <cell r="AH17" t="str">
            <v>c</v>
          </cell>
          <cell r="AI17" t="str">
            <v>c</v>
          </cell>
          <cell r="AJ17" t="str">
            <v>c</v>
          </cell>
          <cell r="AK17" t="str">
            <v>c</v>
          </cell>
          <cell r="AL17" t="str">
            <v>c</v>
          </cell>
          <cell r="AM17" t="str">
            <v>c</v>
          </cell>
          <cell r="AN17" t="str">
            <v>c</v>
          </cell>
          <cell r="AO17" t="str">
            <v>c</v>
          </cell>
          <cell r="AP17" t="str">
            <v>c</v>
          </cell>
          <cell r="AQ17" t="str">
            <v>c</v>
          </cell>
          <cell r="AR17" t="str">
            <v>c</v>
          </cell>
          <cell r="AS17" t="str">
            <v>c</v>
          </cell>
          <cell r="AT17" t="str">
            <v>c</v>
          </cell>
          <cell r="AU17" t="str">
            <v>c</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t="str">
            <v>s</v>
          </cell>
          <cell r="BL17" t="str">
            <v>s</v>
          </cell>
          <cell r="BM17" t="str">
            <v>s</v>
          </cell>
          <cell r="BN17" t="str">
            <v>s</v>
          </cell>
          <cell r="BO17">
            <v>0</v>
          </cell>
          <cell r="BP17" t="str">
            <v>s</v>
          </cell>
          <cell r="BQ17" t="str">
            <v>s</v>
          </cell>
          <cell r="BR17" t="str">
            <v>s</v>
          </cell>
          <cell r="BS17">
            <v>0</v>
          </cell>
          <cell r="BT17" t="str">
            <v>s</v>
          </cell>
          <cell r="BU17" t="str">
            <v>s</v>
          </cell>
          <cell r="BV17" t="str">
            <v>s</v>
          </cell>
          <cell r="BW17">
            <v>0</v>
          </cell>
          <cell r="BX17" t="str">
            <v>c</v>
          </cell>
          <cell r="BY17" t="str">
            <v>c</v>
          </cell>
          <cell r="BZ17" t="str">
            <v>c</v>
          </cell>
          <cell r="CA17" t="str">
            <v>c</v>
          </cell>
          <cell r="CB17" t="str">
            <v>c</v>
          </cell>
          <cell r="CC17" t="str">
            <v>c</v>
          </cell>
          <cell r="CD17" t="str">
            <v>c</v>
          </cell>
          <cell r="CE17" t="str">
            <v>c</v>
          </cell>
          <cell r="CF17" t="str">
            <v>c</v>
          </cell>
          <cell r="CG17" t="str">
            <v>c</v>
          </cell>
          <cell r="CH17" t="str">
            <v>c</v>
          </cell>
          <cell r="CI17" t="str">
            <v>c</v>
          </cell>
          <cell r="CJ17" t="str">
            <v>c</v>
          </cell>
          <cell r="CK17" t="str">
            <v>c</v>
          </cell>
          <cell r="CL17" t="str">
            <v>c</v>
          </cell>
          <cell r="CM17" t="str">
            <v>c</v>
          </cell>
          <cell r="CN17">
            <v>0</v>
          </cell>
          <cell r="CO17">
            <v>0</v>
          </cell>
          <cell r="CP17">
            <v>0</v>
          </cell>
          <cell r="CQ17">
            <v>0</v>
          </cell>
          <cell r="CR17">
            <v>0</v>
          </cell>
          <cell r="CS17">
            <v>0</v>
          </cell>
          <cell r="CT17">
            <v>0</v>
          </cell>
          <cell r="CU17">
            <v>0</v>
          </cell>
          <cell r="CV17">
            <v>0</v>
          </cell>
          <cell r="CW17">
            <v>0</v>
          </cell>
        </row>
        <row r="18">
          <cell r="E18" t="str">
            <v>OPERATING</v>
          </cell>
          <cell r="F18" t="str">
            <v>s</v>
          </cell>
          <cell r="G18" t="str">
            <v>s</v>
          </cell>
          <cell r="H18">
            <v>0</v>
          </cell>
          <cell r="I18" t="str">
            <v>s</v>
          </cell>
          <cell r="J18" t="str">
            <v>s</v>
          </cell>
          <cell r="K18" t="str">
            <v>s</v>
          </cell>
          <cell r="L18">
            <v>0</v>
          </cell>
          <cell r="M18" t="str">
            <v>c</v>
          </cell>
          <cell r="N18" t="str">
            <v>c</v>
          </cell>
          <cell r="O18" t="str">
            <v>c</v>
          </cell>
          <cell r="P18" t="str">
            <v>c</v>
          </cell>
          <cell r="Q18" t="str">
            <v>c</v>
          </cell>
          <cell r="R18" t="str">
            <v>c</v>
          </cell>
          <cell r="S18" t="str">
            <v>c</v>
          </cell>
          <cell r="T18" t="str">
            <v>c</v>
          </cell>
          <cell r="U18" t="str">
            <v>c</v>
          </cell>
          <cell r="V18" t="str">
            <v>c</v>
          </cell>
          <cell r="W18" t="str">
            <v>c</v>
          </cell>
          <cell r="X18" t="str">
            <v>c</v>
          </cell>
          <cell r="Y18" t="str">
            <v>c</v>
          </cell>
          <cell r="Z18" t="str">
            <v>c</v>
          </cell>
          <cell r="AA18" t="str">
            <v>c</v>
          </cell>
          <cell r="AB18" t="str">
            <v>c</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t="str">
            <v>s</v>
          </cell>
          <cell r="AY18" t="str">
            <v>s</v>
          </cell>
          <cell r="AZ18" t="str">
            <v>s</v>
          </cell>
          <cell r="BA18" t="str">
            <v>s</v>
          </cell>
          <cell r="BB18">
            <v>0</v>
          </cell>
          <cell r="BC18" t="str">
            <v>s</v>
          </cell>
          <cell r="BD18" t="str">
            <v>s</v>
          </cell>
          <cell r="BE18" t="str">
            <v>s</v>
          </cell>
          <cell r="BF18">
            <v>0</v>
          </cell>
          <cell r="BG18" t="str">
            <v>s</v>
          </cell>
          <cell r="BH18" t="str">
            <v>s</v>
          </cell>
          <cell r="BI18" t="str">
            <v>s</v>
          </cell>
          <cell r="BJ18">
            <v>0</v>
          </cell>
          <cell r="BK18" t="str">
            <v>c</v>
          </cell>
          <cell r="BL18" t="str">
            <v>c</v>
          </cell>
          <cell r="BM18" t="str">
            <v>c</v>
          </cell>
          <cell r="BN18" t="str">
            <v>c</v>
          </cell>
          <cell r="BO18" t="str">
            <v>c</v>
          </cell>
          <cell r="BP18" t="str">
            <v>c</v>
          </cell>
          <cell r="BQ18" t="str">
            <v>c</v>
          </cell>
          <cell r="BR18" t="str">
            <v>c</v>
          </cell>
          <cell r="BS18" t="str">
            <v>c</v>
          </cell>
          <cell r="BT18" t="str">
            <v>c</v>
          </cell>
          <cell r="BU18" t="str">
            <v>c</v>
          </cell>
          <cell r="BV18" t="str">
            <v>c</v>
          </cell>
          <cell r="BW18" t="str">
            <v>c</v>
          </cell>
          <cell r="BX18" t="str">
            <v>c</v>
          </cell>
          <cell r="BY18" t="str">
            <v>c</v>
          </cell>
          <cell r="BZ18" t="str">
            <v>c</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t="str">
            <v>s</v>
          </cell>
          <cell r="CP18" t="str">
            <v>s</v>
          </cell>
          <cell r="CQ18" t="str">
            <v>s</v>
          </cell>
          <cell r="CR18" t="str">
            <v>s</v>
          </cell>
          <cell r="CS18">
            <v>0</v>
          </cell>
          <cell r="CT18" t="str">
            <v>s</v>
          </cell>
          <cell r="CU18" t="str">
            <v>s</v>
          </cell>
          <cell r="CV18" t="str">
            <v>s</v>
          </cell>
          <cell r="CW18">
            <v>0</v>
          </cell>
        </row>
        <row r="19">
          <cell r="E19" t="str">
            <v>OPERATING</v>
          </cell>
          <cell r="F19" t="str">
            <v>c</v>
          </cell>
          <cell r="G19" t="str">
            <v>c</v>
          </cell>
          <cell r="H19" t="str">
            <v>c</v>
          </cell>
          <cell r="I19" t="str">
            <v>c</v>
          </cell>
          <cell r="J19" t="str">
            <v>c</v>
          </cell>
          <cell r="K19" t="str">
            <v>c</v>
          </cell>
          <cell r="L19" t="str">
            <v>c</v>
          </cell>
          <cell r="M19" t="str">
            <v>c</v>
          </cell>
          <cell r="N19" t="str">
            <v>c</v>
          </cell>
          <cell r="O19" t="str">
            <v>c</v>
          </cell>
          <cell r="P19" t="str">
            <v>c</v>
          </cell>
          <cell r="Q19" t="str">
            <v>c</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t="str">
            <v>s</v>
          </cell>
          <cell r="AG19" t="str">
            <v>s</v>
          </cell>
          <cell r="AH19" t="str">
            <v>s</v>
          </cell>
          <cell r="AI19" t="str">
            <v>s</v>
          </cell>
          <cell r="AJ19">
            <v>0</v>
          </cell>
          <cell r="AK19" t="str">
            <v>s</v>
          </cell>
          <cell r="AL19" t="str">
            <v>s</v>
          </cell>
          <cell r="AM19" t="str">
            <v>s</v>
          </cell>
          <cell r="AN19">
            <v>0</v>
          </cell>
          <cell r="AO19" t="str">
            <v>s</v>
          </cell>
          <cell r="AP19" t="str">
            <v>s</v>
          </cell>
          <cell r="AQ19" t="str">
            <v>s</v>
          </cell>
          <cell r="AR19">
            <v>0</v>
          </cell>
          <cell r="AS19" t="str">
            <v>c</v>
          </cell>
          <cell r="AT19" t="str">
            <v>c</v>
          </cell>
          <cell r="AU19" t="str">
            <v>c</v>
          </cell>
          <cell r="AV19" t="str">
            <v>c</v>
          </cell>
          <cell r="AW19" t="str">
            <v>c</v>
          </cell>
          <cell r="AX19" t="str">
            <v>c</v>
          </cell>
          <cell r="AY19" t="str">
            <v>c</v>
          </cell>
          <cell r="AZ19" t="str">
            <v>c</v>
          </cell>
          <cell r="BA19" t="str">
            <v>c</v>
          </cell>
          <cell r="BB19" t="str">
            <v>c</v>
          </cell>
          <cell r="BC19" t="str">
            <v>c</v>
          </cell>
          <cell r="BD19" t="str">
            <v>c</v>
          </cell>
          <cell r="BE19" t="str">
            <v>c</v>
          </cell>
          <cell r="BF19" t="str">
            <v>c</v>
          </cell>
          <cell r="BG19" t="str">
            <v>c</v>
          </cell>
          <cell r="BH19" t="str">
            <v>c</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t="str">
            <v>s</v>
          </cell>
          <cell r="CC19" t="str">
            <v>s</v>
          </cell>
          <cell r="CD19" t="str">
            <v>s</v>
          </cell>
          <cell r="CE19" t="str">
            <v>s</v>
          </cell>
          <cell r="CF19">
            <v>0</v>
          </cell>
          <cell r="CG19" t="str">
            <v>s</v>
          </cell>
          <cell r="CH19" t="str">
            <v>s</v>
          </cell>
          <cell r="CI19" t="str">
            <v>s</v>
          </cell>
          <cell r="CJ19">
            <v>0</v>
          </cell>
          <cell r="CK19" t="str">
            <v>s</v>
          </cell>
          <cell r="CL19" t="str">
            <v>s</v>
          </cell>
          <cell r="CM19" t="str">
            <v>s</v>
          </cell>
          <cell r="CN19">
            <v>0</v>
          </cell>
          <cell r="CO19" t="str">
            <v>c</v>
          </cell>
          <cell r="CP19" t="str">
            <v>c</v>
          </cell>
          <cell r="CQ19" t="str">
            <v>c</v>
          </cell>
          <cell r="CR19" t="str">
            <v>c</v>
          </cell>
          <cell r="CS19" t="str">
            <v>c</v>
          </cell>
          <cell r="CT19" t="str">
            <v>c</v>
          </cell>
          <cell r="CU19" t="str">
            <v>c</v>
          </cell>
          <cell r="CV19" t="str">
            <v>c</v>
          </cell>
          <cell r="CW19" t="str">
            <v>c</v>
          </cell>
        </row>
        <row r="20">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t="str">
            <v>r</v>
          </cell>
          <cell r="V20" t="str">
            <v>r</v>
          </cell>
          <cell r="W20" t="str">
            <v>r</v>
          </cell>
          <cell r="X20" t="str">
            <v>r</v>
          </cell>
          <cell r="Y20" t="str">
            <v>r</v>
          </cell>
          <cell r="Z20" t="str">
            <v>r</v>
          </cell>
          <cell r="AA20" t="str">
            <v>r</v>
          </cell>
          <cell r="AB20" t="str">
            <v>r</v>
          </cell>
          <cell r="AC20" t="str">
            <v>r</v>
          </cell>
          <cell r="AD20" t="str">
            <v>r</v>
          </cell>
          <cell r="AE20" t="str">
            <v>r</v>
          </cell>
          <cell r="AF20" t="str">
            <v>r</v>
          </cell>
          <cell r="AG20" t="str">
            <v>r</v>
          </cell>
          <cell r="AH20" t="str">
            <v>r</v>
          </cell>
          <cell r="AI20" t="str">
            <v>r</v>
          </cell>
          <cell r="AJ20" t="str">
            <v>r</v>
          </cell>
          <cell r="AK20" t="str">
            <v>r</v>
          </cell>
          <cell r="AL20" t="str">
            <v>r</v>
          </cell>
          <cell r="AM20" t="str">
            <v>r</v>
          </cell>
          <cell r="AN20" t="str">
            <v>r</v>
          </cell>
          <cell r="AO20" t="str">
            <v>r</v>
          </cell>
          <cell r="AP20" t="str">
            <v>r</v>
          </cell>
          <cell r="AQ20" t="str">
            <v>r</v>
          </cell>
          <cell r="AR20">
            <v>0</v>
          </cell>
          <cell r="AS20">
            <v>0</v>
          </cell>
          <cell r="AT20">
            <v>0</v>
          </cell>
          <cell r="AU20" t="str">
            <v>ca</v>
          </cell>
          <cell r="AV20" t="str">
            <v>ca</v>
          </cell>
          <cell r="AW20" t="str">
            <v>ca</v>
          </cell>
          <cell r="AX20" t="str">
            <v>ca</v>
          </cell>
          <cell r="AY20" t="str">
            <v>ca</v>
          </cell>
          <cell r="AZ20" t="str">
            <v>ca</v>
          </cell>
          <cell r="BA20" t="str">
            <v>ca</v>
          </cell>
          <cell r="BB20" t="str">
            <v>ca</v>
          </cell>
          <cell r="BC20" t="str">
            <v>ca</v>
          </cell>
          <cell r="BD20" t="str">
            <v>ca</v>
          </cell>
          <cell r="BE20" t="str">
            <v>ca</v>
          </cell>
          <cell r="BF20" t="str">
            <v>ca</v>
          </cell>
          <cell r="BG20" t="str">
            <v>ca</v>
          </cell>
          <cell r="BH20" t="str">
            <v>ca</v>
          </cell>
          <cell r="BI20" t="str">
            <v>ca</v>
          </cell>
          <cell r="BJ20" t="str">
            <v>ca</v>
          </cell>
          <cell r="BK20" t="str">
            <v>ca</v>
          </cell>
          <cell r="BL20" t="str">
            <v>ca</v>
          </cell>
          <cell r="BM20" t="str">
            <v>ca</v>
          </cell>
          <cell r="BN20" t="str">
            <v>ca</v>
          </cell>
          <cell r="BO20" t="str">
            <v>ca</v>
          </cell>
          <cell r="BP20" t="str">
            <v>ca</v>
          </cell>
          <cell r="BQ20" t="str">
            <v>ca</v>
          </cell>
          <cell r="BR20" t="str">
            <v>ca</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row>
        <row r="21">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t="str">
            <v>r</v>
          </cell>
          <cell r="BL21" t="str">
            <v>r</v>
          </cell>
          <cell r="BM21" t="str">
            <v>r</v>
          </cell>
          <cell r="BN21" t="str">
            <v>r</v>
          </cell>
          <cell r="BO21" t="str">
            <v>r</v>
          </cell>
          <cell r="BP21" t="str">
            <v>r</v>
          </cell>
          <cell r="BQ21" t="str">
            <v>r</v>
          </cell>
          <cell r="BR21" t="str">
            <v>r</v>
          </cell>
          <cell r="BS21" t="str">
            <v>r</v>
          </cell>
          <cell r="BT21" t="str">
            <v>r</v>
          </cell>
          <cell r="BU21" t="str">
            <v>r</v>
          </cell>
          <cell r="BV21" t="str">
            <v>r</v>
          </cell>
          <cell r="BW21" t="str">
            <v>r</v>
          </cell>
          <cell r="BX21" t="str">
            <v>r</v>
          </cell>
          <cell r="BY21" t="str">
            <v>r</v>
          </cell>
          <cell r="BZ21" t="str">
            <v>r</v>
          </cell>
          <cell r="CA21" t="str">
            <v>r</v>
          </cell>
          <cell r="CB21" t="str">
            <v>r</v>
          </cell>
          <cell r="CC21" t="str">
            <v>r</v>
          </cell>
          <cell r="CD21" t="str">
            <v>r</v>
          </cell>
          <cell r="CE21" t="str">
            <v>r</v>
          </cell>
          <cell r="CF21" t="str">
            <v>r</v>
          </cell>
          <cell r="CG21" t="str">
            <v>r</v>
          </cell>
          <cell r="CH21" t="str">
            <v>r</v>
          </cell>
          <cell r="CI21">
            <v>0</v>
          </cell>
          <cell r="CJ21">
            <v>0</v>
          </cell>
          <cell r="CK21" t="str">
            <v>ca</v>
          </cell>
          <cell r="CL21" t="str">
            <v>ca</v>
          </cell>
          <cell r="CM21" t="str">
            <v>ca</v>
          </cell>
          <cell r="CN21" t="str">
            <v>ca</v>
          </cell>
          <cell r="CO21" t="str">
            <v>ca</v>
          </cell>
          <cell r="CP21" t="str">
            <v>ca</v>
          </cell>
          <cell r="CQ21" t="str">
            <v>ca</v>
          </cell>
          <cell r="CR21" t="str">
            <v>ca</v>
          </cell>
          <cell r="CS21" t="str">
            <v>ca</v>
          </cell>
          <cell r="CT21" t="str">
            <v>ca</v>
          </cell>
          <cell r="CU21" t="str">
            <v>ca</v>
          </cell>
          <cell r="CV21" t="str">
            <v>ca</v>
          </cell>
          <cell r="CW21" t="str">
            <v>ca</v>
          </cell>
        </row>
        <row r="22">
          <cell r="F22">
            <v>115</v>
          </cell>
          <cell r="H22">
            <v>115</v>
          </cell>
          <cell r="J22">
            <v>115</v>
          </cell>
          <cell r="L22">
            <v>115</v>
          </cell>
          <cell r="N22">
            <v>115</v>
          </cell>
          <cell r="P22">
            <v>115</v>
          </cell>
          <cell r="R22">
            <v>115</v>
          </cell>
          <cell r="T22">
            <v>115</v>
          </cell>
          <cell r="V22">
            <v>0</v>
          </cell>
          <cell r="X22">
            <v>115</v>
          </cell>
          <cell r="Z22">
            <v>115</v>
          </cell>
          <cell r="AB22">
            <v>115</v>
          </cell>
          <cell r="AD22">
            <v>115</v>
          </cell>
          <cell r="AF22">
            <v>115</v>
          </cell>
          <cell r="AH22">
            <v>115</v>
          </cell>
          <cell r="AJ22">
            <v>115</v>
          </cell>
          <cell r="AL22">
            <v>115</v>
          </cell>
          <cell r="AN22">
            <v>115</v>
          </cell>
          <cell r="AP22">
            <v>115</v>
          </cell>
          <cell r="AR22">
            <v>115</v>
          </cell>
          <cell r="AT22">
            <v>115</v>
          </cell>
          <cell r="AV22">
            <v>115</v>
          </cell>
          <cell r="AX22">
            <v>115</v>
          </cell>
          <cell r="AZ22">
            <v>115</v>
          </cell>
          <cell r="BB22">
            <v>115</v>
          </cell>
          <cell r="BD22">
            <v>115</v>
          </cell>
          <cell r="BF22">
            <v>115</v>
          </cell>
          <cell r="BH22">
            <v>115</v>
          </cell>
          <cell r="BJ22">
            <v>115</v>
          </cell>
          <cell r="BL22">
            <v>115</v>
          </cell>
          <cell r="BN22">
            <v>115</v>
          </cell>
          <cell r="BP22">
            <v>115</v>
          </cell>
          <cell r="BR22">
            <v>115</v>
          </cell>
          <cell r="BT22">
            <v>115</v>
          </cell>
          <cell r="BV22">
            <v>115</v>
          </cell>
          <cell r="BX22">
            <v>115</v>
          </cell>
          <cell r="BZ22">
            <v>115</v>
          </cell>
          <cell r="CB22">
            <v>115</v>
          </cell>
          <cell r="CD22">
            <v>115</v>
          </cell>
          <cell r="CF22">
            <v>115</v>
          </cell>
          <cell r="CH22">
            <v>115</v>
          </cell>
          <cell r="CJ22">
            <v>115</v>
          </cell>
          <cell r="CL22">
            <v>115</v>
          </cell>
          <cell r="CN22">
            <v>115</v>
          </cell>
          <cell r="CP22">
            <v>115</v>
          </cell>
          <cell r="CR22">
            <v>115</v>
          </cell>
          <cell r="CT22">
            <v>115</v>
          </cell>
          <cell r="CV22">
            <v>115</v>
          </cell>
        </row>
        <row r="23">
          <cell r="F23">
            <v>0</v>
          </cell>
          <cell r="H23">
            <v>2</v>
          </cell>
          <cell r="J23">
            <v>0</v>
          </cell>
          <cell r="L23">
            <v>0</v>
          </cell>
          <cell r="N23">
            <v>1</v>
          </cell>
          <cell r="P23">
            <v>0</v>
          </cell>
          <cell r="R23">
            <v>1</v>
          </cell>
          <cell r="T23">
            <v>0</v>
          </cell>
          <cell r="V23">
            <v>0</v>
          </cell>
          <cell r="X23">
            <v>0</v>
          </cell>
          <cell r="Z23">
            <v>2</v>
          </cell>
          <cell r="AB23">
            <v>0</v>
          </cell>
          <cell r="AD23">
            <v>1</v>
          </cell>
          <cell r="AF23">
            <v>0</v>
          </cell>
          <cell r="AH23">
            <v>1</v>
          </cell>
          <cell r="AJ23">
            <v>0</v>
          </cell>
          <cell r="AL23">
            <v>0</v>
          </cell>
          <cell r="AN23">
            <v>0</v>
          </cell>
          <cell r="AP23">
            <v>2</v>
          </cell>
          <cell r="AR23">
            <v>0</v>
          </cell>
          <cell r="AT23">
            <v>1</v>
          </cell>
          <cell r="AV23">
            <v>0</v>
          </cell>
          <cell r="AX23">
            <v>1</v>
          </cell>
          <cell r="AZ23">
            <v>0</v>
          </cell>
          <cell r="BB23">
            <v>0</v>
          </cell>
          <cell r="BD23">
            <v>0</v>
          </cell>
          <cell r="BF23">
            <v>2</v>
          </cell>
          <cell r="BH23">
            <v>0</v>
          </cell>
          <cell r="BJ23">
            <v>1</v>
          </cell>
          <cell r="BL23">
            <v>0</v>
          </cell>
          <cell r="BN23">
            <v>1</v>
          </cell>
          <cell r="BP23">
            <v>0</v>
          </cell>
          <cell r="BR23">
            <v>0</v>
          </cell>
          <cell r="BT23">
            <v>0</v>
          </cell>
          <cell r="BV23">
            <v>2</v>
          </cell>
          <cell r="BX23">
            <v>0</v>
          </cell>
          <cell r="BZ23">
            <v>1</v>
          </cell>
          <cell r="CB23">
            <v>0</v>
          </cell>
          <cell r="CD23">
            <v>1</v>
          </cell>
          <cell r="CF23">
            <v>0</v>
          </cell>
          <cell r="CH23">
            <v>0</v>
          </cell>
          <cell r="CJ23">
            <v>0</v>
          </cell>
          <cell r="CL23">
            <v>2</v>
          </cell>
          <cell r="CN23">
            <v>0</v>
          </cell>
          <cell r="CP23">
            <v>1</v>
          </cell>
          <cell r="CR23">
            <v>0</v>
          </cell>
          <cell r="CT23">
            <v>1</v>
          </cell>
          <cell r="CV23">
            <v>0</v>
          </cell>
        </row>
        <row r="24">
          <cell r="F24" t="str">
            <v>Scheduled a 20 minutes dispersing cone cleaning at 1000H (tentative).</v>
          </cell>
        </row>
        <row r="25">
          <cell r="E25" t="str">
            <v>UNDER REPAIR</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row>
        <row r="26">
          <cell r="E26" t="str">
            <v>OPERATING</v>
          </cell>
          <cell r="F26" t="str">
            <v>s</v>
          </cell>
          <cell r="G26" t="str">
            <v>s</v>
          </cell>
          <cell r="H26">
            <v>0</v>
          </cell>
          <cell r="I26">
            <v>0</v>
          </cell>
          <cell r="J26" t="str">
            <v>c</v>
          </cell>
          <cell r="K26" t="str">
            <v>c</v>
          </cell>
          <cell r="L26" t="str">
            <v>c</v>
          </cell>
          <cell r="M26" t="str">
            <v>c</v>
          </cell>
          <cell r="N26" t="str">
            <v>c</v>
          </cell>
          <cell r="O26" t="str">
            <v>c</v>
          </cell>
          <cell r="P26" t="str">
            <v>c</v>
          </cell>
          <cell r="Q26" t="str">
            <v>c</v>
          </cell>
          <cell r="R26" t="str">
            <v>c</v>
          </cell>
          <cell r="S26" t="str">
            <v>c</v>
          </cell>
          <cell r="T26" t="str">
            <v>c</v>
          </cell>
          <cell r="U26" t="str">
            <v>c</v>
          </cell>
          <cell r="V26" t="str">
            <v>c</v>
          </cell>
          <cell r="W26" t="str">
            <v>c</v>
          </cell>
          <cell r="X26" t="str">
            <v>c</v>
          </cell>
          <cell r="Y26" t="str">
            <v>c</v>
          </cell>
          <cell r="Z26">
            <v>0</v>
          </cell>
          <cell r="AA26">
            <v>0</v>
          </cell>
          <cell r="AB26">
            <v>0</v>
          </cell>
          <cell r="AC26">
            <v>0</v>
          </cell>
          <cell r="AD26">
            <v>0</v>
          </cell>
          <cell r="AE26">
            <v>0</v>
          </cell>
          <cell r="AF26" t="str">
            <v>s</v>
          </cell>
          <cell r="AG26" t="str">
            <v>s</v>
          </cell>
          <cell r="AH26" t="str">
            <v>s</v>
          </cell>
          <cell r="AI26" t="str">
            <v>s</v>
          </cell>
          <cell r="AJ26">
            <v>0</v>
          </cell>
          <cell r="AK26" t="str">
            <v>s</v>
          </cell>
          <cell r="AL26" t="str">
            <v>s</v>
          </cell>
          <cell r="AM26" t="str">
            <v>s</v>
          </cell>
          <cell r="AN26">
            <v>0</v>
          </cell>
          <cell r="AO26" t="str">
            <v>s</v>
          </cell>
          <cell r="AP26" t="str">
            <v>s</v>
          </cell>
          <cell r="AQ26" t="str">
            <v>s</v>
          </cell>
          <cell r="AR26">
            <v>0</v>
          </cell>
          <cell r="AS26" t="str">
            <v>c</v>
          </cell>
          <cell r="AT26" t="str">
            <v>c</v>
          </cell>
          <cell r="AU26" t="str">
            <v>c</v>
          </cell>
          <cell r="AV26" t="str">
            <v>c</v>
          </cell>
          <cell r="AW26" t="str">
            <v>c</v>
          </cell>
          <cell r="AX26" t="str">
            <v>c</v>
          </cell>
          <cell r="AY26" t="str">
            <v>c</v>
          </cell>
          <cell r="AZ26" t="str">
            <v>c</v>
          </cell>
          <cell r="BA26" t="str">
            <v>c</v>
          </cell>
          <cell r="BB26" t="str">
            <v>c</v>
          </cell>
          <cell r="BC26" t="str">
            <v>c</v>
          </cell>
          <cell r="BD26" t="str">
            <v>c</v>
          </cell>
          <cell r="BE26" t="str">
            <v>c</v>
          </cell>
          <cell r="BF26" t="str">
            <v>c</v>
          </cell>
          <cell r="BG26" t="str">
            <v>c</v>
          </cell>
          <cell r="BH26" t="str">
            <v>c</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t="str">
            <v>s</v>
          </cell>
          <cell r="BX26" t="str">
            <v>s</v>
          </cell>
          <cell r="BY26" t="str">
            <v>s</v>
          </cell>
          <cell r="BZ26" t="str">
            <v>s</v>
          </cell>
          <cell r="CA26">
            <v>0</v>
          </cell>
          <cell r="CB26" t="str">
            <v>s</v>
          </cell>
          <cell r="CC26" t="str">
            <v>s</v>
          </cell>
          <cell r="CD26" t="str">
            <v>s</v>
          </cell>
          <cell r="CE26">
            <v>0</v>
          </cell>
          <cell r="CF26" t="str">
            <v>s</v>
          </cell>
          <cell r="CG26" t="str">
            <v>s</v>
          </cell>
          <cell r="CH26" t="str">
            <v>s</v>
          </cell>
          <cell r="CI26">
            <v>0</v>
          </cell>
          <cell r="CJ26" t="str">
            <v>c</v>
          </cell>
          <cell r="CK26" t="str">
            <v>c</v>
          </cell>
          <cell r="CL26" t="str">
            <v>c</v>
          </cell>
          <cell r="CM26" t="str">
            <v>c</v>
          </cell>
          <cell r="CN26" t="str">
            <v>c</v>
          </cell>
          <cell r="CO26" t="str">
            <v>c</v>
          </cell>
          <cell r="CP26" t="str">
            <v>c</v>
          </cell>
          <cell r="CQ26" t="str">
            <v>c</v>
          </cell>
          <cell r="CR26" t="str">
            <v>c</v>
          </cell>
          <cell r="CS26" t="str">
            <v>c</v>
          </cell>
          <cell r="CT26" t="str">
            <v>c</v>
          </cell>
          <cell r="CU26" t="str">
            <v>c</v>
          </cell>
          <cell r="CV26" t="str">
            <v>c</v>
          </cell>
          <cell r="CW26" t="str">
            <v>c</v>
          </cell>
        </row>
        <row r="27">
          <cell r="E27" t="str">
            <v>OPERATING</v>
          </cell>
          <cell r="F27">
            <v>0</v>
          </cell>
          <cell r="G27">
            <v>0</v>
          </cell>
          <cell r="H27">
            <v>0</v>
          </cell>
          <cell r="I27">
            <v>0</v>
          </cell>
          <cell r="J27">
            <v>0</v>
          </cell>
          <cell r="K27">
            <v>0</v>
          </cell>
          <cell r="L27">
            <v>0</v>
          </cell>
          <cell r="M27">
            <v>0</v>
          </cell>
          <cell r="N27">
            <v>0</v>
          </cell>
          <cell r="O27" t="str">
            <v>s</v>
          </cell>
          <cell r="P27" t="str">
            <v>s</v>
          </cell>
          <cell r="Q27" t="str">
            <v>s</v>
          </cell>
          <cell r="R27" t="str">
            <v>s</v>
          </cell>
          <cell r="S27">
            <v>0</v>
          </cell>
          <cell r="T27" t="str">
            <v>s</v>
          </cell>
          <cell r="U27" t="str">
            <v>s</v>
          </cell>
          <cell r="V27" t="str">
            <v>s</v>
          </cell>
          <cell r="W27">
            <v>0</v>
          </cell>
          <cell r="X27" t="str">
            <v>s</v>
          </cell>
          <cell r="Y27" t="str">
            <v>s</v>
          </cell>
          <cell r="Z27" t="str">
            <v>s</v>
          </cell>
          <cell r="AA27">
            <v>0</v>
          </cell>
          <cell r="AB27" t="str">
            <v>c</v>
          </cell>
          <cell r="AC27" t="str">
            <v>c</v>
          </cell>
          <cell r="AD27" t="str">
            <v>c</v>
          </cell>
          <cell r="AE27" t="str">
            <v>c</v>
          </cell>
          <cell r="AF27" t="str">
            <v>c</v>
          </cell>
          <cell r="AG27" t="str">
            <v>c</v>
          </cell>
          <cell r="AH27" t="str">
            <v>c</v>
          </cell>
          <cell r="AI27" t="str">
            <v>c</v>
          </cell>
          <cell r="AJ27" t="str">
            <v>c</v>
          </cell>
          <cell r="AK27" t="str">
            <v>c</v>
          </cell>
          <cell r="AL27" t="str">
            <v>c</v>
          </cell>
          <cell r="AM27" t="str">
            <v>c</v>
          </cell>
          <cell r="AN27" t="str">
            <v>c</v>
          </cell>
          <cell r="AO27" t="str">
            <v>c</v>
          </cell>
          <cell r="AP27" t="str">
            <v>c</v>
          </cell>
          <cell r="AQ27" t="str">
            <v>c</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t="str">
            <v>s</v>
          </cell>
          <cell r="BK27" t="str">
            <v>s</v>
          </cell>
          <cell r="BL27" t="str">
            <v>s</v>
          </cell>
          <cell r="BM27" t="str">
            <v>s</v>
          </cell>
          <cell r="BN27">
            <v>0</v>
          </cell>
          <cell r="BO27" t="str">
            <v>s</v>
          </cell>
          <cell r="BP27" t="str">
            <v>s</v>
          </cell>
          <cell r="BQ27" t="str">
            <v>s</v>
          </cell>
          <cell r="BR27">
            <v>0</v>
          </cell>
          <cell r="BS27" t="str">
            <v>s</v>
          </cell>
          <cell r="BT27" t="str">
            <v>s</v>
          </cell>
          <cell r="BU27" t="str">
            <v>s</v>
          </cell>
          <cell r="BV27">
            <v>0</v>
          </cell>
          <cell r="BW27" t="str">
            <v>c</v>
          </cell>
          <cell r="BX27" t="str">
            <v>c</v>
          </cell>
          <cell r="BY27" t="str">
            <v>c</v>
          </cell>
          <cell r="BZ27" t="str">
            <v>c</v>
          </cell>
          <cell r="CA27" t="str">
            <v>c</v>
          </cell>
          <cell r="CB27" t="str">
            <v>c</v>
          </cell>
          <cell r="CC27" t="str">
            <v>c</v>
          </cell>
          <cell r="CD27" t="str">
            <v>c</v>
          </cell>
          <cell r="CE27" t="str">
            <v>c</v>
          </cell>
          <cell r="CF27" t="str">
            <v>c</v>
          </cell>
          <cell r="CG27" t="str">
            <v>c</v>
          </cell>
          <cell r="CH27" t="str">
            <v>c</v>
          </cell>
          <cell r="CI27" t="str">
            <v>c</v>
          </cell>
          <cell r="CJ27" t="str">
            <v>c</v>
          </cell>
          <cell r="CK27" t="str">
            <v>c</v>
          </cell>
          <cell r="CL27" t="str">
            <v>c</v>
          </cell>
          <cell r="CM27">
            <v>0</v>
          </cell>
          <cell r="CN27">
            <v>0</v>
          </cell>
          <cell r="CO27">
            <v>0</v>
          </cell>
          <cell r="CP27">
            <v>0</v>
          </cell>
          <cell r="CQ27">
            <v>0</v>
          </cell>
          <cell r="CR27">
            <v>0</v>
          </cell>
          <cell r="CS27">
            <v>0</v>
          </cell>
          <cell r="CT27">
            <v>0</v>
          </cell>
          <cell r="CU27">
            <v>0</v>
          </cell>
          <cell r="CV27">
            <v>0</v>
          </cell>
          <cell r="CW27">
            <v>0</v>
          </cell>
        </row>
        <row r="28">
          <cell r="E28" t="str">
            <v>OPERATING</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t="str">
            <v>s</v>
          </cell>
          <cell r="AT28" t="str">
            <v>s</v>
          </cell>
          <cell r="AU28" t="str">
            <v>s</v>
          </cell>
          <cell r="AV28" t="str">
            <v>s</v>
          </cell>
          <cell r="AW28">
            <v>0</v>
          </cell>
          <cell r="AX28" t="str">
            <v>s</v>
          </cell>
          <cell r="AY28" t="str">
            <v>s</v>
          </cell>
          <cell r="AZ28" t="str">
            <v>s</v>
          </cell>
          <cell r="BA28">
            <v>0</v>
          </cell>
          <cell r="BB28" t="str">
            <v>s</v>
          </cell>
          <cell r="BC28" t="str">
            <v>s</v>
          </cell>
          <cell r="BD28" t="str">
            <v>s</v>
          </cell>
          <cell r="BE28">
            <v>0</v>
          </cell>
          <cell r="BF28" t="str">
            <v>c</v>
          </cell>
          <cell r="BG28" t="str">
            <v>c</v>
          </cell>
          <cell r="BH28" t="str">
            <v>c</v>
          </cell>
          <cell r="BI28" t="str">
            <v>c</v>
          </cell>
          <cell r="BJ28" t="str">
            <v>c</v>
          </cell>
          <cell r="BK28" t="str">
            <v>c</v>
          </cell>
          <cell r="BL28" t="str">
            <v>c</v>
          </cell>
          <cell r="BM28" t="str">
            <v>c</v>
          </cell>
          <cell r="BN28" t="str">
            <v>c</v>
          </cell>
          <cell r="BO28" t="str">
            <v>c</v>
          </cell>
          <cell r="BP28" t="str">
            <v>c</v>
          </cell>
          <cell r="BQ28" t="str">
            <v>c</v>
          </cell>
          <cell r="BR28" t="str">
            <v>c</v>
          </cell>
          <cell r="BS28" t="str">
            <v>c</v>
          </cell>
          <cell r="BT28" t="str">
            <v>c</v>
          </cell>
          <cell r="BU28" t="str">
            <v>c</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t="str">
            <v>s</v>
          </cell>
          <cell r="CO28" t="str">
            <v>s</v>
          </cell>
          <cell r="CP28" t="str">
            <v>s</v>
          </cell>
          <cell r="CQ28" t="str">
            <v>s</v>
          </cell>
          <cell r="CR28">
            <v>0</v>
          </cell>
          <cell r="CS28" t="str">
            <v>s</v>
          </cell>
          <cell r="CT28" t="str">
            <v>s</v>
          </cell>
          <cell r="CU28" t="str">
            <v>s</v>
          </cell>
          <cell r="CV28">
            <v>0</v>
          </cell>
          <cell r="CW28" t="str">
            <v>s</v>
          </cell>
        </row>
        <row r="29">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t="str">
            <v>r</v>
          </cell>
          <cell r="AU29" t="str">
            <v>r</v>
          </cell>
          <cell r="AV29" t="str">
            <v>r</v>
          </cell>
          <cell r="AW29" t="str">
            <v>r</v>
          </cell>
          <cell r="AX29" t="str">
            <v>r</v>
          </cell>
          <cell r="AY29" t="str">
            <v>r</v>
          </cell>
          <cell r="AZ29" t="str">
            <v>r</v>
          </cell>
          <cell r="BA29" t="str">
            <v>r</v>
          </cell>
          <cell r="BB29" t="str">
            <v>r</v>
          </cell>
          <cell r="BC29" t="str">
            <v>r</v>
          </cell>
          <cell r="BD29" t="str">
            <v>r</v>
          </cell>
          <cell r="BE29" t="str">
            <v>r</v>
          </cell>
          <cell r="BF29" t="str">
            <v>r</v>
          </cell>
          <cell r="BG29" t="str">
            <v>r</v>
          </cell>
          <cell r="BH29" t="str">
            <v>r</v>
          </cell>
          <cell r="BI29" t="str">
            <v>r</v>
          </cell>
          <cell r="BJ29" t="str">
            <v>r</v>
          </cell>
          <cell r="BK29" t="str">
            <v>r</v>
          </cell>
          <cell r="BL29" t="str">
            <v>r</v>
          </cell>
          <cell r="BM29" t="str">
            <v>r</v>
          </cell>
          <cell r="BN29" t="str">
            <v>r</v>
          </cell>
          <cell r="BO29" t="str">
            <v>r</v>
          </cell>
          <cell r="BP29" t="str">
            <v>r</v>
          </cell>
          <cell r="BQ29" t="str">
            <v>r</v>
          </cell>
          <cell r="BR29">
            <v>0</v>
          </cell>
          <cell r="BS29">
            <v>0</v>
          </cell>
          <cell r="BT29">
            <v>0</v>
          </cell>
          <cell r="BU29" t="str">
            <v>ca</v>
          </cell>
          <cell r="BV29" t="str">
            <v>ca</v>
          </cell>
          <cell r="BW29" t="str">
            <v>ca</v>
          </cell>
          <cell r="BX29" t="str">
            <v>ca</v>
          </cell>
          <cell r="BY29" t="str">
            <v>ca</v>
          </cell>
          <cell r="BZ29" t="str">
            <v>ca</v>
          </cell>
          <cell r="CA29" t="str">
            <v>ca</v>
          </cell>
          <cell r="CB29" t="str">
            <v>ca</v>
          </cell>
          <cell r="CC29" t="str">
            <v>ca</v>
          </cell>
          <cell r="CD29" t="str">
            <v>ca</v>
          </cell>
          <cell r="CE29" t="str">
            <v>ca</v>
          </cell>
          <cell r="CF29" t="str">
            <v>ca</v>
          </cell>
          <cell r="CG29" t="str">
            <v>ca</v>
          </cell>
          <cell r="CH29" t="str">
            <v>ca</v>
          </cell>
          <cell r="CI29" t="str">
            <v>ca</v>
          </cell>
          <cell r="CJ29" t="str">
            <v>ca</v>
          </cell>
          <cell r="CK29" t="str">
            <v>ca</v>
          </cell>
          <cell r="CL29" t="str">
            <v>ca</v>
          </cell>
          <cell r="CM29" t="str">
            <v>ca</v>
          </cell>
          <cell r="CN29" t="str">
            <v>ca</v>
          </cell>
          <cell r="CO29" t="str">
            <v>ca</v>
          </cell>
          <cell r="CP29" t="str">
            <v>ca</v>
          </cell>
          <cell r="CQ29" t="str">
            <v>ca</v>
          </cell>
          <cell r="CR29" t="str">
            <v>ca</v>
          </cell>
          <cell r="CS29">
            <v>0</v>
          </cell>
          <cell r="CT29">
            <v>0</v>
          </cell>
          <cell r="CU29">
            <v>0</v>
          </cell>
          <cell r="CV29">
            <v>0</v>
          </cell>
          <cell r="CW29">
            <v>0</v>
          </cell>
        </row>
        <row r="30">
          <cell r="E30">
            <v>0</v>
          </cell>
          <cell r="F30">
            <v>0</v>
          </cell>
          <cell r="G30">
            <v>0</v>
          </cell>
          <cell r="H30">
            <v>0</v>
          </cell>
          <cell r="I30">
            <v>0</v>
          </cell>
          <cell r="J30">
            <v>0</v>
          </cell>
          <cell r="K30" t="str">
            <v>ca</v>
          </cell>
          <cell r="L30" t="str">
            <v>ca</v>
          </cell>
          <cell r="M30" t="str">
            <v>ca</v>
          </cell>
          <cell r="N30" t="str">
            <v>ca</v>
          </cell>
          <cell r="O30" t="str">
            <v>ca</v>
          </cell>
          <cell r="P30" t="str">
            <v>ca</v>
          </cell>
          <cell r="Q30" t="str">
            <v>ca</v>
          </cell>
          <cell r="R30" t="str">
            <v>ca</v>
          </cell>
          <cell r="S30" t="str">
            <v>ca</v>
          </cell>
          <cell r="T30" t="str">
            <v>ca</v>
          </cell>
          <cell r="U30" t="str">
            <v>ca</v>
          </cell>
          <cell r="V30" t="str">
            <v>ca</v>
          </cell>
          <cell r="W30" t="str">
            <v>ca</v>
          </cell>
          <cell r="X30" t="str">
            <v>ca</v>
          </cell>
          <cell r="Y30" t="str">
            <v>ca</v>
          </cell>
          <cell r="Z30" t="str">
            <v>ca</v>
          </cell>
          <cell r="AA30" t="str">
            <v>ca</v>
          </cell>
          <cell r="AB30" t="str">
            <v>ca</v>
          </cell>
          <cell r="AC30" t="str">
            <v>ca</v>
          </cell>
          <cell r="AD30" t="str">
            <v>ca</v>
          </cell>
          <cell r="AE30" t="str">
            <v>ca</v>
          </cell>
          <cell r="AF30" t="str">
            <v>ca</v>
          </cell>
          <cell r="AG30" t="str">
            <v>ca</v>
          </cell>
          <cell r="AH30" t="str">
            <v>ca</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t="str">
            <v>r</v>
          </cell>
          <cell r="CP30" t="str">
            <v>r</v>
          </cell>
          <cell r="CQ30" t="str">
            <v>r</v>
          </cell>
          <cell r="CR30" t="str">
            <v>r</v>
          </cell>
          <cell r="CS30" t="str">
            <v>r</v>
          </cell>
          <cell r="CT30" t="str">
            <v>r</v>
          </cell>
          <cell r="CU30" t="str">
            <v>r</v>
          </cell>
          <cell r="CV30" t="str">
            <v>r</v>
          </cell>
          <cell r="CW30" t="str">
            <v>r</v>
          </cell>
        </row>
        <row r="31">
          <cell r="F31">
            <v>115</v>
          </cell>
          <cell r="H31">
            <v>115</v>
          </cell>
          <cell r="J31">
            <v>115</v>
          </cell>
          <cell r="L31">
            <v>115</v>
          </cell>
          <cell r="N31">
            <v>115</v>
          </cell>
          <cell r="P31">
            <v>115</v>
          </cell>
          <cell r="R31">
            <v>115</v>
          </cell>
          <cell r="T31">
            <v>115</v>
          </cell>
          <cell r="V31">
            <v>115</v>
          </cell>
          <cell r="X31">
            <v>115</v>
          </cell>
          <cell r="Z31">
            <v>115</v>
          </cell>
          <cell r="AB31">
            <v>115</v>
          </cell>
          <cell r="AD31">
            <v>0</v>
          </cell>
          <cell r="AF31">
            <v>115</v>
          </cell>
          <cell r="AH31">
            <v>115</v>
          </cell>
          <cell r="AJ31">
            <v>115</v>
          </cell>
          <cell r="AL31">
            <v>115</v>
          </cell>
          <cell r="AN31">
            <v>115</v>
          </cell>
          <cell r="AP31">
            <v>115</v>
          </cell>
          <cell r="AR31">
            <v>115</v>
          </cell>
          <cell r="AT31">
            <v>115</v>
          </cell>
          <cell r="AV31">
            <v>115</v>
          </cell>
          <cell r="AX31">
            <v>115</v>
          </cell>
          <cell r="AZ31">
            <v>115</v>
          </cell>
          <cell r="BB31">
            <v>115</v>
          </cell>
          <cell r="BD31">
            <v>115</v>
          </cell>
          <cell r="BF31">
            <v>115</v>
          </cell>
          <cell r="BH31">
            <v>115</v>
          </cell>
          <cell r="BJ31">
            <v>115</v>
          </cell>
          <cell r="BL31">
            <v>115</v>
          </cell>
          <cell r="BN31">
            <v>115</v>
          </cell>
          <cell r="BP31">
            <v>115</v>
          </cell>
          <cell r="BR31">
            <v>115</v>
          </cell>
          <cell r="BT31">
            <v>115</v>
          </cell>
          <cell r="BV31">
            <v>115</v>
          </cell>
          <cell r="BX31">
            <v>115</v>
          </cell>
          <cell r="BZ31">
            <v>115</v>
          </cell>
          <cell r="CB31">
            <v>115</v>
          </cell>
          <cell r="CD31">
            <v>115</v>
          </cell>
          <cell r="CF31">
            <v>115</v>
          </cell>
          <cell r="CH31">
            <v>115</v>
          </cell>
          <cell r="CJ31">
            <v>115</v>
          </cell>
          <cell r="CL31">
            <v>115</v>
          </cell>
          <cell r="CN31">
            <v>115</v>
          </cell>
          <cell r="CP31">
            <v>115</v>
          </cell>
          <cell r="CR31">
            <v>115</v>
          </cell>
          <cell r="CT31">
            <v>115</v>
          </cell>
          <cell r="CV31">
            <v>115</v>
          </cell>
        </row>
        <row r="32">
          <cell r="F32">
            <v>0</v>
          </cell>
          <cell r="H32">
            <v>0</v>
          </cell>
          <cell r="J32">
            <v>1</v>
          </cell>
          <cell r="L32">
            <v>0</v>
          </cell>
          <cell r="N32">
            <v>0</v>
          </cell>
          <cell r="P32">
            <v>2</v>
          </cell>
          <cell r="R32">
            <v>0</v>
          </cell>
          <cell r="T32">
            <v>0</v>
          </cell>
          <cell r="V32">
            <v>0</v>
          </cell>
          <cell r="X32">
            <v>1</v>
          </cell>
          <cell r="Z32">
            <v>0</v>
          </cell>
          <cell r="AB32">
            <v>1</v>
          </cell>
          <cell r="AD32">
            <v>0</v>
          </cell>
          <cell r="AF32">
            <v>0</v>
          </cell>
          <cell r="AH32">
            <v>2</v>
          </cell>
          <cell r="AJ32">
            <v>0</v>
          </cell>
          <cell r="AL32">
            <v>0</v>
          </cell>
          <cell r="AN32">
            <v>1</v>
          </cell>
          <cell r="AP32">
            <v>0</v>
          </cell>
          <cell r="AR32">
            <v>1</v>
          </cell>
          <cell r="AT32">
            <v>0</v>
          </cell>
          <cell r="AV32">
            <v>0</v>
          </cell>
          <cell r="AX32">
            <v>2</v>
          </cell>
          <cell r="AZ32">
            <v>0</v>
          </cell>
          <cell r="BB32">
            <v>0</v>
          </cell>
          <cell r="BD32">
            <v>1</v>
          </cell>
          <cell r="BF32">
            <v>0</v>
          </cell>
          <cell r="BH32">
            <v>1</v>
          </cell>
          <cell r="BJ32">
            <v>0</v>
          </cell>
          <cell r="BL32">
            <v>0</v>
          </cell>
          <cell r="BN32">
            <v>2</v>
          </cell>
          <cell r="BP32">
            <v>0</v>
          </cell>
          <cell r="BR32">
            <v>0</v>
          </cell>
          <cell r="BT32">
            <v>1</v>
          </cell>
          <cell r="BV32">
            <v>0</v>
          </cell>
          <cell r="BX32">
            <v>1</v>
          </cell>
          <cell r="BZ32">
            <v>0</v>
          </cell>
          <cell r="CB32">
            <v>0</v>
          </cell>
          <cell r="CD32">
            <v>2</v>
          </cell>
          <cell r="CF32">
            <v>0</v>
          </cell>
          <cell r="CH32">
            <v>0</v>
          </cell>
          <cell r="CJ32">
            <v>1</v>
          </cell>
          <cell r="CL32">
            <v>0</v>
          </cell>
          <cell r="CN32">
            <v>0</v>
          </cell>
          <cell r="CP32">
            <v>1</v>
          </cell>
          <cell r="CR32">
            <v>0</v>
          </cell>
          <cell r="CT32">
            <v>0</v>
          </cell>
          <cell r="CV32">
            <v>2</v>
          </cell>
        </row>
        <row r="33">
          <cell r="F33" t="str">
            <v>FSFE stopcharge at around 1200H for FII and dispersing cone cleaning. Duration time 20 minutes.</v>
          </cell>
        </row>
        <row r="34">
          <cell r="E34" t="str">
            <v>UNDER REPAIR</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row>
        <row r="35">
          <cell r="E35" t="str">
            <v>OPERATING</v>
          </cell>
          <cell r="F35" t="str">
            <v>c</v>
          </cell>
          <cell r="G35" t="str">
            <v>c</v>
          </cell>
          <cell r="H35" t="str">
            <v>c</v>
          </cell>
          <cell r="I35" t="str">
            <v>c</v>
          </cell>
          <cell r="J35" t="str">
            <v>c</v>
          </cell>
          <cell r="K35" t="str">
            <v>c</v>
          </cell>
          <cell r="L35" t="str">
            <v>c</v>
          </cell>
          <cell r="M35" t="str">
            <v>c</v>
          </cell>
          <cell r="N35" t="str">
            <v>c</v>
          </cell>
          <cell r="O35" t="str">
            <v>c</v>
          </cell>
          <cell r="P35" t="str">
            <v>c</v>
          </cell>
          <cell r="Q35" t="str">
            <v>c</v>
          </cell>
          <cell r="R35" t="str">
            <v>c</v>
          </cell>
          <cell r="S35" t="str">
            <v>c</v>
          </cell>
          <cell r="T35" t="str">
            <v>c</v>
          </cell>
          <cell r="U35" t="str">
            <v>c</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t="str">
            <v>s</v>
          </cell>
          <cell r="AN35" t="str">
            <v>s</v>
          </cell>
          <cell r="AO35" t="str">
            <v>s</v>
          </cell>
          <cell r="AP35" t="str">
            <v>s</v>
          </cell>
          <cell r="AQ35">
            <v>0</v>
          </cell>
          <cell r="AR35" t="str">
            <v>s</v>
          </cell>
          <cell r="AS35" t="str">
            <v>s</v>
          </cell>
          <cell r="AT35" t="str">
            <v>s</v>
          </cell>
          <cell r="AU35">
            <v>0</v>
          </cell>
          <cell r="AV35" t="str">
            <v>s</v>
          </cell>
          <cell r="AW35" t="str">
            <v>s</v>
          </cell>
          <cell r="AX35" t="str">
            <v>s</v>
          </cell>
          <cell r="AY35">
            <v>0</v>
          </cell>
          <cell r="AZ35">
            <v>0</v>
          </cell>
          <cell r="BA35" t="str">
            <v>c</v>
          </cell>
          <cell r="BB35" t="str">
            <v>c</v>
          </cell>
          <cell r="BC35" t="str">
            <v>c</v>
          </cell>
          <cell r="BD35" t="str">
            <v>c</v>
          </cell>
          <cell r="BE35" t="str">
            <v>c</v>
          </cell>
          <cell r="BF35" t="str">
            <v>c</v>
          </cell>
          <cell r="BG35" t="str">
            <v>c</v>
          </cell>
          <cell r="BH35" t="str">
            <v>c</v>
          </cell>
          <cell r="BI35" t="str">
            <v>c</v>
          </cell>
          <cell r="BJ35" t="str">
            <v>c</v>
          </cell>
          <cell r="BK35" t="str">
            <v>c</v>
          </cell>
          <cell r="BL35" t="str">
            <v>c</v>
          </cell>
          <cell r="BM35" t="str">
            <v>c</v>
          </cell>
          <cell r="BN35" t="str">
            <v>c</v>
          </cell>
          <cell r="BO35" t="str">
            <v>c</v>
          </cell>
          <cell r="BP35" t="str">
            <v>c</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t="str">
            <v>s</v>
          </cell>
          <cell r="CK35" t="str">
            <v>s</v>
          </cell>
          <cell r="CL35" t="str">
            <v>s</v>
          </cell>
          <cell r="CM35" t="str">
            <v>s</v>
          </cell>
          <cell r="CN35">
            <v>0</v>
          </cell>
          <cell r="CO35" t="str">
            <v>s</v>
          </cell>
          <cell r="CP35" t="str">
            <v>s</v>
          </cell>
          <cell r="CQ35" t="str">
            <v>s</v>
          </cell>
          <cell r="CR35">
            <v>0</v>
          </cell>
          <cell r="CS35" t="str">
            <v>s</v>
          </cell>
          <cell r="CT35" t="str">
            <v>s</v>
          </cell>
          <cell r="CU35" t="str">
            <v>s</v>
          </cell>
          <cell r="CV35">
            <v>0</v>
          </cell>
          <cell r="CW35">
            <v>0</v>
          </cell>
        </row>
        <row r="36">
          <cell r="E36" t="str">
            <v>OPERATING</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t="str">
            <v>s</v>
          </cell>
          <cell r="Y36" t="str">
            <v>s</v>
          </cell>
          <cell r="Z36" t="str">
            <v>s</v>
          </cell>
          <cell r="AA36" t="str">
            <v>s</v>
          </cell>
          <cell r="AB36">
            <v>0</v>
          </cell>
          <cell r="AC36" t="str">
            <v>s</v>
          </cell>
          <cell r="AD36" t="str">
            <v>s</v>
          </cell>
          <cell r="AE36" t="str">
            <v>s</v>
          </cell>
          <cell r="AF36">
            <v>0</v>
          </cell>
          <cell r="AG36" t="str">
            <v>s</v>
          </cell>
          <cell r="AH36" t="str">
            <v>s</v>
          </cell>
          <cell r="AI36" t="str">
            <v>s</v>
          </cell>
          <cell r="AJ36">
            <v>0</v>
          </cell>
          <cell r="AK36">
            <v>0</v>
          </cell>
          <cell r="AL36" t="str">
            <v>c</v>
          </cell>
          <cell r="AM36" t="str">
            <v>c</v>
          </cell>
          <cell r="AN36" t="str">
            <v>c</v>
          </cell>
          <cell r="AO36" t="str">
            <v>c</v>
          </cell>
          <cell r="AP36" t="str">
            <v>c</v>
          </cell>
          <cell r="AQ36" t="str">
            <v>c</v>
          </cell>
          <cell r="AR36" t="str">
            <v>c</v>
          </cell>
          <cell r="AS36" t="str">
            <v>c</v>
          </cell>
          <cell r="AT36" t="str">
            <v>c</v>
          </cell>
          <cell r="AU36" t="str">
            <v>c</v>
          </cell>
          <cell r="AV36" t="str">
            <v>c</v>
          </cell>
          <cell r="AW36" t="str">
            <v>c</v>
          </cell>
          <cell r="AX36" t="str">
            <v>c</v>
          </cell>
          <cell r="AY36" t="str">
            <v>c</v>
          </cell>
          <cell r="AZ36" t="str">
            <v>c</v>
          </cell>
          <cell r="BA36" t="str">
            <v>c</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t="str">
            <v>s</v>
          </cell>
          <cell r="BT36" t="str">
            <v>s</v>
          </cell>
          <cell r="BU36" t="str">
            <v>s</v>
          </cell>
          <cell r="BV36" t="str">
            <v>s</v>
          </cell>
          <cell r="BW36">
            <v>0</v>
          </cell>
          <cell r="BX36" t="str">
            <v>s</v>
          </cell>
          <cell r="BY36" t="str">
            <v>s</v>
          </cell>
          <cell r="BZ36" t="str">
            <v>s</v>
          </cell>
          <cell r="CA36">
            <v>0</v>
          </cell>
          <cell r="CB36" t="str">
            <v>s</v>
          </cell>
          <cell r="CC36" t="str">
            <v>s</v>
          </cell>
          <cell r="CD36" t="str">
            <v>s</v>
          </cell>
          <cell r="CE36">
            <v>0</v>
          </cell>
          <cell r="CF36">
            <v>0</v>
          </cell>
          <cell r="CG36" t="str">
            <v>c</v>
          </cell>
          <cell r="CH36" t="str">
            <v>c</v>
          </cell>
          <cell r="CI36" t="str">
            <v>c</v>
          </cell>
          <cell r="CJ36" t="str">
            <v>c</v>
          </cell>
          <cell r="CK36" t="str">
            <v>c</v>
          </cell>
          <cell r="CL36" t="str">
            <v>c</v>
          </cell>
          <cell r="CM36" t="str">
            <v>c</v>
          </cell>
          <cell r="CN36" t="str">
            <v>c</v>
          </cell>
          <cell r="CO36" t="str">
            <v>c</v>
          </cell>
          <cell r="CP36" t="str">
            <v>c</v>
          </cell>
          <cell r="CQ36" t="str">
            <v>c</v>
          </cell>
          <cell r="CR36" t="str">
            <v>c</v>
          </cell>
          <cell r="CS36" t="str">
            <v>c</v>
          </cell>
          <cell r="CT36" t="str">
            <v>c</v>
          </cell>
          <cell r="CU36" t="str">
            <v>c</v>
          </cell>
          <cell r="CV36" t="str">
            <v>c</v>
          </cell>
          <cell r="CW36">
            <v>0</v>
          </cell>
        </row>
        <row r="37">
          <cell r="E37" t="str">
            <v>OPERATING</v>
          </cell>
          <cell r="F37">
            <v>0</v>
          </cell>
          <cell r="G37" t="str">
            <v>s</v>
          </cell>
          <cell r="H37" t="str">
            <v>s</v>
          </cell>
          <cell r="I37" t="str">
            <v>s</v>
          </cell>
          <cell r="J37" t="str">
            <v>s</v>
          </cell>
          <cell r="K37">
            <v>0</v>
          </cell>
          <cell r="L37" t="str">
            <v>s</v>
          </cell>
          <cell r="M37" t="str">
            <v>s</v>
          </cell>
          <cell r="N37" t="str">
            <v>s</v>
          </cell>
          <cell r="O37">
            <v>0</v>
          </cell>
          <cell r="P37" t="str">
            <v>s</v>
          </cell>
          <cell r="Q37" t="str">
            <v>s</v>
          </cell>
          <cell r="R37" t="str">
            <v>s</v>
          </cell>
          <cell r="S37">
            <v>0</v>
          </cell>
          <cell r="T37">
            <v>0</v>
          </cell>
          <cell r="U37" t="str">
            <v>c</v>
          </cell>
          <cell r="V37" t="str">
            <v>c</v>
          </cell>
          <cell r="W37" t="str">
            <v>c</v>
          </cell>
          <cell r="X37" t="str">
            <v>c</v>
          </cell>
          <cell r="Y37" t="str">
            <v>c</v>
          </cell>
          <cell r="Z37" t="str">
            <v>c</v>
          </cell>
          <cell r="AA37" t="str">
            <v>c</v>
          </cell>
          <cell r="AB37" t="str">
            <v>c</v>
          </cell>
          <cell r="AC37" t="str">
            <v>c</v>
          </cell>
          <cell r="AD37" t="str">
            <v>c</v>
          </cell>
          <cell r="AE37" t="str">
            <v>c</v>
          </cell>
          <cell r="AF37" t="str">
            <v>c</v>
          </cell>
          <cell r="AG37" t="str">
            <v>c</v>
          </cell>
          <cell r="AH37" t="str">
            <v>c</v>
          </cell>
          <cell r="AI37" t="str">
            <v>c</v>
          </cell>
          <cell r="AJ37" t="str">
            <v>c</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t="str">
            <v>s</v>
          </cell>
          <cell r="BE37" t="str">
            <v>s</v>
          </cell>
          <cell r="BF37" t="str">
            <v>s</v>
          </cell>
          <cell r="BG37" t="str">
            <v>s</v>
          </cell>
          <cell r="BH37">
            <v>0</v>
          </cell>
          <cell r="BI37" t="str">
            <v>s</v>
          </cell>
          <cell r="BJ37" t="str">
            <v>s</v>
          </cell>
          <cell r="BK37" t="str">
            <v>s</v>
          </cell>
          <cell r="BL37">
            <v>0</v>
          </cell>
          <cell r="BM37" t="str">
            <v>s</v>
          </cell>
          <cell r="BN37" t="str">
            <v>s</v>
          </cell>
          <cell r="BO37" t="str">
            <v>s</v>
          </cell>
          <cell r="BP37">
            <v>0</v>
          </cell>
          <cell r="BQ37">
            <v>0</v>
          </cell>
          <cell r="BR37" t="str">
            <v>c</v>
          </cell>
          <cell r="BS37" t="str">
            <v>c</v>
          </cell>
          <cell r="BT37" t="str">
            <v>c</v>
          </cell>
          <cell r="BU37" t="str">
            <v>c</v>
          </cell>
          <cell r="BV37" t="str">
            <v>c</v>
          </cell>
          <cell r="BW37" t="str">
            <v>c</v>
          </cell>
          <cell r="BX37" t="str">
            <v>c</v>
          </cell>
          <cell r="BY37" t="str">
            <v>c</v>
          </cell>
          <cell r="BZ37" t="str">
            <v>c</v>
          </cell>
          <cell r="CA37" t="str">
            <v>c</v>
          </cell>
          <cell r="CB37" t="str">
            <v>c</v>
          </cell>
          <cell r="CC37" t="str">
            <v>c</v>
          </cell>
          <cell r="CD37" t="str">
            <v>c</v>
          </cell>
          <cell r="CE37" t="str">
            <v>c</v>
          </cell>
          <cell r="CF37" t="str">
            <v>c</v>
          </cell>
          <cell r="CG37" t="str">
            <v>c</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row>
        <row r="38">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t="str">
            <v>r</v>
          </cell>
          <cell r="BF38" t="str">
            <v>r</v>
          </cell>
          <cell r="BG38" t="str">
            <v>r</v>
          </cell>
          <cell r="BH38" t="str">
            <v>r</v>
          </cell>
          <cell r="BI38" t="str">
            <v>r</v>
          </cell>
          <cell r="BJ38" t="str">
            <v>r</v>
          </cell>
          <cell r="BK38" t="str">
            <v>r</v>
          </cell>
          <cell r="BL38" t="str">
            <v>r</v>
          </cell>
          <cell r="BM38" t="str">
            <v>r</v>
          </cell>
          <cell r="BN38" t="str">
            <v>r</v>
          </cell>
          <cell r="BO38" t="str">
            <v>r</v>
          </cell>
          <cell r="BP38" t="str">
            <v>r</v>
          </cell>
          <cell r="BQ38" t="str">
            <v>r</v>
          </cell>
          <cell r="BR38" t="str">
            <v>r</v>
          </cell>
          <cell r="BS38" t="str">
            <v>r</v>
          </cell>
          <cell r="BT38" t="str">
            <v>r</v>
          </cell>
          <cell r="BU38" t="str">
            <v>r</v>
          </cell>
          <cell r="BV38" t="str">
            <v>r</v>
          </cell>
          <cell r="BW38" t="str">
            <v>r</v>
          </cell>
          <cell r="BX38" t="str">
            <v>r</v>
          </cell>
          <cell r="BY38" t="str">
            <v>r</v>
          </cell>
          <cell r="BZ38">
            <v>0</v>
          </cell>
          <cell r="CA38">
            <v>0</v>
          </cell>
          <cell r="CB38" t="str">
            <v>ca</v>
          </cell>
          <cell r="CC38" t="str">
            <v>ca</v>
          </cell>
          <cell r="CD38" t="str">
            <v>ca</v>
          </cell>
          <cell r="CE38" t="str">
            <v>ca</v>
          </cell>
          <cell r="CF38" t="str">
            <v>ca</v>
          </cell>
          <cell r="CG38" t="str">
            <v>ca</v>
          </cell>
          <cell r="CH38" t="str">
            <v>ca</v>
          </cell>
          <cell r="CI38" t="str">
            <v>ca</v>
          </cell>
          <cell r="CJ38" t="str">
            <v>ca</v>
          </cell>
          <cell r="CK38" t="str">
            <v>ca</v>
          </cell>
          <cell r="CL38" t="str">
            <v>ca</v>
          </cell>
          <cell r="CM38" t="str">
            <v>ca</v>
          </cell>
          <cell r="CN38" t="str">
            <v>ca</v>
          </cell>
          <cell r="CO38" t="str">
            <v>ca</v>
          </cell>
          <cell r="CP38" t="str">
            <v>ca</v>
          </cell>
          <cell r="CQ38" t="str">
            <v>ca</v>
          </cell>
          <cell r="CR38" t="str">
            <v>ca</v>
          </cell>
          <cell r="CS38" t="str">
            <v>ca</v>
          </cell>
          <cell r="CT38" t="str">
            <v>ca</v>
          </cell>
          <cell r="CU38" t="str">
            <v>ca</v>
          </cell>
          <cell r="CV38" t="str">
            <v>ca</v>
          </cell>
          <cell r="CW38" t="str">
            <v>ca</v>
          </cell>
        </row>
        <row r="39">
          <cell r="E39">
            <v>0</v>
          </cell>
          <cell r="F39" t="str">
            <v>r</v>
          </cell>
          <cell r="G39" t="str">
            <v>r</v>
          </cell>
          <cell r="H39" t="str">
            <v>r</v>
          </cell>
          <cell r="I39" t="str">
            <v>r</v>
          </cell>
          <cell r="J39" t="str">
            <v>r</v>
          </cell>
          <cell r="K39" t="str">
            <v>r</v>
          </cell>
          <cell r="L39" t="str">
            <v>r</v>
          </cell>
          <cell r="M39" t="str">
            <v>r</v>
          </cell>
          <cell r="N39" t="str">
            <v>r</v>
          </cell>
          <cell r="O39" t="str">
            <v>r</v>
          </cell>
          <cell r="P39" t="str">
            <v>r</v>
          </cell>
          <cell r="Q39" t="str">
            <v>r</v>
          </cell>
          <cell r="R39" t="str">
            <v>r</v>
          </cell>
          <cell r="S39" t="str">
            <v>r</v>
          </cell>
          <cell r="T39" t="str">
            <v>r</v>
          </cell>
          <cell r="U39" t="str">
            <v>r</v>
          </cell>
          <cell r="V39" t="str">
            <v>r</v>
          </cell>
          <cell r="W39" t="str">
            <v>r</v>
          </cell>
          <cell r="X39" t="str">
            <v>r</v>
          </cell>
          <cell r="Y39" t="str">
            <v>r</v>
          </cell>
          <cell r="Z39" t="str">
            <v>r</v>
          </cell>
          <cell r="AA39">
            <v>0</v>
          </cell>
          <cell r="AB39">
            <v>0</v>
          </cell>
          <cell r="AC39">
            <v>0</v>
          </cell>
          <cell r="AD39" t="str">
            <v>ca</v>
          </cell>
          <cell r="AE39" t="str">
            <v>ca</v>
          </cell>
          <cell r="AF39" t="str">
            <v>ca</v>
          </cell>
          <cell r="AG39" t="str">
            <v>ca</v>
          </cell>
          <cell r="AH39" t="str">
            <v>ca</v>
          </cell>
          <cell r="AI39" t="str">
            <v>ca</v>
          </cell>
          <cell r="AJ39" t="str">
            <v>ca</v>
          </cell>
          <cell r="AK39" t="str">
            <v>ca</v>
          </cell>
          <cell r="AL39" t="str">
            <v>ca</v>
          </cell>
          <cell r="AM39" t="str">
            <v>ca</v>
          </cell>
          <cell r="AN39" t="str">
            <v>ca</v>
          </cell>
          <cell r="AO39" t="str">
            <v>ca</v>
          </cell>
          <cell r="AP39" t="str">
            <v>ca</v>
          </cell>
          <cell r="AQ39" t="str">
            <v>ca</v>
          </cell>
          <cell r="AR39" t="str">
            <v>ca</v>
          </cell>
          <cell r="AS39" t="str">
            <v>ca</v>
          </cell>
          <cell r="AT39" t="str">
            <v>ca</v>
          </cell>
          <cell r="AU39" t="str">
            <v>ca</v>
          </cell>
          <cell r="AV39" t="str">
            <v>ca</v>
          </cell>
          <cell r="AW39" t="str">
            <v>ca</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row>
        <row r="40">
          <cell r="F40">
            <v>112</v>
          </cell>
          <cell r="H40">
            <v>112</v>
          </cell>
          <cell r="J40">
            <v>112</v>
          </cell>
          <cell r="L40">
            <v>112</v>
          </cell>
          <cell r="N40">
            <v>112</v>
          </cell>
          <cell r="P40">
            <v>112</v>
          </cell>
          <cell r="R40">
            <v>112</v>
          </cell>
          <cell r="T40">
            <v>112</v>
          </cell>
          <cell r="V40">
            <v>112</v>
          </cell>
          <cell r="X40">
            <v>112</v>
          </cell>
          <cell r="Z40">
            <v>0</v>
          </cell>
          <cell r="AB40">
            <v>112</v>
          </cell>
          <cell r="AD40">
            <v>112</v>
          </cell>
          <cell r="AF40">
            <v>112</v>
          </cell>
          <cell r="AH40">
            <v>112</v>
          </cell>
          <cell r="AJ40">
            <v>112</v>
          </cell>
          <cell r="AL40">
            <v>112</v>
          </cell>
          <cell r="AN40">
            <v>112</v>
          </cell>
          <cell r="AP40">
            <v>112</v>
          </cell>
          <cell r="AR40">
            <v>112</v>
          </cell>
          <cell r="AT40">
            <v>112</v>
          </cell>
          <cell r="AV40">
            <v>112</v>
          </cell>
          <cell r="AX40">
            <v>112</v>
          </cell>
          <cell r="AZ40">
            <v>112</v>
          </cell>
          <cell r="BB40">
            <v>112</v>
          </cell>
          <cell r="BD40">
            <v>112</v>
          </cell>
          <cell r="BF40">
            <v>112</v>
          </cell>
          <cell r="BH40">
            <v>112</v>
          </cell>
          <cell r="BJ40">
            <v>112</v>
          </cell>
          <cell r="BL40">
            <v>112</v>
          </cell>
          <cell r="BN40">
            <v>112</v>
          </cell>
          <cell r="BP40">
            <v>112</v>
          </cell>
          <cell r="BR40">
            <v>112</v>
          </cell>
          <cell r="BT40">
            <v>112</v>
          </cell>
          <cell r="BV40">
            <v>112</v>
          </cell>
          <cell r="BX40">
            <v>112</v>
          </cell>
          <cell r="BZ40">
            <v>112</v>
          </cell>
          <cell r="CB40">
            <v>112</v>
          </cell>
          <cell r="CD40">
            <v>112</v>
          </cell>
          <cell r="CF40">
            <v>112</v>
          </cell>
          <cell r="CH40">
            <v>112</v>
          </cell>
          <cell r="CJ40">
            <v>112</v>
          </cell>
          <cell r="CL40">
            <v>112</v>
          </cell>
          <cell r="CN40">
            <v>112</v>
          </cell>
          <cell r="CP40">
            <v>112</v>
          </cell>
          <cell r="CR40">
            <v>112</v>
          </cell>
          <cell r="CT40">
            <v>112</v>
          </cell>
          <cell r="CV40">
            <v>112</v>
          </cell>
        </row>
        <row r="41">
          <cell r="F41">
            <v>1</v>
          </cell>
          <cell r="H41">
            <v>0</v>
          </cell>
          <cell r="J41">
            <v>0</v>
          </cell>
          <cell r="L41">
            <v>0</v>
          </cell>
          <cell r="N41">
            <v>2</v>
          </cell>
          <cell r="P41">
            <v>0</v>
          </cell>
          <cell r="R41">
            <v>1</v>
          </cell>
          <cell r="T41">
            <v>0</v>
          </cell>
          <cell r="V41">
            <v>1</v>
          </cell>
          <cell r="X41">
            <v>0</v>
          </cell>
          <cell r="Z41">
            <v>0</v>
          </cell>
          <cell r="AB41">
            <v>0</v>
          </cell>
          <cell r="AD41">
            <v>0</v>
          </cell>
          <cell r="AF41">
            <v>0</v>
          </cell>
          <cell r="AH41">
            <v>2</v>
          </cell>
          <cell r="AJ41">
            <v>0</v>
          </cell>
          <cell r="AL41">
            <v>1</v>
          </cell>
          <cell r="AN41">
            <v>0</v>
          </cell>
          <cell r="AP41">
            <v>1</v>
          </cell>
          <cell r="AR41">
            <v>0</v>
          </cell>
          <cell r="AT41">
            <v>0</v>
          </cell>
          <cell r="AV41">
            <v>0</v>
          </cell>
          <cell r="AX41">
            <v>0</v>
          </cell>
          <cell r="AZ41">
            <v>2</v>
          </cell>
          <cell r="BB41">
            <v>0</v>
          </cell>
          <cell r="BD41">
            <v>1</v>
          </cell>
          <cell r="BF41">
            <v>0</v>
          </cell>
          <cell r="BH41">
            <v>1</v>
          </cell>
          <cell r="BJ41">
            <v>0</v>
          </cell>
          <cell r="BL41">
            <v>0</v>
          </cell>
          <cell r="BN41">
            <v>0</v>
          </cell>
          <cell r="BP41">
            <v>0</v>
          </cell>
          <cell r="BR41">
            <v>2</v>
          </cell>
          <cell r="BT41">
            <v>0</v>
          </cell>
          <cell r="BV41">
            <v>1</v>
          </cell>
          <cell r="BX41">
            <v>0</v>
          </cell>
          <cell r="BZ41">
            <v>1</v>
          </cell>
          <cell r="CB41">
            <v>0</v>
          </cell>
          <cell r="CD41">
            <v>0</v>
          </cell>
          <cell r="CF41">
            <v>0</v>
          </cell>
          <cell r="CH41">
            <v>0</v>
          </cell>
          <cell r="CJ41">
            <v>2</v>
          </cell>
          <cell r="CL41">
            <v>0</v>
          </cell>
          <cell r="CN41">
            <v>1</v>
          </cell>
          <cell r="CP41">
            <v>0</v>
          </cell>
          <cell r="CR41">
            <v>1</v>
          </cell>
          <cell r="CT41">
            <v>0</v>
          </cell>
          <cell r="CV41">
            <v>0</v>
          </cell>
        </row>
        <row r="42">
          <cell r="F42" t="str">
            <v>Schedule stop charge at around 1100H. Duration time: 15-20mins</v>
          </cell>
        </row>
        <row r="43">
          <cell r="E43" t="str">
            <v>OPERATING</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row>
        <row r="44">
          <cell r="E44" t="str">
            <v>UNDER REPAIR</v>
          </cell>
          <cell r="F44">
            <v>0</v>
          </cell>
          <cell r="G44">
            <v>0</v>
          </cell>
          <cell r="H44" t="str">
            <v>s</v>
          </cell>
          <cell r="I44" t="str">
            <v>s</v>
          </cell>
          <cell r="J44" t="str">
            <v>s</v>
          </cell>
          <cell r="K44">
            <v>0</v>
          </cell>
          <cell r="L44" t="str">
            <v>s</v>
          </cell>
          <cell r="M44" t="str">
            <v>s</v>
          </cell>
          <cell r="N44" t="str">
            <v>s</v>
          </cell>
          <cell r="O44">
            <v>0</v>
          </cell>
          <cell r="P44" t="str">
            <v>c</v>
          </cell>
          <cell r="Q44" t="str">
            <v>c</v>
          </cell>
          <cell r="R44" t="str">
            <v>c</v>
          </cell>
          <cell r="S44" t="str">
            <v>c</v>
          </cell>
          <cell r="T44" t="str">
            <v>c</v>
          </cell>
          <cell r="U44" t="str">
            <v>c</v>
          </cell>
          <cell r="V44" t="str">
            <v>c</v>
          </cell>
          <cell r="W44" t="str">
            <v>c</v>
          </cell>
          <cell r="X44" t="str">
            <v>c</v>
          </cell>
          <cell r="Y44" t="str">
            <v>c</v>
          </cell>
          <cell r="Z44" t="str">
            <v>c</v>
          </cell>
          <cell r="AA44" t="str">
            <v>c</v>
          </cell>
          <cell r="AB44" t="str">
            <v>c</v>
          </cell>
          <cell r="AC44" t="str">
            <v>c</v>
          </cell>
          <cell r="AD44" t="str">
            <v>c</v>
          </cell>
          <cell r="AE44" t="str">
            <v>c</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t="str">
            <v>s</v>
          </cell>
          <cell r="BD44" t="str">
            <v>s</v>
          </cell>
          <cell r="BE44" t="str">
            <v>s</v>
          </cell>
          <cell r="BF44" t="str">
            <v>s</v>
          </cell>
          <cell r="BG44">
            <v>0</v>
          </cell>
          <cell r="BH44" t="str">
            <v>s</v>
          </cell>
          <cell r="BI44" t="str">
            <v>s</v>
          </cell>
          <cell r="BJ44" t="str">
            <v>s</v>
          </cell>
          <cell r="BK44">
            <v>0</v>
          </cell>
          <cell r="BL44" t="str">
            <v>s</v>
          </cell>
          <cell r="BM44" t="str">
            <v>s</v>
          </cell>
          <cell r="BN44" t="str">
            <v>s</v>
          </cell>
          <cell r="BO44">
            <v>0</v>
          </cell>
          <cell r="BP44" t="str">
            <v>s</v>
          </cell>
          <cell r="BQ44" t="str">
            <v>s</v>
          </cell>
          <cell r="BR44" t="str">
            <v>s</v>
          </cell>
          <cell r="BS44">
            <v>0</v>
          </cell>
          <cell r="BT44" t="str">
            <v>c</v>
          </cell>
          <cell r="BU44" t="str">
            <v>c</v>
          </cell>
          <cell r="BV44" t="str">
            <v>c</v>
          </cell>
          <cell r="BW44" t="str">
            <v>c</v>
          </cell>
          <cell r="BX44" t="str">
            <v>c</v>
          </cell>
          <cell r="BY44" t="str">
            <v>c</v>
          </cell>
          <cell r="BZ44" t="str">
            <v>c</v>
          </cell>
          <cell r="CA44" t="str">
            <v>c</v>
          </cell>
          <cell r="CB44" t="str">
            <v>c</v>
          </cell>
          <cell r="CC44" t="str">
            <v>c</v>
          </cell>
          <cell r="CD44" t="str">
            <v>c</v>
          </cell>
          <cell r="CE44" t="str">
            <v>c</v>
          </cell>
          <cell r="CF44" t="str">
            <v>c</v>
          </cell>
          <cell r="CG44" t="str">
            <v>c</v>
          </cell>
          <cell r="CH44" t="str">
            <v>c</v>
          </cell>
          <cell r="CI44" t="str">
            <v>c</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row>
        <row r="45">
          <cell r="E45" t="str">
            <v>OPERATING</v>
          </cell>
          <cell r="F45" t="str">
            <v>c</v>
          </cell>
          <cell r="G45" t="str">
            <v>c</v>
          </cell>
          <cell r="H45" t="str">
            <v>c</v>
          </cell>
          <cell r="I45" t="str">
            <v>c</v>
          </cell>
          <cell r="J45" t="str">
            <v>c</v>
          </cell>
          <cell r="K45" t="str">
            <v>c</v>
          </cell>
          <cell r="L45" t="str">
            <v>c</v>
          </cell>
          <cell r="M45" t="str">
            <v>c</v>
          </cell>
          <cell r="N45" t="str">
            <v>c</v>
          </cell>
          <cell r="O45" t="str">
            <v>c</v>
          </cell>
          <cell r="P45" t="str">
            <v>c</v>
          </cell>
          <cell r="Q45" t="str">
            <v>c</v>
          </cell>
          <cell r="R45" t="str">
            <v>c</v>
          </cell>
          <cell r="S45" t="str">
            <v>c</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t="str">
            <v>s</v>
          </cell>
          <cell r="AI45" t="str">
            <v>s</v>
          </cell>
          <cell r="AJ45" t="str">
            <v>s</v>
          </cell>
          <cell r="AK45" t="str">
            <v>s</v>
          </cell>
          <cell r="AL45">
            <v>0</v>
          </cell>
          <cell r="AM45" t="str">
            <v>s</v>
          </cell>
          <cell r="AN45" t="str">
            <v>s</v>
          </cell>
          <cell r="AO45" t="str">
            <v>s</v>
          </cell>
          <cell r="AP45">
            <v>0</v>
          </cell>
          <cell r="AQ45" t="str">
            <v>s</v>
          </cell>
          <cell r="AR45" t="str">
            <v>s</v>
          </cell>
          <cell r="AS45" t="str">
            <v>s</v>
          </cell>
          <cell r="AT45">
            <v>0</v>
          </cell>
          <cell r="AU45" t="str">
            <v>s</v>
          </cell>
          <cell r="AV45" t="str">
            <v>s</v>
          </cell>
          <cell r="AW45" t="str">
            <v>s</v>
          </cell>
          <cell r="AX45">
            <v>0</v>
          </cell>
          <cell r="AY45" t="str">
            <v>c</v>
          </cell>
          <cell r="AZ45" t="str">
            <v>c</v>
          </cell>
          <cell r="BA45" t="str">
            <v>c</v>
          </cell>
          <cell r="BB45" t="str">
            <v>c</v>
          </cell>
          <cell r="BC45" t="str">
            <v>c</v>
          </cell>
          <cell r="BD45" t="str">
            <v>c</v>
          </cell>
          <cell r="BE45" t="str">
            <v>c</v>
          </cell>
          <cell r="BF45" t="str">
            <v>c</v>
          </cell>
          <cell r="BG45" t="str">
            <v>c</v>
          </cell>
          <cell r="BH45" t="str">
            <v>c</v>
          </cell>
          <cell r="BI45" t="str">
            <v>c</v>
          </cell>
          <cell r="BJ45" t="str">
            <v>c</v>
          </cell>
          <cell r="BK45" t="str">
            <v>c</v>
          </cell>
          <cell r="BL45" t="str">
            <v>c</v>
          </cell>
          <cell r="BM45" t="str">
            <v>c</v>
          </cell>
          <cell r="BN45" t="str">
            <v>c</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t="str">
            <v>s</v>
          </cell>
          <cell r="CM45" t="str">
            <v>s</v>
          </cell>
          <cell r="CN45" t="str">
            <v>s</v>
          </cell>
          <cell r="CO45" t="str">
            <v>s</v>
          </cell>
          <cell r="CP45">
            <v>0</v>
          </cell>
          <cell r="CQ45" t="str">
            <v>s</v>
          </cell>
          <cell r="CR45" t="str">
            <v>s</v>
          </cell>
          <cell r="CS45" t="str">
            <v>s</v>
          </cell>
          <cell r="CT45">
            <v>0</v>
          </cell>
          <cell r="CU45" t="str">
            <v>s</v>
          </cell>
          <cell r="CV45" t="str">
            <v>s</v>
          </cell>
          <cell r="CW45" t="str">
            <v>s</v>
          </cell>
        </row>
        <row r="46">
          <cell r="E46" t="str">
            <v>OPERATING</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t="str">
            <v>s</v>
          </cell>
          <cell r="V46" t="str">
            <v>s</v>
          </cell>
          <cell r="W46" t="str">
            <v>s</v>
          </cell>
          <cell r="X46" t="str">
            <v>s</v>
          </cell>
          <cell r="Y46">
            <v>0</v>
          </cell>
          <cell r="Z46" t="str">
            <v>s</v>
          </cell>
          <cell r="AA46" t="str">
            <v>s</v>
          </cell>
          <cell r="AB46" t="str">
            <v>s</v>
          </cell>
          <cell r="AC46">
            <v>0</v>
          </cell>
          <cell r="AD46" t="str">
            <v>s</v>
          </cell>
          <cell r="AE46" t="str">
            <v>s</v>
          </cell>
          <cell r="AF46" t="str">
            <v>s</v>
          </cell>
          <cell r="AG46">
            <v>0</v>
          </cell>
          <cell r="AH46" t="str">
            <v>s</v>
          </cell>
          <cell r="AI46" t="str">
            <v>s</v>
          </cell>
          <cell r="AJ46" t="str">
            <v>s</v>
          </cell>
          <cell r="AK46">
            <v>0</v>
          </cell>
          <cell r="AL46" t="str">
            <v>c</v>
          </cell>
          <cell r="AM46" t="str">
            <v>c</v>
          </cell>
          <cell r="AN46" t="str">
            <v>c</v>
          </cell>
          <cell r="AO46" t="str">
            <v>c</v>
          </cell>
          <cell r="AP46" t="str">
            <v>c</v>
          </cell>
          <cell r="AQ46" t="str">
            <v>c</v>
          </cell>
          <cell r="AR46" t="str">
            <v>c</v>
          </cell>
          <cell r="AS46" t="str">
            <v>c</v>
          </cell>
          <cell r="AT46" t="str">
            <v>c</v>
          </cell>
          <cell r="AU46" t="str">
            <v>c</v>
          </cell>
          <cell r="AV46" t="str">
            <v>c</v>
          </cell>
          <cell r="AW46" t="str">
            <v>c</v>
          </cell>
          <cell r="AX46" t="str">
            <v>c</v>
          </cell>
          <cell r="AY46" t="str">
            <v>c</v>
          </cell>
          <cell r="AZ46" t="str">
            <v>c</v>
          </cell>
          <cell r="BA46" t="str">
            <v>c</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t="str">
            <v>s</v>
          </cell>
          <cell r="BQ46" t="str">
            <v>s</v>
          </cell>
          <cell r="BR46" t="str">
            <v>s</v>
          </cell>
          <cell r="BS46" t="str">
            <v>s</v>
          </cell>
          <cell r="BT46">
            <v>0</v>
          </cell>
          <cell r="BU46" t="str">
            <v>s</v>
          </cell>
          <cell r="BV46" t="str">
            <v>s</v>
          </cell>
          <cell r="BW46" t="str">
            <v>s</v>
          </cell>
          <cell r="BX46">
            <v>0</v>
          </cell>
          <cell r="BY46" t="str">
            <v>s</v>
          </cell>
          <cell r="BZ46" t="str">
            <v>s</v>
          </cell>
          <cell r="CA46" t="str">
            <v>s</v>
          </cell>
          <cell r="CB46">
            <v>0</v>
          </cell>
          <cell r="CC46" t="str">
            <v>s</v>
          </cell>
          <cell r="CD46" t="str">
            <v>s</v>
          </cell>
          <cell r="CE46" t="str">
            <v>s</v>
          </cell>
          <cell r="CF46">
            <v>0</v>
          </cell>
          <cell r="CG46" t="str">
            <v>c</v>
          </cell>
          <cell r="CH46" t="str">
            <v>c</v>
          </cell>
          <cell r="CI46" t="str">
            <v>c</v>
          </cell>
          <cell r="CJ46" t="str">
            <v>c</v>
          </cell>
          <cell r="CK46" t="str">
            <v>c</v>
          </cell>
          <cell r="CL46" t="str">
            <v>c</v>
          </cell>
          <cell r="CM46" t="str">
            <v>c</v>
          </cell>
          <cell r="CN46" t="str">
            <v>c</v>
          </cell>
          <cell r="CO46" t="str">
            <v>c</v>
          </cell>
          <cell r="CP46" t="str">
            <v>c</v>
          </cell>
          <cell r="CQ46" t="str">
            <v>c</v>
          </cell>
          <cell r="CR46" t="str">
            <v>c</v>
          </cell>
          <cell r="CS46" t="str">
            <v>c</v>
          </cell>
          <cell r="CT46" t="str">
            <v>c</v>
          </cell>
          <cell r="CU46" t="str">
            <v>c</v>
          </cell>
          <cell r="CV46" t="str">
            <v>c</v>
          </cell>
          <cell r="CW46">
            <v>0</v>
          </cell>
        </row>
        <row r="47">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t="str">
            <v>r</v>
          </cell>
          <cell r="BS47" t="str">
            <v>r</v>
          </cell>
          <cell r="BT47" t="str">
            <v>r</v>
          </cell>
          <cell r="BU47" t="str">
            <v>r</v>
          </cell>
          <cell r="BV47" t="str">
            <v>r</v>
          </cell>
          <cell r="BW47" t="str">
            <v>r</v>
          </cell>
          <cell r="BX47" t="str">
            <v>r</v>
          </cell>
          <cell r="BY47" t="str">
            <v>r</v>
          </cell>
          <cell r="BZ47" t="str">
            <v>r</v>
          </cell>
          <cell r="CA47" t="str">
            <v>r</v>
          </cell>
          <cell r="CB47" t="str">
            <v>r</v>
          </cell>
          <cell r="CC47" t="str">
            <v>r</v>
          </cell>
          <cell r="CD47" t="str">
            <v>r</v>
          </cell>
          <cell r="CE47" t="str">
            <v>r</v>
          </cell>
          <cell r="CF47" t="str">
            <v>r</v>
          </cell>
          <cell r="CG47" t="str">
            <v>r</v>
          </cell>
          <cell r="CH47" t="str">
            <v>r</v>
          </cell>
          <cell r="CI47" t="str">
            <v>r</v>
          </cell>
          <cell r="CJ47" t="str">
            <v>r</v>
          </cell>
          <cell r="CK47" t="str">
            <v>r</v>
          </cell>
          <cell r="CL47" t="str">
            <v>r</v>
          </cell>
          <cell r="CM47" t="str">
            <v>r</v>
          </cell>
          <cell r="CN47" t="str">
            <v>r</v>
          </cell>
          <cell r="CO47" t="str">
            <v>r</v>
          </cell>
          <cell r="CP47">
            <v>0</v>
          </cell>
          <cell r="CQ47" t="str">
            <v>ca</v>
          </cell>
          <cell r="CR47" t="str">
            <v>ca</v>
          </cell>
          <cell r="CS47" t="str">
            <v>ca</v>
          </cell>
          <cell r="CT47" t="str">
            <v>ca</v>
          </cell>
          <cell r="CU47" t="str">
            <v>ca</v>
          </cell>
          <cell r="CV47" t="str">
            <v>ca</v>
          </cell>
          <cell r="CW47" t="str">
            <v>ca</v>
          </cell>
        </row>
        <row r="48">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t="str">
            <v>r</v>
          </cell>
          <cell r="X48" t="str">
            <v>r</v>
          </cell>
          <cell r="Y48" t="str">
            <v>r</v>
          </cell>
          <cell r="Z48" t="str">
            <v>r</v>
          </cell>
          <cell r="AA48" t="str">
            <v>r</v>
          </cell>
          <cell r="AB48" t="str">
            <v>r</v>
          </cell>
          <cell r="AC48" t="str">
            <v>r</v>
          </cell>
          <cell r="AD48" t="str">
            <v>r</v>
          </cell>
          <cell r="AE48" t="str">
            <v>r</v>
          </cell>
          <cell r="AF48" t="str">
            <v>r</v>
          </cell>
          <cell r="AG48" t="str">
            <v>r</v>
          </cell>
          <cell r="AH48" t="str">
            <v>r</v>
          </cell>
          <cell r="AI48" t="str">
            <v>r</v>
          </cell>
          <cell r="AJ48" t="str">
            <v>r</v>
          </cell>
          <cell r="AK48" t="str">
            <v>r</v>
          </cell>
          <cell r="AL48" t="str">
            <v>r</v>
          </cell>
          <cell r="AM48" t="str">
            <v>r</v>
          </cell>
          <cell r="AN48" t="str">
            <v>r</v>
          </cell>
          <cell r="AO48" t="str">
            <v>r</v>
          </cell>
          <cell r="AP48" t="str">
            <v>r</v>
          </cell>
          <cell r="AQ48" t="str">
            <v>r</v>
          </cell>
          <cell r="AR48" t="str">
            <v>r</v>
          </cell>
          <cell r="AS48" t="str">
            <v>r</v>
          </cell>
          <cell r="AT48" t="str">
            <v>r</v>
          </cell>
          <cell r="AU48">
            <v>0</v>
          </cell>
          <cell r="AV48" t="str">
            <v>ca</v>
          </cell>
          <cell r="AW48" t="str">
            <v>ca</v>
          </cell>
          <cell r="AX48" t="str">
            <v>ca</v>
          </cell>
          <cell r="AY48" t="str">
            <v>ca</v>
          </cell>
          <cell r="AZ48" t="str">
            <v>ca</v>
          </cell>
          <cell r="BA48" t="str">
            <v>ca</v>
          </cell>
          <cell r="BB48" t="str">
            <v>ca</v>
          </cell>
          <cell r="BC48" t="str">
            <v>ca</v>
          </cell>
          <cell r="BD48" t="str">
            <v>ca</v>
          </cell>
          <cell r="BE48" t="str">
            <v>ca</v>
          </cell>
          <cell r="BF48" t="str">
            <v>ca</v>
          </cell>
          <cell r="BG48" t="str">
            <v>ca</v>
          </cell>
          <cell r="BH48" t="str">
            <v>ca</v>
          </cell>
          <cell r="BI48" t="str">
            <v>ca</v>
          </cell>
          <cell r="BJ48" t="str">
            <v>ca</v>
          </cell>
          <cell r="BK48" t="str">
            <v>ca</v>
          </cell>
          <cell r="BL48" t="str">
            <v>ca</v>
          </cell>
          <cell r="BM48" t="str">
            <v>ca</v>
          </cell>
          <cell r="BN48" t="str">
            <v>ca</v>
          </cell>
          <cell r="BO48" t="str">
            <v>ca</v>
          </cell>
          <cell r="BP48" t="str">
            <v>ca</v>
          </cell>
          <cell r="BQ48" t="str">
            <v>ca</v>
          </cell>
          <cell r="BR48" t="str">
            <v>ca</v>
          </cell>
          <cell r="BS48" t="str">
            <v>ca</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row>
        <row r="49">
          <cell r="F49">
            <v>112</v>
          </cell>
          <cell r="H49">
            <v>112</v>
          </cell>
          <cell r="J49">
            <v>112</v>
          </cell>
          <cell r="L49">
            <v>112</v>
          </cell>
          <cell r="N49">
            <v>112</v>
          </cell>
          <cell r="P49">
            <v>112</v>
          </cell>
          <cell r="R49">
            <v>112</v>
          </cell>
          <cell r="T49">
            <v>112</v>
          </cell>
          <cell r="V49">
            <v>112</v>
          </cell>
          <cell r="X49">
            <v>0</v>
          </cell>
          <cell r="Z49">
            <v>112</v>
          </cell>
          <cell r="AB49">
            <v>112</v>
          </cell>
          <cell r="AD49">
            <v>112</v>
          </cell>
          <cell r="AF49">
            <v>112</v>
          </cell>
          <cell r="AH49">
            <v>112</v>
          </cell>
          <cell r="AJ49">
            <v>112</v>
          </cell>
          <cell r="AL49">
            <v>112</v>
          </cell>
          <cell r="AN49">
            <v>112</v>
          </cell>
          <cell r="AP49">
            <v>112</v>
          </cell>
          <cell r="AR49">
            <v>112</v>
          </cell>
          <cell r="AT49">
            <v>112</v>
          </cell>
          <cell r="AV49">
            <v>112</v>
          </cell>
          <cell r="AX49">
            <v>112</v>
          </cell>
          <cell r="AZ49">
            <v>112</v>
          </cell>
          <cell r="BB49">
            <v>112</v>
          </cell>
          <cell r="BD49">
            <v>112</v>
          </cell>
          <cell r="BF49">
            <v>112</v>
          </cell>
          <cell r="BH49">
            <v>112</v>
          </cell>
          <cell r="BJ49">
            <v>112</v>
          </cell>
          <cell r="BL49">
            <v>112</v>
          </cell>
          <cell r="BN49">
            <v>112</v>
          </cell>
          <cell r="BP49">
            <v>112</v>
          </cell>
          <cell r="BR49">
            <v>112</v>
          </cell>
          <cell r="BT49">
            <v>112</v>
          </cell>
          <cell r="BV49">
            <v>112</v>
          </cell>
          <cell r="BX49">
            <v>112</v>
          </cell>
          <cell r="BZ49">
            <v>112</v>
          </cell>
          <cell r="CB49">
            <v>112</v>
          </cell>
          <cell r="CD49">
            <v>112</v>
          </cell>
          <cell r="CF49">
            <v>112</v>
          </cell>
          <cell r="CH49">
            <v>112</v>
          </cell>
          <cell r="CJ49">
            <v>112</v>
          </cell>
          <cell r="CL49">
            <v>112</v>
          </cell>
          <cell r="CN49">
            <v>112</v>
          </cell>
          <cell r="CP49">
            <v>112</v>
          </cell>
          <cell r="CR49">
            <v>112</v>
          </cell>
          <cell r="CT49">
            <v>112</v>
          </cell>
          <cell r="CV49">
            <v>112</v>
          </cell>
        </row>
        <row r="50">
          <cell r="F50">
            <v>0</v>
          </cell>
          <cell r="H50">
            <v>0</v>
          </cell>
          <cell r="J50">
            <v>1</v>
          </cell>
          <cell r="L50">
            <v>0</v>
          </cell>
          <cell r="N50">
            <v>0</v>
          </cell>
          <cell r="P50">
            <v>1</v>
          </cell>
          <cell r="R50">
            <v>0</v>
          </cell>
          <cell r="T50">
            <v>1</v>
          </cell>
          <cell r="V50">
            <v>0</v>
          </cell>
          <cell r="X50">
            <v>0</v>
          </cell>
          <cell r="Z50">
            <v>0</v>
          </cell>
          <cell r="AB50">
            <v>2</v>
          </cell>
          <cell r="AD50">
            <v>0</v>
          </cell>
          <cell r="AF50">
            <v>0</v>
          </cell>
          <cell r="AH50">
            <v>1</v>
          </cell>
          <cell r="AJ50">
            <v>0</v>
          </cell>
          <cell r="AL50">
            <v>1</v>
          </cell>
          <cell r="AN50">
            <v>0</v>
          </cell>
          <cell r="AP50">
            <v>0</v>
          </cell>
          <cell r="AR50">
            <v>0</v>
          </cell>
          <cell r="AT50">
            <v>2</v>
          </cell>
          <cell r="AV50">
            <v>0</v>
          </cell>
          <cell r="AX50">
            <v>1</v>
          </cell>
          <cell r="AZ50">
            <v>0</v>
          </cell>
          <cell r="BB50">
            <v>0</v>
          </cell>
          <cell r="BD50">
            <v>1</v>
          </cell>
          <cell r="BF50">
            <v>0</v>
          </cell>
          <cell r="BH50">
            <v>1</v>
          </cell>
          <cell r="BJ50">
            <v>0</v>
          </cell>
          <cell r="BL50">
            <v>0</v>
          </cell>
          <cell r="BN50">
            <v>2</v>
          </cell>
          <cell r="BP50">
            <v>0</v>
          </cell>
          <cell r="BR50">
            <v>1</v>
          </cell>
          <cell r="BT50">
            <v>0</v>
          </cell>
          <cell r="BV50">
            <v>1</v>
          </cell>
          <cell r="BX50">
            <v>0</v>
          </cell>
          <cell r="BZ50">
            <v>1</v>
          </cell>
          <cell r="CB50">
            <v>0</v>
          </cell>
          <cell r="CD50">
            <v>0</v>
          </cell>
          <cell r="CF50">
            <v>0</v>
          </cell>
          <cell r="CH50">
            <v>0</v>
          </cell>
          <cell r="CJ50">
            <v>0</v>
          </cell>
          <cell r="CL50">
            <v>2</v>
          </cell>
          <cell r="CN50">
            <v>0</v>
          </cell>
          <cell r="CP50">
            <v>1</v>
          </cell>
          <cell r="CR50">
            <v>0</v>
          </cell>
          <cell r="CT50">
            <v>1</v>
          </cell>
          <cell r="CV50">
            <v>0</v>
          </cell>
        </row>
        <row r="51">
          <cell r="F51" t="str">
            <v>Stop charge at 1030H for dispersing cone cleaning. Duration time 20 mins.</v>
          </cell>
        </row>
        <row r="52">
          <cell r="E52" t="str">
            <v>OPERATING</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row>
        <row r="53">
          <cell r="E53" t="str">
            <v>OPERATING</v>
          </cell>
          <cell r="F53" t="str">
            <v>c</v>
          </cell>
          <cell r="G53" t="str">
            <v>c</v>
          </cell>
          <cell r="H53" t="str">
            <v>c</v>
          </cell>
          <cell r="I53" t="str">
            <v>c</v>
          </cell>
          <cell r="J53" t="str">
            <v>c</v>
          </cell>
          <cell r="K53" t="str">
            <v>c</v>
          </cell>
          <cell r="L53" t="str">
            <v>c</v>
          </cell>
          <cell r="M53" t="str">
            <v>c</v>
          </cell>
          <cell r="N53" t="str">
            <v>c</v>
          </cell>
          <cell r="O53" t="str">
            <v>c</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t="str">
            <v>s</v>
          </cell>
          <cell r="AI53" t="str">
            <v>s</v>
          </cell>
          <cell r="AJ53" t="str">
            <v>s</v>
          </cell>
          <cell r="AK53" t="str">
            <v>s</v>
          </cell>
          <cell r="AL53">
            <v>0</v>
          </cell>
          <cell r="AM53" t="str">
            <v>s</v>
          </cell>
          <cell r="AN53" t="str">
            <v>s</v>
          </cell>
          <cell r="AO53" t="str">
            <v>s</v>
          </cell>
          <cell r="AP53">
            <v>0</v>
          </cell>
          <cell r="AQ53" t="str">
            <v>s</v>
          </cell>
          <cell r="AR53" t="str">
            <v>s</v>
          </cell>
          <cell r="AS53" t="str">
            <v>s</v>
          </cell>
          <cell r="AT53">
            <v>0</v>
          </cell>
          <cell r="AU53" t="str">
            <v>s</v>
          </cell>
          <cell r="AV53" t="str">
            <v>s</v>
          </cell>
          <cell r="AW53" t="str">
            <v>s</v>
          </cell>
          <cell r="AX53">
            <v>0</v>
          </cell>
          <cell r="AY53" t="str">
            <v>c</v>
          </cell>
          <cell r="AZ53" t="str">
            <v>c</v>
          </cell>
          <cell r="BA53" t="str">
            <v>c</v>
          </cell>
          <cell r="BB53" t="str">
            <v>c</v>
          </cell>
          <cell r="BC53" t="str">
            <v>c</v>
          </cell>
          <cell r="BD53" t="str">
            <v>c</v>
          </cell>
          <cell r="BE53" t="str">
            <v>c</v>
          </cell>
          <cell r="BF53" t="str">
            <v>c</v>
          </cell>
          <cell r="BG53" t="str">
            <v>c</v>
          </cell>
          <cell r="BH53" t="str">
            <v>c</v>
          </cell>
          <cell r="BI53" t="str">
            <v>c</v>
          </cell>
          <cell r="BJ53" t="str">
            <v>c</v>
          </cell>
          <cell r="BK53" t="str">
            <v>c</v>
          </cell>
          <cell r="BL53" t="str">
            <v>c</v>
          </cell>
          <cell r="BM53" t="str">
            <v>c</v>
          </cell>
          <cell r="BN53" t="str">
            <v>c</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t="str">
            <v>s</v>
          </cell>
          <cell r="CH53" t="str">
            <v>s</v>
          </cell>
          <cell r="CI53" t="str">
            <v>s</v>
          </cell>
          <cell r="CJ53" t="str">
            <v>s</v>
          </cell>
          <cell r="CK53">
            <v>0</v>
          </cell>
          <cell r="CL53" t="str">
            <v>s</v>
          </cell>
          <cell r="CM53" t="str">
            <v>s</v>
          </cell>
          <cell r="CN53" t="str">
            <v>s</v>
          </cell>
          <cell r="CO53">
            <v>0</v>
          </cell>
          <cell r="CP53" t="str">
            <v>s</v>
          </cell>
          <cell r="CQ53" t="str">
            <v>s</v>
          </cell>
          <cell r="CR53" t="str">
            <v>s</v>
          </cell>
          <cell r="CS53">
            <v>0</v>
          </cell>
          <cell r="CT53" t="str">
            <v>s</v>
          </cell>
          <cell r="CU53" t="str">
            <v>s</v>
          </cell>
          <cell r="CV53" t="str">
            <v>s</v>
          </cell>
          <cell r="CW53">
            <v>0</v>
          </cell>
        </row>
        <row r="54">
          <cell r="E54" t="str">
            <v>OPERATING</v>
          </cell>
          <cell r="F54">
            <v>0</v>
          </cell>
          <cell r="G54">
            <v>0</v>
          </cell>
          <cell r="H54">
            <v>0</v>
          </cell>
          <cell r="I54">
            <v>0</v>
          </cell>
          <cell r="J54">
            <v>0</v>
          </cell>
          <cell r="K54">
            <v>0</v>
          </cell>
          <cell r="L54">
            <v>0</v>
          </cell>
          <cell r="M54">
            <v>0</v>
          </cell>
          <cell r="N54">
            <v>0</v>
          </cell>
          <cell r="O54">
            <v>0</v>
          </cell>
          <cell r="P54">
            <v>0</v>
          </cell>
          <cell r="Q54" t="str">
            <v>s</v>
          </cell>
          <cell r="R54" t="str">
            <v>s</v>
          </cell>
          <cell r="S54" t="str">
            <v>s</v>
          </cell>
          <cell r="T54" t="str">
            <v>s</v>
          </cell>
          <cell r="U54">
            <v>0</v>
          </cell>
          <cell r="V54" t="str">
            <v>s</v>
          </cell>
          <cell r="W54" t="str">
            <v>s</v>
          </cell>
          <cell r="X54" t="str">
            <v>s</v>
          </cell>
          <cell r="Y54">
            <v>0</v>
          </cell>
          <cell r="Z54" t="str">
            <v>s</v>
          </cell>
          <cell r="AA54" t="str">
            <v>s</v>
          </cell>
          <cell r="AB54" t="str">
            <v>s</v>
          </cell>
          <cell r="AC54">
            <v>0</v>
          </cell>
          <cell r="AD54" t="str">
            <v>s</v>
          </cell>
          <cell r="AE54" t="str">
            <v>s</v>
          </cell>
          <cell r="AF54" t="str">
            <v>s</v>
          </cell>
          <cell r="AG54">
            <v>0</v>
          </cell>
          <cell r="AH54" t="str">
            <v>c</v>
          </cell>
          <cell r="AI54" t="str">
            <v>c</v>
          </cell>
          <cell r="AJ54" t="str">
            <v>c</v>
          </cell>
          <cell r="AK54" t="str">
            <v>c</v>
          </cell>
          <cell r="AL54" t="str">
            <v>c</v>
          </cell>
          <cell r="AM54" t="str">
            <v>c</v>
          </cell>
          <cell r="AN54" t="str">
            <v>c</v>
          </cell>
          <cell r="AO54" t="str">
            <v>c</v>
          </cell>
          <cell r="AP54" t="str">
            <v>c</v>
          </cell>
          <cell r="AQ54" t="str">
            <v>c</v>
          </cell>
          <cell r="AR54" t="str">
            <v>c</v>
          </cell>
          <cell r="AS54" t="str">
            <v>c</v>
          </cell>
          <cell r="AT54" t="str">
            <v>c</v>
          </cell>
          <cell r="AU54" t="str">
            <v>c</v>
          </cell>
          <cell r="AV54" t="str">
            <v>c</v>
          </cell>
          <cell r="AW54" t="str">
            <v>c</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t="str">
            <v>s</v>
          </cell>
          <cell r="BQ54" t="str">
            <v>s</v>
          </cell>
          <cell r="BR54" t="str">
            <v>s</v>
          </cell>
          <cell r="BS54" t="str">
            <v>s</v>
          </cell>
          <cell r="BT54">
            <v>0</v>
          </cell>
          <cell r="BU54" t="str">
            <v>s</v>
          </cell>
          <cell r="BV54" t="str">
            <v>s</v>
          </cell>
          <cell r="BW54" t="str">
            <v>s</v>
          </cell>
          <cell r="BX54">
            <v>0</v>
          </cell>
          <cell r="BY54" t="str">
            <v>s</v>
          </cell>
          <cell r="BZ54" t="str">
            <v>s</v>
          </cell>
          <cell r="CA54" t="str">
            <v>s</v>
          </cell>
          <cell r="CB54">
            <v>0</v>
          </cell>
          <cell r="CC54" t="str">
            <v>s</v>
          </cell>
          <cell r="CD54" t="str">
            <v>s</v>
          </cell>
          <cell r="CE54" t="str">
            <v>s</v>
          </cell>
          <cell r="CF54">
            <v>0</v>
          </cell>
          <cell r="CG54" t="str">
            <v>c</v>
          </cell>
          <cell r="CH54" t="str">
            <v>c</v>
          </cell>
          <cell r="CI54" t="str">
            <v>c</v>
          </cell>
          <cell r="CJ54" t="str">
            <v>c</v>
          </cell>
          <cell r="CK54" t="str">
            <v>c</v>
          </cell>
          <cell r="CL54" t="str">
            <v>c</v>
          </cell>
          <cell r="CM54" t="str">
            <v>c</v>
          </cell>
          <cell r="CN54" t="str">
            <v>c</v>
          </cell>
          <cell r="CO54" t="str">
            <v>c</v>
          </cell>
          <cell r="CP54" t="str">
            <v>c</v>
          </cell>
          <cell r="CQ54" t="str">
            <v>c</v>
          </cell>
          <cell r="CR54" t="str">
            <v>c</v>
          </cell>
          <cell r="CS54" t="str">
            <v>c</v>
          </cell>
          <cell r="CT54" t="str">
            <v>c</v>
          </cell>
          <cell r="CU54" t="str">
            <v>c</v>
          </cell>
          <cell r="CV54" t="str">
            <v>c</v>
          </cell>
          <cell r="CW54">
            <v>0</v>
          </cell>
        </row>
        <row r="55">
          <cell r="E55" t="str">
            <v>OPERATING</v>
          </cell>
          <cell r="F55" t="str">
            <v>c</v>
          </cell>
          <cell r="G55" t="str">
            <v>c</v>
          </cell>
          <cell r="H55" t="str">
            <v>c</v>
          </cell>
          <cell r="I55" t="str">
            <v>c</v>
          </cell>
          <cell r="J55" t="str">
            <v>c</v>
          </cell>
          <cell r="K55" t="str">
            <v>c</v>
          </cell>
          <cell r="L55" t="str">
            <v>c</v>
          </cell>
          <cell r="M55" t="str">
            <v>c</v>
          </cell>
          <cell r="N55" t="str">
            <v>c</v>
          </cell>
          <cell r="O55" t="str">
            <v>c</v>
          </cell>
          <cell r="P55" t="str">
            <v>c</v>
          </cell>
          <cell r="Q55" t="str">
            <v>c</v>
          </cell>
          <cell r="R55" t="str">
            <v>c</v>
          </cell>
          <cell r="S55" t="str">
            <v>c</v>
          </cell>
          <cell r="T55" t="str">
            <v>c</v>
          </cell>
          <cell r="U55" t="str">
            <v>c</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t="str">
            <v>s</v>
          </cell>
          <cell r="AZ55" t="str">
            <v>s</v>
          </cell>
          <cell r="BA55" t="str">
            <v>s</v>
          </cell>
          <cell r="BB55" t="str">
            <v>s</v>
          </cell>
          <cell r="BC55">
            <v>0</v>
          </cell>
          <cell r="BD55" t="str">
            <v>s</v>
          </cell>
          <cell r="BE55" t="str">
            <v>s</v>
          </cell>
          <cell r="BF55" t="str">
            <v>s</v>
          </cell>
          <cell r="BG55">
            <v>0</v>
          </cell>
          <cell r="BH55" t="str">
            <v>s</v>
          </cell>
          <cell r="BI55" t="str">
            <v>s</v>
          </cell>
          <cell r="BJ55" t="str">
            <v>s</v>
          </cell>
          <cell r="BK55">
            <v>0</v>
          </cell>
          <cell r="BL55" t="str">
            <v>s</v>
          </cell>
          <cell r="BM55" t="str">
            <v>s</v>
          </cell>
          <cell r="BN55" t="str">
            <v>s</v>
          </cell>
          <cell r="BO55">
            <v>0</v>
          </cell>
          <cell r="BP55" t="str">
            <v>c</v>
          </cell>
          <cell r="BQ55" t="str">
            <v>c</v>
          </cell>
          <cell r="BR55" t="str">
            <v>c</v>
          </cell>
          <cell r="BS55" t="str">
            <v>c</v>
          </cell>
          <cell r="BT55" t="str">
            <v>c</v>
          </cell>
          <cell r="BU55" t="str">
            <v>c</v>
          </cell>
          <cell r="BV55" t="str">
            <v>c</v>
          </cell>
          <cell r="BW55" t="str">
            <v>c</v>
          </cell>
          <cell r="BX55" t="str">
            <v>c</v>
          </cell>
          <cell r="BY55" t="str">
            <v>c</v>
          </cell>
          <cell r="BZ55" t="str">
            <v>c</v>
          </cell>
          <cell r="CA55" t="str">
            <v>c</v>
          </cell>
          <cell r="CB55" t="str">
            <v>c</v>
          </cell>
          <cell r="CC55" t="str">
            <v>c</v>
          </cell>
          <cell r="CD55" t="str">
            <v>c</v>
          </cell>
          <cell r="CE55" t="str">
            <v>c</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row>
        <row r="56">
          <cell r="E56">
            <v>0</v>
          </cell>
          <cell r="F56" t="str">
            <v>r</v>
          </cell>
          <cell r="G56" t="str">
            <v>r</v>
          </cell>
          <cell r="H56" t="str">
            <v>r</v>
          </cell>
          <cell r="I56" t="str">
            <v>r</v>
          </cell>
          <cell r="J56" t="str">
            <v>r</v>
          </cell>
          <cell r="K56" t="str">
            <v>r</v>
          </cell>
          <cell r="L56" t="str">
            <v>r</v>
          </cell>
          <cell r="M56" t="str">
            <v>r</v>
          </cell>
          <cell r="N56" t="str">
            <v>r</v>
          </cell>
          <cell r="O56" t="str">
            <v>r</v>
          </cell>
          <cell r="P56" t="str">
            <v>r</v>
          </cell>
          <cell r="Q56">
            <v>0</v>
          </cell>
          <cell r="R56" t="str">
            <v>ca</v>
          </cell>
          <cell r="S56" t="str">
            <v>ca</v>
          </cell>
          <cell r="T56" t="str">
            <v>ca</v>
          </cell>
          <cell r="U56" t="str">
            <v>ca</v>
          </cell>
          <cell r="V56" t="str">
            <v>ca</v>
          </cell>
          <cell r="W56" t="str">
            <v>ca</v>
          </cell>
          <cell r="X56" t="str">
            <v>ca</v>
          </cell>
          <cell r="Y56" t="str">
            <v>ca</v>
          </cell>
          <cell r="Z56" t="str">
            <v>ca</v>
          </cell>
          <cell r="AA56" t="str">
            <v>ca</v>
          </cell>
          <cell r="AB56" t="str">
            <v>ca</v>
          </cell>
          <cell r="AC56" t="str">
            <v>ca</v>
          </cell>
          <cell r="AD56" t="str">
            <v>ca</v>
          </cell>
          <cell r="AE56" t="str">
            <v>ca</v>
          </cell>
          <cell r="AF56" t="str">
            <v>ca</v>
          </cell>
          <cell r="AG56" t="str">
            <v>ca</v>
          </cell>
          <cell r="AH56" t="str">
            <v>ca</v>
          </cell>
          <cell r="AI56" t="str">
            <v>ca</v>
          </cell>
          <cell r="AJ56" t="str">
            <v>ca</v>
          </cell>
          <cell r="AK56" t="str">
            <v>ca</v>
          </cell>
          <cell r="AL56" t="str">
            <v>ca</v>
          </cell>
          <cell r="AM56" t="str">
            <v>ca</v>
          </cell>
          <cell r="AN56" t="str">
            <v>ca</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row>
        <row r="57">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t="str">
            <v>r</v>
          </cell>
          <cell r="BB57" t="str">
            <v>r</v>
          </cell>
          <cell r="BC57" t="str">
            <v>r</v>
          </cell>
          <cell r="BD57" t="str">
            <v>r</v>
          </cell>
          <cell r="BE57" t="str">
            <v>r</v>
          </cell>
          <cell r="BF57" t="str">
            <v>r</v>
          </cell>
          <cell r="BG57" t="str">
            <v>r</v>
          </cell>
          <cell r="BH57" t="str">
            <v>r</v>
          </cell>
          <cell r="BI57" t="str">
            <v>r</v>
          </cell>
          <cell r="BJ57" t="str">
            <v>r</v>
          </cell>
          <cell r="BK57" t="str">
            <v>r</v>
          </cell>
          <cell r="BL57" t="str">
            <v>r</v>
          </cell>
          <cell r="BM57" t="str">
            <v>r</v>
          </cell>
          <cell r="BN57" t="str">
            <v>r</v>
          </cell>
          <cell r="BO57" t="str">
            <v>r</v>
          </cell>
          <cell r="BP57" t="str">
            <v>r</v>
          </cell>
          <cell r="BQ57" t="str">
            <v>r</v>
          </cell>
          <cell r="BR57" t="str">
            <v>r</v>
          </cell>
          <cell r="BS57" t="str">
            <v>r</v>
          </cell>
          <cell r="BT57" t="str">
            <v>r</v>
          </cell>
          <cell r="BU57" t="str">
            <v>r</v>
          </cell>
          <cell r="BV57" t="str">
            <v>r</v>
          </cell>
          <cell r="BW57" t="str">
            <v>r</v>
          </cell>
          <cell r="BX57">
            <v>0</v>
          </cell>
          <cell r="BY57" t="str">
            <v>ca</v>
          </cell>
          <cell r="BZ57" t="str">
            <v>ca</v>
          </cell>
          <cell r="CA57" t="str">
            <v>ca</v>
          </cell>
          <cell r="CB57" t="str">
            <v>ca</v>
          </cell>
          <cell r="CC57" t="str">
            <v>ca</v>
          </cell>
          <cell r="CD57" t="str">
            <v>ca</v>
          </cell>
          <cell r="CE57" t="str">
            <v>ca</v>
          </cell>
          <cell r="CF57" t="str">
            <v>ca</v>
          </cell>
          <cell r="CG57" t="str">
            <v>ca</v>
          </cell>
          <cell r="CH57" t="str">
            <v>ca</v>
          </cell>
          <cell r="CI57" t="str">
            <v>ca</v>
          </cell>
          <cell r="CJ57" t="str">
            <v>ca</v>
          </cell>
          <cell r="CK57" t="str">
            <v>ca</v>
          </cell>
          <cell r="CL57" t="str">
            <v>ca</v>
          </cell>
          <cell r="CM57" t="str">
            <v>ca</v>
          </cell>
          <cell r="CN57" t="str">
            <v>ca</v>
          </cell>
          <cell r="CO57" t="str">
            <v>ca</v>
          </cell>
          <cell r="CP57" t="str">
            <v>ca</v>
          </cell>
          <cell r="CQ57" t="str">
            <v>ca</v>
          </cell>
          <cell r="CR57" t="str">
            <v>ca</v>
          </cell>
          <cell r="CS57" t="str">
            <v>ca</v>
          </cell>
          <cell r="CT57" t="str">
            <v>ca</v>
          </cell>
          <cell r="CU57" t="str">
            <v>ca</v>
          </cell>
          <cell r="CV57" t="str">
            <v>ca</v>
          </cell>
          <cell r="CW57">
            <v>0</v>
          </cell>
        </row>
        <row r="58">
          <cell r="F58">
            <v>112</v>
          </cell>
          <cell r="H58">
            <v>112</v>
          </cell>
          <cell r="J58">
            <v>112</v>
          </cell>
          <cell r="L58">
            <v>112</v>
          </cell>
          <cell r="N58">
            <v>112</v>
          </cell>
          <cell r="P58">
            <v>112</v>
          </cell>
          <cell r="R58">
            <v>112</v>
          </cell>
          <cell r="T58">
            <v>112</v>
          </cell>
          <cell r="V58">
            <v>112</v>
          </cell>
          <cell r="X58">
            <v>112</v>
          </cell>
          <cell r="Z58">
            <v>112</v>
          </cell>
          <cell r="AB58">
            <v>112</v>
          </cell>
          <cell r="AD58">
            <v>0</v>
          </cell>
          <cell r="AF58">
            <v>0</v>
          </cell>
          <cell r="AH58">
            <v>112</v>
          </cell>
          <cell r="AJ58">
            <v>112</v>
          </cell>
          <cell r="AL58">
            <v>112</v>
          </cell>
          <cell r="AN58">
            <v>112</v>
          </cell>
          <cell r="AP58">
            <v>112</v>
          </cell>
          <cell r="AR58">
            <v>112</v>
          </cell>
          <cell r="AT58">
            <v>112</v>
          </cell>
          <cell r="AV58">
            <v>112</v>
          </cell>
          <cell r="AX58">
            <v>112</v>
          </cell>
          <cell r="AZ58">
            <v>112</v>
          </cell>
          <cell r="BB58">
            <v>112</v>
          </cell>
          <cell r="BD58">
            <v>112</v>
          </cell>
          <cell r="BF58">
            <v>112</v>
          </cell>
          <cell r="BH58">
            <v>112</v>
          </cell>
          <cell r="BJ58">
            <v>112</v>
          </cell>
          <cell r="BL58">
            <v>112</v>
          </cell>
          <cell r="BN58">
            <v>112</v>
          </cell>
          <cell r="BP58">
            <v>112</v>
          </cell>
          <cell r="BR58">
            <v>112</v>
          </cell>
          <cell r="BT58">
            <v>112</v>
          </cell>
          <cell r="BV58">
            <v>112</v>
          </cell>
          <cell r="BX58">
            <v>112</v>
          </cell>
          <cell r="BZ58">
            <v>112</v>
          </cell>
          <cell r="CB58">
            <v>112</v>
          </cell>
          <cell r="CD58">
            <v>112</v>
          </cell>
          <cell r="CF58">
            <v>112</v>
          </cell>
          <cell r="CH58">
            <v>112</v>
          </cell>
          <cell r="CJ58">
            <v>112</v>
          </cell>
          <cell r="CL58">
            <v>112</v>
          </cell>
          <cell r="CN58">
            <v>112</v>
          </cell>
          <cell r="CP58">
            <v>112</v>
          </cell>
          <cell r="CR58">
            <v>112</v>
          </cell>
          <cell r="CT58">
            <v>112</v>
          </cell>
          <cell r="CV58">
            <v>112</v>
          </cell>
        </row>
        <row r="59">
          <cell r="F59">
            <v>0</v>
          </cell>
          <cell r="H59">
            <v>0</v>
          </cell>
          <cell r="J59">
            <v>2</v>
          </cell>
          <cell r="L59">
            <v>0</v>
          </cell>
          <cell r="N59">
            <v>0</v>
          </cell>
          <cell r="P59">
            <v>0</v>
          </cell>
          <cell r="R59">
            <v>0</v>
          </cell>
          <cell r="T59">
            <v>1</v>
          </cell>
          <cell r="V59">
            <v>0</v>
          </cell>
          <cell r="X59">
            <v>1</v>
          </cell>
          <cell r="Z59">
            <v>0</v>
          </cell>
          <cell r="AB59">
            <v>1</v>
          </cell>
          <cell r="AD59">
            <v>0</v>
          </cell>
          <cell r="AF59">
            <v>0</v>
          </cell>
          <cell r="AH59">
            <v>0</v>
          </cell>
          <cell r="AJ59">
            <v>0</v>
          </cell>
          <cell r="AL59">
            <v>2</v>
          </cell>
          <cell r="AN59">
            <v>0</v>
          </cell>
          <cell r="AP59">
            <v>1</v>
          </cell>
          <cell r="AR59">
            <v>0</v>
          </cell>
          <cell r="AT59">
            <v>1</v>
          </cell>
          <cell r="AV59">
            <v>0</v>
          </cell>
          <cell r="AX59">
            <v>0</v>
          </cell>
          <cell r="AZ59">
            <v>0</v>
          </cell>
          <cell r="BB59">
            <v>2</v>
          </cell>
          <cell r="BD59">
            <v>0</v>
          </cell>
          <cell r="BF59">
            <v>1</v>
          </cell>
          <cell r="BH59">
            <v>0</v>
          </cell>
          <cell r="BJ59">
            <v>1</v>
          </cell>
          <cell r="BL59">
            <v>0</v>
          </cell>
          <cell r="BN59">
            <v>1</v>
          </cell>
          <cell r="BP59">
            <v>0</v>
          </cell>
          <cell r="BR59">
            <v>0</v>
          </cell>
          <cell r="BT59">
            <v>0</v>
          </cell>
          <cell r="BV59">
            <v>2</v>
          </cell>
          <cell r="BX59">
            <v>0</v>
          </cell>
          <cell r="BZ59">
            <v>1</v>
          </cell>
          <cell r="CB59">
            <v>0</v>
          </cell>
          <cell r="CD59">
            <v>1</v>
          </cell>
          <cell r="CF59">
            <v>0</v>
          </cell>
          <cell r="CH59">
            <v>1</v>
          </cell>
          <cell r="CJ59">
            <v>0</v>
          </cell>
          <cell r="CL59">
            <v>0</v>
          </cell>
          <cell r="CN59">
            <v>0</v>
          </cell>
          <cell r="CP59">
            <v>2</v>
          </cell>
          <cell r="CR59">
            <v>0</v>
          </cell>
          <cell r="CT59">
            <v>1</v>
          </cell>
          <cell r="CV59">
            <v>0</v>
          </cell>
        </row>
        <row r="60">
          <cell r="F60" t="str">
            <v>Scheduled 1hour FSFE STOP CHARGE this 1130H for uptake ceiling repair.</v>
          </cell>
        </row>
        <row r="61">
          <cell r="E61" t="str">
            <v>UNDER REPAIR</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row>
        <row r="62">
          <cell r="E62" t="str">
            <v>OPERATING</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t="str">
            <v>s</v>
          </cell>
          <cell r="V62" t="str">
            <v>s</v>
          </cell>
          <cell r="W62" t="str">
            <v>s</v>
          </cell>
          <cell r="X62" t="str">
            <v>s</v>
          </cell>
          <cell r="Y62">
            <v>0</v>
          </cell>
          <cell r="Z62" t="str">
            <v>s</v>
          </cell>
          <cell r="AA62" t="str">
            <v>s</v>
          </cell>
          <cell r="AB62" t="str">
            <v>s</v>
          </cell>
          <cell r="AC62">
            <v>0</v>
          </cell>
          <cell r="AD62" t="str">
            <v>s</v>
          </cell>
          <cell r="AE62" t="str">
            <v>s</v>
          </cell>
          <cell r="AF62" t="str">
            <v>s</v>
          </cell>
          <cell r="AG62">
            <v>0</v>
          </cell>
          <cell r="AH62" t="str">
            <v>s</v>
          </cell>
          <cell r="AI62" t="str">
            <v>s</v>
          </cell>
          <cell r="AJ62" t="str">
            <v>s</v>
          </cell>
          <cell r="AK62">
            <v>0</v>
          </cell>
          <cell r="AL62" t="str">
            <v>c</v>
          </cell>
          <cell r="AM62" t="str">
            <v>c</v>
          </cell>
          <cell r="AN62" t="str">
            <v>c</v>
          </cell>
          <cell r="AO62" t="str">
            <v>c</v>
          </cell>
          <cell r="AP62" t="str">
            <v>c</v>
          </cell>
          <cell r="AQ62" t="str">
            <v>c</v>
          </cell>
          <cell r="AR62" t="str">
            <v>c</v>
          </cell>
          <cell r="AS62" t="str">
            <v>c</v>
          </cell>
          <cell r="AT62" t="str">
            <v>c</v>
          </cell>
          <cell r="AU62" t="str">
            <v>c</v>
          </cell>
          <cell r="AV62" t="str">
            <v>c</v>
          </cell>
          <cell r="AW62" t="str">
            <v>c</v>
          </cell>
          <cell r="AX62" t="str">
            <v>c</v>
          </cell>
          <cell r="AY62" t="str">
            <v>c</v>
          </cell>
          <cell r="AZ62" t="str">
            <v>c</v>
          </cell>
          <cell r="BA62" t="str">
            <v>c</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t="str">
            <v>s</v>
          </cell>
          <cell r="BU62" t="str">
            <v>s</v>
          </cell>
          <cell r="BV62" t="str">
            <v>s</v>
          </cell>
          <cell r="BW62" t="str">
            <v>s</v>
          </cell>
          <cell r="BX62">
            <v>0</v>
          </cell>
          <cell r="BY62" t="str">
            <v>s</v>
          </cell>
          <cell r="BZ62" t="str">
            <v>s</v>
          </cell>
          <cell r="CA62" t="str">
            <v>s</v>
          </cell>
          <cell r="CB62">
            <v>0</v>
          </cell>
          <cell r="CC62" t="str">
            <v>s</v>
          </cell>
          <cell r="CD62" t="str">
            <v>s</v>
          </cell>
          <cell r="CE62" t="str">
            <v>s</v>
          </cell>
          <cell r="CF62">
            <v>0</v>
          </cell>
          <cell r="CG62" t="str">
            <v>s</v>
          </cell>
          <cell r="CH62" t="str">
            <v>s</v>
          </cell>
          <cell r="CI62" t="str">
            <v>s</v>
          </cell>
          <cell r="CJ62">
            <v>0</v>
          </cell>
          <cell r="CK62" t="str">
            <v>c</v>
          </cell>
          <cell r="CL62" t="str">
            <v>c</v>
          </cell>
          <cell r="CM62" t="str">
            <v>c</v>
          </cell>
          <cell r="CN62" t="str">
            <v>c</v>
          </cell>
          <cell r="CO62" t="str">
            <v>c</v>
          </cell>
          <cell r="CP62" t="str">
            <v>c</v>
          </cell>
          <cell r="CQ62" t="str">
            <v>c</v>
          </cell>
          <cell r="CR62" t="str">
            <v>c</v>
          </cell>
          <cell r="CS62" t="str">
            <v>c</v>
          </cell>
          <cell r="CT62" t="str">
            <v>c</v>
          </cell>
          <cell r="CU62" t="str">
            <v>c</v>
          </cell>
          <cell r="CV62" t="str">
            <v>c</v>
          </cell>
          <cell r="CW62" t="str">
            <v>c</v>
          </cell>
        </row>
        <row r="63">
          <cell r="E63" t="str">
            <v>OPERATING</v>
          </cell>
          <cell r="F63" t="str">
            <v>c</v>
          </cell>
          <cell r="G63" t="str">
            <v>c</v>
          </cell>
          <cell r="H63" t="str">
            <v>c</v>
          </cell>
          <cell r="I63" t="str">
            <v>c</v>
          </cell>
          <cell r="J63" t="str">
            <v>c</v>
          </cell>
          <cell r="K63" t="str">
            <v>c</v>
          </cell>
          <cell r="L63" t="str">
            <v>c</v>
          </cell>
          <cell r="M63" t="str">
            <v>c</v>
          </cell>
          <cell r="N63" t="str">
            <v>c</v>
          </cell>
          <cell r="O63" t="str">
            <v>c</v>
          </cell>
          <cell r="P63" t="str">
            <v>c</v>
          </cell>
          <cell r="Q63" t="str">
            <v>c</v>
          </cell>
          <cell r="R63" t="str">
            <v>c</v>
          </cell>
          <cell r="S63" t="str">
            <v>c</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t="str">
            <v>s</v>
          </cell>
          <cell r="AM63" t="str">
            <v>s</v>
          </cell>
          <cell r="AN63" t="str">
            <v>s</v>
          </cell>
          <cell r="AO63" t="str">
            <v>s</v>
          </cell>
          <cell r="AP63">
            <v>0</v>
          </cell>
          <cell r="AQ63" t="str">
            <v>s</v>
          </cell>
          <cell r="AR63" t="str">
            <v>s</v>
          </cell>
          <cell r="AS63" t="str">
            <v>s</v>
          </cell>
          <cell r="AT63">
            <v>0</v>
          </cell>
          <cell r="AU63" t="str">
            <v>s</v>
          </cell>
          <cell r="AV63" t="str">
            <v>s</v>
          </cell>
          <cell r="AW63" t="str">
            <v>s</v>
          </cell>
          <cell r="AX63">
            <v>0</v>
          </cell>
          <cell r="AY63" t="str">
            <v>s</v>
          </cell>
          <cell r="AZ63" t="str">
            <v>s</v>
          </cell>
          <cell r="BA63" t="str">
            <v>s</v>
          </cell>
          <cell r="BB63">
            <v>0</v>
          </cell>
          <cell r="BC63" t="str">
            <v>c</v>
          </cell>
          <cell r="BD63" t="str">
            <v>c</v>
          </cell>
          <cell r="BE63" t="str">
            <v>c</v>
          </cell>
          <cell r="BF63" t="str">
            <v>c</v>
          </cell>
          <cell r="BG63" t="str">
            <v>c</v>
          </cell>
          <cell r="BH63" t="str">
            <v>c</v>
          </cell>
          <cell r="BI63" t="str">
            <v>c</v>
          </cell>
          <cell r="BJ63" t="str">
            <v>c</v>
          </cell>
          <cell r="BK63" t="str">
            <v>c</v>
          </cell>
          <cell r="BL63" t="str">
            <v>c</v>
          </cell>
          <cell r="BM63" t="str">
            <v>c</v>
          </cell>
          <cell r="BN63" t="str">
            <v>c</v>
          </cell>
          <cell r="BO63" t="str">
            <v>c</v>
          </cell>
          <cell r="BP63" t="str">
            <v>c</v>
          </cell>
          <cell r="BQ63" t="str">
            <v>c</v>
          </cell>
          <cell r="BR63" t="str">
            <v>c</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t="str">
            <v>s</v>
          </cell>
          <cell r="CL63" t="str">
            <v>s</v>
          </cell>
          <cell r="CM63" t="str">
            <v>s</v>
          </cell>
          <cell r="CN63" t="str">
            <v>s</v>
          </cell>
          <cell r="CO63">
            <v>0</v>
          </cell>
          <cell r="CP63" t="str">
            <v>s</v>
          </cell>
          <cell r="CQ63" t="str">
            <v>s</v>
          </cell>
          <cell r="CR63" t="str">
            <v>s</v>
          </cell>
          <cell r="CS63">
            <v>0</v>
          </cell>
          <cell r="CT63" t="str">
            <v>s</v>
          </cell>
          <cell r="CU63" t="str">
            <v>s</v>
          </cell>
          <cell r="CV63" t="str">
            <v>s</v>
          </cell>
          <cell r="CW63">
            <v>0</v>
          </cell>
        </row>
        <row r="64">
          <cell r="E64" t="str">
            <v>OPERATING</v>
          </cell>
          <cell r="F64" t="str">
            <v>s</v>
          </cell>
          <cell r="G64">
            <v>0</v>
          </cell>
          <cell r="H64" t="str">
            <v>s</v>
          </cell>
          <cell r="I64" t="str">
            <v>s</v>
          </cell>
          <cell r="J64" t="str">
            <v>s</v>
          </cell>
          <cell r="K64">
            <v>0</v>
          </cell>
          <cell r="L64" t="str">
            <v>c</v>
          </cell>
          <cell r="M64" t="str">
            <v>c</v>
          </cell>
          <cell r="N64" t="str">
            <v>c</v>
          </cell>
          <cell r="O64" t="str">
            <v>c</v>
          </cell>
          <cell r="P64" t="str">
            <v>c</v>
          </cell>
          <cell r="Q64" t="str">
            <v>c</v>
          </cell>
          <cell r="R64" t="str">
            <v>c</v>
          </cell>
          <cell r="S64" t="str">
            <v>c</v>
          </cell>
          <cell r="T64" t="str">
            <v>c</v>
          </cell>
          <cell r="U64" t="str">
            <v>c</v>
          </cell>
          <cell r="V64" t="str">
            <v>c</v>
          </cell>
          <cell r="W64" t="str">
            <v>c</v>
          </cell>
          <cell r="X64" t="str">
            <v>c</v>
          </cell>
          <cell r="Y64" t="str">
            <v>c</v>
          </cell>
          <cell r="Z64" t="str">
            <v>c</v>
          </cell>
          <cell r="AA64" t="str">
            <v>c</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t="str">
            <v>s</v>
          </cell>
          <cell r="BD64" t="str">
            <v>s</v>
          </cell>
          <cell r="BE64" t="str">
            <v>s</v>
          </cell>
          <cell r="BF64" t="str">
            <v>s</v>
          </cell>
          <cell r="BG64">
            <v>0</v>
          </cell>
          <cell r="BH64" t="str">
            <v>s</v>
          </cell>
          <cell r="BI64" t="str">
            <v>s</v>
          </cell>
          <cell r="BJ64" t="str">
            <v>s</v>
          </cell>
          <cell r="BK64">
            <v>0</v>
          </cell>
          <cell r="BL64" t="str">
            <v>s</v>
          </cell>
          <cell r="BM64" t="str">
            <v>s</v>
          </cell>
          <cell r="BN64" t="str">
            <v>s</v>
          </cell>
          <cell r="BO64">
            <v>0</v>
          </cell>
          <cell r="BP64" t="str">
            <v>s</v>
          </cell>
          <cell r="BQ64" t="str">
            <v>s</v>
          </cell>
          <cell r="BR64" t="str">
            <v>s</v>
          </cell>
          <cell r="BS64">
            <v>0</v>
          </cell>
          <cell r="BT64" t="str">
            <v>c</v>
          </cell>
          <cell r="BU64" t="str">
            <v>c</v>
          </cell>
          <cell r="BV64" t="str">
            <v>c</v>
          </cell>
          <cell r="BW64" t="str">
            <v>c</v>
          </cell>
          <cell r="BX64" t="str">
            <v>c</v>
          </cell>
          <cell r="BY64" t="str">
            <v>c</v>
          </cell>
          <cell r="BZ64" t="str">
            <v>c</v>
          </cell>
          <cell r="CA64" t="str">
            <v>c</v>
          </cell>
          <cell r="CB64" t="str">
            <v>c</v>
          </cell>
          <cell r="CC64" t="str">
            <v>c</v>
          </cell>
          <cell r="CD64" t="str">
            <v>c</v>
          </cell>
          <cell r="CE64" t="str">
            <v>c</v>
          </cell>
          <cell r="CF64" t="str">
            <v>c</v>
          </cell>
          <cell r="CG64" t="str">
            <v>c</v>
          </cell>
          <cell r="CH64" t="str">
            <v>c</v>
          </cell>
          <cell r="CI64" t="str">
            <v>c</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row>
        <row r="65">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t="str">
            <v>r</v>
          </cell>
          <cell r="X65" t="str">
            <v>r</v>
          </cell>
          <cell r="Y65" t="str">
            <v>r</v>
          </cell>
          <cell r="Z65" t="str">
            <v>r</v>
          </cell>
          <cell r="AA65" t="str">
            <v>r</v>
          </cell>
          <cell r="AB65" t="str">
            <v>r</v>
          </cell>
          <cell r="AC65" t="str">
            <v>r</v>
          </cell>
          <cell r="AD65" t="str">
            <v>r</v>
          </cell>
          <cell r="AE65" t="str">
            <v>r</v>
          </cell>
          <cell r="AF65" t="str">
            <v>r</v>
          </cell>
          <cell r="AG65" t="str">
            <v>r</v>
          </cell>
          <cell r="AH65" t="str">
            <v>r</v>
          </cell>
          <cell r="AI65" t="str">
            <v>r</v>
          </cell>
          <cell r="AJ65" t="str">
            <v>r</v>
          </cell>
          <cell r="AK65" t="str">
            <v>r</v>
          </cell>
          <cell r="AL65" t="str">
            <v>r</v>
          </cell>
          <cell r="AM65" t="str">
            <v>r</v>
          </cell>
          <cell r="AN65" t="str">
            <v>r</v>
          </cell>
          <cell r="AO65" t="str">
            <v>r</v>
          </cell>
          <cell r="AP65" t="str">
            <v>r</v>
          </cell>
          <cell r="AQ65" t="str">
            <v>r</v>
          </cell>
          <cell r="AR65" t="str">
            <v>r</v>
          </cell>
          <cell r="AS65" t="str">
            <v>r</v>
          </cell>
          <cell r="AT65" t="str">
            <v>r</v>
          </cell>
          <cell r="AU65">
            <v>0</v>
          </cell>
          <cell r="AV65" t="str">
            <v>ca</v>
          </cell>
          <cell r="AW65" t="str">
            <v>ca</v>
          </cell>
          <cell r="AX65" t="str">
            <v>ca</v>
          </cell>
          <cell r="AY65" t="str">
            <v>ca</v>
          </cell>
          <cell r="AZ65" t="str">
            <v>ca</v>
          </cell>
          <cell r="BA65" t="str">
            <v>ca</v>
          </cell>
          <cell r="BB65" t="str">
            <v>ca</v>
          </cell>
          <cell r="BC65" t="str">
            <v>ca</v>
          </cell>
          <cell r="BD65" t="str">
            <v>ca</v>
          </cell>
          <cell r="BE65" t="str">
            <v>ca</v>
          </cell>
          <cell r="BF65" t="str">
            <v>ca</v>
          </cell>
          <cell r="BG65" t="str">
            <v>ca</v>
          </cell>
          <cell r="BH65" t="str">
            <v>ca</v>
          </cell>
          <cell r="BI65" t="str">
            <v>ca</v>
          </cell>
          <cell r="BJ65" t="str">
            <v>ca</v>
          </cell>
          <cell r="BK65" t="str">
            <v>ca</v>
          </cell>
          <cell r="BL65" t="str">
            <v>ca</v>
          </cell>
          <cell r="BM65" t="str">
            <v>ca</v>
          </cell>
          <cell r="BN65" t="str">
            <v>ca</v>
          </cell>
          <cell r="BO65" t="str">
            <v>ca</v>
          </cell>
          <cell r="BP65" t="str">
            <v>ca</v>
          </cell>
          <cell r="BQ65" t="str">
            <v>ca</v>
          </cell>
          <cell r="BR65" t="str">
            <v>ca</v>
          </cell>
          <cell r="BS65" t="str">
            <v>ca</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row>
        <row r="66">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t="str">
            <v>r</v>
          </cell>
          <cell r="BW66" t="str">
            <v>r</v>
          </cell>
          <cell r="BX66" t="str">
            <v>r</v>
          </cell>
          <cell r="BY66" t="str">
            <v>r</v>
          </cell>
          <cell r="BZ66" t="str">
            <v>r</v>
          </cell>
          <cell r="CA66" t="str">
            <v>r</v>
          </cell>
          <cell r="CB66" t="str">
            <v>r</v>
          </cell>
          <cell r="CC66" t="str">
            <v>r</v>
          </cell>
          <cell r="CD66" t="str">
            <v>r</v>
          </cell>
          <cell r="CE66" t="str">
            <v>r</v>
          </cell>
          <cell r="CF66" t="str">
            <v>r</v>
          </cell>
          <cell r="CG66" t="str">
            <v>r</v>
          </cell>
          <cell r="CH66" t="str">
            <v>r</v>
          </cell>
          <cell r="CI66" t="str">
            <v>r</v>
          </cell>
          <cell r="CJ66" t="str">
            <v>r</v>
          </cell>
          <cell r="CK66" t="str">
            <v>r</v>
          </cell>
          <cell r="CL66" t="str">
            <v>r</v>
          </cell>
          <cell r="CM66" t="str">
            <v>r</v>
          </cell>
          <cell r="CN66" t="str">
            <v>r</v>
          </cell>
          <cell r="CO66" t="str">
            <v>r</v>
          </cell>
          <cell r="CP66" t="str">
            <v>r</v>
          </cell>
          <cell r="CQ66" t="str">
            <v>r</v>
          </cell>
          <cell r="CR66" t="str">
            <v>r</v>
          </cell>
          <cell r="CS66" t="str">
            <v>r</v>
          </cell>
          <cell r="CT66">
            <v>0</v>
          </cell>
          <cell r="CU66" t="str">
            <v>ca</v>
          </cell>
          <cell r="CV66" t="str">
            <v>ca</v>
          </cell>
          <cell r="CW66" t="str">
            <v>ca</v>
          </cell>
        </row>
        <row r="67">
          <cell r="F67">
            <v>112</v>
          </cell>
          <cell r="H67">
            <v>112</v>
          </cell>
          <cell r="J67">
            <v>112</v>
          </cell>
          <cell r="L67">
            <v>112</v>
          </cell>
          <cell r="N67">
            <v>112</v>
          </cell>
          <cell r="P67">
            <v>112</v>
          </cell>
          <cell r="R67">
            <v>112</v>
          </cell>
          <cell r="T67">
            <v>112</v>
          </cell>
          <cell r="V67">
            <v>112</v>
          </cell>
          <cell r="X67">
            <v>112</v>
          </cell>
          <cell r="Z67">
            <v>112</v>
          </cell>
          <cell r="AB67">
            <v>112</v>
          </cell>
          <cell r="AD67">
            <v>112</v>
          </cell>
          <cell r="AF67">
            <v>112</v>
          </cell>
          <cell r="AH67">
            <v>112</v>
          </cell>
          <cell r="AJ67">
            <v>0</v>
          </cell>
          <cell r="AL67">
            <v>112</v>
          </cell>
          <cell r="AN67">
            <v>112</v>
          </cell>
          <cell r="AP67">
            <v>112</v>
          </cell>
          <cell r="AR67">
            <v>112</v>
          </cell>
          <cell r="AT67">
            <v>112</v>
          </cell>
          <cell r="AV67">
            <v>112</v>
          </cell>
          <cell r="AX67">
            <v>112</v>
          </cell>
          <cell r="AZ67">
            <v>112</v>
          </cell>
          <cell r="BB67">
            <v>112</v>
          </cell>
          <cell r="BD67">
            <v>112</v>
          </cell>
          <cell r="BF67">
            <v>112</v>
          </cell>
          <cell r="BH67">
            <v>112</v>
          </cell>
          <cell r="BJ67">
            <v>112</v>
          </cell>
          <cell r="BL67">
            <v>112</v>
          </cell>
          <cell r="BN67">
            <v>112</v>
          </cell>
          <cell r="BP67">
            <v>112</v>
          </cell>
          <cell r="BR67">
            <v>112</v>
          </cell>
          <cell r="BT67">
            <v>112</v>
          </cell>
          <cell r="BV67">
            <v>112</v>
          </cell>
          <cell r="BX67">
            <v>112</v>
          </cell>
          <cell r="BZ67">
            <v>112</v>
          </cell>
          <cell r="CB67">
            <v>112</v>
          </cell>
          <cell r="CD67">
            <v>112</v>
          </cell>
          <cell r="CF67">
            <v>112</v>
          </cell>
          <cell r="CH67">
            <v>112</v>
          </cell>
          <cell r="CJ67">
            <v>112</v>
          </cell>
          <cell r="CL67">
            <v>112</v>
          </cell>
          <cell r="CN67">
            <v>112</v>
          </cell>
          <cell r="CP67">
            <v>112</v>
          </cell>
          <cell r="CR67">
            <v>112</v>
          </cell>
          <cell r="CT67">
            <v>112</v>
          </cell>
          <cell r="CV67">
            <v>112</v>
          </cell>
        </row>
        <row r="68">
          <cell r="F68">
            <v>0</v>
          </cell>
          <cell r="H68">
            <v>0</v>
          </cell>
          <cell r="J68">
            <v>1</v>
          </cell>
          <cell r="L68">
            <v>0</v>
          </cell>
          <cell r="N68">
            <v>1</v>
          </cell>
          <cell r="P68">
            <v>0</v>
          </cell>
          <cell r="R68">
            <v>1</v>
          </cell>
          <cell r="T68">
            <v>0</v>
          </cell>
          <cell r="V68">
            <v>0</v>
          </cell>
          <cell r="X68">
            <v>0</v>
          </cell>
          <cell r="Z68">
            <v>2</v>
          </cell>
          <cell r="AB68">
            <v>0</v>
          </cell>
          <cell r="AD68">
            <v>1</v>
          </cell>
          <cell r="AF68">
            <v>0</v>
          </cell>
          <cell r="AH68">
            <v>1</v>
          </cell>
          <cell r="AJ68">
            <v>0</v>
          </cell>
          <cell r="AL68">
            <v>1</v>
          </cell>
          <cell r="AN68">
            <v>0</v>
          </cell>
          <cell r="AP68">
            <v>0</v>
          </cell>
          <cell r="AR68">
            <v>0</v>
          </cell>
          <cell r="AT68">
            <v>0</v>
          </cell>
          <cell r="AV68">
            <v>0</v>
          </cell>
          <cell r="AX68">
            <v>2</v>
          </cell>
          <cell r="AZ68">
            <v>0</v>
          </cell>
          <cell r="BB68">
            <v>1</v>
          </cell>
          <cell r="BD68">
            <v>0</v>
          </cell>
          <cell r="BF68">
            <v>1</v>
          </cell>
          <cell r="BH68">
            <v>0</v>
          </cell>
          <cell r="BJ68">
            <v>1</v>
          </cell>
          <cell r="BL68">
            <v>0</v>
          </cell>
          <cell r="BN68">
            <v>0</v>
          </cell>
          <cell r="BP68">
            <v>0</v>
          </cell>
          <cell r="BR68">
            <v>0</v>
          </cell>
          <cell r="BT68">
            <v>2</v>
          </cell>
          <cell r="BV68">
            <v>0</v>
          </cell>
          <cell r="BX68">
            <v>1</v>
          </cell>
          <cell r="BZ68">
            <v>0</v>
          </cell>
          <cell r="CB68">
            <v>1</v>
          </cell>
          <cell r="CD68">
            <v>0</v>
          </cell>
          <cell r="CF68">
            <v>1</v>
          </cell>
          <cell r="CH68">
            <v>0</v>
          </cell>
          <cell r="CJ68">
            <v>0</v>
          </cell>
          <cell r="CL68">
            <v>0</v>
          </cell>
          <cell r="CN68">
            <v>0</v>
          </cell>
          <cell r="CP68">
            <v>2</v>
          </cell>
          <cell r="CR68">
            <v>0</v>
          </cell>
          <cell r="CT68">
            <v>1</v>
          </cell>
          <cell r="CV68">
            <v>0</v>
          </cell>
        </row>
        <row r="69">
          <cell r="F69" t="str">
            <v>Stop charge at 1330H for dispersing cone cleaning. Duration time 15-20 mins</v>
          </cell>
        </row>
        <row r="70">
          <cell r="E70" t="str">
            <v>OPERATING</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row>
        <row r="71">
          <cell r="E71" t="str">
            <v>OPERATING</v>
          </cell>
          <cell r="F71" t="str">
            <v>c</v>
          </cell>
          <cell r="G71" t="str">
            <v>c</v>
          </cell>
          <cell r="H71" t="str">
            <v>c</v>
          </cell>
          <cell r="I71" t="str">
            <v>c</v>
          </cell>
          <cell r="J71" t="str">
            <v>c</v>
          </cell>
          <cell r="K71" t="str">
            <v>c</v>
          </cell>
          <cell r="L71" t="str">
            <v>c</v>
          </cell>
          <cell r="M71" t="str">
            <v>c</v>
          </cell>
          <cell r="N71" t="str">
            <v>c</v>
          </cell>
          <cell r="O71" t="str">
            <v>c</v>
          </cell>
          <cell r="P71" t="str">
            <v>c</v>
          </cell>
          <cell r="Q71" t="str">
            <v>c</v>
          </cell>
          <cell r="R71" t="str">
            <v>c</v>
          </cell>
          <cell r="S71" t="str">
            <v>c</v>
          </cell>
          <cell r="T71" t="str">
            <v>c</v>
          </cell>
          <cell r="U71" t="str">
            <v>c</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t="str">
            <v>s</v>
          </cell>
          <cell r="AU71" t="str">
            <v>s</v>
          </cell>
          <cell r="AV71" t="str">
            <v>s</v>
          </cell>
          <cell r="AW71" t="str">
            <v>s</v>
          </cell>
          <cell r="AX71">
            <v>0</v>
          </cell>
          <cell r="AY71" t="str">
            <v>s</v>
          </cell>
          <cell r="AZ71" t="str">
            <v>s</v>
          </cell>
          <cell r="BA71" t="str">
            <v>s</v>
          </cell>
          <cell r="BB71">
            <v>0</v>
          </cell>
          <cell r="BC71" t="str">
            <v>s</v>
          </cell>
          <cell r="BD71" t="str">
            <v>s</v>
          </cell>
          <cell r="BE71" t="str">
            <v>s</v>
          </cell>
          <cell r="BF71">
            <v>0</v>
          </cell>
          <cell r="BG71" t="str">
            <v>s</v>
          </cell>
          <cell r="BH71" t="str">
            <v>s</v>
          </cell>
          <cell r="BI71" t="str">
            <v>s</v>
          </cell>
          <cell r="BJ71">
            <v>0</v>
          </cell>
          <cell r="BK71" t="str">
            <v>c</v>
          </cell>
          <cell r="BL71" t="str">
            <v>c</v>
          </cell>
          <cell r="BM71" t="str">
            <v>c</v>
          </cell>
          <cell r="BN71" t="str">
            <v>c</v>
          </cell>
          <cell r="BO71" t="str">
            <v>c</v>
          </cell>
          <cell r="BP71" t="str">
            <v>c</v>
          </cell>
          <cell r="BQ71" t="str">
            <v>c</v>
          </cell>
          <cell r="BR71" t="str">
            <v>c</v>
          </cell>
          <cell r="BS71" t="str">
            <v>c</v>
          </cell>
          <cell r="BT71" t="str">
            <v>c</v>
          </cell>
          <cell r="BU71" t="str">
            <v>c</v>
          </cell>
          <cell r="BV71" t="str">
            <v>c</v>
          </cell>
          <cell r="BW71" t="str">
            <v>c</v>
          </cell>
          <cell r="BX71" t="str">
            <v>c</v>
          </cell>
          <cell r="BY71" t="str">
            <v>c</v>
          </cell>
          <cell r="BZ71" t="str">
            <v>c</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t="str">
            <v>s</v>
          </cell>
          <cell r="CV71" t="str">
            <v>s</v>
          </cell>
          <cell r="CW71" t="str">
            <v>s</v>
          </cell>
        </row>
        <row r="72">
          <cell r="E72" t="str">
            <v>OPERATING</v>
          </cell>
          <cell r="F72">
            <v>0</v>
          </cell>
          <cell r="G72">
            <v>0</v>
          </cell>
          <cell r="H72">
            <v>0</v>
          </cell>
          <cell r="I72">
            <v>0</v>
          </cell>
          <cell r="J72" t="str">
            <v>s</v>
          </cell>
          <cell r="K72" t="str">
            <v>s</v>
          </cell>
          <cell r="L72" t="str">
            <v>s</v>
          </cell>
          <cell r="M72" t="str">
            <v>s</v>
          </cell>
          <cell r="N72">
            <v>0</v>
          </cell>
          <cell r="O72" t="str">
            <v>s</v>
          </cell>
          <cell r="P72" t="str">
            <v>s</v>
          </cell>
          <cell r="Q72" t="str">
            <v>s</v>
          </cell>
          <cell r="R72">
            <v>0</v>
          </cell>
          <cell r="S72" t="str">
            <v>s</v>
          </cell>
          <cell r="T72" t="str">
            <v>s</v>
          </cell>
          <cell r="U72" t="str">
            <v>s</v>
          </cell>
          <cell r="V72">
            <v>0</v>
          </cell>
          <cell r="W72" t="str">
            <v>s</v>
          </cell>
          <cell r="X72" t="str">
            <v>s</v>
          </cell>
          <cell r="Y72" t="str">
            <v>s</v>
          </cell>
          <cell r="Z72">
            <v>0</v>
          </cell>
          <cell r="AA72" t="str">
            <v>c</v>
          </cell>
          <cell r="AB72" t="str">
            <v>c</v>
          </cell>
          <cell r="AC72" t="str">
            <v>c</v>
          </cell>
          <cell r="AD72" t="str">
            <v>c</v>
          </cell>
          <cell r="AE72" t="str">
            <v>c</v>
          </cell>
          <cell r="AF72" t="str">
            <v>c</v>
          </cell>
          <cell r="AG72" t="str">
            <v>c</v>
          </cell>
          <cell r="AH72" t="str">
            <v>c</v>
          </cell>
          <cell r="AI72" t="str">
            <v>c</v>
          </cell>
          <cell r="AJ72" t="str">
            <v>c</v>
          </cell>
          <cell r="AK72" t="str">
            <v>c</v>
          </cell>
          <cell r="AL72" t="str">
            <v>c</v>
          </cell>
          <cell r="AM72" t="str">
            <v>c</v>
          </cell>
          <cell r="AN72" t="str">
            <v>c</v>
          </cell>
          <cell r="AO72" t="str">
            <v>c</v>
          </cell>
          <cell r="AP72" t="str">
            <v>c</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t="str">
            <v>s</v>
          </cell>
          <cell r="BM72" t="str">
            <v>s</v>
          </cell>
          <cell r="BN72" t="str">
            <v>s</v>
          </cell>
          <cell r="BO72" t="str">
            <v>s</v>
          </cell>
          <cell r="BP72">
            <v>0</v>
          </cell>
          <cell r="BQ72" t="str">
            <v>s</v>
          </cell>
          <cell r="BR72" t="str">
            <v>s</v>
          </cell>
          <cell r="BS72" t="str">
            <v>s</v>
          </cell>
          <cell r="BT72">
            <v>0</v>
          </cell>
          <cell r="BU72" t="str">
            <v>s</v>
          </cell>
          <cell r="BV72" t="str">
            <v>s</v>
          </cell>
          <cell r="BW72" t="str">
            <v>s</v>
          </cell>
          <cell r="BX72">
            <v>0</v>
          </cell>
          <cell r="BY72" t="str">
            <v>s</v>
          </cell>
          <cell r="BZ72" t="str">
            <v>s</v>
          </cell>
          <cell r="CA72" t="str">
            <v>s</v>
          </cell>
          <cell r="CB72">
            <v>0</v>
          </cell>
          <cell r="CC72" t="str">
            <v>c</v>
          </cell>
          <cell r="CD72" t="str">
            <v>c</v>
          </cell>
          <cell r="CE72" t="str">
            <v>c</v>
          </cell>
          <cell r="CF72" t="str">
            <v>c</v>
          </cell>
          <cell r="CG72" t="str">
            <v>c</v>
          </cell>
          <cell r="CH72" t="str">
            <v>c</v>
          </cell>
          <cell r="CI72" t="str">
            <v>c</v>
          </cell>
          <cell r="CJ72" t="str">
            <v>c</v>
          </cell>
          <cell r="CK72" t="str">
            <v>c</v>
          </cell>
          <cell r="CL72" t="str">
            <v>c</v>
          </cell>
          <cell r="CM72" t="str">
            <v>c</v>
          </cell>
          <cell r="CN72" t="str">
            <v>c</v>
          </cell>
          <cell r="CO72" t="str">
            <v>c</v>
          </cell>
          <cell r="CP72" t="str">
            <v>c</v>
          </cell>
          <cell r="CQ72" t="str">
            <v>c</v>
          </cell>
          <cell r="CR72" t="str">
            <v>c</v>
          </cell>
          <cell r="CS72">
            <v>0</v>
          </cell>
          <cell r="CT72">
            <v>0</v>
          </cell>
          <cell r="CU72">
            <v>0</v>
          </cell>
          <cell r="CV72">
            <v>0</v>
          </cell>
          <cell r="CW72">
            <v>0</v>
          </cell>
        </row>
        <row r="73">
          <cell r="E73" t="str">
            <v>OPERATING</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t="str">
            <v>s</v>
          </cell>
          <cell r="AC73" t="str">
            <v>s</v>
          </cell>
          <cell r="AD73" t="str">
            <v>s</v>
          </cell>
          <cell r="AE73" t="str">
            <v>s</v>
          </cell>
          <cell r="AF73">
            <v>0</v>
          </cell>
          <cell r="AG73" t="str">
            <v>s</v>
          </cell>
          <cell r="AH73" t="str">
            <v>s</v>
          </cell>
          <cell r="AI73" t="str">
            <v>s</v>
          </cell>
          <cell r="AJ73">
            <v>0</v>
          </cell>
          <cell r="AK73" t="str">
            <v>s</v>
          </cell>
          <cell r="AL73" t="str">
            <v>s</v>
          </cell>
          <cell r="AM73" t="str">
            <v>s</v>
          </cell>
          <cell r="AN73">
            <v>0</v>
          </cell>
          <cell r="AO73" t="str">
            <v>s</v>
          </cell>
          <cell r="AP73" t="str">
            <v>s</v>
          </cell>
          <cell r="AQ73" t="str">
            <v>s</v>
          </cell>
          <cell r="AR73">
            <v>0</v>
          </cell>
          <cell r="AS73" t="str">
            <v>c</v>
          </cell>
          <cell r="AT73" t="str">
            <v>c</v>
          </cell>
          <cell r="AU73" t="str">
            <v>c</v>
          </cell>
          <cell r="AV73" t="str">
            <v>c</v>
          </cell>
          <cell r="AW73" t="str">
            <v>c</v>
          </cell>
          <cell r="AX73" t="str">
            <v>c</v>
          </cell>
          <cell r="AY73" t="str">
            <v>c</v>
          </cell>
          <cell r="AZ73" t="str">
            <v>c</v>
          </cell>
          <cell r="BA73" t="str">
            <v>c</v>
          </cell>
          <cell r="BB73" t="str">
            <v>c</v>
          </cell>
          <cell r="BC73" t="str">
            <v>c</v>
          </cell>
          <cell r="BD73" t="str">
            <v>c</v>
          </cell>
          <cell r="BE73" t="str">
            <v>c</v>
          </cell>
          <cell r="BF73" t="str">
            <v>c</v>
          </cell>
          <cell r="BG73" t="str">
            <v>c</v>
          </cell>
          <cell r="BH73" t="str">
            <v>c</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t="str">
            <v>s</v>
          </cell>
          <cell r="CE73" t="str">
            <v>s</v>
          </cell>
          <cell r="CF73" t="str">
            <v>s</v>
          </cell>
          <cell r="CG73" t="str">
            <v>s</v>
          </cell>
          <cell r="CH73">
            <v>0</v>
          </cell>
          <cell r="CI73" t="str">
            <v>s</v>
          </cell>
          <cell r="CJ73" t="str">
            <v>s</v>
          </cell>
          <cell r="CK73" t="str">
            <v>s</v>
          </cell>
          <cell r="CL73">
            <v>0</v>
          </cell>
          <cell r="CM73" t="str">
            <v>s</v>
          </cell>
          <cell r="CN73" t="str">
            <v>s</v>
          </cell>
          <cell r="CO73" t="str">
            <v>s</v>
          </cell>
          <cell r="CP73">
            <v>0</v>
          </cell>
          <cell r="CQ73" t="str">
            <v>s</v>
          </cell>
          <cell r="CR73" t="str">
            <v>s</v>
          </cell>
          <cell r="CS73" t="str">
            <v>s</v>
          </cell>
          <cell r="CT73">
            <v>0</v>
          </cell>
          <cell r="CU73" t="str">
            <v>c</v>
          </cell>
          <cell r="CV73" t="str">
            <v>c</v>
          </cell>
          <cell r="CW73" t="str">
            <v>c</v>
          </cell>
        </row>
        <row r="74">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t="str">
            <v>r</v>
          </cell>
          <cell r="AU74" t="str">
            <v>r</v>
          </cell>
          <cell r="AV74" t="str">
            <v>r</v>
          </cell>
          <cell r="AW74" t="str">
            <v>r</v>
          </cell>
          <cell r="AX74" t="str">
            <v>r</v>
          </cell>
          <cell r="AY74" t="str">
            <v>r</v>
          </cell>
          <cell r="AZ74" t="str">
            <v>r</v>
          </cell>
          <cell r="BA74" t="str">
            <v>r</v>
          </cell>
          <cell r="BB74" t="str">
            <v>r</v>
          </cell>
          <cell r="BC74" t="str">
            <v>r</v>
          </cell>
          <cell r="BD74" t="str">
            <v>r</v>
          </cell>
          <cell r="BE74" t="str">
            <v>r</v>
          </cell>
          <cell r="BF74" t="str">
            <v>r</v>
          </cell>
          <cell r="BG74" t="str">
            <v>r</v>
          </cell>
          <cell r="BH74" t="str">
            <v>r</v>
          </cell>
          <cell r="BI74" t="str">
            <v>r</v>
          </cell>
          <cell r="BJ74" t="str">
            <v>r</v>
          </cell>
          <cell r="BK74" t="str">
            <v>r</v>
          </cell>
          <cell r="BL74" t="str">
            <v>r</v>
          </cell>
          <cell r="BM74" t="str">
            <v>r</v>
          </cell>
          <cell r="BN74" t="str">
            <v>r</v>
          </cell>
          <cell r="BO74" t="str">
            <v>r</v>
          </cell>
          <cell r="BP74" t="str">
            <v>r</v>
          </cell>
          <cell r="BQ74" t="str">
            <v>r</v>
          </cell>
          <cell r="BR74">
            <v>0</v>
          </cell>
          <cell r="BS74" t="str">
            <v>ca</v>
          </cell>
          <cell r="BT74" t="str">
            <v>ca</v>
          </cell>
          <cell r="BU74" t="str">
            <v>ca</v>
          </cell>
          <cell r="BV74" t="str">
            <v>ca</v>
          </cell>
          <cell r="BW74" t="str">
            <v>ca</v>
          </cell>
          <cell r="BX74" t="str">
            <v>ca</v>
          </cell>
          <cell r="BY74" t="str">
            <v>ca</v>
          </cell>
          <cell r="BZ74" t="str">
            <v>ca</v>
          </cell>
          <cell r="CA74" t="str">
            <v>ca</v>
          </cell>
          <cell r="CB74" t="str">
            <v>ca</v>
          </cell>
          <cell r="CC74" t="str">
            <v>ca</v>
          </cell>
          <cell r="CD74" t="str">
            <v>ca</v>
          </cell>
          <cell r="CE74" t="str">
            <v>ca</v>
          </cell>
          <cell r="CF74" t="str">
            <v>ca</v>
          </cell>
          <cell r="CG74" t="str">
            <v>ca</v>
          </cell>
          <cell r="CH74" t="str">
            <v>ca</v>
          </cell>
          <cell r="CI74" t="str">
            <v>ca</v>
          </cell>
          <cell r="CJ74" t="str">
            <v>ca</v>
          </cell>
          <cell r="CK74" t="str">
            <v>ca</v>
          </cell>
          <cell r="CL74" t="str">
            <v>ca</v>
          </cell>
          <cell r="CM74" t="str">
            <v>ca</v>
          </cell>
          <cell r="CN74" t="str">
            <v>ca</v>
          </cell>
          <cell r="CO74" t="str">
            <v>ca</v>
          </cell>
          <cell r="CP74" t="str">
            <v>ca</v>
          </cell>
          <cell r="CQ74">
            <v>0</v>
          </cell>
          <cell r="CR74">
            <v>0</v>
          </cell>
          <cell r="CS74">
            <v>0</v>
          </cell>
          <cell r="CT74">
            <v>0</v>
          </cell>
          <cell r="CU74">
            <v>0</v>
          </cell>
          <cell r="CV74">
            <v>0</v>
          </cell>
          <cell r="CW74">
            <v>0</v>
          </cell>
        </row>
        <row r="75">
          <cell r="E75">
            <v>0</v>
          </cell>
          <cell r="F75">
            <v>0</v>
          </cell>
          <cell r="G75">
            <v>0</v>
          </cell>
          <cell r="H75">
            <v>0</v>
          </cell>
          <cell r="I75">
            <v>0</v>
          </cell>
          <cell r="J75">
            <v>0</v>
          </cell>
          <cell r="K75">
            <v>0</v>
          </cell>
          <cell r="L75">
            <v>0</v>
          </cell>
          <cell r="M75">
            <v>0</v>
          </cell>
          <cell r="N75" t="str">
            <v>ca</v>
          </cell>
          <cell r="O75" t="str">
            <v>ca</v>
          </cell>
          <cell r="P75" t="str">
            <v>ca</v>
          </cell>
          <cell r="Q75" t="str">
            <v>ca</v>
          </cell>
          <cell r="R75" t="str">
            <v>ca</v>
          </cell>
          <cell r="S75" t="str">
            <v>ca</v>
          </cell>
          <cell r="T75" t="str">
            <v>ca</v>
          </cell>
          <cell r="U75" t="str">
            <v>ca</v>
          </cell>
          <cell r="V75" t="str">
            <v>ca</v>
          </cell>
          <cell r="W75" t="str">
            <v>ca</v>
          </cell>
          <cell r="X75" t="str">
            <v>ca</v>
          </cell>
          <cell r="Y75" t="str">
            <v>ca</v>
          </cell>
          <cell r="Z75" t="str">
            <v>ca</v>
          </cell>
          <cell r="AA75" t="str">
            <v>ca</v>
          </cell>
          <cell r="AB75" t="str">
            <v>ca</v>
          </cell>
          <cell r="AC75" t="str">
            <v>ca</v>
          </cell>
          <cell r="AD75" t="str">
            <v>ca</v>
          </cell>
          <cell r="AE75" t="str">
            <v>ca</v>
          </cell>
          <cell r="AF75" t="str">
            <v>ca</v>
          </cell>
          <cell r="AG75" t="str">
            <v>ca</v>
          </cell>
          <cell r="AH75" t="str">
            <v>ca</v>
          </cell>
          <cell r="AI75" t="str">
            <v>ca</v>
          </cell>
          <cell r="AJ75" t="str">
            <v>ca</v>
          </cell>
          <cell r="AK75" t="str">
            <v>ca</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t="str">
            <v>r</v>
          </cell>
          <cell r="CW75" t="str">
            <v>r</v>
          </cell>
        </row>
        <row r="76">
          <cell r="F76">
            <v>112</v>
          </cell>
          <cell r="H76">
            <v>112</v>
          </cell>
          <cell r="J76">
            <v>112</v>
          </cell>
          <cell r="L76">
            <v>112</v>
          </cell>
          <cell r="N76">
            <v>112</v>
          </cell>
          <cell r="P76">
            <v>112</v>
          </cell>
          <cell r="R76">
            <v>112</v>
          </cell>
          <cell r="T76">
            <v>112</v>
          </cell>
          <cell r="V76">
            <v>0</v>
          </cell>
          <cell r="X76">
            <v>112</v>
          </cell>
          <cell r="Z76">
            <v>112</v>
          </cell>
          <cell r="AB76">
            <v>112</v>
          </cell>
          <cell r="AD76">
            <v>112</v>
          </cell>
          <cell r="AF76">
            <v>112</v>
          </cell>
          <cell r="AH76">
            <v>112</v>
          </cell>
          <cell r="AJ76">
            <v>112</v>
          </cell>
          <cell r="AL76">
            <v>112</v>
          </cell>
          <cell r="AN76">
            <v>112</v>
          </cell>
          <cell r="AP76">
            <v>112</v>
          </cell>
          <cell r="AR76">
            <v>112</v>
          </cell>
          <cell r="AT76">
            <v>112</v>
          </cell>
          <cell r="AV76">
            <v>112</v>
          </cell>
          <cell r="AX76">
            <v>112</v>
          </cell>
          <cell r="AZ76">
            <v>112</v>
          </cell>
          <cell r="BB76">
            <v>112</v>
          </cell>
          <cell r="BD76">
            <v>112</v>
          </cell>
          <cell r="BF76">
            <v>112</v>
          </cell>
          <cell r="BH76">
            <v>112</v>
          </cell>
          <cell r="BJ76">
            <v>112</v>
          </cell>
          <cell r="BL76">
            <v>112</v>
          </cell>
          <cell r="BN76">
            <v>112</v>
          </cell>
          <cell r="BP76">
            <v>112</v>
          </cell>
          <cell r="BR76">
            <v>112</v>
          </cell>
          <cell r="BT76">
            <v>112</v>
          </cell>
          <cell r="BV76">
            <v>112</v>
          </cell>
          <cell r="BX76">
            <v>112</v>
          </cell>
          <cell r="BZ76">
            <v>112</v>
          </cell>
          <cell r="CB76">
            <v>112</v>
          </cell>
          <cell r="CD76">
            <v>112</v>
          </cell>
          <cell r="CF76">
            <v>112</v>
          </cell>
          <cell r="CH76">
            <v>112</v>
          </cell>
          <cell r="CJ76">
            <v>112</v>
          </cell>
          <cell r="CL76">
            <v>112</v>
          </cell>
          <cell r="CN76">
            <v>112</v>
          </cell>
          <cell r="CP76">
            <v>112</v>
          </cell>
          <cell r="CR76">
            <v>112</v>
          </cell>
          <cell r="CT76">
            <v>112</v>
          </cell>
          <cell r="CV76">
            <v>112</v>
          </cell>
        </row>
        <row r="77">
          <cell r="F77">
            <v>0</v>
          </cell>
          <cell r="H77">
            <v>0</v>
          </cell>
          <cell r="J77">
            <v>0</v>
          </cell>
          <cell r="L77">
            <v>0</v>
          </cell>
          <cell r="N77">
            <v>2</v>
          </cell>
          <cell r="P77">
            <v>0</v>
          </cell>
          <cell r="R77">
            <v>1</v>
          </cell>
          <cell r="T77">
            <v>0</v>
          </cell>
          <cell r="V77">
            <v>1</v>
          </cell>
          <cell r="X77">
            <v>0</v>
          </cell>
          <cell r="Z77">
            <v>0</v>
          </cell>
          <cell r="AB77">
            <v>0</v>
          </cell>
          <cell r="AD77">
            <v>0</v>
          </cell>
          <cell r="AF77">
            <v>2</v>
          </cell>
          <cell r="AH77">
            <v>0</v>
          </cell>
          <cell r="AJ77">
            <v>1</v>
          </cell>
          <cell r="AL77">
            <v>0</v>
          </cell>
          <cell r="AN77">
            <v>1</v>
          </cell>
          <cell r="AP77">
            <v>0</v>
          </cell>
          <cell r="AR77">
            <v>1</v>
          </cell>
          <cell r="AT77">
            <v>0</v>
          </cell>
          <cell r="AV77">
            <v>0</v>
          </cell>
          <cell r="AX77">
            <v>0</v>
          </cell>
          <cell r="AZ77">
            <v>0</v>
          </cell>
          <cell r="BB77">
            <v>0</v>
          </cell>
          <cell r="BD77">
            <v>2</v>
          </cell>
          <cell r="BF77">
            <v>0</v>
          </cell>
          <cell r="BH77">
            <v>1</v>
          </cell>
          <cell r="BJ77">
            <v>0</v>
          </cell>
          <cell r="BL77">
            <v>1</v>
          </cell>
          <cell r="BN77">
            <v>0</v>
          </cell>
          <cell r="BP77">
            <v>1</v>
          </cell>
          <cell r="BR77">
            <v>0</v>
          </cell>
          <cell r="BT77">
            <v>0</v>
          </cell>
          <cell r="BV77">
            <v>0</v>
          </cell>
          <cell r="BX77">
            <v>0</v>
          </cell>
          <cell r="BZ77">
            <v>2</v>
          </cell>
          <cell r="CB77">
            <v>0</v>
          </cell>
          <cell r="CD77">
            <v>1</v>
          </cell>
          <cell r="CF77">
            <v>0</v>
          </cell>
          <cell r="CH77">
            <v>1</v>
          </cell>
          <cell r="CJ77">
            <v>0</v>
          </cell>
          <cell r="CL77">
            <v>0</v>
          </cell>
          <cell r="CN77">
            <v>0</v>
          </cell>
          <cell r="CP77">
            <v>0</v>
          </cell>
          <cell r="CR77">
            <v>2</v>
          </cell>
          <cell r="CT77">
            <v>0</v>
          </cell>
          <cell r="CV77">
            <v>1</v>
          </cell>
        </row>
        <row r="78">
          <cell r="F78" t="str">
            <v>Stop charge at 1000H for dispersing cone cleaning and uptake accretion removal. Duration time is 30 mins.</v>
          </cell>
        </row>
        <row r="79">
          <cell r="E79" t="str">
            <v>UNDER REPAIR</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row>
        <row r="80">
          <cell r="E80" t="str">
            <v>OPERATING</v>
          </cell>
          <cell r="F80" t="str">
            <v>s</v>
          </cell>
          <cell r="G80">
            <v>0</v>
          </cell>
          <cell r="H80" t="str">
            <v>s</v>
          </cell>
          <cell r="I80" t="str">
            <v>s</v>
          </cell>
          <cell r="J80" t="str">
            <v>s</v>
          </cell>
          <cell r="K80">
            <v>0</v>
          </cell>
          <cell r="L80" t="str">
            <v>s</v>
          </cell>
          <cell r="M80" t="str">
            <v>s</v>
          </cell>
          <cell r="N80" t="str">
            <v>s</v>
          </cell>
          <cell r="O80">
            <v>0</v>
          </cell>
          <cell r="P80" t="str">
            <v>c</v>
          </cell>
          <cell r="Q80" t="str">
            <v>c</v>
          </cell>
          <cell r="R80" t="str">
            <v>c</v>
          </cell>
          <cell r="S80" t="str">
            <v>c</v>
          </cell>
          <cell r="T80" t="str">
            <v>c</v>
          </cell>
          <cell r="U80" t="str">
            <v>c</v>
          </cell>
          <cell r="V80" t="str">
            <v>c</v>
          </cell>
          <cell r="W80" t="str">
            <v>c</v>
          </cell>
          <cell r="X80" t="str">
            <v>c</v>
          </cell>
          <cell r="Y80" t="str">
            <v>c</v>
          </cell>
          <cell r="Z80" t="str">
            <v>c</v>
          </cell>
          <cell r="AA80" t="str">
            <v>c</v>
          </cell>
          <cell r="AB80" t="str">
            <v>c</v>
          </cell>
          <cell r="AC80" t="str">
            <v>c</v>
          </cell>
          <cell r="AD80" t="str">
            <v>c</v>
          </cell>
          <cell r="AE80" t="str">
            <v>c</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t="str">
            <v>s</v>
          </cell>
          <cell r="AV80" t="str">
            <v>s</v>
          </cell>
          <cell r="AW80" t="str">
            <v>s</v>
          </cell>
          <cell r="AX80" t="str">
            <v>s</v>
          </cell>
          <cell r="AY80">
            <v>0</v>
          </cell>
          <cell r="AZ80" t="str">
            <v>s</v>
          </cell>
          <cell r="BA80" t="str">
            <v>s</v>
          </cell>
          <cell r="BB80" t="str">
            <v>s</v>
          </cell>
          <cell r="BC80">
            <v>0</v>
          </cell>
          <cell r="BD80" t="str">
            <v>s</v>
          </cell>
          <cell r="BE80" t="str">
            <v>s</v>
          </cell>
          <cell r="BF80" t="str">
            <v>s</v>
          </cell>
          <cell r="BG80">
            <v>0</v>
          </cell>
          <cell r="BH80" t="str">
            <v>s</v>
          </cell>
          <cell r="BI80" t="str">
            <v>s</v>
          </cell>
          <cell r="BJ80" t="str">
            <v>s</v>
          </cell>
          <cell r="BK80">
            <v>0</v>
          </cell>
          <cell r="BL80" t="str">
            <v>c</v>
          </cell>
          <cell r="BM80" t="str">
            <v>c</v>
          </cell>
          <cell r="BN80" t="str">
            <v>c</v>
          </cell>
          <cell r="BO80" t="str">
            <v>c</v>
          </cell>
          <cell r="BP80" t="str">
            <v>c</v>
          </cell>
          <cell r="BQ80" t="str">
            <v>c</v>
          </cell>
          <cell r="BR80" t="str">
            <v>c</v>
          </cell>
          <cell r="BS80" t="str">
            <v>c</v>
          </cell>
          <cell r="BT80" t="str">
            <v>c</v>
          </cell>
          <cell r="BU80" t="str">
            <v>c</v>
          </cell>
          <cell r="BV80" t="str">
            <v>c</v>
          </cell>
          <cell r="BW80" t="str">
            <v>c</v>
          </cell>
          <cell r="BX80" t="str">
            <v>c</v>
          </cell>
          <cell r="BY80" t="str">
            <v>c</v>
          </cell>
          <cell r="BZ80" t="str">
            <v>c</v>
          </cell>
          <cell r="CA80" t="str">
            <v>c</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t="str">
            <v>s</v>
          </cell>
          <cell r="CQ80" t="str">
            <v>s</v>
          </cell>
          <cell r="CR80" t="str">
            <v>s</v>
          </cell>
          <cell r="CS80" t="str">
            <v>s</v>
          </cell>
          <cell r="CT80">
            <v>0</v>
          </cell>
          <cell r="CU80" t="str">
            <v>s</v>
          </cell>
          <cell r="CV80" t="str">
            <v>s</v>
          </cell>
          <cell r="CW80" t="str">
            <v>s</v>
          </cell>
        </row>
        <row r="81">
          <cell r="E81" t="str">
            <v>OPERATING</v>
          </cell>
          <cell r="F81">
            <v>0</v>
          </cell>
          <cell r="G81">
            <v>0</v>
          </cell>
          <cell r="H81">
            <v>0</v>
          </cell>
          <cell r="I81">
            <v>0</v>
          </cell>
          <cell r="J81">
            <v>0</v>
          </cell>
          <cell r="K81">
            <v>0</v>
          </cell>
          <cell r="L81">
            <v>0</v>
          </cell>
          <cell r="M81">
            <v>0</v>
          </cell>
          <cell r="N81">
            <v>0</v>
          </cell>
          <cell r="O81">
            <v>0</v>
          </cell>
          <cell r="P81">
            <v>0</v>
          </cell>
          <cell r="Q81" t="str">
            <v>s</v>
          </cell>
          <cell r="R81" t="str">
            <v>s</v>
          </cell>
          <cell r="S81" t="str">
            <v>s</v>
          </cell>
          <cell r="T81" t="str">
            <v>s</v>
          </cell>
          <cell r="U81">
            <v>0</v>
          </cell>
          <cell r="V81" t="str">
            <v>s</v>
          </cell>
          <cell r="W81" t="str">
            <v>s</v>
          </cell>
          <cell r="X81" t="str">
            <v>s</v>
          </cell>
          <cell r="Y81">
            <v>0</v>
          </cell>
          <cell r="Z81" t="str">
            <v>s</v>
          </cell>
          <cell r="AA81" t="str">
            <v>s</v>
          </cell>
          <cell r="AB81" t="str">
            <v>s</v>
          </cell>
          <cell r="AC81">
            <v>0</v>
          </cell>
          <cell r="AD81" t="str">
            <v>c</v>
          </cell>
          <cell r="AE81" t="str">
            <v>c</v>
          </cell>
          <cell r="AF81" t="str">
            <v>c</v>
          </cell>
          <cell r="AG81" t="str">
            <v>c</v>
          </cell>
          <cell r="AH81" t="str">
            <v>c</v>
          </cell>
          <cell r="AI81" t="str">
            <v>c</v>
          </cell>
          <cell r="AJ81" t="str">
            <v>c</v>
          </cell>
          <cell r="AK81" t="str">
            <v>c</v>
          </cell>
          <cell r="AL81" t="str">
            <v>c</v>
          </cell>
          <cell r="AM81" t="str">
            <v>c</v>
          </cell>
          <cell r="AN81" t="str">
            <v>c</v>
          </cell>
          <cell r="AO81" t="str">
            <v>c</v>
          </cell>
          <cell r="AP81" t="str">
            <v>c</v>
          </cell>
          <cell r="AQ81" t="str">
            <v>c</v>
          </cell>
          <cell r="AR81" t="str">
            <v>c</v>
          </cell>
          <cell r="AS81" t="str">
            <v>c</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t="str">
            <v>s</v>
          </cell>
          <cell r="BM81" t="str">
            <v>s</v>
          </cell>
          <cell r="BN81" t="str">
            <v>s</v>
          </cell>
          <cell r="BO81" t="str">
            <v>s</v>
          </cell>
          <cell r="BP81">
            <v>0</v>
          </cell>
          <cell r="BQ81" t="str">
            <v>s</v>
          </cell>
          <cell r="BR81" t="str">
            <v>s</v>
          </cell>
          <cell r="BS81" t="str">
            <v>s</v>
          </cell>
          <cell r="BT81">
            <v>0</v>
          </cell>
          <cell r="BU81" t="str">
            <v>s</v>
          </cell>
          <cell r="BV81" t="str">
            <v>s</v>
          </cell>
          <cell r="BW81" t="str">
            <v>s</v>
          </cell>
          <cell r="BX81">
            <v>0</v>
          </cell>
          <cell r="BY81" t="str">
            <v>c</v>
          </cell>
          <cell r="BZ81" t="str">
            <v>c</v>
          </cell>
          <cell r="CA81" t="str">
            <v>c</v>
          </cell>
          <cell r="CB81" t="str">
            <v>c</v>
          </cell>
          <cell r="CC81" t="str">
            <v>c</v>
          </cell>
          <cell r="CD81" t="str">
            <v>c</v>
          </cell>
          <cell r="CE81" t="str">
            <v>c</v>
          </cell>
          <cell r="CF81" t="str">
            <v>c</v>
          </cell>
          <cell r="CG81" t="str">
            <v>c</v>
          </cell>
          <cell r="CH81" t="str">
            <v>c</v>
          </cell>
          <cell r="CI81" t="str">
            <v>c</v>
          </cell>
          <cell r="CJ81" t="str">
            <v>c</v>
          </cell>
          <cell r="CK81" t="str">
            <v>c</v>
          </cell>
          <cell r="CL81" t="str">
            <v>c</v>
          </cell>
          <cell r="CM81" t="str">
            <v>c</v>
          </cell>
          <cell r="CN81" t="str">
            <v>c</v>
          </cell>
          <cell r="CO81">
            <v>0</v>
          </cell>
          <cell r="CP81">
            <v>0</v>
          </cell>
          <cell r="CQ81">
            <v>0</v>
          </cell>
          <cell r="CR81">
            <v>0</v>
          </cell>
          <cell r="CS81">
            <v>0</v>
          </cell>
          <cell r="CT81">
            <v>0</v>
          </cell>
          <cell r="CU81">
            <v>0</v>
          </cell>
          <cell r="CV81">
            <v>0</v>
          </cell>
          <cell r="CW81">
            <v>0</v>
          </cell>
        </row>
        <row r="82">
          <cell r="E82" t="str">
            <v>OPERATING</v>
          </cell>
          <cell r="F82" t="str">
            <v>c</v>
          </cell>
          <cell r="G82" t="str">
            <v>c</v>
          </cell>
          <cell r="H82" t="str">
            <v>c</v>
          </cell>
          <cell r="I82" t="str">
            <v>c</v>
          </cell>
          <cell r="J82" t="str">
            <v>c</v>
          </cell>
          <cell r="K82" t="str">
            <v>c</v>
          </cell>
          <cell r="L82" t="str">
            <v>c</v>
          </cell>
          <cell r="M82" t="str">
            <v>c</v>
          </cell>
          <cell r="N82" t="str">
            <v>c</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t="str">
            <v>s</v>
          </cell>
          <cell r="AH82" t="str">
            <v>s</v>
          </cell>
          <cell r="AI82" t="str">
            <v>s</v>
          </cell>
          <cell r="AJ82" t="str">
            <v>s</v>
          </cell>
          <cell r="AK82">
            <v>0</v>
          </cell>
          <cell r="AL82" t="str">
            <v>s</v>
          </cell>
          <cell r="AM82" t="str">
            <v>s</v>
          </cell>
          <cell r="AN82" t="str">
            <v>s</v>
          </cell>
          <cell r="AO82">
            <v>0</v>
          </cell>
          <cell r="AP82" t="str">
            <v>s</v>
          </cell>
          <cell r="AQ82" t="str">
            <v>s</v>
          </cell>
          <cell r="AR82" t="str">
            <v>s</v>
          </cell>
          <cell r="AS82">
            <v>0</v>
          </cell>
          <cell r="AT82" t="str">
            <v>c</v>
          </cell>
          <cell r="AU82" t="str">
            <v>c</v>
          </cell>
          <cell r="AV82" t="str">
            <v>c</v>
          </cell>
          <cell r="AW82" t="str">
            <v>c</v>
          </cell>
          <cell r="AX82" t="str">
            <v>c</v>
          </cell>
          <cell r="AY82" t="str">
            <v>c</v>
          </cell>
          <cell r="AZ82" t="str">
            <v>c</v>
          </cell>
          <cell r="BA82" t="str">
            <v>c</v>
          </cell>
          <cell r="BB82" t="str">
            <v>c</v>
          </cell>
          <cell r="BC82" t="str">
            <v>c</v>
          </cell>
          <cell r="BD82" t="str">
            <v>c</v>
          </cell>
          <cell r="BE82" t="str">
            <v>c</v>
          </cell>
          <cell r="BF82" t="str">
            <v>c</v>
          </cell>
          <cell r="BG82" t="str">
            <v>c</v>
          </cell>
          <cell r="BH82" t="str">
            <v>c</v>
          </cell>
          <cell r="BI82" t="str">
            <v>c</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t="str">
            <v>s</v>
          </cell>
          <cell r="CD82" t="str">
            <v>s</v>
          </cell>
          <cell r="CE82" t="str">
            <v>s</v>
          </cell>
          <cell r="CF82" t="str">
            <v>s</v>
          </cell>
          <cell r="CG82">
            <v>0</v>
          </cell>
          <cell r="CH82" t="str">
            <v>s</v>
          </cell>
          <cell r="CI82" t="str">
            <v>s</v>
          </cell>
          <cell r="CJ82" t="str">
            <v>s</v>
          </cell>
          <cell r="CK82">
            <v>0</v>
          </cell>
          <cell r="CL82" t="str">
            <v>s</v>
          </cell>
          <cell r="CM82" t="str">
            <v>s</v>
          </cell>
          <cell r="CN82" t="str">
            <v>s</v>
          </cell>
          <cell r="CO82">
            <v>0</v>
          </cell>
          <cell r="CP82" t="str">
            <v>c</v>
          </cell>
          <cell r="CQ82" t="str">
            <v>c</v>
          </cell>
          <cell r="CR82" t="str">
            <v>c</v>
          </cell>
          <cell r="CS82" t="str">
            <v>c</v>
          </cell>
          <cell r="CT82" t="str">
            <v>c</v>
          </cell>
          <cell r="CU82" t="str">
            <v>c</v>
          </cell>
          <cell r="CV82" t="str">
            <v>c</v>
          </cell>
          <cell r="CW82" t="str">
            <v>c</v>
          </cell>
        </row>
        <row r="83">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t="str">
            <v>r</v>
          </cell>
          <cell r="AY83" t="str">
            <v>r</v>
          </cell>
          <cell r="AZ83" t="str">
            <v>r</v>
          </cell>
          <cell r="BA83" t="str">
            <v>r</v>
          </cell>
          <cell r="BB83" t="str">
            <v>r</v>
          </cell>
          <cell r="BC83" t="str">
            <v>r</v>
          </cell>
          <cell r="BD83" t="str">
            <v>r</v>
          </cell>
          <cell r="BE83" t="str">
            <v>r</v>
          </cell>
          <cell r="BF83" t="str">
            <v>r</v>
          </cell>
          <cell r="BG83" t="str">
            <v>r</v>
          </cell>
          <cell r="BH83" t="str">
            <v>r</v>
          </cell>
          <cell r="BI83" t="str">
            <v>r</v>
          </cell>
          <cell r="BJ83" t="str">
            <v>r</v>
          </cell>
          <cell r="BK83" t="str">
            <v>r</v>
          </cell>
          <cell r="BL83" t="str">
            <v>r</v>
          </cell>
          <cell r="BM83" t="str">
            <v>r</v>
          </cell>
          <cell r="BN83" t="str">
            <v>r</v>
          </cell>
          <cell r="BO83" t="str">
            <v>r</v>
          </cell>
          <cell r="BP83" t="str">
            <v>r</v>
          </cell>
          <cell r="BQ83" t="str">
            <v>r</v>
          </cell>
          <cell r="BR83" t="str">
            <v>r</v>
          </cell>
          <cell r="BS83" t="str">
            <v>r</v>
          </cell>
          <cell r="BT83" t="str">
            <v>r</v>
          </cell>
          <cell r="BU83" t="str">
            <v>r</v>
          </cell>
          <cell r="BV83">
            <v>0</v>
          </cell>
          <cell r="BW83">
            <v>0</v>
          </cell>
          <cell r="BX83" t="str">
            <v>ca</v>
          </cell>
          <cell r="BY83" t="str">
            <v>ca</v>
          </cell>
          <cell r="BZ83" t="str">
            <v>ca</v>
          </cell>
          <cell r="CA83" t="str">
            <v>ca</v>
          </cell>
          <cell r="CB83" t="str">
            <v>ca</v>
          </cell>
          <cell r="CC83" t="str">
            <v>ca</v>
          </cell>
          <cell r="CD83" t="str">
            <v>ca</v>
          </cell>
          <cell r="CE83" t="str">
            <v>ca</v>
          </cell>
          <cell r="CF83" t="str">
            <v>ca</v>
          </cell>
          <cell r="CG83" t="str">
            <v>ca</v>
          </cell>
          <cell r="CH83" t="str">
            <v>ca</v>
          </cell>
          <cell r="CI83" t="str">
            <v>ca</v>
          </cell>
          <cell r="CJ83" t="str">
            <v>ca</v>
          </cell>
          <cell r="CK83" t="str">
            <v>ca</v>
          </cell>
          <cell r="CL83" t="str">
            <v>ca</v>
          </cell>
          <cell r="CM83" t="str">
            <v>ca</v>
          </cell>
          <cell r="CN83" t="str">
            <v>ca</v>
          </cell>
          <cell r="CO83" t="str">
            <v>ca</v>
          </cell>
          <cell r="CP83" t="str">
            <v>ca</v>
          </cell>
          <cell r="CQ83" t="str">
            <v>ca</v>
          </cell>
          <cell r="CR83" t="str">
            <v>ca</v>
          </cell>
          <cell r="CS83" t="str">
            <v>ca</v>
          </cell>
          <cell r="CT83" t="str">
            <v>ca</v>
          </cell>
          <cell r="CU83" t="str">
            <v>ca</v>
          </cell>
          <cell r="CV83">
            <v>0</v>
          </cell>
          <cell r="CW83">
            <v>0</v>
          </cell>
        </row>
        <row r="84">
          <cell r="E84">
            <v>0</v>
          </cell>
          <cell r="F84" t="str">
            <v>r</v>
          </cell>
          <cell r="G84" t="str">
            <v>r</v>
          </cell>
          <cell r="H84" t="str">
            <v>r</v>
          </cell>
          <cell r="I84" t="str">
            <v>r</v>
          </cell>
          <cell r="J84" t="str">
            <v>r</v>
          </cell>
          <cell r="K84" t="str">
            <v>r</v>
          </cell>
          <cell r="L84" t="str">
            <v>r</v>
          </cell>
          <cell r="M84" t="str">
            <v>r</v>
          </cell>
          <cell r="N84" t="str">
            <v>r</v>
          </cell>
          <cell r="O84" t="str">
            <v>r</v>
          </cell>
          <cell r="P84" t="str">
            <v>r</v>
          </cell>
          <cell r="Q84" t="str">
            <v>r</v>
          </cell>
          <cell r="R84">
            <v>0</v>
          </cell>
          <cell r="S84">
            <v>0</v>
          </cell>
          <cell r="T84" t="str">
            <v>ca</v>
          </cell>
          <cell r="U84" t="str">
            <v>ca</v>
          </cell>
          <cell r="V84" t="str">
            <v>ca</v>
          </cell>
          <cell r="W84" t="str">
            <v>ca</v>
          </cell>
          <cell r="X84" t="str">
            <v>ca</v>
          </cell>
          <cell r="Y84" t="str">
            <v>ca</v>
          </cell>
          <cell r="Z84" t="str">
            <v>ca</v>
          </cell>
          <cell r="AA84" t="str">
            <v>ca</v>
          </cell>
          <cell r="AB84" t="str">
            <v>ca</v>
          </cell>
          <cell r="AC84" t="str">
            <v>ca</v>
          </cell>
          <cell r="AD84" t="str">
            <v>ca</v>
          </cell>
          <cell r="AE84" t="str">
            <v>ca</v>
          </cell>
          <cell r="AF84" t="str">
            <v>ca</v>
          </cell>
          <cell r="AG84" t="str">
            <v>ca</v>
          </cell>
          <cell r="AH84" t="str">
            <v>ca</v>
          </cell>
          <cell r="AI84" t="str">
            <v>ca</v>
          </cell>
          <cell r="AJ84" t="str">
            <v>ca</v>
          </cell>
          <cell r="AK84" t="str">
            <v>ca</v>
          </cell>
          <cell r="AL84" t="str">
            <v>ca</v>
          </cell>
          <cell r="AM84" t="str">
            <v>ca</v>
          </cell>
          <cell r="AN84" t="str">
            <v>ca</v>
          </cell>
          <cell r="AO84" t="str">
            <v>ca</v>
          </cell>
          <cell r="AP84" t="str">
            <v>ca</v>
          </cell>
          <cell r="AQ84" t="str">
            <v>ca</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t="str">
            <v>r</v>
          </cell>
          <cell r="CT84" t="str">
            <v>r</v>
          </cell>
          <cell r="CU84" t="str">
            <v>r</v>
          </cell>
          <cell r="CV84" t="str">
            <v>r</v>
          </cell>
          <cell r="CW84" t="str">
            <v>r</v>
          </cell>
        </row>
        <row r="85">
          <cell r="F85">
            <v>112</v>
          </cell>
          <cell r="H85">
            <v>112</v>
          </cell>
          <cell r="J85">
            <v>112</v>
          </cell>
          <cell r="L85">
            <v>112</v>
          </cell>
          <cell r="N85">
            <v>112</v>
          </cell>
          <cell r="P85">
            <v>112</v>
          </cell>
          <cell r="R85">
            <v>112</v>
          </cell>
          <cell r="T85">
            <v>112</v>
          </cell>
          <cell r="V85">
            <v>112</v>
          </cell>
          <cell r="X85">
            <v>112</v>
          </cell>
          <cell r="Z85">
            <v>112</v>
          </cell>
          <cell r="AB85">
            <v>112</v>
          </cell>
          <cell r="AD85">
            <v>112</v>
          </cell>
          <cell r="AF85">
            <v>112</v>
          </cell>
          <cell r="AH85">
            <v>112</v>
          </cell>
          <cell r="AJ85">
            <v>112</v>
          </cell>
          <cell r="AL85">
            <v>112</v>
          </cell>
          <cell r="AN85">
            <v>112</v>
          </cell>
          <cell r="AP85">
            <v>112</v>
          </cell>
          <cell r="AR85">
            <v>112</v>
          </cell>
          <cell r="AT85">
            <v>112</v>
          </cell>
          <cell r="AV85">
            <v>112</v>
          </cell>
          <cell r="AX85">
            <v>112</v>
          </cell>
          <cell r="AZ85">
            <v>112</v>
          </cell>
          <cell r="BB85">
            <v>112</v>
          </cell>
          <cell r="BD85">
            <v>112</v>
          </cell>
          <cell r="BF85">
            <v>112</v>
          </cell>
          <cell r="BH85">
            <v>112</v>
          </cell>
          <cell r="BJ85">
            <v>112</v>
          </cell>
          <cell r="BL85">
            <v>112</v>
          </cell>
          <cell r="BN85">
            <v>112</v>
          </cell>
          <cell r="BP85">
            <v>112</v>
          </cell>
          <cell r="BR85">
            <v>112</v>
          </cell>
          <cell r="BT85">
            <v>112</v>
          </cell>
          <cell r="BV85">
            <v>112</v>
          </cell>
          <cell r="BX85">
            <v>112</v>
          </cell>
          <cell r="BZ85">
            <v>112</v>
          </cell>
          <cell r="CB85">
            <v>112</v>
          </cell>
          <cell r="CD85">
            <v>112</v>
          </cell>
          <cell r="CF85">
            <v>112</v>
          </cell>
          <cell r="CH85">
            <v>112</v>
          </cell>
          <cell r="CJ85">
            <v>112</v>
          </cell>
          <cell r="CL85">
            <v>112</v>
          </cell>
          <cell r="CN85">
            <v>112</v>
          </cell>
          <cell r="CP85">
            <v>112</v>
          </cell>
          <cell r="CR85">
            <v>112</v>
          </cell>
          <cell r="CT85">
            <v>112</v>
          </cell>
          <cell r="CV85">
            <v>112</v>
          </cell>
        </row>
        <row r="86">
          <cell r="F86">
            <v>0</v>
          </cell>
          <cell r="H86">
            <v>2</v>
          </cell>
          <cell r="J86">
            <v>0</v>
          </cell>
          <cell r="L86">
            <v>1</v>
          </cell>
          <cell r="N86">
            <v>0</v>
          </cell>
          <cell r="P86">
            <v>1</v>
          </cell>
          <cell r="R86">
            <v>0</v>
          </cell>
          <cell r="T86">
            <v>0</v>
          </cell>
          <cell r="V86">
            <v>2</v>
          </cell>
          <cell r="X86">
            <v>0</v>
          </cell>
          <cell r="Z86">
            <v>0</v>
          </cell>
          <cell r="AB86">
            <v>1</v>
          </cell>
          <cell r="AD86">
            <v>0</v>
          </cell>
          <cell r="AF86">
            <v>1</v>
          </cell>
          <cell r="AH86">
            <v>0</v>
          </cell>
          <cell r="AJ86">
            <v>0</v>
          </cell>
          <cell r="AL86">
            <v>2</v>
          </cell>
          <cell r="AN86">
            <v>0</v>
          </cell>
          <cell r="AP86">
            <v>0</v>
          </cell>
          <cell r="AR86">
            <v>1</v>
          </cell>
          <cell r="AT86">
            <v>0</v>
          </cell>
          <cell r="AV86">
            <v>1</v>
          </cell>
          <cell r="AX86">
            <v>0</v>
          </cell>
          <cell r="AZ86">
            <v>0</v>
          </cell>
          <cell r="BB86">
            <v>2</v>
          </cell>
          <cell r="BD86">
            <v>0</v>
          </cell>
          <cell r="BF86">
            <v>0</v>
          </cell>
          <cell r="BH86">
            <v>1</v>
          </cell>
          <cell r="BJ86">
            <v>0</v>
          </cell>
          <cell r="BL86">
            <v>1</v>
          </cell>
          <cell r="BN86">
            <v>0</v>
          </cell>
          <cell r="BP86">
            <v>0</v>
          </cell>
          <cell r="BR86">
            <v>2</v>
          </cell>
          <cell r="BT86">
            <v>0</v>
          </cell>
          <cell r="BV86">
            <v>0</v>
          </cell>
          <cell r="BX86">
            <v>1</v>
          </cell>
          <cell r="BZ86">
            <v>0</v>
          </cell>
          <cell r="CB86">
            <v>1</v>
          </cell>
          <cell r="CD86">
            <v>0</v>
          </cell>
          <cell r="CF86">
            <v>0</v>
          </cell>
          <cell r="CH86">
            <v>2</v>
          </cell>
          <cell r="CJ86">
            <v>0</v>
          </cell>
          <cell r="CL86">
            <v>0</v>
          </cell>
          <cell r="CN86">
            <v>1</v>
          </cell>
          <cell r="CP86">
            <v>0</v>
          </cell>
          <cell r="CR86">
            <v>1</v>
          </cell>
          <cell r="CT86">
            <v>0</v>
          </cell>
          <cell r="CV86">
            <v>0</v>
          </cell>
        </row>
        <row r="87">
          <cell r="F87" t="str">
            <v>-</v>
          </cell>
        </row>
        <row r="88">
          <cell r="E88" t="str">
            <v>UNDER REPAIR</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row>
        <row r="89">
          <cell r="E89" t="str">
            <v>OPERATING</v>
          </cell>
          <cell r="F89" t="str">
            <v>s</v>
          </cell>
          <cell r="G89" t="str">
            <v>s</v>
          </cell>
          <cell r="H89" t="str">
            <v>s</v>
          </cell>
          <cell r="I89">
            <v>0</v>
          </cell>
          <cell r="J89" t="str">
            <v>c</v>
          </cell>
          <cell r="K89" t="str">
            <v>c</v>
          </cell>
          <cell r="L89" t="str">
            <v>c</v>
          </cell>
          <cell r="M89" t="str">
            <v>c</v>
          </cell>
          <cell r="N89" t="str">
            <v>c</v>
          </cell>
          <cell r="O89" t="str">
            <v>c</v>
          </cell>
          <cell r="P89" t="str">
            <v>c</v>
          </cell>
          <cell r="Q89" t="str">
            <v>c</v>
          </cell>
          <cell r="R89" t="str">
            <v>c</v>
          </cell>
          <cell r="S89" t="str">
            <v>c</v>
          </cell>
          <cell r="T89" t="str">
            <v>c</v>
          </cell>
          <cell r="U89" t="str">
            <v>c</v>
          </cell>
          <cell r="V89" t="str">
            <v>c</v>
          </cell>
          <cell r="W89" t="str">
            <v>c</v>
          </cell>
          <cell r="X89" t="str">
            <v>c</v>
          </cell>
          <cell r="Y89" t="str">
            <v>c</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t="str">
            <v>s</v>
          </cell>
          <cell r="AS89" t="str">
            <v>s</v>
          </cell>
          <cell r="AT89" t="str">
            <v>s</v>
          </cell>
          <cell r="AU89" t="str">
            <v>s</v>
          </cell>
          <cell r="AV89">
            <v>0</v>
          </cell>
          <cell r="AW89" t="str">
            <v>s</v>
          </cell>
          <cell r="AX89" t="str">
            <v>s</v>
          </cell>
          <cell r="AY89" t="str">
            <v>s</v>
          </cell>
          <cell r="AZ89">
            <v>0</v>
          </cell>
          <cell r="BA89" t="str">
            <v>s</v>
          </cell>
          <cell r="BB89" t="str">
            <v>s</v>
          </cell>
          <cell r="BC89" t="str">
            <v>s</v>
          </cell>
          <cell r="BD89">
            <v>0</v>
          </cell>
          <cell r="BE89" t="str">
            <v>s</v>
          </cell>
          <cell r="BF89" t="str">
            <v>s</v>
          </cell>
          <cell r="BG89" t="str">
            <v>s</v>
          </cell>
          <cell r="BH89">
            <v>0</v>
          </cell>
          <cell r="BI89">
            <v>0</v>
          </cell>
          <cell r="BJ89" t="str">
            <v>c</v>
          </cell>
          <cell r="BK89" t="str">
            <v>c</v>
          </cell>
          <cell r="BL89" t="str">
            <v>c</v>
          </cell>
          <cell r="BM89" t="str">
            <v>c</v>
          </cell>
          <cell r="BN89" t="str">
            <v>c</v>
          </cell>
          <cell r="BO89" t="str">
            <v>c</v>
          </cell>
          <cell r="BP89" t="str">
            <v>c</v>
          </cell>
          <cell r="BQ89" t="str">
            <v>c</v>
          </cell>
          <cell r="BR89" t="str">
            <v>c</v>
          </cell>
          <cell r="BS89" t="str">
            <v>c</v>
          </cell>
          <cell r="BT89" t="str">
            <v>c</v>
          </cell>
          <cell r="BU89" t="str">
            <v>c</v>
          </cell>
          <cell r="BV89" t="str">
            <v>c</v>
          </cell>
          <cell r="BW89" t="str">
            <v>c</v>
          </cell>
          <cell r="BX89" t="str">
            <v>c</v>
          </cell>
          <cell r="BY89" t="str">
            <v>c</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t="str">
            <v>s</v>
          </cell>
          <cell r="CR89" t="str">
            <v>s</v>
          </cell>
          <cell r="CS89" t="str">
            <v>s</v>
          </cell>
          <cell r="CT89" t="str">
            <v>s</v>
          </cell>
          <cell r="CU89">
            <v>0</v>
          </cell>
          <cell r="CV89" t="str">
            <v>s</v>
          </cell>
          <cell r="CW89" t="str">
            <v>s</v>
          </cell>
        </row>
        <row r="90">
          <cell r="E90" t="str">
            <v>OPERATING</v>
          </cell>
          <cell r="F90">
            <v>0</v>
          </cell>
          <cell r="G90">
            <v>0</v>
          </cell>
          <cell r="H90">
            <v>0</v>
          </cell>
          <cell r="I90">
            <v>0</v>
          </cell>
          <cell r="J90">
            <v>0</v>
          </cell>
          <cell r="K90">
            <v>0</v>
          </cell>
          <cell r="L90" t="str">
            <v>s</v>
          </cell>
          <cell r="M90" t="str">
            <v>s</v>
          </cell>
          <cell r="N90" t="str">
            <v>s</v>
          </cell>
          <cell r="O90" t="str">
            <v>s</v>
          </cell>
          <cell r="P90">
            <v>0</v>
          </cell>
          <cell r="Q90" t="str">
            <v>s</v>
          </cell>
          <cell r="R90" t="str">
            <v>s</v>
          </cell>
          <cell r="S90" t="str">
            <v>s</v>
          </cell>
          <cell r="T90">
            <v>0</v>
          </cell>
          <cell r="U90" t="str">
            <v>s</v>
          </cell>
          <cell r="V90" t="str">
            <v>s</v>
          </cell>
          <cell r="W90" t="str">
            <v>s</v>
          </cell>
          <cell r="X90">
            <v>0</v>
          </cell>
          <cell r="Y90">
            <v>0</v>
          </cell>
          <cell r="Z90" t="str">
            <v>c</v>
          </cell>
          <cell r="AA90" t="str">
            <v>c</v>
          </cell>
          <cell r="AB90" t="str">
            <v>c</v>
          </cell>
          <cell r="AC90" t="str">
            <v>c</v>
          </cell>
          <cell r="AD90" t="str">
            <v>c</v>
          </cell>
          <cell r="AE90" t="str">
            <v>c</v>
          </cell>
          <cell r="AF90" t="str">
            <v>c</v>
          </cell>
          <cell r="AG90" t="str">
            <v>c</v>
          </cell>
          <cell r="AH90" t="str">
            <v>c</v>
          </cell>
          <cell r="AI90" t="str">
            <v>c</v>
          </cell>
          <cell r="AJ90" t="str">
            <v>c</v>
          </cell>
          <cell r="AK90" t="str">
            <v>c</v>
          </cell>
          <cell r="AL90" t="str">
            <v>c</v>
          </cell>
          <cell r="AM90" t="str">
            <v>c</v>
          </cell>
          <cell r="AN90" t="str">
            <v>c</v>
          </cell>
          <cell r="AO90" t="str">
            <v>c</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t="str">
            <v>s</v>
          </cell>
          <cell r="BL90" t="str">
            <v>s</v>
          </cell>
          <cell r="BM90" t="str">
            <v>s</v>
          </cell>
          <cell r="BN90" t="str">
            <v>s</v>
          </cell>
          <cell r="BO90">
            <v>0</v>
          </cell>
          <cell r="BP90" t="str">
            <v>s</v>
          </cell>
          <cell r="BQ90" t="str">
            <v>s</v>
          </cell>
          <cell r="BR90" t="str">
            <v>s</v>
          </cell>
          <cell r="BS90">
            <v>0</v>
          </cell>
          <cell r="BT90" t="str">
            <v>s</v>
          </cell>
          <cell r="BU90" t="str">
            <v>s</v>
          </cell>
          <cell r="BV90" t="str">
            <v>s</v>
          </cell>
          <cell r="BW90">
            <v>0</v>
          </cell>
          <cell r="BX90">
            <v>0</v>
          </cell>
          <cell r="BY90" t="str">
            <v>c</v>
          </cell>
          <cell r="BZ90" t="str">
            <v>c</v>
          </cell>
          <cell r="CA90" t="str">
            <v>c</v>
          </cell>
          <cell r="CB90" t="str">
            <v>c</v>
          </cell>
          <cell r="CC90" t="str">
            <v>c</v>
          </cell>
          <cell r="CD90" t="str">
            <v>c</v>
          </cell>
          <cell r="CE90" t="str">
            <v>c</v>
          </cell>
          <cell r="CF90" t="str">
            <v>c</v>
          </cell>
          <cell r="CG90" t="str">
            <v>c</v>
          </cell>
          <cell r="CH90" t="str">
            <v>c</v>
          </cell>
          <cell r="CI90" t="str">
            <v>c</v>
          </cell>
          <cell r="CJ90" t="str">
            <v>c</v>
          </cell>
          <cell r="CK90" t="str">
            <v>c</v>
          </cell>
          <cell r="CL90" t="str">
            <v>c</v>
          </cell>
          <cell r="CM90" t="str">
            <v>c</v>
          </cell>
          <cell r="CN90" t="str">
            <v>c</v>
          </cell>
          <cell r="CO90">
            <v>0</v>
          </cell>
          <cell r="CP90">
            <v>0</v>
          </cell>
          <cell r="CQ90">
            <v>0</v>
          </cell>
          <cell r="CR90">
            <v>0</v>
          </cell>
          <cell r="CS90">
            <v>0</v>
          </cell>
          <cell r="CT90">
            <v>0</v>
          </cell>
          <cell r="CU90">
            <v>0</v>
          </cell>
          <cell r="CV90">
            <v>0</v>
          </cell>
          <cell r="CW90">
            <v>0</v>
          </cell>
        </row>
        <row r="91">
          <cell r="E91" t="str">
            <v>OPERATING</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t="str">
            <v>s</v>
          </cell>
          <cell r="AC91" t="str">
            <v>s</v>
          </cell>
          <cell r="AD91" t="str">
            <v>s</v>
          </cell>
          <cell r="AE91" t="str">
            <v>s</v>
          </cell>
          <cell r="AF91">
            <v>0</v>
          </cell>
          <cell r="AG91" t="str">
            <v>s</v>
          </cell>
          <cell r="AH91" t="str">
            <v>s</v>
          </cell>
          <cell r="AI91" t="str">
            <v>s</v>
          </cell>
          <cell r="AJ91">
            <v>0</v>
          </cell>
          <cell r="AK91" t="str">
            <v>s</v>
          </cell>
          <cell r="AL91" t="str">
            <v>s</v>
          </cell>
          <cell r="AM91" t="str">
            <v>s</v>
          </cell>
          <cell r="AN91">
            <v>0</v>
          </cell>
          <cell r="AO91">
            <v>0</v>
          </cell>
          <cell r="AP91" t="str">
            <v>c</v>
          </cell>
          <cell r="AQ91" t="str">
            <v>c</v>
          </cell>
          <cell r="AR91" t="str">
            <v>c</v>
          </cell>
          <cell r="AS91" t="str">
            <v>c</v>
          </cell>
          <cell r="AT91" t="str">
            <v>c</v>
          </cell>
          <cell r="AU91" t="str">
            <v>c</v>
          </cell>
          <cell r="AV91" t="str">
            <v>c</v>
          </cell>
          <cell r="AW91" t="str">
            <v>c</v>
          </cell>
          <cell r="AX91" t="str">
            <v>c</v>
          </cell>
          <cell r="AY91" t="str">
            <v>c</v>
          </cell>
          <cell r="AZ91" t="str">
            <v>c</v>
          </cell>
          <cell r="BA91" t="str">
            <v>c</v>
          </cell>
          <cell r="BB91" t="str">
            <v>c</v>
          </cell>
          <cell r="BC91" t="str">
            <v>c</v>
          </cell>
          <cell r="BD91" t="str">
            <v>c</v>
          </cell>
          <cell r="BE91" t="str">
            <v>c</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t="str">
            <v>s</v>
          </cell>
          <cell r="CC91" t="str">
            <v>s</v>
          </cell>
          <cell r="CD91" t="str">
            <v>s</v>
          </cell>
          <cell r="CE91" t="str">
            <v>s</v>
          </cell>
          <cell r="CF91">
            <v>0</v>
          </cell>
          <cell r="CG91" t="str">
            <v>s</v>
          </cell>
          <cell r="CH91" t="str">
            <v>s</v>
          </cell>
          <cell r="CI91" t="str">
            <v>s</v>
          </cell>
          <cell r="CJ91">
            <v>0</v>
          </cell>
          <cell r="CK91" t="str">
            <v>s</v>
          </cell>
          <cell r="CL91" t="str">
            <v>s</v>
          </cell>
          <cell r="CM91" t="str">
            <v>s</v>
          </cell>
          <cell r="CN91">
            <v>0</v>
          </cell>
          <cell r="CO91">
            <v>0</v>
          </cell>
          <cell r="CP91" t="str">
            <v>c</v>
          </cell>
          <cell r="CQ91" t="str">
            <v>c</v>
          </cell>
          <cell r="CR91" t="str">
            <v>c</v>
          </cell>
          <cell r="CS91" t="str">
            <v>c</v>
          </cell>
          <cell r="CT91" t="str">
            <v>c</v>
          </cell>
          <cell r="CU91" t="str">
            <v>c</v>
          </cell>
          <cell r="CV91" t="str">
            <v>c</v>
          </cell>
          <cell r="CW91" t="str">
            <v>c</v>
          </cell>
        </row>
        <row r="92">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t="str">
            <v>r</v>
          </cell>
          <cell r="CD92" t="str">
            <v>r</v>
          </cell>
          <cell r="CE92" t="str">
            <v>r</v>
          </cell>
          <cell r="CF92" t="str">
            <v>r</v>
          </cell>
          <cell r="CG92" t="str">
            <v>r</v>
          </cell>
          <cell r="CH92" t="str">
            <v>r</v>
          </cell>
          <cell r="CI92" t="str">
            <v>r</v>
          </cell>
          <cell r="CJ92" t="str">
            <v>r</v>
          </cell>
          <cell r="CK92" t="str">
            <v>r</v>
          </cell>
          <cell r="CL92" t="str">
            <v>r</v>
          </cell>
          <cell r="CM92" t="str">
            <v>r</v>
          </cell>
          <cell r="CN92" t="str">
            <v>r</v>
          </cell>
          <cell r="CO92" t="str">
            <v>r</v>
          </cell>
          <cell r="CP92" t="str">
            <v>r</v>
          </cell>
          <cell r="CQ92" t="str">
            <v>r</v>
          </cell>
          <cell r="CR92" t="str">
            <v>r</v>
          </cell>
          <cell r="CS92" t="str">
            <v>r</v>
          </cell>
          <cell r="CT92" t="str">
            <v>r</v>
          </cell>
          <cell r="CU92" t="str">
            <v>r</v>
          </cell>
          <cell r="CV92" t="str">
            <v>r</v>
          </cell>
          <cell r="CW92" t="str">
            <v>r</v>
          </cell>
        </row>
        <row r="93">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t="str">
            <v>r</v>
          </cell>
          <cell r="AD93" t="str">
            <v>r</v>
          </cell>
          <cell r="AE93" t="str">
            <v>r</v>
          </cell>
          <cell r="AF93" t="str">
            <v>r</v>
          </cell>
          <cell r="AG93" t="str">
            <v>r</v>
          </cell>
          <cell r="AH93" t="str">
            <v>r</v>
          </cell>
          <cell r="AI93" t="str">
            <v>r</v>
          </cell>
          <cell r="AJ93" t="str">
            <v>r</v>
          </cell>
          <cell r="AK93" t="str">
            <v>r</v>
          </cell>
          <cell r="AL93" t="str">
            <v>r</v>
          </cell>
          <cell r="AM93" t="str">
            <v>r</v>
          </cell>
          <cell r="AN93" t="str">
            <v>r</v>
          </cell>
          <cell r="AO93" t="str">
            <v>r</v>
          </cell>
          <cell r="AP93" t="str">
            <v>r</v>
          </cell>
          <cell r="AQ93" t="str">
            <v>r</v>
          </cell>
          <cell r="AR93" t="str">
            <v>r</v>
          </cell>
          <cell r="AS93" t="str">
            <v>r</v>
          </cell>
          <cell r="AT93" t="str">
            <v>r</v>
          </cell>
          <cell r="AU93" t="str">
            <v>r</v>
          </cell>
          <cell r="AV93" t="str">
            <v>r</v>
          </cell>
          <cell r="AW93" t="str">
            <v>r</v>
          </cell>
          <cell r="AX93" t="str">
            <v>r</v>
          </cell>
          <cell r="AY93" t="str">
            <v>r</v>
          </cell>
          <cell r="AZ93" t="str">
            <v>r</v>
          </cell>
          <cell r="BA93">
            <v>0</v>
          </cell>
          <cell r="BB93">
            <v>0</v>
          </cell>
          <cell r="BC93" t="str">
            <v>ca</v>
          </cell>
          <cell r="BD93" t="str">
            <v>ca</v>
          </cell>
          <cell r="BE93" t="str">
            <v>ca</v>
          </cell>
          <cell r="BF93" t="str">
            <v>ca</v>
          </cell>
          <cell r="BG93" t="str">
            <v>ca</v>
          </cell>
          <cell r="BH93" t="str">
            <v>ca</v>
          </cell>
          <cell r="BI93" t="str">
            <v>ca</v>
          </cell>
          <cell r="BJ93" t="str">
            <v>ca</v>
          </cell>
          <cell r="BK93" t="str">
            <v>ca</v>
          </cell>
          <cell r="BL93" t="str">
            <v>ca</v>
          </cell>
          <cell r="BM93" t="str">
            <v>ca</v>
          </cell>
          <cell r="BN93" t="str">
            <v>ca</v>
          </cell>
          <cell r="BO93" t="str">
            <v>ca</v>
          </cell>
          <cell r="BP93" t="str">
            <v>ca</v>
          </cell>
          <cell r="BQ93" t="str">
            <v>ca</v>
          </cell>
          <cell r="BR93" t="str">
            <v>ca</v>
          </cell>
          <cell r="BS93" t="str">
            <v>ca</v>
          </cell>
          <cell r="BT93" t="str">
            <v>ca</v>
          </cell>
          <cell r="BU93" t="str">
            <v>ca</v>
          </cell>
          <cell r="BV93" t="str">
            <v>ca</v>
          </cell>
          <cell r="BW93" t="str">
            <v>ca</v>
          </cell>
          <cell r="BX93" t="str">
            <v>ca</v>
          </cell>
          <cell r="BY93" t="str">
            <v>ca</v>
          </cell>
          <cell r="BZ93" t="str">
            <v>ca</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row>
        <row r="94">
          <cell r="F94">
            <v>112</v>
          </cell>
          <cell r="H94">
            <v>112</v>
          </cell>
          <cell r="J94">
            <v>112</v>
          </cell>
          <cell r="L94">
            <v>112</v>
          </cell>
          <cell r="N94">
            <v>112</v>
          </cell>
          <cell r="P94">
            <v>112</v>
          </cell>
          <cell r="R94">
            <v>112</v>
          </cell>
          <cell r="T94">
            <v>112</v>
          </cell>
          <cell r="V94">
            <v>112</v>
          </cell>
          <cell r="X94">
            <v>112</v>
          </cell>
          <cell r="Z94">
            <v>112</v>
          </cell>
          <cell r="AB94">
            <v>112</v>
          </cell>
          <cell r="AD94">
            <v>112</v>
          </cell>
          <cell r="AF94">
            <v>112</v>
          </cell>
          <cell r="AH94">
            <v>112</v>
          </cell>
          <cell r="AJ94">
            <v>112</v>
          </cell>
          <cell r="AL94">
            <v>112</v>
          </cell>
          <cell r="AN94">
            <v>112</v>
          </cell>
          <cell r="AP94">
            <v>112</v>
          </cell>
          <cell r="AR94">
            <v>112</v>
          </cell>
          <cell r="AT94">
            <v>112</v>
          </cell>
          <cell r="AV94">
            <v>112</v>
          </cell>
          <cell r="AX94">
            <v>112</v>
          </cell>
          <cell r="AZ94">
            <v>112</v>
          </cell>
          <cell r="BB94">
            <v>112</v>
          </cell>
          <cell r="BD94">
            <v>112</v>
          </cell>
          <cell r="BF94">
            <v>112</v>
          </cell>
          <cell r="BH94">
            <v>112</v>
          </cell>
          <cell r="BJ94">
            <v>112</v>
          </cell>
          <cell r="BL94">
            <v>112</v>
          </cell>
          <cell r="BN94">
            <v>112</v>
          </cell>
          <cell r="BP94">
            <v>112</v>
          </cell>
          <cell r="BR94">
            <v>112</v>
          </cell>
          <cell r="BT94">
            <v>112</v>
          </cell>
          <cell r="BV94">
            <v>112</v>
          </cell>
          <cell r="BX94">
            <v>112</v>
          </cell>
          <cell r="BZ94">
            <v>112</v>
          </cell>
          <cell r="CB94">
            <v>112</v>
          </cell>
          <cell r="CD94">
            <v>112</v>
          </cell>
          <cell r="CF94">
            <v>112</v>
          </cell>
          <cell r="CH94">
            <v>112</v>
          </cell>
          <cell r="CJ94">
            <v>112</v>
          </cell>
          <cell r="CL94">
            <v>112</v>
          </cell>
          <cell r="CN94">
            <v>112</v>
          </cell>
          <cell r="CP94">
            <v>112</v>
          </cell>
          <cell r="CR94">
            <v>112</v>
          </cell>
          <cell r="CT94">
            <v>112</v>
          </cell>
          <cell r="CV94">
            <v>112</v>
          </cell>
        </row>
        <row r="95">
          <cell r="F95">
            <v>0</v>
          </cell>
          <cell r="H95">
            <v>1</v>
          </cell>
          <cell r="J95">
            <v>0</v>
          </cell>
          <cell r="L95">
            <v>1</v>
          </cell>
          <cell r="N95">
            <v>0</v>
          </cell>
          <cell r="P95">
            <v>0</v>
          </cell>
          <cell r="R95">
            <v>2</v>
          </cell>
          <cell r="T95">
            <v>0</v>
          </cell>
          <cell r="V95">
            <v>0</v>
          </cell>
          <cell r="X95">
            <v>1</v>
          </cell>
          <cell r="Z95">
            <v>0</v>
          </cell>
          <cell r="AB95">
            <v>1</v>
          </cell>
          <cell r="AD95">
            <v>0</v>
          </cell>
          <cell r="AF95">
            <v>0</v>
          </cell>
          <cell r="AH95">
            <v>2</v>
          </cell>
          <cell r="AJ95">
            <v>0</v>
          </cell>
          <cell r="AL95">
            <v>0</v>
          </cell>
          <cell r="AN95">
            <v>1</v>
          </cell>
          <cell r="AP95">
            <v>0</v>
          </cell>
          <cell r="AR95">
            <v>1</v>
          </cell>
          <cell r="AT95">
            <v>0</v>
          </cell>
          <cell r="AV95">
            <v>0</v>
          </cell>
          <cell r="AX95">
            <v>2</v>
          </cell>
          <cell r="AZ95">
            <v>0</v>
          </cell>
          <cell r="BB95">
            <v>0</v>
          </cell>
          <cell r="BD95">
            <v>1</v>
          </cell>
          <cell r="BF95">
            <v>0</v>
          </cell>
          <cell r="BH95">
            <v>1</v>
          </cell>
          <cell r="BJ95">
            <v>0</v>
          </cell>
          <cell r="BL95">
            <v>0</v>
          </cell>
          <cell r="BN95">
            <v>2</v>
          </cell>
          <cell r="BP95">
            <v>0</v>
          </cell>
          <cell r="BR95">
            <v>0</v>
          </cell>
          <cell r="BT95">
            <v>1</v>
          </cell>
          <cell r="BV95">
            <v>0</v>
          </cell>
          <cell r="BX95">
            <v>1</v>
          </cell>
          <cell r="BZ95">
            <v>0</v>
          </cell>
          <cell r="CB95">
            <v>0</v>
          </cell>
          <cell r="CD95">
            <v>2</v>
          </cell>
          <cell r="CF95">
            <v>0</v>
          </cell>
          <cell r="CH95">
            <v>0</v>
          </cell>
          <cell r="CJ95">
            <v>1</v>
          </cell>
          <cell r="CL95">
            <v>0</v>
          </cell>
          <cell r="CN95">
            <v>1</v>
          </cell>
          <cell r="CP95">
            <v>0</v>
          </cell>
          <cell r="CR95">
            <v>0</v>
          </cell>
          <cell r="CT95">
            <v>2</v>
          </cell>
          <cell r="CV95">
            <v>0</v>
          </cell>
        </row>
        <row r="96">
          <cell r="F96" t="str">
            <v>-</v>
          </cell>
        </row>
        <row r="97">
          <cell r="E97" t="str">
            <v>UNDER REPAIR</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row>
        <row r="98">
          <cell r="E98" t="str">
            <v>OPERATING</v>
          </cell>
          <cell r="F98">
            <v>0</v>
          </cell>
          <cell r="G98" t="str">
            <v>s</v>
          </cell>
          <cell r="H98" t="str">
            <v>s</v>
          </cell>
          <cell r="I98" t="str">
            <v>s</v>
          </cell>
          <cell r="J98">
            <v>0</v>
          </cell>
          <cell r="K98" t="str">
            <v>s</v>
          </cell>
          <cell r="L98" t="str">
            <v>s</v>
          </cell>
          <cell r="M98" t="str">
            <v>s</v>
          </cell>
          <cell r="N98">
            <v>0</v>
          </cell>
          <cell r="O98" t="str">
            <v>s</v>
          </cell>
          <cell r="P98" t="str">
            <v>s</v>
          </cell>
          <cell r="Q98" t="str">
            <v>s</v>
          </cell>
          <cell r="R98">
            <v>0</v>
          </cell>
          <cell r="S98">
            <v>0</v>
          </cell>
          <cell r="T98" t="str">
            <v>c</v>
          </cell>
          <cell r="U98" t="str">
            <v>c</v>
          </cell>
          <cell r="V98" t="str">
            <v>c</v>
          </cell>
          <cell r="W98" t="str">
            <v>c</v>
          </cell>
          <cell r="X98" t="str">
            <v>c</v>
          </cell>
          <cell r="Y98" t="str">
            <v>c</v>
          </cell>
          <cell r="Z98" t="str">
            <v>c</v>
          </cell>
          <cell r="AA98" t="str">
            <v>c</v>
          </cell>
          <cell r="AB98" t="str">
            <v>c</v>
          </cell>
          <cell r="AC98" t="str">
            <v>c</v>
          </cell>
          <cell r="AD98" t="str">
            <v>c</v>
          </cell>
          <cell r="AE98" t="str">
            <v>c</v>
          </cell>
          <cell r="AF98" t="str">
            <v>c</v>
          </cell>
          <cell r="AG98" t="str">
            <v>c</v>
          </cell>
          <cell r="AH98" t="str">
            <v>c</v>
          </cell>
          <cell r="AI98" t="str">
            <v>c</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t="str">
            <v>s</v>
          </cell>
          <cell r="BD98" t="str">
            <v>s</v>
          </cell>
          <cell r="BE98" t="str">
            <v>s</v>
          </cell>
          <cell r="BF98" t="str">
            <v>s</v>
          </cell>
          <cell r="BG98">
            <v>0</v>
          </cell>
          <cell r="BH98" t="str">
            <v>s</v>
          </cell>
          <cell r="BI98" t="str">
            <v>s</v>
          </cell>
          <cell r="BJ98" t="str">
            <v>s</v>
          </cell>
          <cell r="BK98">
            <v>0</v>
          </cell>
          <cell r="BL98" t="str">
            <v>s</v>
          </cell>
          <cell r="BM98" t="str">
            <v>s</v>
          </cell>
          <cell r="BN98" t="str">
            <v>s</v>
          </cell>
          <cell r="BO98">
            <v>0</v>
          </cell>
          <cell r="BP98" t="str">
            <v>s</v>
          </cell>
          <cell r="BQ98" t="str">
            <v>s</v>
          </cell>
          <cell r="BR98" t="str">
            <v>s</v>
          </cell>
          <cell r="BS98">
            <v>0</v>
          </cell>
          <cell r="BT98">
            <v>0</v>
          </cell>
          <cell r="BU98" t="str">
            <v>c</v>
          </cell>
          <cell r="BV98" t="str">
            <v>c</v>
          </cell>
          <cell r="BW98" t="str">
            <v>c</v>
          </cell>
          <cell r="BX98" t="str">
            <v>c</v>
          </cell>
          <cell r="BY98" t="str">
            <v>c</v>
          </cell>
          <cell r="BZ98" t="str">
            <v>c</v>
          </cell>
          <cell r="CA98" t="str">
            <v>c</v>
          </cell>
          <cell r="CB98" t="str">
            <v>c</v>
          </cell>
          <cell r="CC98" t="str">
            <v>c</v>
          </cell>
          <cell r="CD98" t="str">
            <v>c</v>
          </cell>
          <cell r="CE98" t="str">
            <v>c</v>
          </cell>
          <cell r="CF98" t="str">
            <v>c</v>
          </cell>
          <cell r="CG98" t="str">
            <v>c</v>
          </cell>
          <cell r="CH98" t="str">
            <v>c</v>
          </cell>
          <cell r="CI98" t="str">
            <v>c</v>
          </cell>
          <cell r="CJ98" t="str">
            <v>c</v>
          </cell>
          <cell r="CK98">
            <v>0</v>
          </cell>
          <cell r="CL98">
            <v>0</v>
          </cell>
          <cell r="CM98">
            <v>0</v>
          </cell>
          <cell r="CN98">
            <v>0</v>
          </cell>
          <cell r="CO98">
            <v>0</v>
          </cell>
          <cell r="CP98">
            <v>0</v>
          </cell>
          <cell r="CQ98">
            <v>0</v>
          </cell>
          <cell r="CR98">
            <v>0</v>
          </cell>
          <cell r="CS98">
            <v>0</v>
          </cell>
          <cell r="CT98">
            <v>0</v>
          </cell>
          <cell r="CU98">
            <v>0</v>
          </cell>
          <cell r="CV98">
            <v>0</v>
          </cell>
          <cell r="CW98">
            <v>0</v>
          </cell>
        </row>
        <row r="99">
          <cell r="E99" t="str">
            <v>OPERATING</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t="str">
            <v>s</v>
          </cell>
          <cell r="AN99" t="str">
            <v>s</v>
          </cell>
          <cell r="AO99" t="str">
            <v>s</v>
          </cell>
          <cell r="AP99" t="str">
            <v>s</v>
          </cell>
          <cell r="AQ99">
            <v>0</v>
          </cell>
          <cell r="AR99" t="str">
            <v>s</v>
          </cell>
          <cell r="AS99" t="str">
            <v>s</v>
          </cell>
          <cell r="AT99" t="str">
            <v>s</v>
          </cell>
          <cell r="AU99">
            <v>0</v>
          </cell>
          <cell r="AV99" t="str">
            <v>s</v>
          </cell>
          <cell r="AW99" t="str">
            <v>s</v>
          </cell>
          <cell r="AX99" t="str">
            <v>s</v>
          </cell>
          <cell r="AY99">
            <v>0</v>
          </cell>
          <cell r="AZ99">
            <v>0</v>
          </cell>
          <cell r="BA99" t="str">
            <v>c</v>
          </cell>
          <cell r="BB99" t="str">
            <v>c</v>
          </cell>
          <cell r="BC99" t="str">
            <v>c</v>
          </cell>
          <cell r="BD99" t="str">
            <v>c</v>
          </cell>
          <cell r="BE99" t="str">
            <v>c</v>
          </cell>
          <cell r="BF99" t="str">
            <v>c</v>
          </cell>
          <cell r="BG99" t="str">
            <v>c</v>
          </cell>
          <cell r="BH99" t="str">
            <v>c</v>
          </cell>
          <cell r="BI99" t="str">
            <v>c</v>
          </cell>
          <cell r="BJ99" t="str">
            <v>c</v>
          </cell>
          <cell r="BK99" t="str">
            <v>c</v>
          </cell>
          <cell r="BL99" t="str">
            <v>c</v>
          </cell>
          <cell r="BM99" t="str">
            <v>c</v>
          </cell>
          <cell r="BN99" t="str">
            <v>c</v>
          </cell>
          <cell r="BO99" t="str">
            <v>c</v>
          </cell>
          <cell r="BP99" t="str">
            <v>c</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t="str">
            <v>s</v>
          </cell>
          <cell r="CN99" t="str">
            <v>s</v>
          </cell>
          <cell r="CO99" t="str">
            <v>s</v>
          </cell>
          <cell r="CP99" t="str">
            <v>s</v>
          </cell>
          <cell r="CQ99">
            <v>0</v>
          </cell>
          <cell r="CR99" t="str">
            <v>s</v>
          </cell>
          <cell r="CS99" t="str">
            <v>s</v>
          </cell>
          <cell r="CT99" t="str">
            <v>s</v>
          </cell>
          <cell r="CU99">
            <v>0</v>
          </cell>
          <cell r="CV99" t="str">
            <v>s</v>
          </cell>
          <cell r="CW99" t="str">
            <v>s</v>
          </cell>
        </row>
        <row r="100">
          <cell r="E100" t="str">
            <v>OPERATING</v>
          </cell>
          <cell r="F100" t="str">
            <v>c</v>
          </cell>
          <cell r="G100" t="str">
            <v>c</v>
          </cell>
          <cell r="H100" t="str">
            <v>c</v>
          </cell>
          <cell r="I100" t="str">
            <v>c</v>
          </cell>
          <cell r="J100" t="str">
            <v>c</v>
          </cell>
          <cell r="K100" t="str">
            <v>c</v>
          </cell>
          <cell r="L100" t="str">
            <v>c</v>
          </cell>
          <cell r="M100" t="str">
            <v>c</v>
          </cell>
          <cell r="N100" t="str">
            <v>c</v>
          </cell>
          <cell r="O100" t="str">
            <v>c</v>
          </cell>
          <cell r="P100" t="str">
            <v>c</v>
          </cell>
          <cell r="Q100">
            <v>0</v>
          </cell>
          <cell r="R100">
            <v>0</v>
          </cell>
          <cell r="S100">
            <v>0</v>
          </cell>
          <cell r="T100">
            <v>0</v>
          </cell>
          <cell r="U100">
            <v>0</v>
          </cell>
          <cell r="V100">
            <v>0</v>
          </cell>
          <cell r="W100" t="str">
            <v>s</v>
          </cell>
          <cell r="X100" t="str">
            <v>s</v>
          </cell>
          <cell r="Y100" t="str">
            <v>s</v>
          </cell>
          <cell r="Z100" t="str">
            <v>s</v>
          </cell>
          <cell r="AA100">
            <v>0</v>
          </cell>
          <cell r="AB100" t="str">
            <v>s</v>
          </cell>
          <cell r="AC100" t="str">
            <v>s</v>
          </cell>
          <cell r="AD100" t="str">
            <v>s</v>
          </cell>
          <cell r="AE100">
            <v>0</v>
          </cell>
          <cell r="AF100" t="str">
            <v>s</v>
          </cell>
          <cell r="AG100" t="str">
            <v>s</v>
          </cell>
          <cell r="AH100" t="str">
            <v>s</v>
          </cell>
          <cell r="AI100">
            <v>0</v>
          </cell>
          <cell r="AJ100">
            <v>0</v>
          </cell>
          <cell r="AK100" t="str">
            <v>c</v>
          </cell>
          <cell r="AL100" t="str">
            <v>c</v>
          </cell>
          <cell r="AM100" t="str">
            <v>c</v>
          </cell>
          <cell r="AN100" t="str">
            <v>c</v>
          </cell>
          <cell r="AO100" t="str">
            <v>c</v>
          </cell>
          <cell r="AP100" t="str">
            <v>c</v>
          </cell>
          <cell r="AQ100" t="str">
            <v>c</v>
          </cell>
          <cell r="AR100" t="str">
            <v>c</v>
          </cell>
          <cell r="AS100" t="str">
            <v>c</v>
          </cell>
          <cell r="AT100" t="str">
            <v>c</v>
          </cell>
          <cell r="AU100" t="str">
            <v>c</v>
          </cell>
          <cell r="AV100" t="str">
            <v>c</v>
          </cell>
          <cell r="AW100" t="str">
            <v>c</v>
          </cell>
          <cell r="AX100" t="str">
            <v>c</v>
          </cell>
          <cell r="AY100" t="str">
            <v>c</v>
          </cell>
          <cell r="AZ100" t="str">
            <v>c</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t="str">
            <v>s</v>
          </cell>
          <cell r="BW100" t="str">
            <v>s</v>
          </cell>
          <cell r="BX100" t="str">
            <v>s</v>
          </cell>
          <cell r="BY100" t="str">
            <v>s</v>
          </cell>
          <cell r="BZ100">
            <v>0</v>
          </cell>
          <cell r="CA100" t="str">
            <v>s</v>
          </cell>
          <cell r="CB100" t="str">
            <v>s</v>
          </cell>
          <cell r="CC100" t="str">
            <v>s</v>
          </cell>
          <cell r="CD100">
            <v>0</v>
          </cell>
          <cell r="CE100" t="str">
            <v>s</v>
          </cell>
          <cell r="CF100" t="str">
            <v>s</v>
          </cell>
          <cell r="CG100" t="str">
            <v>s</v>
          </cell>
          <cell r="CH100">
            <v>0</v>
          </cell>
          <cell r="CI100">
            <v>0</v>
          </cell>
          <cell r="CJ100" t="str">
            <v>c</v>
          </cell>
          <cell r="CK100" t="str">
            <v>c</v>
          </cell>
          <cell r="CL100" t="str">
            <v>c</v>
          </cell>
          <cell r="CM100" t="str">
            <v>c</v>
          </cell>
          <cell r="CN100" t="str">
            <v>c</v>
          </cell>
          <cell r="CO100" t="str">
            <v>c</v>
          </cell>
          <cell r="CP100" t="str">
            <v>c</v>
          </cell>
          <cell r="CQ100" t="str">
            <v>c</v>
          </cell>
          <cell r="CR100" t="str">
            <v>c</v>
          </cell>
          <cell r="CS100" t="str">
            <v>c</v>
          </cell>
          <cell r="CT100" t="str">
            <v>c</v>
          </cell>
          <cell r="CU100" t="str">
            <v>c</v>
          </cell>
          <cell r="CV100" t="str">
            <v>c</v>
          </cell>
          <cell r="CW100" t="str">
            <v>c</v>
          </cell>
        </row>
        <row r="101">
          <cell r="E101">
            <v>0</v>
          </cell>
          <cell r="F101" t="str">
            <v>ca</v>
          </cell>
          <cell r="G101" t="str">
            <v>ca</v>
          </cell>
          <cell r="H101" t="str">
            <v>ca</v>
          </cell>
          <cell r="I101" t="str">
            <v>ca</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t="str">
            <v>r</v>
          </cell>
          <cell r="BT101" t="str">
            <v>r</v>
          </cell>
          <cell r="BU101" t="str">
            <v>r</v>
          </cell>
          <cell r="BV101" t="str">
            <v>r</v>
          </cell>
          <cell r="BW101" t="str">
            <v>r</v>
          </cell>
          <cell r="BX101" t="str">
            <v>r</v>
          </cell>
          <cell r="BY101" t="str">
            <v>r</v>
          </cell>
          <cell r="BZ101" t="str">
            <v>r</v>
          </cell>
          <cell r="CA101" t="str">
            <v>r</v>
          </cell>
          <cell r="CB101" t="str">
            <v>r</v>
          </cell>
          <cell r="CC101" t="str">
            <v>r</v>
          </cell>
          <cell r="CD101" t="str">
            <v>r</v>
          </cell>
          <cell r="CE101" t="str">
            <v>r</v>
          </cell>
          <cell r="CF101" t="str">
            <v>r</v>
          </cell>
          <cell r="CG101" t="str">
            <v>r</v>
          </cell>
          <cell r="CH101" t="str">
            <v>r</v>
          </cell>
          <cell r="CI101" t="str">
            <v>r</v>
          </cell>
          <cell r="CJ101" t="str">
            <v>r</v>
          </cell>
          <cell r="CK101" t="str">
            <v>r</v>
          </cell>
          <cell r="CL101" t="str">
            <v>r</v>
          </cell>
          <cell r="CM101" t="str">
            <v>r</v>
          </cell>
          <cell r="CN101" t="str">
            <v>r</v>
          </cell>
          <cell r="CO101" t="str">
            <v>r</v>
          </cell>
          <cell r="CP101" t="str">
            <v>r</v>
          </cell>
          <cell r="CQ101">
            <v>0</v>
          </cell>
          <cell r="CR101">
            <v>0</v>
          </cell>
          <cell r="CS101" t="str">
            <v>ca</v>
          </cell>
          <cell r="CT101" t="str">
            <v>ca</v>
          </cell>
          <cell r="CU101" t="str">
            <v>ca</v>
          </cell>
          <cell r="CV101" t="str">
            <v>ca</v>
          </cell>
          <cell r="CW101" t="str">
            <v>ca</v>
          </cell>
        </row>
        <row r="102">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t="str">
            <v>r</v>
          </cell>
          <cell r="T102" t="str">
            <v>r</v>
          </cell>
          <cell r="U102" t="str">
            <v>r</v>
          </cell>
          <cell r="V102" t="str">
            <v>r</v>
          </cell>
          <cell r="W102" t="str">
            <v>r</v>
          </cell>
          <cell r="X102" t="str">
            <v>r</v>
          </cell>
          <cell r="Y102" t="str">
            <v>r</v>
          </cell>
          <cell r="Z102" t="str">
            <v>r</v>
          </cell>
          <cell r="AA102" t="str">
            <v>r</v>
          </cell>
          <cell r="AB102" t="str">
            <v>r</v>
          </cell>
          <cell r="AC102" t="str">
            <v>r</v>
          </cell>
          <cell r="AD102" t="str">
            <v>r</v>
          </cell>
          <cell r="AE102" t="str">
            <v>r</v>
          </cell>
          <cell r="AF102" t="str">
            <v>r</v>
          </cell>
          <cell r="AG102" t="str">
            <v>r</v>
          </cell>
          <cell r="AH102" t="str">
            <v>r</v>
          </cell>
          <cell r="AI102" t="str">
            <v>r</v>
          </cell>
          <cell r="AJ102" t="str">
            <v>r</v>
          </cell>
          <cell r="AK102" t="str">
            <v>r</v>
          </cell>
          <cell r="AL102" t="str">
            <v>r</v>
          </cell>
          <cell r="AM102" t="str">
            <v>r</v>
          </cell>
          <cell r="AN102" t="str">
            <v>r</v>
          </cell>
          <cell r="AO102" t="str">
            <v>r</v>
          </cell>
          <cell r="AP102" t="str">
            <v>r</v>
          </cell>
          <cell r="AQ102">
            <v>0</v>
          </cell>
          <cell r="AR102">
            <v>0</v>
          </cell>
          <cell r="AS102">
            <v>0</v>
          </cell>
          <cell r="AT102" t="str">
            <v>ca</v>
          </cell>
          <cell r="AU102" t="str">
            <v>ca</v>
          </cell>
          <cell r="AV102" t="str">
            <v>ca</v>
          </cell>
          <cell r="AW102" t="str">
            <v>ca</v>
          </cell>
          <cell r="AX102" t="str">
            <v>ca</v>
          </cell>
          <cell r="AY102" t="str">
            <v>ca</v>
          </cell>
          <cell r="AZ102" t="str">
            <v>ca</v>
          </cell>
          <cell r="BA102" t="str">
            <v>ca</v>
          </cell>
          <cell r="BB102" t="str">
            <v>ca</v>
          </cell>
          <cell r="BC102" t="str">
            <v>ca</v>
          </cell>
          <cell r="BD102" t="str">
            <v>ca</v>
          </cell>
          <cell r="BE102" t="str">
            <v>ca</v>
          </cell>
          <cell r="BF102" t="str">
            <v>ca</v>
          </cell>
          <cell r="BG102" t="str">
            <v>ca</v>
          </cell>
          <cell r="BH102" t="str">
            <v>ca</v>
          </cell>
          <cell r="BI102" t="str">
            <v>ca</v>
          </cell>
          <cell r="BJ102" t="str">
            <v>ca</v>
          </cell>
          <cell r="BK102" t="str">
            <v>ca</v>
          </cell>
          <cell r="BL102" t="str">
            <v>ca</v>
          </cell>
          <cell r="BM102" t="str">
            <v>ca</v>
          </cell>
          <cell r="BN102" t="str">
            <v>ca</v>
          </cell>
          <cell r="BO102" t="str">
            <v>ca</v>
          </cell>
          <cell r="BP102" t="str">
            <v>ca</v>
          </cell>
          <cell r="BQ102" t="str">
            <v>ca</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row>
        <row r="103">
          <cell r="F103">
            <v>115</v>
          </cell>
          <cell r="H103">
            <v>115</v>
          </cell>
          <cell r="J103">
            <v>115</v>
          </cell>
          <cell r="L103">
            <v>115</v>
          </cell>
          <cell r="N103">
            <v>115</v>
          </cell>
          <cell r="P103">
            <v>115</v>
          </cell>
          <cell r="R103">
            <v>115</v>
          </cell>
          <cell r="T103">
            <v>115</v>
          </cell>
          <cell r="V103">
            <v>115</v>
          </cell>
          <cell r="X103">
            <v>115</v>
          </cell>
          <cell r="Z103">
            <v>115</v>
          </cell>
          <cell r="AB103">
            <v>115</v>
          </cell>
          <cell r="AD103">
            <v>115</v>
          </cell>
          <cell r="AF103">
            <v>115</v>
          </cell>
          <cell r="AH103">
            <v>115</v>
          </cell>
          <cell r="AJ103">
            <v>0</v>
          </cell>
          <cell r="AL103">
            <v>0</v>
          </cell>
          <cell r="AN103">
            <v>115</v>
          </cell>
          <cell r="AP103">
            <v>115</v>
          </cell>
          <cell r="AR103">
            <v>115</v>
          </cell>
          <cell r="AT103">
            <v>115</v>
          </cell>
          <cell r="AV103">
            <v>115</v>
          </cell>
          <cell r="AX103">
            <v>115</v>
          </cell>
          <cell r="AZ103">
            <v>115</v>
          </cell>
          <cell r="BB103">
            <v>115</v>
          </cell>
          <cell r="BD103">
            <v>115</v>
          </cell>
          <cell r="BF103">
            <v>115</v>
          </cell>
          <cell r="BH103">
            <v>115</v>
          </cell>
          <cell r="BJ103">
            <v>115</v>
          </cell>
          <cell r="BL103">
            <v>115</v>
          </cell>
          <cell r="BN103">
            <v>115</v>
          </cell>
          <cell r="BP103">
            <v>115</v>
          </cell>
          <cell r="BR103">
            <v>115</v>
          </cell>
          <cell r="BT103">
            <v>115</v>
          </cell>
          <cell r="BV103">
            <v>115</v>
          </cell>
          <cell r="BX103">
            <v>115</v>
          </cell>
          <cell r="BZ103">
            <v>115</v>
          </cell>
          <cell r="CB103">
            <v>115</v>
          </cell>
          <cell r="CD103">
            <v>115</v>
          </cell>
          <cell r="CF103">
            <v>115</v>
          </cell>
          <cell r="CH103">
            <v>115</v>
          </cell>
          <cell r="CJ103">
            <v>115</v>
          </cell>
          <cell r="CL103">
            <v>115</v>
          </cell>
          <cell r="CN103">
            <v>115</v>
          </cell>
          <cell r="CP103">
            <v>115</v>
          </cell>
          <cell r="CR103">
            <v>115</v>
          </cell>
          <cell r="CT103">
            <v>115</v>
          </cell>
          <cell r="CV103">
            <v>115</v>
          </cell>
        </row>
        <row r="104">
          <cell r="F104">
            <v>0</v>
          </cell>
          <cell r="H104">
            <v>2</v>
          </cell>
          <cell r="J104">
            <v>0</v>
          </cell>
          <cell r="L104">
            <v>1</v>
          </cell>
          <cell r="N104">
            <v>0</v>
          </cell>
          <cell r="P104">
            <v>1</v>
          </cell>
          <cell r="R104">
            <v>0</v>
          </cell>
          <cell r="T104">
            <v>0</v>
          </cell>
          <cell r="V104">
            <v>2</v>
          </cell>
          <cell r="X104">
            <v>0</v>
          </cell>
          <cell r="Z104">
            <v>1</v>
          </cell>
          <cell r="AB104">
            <v>0</v>
          </cell>
          <cell r="AD104">
            <v>1</v>
          </cell>
          <cell r="AF104">
            <v>0</v>
          </cell>
          <cell r="AH104">
            <v>1</v>
          </cell>
          <cell r="AJ104">
            <v>0</v>
          </cell>
          <cell r="AL104">
            <v>0</v>
          </cell>
          <cell r="AN104">
            <v>0</v>
          </cell>
          <cell r="AP104">
            <v>2</v>
          </cell>
          <cell r="AR104">
            <v>0</v>
          </cell>
          <cell r="AT104">
            <v>1</v>
          </cell>
          <cell r="AV104">
            <v>0</v>
          </cell>
          <cell r="AX104">
            <v>1</v>
          </cell>
          <cell r="AZ104">
            <v>0</v>
          </cell>
          <cell r="BB104">
            <v>1</v>
          </cell>
          <cell r="BD104">
            <v>0</v>
          </cell>
          <cell r="BF104">
            <v>0</v>
          </cell>
          <cell r="BH104">
            <v>0</v>
          </cell>
          <cell r="BJ104">
            <v>2</v>
          </cell>
          <cell r="BL104">
            <v>0</v>
          </cell>
          <cell r="BN104">
            <v>1</v>
          </cell>
          <cell r="BP104">
            <v>0</v>
          </cell>
          <cell r="BR104">
            <v>1</v>
          </cell>
          <cell r="BT104">
            <v>0</v>
          </cell>
          <cell r="BV104">
            <v>0</v>
          </cell>
          <cell r="BX104">
            <v>0</v>
          </cell>
          <cell r="BZ104">
            <v>2</v>
          </cell>
          <cell r="CB104">
            <v>0</v>
          </cell>
          <cell r="CD104">
            <v>1</v>
          </cell>
          <cell r="CF104">
            <v>0</v>
          </cell>
          <cell r="CH104">
            <v>1</v>
          </cell>
          <cell r="CJ104">
            <v>0</v>
          </cell>
          <cell r="CL104">
            <v>1</v>
          </cell>
          <cell r="CN104">
            <v>0</v>
          </cell>
          <cell r="CP104">
            <v>0</v>
          </cell>
          <cell r="CR104">
            <v>0</v>
          </cell>
          <cell r="CT104">
            <v>2</v>
          </cell>
          <cell r="CV104">
            <v>0</v>
          </cell>
        </row>
        <row r="105">
          <cell r="F105" t="str">
            <v>Scheduled 20 minutes FSFE STOP CHARGE for dispersing cone cleaning this 1330H.</v>
          </cell>
        </row>
        <row r="106">
          <cell r="E106" t="str">
            <v>UNDER REPAIR</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row>
        <row r="107">
          <cell r="E107" t="str">
            <v>OPERATING</v>
          </cell>
          <cell r="F107">
            <v>0</v>
          </cell>
          <cell r="G107">
            <v>0</v>
          </cell>
          <cell r="H107" t="str">
            <v>c</v>
          </cell>
          <cell r="I107" t="str">
            <v>c</v>
          </cell>
          <cell r="J107" t="str">
            <v>c</v>
          </cell>
          <cell r="K107" t="str">
            <v>c</v>
          </cell>
          <cell r="L107" t="str">
            <v>c</v>
          </cell>
          <cell r="M107" t="str">
            <v>c</v>
          </cell>
          <cell r="N107" t="str">
            <v>c</v>
          </cell>
          <cell r="O107" t="str">
            <v>c</v>
          </cell>
          <cell r="P107" t="str">
            <v>c</v>
          </cell>
          <cell r="Q107" t="str">
            <v>c</v>
          </cell>
          <cell r="R107" t="str">
            <v>c</v>
          </cell>
          <cell r="S107" t="str">
            <v>c</v>
          </cell>
          <cell r="T107" t="str">
            <v>c</v>
          </cell>
          <cell r="U107" t="str">
            <v>c</v>
          </cell>
          <cell r="V107" t="str">
            <v>c</v>
          </cell>
          <cell r="W107" t="str">
            <v>c</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t="str">
            <v>s</v>
          </cell>
          <cell r="AS107" t="str">
            <v>s</v>
          </cell>
          <cell r="AT107" t="str">
            <v>s</v>
          </cell>
          <cell r="AU107" t="str">
            <v>s</v>
          </cell>
          <cell r="AV107">
            <v>0</v>
          </cell>
          <cell r="AW107" t="str">
            <v>s</v>
          </cell>
          <cell r="AX107" t="str">
            <v>s</v>
          </cell>
          <cell r="AY107" t="str">
            <v>s</v>
          </cell>
          <cell r="AZ107">
            <v>0</v>
          </cell>
          <cell r="BA107" t="str">
            <v>s</v>
          </cell>
          <cell r="BB107" t="str">
            <v>s</v>
          </cell>
          <cell r="BC107" t="str">
            <v>s</v>
          </cell>
          <cell r="BD107">
            <v>0</v>
          </cell>
          <cell r="BE107" t="str">
            <v>s</v>
          </cell>
          <cell r="BF107" t="str">
            <v>s</v>
          </cell>
          <cell r="BG107" t="str">
            <v>s</v>
          </cell>
          <cell r="BH107">
            <v>0</v>
          </cell>
          <cell r="BI107">
            <v>0</v>
          </cell>
          <cell r="BJ107" t="str">
            <v>c</v>
          </cell>
          <cell r="BK107" t="str">
            <v>c</v>
          </cell>
          <cell r="BL107" t="str">
            <v>c</v>
          </cell>
          <cell r="BM107" t="str">
            <v>c</v>
          </cell>
          <cell r="BN107" t="str">
            <v>c</v>
          </cell>
          <cell r="BO107" t="str">
            <v>c</v>
          </cell>
          <cell r="BP107" t="str">
            <v>c</v>
          </cell>
          <cell r="BQ107" t="str">
            <v>c</v>
          </cell>
          <cell r="BR107" t="str">
            <v>c</v>
          </cell>
          <cell r="BS107" t="str">
            <v>c</v>
          </cell>
          <cell r="BT107" t="str">
            <v>c</v>
          </cell>
          <cell r="BU107" t="str">
            <v>c</v>
          </cell>
          <cell r="BV107" t="str">
            <v>c</v>
          </cell>
          <cell r="BW107" t="str">
            <v>c</v>
          </cell>
          <cell r="BX107" t="str">
            <v>c</v>
          </cell>
          <cell r="BY107" t="str">
            <v>c</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t="str">
            <v>s</v>
          </cell>
          <cell r="CU107" t="str">
            <v>s</v>
          </cell>
          <cell r="CV107" t="str">
            <v>s</v>
          </cell>
          <cell r="CW107" t="str">
            <v>s</v>
          </cell>
        </row>
        <row r="108">
          <cell r="E108" t="str">
            <v>OPERATING</v>
          </cell>
          <cell r="F108">
            <v>0</v>
          </cell>
          <cell r="G108">
            <v>0</v>
          </cell>
          <cell r="H108">
            <v>0</v>
          </cell>
          <cell r="I108">
            <v>0</v>
          </cell>
          <cell r="J108">
            <v>0</v>
          </cell>
          <cell r="K108">
            <v>0</v>
          </cell>
          <cell r="L108" t="str">
            <v>s</v>
          </cell>
          <cell r="M108" t="str">
            <v>s</v>
          </cell>
          <cell r="N108" t="str">
            <v>s</v>
          </cell>
          <cell r="O108" t="str">
            <v>s</v>
          </cell>
          <cell r="P108">
            <v>0</v>
          </cell>
          <cell r="Q108" t="str">
            <v>s</v>
          </cell>
          <cell r="R108" t="str">
            <v>s</v>
          </cell>
          <cell r="S108" t="str">
            <v>s</v>
          </cell>
          <cell r="T108">
            <v>0</v>
          </cell>
          <cell r="U108" t="str">
            <v>s</v>
          </cell>
          <cell r="V108" t="str">
            <v>s</v>
          </cell>
          <cell r="W108" t="str">
            <v>s</v>
          </cell>
          <cell r="X108">
            <v>0</v>
          </cell>
          <cell r="Y108">
            <v>0</v>
          </cell>
          <cell r="Z108" t="str">
            <v>c</v>
          </cell>
          <cell r="AA108" t="str">
            <v>c</v>
          </cell>
          <cell r="AB108" t="str">
            <v>c</v>
          </cell>
          <cell r="AC108" t="str">
            <v>c</v>
          </cell>
          <cell r="AD108" t="str">
            <v>c</v>
          </cell>
          <cell r="AE108" t="str">
            <v>c</v>
          </cell>
          <cell r="AF108" t="str">
            <v>c</v>
          </cell>
          <cell r="AG108" t="str">
            <v>c</v>
          </cell>
          <cell r="AH108" t="str">
            <v>c</v>
          </cell>
          <cell r="AI108" t="str">
            <v>c</v>
          </cell>
          <cell r="AJ108" t="str">
            <v>c</v>
          </cell>
          <cell r="AK108" t="str">
            <v>c</v>
          </cell>
          <cell r="AL108" t="str">
            <v>c</v>
          </cell>
          <cell r="AM108" t="str">
            <v>c</v>
          </cell>
          <cell r="AN108" t="str">
            <v>c</v>
          </cell>
          <cell r="AO108" t="str">
            <v>c</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t="str">
            <v>s</v>
          </cell>
          <cell r="BK108" t="str">
            <v>s</v>
          </cell>
          <cell r="BL108" t="str">
            <v>s</v>
          </cell>
          <cell r="BM108" t="str">
            <v>s</v>
          </cell>
          <cell r="BN108">
            <v>0</v>
          </cell>
          <cell r="BO108" t="str">
            <v>s</v>
          </cell>
          <cell r="BP108" t="str">
            <v>s</v>
          </cell>
          <cell r="BQ108" t="str">
            <v>s</v>
          </cell>
          <cell r="BR108">
            <v>0</v>
          </cell>
          <cell r="BS108" t="str">
            <v>s</v>
          </cell>
          <cell r="BT108" t="str">
            <v>s</v>
          </cell>
          <cell r="BU108" t="str">
            <v>s</v>
          </cell>
          <cell r="BV108">
            <v>0</v>
          </cell>
          <cell r="BW108">
            <v>0</v>
          </cell>
          <cell r="BX108" t="str">
            <v>c</v>
          </cell>
          <cell r="BY108" t="str">
            <v>c</v>
          </cell>
          <cell r="BZ108" t="str">
            <v>c</v>
          </cell>
          <cell r="CA108" t="str">
            <v>c</v>
          </cell>
          <cell r="CB108" t="str">
            <v>c</v>
          </cell>
          <cell r="CC108" t="str">
            <v>c</v>
          </cell>
          <cell r="CD108" t="str">
            <v>c</v>
          </cell>
          <cell r="CE108" t="str">
            <v>c</v>
          </cell>
          <cell r="CF108" t="str">
            <v>c</v>
          </cell>
          <cell r="CG108" t="str">
            <v>c</v>
          </cell>
          <cell r="CH108" t="str">
            <v>c</v>
          </cell>
          <cell r="CI108" t="str">
            <v>c</v>
          </cell>
          <cell r="CJ108" t="str">
            <v>c</v>
          </cell>
          <cell r="CK108" t="str">
            <v>c</v>
          </cell>
          <cell r="CL108" t="str">
            <v>c</v>
          </cell>
          <cell r="CM108" t="str">
            <v>c</v>
          </cell>
          <cell r="CN108">
            <v>0</v>
          </cell>
          <cell r="CO108">
            <v>0</v>
          </cell>
          <cell r="CP108">
            <v>0</v>
          </cell>
          <cell r="CQ108">
            <v>0</v>
          </cell>
          <cell r="CR108">
            <v>0</v>
          </cell>
          <cell r="CS108">
            <v>0</v>
          </cell>
          <cell r="CT108">
            <v>0</v>
          </cell>
          <cell r="CU108">
            <v>0</v>
          </cell>
          <cell r="CV108">
            <v>0</v>
          </cell>
          <cell r="CW108">
            <v>0</v>
          </cell>
        </row>
        <row r="109">
          <cell r="E109" t="str">
            <v>OPERATING</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t="str">
            <v>s</v>
          </cell>
          <cell r="AA109" t="str">
            <v>s</v>
          </cell>
          <cell r="AB109" t="str">
            <v>s</v>
          </cell>
          <cell r="AC109" t="str">
            <v>s</v>
          </cell>
          <cell r="AD109">
            <v>0</v>
          </cell>
          <cell r="AE109" t="str">
            <v>s</v>
          </cell>
          <cell r="AF109" t="str">
            <v>s</v>
          </cell>
          <cell r="AG109" t="str">
            <v>s</v>
          </cell>
          <cell r="AH109">
            <v>0</v>
          </cell>
          <cell r="AI109" t="str">
            <v>s</v>
          </cell>
          <cell r="AJ109" t="str">
            <v>s</v>
          </cell>
          <cell r="AK109" t="str">
            <v>s</v>
          </cell>
          <cell r="AL109">
            <v>0</v>
          </cell>
          <cell r="AM109" t="str">
            <v>s</v>
          </cell>
          <cell r="AN109" t="str">
            <v>s</v>
          </cell>
          <cell r="AO109" t="str">
            <v>s</v>
          </cell>
          <cell r="AP109">
            <v>0</v>
          </cell>
          <cell r="AQ109">
            <v>0</v>
          </cell>
          <cell r="AR109" t="str">
            <v>c</v>
          </cell>
          <cell r="AS109" t="str">
            <v>c</v>
          </cell>
          <cell r="AT109" t="str">
            <v>c</v>
          </cell>
          <cell r="AU109" t="str">
            <v>c</v>
          </cell>
          <cell r="AV109" t="str">
            <v>c</v>
          </cell>
          <cell r="AW109" t="str">
            <v>c</v>
          </cell>
          <cell r="AX109" t="str">
            <v>c</v>
          </cell>
          <cell r="AY109" t="str">
            <v>c</v>
          </cell>
          <cell r="AZ109" t="str">
            <v>c</v>
          </cell>
          <cell r="BA109" t="str">
            <v>c</v>
          </cell>
          <cell r="BB109" t="str">
            <v>c</v>
          </cell>
          <cell r="BC109" t="str">
            <v>c</v>
          </cell>
          <cell r="BD109" t="str">
            <v>c</v>
          </cell>
          <cell r="BE109" t="str">
            <v>c</v>
          </cell>
          <cell r="BF109" t="str">
            <v>c</v>
          </cell>
          <cell r="BG109" t="str">
            <v>c</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t="str">
            <v>s</v>
          </cell>
          <cell r="CC109" t="str">
            <v>s</v>
          </cell>
          <cell r="CD109" t="str">
            <v>s</v>
          </cell>
          <cell r="CE109" t="str">
            <v>s</v>
          </cell>
          <cell r="CF109">
            <v>0</v>
          </cell>
          <cell r="CG109" t="str">
            <v>s</v>
          </cell>
          <cell r="CH109" t="str">
            <v>s</v>
          </cell>
          <cell r="CI109" t="str">
            <v>s</v>
          </cell>
          <cell r="CJ109">
            <v>0</v>
          </cell>
          <cell r="CK109" t="str">
            <v>s</v>
          </cell>
          <cell r="CL109" t="str">
            <v>s</v>
          </cell>
          <cell r="CM109" t="str">
            <v>s</v>
          </cell>
          <cell r="CN109">
            <v>0</v>
          </cell>
          <cell r="CO109" t="str">
            <v>s</v>
          </cell>
          <cell r="CP109" t="str">
            <v>s</v>
          </cell>
          <cell r="CQ109" t="str">
            <v>s</v>
          </cell>
          <cell r="CR109">
            <v>0</v>
          </cell>
          <cell r="CS109">
            <v>0</v>
          </cell>
          <cell r="CT109" t="str">
            <v>c</v>
          </cell>
          <cell r="CU109" t="str">
            <v>c</v>
          </cell>
          <cell r="CV109" t="str">
            <v>c</v>
          </cell>
          <cell r="CW109" t="str">
            <v>c</v>
          </cell>
        </row>
        <row r="110">
          <cell r="E110">
            <v>0</v>
          </cell>
          <cell r="F110" t="str">
            <v>ca</v>
          </cell>
          <cell r="G110" t="str">
            <v>ca</v>
          </cell>
          <cell r="H110" t="str">
            <v>ca</v>
          </cell>
          <cell r="I110" t="str">
            <v>ca</v>
          </cell>
          <cell r="J110" t="str">
            <v>ca</v>
          </cell>
          <cell r="K110" t="str">
            <v>ca</v>
          </cell>
          <cell r="L110" t="str">
            <v>ca</v>
          </cell>
          <cell r="M110" t="str">
            <v>ca</v>
          </cell>
          <cell r="N110" t="str">
            <v>ca</v>
          </cell>
          <cell r="O110" t="str">
            <v>ca</v>
          </cell>
          <cell r="P110" t="str">
            <v>ca</v>
          </cell>
          <cell r="Q110" t="str">
            <v>ca</v>
          </cell>
          <cell r="R110" t="str">
            <v>ca</v>
          </cell>
          <cell r="S110" t="str">
            <v>ca</v>
          </cell>
          <cell r="T110" t="str">
            <v>ca</v>
          </cell>
          <cell r="U110" t="str">
            <v>ca</v>
          </cell>
          <cell r="V110" t="str">
            <v>ca</v>
          </cell>
          <cell r="W110" t="str">
            <v>ca</v>
          </cell>
          <cell r="X110" t="str">
            <v>ca</v>
          </cell>
          <cell r="Y110" t="str">
            <v>ca</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t="str">
            <v>r</v>
          </cell>
          <cell r="CR110" t="str">
            <v>r</v>
          </cell>
          <cell r="CS110" t="str">
            <v>r</v>
          </cell>
          <cell r="CT110" t="str">
            <v>r</v>
          </cell>
          <cell r="CU110" t="str">
            <v>r</v>
          </cell>
          <cell r="CV110" t="str">
            <v>r</v>
          </cell>
          <cell r="CW110" t="str">
            <v>r</v>
          </cell>
        </row>
        <row r="111">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t="str">
            <v>r</v>
          </cell>
          <cell r="AT111" t="str">
            <v>r</v>
          </cell>
          <cell r="AU111" t="str">
            <v>r</v>
          </cell>
          <cell r="AV111" t="str">
            <v>r</v>
          </cell>
          <cell r="AW111" t="str">
            <v>r</v>
          </cell>
          <cell r="AX111" t="str">
            <v>r</v>
          </cell>
          <cell r="AY111" t="str">
            <v>r</v>
          </cell>
          <cell r="AZ111" t="str">
            <v>r</v>
          </cell>
          <cell r="BA111" t="str">
            <v>r</v>
          </cell>
          <cell r="BB111" t="str">
            <v>r</v>
          </cell>
          <cell r="BC111" t="str">
            <v>r</v>
          </cell>
          <cell r="BD111" t="str">
            <v>r</v>
          </cell>
          <cell r="BE111" t="str">
            <v>r</v>
          </cell>
          <cell r="BF111" t="str">
            <v>r</v>
          </cell>
          <cell r="BG111" t="str">
            <v>r</v>
          </cell>
          <cell r="BH111" t="str">
            <v>r</v>
          </cell>
          <cell r="BI111" t="str">
            <v>r</v>
          </cell>
          <cell r="BJ111" t="str">
            <v>r</v>
          </cell>
          <cell r="BK111" t="str">
            <v>r</v>
          </cell>
          <cell r="BL111" t="str">
            <v>r</v>
          </cell>
          <cell r="BM111" t="str">
            <v>r</v>
          </cell>
          <cell r="BN111" t="str">
            <v>r</v>
          </cell>
          <cell r="BO111" t="str">
            <v>r</v>
          </cell>
          <cell r="BP111" t="str">
            <v>r</v>
          </cell>
          <cell r="BQ111">
            <v>0</v>
          </cell>
          <cell r="BR111" t="str">
            <v>ca</v>
          </cell>
          <cell r="BS111" t="str">
            <v>ca</v>
          </cell>
          <cell r="BT111" t="str">
            <v>ca</v>
          </cell>
          <cell r="BU111" t="str">
            <v>ca</v>
          </cell>
          <cell r="BV111" t="str">
            <v>ca</v>
          </cell>
          <cell r="BW111" t="str">
            <v>ca</v>
          </cell>
          <cell r="BX111" t="str">
            <v>ca</v>
          </cell>
          <cell r="BY111" t="str">
            <v>ca</v>
          </cell>
          <cell r="BZ111" t="str">
            <v>ca</v>
          </cell>
          <cell r="CA111" t="str">
            <v>ca</v>
          </cell>
          <cell r="CB111" t="str">
            <v>ca</v>
          </cell>
          <cell r="CC111" t="str">
            <v>ca</v>
          </cell>
          <cell r="CD111" t="str">
            <v>ca</v>
          </cell>
          <cell r="CE111" t="str">
            <v>ca</v>
          </cell>
          <cell r="CF111" t="str">
            <v>ca</v>
          </cell>
          <cell r="CG111" t="str">
            <v>ca</v>
          </cell>
          <cell r="CH111" t="str">
            <v>ca</v>
          </cell>
          <cell r="CI111" t="str">
            <v>ca</v>
          </cell>
          <cell r="CJ111" t="str">
            <v>ca</v>
          </cell>
          <cell r="CK111" t="str">
            <v>ca</v>
          </cell>
          <cell r="CL111" t="str">
            <v>ca</v>
          </cell>
          <cell r="CM111" t="str">
            <v>ca</v>
          </cell>
          <cell r="CN111" t="str">
            <v>ca</v>
          </cell>
          <cell r="CO111" t="str">
            <v>ca</v>
          </cell>
          <cell r="CP111">
            <v>0</v>
          </cell>
          <cell r="CQ111">
            <v>0</v>
          </cell>
          <cell r="CR111">
            <v>0</v>
          </cell>
          <cell r="CS111">
            <v>0</v>
          </cell>
          <cell r="CT111">
            <v>0</v>
          </cell>
          <cell r="CU111">
            <v>0</v>
          </cell>
          <cell r="CV111">
            <v>0</v>
          </cell>
          <cell r="CW111">
            <v>0</v>
          </cell>
        </row>
        <row r="112">
          <cell r="F112">
            <v>112</v>
          </cell>
          <cell r="H112">
            <v>112</v>
          </cell>
          <cell r="J112">
            <v>112</v>
          </cell>
          <cell r="L112">
            <v>112</v>
          </cell>
          <cell r="N112">
            <v>112</v>
          </cell>
          <cell r="P112">
            <v>112</v>
          </cell>
          <cell r="R112">
            <v>112</v>
          </cell>
          <cell r="T112">
            <v>112</v>
          </cell>
          <cell r="V112">
            <v>112</v>
          </cell>
          <cell r="X112">
            <v>112</v>
          </cell>
          <cell r="Z112">
            <v>112</v>
          </cell>
          <cell r="AB112">
            <v>112</v>
          </cell>
          <cell r="AD112">
            <v>112</v>
          </cell>
          <cell r="AF112">
            <v>112</v>
          </cell>
          <cell r="AH112">
            <v>0</v>
          </cell>
          <cell r="AJ112">
            <v>0</v>
          </cell>
          <cell r="AL112">
            <v>112</v>
          </cell>
          <cell r="AN112">
            <v>112</v>
          </cell>
          <cell r="AP112">
            <v>112</v>
          </cell>
          <cell r="AR112">
            <v>112</v>
          </cell>
          <cell r="AT112">
            <v>112</v>
          </cell>
          <cell r="AV112">
            <v>112</v>
          </cell>
          <cell r="AX112">
            <v>112</v>
          </cell>
          <cell r="AZ112">
            <v>112</v>
          </cell>
          <cell r="BB112">
            <v>112</v>
          </cell>
          <cell r="BD112">
            <v>112</v>
          </cell>
          <cell r="BF112">
            <v>112</v>
          </cell>
          <cell r="BH112">
            <v>112</v>
          </cell>
          <cell r="BJ112">
            <v>112</v>
          </cell>
          <cell r="BL112">
            <v>112</v>
          </cell>
          <cell r="BN112">
            <v>112</v>
          </cell>
          <cell r="BP112">
            <v>112</v>
          </cell>
          <cell r="BR112">
            <v>112</v>
          </cell>
          <cell r="BT112">
            <v>112</v>
          </cell>
          <cell r="BV112">
            <v>112</v>
          </cell>
          <cell r="BX112">
            <v>112</v>
          </cell>
          <cell r="BZ112">
            <v>112</v>
          </cell>
          <cell r="CB112">
            <v>112</v>
          </cell>
          <cell r="CD112">
            <v>112</v>
          </cell>
          <cell r="CF112">
            <v>112</v>
          </cell>
          <cell r="CH112">
            <v>112</v>
          </cell>
          <cell r="CJ112">
            <v>112</v>
          </cell>
          <cell r="CL112">
            <v>112</v>
          </cell>
          <cell r="CN112">
            <v>112</v>
          </cell>
          <cell r="CP112">
            <v>112</v>
          </cell>
          <cell r="CR112">
            <v>112</v>
          </cell>
          <cell r="CT112">
            <v>112</v>
          </cell>
          <cell r="CV112">
            <v>112</v>
          </cell>
        </row>
        <row r="113">
          <cell r="F113">
            <v>2</v>
          </cell>
          <cell r="H113">
            <v>0</v>
          </cell>
          <cell r="J113">
            <v>1</v>
          </cell>
          <cell r="L113">
            <v>0</v>
          </cell>
          <cell r="N113">
            <v>1</v>
          </cell>
          <cell r="P113">
            <v>0</v>
          </cell>
          <cell r="R113">
            <v>1</v>
          </cell>
          <cell r="T113">
            <v>0</v>
          </cell>
          <cell r="V113">
            <v>0</v>
          </cell>
          <cell r="X113">
            <v>0</v>
          </cell>
          <cell r="Z113">
            <v>2</v>
          </cell>
          <cell r="AB113">
            <v>0</v>
          </cell>
          <cell r="AD113">
            <v>1</v>
          </cell>
          <cell r="AF113">
            <v>0</v>
          </cell>
          <cell r="AH113">
            <v>1</v>
          </cell>
          <cell r="AJ113">
            <v>0</v>
          </cell>
          <cell r="AL113">
            <v>0</v>
          </cell>
          <cell r="AN113">
            <v>0</v>
          </cell>
          <cell r="AP113">
            <v>2</v>
          </cell>
          <cell r="AR113">
            <v>0</v>
          </cell>
          <cell r="AT113">
            <v>1</v>
          </cell>
          <cell r="AV113">
            <v>0</v>
          </cell>
          <cell r="AX113">
            <v>1</v>
          </cell>
          <cell r="AZ113">
            <v>0</v>
          </cell>
          <cell r="BB113">
            <v>1</v>
          </cell>
          <cell r="BD113">
            <v>0</v>
          </cell>
          <cell r="BF113">
            <v>0</v>
          </cell>
          <cell r="BH113">
            <v>0</v>
          </cell>
          <cell r="BJ113">
            <v>2</v>
          </cell>
          <cell r="BL113">
            <v>0</v>
          </cell>
          <cell r="BN113">
            <v>1</v>
          </cell>
          <cell r="BP113">
            <v>0</v>
          </cell>
          <cell r="BR113">
            <v>1</v>
          </cell>
          <cell r="BT113">
            <v>0</v>
          </cell>
          <cell r="BV113">
            <v>1</v>
          </cell>
          <cell r="BX113">
            <v>0</v>
          </cell>
          <cell r="BZ113">
            <v>0</v>
          </cell>
          <cell r="CB113">
            <v>0</v>
          </cell>
          <cell r="CD113">
            <v>2</v>
          </cell>
          <cell r="CF113">
            <v>0</v>
          </cell>
          <cell r="CH113">
            <v>1</v>
          </cell>
          <cell r="CJ113">
            <v>0</v>
          </cell>
          <cell r="CL113">
            <v>1</v>
          </cell>
          <cell r="CN113">
            <v>0</v>
          </cell>
          <cell r="CP113">
            <v>0</v>
          </cell>
          <cell r="CR113">
            <v>0</v>
          </cell>
          <cell r="CT113">
            <v>2</v>
          </cell>
          <cell r="CV113">
            <v>0</v>
          </cell>
        </row>
        <row r="114">
          <cell r="F114" t="str">
            <v>Tentative schedule of 20 mins dispersing cone cleaning is at 1300H.</v>
          </cell>
        </row>
        <row r="115">
          <cell r="E115" t="str">
            <v>UNDER REPAIR</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row>
        <row r="116">
          <cell r="E116" t="str">
            <v>OPERATING</v>
          </cell>
          <cell r="F116" t="str">
            <v>c</v>
          </cell>
          <cell r="G116" t="str">
            <v>c</v>
          </cell>
          <cell r="H116" t="str">
            <v>c</v>
          </cell>
          <cell r="I116" t="str">
            <v>c</v>
          </cell>
          <cell r="J116" t="str">
            <v>c</v>
          </cell>
          <cell r="K116" t="str">
            <v>c</v>
          </cell>
          <cell r="L116" t="str">
            <v>c</v>
          </cell>
          <cell r="M116" t="str">
            <v>c</v>
          </cell>
          <cell r="N116" t="str">
            <v>c</v>
          </cell>
          <cell r="O116" t="str">
            <v>c</v>
          </cell>
          <cell r="P116" t="str">
            <v>c</v>
          </cell>
          <cell r="Q116" t="str">
            <v>c</v>
          </cell>
          <cell r="R116" t="str">
            <v>c</v>
          </cell>
          <cell r="S116" t="str">
            <v>c</v>
          </cell>
          <cell r="T116">
            <v>0</v>
          </cell>
          <cell r="U116">
            <v>0</v>
          </cell>
          <cell r="V116">
            <v>0</v>
          </cell>
          <cell r="W116">
            <v>0</v>
          </cell>
          <cell r="X116">
            <v>0</v>
          </cell>
          <cell r="Y116">
            <v>0</v>
          </cell>
          <cell r="Z116" t="str">
            <v>s</v>
          </cell>
          <cell r="AA116" t="str">
            <v>s</v>
          </cell>
          <cell r="AB116" t="str">
            <v>s</v>
          </cell>
          <cell r="AC116" t="str">
            <v>s</v>
          </cell>
          <cell r="AD116">
            <v>0</v>
          </cell>
          <cell r="AE116" t="str">
            <v>s</v>
          </cell>
          <cell r="AF116" t="str">
            <v>s</v>
          </cell>
          <cell r="AG116" t="str">
            <v>s</v>
          </cell>
          <cell r="AH116">
            <v>0</v>
          </cell>
          <cell r="AI116" t="str">
            <v>s</v>
          </cell>
          <cell r="AJ116" t="str">
            <v>s</v>
          </cell>
          <cell r="AK116" t="str">
            <v>s</v>
          </cell>
          <cell r="AL116">
            <v>0</v>
          </cell>
          <cell r="AM116" t="str">
            <v>s</v>
          </cell>
          <cell r="AN116" t="str">
            <v>s</v>
          </cell>
          <cell r="AO116" t="str">
            <v>s</v>
          </cell>
          <cell r="AP116">
            <v>0</v>
          </cell>
          <cell r="AQ116" t="str">
            <v>c</v>
          </cell>
          <cell r="AR116" t="str">
            <v>c</v>
          </cell>
          <cell r="AS116" t="str">
            <v>c</v>
          </cell>
          <cell r="AT116" t="str">
            <v>c</v>
          </cell>
          <cell r="AU116" t="str">
            <v>c</v>
          </cell>
          <cell r="AV116" t="str">
            <v>c</v>
          </cell>
          <cell r="AW116" t="str">
            <v>c</v>
          </cell>
          <cell r="AX116" t="str">
            <v>c</v>
          </cell>
          <cell r="AY116" t="str">
            <v>c</v>
          </cell>
          <cell r="AZ116" t="str">
            <v>c</v>
          </cell>
          <cell r="BA116" t="str">
            <v>c</v>
          </cell>
          <cell r="BB116" t="str">
            <v>c</v>
          </cell>
          <cell r="BC116" t="str">
            <v>c</v>
          </cell>
          <cell r="BD116" t="str">
            <v>c</v>
          </cell>
          <cell r="BE116" t="str">
            <v>c</v>
          </cell>
          <cell r="BF116" t="str">
            <v>c</v>
          </cell>
          <cell r="BG116">
            <v>0</v>
          </cell>
          <cell r="BH116">
            <v>0</v>
          </cell>
          <cell r="BI116">
            <v>0</v>
          </cell>
          <cell r="BJ116">
            <v>0</v>
          </cell>
          <cell r="BK116">
            <v>0</v>
          </cell>
          <cell r="BL116">
            <v>0</v>
          </cell>
          <cell r="BM116" t="str">
            <v>s</v>
          </cell>
          <cell r="BN116" t="str">
            <v>s</v>
          </cell>
          <cell r="BO116" t="str">
            <v>s</v>
          </cell>
          <cell r="BP116" t="str">
            <v>s</v>
          </cell>
          <cell r="BQ116">
            <v>0</v>
          </cell>
          <cell r="BR116" t="str">
            <v>s</v>
          </cell>
          <cell r="BS116" t="str">
            <v>s</v>
          </cell>
          <cell r="BT116" t="str">
            <v>s</v>
          </cell>
          <cell r="BU116">
            <v>0</v>
          </cell>
          <cell r="BV116" t="str">
            <v>s</v>
          </cell>
          <cell r="BW116" t="str">
            <v>s</v>
          </cell>
          <cell r="BX116" t="str">
            <v>s</v>
          </cell>
          <cell r="BY116">
            <v>0</v>
          </cell>
          <cell r="BZ116" t="str">
            <v>s</v>
          </cell>
          <cell r="CA116" t="str">
            <v>s</v>
          </cell>
          <cell r="CB116" t="str">
            <v>s</v>
          </cell>
          <cell r="CC116">
            <v>0</v>
          </cell>
          <cell r="CD116" t="str">
            <v>c</v>
          </cell>
          <cell r="CE116" t="str">
            <v>c</v>
          </cell>
          <cell r="CF116" t="str">
            <v>c</v>
          </cell>
          <cell r="CG116" t="str">
            <v>c</v>
          </cell>
          <cell r="CH116" t="str">
            <v>c</v>
          </cell>
          <cell r="CI116" t="str">
            <v>c</v>
          </cell>
          <cell r="CJ116" t="str">
            <v>c</v>
          </cell>
          <cell r="CK116" t="str">
            <v>c</v>
          </cell>
          <cell r="CL116" t="str">
            <v>c</v>
          </cell>
          <cell r="CM116" t="str">
            <v>c</v>
          </cell>
          <cell r="CN116" t="str">
            <v>c</v>
          </cell>
          <cell r="CO116" t="str">
            <v>c</v>
          </cell>
          <cell r="CP116" t="str">
            <v>c</v>
          </cell>
          <cell r="CQ116" t="str">
            <v>c</v>
          </cell>
          <cell r="CR116" t="str">
            <v>c</v>
          </cell>
          <cell r="CS116" t="str">
            <v>c</v>
          </cell>
          <cell r="CT116">
            <v>0</v>
          </cell>
          <cell r="CU116">
            <v>0</v>
          </cell>
          <cell r="CV116">
            <v>0</v>
          </cell>
          <cell r="CW116">
            <v>0</v>
          </cell>
        </row>
        <row r="117">
          <cell r="E117" t="str">
            <v>OPERATING</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row>
        <row r="118">
          <cell r="E118" t="str">
            <v>OPERATING</v>
          </cell>
          <cell r="F118">
            <v>0</v>
          </cell>
          <cell r="G118">
            <v>0</v>
          </cell>
          <cell r="H118">
            <v>0</v>
          </cell>
          <cell r="I118">
            <v>0</v>
          </cell>
          <cell r="J118">
            <v>0</v>
          </cell>
          <cell r="K118" t="str">
            <v>s</v>
          </cell>
          <cell r="L118" t="str">
            <v>s</v>
          </cell>
          <cell r="M118" t="str">
            <v>s</v>
          </cell>
          <cell r="N118" t="str">
            <v>s</v>
          </cell>
          <cell r="O118">
            <v>0</v>
          </cell>
          <cell r="P118" t="str">
            <v>s</v>
          </cell>
          <cell r="Q118" t="str">
            <v>s</v>
          </cell>
          <cell r="R118" t="str">
            <v>s</v>
          </cell>
          <cell r="S118">
            <v>0</v>
          </cell>
          <cell r="T118" t="str">
            <v>s</v>
          </cell>
          <cell r="U118" t="str">
            <v>s</v>
          </cell>
          <cell r="V118" t="str">
            <v>s</v>
          </cell>
          <cell r="W118">
            <v>0</v>
          </cell>
          <cell r="X118" t="str">
            <v>s</v>
          </cell>
          <cell r="Y118" t="str">
            <v>s</v>
          </cell>
          <cell r="Z118" t="str">
            <v>s</v>
          </cell>
          <cell r="AA118">
            <v>0</v>
          </cell>
          <cell r="AB118">
            <v>0</v>
          </cell>
          <cell r="AC118" t="str">
            <v>c</v>
          </cell>
          <cell r="AD118" t="str">
            <v>c</v>
          </cell>
          <cell r="AE118" t="str">
            <v>c</v>
          </cell>
          <cell r="AF118" t="str">
            <v>c</v>
          </cell>
          <cell r="AG118" t="str">
            <v>c</v>
          </cell>
          <cell r="AH118" t="str">
            <v>c</v>
          </cell>
          <cell r="AI118" t="str">
            <v>c</v>
          </cell>
          <cell r="AJ118" t="str">
            <v>c</v>
          </cell>
          <cell r="AK118" t="str">
            <v>c</v>
          </cell>
          <cell r="AL118" t="str">
            <v>c</v>
          </cell>
          <cell r="AM118" t="str">
            <v>c</v>
          </cell>
          <cell r="AN118" t="str">
            <v>c</v>
          </cell>
          <cell r="AO118" t="str">
            <v>c</v>
          </cell>
          <cell r="AP118" t="str">
            <v>c</v>
          </cell>
          <cell r="AQ118" t="str">
            <v>c</v>
          </cell>
          <cell r="AR118" t="str">
            <v>c</v>
          </cell>
          <cell r="AS118">
            <v>0</v>
          </cell>
          <cell r="AT118">
            <v>0</v>
          </cell>
          <cell r="AU118">
            <v>0</v>
          </cell>
          <cell r="AV118">
            <v>0</v>
          </cell>
          <cell r="AW118">
            <v>0</v>
          </cell>
          <cell r="AX118">
            <v>0</v>
          </cell>
          <cell r="AY118" t="str">
            <v>s</v>
          </cell>
          <cell r="AZ118" t="str">
            <v>s</v>
          </cell>
          <cell r="BA118" t="str">
            <v>s</v>
          </cell>
          <cell r="BB118" t="str">
            <v>s</v>
          </cell>
          <cell r="BC118">
            <v>0</v>
          </cell>
          <cell r="BD118" t="str">
            <v>s</v>
          </cell>
          <cell r="BE118" t="str">
            <v>s</v>
          </cell>
          <cell r="BF118" t="str">
            <v>s</v>
          </cell>
          <cell r="BG118">
            <v>0</v>
          </cell>
          <cell r="BH118" t="str">
            <v>s</v>
          </cell>
          <cell r="BI118" t="str">
            <v>s</v>
          </cell>
          <cell r="BJ118" t="str">
            <v>s</v>
          </cell>
          <cell r="BK118">
            <v>0</v>
          </cell>
          <cell r="BL118" t="str">
            <v>s</v>
          </cell>
          <cell r="BM118" t="str">
            <v>s</v>
          </cell>
          <cell r="BN118" t="str">
            <v>s</v>
          </cell>
          <cell r="BO118">
            <v>0</v>
          </cell>
          <cell r="BP118" t="str">
            <v>c</v>
          </cell>
          <cell r="BQ118" t="str">
            <v>c</v>
          </cell>
          <cell r="BR118" t="str">
            <v>c</v>
          </cell>
          <cell r="BS118" t="str">
            <v>c</v>
          </cell>
          <cell r="BT118" t="str">
            <v>c</v>
          </cell>
          <cell r="BU118" t="str">
            <v>c</v>
          </cell>
          <cell r="BV118" t="str">
            <v>c</v>
          </cell>
          <cell r="BW118" t="str">
            <v>c</v>
          </cell>
          <cell r="BX118" t="str">
            <v>c</v>
          </cell>
          <cell r="BY118" t="str">
            <v>c</v>
          </cell>
          <cell r="BZ118" t="str">
            <v>c</v>
          </cell>
          <cell r="CA118" t="str">
            <v>c</v>
          </cell>
          <cell r="CB118" t="str">
            <v>c</v>
          </cell>
          <cell r="CC118" t="str">
            <v>c</v>
          </cell>
          <cell r="CD118" t="str">
            <v>c</v>
          </cell>
          <cell r="CE118" t="str">
            <v>c</v>
          </cell>
          <cell r="CF118">
            <v>0</v>
          </cell>
          <cell r="CG118">
            <v>0</v>
          </cell>
          <cell r="CH118">
            <v>0</v>
          </cell>
          <cell r="CI118">
            <v>0</v>
          </cell>
          <cell r="CJ118">
            <v>0</v>
          </cell>
          <cell r="CK118">
            <v>0</v>
          </cell>
          <cell r="CL118" t="str">
            <v>s</v>
          </cell>
          <cell r="CM118" t="str">
            <v>s</v>
          </cell>
          <cell r="CN118" t="str">
            <v>s</v>
          </cell>
          <cell r="CO118" t="str">
            <v>s</v>
          </cell>
          <cell r="CP118">
            <v>0</v>
          </cell>
          <cell r="CQ118" t="str">
            <v>s</v>
          </cell>
          <cell r="CR118" t="str">
            <v>s</v>
          </cell>
          <cell r="CS118" t="str">
            <v>s</v>
          </cell>
          <cell r="CT118">
            <v>0</v>
          </cell>
          <cell r="CU118" t="str">
            <v>s</v>
          </cell>
          <cell r="CV118" t="str">
            <v>s</v>
          </cell>
          <cell r="CW118" t="str">
            <v>s</v>
          </cell>
        </row>
        <row r="119">
          <cell r="E119">
            <v>0</v>
          </cell>
          <cell r="F119" t="str">
            <v>ca</v>
          </cell>
          <cell r="G119" t="str">
            <v>ca</v>
          </cell>
          <cell r="H119" t="str">
            <v>ca</v>
          </cell>
          <cell r="I119" t="str">
            <v>ca</v>
          </cell>
          <cell r="J119" t="str">
            <v>ca</v>
          </cell>
          <cell r="K119" t="str">
            <v>ca</v>
          </cell>
          <cell r="L119" t="str">
            <v>ca</v>
          </cell>
          <cell r="M119" t="str">
            <v>ca</v>
          </cell>
          <cell r="N119" t="str">
            <v>ca</v>
          </cell>
          <cell r="O119" t="str">
            <v>ca</v>
          </cell>
          <cell r="P119" t="str">
            <v>ca</v>
          </cell>
          <cell r="Q119" t="str">
            <v>ca</v>
          </cell>
          <cell r="R119" t="str">
            <v>ca</v>
          </cell>
          <cell r="S119" t="str">
            <v>ca</v>
          </cell>
          <cell r="T119" t="str">
            <v>ca</v>
          </cell>
          <cell r="U119" t="str">
            <v>ca</v>
          </cell>
          <cell r="V119" t="str">
            <v>ca</v>
          </cell>
          <cell r="W119" t="str">
            <v>ca</v>
          </cell>
          <cell r="X119" t="str">
            <v>ca</v>
          </cell>
          <cell r="Y119" t="str">
            <v>ca</v>
          </cell>
          <cell r="Z119" t="str">
            <v>ca</v>
          </cell>
          <cell r="AA119" t="str">
            <v>ca</v>
          </cell>
          <cell r="AB119" t="str">
            <v>ca</v>
          </cell>
          <cell r="AC119" t="str">
            <v>ca</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row>
        <row r="120">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t="str">
            <v>r</v>
          </cell>
          <cell r="AW120" t="str">
            <v>r</v>
          </cell>
          <cell r="AX120" t="str">
            <v>r</v>
          </cell>
          <cell r="AY120" t="str">
            <v>r</v>
          </cell>
          <cell r="AZ120" t="str">
            <v>r</v>
          </cell>
          <cell r="BA120" t="str">
            <v>r</v>
          </cell>
          <cell r="BB120" t="str">
            <v>r</v>
          </cell>
          <cell r="BC120" t="str">
            <v>r</v>
          </cell>
          <cell r="BD120" t="str">
            <v>r</v>
          </cell>
          <cell r="BE120" t="str">
            <v>r</v>
          </cell>
          <cell r="BF120" t="str">
            <v>r</v>
          </cell>
          <cell r="BG120" t="str">
            <v>r</v>
          </cell>
          <cell r="BH120" t="str">
            <v>r</v>
          </cell>
          <cell r="BI120" t="str">
            <v>r</v>
          </cell>
          <cell r="BJ120" t="str">
            <v>r</v>
          </cell>
          <cell r="BK120" t="str">
            <v>r</v>
          </cell>
          <cell r="BL120" t="str">
            <v>r</v>
          </cell>
          <cell r="BM120" t="str">
            <v>r</v>
          </cell>
          <cell r="BN120" t="str">
            <v>r</v>
          </cell>
          <cell r="BO120" t="str">
            <v>r</v>
          </cell>
          <cell r="BP120" t="str">
            <v>r</v>
          </cell>
          <cell r="BQ120" t="str">
            <v>r</v>
          </cell>
          <cell r="BR120" t="str">
            <v>r</v>
          </cell>
          <cell r="BS120" t="str">
            <v>r</v>
          </cell>
          <cell r="BT120">
            <v>0</v>
          </cell>
          <cell r="BU120" t="str">
            <v>ca</v>
          </cell>
          <cell r="BV120" t="str">
            <v>ca</v>
          </cell>
          <cell r="BW120" t="str">
            <v>ca</v>
          </cell>
          <cell r="BX120" t="str">
            <v>ca</v>
          </cell>
          <cell r="BY120" t="str">
            <v>ca</v>
          </cell>
          <cell r="BZ120" t="str">
            <v>ca</v>
          </cell>
          <cell r="CA120" t="str">
            <v>ca</v>
          </cell>
          <cell r="CB120" t="str">
            <v>ca</v>
          </cell>
          <cell r="CC120" t="str">
            <v>ca</v>
          </cell>
          <cell r="CD120" t="str">
            <v>ca</v>
          </cell>
          <cell r="CE120" t="str">
            <v>ca</v>
          </cell>
          <cell r="CF120" t="str">
            <v>ca</v>
          </cell>
          <cell r="CG120" t="str">
            <v>ca</v>
          </cell>
          <cell r="CH120" t="str">
            <v>ca</v>
          </cell>
          <cell r="CI120" t="str">
            <v>ca</v>
          </cell>
          <cell r="CJ120" t="str">
            <v>ca</v>
          </cell>
          <cell r="CK120" t="str">
            <v>ca</v>
          </cell>
          <cell r="CL120" t="str">
            <v>ca</v>
          </cell>
          <cell r="CM120" t="str">
            <v>ca</v>
          </cell>
          <cell r="CN120" t="str">
            <v>ca</v>
          </cell>
          <cell r="CO120" t="str">
            <v>ca</v>
          </cell>
          <cell r="CP120" t="str">
            <v>ca</v>
          </cell>
          <cell r="CQ120" t="str">
            <v>ca</v>
          </cell>
          <cell r="CR120" t="str">
            <v>ca</v>
          </cell>
          <cell r="CS120">
            <v>0</v>
          </cell>
          <cell r="CT120">
            <v>0</v>
          </cell>
          <cell r="CU120">
            <v>0</v>
          </cell>
          <cell r="CV120">
            <v>0</v>
          </cell>
          <cell r="CW120">
            <v>0</v>
          </cell>
        </row>
        <row r="121">
          <cell r="F121">
            <v>112</v>
          </cell>
          <cell r="H121">
            <v>112</v>
          </cell>
          <cell r="J121">
            <v>112</v>
          </cell>
          <cell r="L121">
            <v>112</v>
          </cell>
          <cell r="N121">
            <v>112</v>
          </cell>
          <cell r="P121">
            <v>112</v>
          </cell>
          <cell r="R121">
            <v>112</v>
          </cell>
          <cell r="T121">
            <v>112</v>
          </cell>
          <cell r="V121">
            <v>112</v>
          </cell>
          <cell r="X121">
            <v>112</v>
          </cell>
          <cell r="Z121">
            <v>112</v>
          </cell>
          <cell r="AB121">
            <v>112</v>
          </cell>
          <cell r="AD121">
            <v>112</v>
          </cell>
          <cell r="AF121">
            <v>112</v>
          </cell>
          <cell r="AH121">
            <v>0</v>
          </cell>
          <cell r="AJ121">
            <v>0</v>
          </cell>
          <cell r="AL121">
            <v>112</v>
          </cell>
          <cell r="AN121">
            <v>112</v>
          </cell>
          <cell r="AP121">
            <v>112</v>
          </cell>
          <cell r="AR121">
            <v>112</v>
          </cell>
          <cell r="AT121">
            <v>112</v>
          </cell>
          <cell r="AV121">
            <v>112</v>
          </cell>
          <cell r="AX121">
            <v>112</v>
          </cell>
          <cell r="AZ121">
            <v>112</v>
          </cell>
          <cell r="BB121">
            <v>112</v>
          </cell>
          <cell r="BD121">
            <v>112</v>
          </cell>
          <cell r="BF121">
            <v>112</v>
          </cell>
          <cell r="BH121">
            <v>112</v>
          </cell>
          <cell r="BJ121">
            <v>112</v>
          </cell>
          <cell r="BL121">
            <v>112</v>
          </cell>
          <cell r="BN121">
            <v>112</v>
          </cell>
          <cell r="BP121">
            <v>112</v>
          </cell>
          <cell r="BR121">
            <v>112</v>
          </cell>
          <cell r="BT121">
            <v>112</v>
          </cell>
          <cell r="BV121">
            <v>112</v>
          </cell>
          <cell r="BX121">
            <v>112</v>
          </cell>
          <cell r="BZ121">
            <v>112</v>
          </cell>
          <cell r="CB121">
            <v>112</v>
          </cell>
          <cell r="CD121">
            <v>112</v>
          </cell>
          <cell r="CF121">
            <v>112</v>
          </cell>
          <cell r="CH121">
            <v>112</v>
          </cell>
          <cell r="CJ121">
            <v>112</v>
          </cell>
          <cell r="CL121">
            <v>112</v>
          </cell>
          <cell r="CN121">
            <v>112</v>
          </cell>
          <cell r="CP121">
            <v>112</v>
          </cell>
          <cell r="CR121">
            <v>112</v>
          </cell>
          <cell r="CT121">
            <v>112</v>
          </cell>
          <cell r="CV121">
            <v>112</v>
          </cell>
        </row>
        <row r="122">
          <cell r="F122">
            <v>1</v>
          </cell>
          <cell r="H122">
            <v>0</v>
          </cell>
          <cell r="J122">
            <v>0</v>
          </cell>
          <cell r="L122">
            <v>1</v>
          </cell>
          <cell r="N122">
            <v>0</v>
          </cell>
          <cell r="P122">
            <v>2</v>
          </cell>
          <cell r="R122">
            <v>0</v>
          </cell>
          <cell r="T122">
            <v>1</v>
          </cell>
          <cell r="V122">
            <v>0</v>
          </cell>
          <cell r="X122">
            <v>1</v>
          </cell>
          <cell r="Z122">
            <v>0</v>
          </cell>
          <cell r="AB122">
            <v>1</v>
          </cell>
          <cell r="AD122">
            <v>0</v>
          </cell>
          <cell r="AF122">
            <v>0</v>
          </cell>
          <cell r="AH122">
            <v>0</v>
          </cell>
          <cell r="AJ122">
            <v>0</v>
          </cell>
          <cell r="AL122">
            <v>0</v>
          </cell>
          <cell r="AN122">
            <v>0</v>
          </cell>
          <cell r="AP122">
            <v>2</v>
          </cell>
          <cell r="AR122">
            <v>0</v>
          </cell>
          <cell r="AT122">
            <v>1</v>
          </cell>
          <cell r="AV122">
            <v>0</v>
          </cell>
          <cell r="AX122">
            <v>1</v>
          </cell>
          <cell r="AZ122">
            <v>0</v>
          </cell>
          <cell r="BB122">
            <v>0</v>
          </cell>
          <cell r="BD122">
            <v>0</v>
          </cell>
          <cell r="BF122">
            <v>0</v>
          </cell>
          <cell r="BH122">
            <v>2</v>
          </cell>
          <cell r="BJ122">
            <v>0</v>
          </cell>
          <cell r="BL122">
            <v>1</v>
          </cell>
          <cell r="BN122">
            <v>0</v>
          </cell>
          <cell r="BP122">
            <v>1</v>
          </cell>
          <cell r="BR122">
            <v>0</v>
          </cell>
          <cell r="BT122">
            <v>0</v>
          </cell>
          <cell r="BV122">
            <v>0</v>
          </cell>
          <cell r="BX122">
            <v>0</v>
          </cell>
          <cell r="BZ122">
            <v>2</v>
          </cell>
          <cell r="CB122">
            <v>0</v>
          </cell>
          <cell r="CD122">
            <v>1</v>
          </cell>
          <cell r="CF122">
            <v>0</v>
          </cell>
          <cell r="CH122">
            <v>1</v>
          </cell>
          <cell r="CJ122">
            <v>0</v>
          </cell>
          <cell r="CL122">
            <v>0</v>
          </cell>
          <cell r="CN122">
            <v>0</v>
          </cell>
          <cell r="CP122">
            <v>0</v>
          </cell>
          <cell r="CR122">
            <v>0</v>
          </cell>
          <cell r="CT122">
            <v>2</v>
          </cell>
          <cell r="CV122">
            <v>0</v>
          </cell>
        </row>
        <row r="123">
          <cell r="F123" t="str">
            <v>Stop charge at 1300H for uptake leak repair (outer shell). Approximate duration time 1 hr.</v>
          </cell>
        </row>
        <row r="124">
          <cell r="E124" t="str">
            <v>UNDER REPAIR</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row>
        <row r="125">
          <cell r="E125" t="str">
            <v>OPERATING</v>
          </cell>
          <cell r="F125" t="str">
            <v>c</v>
          </cell>
          <cell r="G125" t="str">
            <v>c</v>
          </cell>
          <cell r="H125" t="str">
            <v>c</v>
          </cell>
          <cell r="I125" t="str">
            <v>c</v>
          </cell>
          <cell r="J125" t="str">
            <v>c</v>
          </cell>
          <cell r="K125" t="str">
            <v>c</v>
          </cell>
          <cell r="L125" t="str">
            <v>c</v>
          </cell>
          <cell r="M125" t="str">
            <v>c</v>
          </cell>
          <cell r="N125" t="str">
            <v>c</v>
          </cell>
          <cell r="O125" t="str">
            <v>c</v>
          </cell>
          <cell r="P125" t="str">
            <v>c</v>
          </cell>
          <cell r="Q125" t="str">
            <v>c</v>
          </cell>
          <cell r="R125" t="str">
            <v>c</v>
          </cell>
          <cell r="S125" t="str">
            <v>c</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t="str">
            <v>s</v>
          </cell>
          <cell r="AP125" t="str">
            <v>s</v>
          </cell>
          <cell r="AQ125" t="str">
            <v>s</v>
          </cell>
          <cell r="AR125" t="str">
            <v>s</v>
          </cell>
          <cell r="AS125">
            <v>0</v>
          </cell>
          <cell r="AT125" t="str">
            <v>s</v>
          </cell>
          <cell r="AU125" t="str">
            <v>s</v>
          </cell>
          <cell r="AV125" t="str">
            <v>s</v>
          </cell>
          <cell r="AW125">
            <v>0</v>
          </cell>
          <cell r="AX125" t="str">
            <v>s</v>
          </cell>
          <cell r="AY125" t="str">
            <v>s</v>
          </cell>
          <cell r="AZ125" t="str">
            <v>s</v>
          </cell>
          <cell r="BA125">
            <v>0</v>
          </cell>
          <cell r="BB125" t="str">
            <v>s</v>
          </cell>
          <cell r="BC125" t="str">
            <v>s</v>
          </cell>
          <cell r="BD125" t="str">
            <v>s</v>
          </cell>
          <cell r="BE125">
            <v>0</v>
          </cell>
          <cell r="BF125">
            <v>0</v>
          </cell>
          <cell r="BG125" t="str">
            <v>c</v>
          </cell>
          <cell r="BH125" t="str">
            <v>c</v>
          </cell>
          <cell r="BI125" t="str">
            <v>c</v>
          </cell>
          <cell r="BJ125" t="str">
            <v>c</v>
          </cell>
          <cell r="BK125" t="str">
            <v>c</v>
          </cell>
          <cell r="BL125" t="str">
            <v>c</v>
          </cell>
          <cell r="BM125" t="str">
            <v>c</v>
          </cell>
          <cell r="BN125" t="str">
            <v>c</v>
          </cell>
          <cell r="BO125" t="str">
            <v>c</v>
          </cell>
          <cell r="BP125" t="str">
            <v>c</v>
          </cell>
          <cell r="BQ125" t="str">
            <v>c</v>
          </cell>
          <cell r="BR125" t="str">
            <v>c</v>
          </cell>
          <cell r="BS125" t="str">
            <v>c</v>
          </cell>
          <cell r="BT125" t="str">
            <v>c</v>
          </cell>
          <cell r="BU125" t="str">
            <v>c</v>
          </cell>
          <cell r="BV125" t="str">
            <v>c</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t="str">
            <v>s</v>
          </cell>
          <cell r="CS125" t="str">
            <v>s</v>
          </cell>
          <cell r="CT125" t="str">
            <v>s</v>
          </cell>
          <cell r="CU125" t="str">
            <v>s</v>
          </cell>
          <cell r="CV125">
            <v>0</v>
          </cell>
          <cell r="CW125" t="str">
            <v>s</v>
          </cell>
        </row>
        <row r="126">
          <cell r="E126" t="str">
            <v>OPERATING</v>
          </cell>
          <cell r="F126" t="str">
            <v>s</v>
          </cell>
          <cell r="G126" t="str">
            <v>s</v>
          </cell>
          <cell r="H126" t="str">
            <v>s</v>
          </cell>
          <cell r="I126" t="str">
            <v>s</v>
          </cell>
          <cell r="J126">
            <v>0</v>
          </cell>
          <cell r="K126" t="str">
            <v>s</v>
          </cell>
          <cell r="L126" t="str">
            <v>s</v>
          </cell>
          <cell r="M126" t="str">
            <v>s</v>
          </cell>
          <cell r="N126">
            <v>0</v>
          </cell>
          <cell r="O126" t="str">
            <v>s</v>
          </cell>
          <cell r="P126" t="str">
            <v>s</v>
          </cell>
          <cell r="Q126" t="str">
            <v>s</v>
          </cell>
          <cell r="R126">
            <v>0</v>
          </cell>
          <cell r="S126">
            <v>0</v>
          </cell>
          <cell r="T126" t="str">
            <v>c</v>
          </cell>
          <cell r="U126" t="str">
            <v>c</v>
          </cell>
          <cell r="V126" t="str">
            <v>c</v>
          </cell>
          <cell r="W126" t="str">
            <v>c</v>
          </cell>
          <cell r="X126" t="str">
            <v>c</v>
          </cell>
          <cell r="Y126" t="str">
            <v>c</v>
          </cell>
          <cell r="Z126" t="str">
            <v>c</v>
          </cell>
          <cell r="AA126" t="str">
            <v>c</v>
          </cell>
          <cell r="AB126" t="str">
            <v>c</v>
          </cell>
          <cell r="AC126" t="str">
            <v>c</v>
          </cell>
          <cell r="AD126" t="str">
            <v>c</v>
          </cell>
          <cell r="AE126" t="str">
            <v>c</v>
          </cell>
          <cell r="AF126" t="str">
            <v>c</v>
          </cell>
          <cell r="AG126" t="str">
            <v>c</v>
          </cell>
          <cell r="AH126" t="str">
            <v>c</v>
          </cell>
          <cell r="AI126" t="str">
            <v>c</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t="str">
            <v>s</v>
          </cell>
          <cell r="BI126" t="str">
            <v>s</v>
          </cell>
          <cell r="BJ126" t="str">
            <v>s</v>
          </cell>
          <cell r="BK126" t="str">
            <v>s</v>
          </cell>
          <cell r="BL126">
            <v>0</v>
          </cell>
          <cell r="BM126" t="str">
            <v>s</v>
          </cell>
          <cell r="BN126" t="str">
            <v>s</v>
          </cell>
          <cell r="BO126" t="str">
            <v>s</v>
          </cell>
          <cell r="BP126">
            <v>0</v>
          </cell>
          <cell r="BQ126" t="str">
            <v>s</v>
          </cell>
          <cell r="BR126" t="str">
            <v>s</v>
          </cell>
          <cell r="BS126" t="str">
            <v>s</v>
          </cell>
          <cell r="BT126">
            <v>0</v>
          </cell>
          <cell r="BU126">
            <v>0</v>
          </cell>
          <cell r="BV126" t="str">
            <v>c</v>
          </cell>
          <cell r="BW126" t="str">
            <v>c</v>
          </cell>
          <cell r="BX126" t="str">
            <v>c</v>
          </cell>
          <cell r="BY126" t="str">
            <v>c</v>
          </cell>
          <cell r="BZ126" t="str">
            <v>c</v>
          </cell>
          <cell r="CA126" t="str">
            <v>c</v>
          </cell>
          <cell r="CB126" t="str">
            <v>c</v>
          </cell>
          <cell r="CC126" t="str">
            <v>c</v>
          </cell>
          <cell r="CD126" t="str">
            <v>c</v>
          </cell>
          <cell r="CE126" t="str">
            <v>c</v>
          </cell>
          <cell r="CF126" t="str">
            <v>c</v>
          </cell>
          <cell r="CG126" t="str">
            <v>c</v>
          </cell>
          <cell r="CH126" t="str">
            <v>c</v>
          </cell>
          <cell r="CI126" t="str">
            <v>c</v>
          </cell>
          <cell r="CJ126" t="str">
            <v>c</v>
          </cell>
          <cell r="CK126" t="str">
            <v>c</v>
          </cell>
          <cell r="CL126">
            <v>0</v>
          </cell>
          <cell r="CM126">
            <v>0</v>
          </cell>
          <cell r="CN126">
            <v>0</v>
          </cell>
          <cell r="CO126">
            <v>0</v>
          </cell>
          <cell r="CP126">
            <v>0</v>
          </cell>
          <cell r="CQ126">
            <v>0</v>
          </cell>
          <cell r="CR126">
            <v>0</v>
          </cell>
          <cell r="CS126">
            <v>0</v>
          </cell>
          <cell r="CT126">
            <v>0</v>
          </cell>
          <cell r="CU126">
            <v>0</v>
          </cell>
          <cell r="CV126">
            <v>0</v>
          </cell>
          <cell r="CW126">
            <v>0</v>
          </cell>
        </row>
        <row r="127">
          <cell r="E127" t="str">
            <v>OPERATING</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t="str">
            <v>s</v>
          </cell>
          <cell r="W127" t="str">
            <v>s</v>
          </cell>
          <cell r="X127" t="str">
            <v>s</v>
          </cell>
          <cell r="Y127" t="str">
            <v>s</v>
          </cell>
          <cell r="Z127">
            <v>0</v>
          </cell>
          <cell r="AA127" t="str">
            <v>s</v>
          </cell>
          <cell r="AB127" t="str">
            <v>s</v>
          </cell>
          <cell r="AC127" t="str">
            <v>s</v>
          </cell>
          <cell r="AD127">
            <v>0</v>
          </cell>
          <cell r="AE127" t="str">
            <v>s</v>
          </cell>
          <cell r="AF127" t="str">
            <v>s</v>
          </cell>
          <cell r="AG127" t="str">
            <v>s</v>
          </cell>
          <cell r="AH127">
            <v>0</v>
          </cell>
          <cell r="AI127" t="str">
            <v>s</v>
          </cell>
          <cell r="AJ127" t="str">
            <v>s</v>
          </cell>
          <cell r="AK127" t="str">
            <v>s</v>
          </cell>
          <cell r="AL127">
            <v>0</v>
          </cell>
          <cell r="AM127">
            <v>0</v>
          </cell>
          <cell r="AN127" t="str">
            <v>c</v>
          </cell>
          <cell r="AO127" t="str">
            <v>c</v>
          </cell>
          <cell r="AP127" t="str">
            <v>c</v>
          </cell>
          <cell r="AQ127" t="str">
            <v>c</v>
          </cell>
          <cell r="AR127" t="str">
            <v>c</v>
          </cell>
          <cell r="AS127" t="str">
            <v>c</v>
          </cell>
          <cell r="AT127" t="str">
            <v>c</v>
          </cell>
          <cell r="AU127" t="str">
            <v>c</v>
          </cell>
          <cell r="AV127" t="str">
            <v>c</v>
          </cell>
          <cell r="AW127" t="str">
            <v>c</v>
          </cell>
          <cell r="AX127" t="str">
            <v>c</v>
          </cell>
          <cell r="AY127" t="str">
            <v>c</v>
          </cell>
          <cell r="AZ127" t="str">
            <v>c</v>
          </cell>
          <cell r="BA127" t="str">
            <v>c</v>
          </cell>
          <cell r="BB127" t="str">
            <v>c</v>
          </cell>
          <cell r="BC127" t="str">
            <v>c</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t="str">
            <v>s</v>
          </cell>
          <cell r="BZ127" t="str">
            <v>s</v>
          </cell>
          <cell r="CA127" t="str">
            <v>s</v>
          </cell>
          <cell r="CB127" t="str">
            <v>s</v>
          </cell>
          <cell r="CC127">
            <v>0</v>
          </cell>
          <cell r="CD127" t="str">
            <v>s</v>
          </cell>
          <cell r="CE127" t="str">
            <v>s</v>
          </cell>
          <cell r="CF127" t="str">
            <v>s</v>
          </cell>
          <cell r="CG127">
            <v>0</v>
          </cell>
          <cell r="CH127" t="str">
            <v>s</v>
          </cell>
          <cell r="CI127" t="str">
            <v>s</v>
          </cell>
          <cell r="CJ127" t="str">
            <v>s</v>
          </cell>
          <cell r="CK127">
            <v>0</v>
          </cell>
          <cell r="CL127" t="str">
            <v>s</v>
          </cell>
          <cell r="CM127" t="str">
            <v>s</v>
          </cell>
          <cell r="CN127" t="str">
            <v>s</v>
          </cell>
          <cell r="CO127">
            <v>0</v>
          </cell>
          <cell r="CP127">
            <v>0</v>
          </cell>
          <cell r="CQ127" t="str">
            <v>c</v>
          </cell>
          <cell r="CR127" t="str">
            <v>c</v>
          </cell>
          <cell r="CS127" t="str">
            <v>c</v>
          </cell>
          <cell r="CT127" t="str">
            <v>c</v>
          </cell>
          <cell r="CU127" t="str">
            <v>c</v>
          </cell>
          <cell r="CV127" t="str">
            <v>c</v>
          </cell>
          <cell r="CW127" t="str">
            <v>c</v>
          </cell>
        </row>
        <row r="128">
          <cell r="E128">
            <v>0</v>
          </cell>
          <cell r="F128">
            <v>0</v>
          </cell>
          <cell r="G128">
            <v>0</v>
          </cell>
          <cell r="H128">
            <v>0</v>
          </cell>
          <cell r="I128">
            <v>0</v>
          </cell>
          <cell r="J128" t="str">
            <v>r</v>
          </cell>
          <cell r="K128" t="str">
            <v>r</v>
          </cell>
          <cell r="L128" t="str">
            <v>r</v>
          </cell>
          <cell r="M128" t="str">
            <v>r</v>
          </cell>
          <cell r="N128" t="str">
            <v>r</v>
          </cell>
          <cell r="O128" t="str">
            <v>r</v>
          </cell>
          <cell r="P128" t="str">
            <v>r</v>
          </cell>
          <cell r="Q128" t="str">
            <v>r</v>
          </cell>
          <cell r="R128" t="str">
            <v>r</v>
          </cell>
          <cell r="S128" t="str">
            <v>r</v>
          </cell>
          <cell r="T128" t="str">
            <v>r</v>
          </cell>
          <cell r="U128" t="str">
            <v>r</v>
          </cell>
          <cell r="V128" t="str">
            <v>r</v>
          </cell>
          <cell r="W128" t="str">
            <v>r</v>
          </cell>
          <cell r="X128" t="str">
            <v>r</v>
          </cell>
          <cell r="Y128" t="str">
            <v>r</v>
          </cell>
          <cell r="Z128" t="str">
            <v>r</v>
          </cell>
          <cell r="AA128" t="str">
            <v>r</v>
          </cell>
          <cell r="AB128" t="str">
            <v>r</v>
          </cell>
          <cell r="AC128" t="str">
            <v>r</v>
          </cell>
          <cell r="AD128" t="str">
            <v>r</v>
          </cell>
          <cell r="AE128" t="str">
            <v>r</v>
          </cell>
          <cell r="AF128" t="str">
            <v>r</v>
          </cell>
          <cell r="AG128" t="str">
            <v>r</v>
          </cell>
          <cell r="AH128">
            <v>0</v>
          </cell>
          <cell r="AI128" t="str">
            <v>ca</v>
          </cell>
          <cell r="AJ128" t="str">
            <v>ca</v>
          </cell>
          <cell r="AK128" t="str">
            <v>ca</v>
          </cell>
          <cell r="AL128" t="str">
            <v>ca</v>
          </cell>
          <cell r="AM128" t="str">
            <v>ca</v>
          </cell>
          <cell r="AN128" t="str">
            <v>ca</v>
          </cell>
          <cell r="AO128" t="str">
            <v>ca</v>
          </cell>
          <cell r="AP128" t="str">
            <v>ca</v>
          </cell>
          <cell r="AQ128" t="str">
            <v>ca</v>
          </cell>
          <cell r="AR128" t="str">
            <v>ca</v>
          </cell>
          <cell r="AS128" t="str">
            <v>ca</v>
          </cell>
          <cell r="AT128" t="str">
            <v>ca</v>
          </cell>
          <cell r="AU128" t="str">
            <v>ca</v>
          </cell>
          <cell r="AV128" t="str">
            <v>ca</v>
          </cell>
          <cell r="AW128" t="str">
            <v>ca</v>
          </cell>
          <cell r="AX128" t="str">
            <v>ca</v>
          </cell>
          <cell r="AY128" t="str">
            <v>ca</v>
          </cell>
          <cell r="AZ128" t="str">
            <v>ca</v>
          </cell>
          <cell r="BA128" t="str">
            <v>ca</v>
          </cell>
          <cell r="BB128" t="str">
            <v>ca</v>
          </cell>
          <cell r="BC128" t="str">
            <v>ca</v>
          </cell>
          <cell r="BD128" t="str">
            <v>ca</v>
          </cell>
          <cell r="BE128" t="str">
            <v>ca</v>
          </cell>
          <cell r="BF128" t="str">
            <v>ca</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row>
        <row r="129">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t="str">
            <v>r</v>
          </cell>
          <cell r="BH129" t="str">
            <v>r</v>
          </cell>
          <cell r="BI129" t="str">
            <v>r</v>
          </cell>
          <cell r="BJ129" t="str">
            <v>r</v>
          </cell>
          <cell r="BK129" t="str">
            <v>r</v>
          </cell>
          <cell r="BL129" t="str">
            <v>r</v>
          </cell>
          <cell r="BM129" t="str">
            <v>r</v>
          </cell>
          <cell r="BN129" t="str">
            <v>r</v>
          </cell>
          <cell r="BO129" t="str">
            <v>r</v>
          </cell>
          <cell r="BP129" t="str">
            <v>r</v>
          </cell>
          <cell r="BQ129" t="str">
            <v>r</v>
          </cell>
          <cell r="BR129" t="str">
            <v>r</v>
          </cell>
          <cell r="BS129" t="str">
            <v>r</v>
          </cell>
          <cell r="BT129" t="str">
            <v>r</v>
          </cell>
          <cell r="BU129" t="str">
            <v>r</v>
          </cell>
          <cell r="BV129" t="str">
            <v>r</v>
          </cell>
          <cell r="BW129" t="str">
            <v>r</v>
          </cell>
          <cell r="BX129" t="str">
            <v>r</v>
          </cell>
          <cell r="BY129" t="str">
            <v>r</v>
          </cell>
          <cell r="BZ129" t="str">
            <v>r</v>
          </cell>
          <cell r="CA129" t="str">
            <v>r</v>
          </cell>
          <cell r="CB129" t="str">
            <v>r</v>
          </cell>
          <cell r="CC129">
            <v>0</v>
          </cell>
          <cell r="CD129" t="str">
            <v>ca</v>
          </cell>
          <cell r="CE129" t="str">
            <v>ca</v>
          </cell>
          <cell r="CF129" t="str">
            <v>ca</v>
          </cell>
          <cell r="CG129" t="str">
            <v>ca</v>
          </cell>
          <cell r="CH129" t="str">
            <v>ca</v>
          </cell>
          <cell r="CI129" t="str">
            <v>ca</v>
          </cell>
          <cell r="CJ129" t="str">
            <v>ca</v>
          </cell>
          <cell r="CK129" t="str">
            <v>ca</v>
          </cell>
          <cell r="CL129" t="str">
            <v>ca</v>
          </cell>
          <cell r="CM129" t="str">
            <v>ca</v>
          </cell>
          <cell r="CN129" t="str">
            <v>ca</v>
          </cell>
          <cell r="CO129" t="str">
            <v>ca</v>
          </cell>
          <cell r="CP129" t="str">
            <v>ca</v>
          </cell>
          <cell r="CQ129" t="str">
            <v>ca</v>
          </cell>
          <cell r="CR129" t="str">
            <v>ca</v>
          </cell>
          <cell r="CS129" t="str">
            <v>ca</v>
          </cell>
          <cell r="CT129" t="str">
            <v>ca</v>
          </cell>
          <cell r="CU129" t="str">
            <v>ca</v>
          </cell>
          <cell r="CV129" t="str">
            <v>ca</v>
          </cell>
          <cell r="CW129" t="str">
            <v>ca</v>
          </cell>
        </row>
        <row r="130">
          <cell r="F130">
            <v>0</v>
          </cell>
          <cell r="H130">
            <v>0</v>
          </cell>
          <cell r="J130">
            <v>0</v>
          </cell>
          <cell r="L130">
            <v>0</v>
          </cell>
          <cell r="N130">
            <v>0</v>
          </cell>
          <cell r="P130">
            <v>0</v>
          </cell>
          <cell r="R130">
            <v>0</v>
          </cell>
          <cell r="T130">
            <v>0</v>
          </cell>
          <cell r="V130">
            <v>0</v>
          </cell>
          <cell r="X130">
            <v>0</v>
          </cell>
          <cell r="Z130">
            <v>0</v>
          </cell>
          <cell r="AB130">
            <v>60</v>
          </cell>
          <cell r="AD130">
            <v>60</v>
          </cell>
          <cell r="AF130">
            <v>80</v>
          </cell>
          <cell r="AH130">
            <v>100</v>
          </cell>
          <cell r="AJ130">
            <v>112</v>
          </cell>
          <cell r="AL130">
            <v>112</v>
          </cell>
          <cell r="AN130">
            <v>112</v>
          </cell>
          <cell r="AP130">
            <v>112</v>
          </cell>
          <cell r="AR130">
            <v>112</v>
          </cell>
          <cell r="AT130">
            <v>112</v>
          </cell>
          <cell r="AV130">
            <v>112</v>
          </cell>
          <cell r="AX130">
            <v>112</v>
          </cell>
          <cell r="AZ130">
            <v>112</v>
          </cell>
          <cell r="BB130">
            <v>112</v>
          </cell>
          <cell r="BD130">
            <v>112</v>
          </cell>
          <cell r="BF130">
            <v>112</v>
          </cell>
          <cell r="BH130">
            <v>112</v>
          </cell>
          <cell r="BJ130">
            <v>112</v>
          </cell>
          <cell r="BL130">
            <v>112</v>
          </cell>
          <cell r="BN130">
            <v>112</v>
          </cell>
          <cell r="BP130">
            <v>112</v>
          </cell>
          <cell r="BR130">
            <v>112</v>
          </cell>
          <cell r="BT130">
            <v>112</v>
          </cell>
          <cell r="BV130">
            <v>112</v>
          </cell>
          <cell r="BX130">
            <v>112</v>
          </cell>
          <cell r="BZ130">
            <v>112</v>
          </cell>
          <cell r="CB130">
            <v>112</v>
          </cell>
          <cell r="CD130">
            <v>112</v>
          </cell>
          <cell r="CF130">
            <v>112</v>
          </cell>
          <cell r="CH130">
            <v>112</v>
          </cell>
          <cell r="CJ130">
            <v>112</v>
          </cell>
          <cell r="CL130">
            <v>112</v>
          </cell>
          <cell r="CN130">
            <v>112</v>
          </cell>
          <cell r="CP130">
            <v>112</v>
          </cell>
          <cell r="CR130">
            <v>112</v>
          </cell>
          <cell r="CT130">
            <v>112</v>
          </cell>
          <cell r="CV130">
            <v>112</v>
          </cell>
        </row>
        <row r="131">
          <cell r="F131">
            <v>0</v>
          </cell>
          <cell r="H131">
            <v>0</v>
          </cell>
          <cell r="J131">
            <v>0</v>
          </cell>
          <cell r="L131">
            <v>0</v>
          </cell>
          <cell r="N131">
            <v>0</v>
          </cell>
          <cell r="P131">
            <v>0</v>
          </cell>
          <cell r="R131">
            <v>0</v>
          </cell>
          <cell r="T131">
            <v>0</v>
          </cell>
          <cell r="V131">
            <v>0</v>
          </cell>
          <cell r="X131">
            <v>0</v>
          </cell>
          <cell r="Z131">
            <v>0</v>
          </cell>
          <cell r="AB131">
            <v>0</v>
          </cell>
          <cell r="AD131">
            <v>0</v>
          </cell>
          <cell r="AF131">
            <v>0</v>
          </cell>
          <cell r="AH131">
            <v>0</v>
          </cell>
          <cell r="AJ131">
            <v>2</v>
          </cell>
          <cell r="AL131">
            <v>0</v>
          </cell>
          <cell r="AN131">
            <v>1</v>
          </cell>
          <cell r="AP131">
            <v>0</v>
          </cell>
          <cell r="AR131">
            <v>1</v>
          </cell>
          <cell r="AT131">
            <v>0</v>
          </cell>
          <cell r="AV131">
            <v>0</v>
          </cell>
          <cell r="AX131">
            <v>0</v>
          </cell>
          <cell r="AZ131">
            <v>0</v>
          </cell>
          <cell r="BB131">
            <v>0</v>
          </cell>
          <cell r="BD131">
            <v>2</v>
          </cell>
          <cell r="BF131">
            <v>0</v>
          </cell>
          <cell r="BH131">
            <v>1</v>
          </cell>
          <cell r="BJ131">
            <v>0</v>
          </cell>
          <cell r="BL131">
            <v>1</v>
          </cell>
          <cell r="BN131">
            <v>0</v>
          </cell>
          <cell r="BP131">
            <v>0</v>
          </cell>
          <cell r="BR131">
            <v>0</v>
          </cell>
          <cell r="BT131">
            <v>0</v>
          </cell>
          <cell r="BV131">
            <v>2</v>
          </cell>
          <cell r="BX131">
            <v>0</v>
          </cell>
          <cell r="BZ131">
            <v>1</v>
          </cell>
          <cell r="CB131">
            <v>0</v>
          </cell>
          <cell r="CD131">
            <v>1</v>
          </cell>
          <cell r="CF131">
            <v>0</v>
          </cell>
          <cell r="CH131">
            <v>0</v>
          </cell>
          <cell r="CJ131">
            <v>0</v>
          </cell>
          <cell r="CL131">
            <v>0</v>
          </cell>
          <cell r="CN131">
            <v>2</v>
          </cell>
          <cell r="CP131">
            <v>0</v>
          </cell>
          <cell r="CR131">
            <v>1</v>
          </cell>
          <cell r="CT131">
            <v>0</v>
          </cell>
          <cell r="CV131">
            <v>1</v>
          </cell>
        </row>
        <row r="132">
          <cell r="F132" t="str">
            <v>Shut down due to BL-C56 high vibration. Estimated time of repair is up to 1100H.</v>
          </cell>
        </row>
        <row r="133">
          <cell r="E133" t="str">
            <v>UNDER REPAIR</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cell r="BQ133">
            <v>0</v>
          </cell>
          <cell r="BR133">
            <v>0</v>
          </cell>
          <cell r="BS133">
            <v>0</v>
          </cell>
          <cell r="BT133">
            <v>0</v>
          </cell>
          <cell r="BU133">
            <v>0</v>
          </cell>
          <cell r="BV133">
            <v>0</v>
          </cell>
          <cell r="BW133">
            <v>0</v>
          </cell>
          <cell r="BX133">
            <v>0</v>
          </cell>
          <cell r="BY133">
            <v>0</v>
          </cell>
          <cell r="BZ133">
            <v>0</v>
          </cell>
          <cell r="CA133">
            <v>0</v>
          </cell>
          <cell r="CB133">
            <v>0</v>
          </cell>
          <cell r="CC133">
            <v>0</v>
          </cell>
          <cell r="CD133">
            <v>0</v>
          </cell>
          <cell r="CE133">
            <v>0</v>
          </cell>
          <cell r="CF133">
            <v>0</v>
          </cell>
          <cell r="CG133">
            <v>0</v>
          </cell>
          <cell r="CH133">
            <v>0</v>
          </cell>
          <cell r="CI133">
            <v>0</v>
          </cell>
          <cell r="CJ133">
            <v>0</v>
          </cell>
          <cell r="CK133">
            <v>0</v>
          </cell>
          <cell r="CL133">
            <v>0</v>
          </cell>
          <cell r="CM133">
            <v>0</v>
          </cell>
          <cell r="CN133">
            <v>0</v>
          </cell>
          <cell r="CO133">
            <v>0</v>
          </cell>
          <cell r="CP133">
            <v>0</v>
          </cell>
          <cell r="CQ133">
            <v>0</v>
          </cell>
          <cell r="CR133">
            <v>0</v>
          </cell>
          <cell r="CS133">
            <v>0</v>
          </cell>
          <cell r="CT133">
            <v>0</v>
          </cell>
          <cell r="CU133">
            <v>0</v>
          </cell>
          <cell r="CV133">
            <v>0</v>
          </cell>
          <cell r="CW133">
            <v>0</v>
          </cell>
        </row>
        <row r="134">
          <cell r="E134" t="str">
            <v>OPERATING</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t="str">
            <v>s</v>
          </cell>
          <cell r="AT134" t="str">
            <v>s</v>
          </cell>
          <cell r="AU134" t="str">
            <v>s</v>
          </cell>
          <cell r="AV134" t="str">
            <v>s</v>
          </cell>
          <cell r="AW134">
            <v>0</v>
          </cell>
          <cell r="AX134" t="str">
            <v>s</v>
          </cell>
          <cell r="AY134" t="str">
            <v>s</v>
          </cell>
          <cell r="AZ134" t="str">
            <v>s</v>
          </cell>
          <cell r="BA134">
            <v>0</v>
          </cell>
          <cell r="BB134" t="str">
            <v>s</v>
          </cell>
          <cell r="BC134" t="str">
            <v>s</v>
          </cell>
          <cell r="BD134" t="str">
            <v>s</v>
          </cell>
          <cell r="BE134">
            <v>0</v>
          </cell>
          <cell r="BF134" t="str">
            <v>s</v>
          </cell>
          <cell r="BG134" t="str">
            <v>s</v>
          </cell>
          <cell r="BH134" t="str">
            <v>s</v>
          </cell>
          <cell r="BI134">
            <v>0</v>
          </cell>
          <cell r="BJ134">
            <v>0</v>
          </cell>
          <cell r="BK134" t="str">
            <v>c</v>
          </cell>
          <cell r="BL134" t="str">
            <v>c</v>
          </cell>
          <cell r="BM134" t="str">
            <v>c</v>
          </cell>
          <cell r="BN134" t="str">
            <v>c</v>
          </cell>
          <cell r="BO134" t="str">
            <v>c</v>
          </cell>
          <cell r="BP134" t="str">
            <v>c</v>
          </cell>
          <cell r="BQ134" t="str">
            <v>c</v>
          </cell>
          <cell r="BR134" t="str">
            <v>c</v>
          </cell>
          <cell r="BS134" t="str">
            <v>c</v>
          </cell>
          <cell r="BT134" t="str">
            <v>c</v>
          </cell>
          <cell r="BU134" t="str">
            <v>c</v>
          </cell>
          <cell r="BV134" t="str">
            <v>c</v>
          </cell>
          <cell r="BW134" t="str">
            <v>c</v>
          </cell>
          <cell r="BX134" t="str">
            <v>c</v>
          </cell>
          <cell r="BY134" t="str">
            <v>c</v>
          </cell>
          <cell r="BZ134" t="str">
            <v>c</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t="str">
            <v>s</v>
          </cell>
          <cell r="CS134" t="str">
            <v>s</v>
          </cell>
          <cell r="CT134" t="str">
            <v>s</v>
          </cell>
          <cell r="CU134" t="str">
            <v>s</v>
          </cell>
          <cell r="CV134">
            <v>0</v>
          </cell>
          <cell r="CW134" t="str">
            <v>s</v>
          </cell>
        </row>
        <row r="135">
          <cell r="E135" t="str">
            <v>OPERATING</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t="str">
            <v>s</v>
          </cell>
          <cell r="BM135" t="str">
            <v>s</v>
          </cell>
          <cell r="BN135" t="str">
            <v>s</v>
          </cell>
          <cell r="BO135" t="str">
            <v>s</v>
          </cell>
          <cell r="BP135">
            <v>0</v>
          </cell>
          <cell r="BQ135" t="str">
            <v>s</v>
          </cell>
          <cell r="BR135" t="str">
            <v>s</v>
          </cell>
          <cell r="BS135" t="str">
            <v>s</v>
          </cell>
          <cell r="BT135">
            <v>0</v>
          </cell>
          <cell r="BU135" t="str">
            <v>s</v>
          </cell>
          <cell r="BV135" t="str">
            <v>s</v>
          </cell>
          <cell r="BW135" t="str">
            <v>s</v>
          </cell>
          <cell r="BX135">
            <v>0</v>
          </cell>
          <cell r="BY135">
            <v>0</v>
          </cell>
          <cell r="BZ135" t="str">
            <v>c</v>
          </cell>
          <cell r="CA135" t="str">
            <v>c</v>
          </cell>
          <cell r="CB135" t="str">
            <v>c</v>
          </cell>
          <cell r="CC135" t="str">
            <v>c</v>
          </cell>
          <cell r="CD135" t="str">
            <v>c</v>
          </cell>
          <cell r="CE135" t="str">
            <v>c</v>
          </cell>
          <cell r="CF135" t="str">
            <v>c</v>
          </cell>
          <cell r="CG135" t="str">
            <v>c</v>
          </cell>
          <cell r="CH135" t="str">
            <v>c</v>
          </cell>
          <cell r="CI135" t="str">
            <v>c</v>
          </cell>
          <cell r="CJ135" t="str">
            <v>c</v>
          </cell>
          <cell r="CK135" t="str">
            <v>c</v>
          </cell>
          <cell r="CL135" t="str">
            <v>c</v>
          </cell>
          <cell r="CM135" t="str">
            <v>c</v>
          </cell>
          <cell r="CN135" t="str">
            <v>c</v>
          </cell>
          <cell r="CO135" t="str">
            <v>c</v>
          </cell>
          <cell r="CP135">
            <v>0</v>
          </cell>
          <cell r="CQ135">
            <v>0</v>
          </cell>
          <cell r="CR135">
            <v>0</v>
          </cell>
          <cell r="CS135">
            <v>0</v>
          </cell>
          <cell r="CT135">
            <v>0</v>
          </cell>
          <cell r="CU135">
            <v>0</v>
          </cell>
          <cell r="CV135">
            <v>0</v>
          </cell>
          <cell r="CW135">
            <v>0</v>
          </cell>
        </row>
        <row r="136">
          <cell r="E136" t="str">
            <v>OPERATING</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t="str">
            <v>s</v>
          </cell>
          <cell r="AE136" t="str">
            <v>s</v>
          </cell>
          <cell r="AF136" t="str">
            <v>s</v>
          </cell>
          <cell r="AG136" t="str">
            <v>s</v>
          </cell>
          <cell r="AH136">
            <v>0</v>
          </cell>
          <cell r="AI136" t="str">
            <v>s</v>
          </cell>
          <cell r="AJ136" t="str">
            <v>s</v>
          </cell>
          <cell r="AK136" t="str">
            <v>s</v>
          </cell>
          <cell r="AL136">
            <v>0</v>
          </cell>
          <cell r="AM136" t="str">
            <v>s</v>
          </cell>
          <cell r="AN136" t="str">
            <v>s</v>
          </cell>
          <cell r="AO136" t="str">
            <v>s</v>
          </cell>
          <cell r="AP136">
            <v>0</v>
          </cell>
          <cell r="AQ136">
            <v>0</v>
          </cell>
          <cell r="AR136" t="str">
            <v>c</v>
          </cell>
          <cell r="AS136" t="str">
            <v>c</v>
          </cell>
          <cell r="AT136" t="str">
            <v>c</v>
          </cell>
          <cell r="AU136" t="str">
            <v>c</v>
          </cell>
          <cell r="AV136" t="str">
            <v>c</v>
          </cell>
          <cell r="AW136" t="str">
            <v>c</v>
          </cell>
          <cell r="AX136" t="str">
            <v>c</v>
          </cell>
          <cell r="AY136" t="str">
            <v>c</v>
          </cell>
          <cell r="AZ136" t="str">
            <v>c</v>
          </cell>
          <cell r="BA136" t="str">
            <v>c</v>
          </cell>
          <cell r="BB136" t="str">
            <v>c</v>
          </cell>
          <cell r="BC136" t="str">
            <v>c</v>
          </cell>
          <cell r="BD136" t="str">
            <v>c</v>
          </cell>
          <cell r="BE136" t="str">
            <v>c</v>
          </cell>
          <cell r="BF136" t="str">
            <v>c</v>
          </cell>
          <cell r="BG136" t="str">
            <v>c</v>
          </cell>
          <cell r="BH136">
            <v>0</v>
          </cell>
          <cell r="BI136">
            <v>0</v>
          </cell>
          <cell r="BJ136">
            <v>0</v>
          </cell>
          <cell r="BK136">
            <v>0</v>
          </cell>
          <cell r="BL136">
            <v>0</v>
          </cell>
          <cell r="BM136">
            <v>0</v>
          </cell>
          <cell r="BN136">
            <v>0</v>
          </cell>
          <cell r="BO136">
            <v>0</v>
          </cell>
          <cell r="BP136">
            <v>0</v>
          </cell>
          <cell r="BQ136">
            <v>0</v>
          </cell>
          <cell r="BR136">
            <v>0</v>
          </cell>
          <cell r="BS136">
            <v>0</v>
          </cell>
          <cell r="BT136">
            <v>0</v>
          </cell>
          <cell r="BU136">
            <v>0</v>
          </cell>
          <cell r="BV136">
            <v>0</v>
          </cell>
          <cell r="BW136">
            <v>0</v>
          </cell>
          <cell r="BX136">
            <v>0</v>
          </cell>
          <cell r="BY136">
            <v>0</v>
          </cell>
          <cell r="BZ136">
            <v>0</v>
          </cell>
          <cell r="CA136">
            <v>0</v>
          </cell>
          <cell r="CB136">
            <v>0</v>
          </cell>
          <cell r="CC136" t="str">
            <v>s</v>
          </cell>
          <cell r="CD136" t="str">
            <v>s</v>
          </cell>
          <cell r="CE136" t="str">
            <v>s</v>
          </cell>
          <cell r="CF136" t="str">
            <v>s</v>
          </cell>
          <cell r="CG136">
            <v>0</v>
          </cell>
          <cell r="CH136" t="str">
            <v>s</v>
          </cell>
          <cell r="CI136" t="str">
            <v>s</v>
          </cell>
          <cell r="CJ136" t="str">
            <v>s</v>
          </cell>
          <cell r="CK136">
            <v>0</v>
          </cell>
          <cell r="CL136" t="str">
            <v>s</v>
          </cell>
          <cell r="CM136" t="str">
            <v>s</v>
          </cell>
          <cell r="CN136" t="str">
            <v>s</v>
          </cell>
          <cell r="CO136">
            <v>0</v>
          </cell>
          <cell r="CP136">
            <v>0</v>
          </cell>
          <cell r="CQ136" t="str">
            <v>c</v>
          </cell>
          <cell r="CR136" t="str">
            <v>c</v>
          </cell>
          <cell r="CS136" t="str">
            <v>c</v>
          </cell>
          <cell r="CT136" t="str">
            <v>c</v>
          </cell>
          <cell r="CU136" t="str">
            <v>c</v>
          </cell>
          <cell r="CV136" t="str">
            <v>c</v>
          </cell>
          <cell r="CW136" t="str">
            <v>c</v>
          </cell>
        </row>
        <row r="137">
          <cell r="E137">
            <v>0</v>
          </cell>
          <cell r="F137">
            <v>0</v>
          </cell>
          <cell r="G137">
            <v>0</v>
          </cell>
          <cell r="H137">
            <v>0</v>
          </cell>
          <cell r="I137">
            <v>0</v>
          </cell>
          <cell r="J137">
            <v>0</v>
          </cell>
          <cell r="K137">
            <v>0</v>
          </cell>
          <cell r="L137">
            <v>0</v>
          </cell>
          <cell r="M137">
            <v>0</v>
          </cell>
          <cell r="N137">
            <v>0</v>
          </cell>
          <cell r="O137">
            <v>0</v>
          </cell>
          <cell r="P137" t="str">
            <v>r</v>
          </cell>
          <cell r="Q137" t="str">
            <v>r</v>
          </cell>
          <cell r="R137" t="str">
            <v>r</v>
          </cell>
          <cell r="S137" t="str">
            <v>r</v>
          </cell>
          <cell r="T137" t="str">
            <v>r</v>
          </cell>
          <cell r="U137" t="str">
            <v>r</v>
          </cell>
          <cell r="V137" t="str">
            <v>r</v>
          </cell>
          <cell r="W137" t="str">
            <v>r</v>
          </cell>
          <cell r="X137" t="str">
            <v>r</v>
          </cell>
          <cell r="Y137" t="str">
            <v>r</v>
          </cell>
          <cell r="Z137" t="str">
            <v>r</v>
          </cell>
          <cell r="AA137" t="str">
            <v>r</v>
          </cell>
          <cell r="AB137" t="str">
            <v>r</v>
          </cell>
          <cell r="AC137" t="str">
            <v>r</v>
          </cell>
          <cell r="AD137" t="str">
            <v>r</v>
          </cell>
          <cell r="AE137" t="str">
            <v>r</v>
          </cell>
          <cell r="AF137" t="str">
            <v>r</v>
          </cell>
          <cell r="AG137" t="str">
            <v>r</v>
          </cell>
          <cell r="AH137" t="str">
            <v>r</v>
          </cell>
          <cell r="AI137" t="str">
            <v>r</v>
          </cell>
          <cell r="AJ137" t="str">
            <v>r</v>
          </cell>
          <cell r="AK137" t="str">
            <v>r</v>
          </cell>
          <cell r="AL137" t="str">
            <v>r</v>
          </cell>
          <cell r="AM137" t="str">
            <v>r</v>
          </cell>
          <cell r="AN137">
            <v>0</v>
          </cell>
          <cell r="AO137">
            <v>0</v>
          </cell>
          <cell r="AP137" t="str">
            <v>ca</v>
          </cell>
          <cell r="AQ137" t="str">
            <v>ca</v>
          </cell>
          <cell r="AR137" t="str">
            <v>ca</v>
          </cell>
          <cell r="AS137" t="str">
            <v>ca</v>
          </cell>
          <cell r="AT137" t="str">
            <v>ca</v>
          </cell>
          <cell r="AU137" t="str">
            <v>ca</v>
          </cell>
          <cell r="AV137" t="str">
            <v>ca</v>
          </cell>
          <cell r="AW137" t="str">
            <v>ca</v>
          </cell>
          <cell r="AX137" t="str">
            <v>ca</v>
          </cell>
          <cell r="AY137" t="str">
            <v>ca</v>
          </cell>
          <cell r="AZ137" t="str">
            <v>ca</v>
          </cell>
          <cell r="BA137" t="str">
            <v>ca</v>
          </cell>
          <cell r="BB137" t="str">
            <v>ca</v>
          </cell>
          <cell r="BC137" t="str">
            <v>ca</v>
          </cell>
          <cell r="BD137" t="str">
            <v>ca</v>
          </cell>
          <cell r="BE137" t="str">
            <v>ca</v>
          </cell>
          <cell r="BF137" t="str">
            <v>ca</v>
          </cell>
          <cell r="BG137" t="str">
            <v>ca</v>
          </cell>
          <cell r="BH137" t="str">
            <v>ca</v>
          </cell>
          <cell r="BI137" t="str">
            <v>ca</v>
          </cell>
          <cell r="BJ137" t="str">
            <v>ca</v>
          </cell>
          <cell r="BK137" t="str">
            <v>ca</v>
          </cell>
          <cell r="BL137" t="str">
            <v>ca</v>
          </cell>
          <cell r="BM137" t="str">
            <v>ca</v>
          </cell>
          <cell r="BN137">
            <v>0</v>
          </cell>
          <cell r="BO137">
            <v>0</v>
          </cell>
          <cell r="BP137">
            <v>0</v>
          </cell>
          <cell r="BQ137">
            <v>0</v>
          </cell>
          <cell r="BR137">
            <v>0</v>
          </cell>
          <cell r="BS137">
            <v>0</v>
          </cell>
          <cell r="BT137">
            <v>0</v>
          </cell>
          <cell r="BU137">
            <v>0</v>
          </cell>
          <cell r="BV137">
            <v>0</v>
          </cell>
          <cell r="BW137">
            <v>0</v>
          </cell>
          <cell r="BX137">
            <v>0</v>
          </cell>
          <cell r="BY137">
            <v>0</v>
          </cell>
          <cell r="BZ137">
            <v>0</v>
          </cell>
          <cell r="CA137">
            <v>0</v>
          </cell>
          <cell r="CB137">
            <v>0</v>
          </cell>
          <cell r="CC137">
            <v>0</v>
          </cell>
          <cell r="CD137">
            <v>0</v>
          </cell>
          <cell r="CE137">
            <v>0</v>
          </cell>
          <cell r="CF137">
            <v>0</v>
          </cell>
          <cell r="CG137">
            <v>0</v>
          </cell>
          <cell r="CH137">
            <v>0</v>
          </cell>
          <cell r="CI137">
            <v>0</v>
          </cell>
          <cell r="CJ137">
            <v>0</v>
          </cell>
          <cell r="CK137">
            <v>0</v>
          </cell>
          <cell r="CL137">
            <v>0</v>
          </cell>
          <cell r="CM137">
            <v>0</v>
          </cell>
          <cell r="CN137">
            <v>0</v>
          </cell>
          <cell r="CO137">
            <v>0</v>
          </cell>
          <cell r="CP137">
            <v>0</v>
          </cell>
          <cell r="CQ137">
            <v>0</v>
          </cell>
          <cell r="CR137">
            <v>0</v>
          </cell>
          <cell r="CS137">
            <v>0</v>
          </cell>
          <cell r="CT137">
            <v>0</v>
          </cell>
          <cell r="CU137">
            <v>0</v>
          </cell>
          <cell r="CV137">
            <v>0</v>
          </cell>
          <cell r="CW137">
            <v>0</v>
          </cell>
        </row>
        <row r="138">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cell r="BM138">
            <v>0</v>
          </cell>
          <cell r="BN138">
            <v>0</v>
          </cell>
          <cell r="BO138">
            <v>0</v>
          </cell>
          <cell r="BP138">
            <v>0</v>
          </cell>
          <cell r="BQ138">
            <v>0</v>
          </cell>
          <cell r="BR138">
            <v>0</v>
          </cell>
          <cell r="BS138">
            <v>0</v>
          </cell>
          <cell r="BT138">
            <v>0</v>
          </cell>
          <cell r="BU138">
            <v>0</v>
          </cell>
          <cell r="BV138">
            <v>0</v>
          </cell>
          <cell r="BW138">
            <v>0</v>
          </cell>
          <cell r="BX138">
            <v>0</v>
          </cell>
          <cell r="BY138">
            <v>0</v>
          </cell>
          <cell r="BZ138">
            <v>0</v>
          </cell>
          <cell r="CA138">
            <v>0</v>
          </cell>
          <cell r="CB138">
            <v>0</v>
          </cell>
          <cell r="CC138">
            <v>0</v>
          </cell>
          <cell r="CD138">
            <v>0</v>
          </cell>
          <cell r="CE138">
            <v>0</v>
          </cell>
          <cell r="CF138">
            <v>0</v>
          </cell>
          <cell r="CG138">
            <v>0</v>
          </cell>
          <cell r="CH138">
            <v>0</v>
          </cell>
          <cell r="CI138">
            <v>0</v>
          </cell>
          <cell r="CJ138">
            <v>0</v>
          </cell>
          <cell r="CK138">
            <v>0</v>
          </cell>
          <cell r="CL138">
            <v>0</v>
          </cell>
          <cell r="CM138">
            <v>0</v>
          </cell>
          <cell r="CN138">
            <v>0</v>
          </cell>
          <cell r="CO138">
            <v>0</v>
          </cell>
          <cell r="CP138">
            <v>0</v>
          </cell>
          <cell r="CQ138">
            <v>0</v>
          </cell>
          <cell r="CR138">
            <v>0</v>
          </cell>
          <cell r="CS138" t="str">
            <v>r</v>
          </cell>
          <cell r="CT138" t="str">
            <v>r</v>
          </cell>
          <cell r="CU138" t="str">
            <v>r</v>
          </cell>
          <cell r="CV138" t="str">
            <v>r</v>
          </cell>
          <cell r="CW138" t="str">
            <v>r</v>
          </cell>
        </row>
        <row r="139">
          <cell r="F139">
            <v>115</v>
          </cell>
          <cell r="H139">
            <v>115</v>
          </cell>
          <cell r="J139">
            <v>115</v>
          </cell>
          <cell r="L139">
            <v>115</v>
          </cell>
          <cell r="N139">
            <v>115</v>
          </cell>
          <cell r="P139">
            <v>115</v>
          </cell>
          <cell r="R139">
            <v>115</v>
          </cell>
          <cell r="T139">
            <v>115</v>
          </cell>
          <cell r="V139">
            <v>115</v>
          </cell>
          <cell r="X139">
            <v>115</v>
          </cell>
          <cell r="Z139">
            <v>0</v>
          </cell>
          <cell r="AB139">
            <v>115</v>
          </cell>
          <cell r="AD139">
            <v>115</v>
          </cell>
          <cell r="AF139">
            <v>115</v>
          </cell>
          <cell r="AH139">
            <v>115</v>
          </cell>
          <cell r="AJ139">
            <v>115</v>
          </cell>
          <cell r="AL139">
            <v>115</v>
          </cell>
          <cell r="AN139">
            <v>115</v>
          </cell>
          <cell r="AP139">
            <v>115</v>
          </cell>
          <cell r="AR139">
            <v>115</v>
          </cell>
          <cell r="AT139">
            <v>115</v>
          </cell>
          <cell r="AV139">
            <v>115</v>
          </cell>
          <cell r="AX139">
            <v>115</v>
          </cell>
          <cell r="AZ139">
            <v>115</v>
          </cell>
          <cell r="BB139">
            <v>115</v>
          </cell>
          <cell r="BD139">
            <v>115</v>
          </cell>
          <cell r="BF139">
            <v>115</v>
          </cell>
          <cell r="BH139">
            <v>115</v>
          </cell>
          <cell r="BJ139">
            <v>115</v>
          </cell>
          <cell r="BL139">
            <v>115</v>
          </cell>
          <cell r="BN139">
            <v>115</v>
          </cell>
          <cell r="BP139">
            <v>115</v>
          </cell>
          <cell r="BR139">
            <v>115</v>
          </cell>
          <cell r="BT139">
            <v>115</v>
          </cell>
          <cell r="BV139">
            <v>115</v>
          </cell>
          <cell r="BX139">
            <v>115</v>
          </cell>
          <cell r="BZ139">
            <v>115</v>
          </cell>
          <cell r="CB139">
            <v>115</v>
          </cell>
          <cell r="CD139">
            <v>115</v>
          </cell>
          <cell r="CF139">
            <v>115</v>
          </cell>
          <cell r="CH139">
            <v>115</v>
          </cell>
          <cell r="CJ139">
            <v>115</v>
          </cell>
          <cell r="CL139">
            <v>115</v>
          </cell>
          <cell r="CN139">
            <v>115</v>
          </cell>
          <cell r="CP139">
            <v>115</v>
          </cell>
          <cell r="CR139">
            <v>115</v>
          </cell>
          <cell r="CT139">
            <v>115</v>
          </cell>
          <cell r="CV139">
            <v>115</v>
          </cell>
        </row>
        <row r="140">
          <cell r="F140">
            <v>0</v>
          </cell>
          <cell r="H140">
            <v>0</v>
          </cell>
          <cell r="J140">
            <v>1</v>
          </cell>
          <cell r="L140">
            <v>0</v>
          </cell>
          <cell r="N140">
            <v>2</v>
          </cell>
          <cell r="P140">
            <v>0</v>
          </cell>
          <cell r="R140">
            <v>0</v>
          </cell>
          <cell r="T140">
            <v>1</v>
          </cell>
          <cell r="V140">
            <v>0</v>
          </cell>
          <cell r="X140">
            <v>1</v>
          </cell>
          <cell r="Z140">
            <v>0</v>
          </cell>
          <cell r="AB140">
            <v>0</v>
          </cell>
          <cell r="AD140">
            <v>2</v>
          </cell>
          <cell r="AF140">
            <v>0</v>
          </cell>
          <cell r="AH140">
            <v>1</v>
          </cell>
          <cell r="AJ140">
            <v>0</v>
          </cell>
          <cell r="AL140">
            <v>1</v>
          </cell>
          <cell r="AN140">
            <v>0</v>
          </cell>
          <cell r="AP140">
            <v>0</v>
          </cell>
          <cell r="AR140">
            <v>2</v>
          </cell>
          <cell r="AT140">
            <v>0</v>
          </cell>
          <cell r="AV140">
            <v>0</v>
          </cell>
          <cell r="AX140">
            <v>1</v>
          </cell>
          <cell r="AZ140">
            <v>0</v>
          </cell>
          <cell r="BB140">
            <v>1</v>
          </cell>
          <cell r="BD140">
            <v>0</v>
          </cell>
          <cell r="BF140">
            <v>0</v>
          </cell>
          <cell r="BH140">
            <v>0</v>
          </cell>
          <cell r="BJ140">
            <v>2</v>
          </cell>
          <cell r="BL140">
            <v>0</v>
          </cell>
          <cell r="BN140">
            <v>1</v>
          </cell>
          <cell r="BP140">
            <v>0</v>
          </cell>
          <cell r="BR140">
            <v>1</v>
          </cell>
          <cell r="BT140">
            <v>0</v>
          </cell>
          <cell r="BV140">
            <v>0</v>
          </cell>
          <cell r="BX140">
            <v>0</v>
          </cell>
          <cell r="BZ140">
            <v>0</v>
          </cell>
          <cell r="CB140">
            <v>2</v>
          </cell>
          <cell r="CD140">
            <v>0</v>
          </cell>
          <cell r="CF140">
            <v>1</v>
          </cell>
          <cell r="CH140">
            <v>0</v>
          </cell>
          <cell r="CJ140">
            <v>1</v>
          </cell>
          <cell r="CL140">
            <v>0</v>
          </cell>
          <cell r="CN140">
            <v>0</v>
          </cell>
          <cell r="CP140">
            <v>2</v>
          </cell>
          <cell r="CR140">
            <v>0</v>
          </cell>
          <cell r="CT140">
            <v>1</v>
          </cell>
          <cell r="CV140">
            <v>0</v>
          </cell>
        </row>
        <row r="141">
          <cell r="F141" t="str">
            <v>FSFE stopcharge for FII and dispersing cone cleaning at 1100H. Duration time 20 minutes.</v>
          </cell>
        </row>
        <row r="142">
          <cell r="E142" t="str">
            <v>UNDER REPAIR</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cell r="BT142">
            <v>0</v>
          </cell>
          <cell r="BU142">
            <v>0</v>
          </cell>
          <cell r="BV142">
            <v>0</v>
          </cell>
          <cell r="BW142">
            <v>0</v>
          </cell>
          <cell r="BX142">
            <v>0</v>
          </cell>
          <cell r="BY142">
            <v>0</v>
          </cell>
          <cell r="BZ142">
            <v>0</v>
          </cell>
          <cell r="CA142">
            <v>0</v>
          </cell>
          <cell r="CB142">
            <v>0</v>
          </cell>
          <cell r="CC142">
            <v>0</v>
          </cell>
          <cell r="CD142">
            <v>0</v>
          </cell>
          <cell r="CE142">
            <v>0</v>
          </cell>
          <cell r="CF142">
            <v>0</v>
          </cell>
          <cell r="CG142">
            <v>0</v>
          </cell>
          <cell r="CH142">
            <v>0</v>
          </cell>
          <cell r="CI142">
            <v>0</v>
          </cell>
          <cell r="CJ142">
            <v>0</v>
          </cell>
          <cell r="CK142">
            <v>0</v>
          </cell>
          <cell r="CL142">
            <v>0</v>
          </cell>
          <cell r="CM142">
            <v>0</v>
          </cell>
          <cell r="CN142">
            <v>0</v>
          </cell>
          <cell r="CO142">
            <v>0</v>
          </cell>
          <cell r="CP142">
            <v>0</v>
          </cell>
          <cell r="CQ142">
            <v>0</v>
          </cell>
          <cell r="CR142">
            <v>0</v>
          </cell>
          <cell r="CS142">
            <v>0</v>
          </cell>
          <cell r="CT142">
            <v>0</v>
          </cell>
          <cell r="CU142">
            <v>0</v>
          </cell>
          <cell r="CV142">
            <v>0</v>
          </cell>
          <cell r="CW142">
            <v>0</v>
          </cell>
        </row>
        <row r="143">
          <cell r="E143" t="str">
            <v>OPERATING</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t="str">
            <v>s</v>
          </cell>
          <cell r="AI143" t="str">
            <v>s</v>
          </cell>
          <cell r="AJ143" t="str">
            <v>s</v>
          </cell>
          <cell r="AK143" t="str">
            <v>s</v>
          </cell>
          <cell r="AL143">
            <v>0</v>
          </cell>
          <cell r="AM143" t="str">
            <v>s</v>
          </cell>
          <cell r="AN143" t="str">
            <v>s</v>
          </cell>
          <cell r="AO143" t="str">
            <v>s</v>
          </cell>
          <cell r="AP143">
            <v>0</v>
          </cell>
          <cell r="AQ143" t="str">
            <v>s</v>
          </cell>
          <cell r="AR143" t="str">
            <v>s</v>
          </cell>
          <cell r="AS143" t="str">
            <v>s</v>
          </cell>
          <cell r="AT143">
            <v>0</v>
          </cell>
          <cell r="AU143" t="str">
            <v>s</v>
          </cell>
          <cell r="AV143" t="str">
            <v>s</v>
          </cell>
          <cell r="AW143" t="str">
            <v>s</v>
          </cell>
          <cell r="AX143">
            <v>0</v>
          </cell>
          <cell r="AY143" t="str">
            <v>c</v>
          </cell>
          <cell r="AZ143" t="str">
            <v>c</v>
          </cell>
          <cell r="BA143" t="str">
            <v>c</v>
          </cell>
          <cell r="BB143" t="str">
            <v>c</v>
          </cell>
          <cell r="BC143" t="str">
            <v>c</v>
          </cell>
          <cell r="BD143" t="str">
            <v>c</v>
          </cell>
          <cell r="BE143" t="str">
            <v>c</v>
          </cell>
          <cell r="BF143" t="str">
            <v>c</v>
          </cell>
          <cell r="BG143" t="str">
            <v>c</v>
          </cell>
          <cell r="BH143" t="str">
            <v>c</v>
          </cell>
          <cell r="BI143" t="str">
            <v>c</v>
          </cell>
          <cell r="BJ143" t="str">
            <v>c</v>
          </cell>
          <cell r="BK143" t="str">
            <v>c</v>
          </cell>
          <cell r="BL143" t="str">
            <v>c</v>
          </cell>
          <cell r="BM143" t="str">
            <v>c</v>
          </cell>
          <cell r="BN143" t="str">
            <v>c</v>
          </cell>
          <cell r="BO143">
            <v>0</v>
          </cell>
          <cell r="BP143">
            <v>0</v>
          </cell>
          <cell r="BQ143">
            <v>0</v>
          </cell>
          <cell r="BR143">
            <v>0</v>
          </cell>
          <cell r="BS143">
            <v>0</v>
          </cell>
          <cell r="BT143">
            <v>0</v>
          </cell>
          <cell r="BU143" t="str">
            <v>s</v>
          </cell>
          <cell r="BV143" t="str">
            <v>s</v>
          </cell>
          <cell r="BW143" t="str">
            <v>s</v>
          </cell>
          <cell r="BX143" t="str">
            <v>s</v>
          </cell>
          <cell r="BY143">
            <v>0</v>
          </cell>
          <cell r="BZ143" t="str">
            <v>s</v>
          </cell>
          <cell r="CA143" t="str">
            <v>s</v>
          </cell>
          <cell r="CB143" t="str">
            <v>s</v>
          </cell>
          <cell r="CC143">
            <v>0</v>
          </cell>
          <cell r="CD143" t="str">
            <v>s</v>
          </cell>
          <cell r="CE143" t="str">
            <v>s</v>
          </cell>
          <cell r="CF143" t="str">
            <v>s</v>
          </cell>
          <cell r="CG143">
            <v>0</v>
          </cell>
          <cell r="CH143" t="str">
            <v>s</v>
          </cell>
          <cell r="CI143" t="str">
            <v>s</v>
          </cell>
          <cell r="CJ143" t="str">
            <v>s</v>
          </cell>
          <cell r="CK143">
            <v>0</v>
          </cell>
          <cell r="CL143" t="str">
            <v>c</v>
          </cell>
          <cell r="CM143" t="str">
            <v>c</v>
          </cell>
          <cell r="CN143" t="str">
            <v>c</v>
          </cell>
          <cell r="CO143" t="str">
            <v>c</v>
          </cell>
          <cell r="CP143" t="str">
            <v>c</v>
          </cell>
          <cell r="CQ143" t="str">
            <v>c</v>
          </cell>
          <cell r="CR143" t="str">
            <v>c</v>
          </cell>
          <cell r="CS143" t="str">
            <v>c</v>
          </cell>
          <cell r="CT143" t="str">
            <v>c</v>
          </cell>
          <cell r="CU143" t="str">
            <v>c</v>
          </cell>
          <cell r="CV143" t="str">
            <v>c</v>
          </cell>
          <cell r="CW143" t="str">
            <v>c</v>
          </cell>
        </row>
        <row r="144">
          <cell r="E144" t="str">
            <v>OPERATING</v>
          </cell>
          <cell r="F144" t="str">
            <v>S</v>
          </cell>
          <cell r="G144" t="str">
            <v>S</v>
          </cell>
          <cell r="H144">
            <v>0</v>
          </cell>
          <cell r="I144" t="str">
            <v>s</v>
          </cell>
          <cell r="J144" t="str">
            <v>s</v>
          </cell>
          <cell r="K144" t="str">
            <v>s</v>
          </cell>
          <cell r="L144">
            <v>0</v>
          </cell>
          <cell r="M144" t="str">
            <v>s</v>
          </cell>
          <cell r="N144" t="str">
            <v>s</v>
          </cell>
          <cell r="O144" t="str">
            <v>s</v>
          </cell>
          <cell r="P144">
            <v>0</v>
          </cell>
          <cell r="Q144" t="str">
            <v>c</v>
          </cell>
          <cell r="R144" t="str">
            <v>c</v>
          </cell>
          <cell r="S144" t="str">
            <v>c</v>
          </cell>
          <cell r="T144" t="str">
            <v>c</v>
          </cell>
          <cell r="U144" t="str">
            <v>c</v>
          </cell>
          <cell r="V144" t="str">
            <v>c</v>
          </cell>
          <cell r="W144" t="str">
            <v>c</v>
          </cell>
          <cell r="X144" t="str">
            <v>c</v>
          </cell>
          <cell r="Y144" t="str">
            <v>c</v>
          </cell>
          <cell r="Z144" t="str">
            <v>c</v>
          </cell>
          <cell r="AA144" t="str">
            <v>c</v>
          </cell>
          <cell r="AB144" t="str">
            <v>c</v>
          </cell>
          <cell r="AC144" t="str">
            <v>c</v>
          </cell>
          <cell r="AD144" t="str">
            <v>c</v>
          </cell>
          <cell r="AE144" t="str">
            <v>c</v>
          </cell>
          <cell r="AF144" t="str">
            <v>c</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row>
        <row r="145">
          <cell r="E145" t="str">
            <v>OPERATING</v>
          </cell>
          <cell r="F145" t="str">
            <v>c</v>
          </cell>
          <cell r="G145" t="str">
            <v>c</v>
          </cell>
          <cell r="H145" t="str">
            <v>c</v>
          </cell>
          <cell r="I145" t="str">
            <v>c</v>
          </cell>
          <cell r="J145" t="str">
            <v>c</v>
          </cell>
          <cell r="K145" t="str">
            <v>c</v>
          </cell>
          <cell r="L145" t="str">
            <v>c</v>
          </cell>
          <cell r="M145" t="str">
            <v>c</v>
          </cell>
          <cell r="N145" t="str">
            <v>c</v>
          </cell>
          <cell r="O145" t="str">
            <v>c</v>
          </cell>
          <cell r="P145" t="str">
            <v>c</v>
          </cell>
          <cell r="Q145" t="str">
            <v>c</v>
          </cell>
          <cell r="R145">
            <v>0</v>
          </cell>
          <cell r="S145">
            <v>0</v>
          </cell>
          <cell r="T145">
            <v>0</v>
          </cell>
          <cell r="U145">
            <v>0</v>
          </cell>
          <cell r="V145" t="str">
            <v>s</v>
          </cell>
          <cell r="W145" t="str">
            <v>s</v>
          </cell>
          <cell r="X145" t="str">
            <v>s</v>
          </cell>
          <cell r="Y145" t="str">
            <v>s</v>
          </cell>
          <cell r="Z145">
            <v>0</v>
          </cell>
          <cell r="AA145" t="str">
            <v>s</v>
          </cell>
          <cell r="AB145" t="str">
            <v>s</v>
          </cell>
          <cell r="AC145" t="str">
            <v>s</v>
          </cell>
          <cell r="AD145">
            <v>0</v>
          </cell>
          <cell r="AE145" t="str">
            <v>s</v>
          </cell>
          <cell r="AF145" t="str">
            <v>s</v>
          </cell>
          <cell r="AG145" t="str">
            <v>s</v>
          </cell>
          <cell r="AH145">
            <v>0</v>
          </cell>
          <cell r="AI145" t="str">
            <v>c</v>
          </cell>
          <cell r="AJ145" t="str">
            <v>c</v>
          </cell>
          <cell r="AK145" t="str">
            <v>c</v>
          </cell>
          <cell r="AL145" t="str">
            <v>c</v>
          </cell>
          <cell r="AM145" t="str">
            <v>c</v>
          </cell>
          <cell r="AN145" t="str">
            <v>c</v>
          </cell>
          <cell r="AO145" t="str">
            <v>c</v>
          </cell>
          <cell r="AP145" t="str">
            <v>c</v>
          </cell>
          <cell r="AQ145" t="str">
            <v>c</v>
          </cell>
          <cell r="AR145" t="str">
            <v>c</v>
          </cell>
          <cell r="AS145" t="str">
            <v>c</v>
          </cell>
          <cell r="AT145" t="str">
            <v>c</v>
          </cell>
          <cell r="AU145" t="str">
            <v>c</v>
          </cell>
          <cell r="AV145" t="str">
            <v>c</v>
          </cell>
          <cell r="AW145" t="str">
            <v>c</v>
          </cell>
          <cell r="AX145" t="str">
            <v>c</v>
          </cell>
          <cell r="AY145">
            <v>0</v>
          </cell>
          <cell r="AZ145">
            <v>0</v>
          </cell>
          <cell r="BA145">
            <v>0</v>
          </cell>
          <cell r="BB145">
            <v>0</v>
          </cell>
          <cell r="BC145">
            <v>0</v>
          </cell>
          <cell r="BD145">
            <v>0</v>
          </cell>
          <cell r="BE145" t="str">
            <v>s</v>
          </cell>
          <cell r="BF145" t="str">
            <v>s</v>
          </cell>
          <cell r="BG145" t="str">
            <v>s</v>
          </cell>
          <cell r="BH145" t="str">
            <v>s</v>
          </cell>
          <cell r="BI145">
            <v>0</v>
          </cell>
          <cell r="BJ145" t="str">
            <v>s</v>
          </cell>
          <cell r="BK145" t="str">
            <v>s</v>
          </cell>
          <cell r="BL145" t="str">
            <v>s</v>
          </cell>
          <cell r="BM145">
            <v>0</v>
          </cell>
          <cell r="BN145" t="str">
            <v>s</v>
          </cell>
          <cell r="BO145" t="str">
            <v>s</v>
          </cell>
          <cell r="BP145" t="str">
            <v>s</v>
          </cell>
          <cell r="BQ145">
            <v>0</v>
          </cell>
          <cell r="BR145" t="str">
            <v>c</v>
          </cell>
          <cell r="BS145" t="str">
            <v>c</v>
          </cell>
          <cell r="BT145" t="str">
            <v>c</v>
          </cell>
          <cell r="BU145" t="str">
            <v>c</v>
          </cell>
          <cell r="BV145" t="str">
            <v>c</v>
          </cell>
          <cell r="BW145" t="str">
            <v>c</v>
          </cell>
          <cell r="BX145" t="str">
            <v>c</v>
          </cell>
          <cell r="BY145" t="str">
            <v>c</v>
          </cell>
          <cell r="BZ145" t="str">
            <v>c</v>
          </cell>
          <cell r="CA145" t="str">
            <v>c</v>
          </cell>
          <cell r="CB145" t="str">
            <v>c</v>
          </cell>
          <cell r="CC145" t="str">
            <v>c</v>
          </cell>
          <cell r="CD145" t="str">
            <v>c</v>
          </cell>
          <cell r="CE145" t="str">
            <v>c</v>
          </cell>
          <cell r="CF145" t="str">
            <v>c</v>
          </cell>
          <cell r="CG145" t="str">
            <v>c</v>
          </cell>
          <cell r="CH145">
            <v>0</v>
          </cell>
          <cell r="CI145">
            <v>0</v>
          </cell>
          <cell r="CJ145">
            <v>0</v>
          </cell>
          <cell r="CK145">
            <v>0</v>
          </cell>
          <cell r="CL145">
            <v>0</v>
          </cell>
          <cell r="CM145">
            <v>0</v>
          </cell>
          <cell r="CN145" t="str">
            <v>s</v>
          </cell>
          <cell r="CO145" t="str">
            <v>s</v>
          </cell>
          <cell r="CP145" t="str">
            <v>s</v>
          </cell>
          <cell r="CQ145" t="str">
            <v>s</v>
          </cell>
          <cell r="CR145">
            <v>0</v>
          </cell>
          <cell r="CS145" t="str">
            <v>s</v>
          </cell>
          <cell r="CT145" t="str">
            <v>s</v>
          </cell>
          <cell r="CU145" t="str">
            <v>s</v>
          </cell>
          <cell r="CV145">
            <v>0</v>
          </cell>
          <cell r="CW145" t="str">
            <v>s</v>
          </cell>
        </row>
        <row r="146">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t="str">
            <v>r</v>
          </cell>
          <cell r="V146" t="str">
            <v>r</v>
          </cell>
          <cell r="W146" t="str">
            <v>r</v>
          </cell>
          <cell r="X146" t="str">
            <v>r</v>
          </cell>
          <cell r="Y146" t="str">
            <v>r</v>
          </cell>
          <cell r="Z146" t="str">
            <v>r</v>
          </cell>
          <cell r="AA146" t="str">
            <v>r</v>
          </cell>
          <cell r="AB146" t="str">
            <v>r</v>
          </cell>
          <cell r="AC146" t="str">
            <v>r</v>
          </cell>
          <cell r="AD146" t="str">
            <v>r</v>
          </cell>
          <cell r="AE146" t="str">
            <v>r</v>
          </cell>
          <cell r="AF146" t="str">
            <v>r</v>
          </cell>
          <cell r="AG146" t="str">
            <v>r</v>
          </cell>
          <cell r="AH146" t="str">
            <v>r</v>
          </cell>
          <cell r="AI146" t="str">
            <v>r</v>
          </cell>
          <cell r="AJ146" t="str">
            <v>r</v>
          </cell>
          <cell r="AK146" t="str">
            <v>r</v>
          </cell>
          <cell r="AL146" t="str">
            <v>r</v>
          </cell>
          <cell r="AM146" t="str">
            <v>r</v>
          </cell>
          <cell r="AN146" t="str">
            <v>r</v>
          </cell>
          <cell r="AO146" t="str">
            <v>r</v>
          </cell>
          <cell r="AP146" t="str">
            <v>r</v>
          </cell>
          <cell r="AQ146" t="str">
            <v>r</v>
          </cell>
          <cell r="AR146" t="str">
            <v>r</v>
          </cell>
          <cell r="AS146">
            <v>0</v>
          </cell>
          <cell r="AT146" t="str">
            <v>ca</v>
          </cell>
          <cell r="AU146" t="str">
            <v>ca</v>
          </cell>
          <cell r="AV146" t="str">
            <v>ca</v>
          </cell>
          <cell r="AW146" t="str">
            <v>ca</v>
          </cell>
          <cell r="AX146" t="str">
            <v>ca</v>
          </cell>
          <cell r="AY146" t="str">
            <v>ca</v>
          </cell>
          <cell r="AZ146" t="str">
            <v>ca</v>
          </cell>
          <cell r="BA146" t="str">
            <v>ca</v>
          </cell>
          <cell r="BB146" t="str">
            <v>ca</v>
          </cell>
          <cell r="BC146" t="str">
            <v>ca</v>
          </cell>
          <cell r="BD146" t="str">
            <v>ca</v>
          </cell>
          <cell r="BE146" t="str">
            <v>ca</v>
          </cell>
          <cell r="BF146" t="str">
            <v>ca</v>
          </cell>
          <cell r="BG146" t="str">
            <v>ca</v>
          </cell>
          <cell r="BH146" t="str">
            <v>ca</v>
          </cell>
          <cell r="BI146" t="str">
            <v>ca</v>
          </cell>
          <cell r="BJ146" t="str">
            <v>ca</v>
          </cell>
          <cell r="BK146" t="str">
            <v>ca</v>
          </cell>
          <cell r="BL146" t="str">
            <v>ca</v>
          </cell>
          <cell r="BM146" t="str">
            <v>ca</v>
          </cell>
          <cell r="BN146" t="str">
            <v>ca</v>
          </cell>
          <cell r="BO146" t="str">
            <v>ca</v>
          </cell>
          <cell r="BP146" t="str">
            <v>ca</v>
          </cell>
          <cell r="BQ146" t="str">
            <v>ca</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row>
        <row r="147">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t="str">
            <v>r</v>
          </cell>
          <cell r="BO147" t="str">
            <v>r</v>
          </cell>
          <cell r="BP147" t="str">
            <v>r</v>
          </cell>
          <cell r="BQ147" t="str">
            <v>r</v>
          </cell>
          <cell r="BR147" t="str">
            <v>r</v>
          </cell>
          <cell r="BS147" t="str">
            <v>r</v>
          </cell>
          <cell r="BT147" t="str">
            <v>r</v>
          </cell>
          <cell r="BU147" t="str">
            <v>r</v>
          </cell>
          <cell r="BV147" t="str">
            <v>r</v>
          </cell>
          <cell r="BW147" t="str">
            <v>r</v>
          </cell>
          <cell r="BX147" t="str">
            <v>r</v>
          </cell>
          <cell r="BY147" t="str">
            <v>r</v>
          </cell>
          <cell r="BZ147" t="str">
            <v>r</v>
          </cell>
          <cell r="CA147" t="str">
            <v>r</v>
          </cell>
          <cell r="CB147" t="str">
            <v>r</v>
          </cell>
          <cell r="CC147" t="str">
            <v>r</v>
          </cell>
          <cell r="CD147" t="str">
            <v>r</v>
          </cell>
          <cell r="CE147" t="str">
            <v>r</v>
          </cell>
          <cell r="CF147" t="str">
            <v>r</v>
          </cell>
          <cell r="CG147" t="str">
            <v>r</v>
          </cell>
          <cell r="CH147" t="str">
            <v>r</v>
          </cell>
          <cell r="CI147" t="str">
            <v>r</v>
          </cell>
          <cell r="CJ147" t="str">
            <v>r</v>
          </cell>
          <cell r="CK147" t="str">
            <v>r</v>
          </cell>
          <cell r="CL147">
            <v>0</v>
          </cell>
          <cell r="CM147" t="str">
            <v>ca</v>
          </cell>
          <cell r="CN147" t="str">
            <v>ca</v>
          </cell>
          <cell r="CO147" t="str">
            <v>ca</v>
          </cell>
          <cell r="CP147" t="str">
            <v>ca</v>
          </cell>
          <cell r="CQ147" t="str">
            <v>ca</v>
          </cell>
          <cell r="CR147" t="str">
            <v>ca</v>
          </cell>
          <cell r="CS147" t="str">
            <v>ca</v>
          </cell>
          <cell r="CT147" t="str">
            <v>ca</v>
          </cell>
          <cell r="CU147" t="str">
            <v>ca</v>
          </cell>
          <cell r="CV147" t="str">
            <v>ca</v>
          </cell>
          <cell r="CW147" t="str">
            <v>ca</v>
          </cell>
        </row>
        <row r="148">
          <cell r="F148">
            <v>115</v>
          </cell>
          <cell r="H148">
            <v>115</v>
          </cell>
          <cell r="J148">
            <v>115</v>
          </cell>
          <cell r="L148">
            <v>115</v>
          </cell>
          <cell r="N148">
            <v>115</v>
          </cell>
          <cell r="P148">
            <v>115</v>
          </cell>
          <cell r="R148">
            <v>115</v>
          </cell>
          <cell r="T148">
            <v>115</v>
          </cell>
          <cell r="V148">
            <v>115</v>
          </cell>
          <cell r="X148">
            <v>115</v>
          </cell>
          <cell r="Z148">
            <v>115</v>
          </cell>
          <cell r="AB148">
            <v>115</v>
          </cell>
          <cell r="AD148">
            <v>115</v>
          </cell>
          <cell r="AF148">
            <v>115</v>
          </cell>
          <cell r="AH148">
            <v>0</v>
          </cell>
          <cell r="AJ148">
            <v>115</v>
          </cell>
          <cell r="AL148">
            <v>115</v>
          </cell>
          <cell r="AN148">
            <v>115</v>
          </cell>
          <cell r="AP148">
            <v>115</v>
          </cell>
          <cell r="AR148">
            <v>115</v>
          </cell>
          <cell r="AT148">
            <v>115</v>
          </cell>
          <cell r="AV148">
            <v>115</v>
          </cell>
          <cell r="AX148">
            <v>115</v>
          </cell>
          <cell r="AZ148">
            <v>115</v>
          </cell>
          <cell r="BB148">
            <v>115</v>
          </cell>
          <cell r="BD148">
            <v>115</v>
          </cell>
          <cell r="BF148">
            <v>115</v>
          </cell>
          <cell r="BH148">
            <v>115</v>
          </cell>
          <cell r="BJ148">
            <v>115</v>
          </cell>
          <cell r="BL148">
            <v>115</v>
          </cell>
          <cell r="BN148">
            <v>115</v>
          </cell>
          <cell r="BP148">
            <v>115</v>
          </cell>
          <cell r="BR148">
            <v>115</v>
          </cell>
          <cell r="BT148">
            <v>115</v>
          </cell>
          <cell r="BV148">
            <v>115</v>
          </cell>
          <cell r="BX148">
            <v>115</v>
          </cell>
          <cell r="BZ148">
            <v>115</v>
          </cell>
          <cell r="CB148">
            <v>115</v>
          </cell>
          <cell r="CD148">
            <v>115</v>
          </cell>
          <cell r="CF148">
            <v>115</v>
          </cell>
          <cell r="CH148">
            <v>115</v>
          </cell>
          <cell r="CJ148">
            <v>115</v>
          </cell>
          <cell r="CL148">
            <v>115</v>
          </cell>
          <cell r="CN148">
            <v>115</v>
          </cell>
          <cell r="CP148">
            <v>115</v>
          </cell>
          <cell r="CR148">
            <v>115</v>
          </cell>
          <cell r="CT148">
            <v>115</v>
          </cell>
          <cell r="CV148">
            <v>115</v>
          </cell>
        </row>
        <row r="149">
          <cell r="F149">
            <v>0</v>
          </cell>
          <cell r="H149">
            <v>1</v>
          </cell>
          <cell r="J149">
            <v>0</v>
          </cell>
          <cell r="L149">
            <v>0</v>
          </cell>
          <cell r="N149">
            <v>2</v>
          </cell>
          <cell r="P149">
            <v>0</v>
          </cell>
          <cell r="R149">
            <v>0</v>
          </cell>
          <cell r="T149">
            <v>1</v>
          </cell>
          <cell r="V149">
            <v>0</v>
          </cell>
          <cell r="X149">
            <v>0</v>
          </cell>
          <cell r="Z149">
            <v>1</v>
          </cell>
          <cell r="AB149">
            <v>0</v>
          </cell>
          <cell r="AD149">
            <v>2</v>
          </cell>
          <cell r="AF149">
            <v>0</v>
          </cell>
          <cell r="AH149">
            <v>0</v>
          </cell>
          <cell r="AJ149">
            <v>1</v>
          </cell>
          <cell r="AL149">
            <v>0</v>
          </cell>
          <cell r="AN149">
            <v>1</v>
          </cell>
          <cell r="AP149">
            <v>0</v>
          </cell>
          <cell r="AR149">
            <v>1</v>
          </cell>
          <cell r="AT149">
            <v>0</v>
          </cell>
          <cell r="AV149">
            <v>0</v>
          </cell>
          <cell r="AX149">
            <v>0</v>
          </cell>
          <cell r="AZ149">
            <v>2</v>
          </cell>
          <cell r="BB149">
            <v>0</v>
          </cell>
          <cell r="BD149">
            <v>0</v>
          </cell>
          <cell r="BF149">
            <v>1</v>
          </cell>
          <cell r="BH149">
            <v>0</v>
          </cell>
          <cell r="BJ149">
            <v>1</v>
          </cell>
          <cell r="BL149">
            <v>0</v>
          </cell>
          <cell r="BN149">
            <v>0</v>
          </cell>
          <cell r="BP149">
            <v>2</v>
          </cell>
          <cell r="BR149">
            <v>0</v>
          </cell>
          <cell r="BT149">
            <v>1</v>
          </cell>
          <cell r="BV149">
            <v>0</v>
          </cell>
          <cell r="BX149">
            <v>0</v>
          </cell>
          <cell r="BZ149">
            <v>1</v>
          </cell>
          <cell r="CB149">
            <v>0</v>
          </cell>
          <cell r="CD149">
            <v>0</v>
          </cell>
          <cell r="CF149">
            <v>1</v>
          </cell>
          <cell r="CH149">
            <v>0</v>
          </cell>
          <cell r="CJ149">
            <v>0</v>
          </cell>
          <cell r="CL149">
            <v>2</v>
          </cell>
          <cell r="CN149">
            <v>0</v>
          </cell>
          <cell r="CP149">
            <v>0</v>
          </cell>
          <cell r="CR149">
            <v>1</v>
          </cell>
          <cell r="CT149">
            <v>0</v>
          </cell>
          <cell r="CV149">
            <v>1</v>
          </cell>
        </row>
        <row r="150">
          <cell r="F150" t="str">
            <v xml:space="preserve">Scheduled 20 minutes FSFE stopcharge at 1300H for FII and dispersing cone cleaning. </v>
          </cell>
        </row>
        <row r="151">
          <cell r="E151" t="str">
            <v>UNDER REPAIR</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cell r="BM151">
            <v>0</v>
          </cell>
          <cell r="BN151">
            <v>0</v>
          </cell>
          <cell r="BO151">
            <v>0</v>
          </cell>
          <cell r="BP151">
            <v>0</v>
          </cell>
          <cell r="BQ151">
            <v>0</v>
          </cell>
          <cell r="BR151">
            <v>0</v>
          </cell>
          <cell r="BS151">
            <v>0</v>
          </cell>
          <cell r="BT151">
            <v>0</v>
          </cell>
          <cell r="BU151">
            <v>0</v>
          </cell>
          <cell r="BV151">
            <v>0</v>
          </cell>
          <cell r="BW151">
            <v>0</v>
          </cell>
          <cell r="BX151">
            <v>0</v>
          </cell>
          <cell r="BY151">
            <v>0</v>
          </cell>
          <cell r="BZ151">
            <v>0</v>
          </cell>
          <cell r="CA151">
            <v>0</v>
          </cell>
          <cell r="CB151">
            <v>0</v>
          </cell>
          <cell r="CC151">
            <v>0</v>
          </cell>
          <cell r="CD151">
            <v>0</v>
          </cell>
          <cell r="CE151">
            <v>0</v>
          </cell>
          <cell r="CF151">
            <v>0</v>
          </cell>
          <cell r="CG151">
            <v>0</v>
          </cell>
          <cell r="CH151">
            <v>0</v>
          </cell>
          <cell r="CI151">
            <v>0</v>
          </cell>
          <cell r="CJ151">
            <v>0</v>
          </cell>
          <cell r="CK151">
            <v>0</v>
          </cell>
          <cell r="CL151">
            <v>0</v>
          </cell>
          <cell r="CM151">
            <v>0</v>
          </cell>
          <cell r="CN151">
            <v>0</v>
          </cell>
          <cell r="CO151">
            <v>0</v>
          </cell>
          <cell r="CP151">
            <v>0</v>
          </cell>
          <cell r="CQ151">
            <v>0</v>
          </cell>
          <cell r="CR151">
            <v>0</v>
          </cell>
          <cell r="CS151">
            <v>0</v>
          </cell>
          <cell r="CT151">
            <v>0</v>
          </cell>
          <cell r="CU151">
            <v>0</v>
          </cell>
          <cell r="CV151">
            <v>0</v>
          </cell>
          <cell r="CW151">
            <v>0</v>
          </cell>
        </row>
        <row r="152">
          <cell r="E152" t="str">
            <v>OPERATING</v>
          </cell>
          <cell r="F152">
            <v>0</v>
          </cell>
          <cell r="G152" t="str">
            <v>c</v>
          </cell>
          <cell r="H152" t="str">
            <v>c</v>
          </cell>
          <cell r="I152" t="str">
            <v>c</v>
          </cell>
          <cell r="J152" t="str">
            <v>c</v>
          </cell>
          <cell r="K152" t="str">
            <v>c</v>
          </cell>
          <cell r="L152" t="str">
            <v>c</v>
          </cell>
          <cell r="M152" t="str">
            <v>c</v>
          </cell>
          <cell r="N152" t="str">
            <v>c</v>
          </cell>
          <cell r="O152" t="str">
            <v>c</v>
          </cell>
          <cell r="P152" t="str">
            <v>c</v>
          </cell>
          <cell r="Q152" t="str">
            <v>c</v>
          </cell>
          <cell r="R152" t="str">
            <v>c</v>
          </cell>
          <cell r="S152" t="str">
            <v>c</v>
          </cell>
          <cell r="T152" t="str">
            <v>c</v>
          </cell>
          <cell r="U152" t="str">
            <v>c</v>
          </cell>
          <cell r="V152" t="str">
            <v>c</v>
          </cell>
          <cell r="W152">
            <v>0</v>
          </cell>
          <cell r="X152">
            <v>0</v>
          </cell>
          <cell r="Y152">
            <v>0</v>
          </cell>
          <cell r="Z152">
            <v>0</v>
          </cell>
          <cell r="AA152">
            <v>0</v>
          </cell>
          <cell r="AB152">
            <v>0</v>
          </cell>
          <cell r="AC152">
            <v>0</v>
          </cell>
          <cell r="AD152">
            <v>0</v>
          </cell>
          <cell r="AE152">
            <v>0</v>
          </cell>
          <cell r="AF152">
            <v>0</v>
          </cell>
          <cell r="AG152" t="str">
            <v>s</v>
          </cell>
          <cell r="AH152" t="str">
            <v>s</v>
          </cell>
          <cell r="AI152" t="str">
            <v>s</v>
          </cell>
          <cell r="AJ152" t="str">
            <v>s</v>
          </cell>
          <cell r="AK152">
            <v>0</v>
          </cell>
          <cell r="AL152" t="str">
            <v>s</v>
          </cell>
          <cell r="AM152" t="str">
            <v>s</v>
          </cell>
          <cell r="AN152" t="str">
            <v>s</v>
          </cell>
          <cell r="AO152">
            <v>0</v>
          </cell>
          <cell r="AP152" t="str">
            <v>s</v>
          </cell>
          <cell r="AQ152" t="str">
            <v>s</v>
          </cell>
          <cell r="AR152" t="str">
            <v>s</v>
          </cell>
          <cell r="AS152">
            <v>0</v>
          </cell>
          <cell r="AT152" t="str">
            <v>s</v>
          </cell>
          <cell r="AU152" t="str">
            <v>s</v>
          </cell>
          <cell r="AV152" t="str">
            <v>s</v>
          </cell>
          <cell r="AW152">
            <v>0</v>
          </cell>
          <cell r="AX152" t="str">
            <v>c</v>
          </cell>
          <cell r="AY152" t="str">
            <v>c</v>
          </cell>
          <cell r="AZ152" t="str">
            <v>c</v>
          </cell>
          <cell r="BA152" t="str">
            <v>c</v>
          </cell>
          <cell r="BB152" t="str">
            <v>c</v>
          </cell>
          <cell r="BC152" t="str">
            <v>c</v>
          </cell>
          <cell r="BD152" t="str">
            <v>c</v>
          </cell>
          <cell r="BE152" t="str">
            <v>c</v>
          </cell>
          <cell r="BF152" t="str">
            <v>c</v>
          </cell>
          <cell r="BG152" t="str">
            <v>c</v>
          </cell>
          <cell r="BH152" t="str">
            <v>c</v>
          </cell>
          <cell r="BI152" t="str">
            <v>c</v>
          </cell>
          <cell r="BJ152" t="str">
            <v>c</v>
          </cell>
          <cell r="BK152" t="str">
            <v>c</v>
          </cell>
          <cell r="BL152" t="str">
            <v>c</v>
          </cell>
          <cell r="BM152" t="str">
            <v>c</v>
          </cell>
          <cell r="BN152">
            <v>0</v>
          </cell>
          <cell r="BO152">
            <v>0</v>
          </cell>
          <cell r="BP152">
            <v>0</v>
          </cell>
          <cell r="BQ152">
            <v>0</v>
          </cell>
          <cell r="BR152" t="str">
            <v>s</v>
          </cell>
          <cell r="BS152" t="str">
            <v>s</v>
          </cell>
          <cell r="BT152" t="str">
            <v>s</v>
          </cell>
          <cell r="BU152" t="str">
            <v>s</v>
          </cell>
          <cell r="BV152">
            <v>0</v>
          </cell>
          <cell r="BW152" t="str">
            <v>s</v>
          </cell>
          <cell r="BX152" t="str">
            <v>s</v>
          </cell>
          <cell r="BY152" t="str">
            <v>s</v>
          </cell>
          <cell r="BZ152">
            <v>0</v>
          </cell>
          <cell r="CA152" t="str">
            <v>s</v>
          </cell>
          <cell r="CB152" t="str">
            <v>s</v>
          </cell>
          <cell r="CC152" t="str">
            <v>s</v>
          </cell>
          <cell r="CD152">
            <v>0</v>
          </cell>
          <cell r="CE152" t="str">
            <v>s</v>
          </cell>
          <cell r="CF152" t="str">
            <v>s</v>
          </cell>
          <cell r="CG152" t="str">
            <v>s</v>
          </cell>
          <cell r="CH152">
            <v>0</v>
          </cell>
          <cell r="CI152" t="str">
            <v>c</v>
          </cell>
          <cell r="CJ152" t="str">
            <v>c</v>
          </cell>
          <cell r="CK152" t="str">
            <v>c</v>
          </cell>
          <cell r="CL152" t="str">
            <v>c</v>
          </cell>
          <cell r="CM152" t="str">
            <v>c</v>
          </cell>
          <cell r="CN152" t="str">
            <v>c</v>
          </cell>
          <cell r="CO152" t="str">
            <v>c</v>
          </cell>
          <cell r="CP152" t="str">
            <v>c</v>
          </cell>
          <cell r="CQ152" t="str">
            <v>c</v>
          </cell>
          <cell r="CR152" t="str">
            <v>c</v>
          </cell>
          <cell r="CS152" t="str">
            <v>c</v>
          </cell>
          <cell r="CT152" t="str">
            <v>c</v>
          </cell>
          <cell r="CU152" t="str">
            <v>c</v>
          </cell>
          <cell r="CV152" t="str">
            <v>c</v>
          </cell>
          <cell r="CW152" t="str">
            <v>c</v>
          </cell>
        </row>
        <row r="153">
          <cell r="E153" t="str">
            <v>OPERATING</v>
          </cell>
          <cell r="F153">
            <v>0</v>
          </cell>
          <cell r="G153">
            <v>0</v>
          </cell>
          <cell r="H153" t="str">
            <v>s</v>
          </cell>
          <cell r="I153" t="str">
            <v>s</v>
          </cell>
          <cell r="J153" t="str">
            <v>s</v>
          </cell>
          <cell r="K153">
            <v>0</v>
          </cell>
          <cell r="L153" t="str">
            <v>s</v>
          </cell>
          <cell r="M153" t="str">
            <v>s</v>
          </cell>
          <cell r="N153" t="str">
            <v>s</v>
          </cell>
          <cell r="O153">
            <v>0</v>
          </cell>
          <cell r="P153" t="str">
            <v>c</v>
          </cell>
          <cell r="Q153" t="str">
            <v>c</v>
          </cell>
          <cell r="R153" t="str">
            <v>c</v>
          </cell>
          <cell r="S153" t="str">
            <v>c</v>
          </cell>
          <cell r="T153" t="str">
            <v>c</v>
          </cell>
          <cell r="U153" t="str">
            <v>c</v>
          </cell>
          <cell r="V153" t="str">
            <v>c</v>
          </cell>
          <cell r="W153" t="str">
            <v>c</v>
          </cell>
          <cell r="X153" t="str">
            <v>c</v>
          </cell>
          <cell r="Y153" t="str">
            <v>c</v>
          </cell>
          <cell r="Z153" t="str">
            <v>c</v>
          </cell>
          <cell r="AA153" t="str">
            <v>c</v>
          </cell>
          <cell r="AB153" t="str">
            <v>c</v>
          </cell>
          <cell r="AC153" t="str">
            <v>c</v>
          </cell>
          <cell r="AD153" t="str">
            <v>c</v>
          </cell>
          <cell r="AE153" t="str">
            <v>c</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cell r="BO153">
            <v>0</v>
          </cell>
          <cell r="BP153">
            <v>0</v>
          </cell>
          <cell r="BQ153">
            <v>0</v>
          </cell>
          <cell r="BR153">
            <v>0</v>
          </cell>
          <cell r="BS153">
            <v>0</v>
          </cell>
          <cell r="BT153">
            <v>0</v>
          </cell>
          <cell r="BU153">
            <v>0</v>
          </cell>
          <cell r="BV153">
            <v>0</v>
          </cell>
          <cell r="BW153">
            <v>0</v>
          </cell>
          <cell r="BX153">
            <v>0</v>
          </cell>
          <cell r="BY153">
            <v>0</v>
          </cell>
          <cell r="BZ153">
            <v>0</v>
          </cell>
          <cell r="CA153">
            <v>0</v>
          </cell>
          <cell r="CB153">
            <v>0</v>
          </cell>
          <cell r="CC153">
            <v>0</v>
          </cell>
          <cell r="CD153">
            <v>0</v>
          </cell>
          <cell r="CE153">
            <v>0</v>
          </cell>
          <cell r="CF153">
            <v>0</v>
          </cell>
          <cell r="CG153">
            <v>0</v>
          </cell>
          <cell r="CH153">
            <v>0</v>
          </cell>
          <cell r="CI153">
            <v>0</v>
          </cell>
          <cell r="CJ153">
            <v>0</v>
          </cell>
          <cell r="CK153">
            <v>0</v>
          </cell>
          <cell r="CL153">
            <v>0</v>
          </cell>
          <cell r="CM153">
            <v>0</v>
          </cell>
          <cell r="CN153">
            <v>0</v>
          </cell>
          <cell r="CO153">
            <v>0</v>
          </cell>
          <cell r="CP153">
            <v>0</v>
          </cell>
          <cell r="CQ153">
            <v>0</v>
          </cell>
          <cell r="CR153">
            <v>0</v>
          </cell>
          <cell r="CS153">
            <v>0</v>
          </cell>
          <cell r="CT153">
            <v>0</v>
          </cell>
          <cell r="CU153">
            <v>0</v>
          </cell>
          <cell r="CV153">
            <v>0</v>
          </cell>
          <cell r="CW153">
            <v>0</v>
          </cell>
        </row>
        <row r="154">
          <cell r="E154" t="str">
            <v>OPERATING</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t="str">
            <v>s</v>
          </cell>
          <cell r="Y154" t="str">
            <v>s</v>
          </cell>
          <cell r="Z154" t="str">
            <v>s</v>
          </cell>
          <cell r="AA154" t="str">
            <v>s</v>
          </cell>
          <cell r="AB154">
            <v>0</v>
          </cell>
          <cell r="AC154" t="str">
            <v>s</v>
          </cell>
          <cell r="AD154" t="str">
            <v>s</v>
          </cell>
          <cell r="AE154" t="str">
            <v>s</v>
          </cell>
          <cell r="AF154">
            <v>0</v>
          </cell>
          <cell r="AG154" t="str">
            <v>s</v>
          </cell>
          <cell r="AH154" t="str">
            <v>s</v>
          </cell>
          <cell r="AI154" t="str">
            <v>s</v>
          </cell>
          <cell r="AJ154">
            <v>0</v>
          </cell>
          <cell r="AK154" t="str">
            <v>c</v>
          </cell>
          <cell r="AL154" t="str">
            <v>c</v>
          </cell>
          <cell r="AM154" t="str">
            <v>c</v>
          </cell>
          <cell r="AN154" t="str">
            <v>c</v>
          </cell>
          <cell r="AO154" t="str">
            <v>c</v>
          </cell>
          <cell r="AP154" t="str">
            <v>c</v>
          </cell>
          <cell r="AQ154" t="str">
            <v>c</v>
          </cell>
          <cell r="AR154" t="str">
            <v>c</v>
          </cell>
          <cell r="AS154" t="str">
            <v>c</v>
          </cell>
          <cell r="AT154" t="str">
            <v>c</v>
          </cell>
          <cell r="AU154" t="str">
            <v>c</v>
          </cell>
          <cell r="AV154" t="str">
            <v>c</v>
          </cell>
          <cell r="AW154" t="str">
            <v>c</v>
          </cell>
          <cell r="AX154" t="str">
            <v>c</v>
          </cell>
          <cell r="AY154" t="str">
            <v>c</v>
          </cell>
          <cell r="AZ154" t="str">
            <v>c</v>
          </cell>
          <cell r="BA154">
            <v>0</v>
          </cell>
          <cell r="BB154">
            <v>0</v>
          </cell>
          <cell r="BC154">
            <v>0</v>
          </cell>
          <cell r="BD154">
            <v>0</v>
          </cell>
          <cell r="BE154" t="str">
            <v>s</v>
          </cell>
          <cell r="BF154" t="str">
            <v>s</v>
          </cell>
          <cell r="BG154" t="str">
            <v>s</v>
          </cell>
          <cell r="BH154" t="str">
            <v>s</v>
          </cell>
          <cell r="BI154">
            <v>0</v>
          </cell>
          <cell r="BJ154" t="str">
            <v>s</v>
          </cell>
          <cell r="BK154" t="str">
            <v>s</v>
          </cell>
          <cell r="BL154" t="str">
            <v>s</v>
          </cell>
          <cell r="BM154">
            <v>0</v>
          </cell>
          <cell r="BN154" t="str">
            <v>s</v>
          </cell>
          <cell r="BO154" t="str">
            <v>s</v>
          </cell>
          <cell r="BP154" t="str">
            <v>s</v>
          </cell>
          <cell r="BQ154">
            <v>0</v>
          </cell>
          <cell r="BR154" t="str">
            <v>c</v>
          </cell>
          <cell r="BS154" t="str">
            <v>c</v>
          </cell>
          <cell r="BT154" t="str">
            <v>c</v>
          </cell>
          <cell r="BU154" t="str">
            <v>c</v>
          </cell>
          <cell r="BV154" t="str">
            <v>c</v>
          </cell>
          <cell r="BW154" t="str">
            <v>c</v>
          </cell>
          <cell r="BX154" t="str">
            <v>c</v>
          </cell>
          <cell r="BY154" t="str">
            <v>c</v>
          </cell>
          <cell r="BZ154" t="str">
            <v>c</v>
          </cell>
          <cell r="CA154" t="str">
            <v>c</v>
          </cell>
          <cell r="CB154" t="str">
            <v>c</v>
          </cell>
          <cell r="CC154" t="str">
            <v>c</v>
          </cell>
          <cell r="CD154" t="str">
            <v>c</v>
          </cell>
          <cell r="CE154" t="str">
            <v>c</v>
          </cell>
          <cell r="CF154" t="str">
            <v>c</v>
          </cell>
          <cell r="CG154" t="str">
            <v>c</v>
          </cell>
          <cell r="CH154">
            <v>0</v>
          </cell>
          <cell r="CI154">
            <v>0</v>
          </cell>
          <cell r="CJ154">
            <v>0</v>
          </cell>
          <cell r="CK154">
            <v>0</v>
          </cell>
          <cell r="CL154" t="str">
            <v>s</v>
          </cell>
          <cell r="CM154" t="str">
            <v>s</v>
          </cell>
          <cell r="CN154" t="str">
            <v>s</v>
          </cell>
          <cell r="CO154" t="str">
            <v>s</v>
          </cell>
          <cell r="CP154">
            <v>0</v>
          </cell>
          <cell r="CQ154" t="str">
            <v>s</v>
          </cell>
          <cell r="CR154" t="str">
            <v>s</v>
          </cell>
          <cell r="CS154" t="str">
            <v>s</v>
          </cell>
          <cell r="CT154">
            <v>0</v>
          </cell>
          <cell r="CU154" t="str">
            <v>s</v>
          </cell>
          <cell r="CV154" t="str">
            <v>s</v>
          </cell>
          <cell r="CW154" t="str">
            <v>s</v>
          </cell>
        </row>
        <row r="155">
          <cell r="E155">
            <v>0</v>
          </cell>
          <cell r="F155" t="str">
            <v>ca</v>
          </cell>
          <cell r="G155" t="str">
            <v>ca</v>
          </cell>
          <cell r="H155" t="str">
            <v>ca</v>
          </cell>
          <cell r="I155" t="str">
            <v>ca</v>
          </cell>
          <cell r="J155" t="str">
            <v>ca</v>
          </cell>
          <cell r="K155" t="str">
            <v>ca</v>
          </cell>
          <cell r="L155" t="str">
            <v>ca</v>
          </cell>
          <cell r="M155" t="str">
            <v>ca</v>
          </cell>
          <cell r="N155" t="str">
            <v>ca</v>
          </cell>
          <cell r="O155" t="str">
            <v>ca</v>
          </cell>
          <cell r="P155" t="str">
            <v>ca</v>
          </cell>
          <cell r="Q155" t="str">
            <v>ca</v>
          </cell>
          <cell r="R155" t="str">
            <v>ca</v>
          </cell>
          <cell r="S155" t="str">
            <v>ca</v>
          </cell>
          <cell r="T155" t="str">
            <v>ca</v>
          </cell>
          <cell r="U155" t="str">
            <v>ca</v>
          </cell>
          <cell r="V155" t="str">
            <v>ca</v>
          </cell>
          <cell r="W155" t="str">
            <v>ca</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cell r="BV155">
            <v>0</v>
          </cell>
          <cell r="BW155">
            <v>0</v>
          </cell>
          <cell r="BX155">
            <v>0</v>
          </cell>
          <cell r="BY155">
            <v>0</v>
          </cell>
          <cell r="BZ155">
            <v>0</v>
          </cell>
          <cell r="CA155">
            <v>0</v>
          </cell>
          <cell r="CB155">
            <v>0</v>
          </cell>
          <cell r="CC155">
            <v>0</v>
          </cell>
          <cell r="CD155">
            <v>0</v>
          </cell>
          <cell r="CE155">
            <v>0</v>
          </cell>
          <cell r="CF155">
            <v>0</v>
          </cell>
          <cell r="CG155">
            <v>0</v>
          </cell>
          <cell r="CH155">
            <v>0</v>
          </cell>
          <cell r="CI155">
            <v>0</v>
          </cell>
          <cell r="CJ155">
            <v>0</v>
          </cell>
          <cell r="CK155">
            <v>0</v>
          </cell>
          <cell r="CL155" t="str">
            <v>r</v>
          </cell>
          <cell r="CM155" t="str">
            <v>r</v>
          </cell>
          <cell r="CN155" t="str">
            <v>r</v>
          </cell>
          <cell r="CO155" t="str">
            <v>r</v>
          </cell>
          <cell r="CP155" t="str">
            <v>r</v>
          </cell>
          <cell r="CQ155" t="str">
            <v>r</v>
          </cell>
          <cell r="CR155" t="str">
            <v>r</v>
          </cell>
          <cell r="CS155" t="str">
            <v>r</v>
          </cell>
          <cell r="CT155" t="str">
            <v>r</v>
          </cell>
          <cell r="CU155" t="str">
            <v>r</v>
          </cell>
          <cell r="CV155" t="str">
            <v>r</v>
          </cell>
          <cell r="CW155" t="str">
            <v>r</v>
          </cell>
        </row>
        <row r="156">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t="str">
            <v>r</v>
          </cell>
          <cell r="AK156" t="str">
            <v>r</v>
          </cell>
          <cell r="AL156" t="str">
            <v>r</v>
          </cell>
          <cell r="AM156" t="str">
            <v>r</v>
          </cell>
          <cell r="AN156" t="str">
            <v>r</v>
          </cell>
          <cell r="AO156" t="str">
            <v>r</v>
          </cell>
          <cell r="AP156" t="str">
            <v>r</v>
          </cell>
          <cell r="AQ156" t="str">
            <v>r</v>
          </cell>
          <cell r="AR156" t="str">
            <v>r</v>
          </cell>
          <cell r="AS156" t="str">
            <v>r</v>
          </cell>
          <cell r="AT156" t="str">
            <v>r</v>
          </cell>
          <cell r="AU156" t="str">
            <v>r</v>
          </cell>
          <cell r="AV156" t="str">
            <v>r</v>
          </cell>
          <cell r="AW156" t="str">
            <v>r</v>
          </cell>
          <cell r="AX156" t="str">
            <v>r</v>
          </cell>
          <cell r="AY156" t="str">
            <v>r</v>
          </cell>
          <cell r="AZ156" t="str">
            <v>r</v>
          </cell>
          <cell r="BA156" t="str">
            <v>r</v>
          </cell>
          <cell r="BB156" t="str">
            <v>r</v>
          </cell>
          <cell r="BC156" t="str">
            <v>r</v>
          </cell>
          <cell r="BD156" t="str">
            <v>r</v>
          </cell>
          <cell r="BE156" t="str">
            <v>r</v>
          </cell>
          <cell r="BF156" t="str">
            <v>r</v>
          </cell>
          <cell r="BG156" t="str">
            <v>r</v>
          </cell>
          <cell r="BH156">
            <v>0</v>
          </cell>
          <cell r="BI156">
            <v>0</v>
          </cell>
          <cell r="BJ156" t="str">
            <v>ca</v>
          </cell>
          <cell r="BK156" t="str">
            <v>ca</v>
          </cell>
          <cell r="BL156" t="str">
            <v>ca</v>
          </cell>
          <cell r="BM156" t="str">
            <v>ca</v>
          </cell>
          <cell r="BN156" t="str">
            <v>ca</v>
          </cell>
          <cell r="BO156" t="str">
            <v>ca</v>
          </cell>
          <cell r="BP156" t="str">
            <v>ca</v>
          </cell>
          <cell r="BQ156" t="str">
            <v>ca</v>
          </cell>
          <cell r="BR156" t="str">
            <v>ca</v>
          </cell>
          <cell r="BS156" t="str">
            <v>ca</v>
          </cell>
          <cell r="BT156" t="str">
            <v>ca</v>
          </cell>
          <cell r="BU156" t="str">
            <v>ca</v>
          </cell>
          <cell r="BV156" t="str">
            <v>ca</v>
          </cell>
          <cell r="BW156" t="str">
            <v>ca</v>
          </cell>
          <cell r="BX156" t="str">
            <v>ca</v>
          </cell>
          <cell r="BY156" t="str">
            <v>ca</v>
          </cell>
          <cell r="BZ156" t="str">
            <v>ca</v>
          </cell>
          <cell r="CA156" t="str">
            <v>ca</v>
          </cell>
          <cell r="CB156" t="str">
            <v>ca</v>
          </cell>
          <cell r="CC156" t="str">
            <v>ca</v>
          </cell>
          <cell r="CD156" t="str">
            <v>ca</v>
          </cell>
          <cell r="CE156" t="str">
            <v>ca</v>
          </cell>
          <cell r="CF156" t="str">
            <v>ca</v>
          </cell>
          <cell r="CG156" t="str">
            <v>ca</v>
          </cell>
          <cell r="CH156">
            <v>0</v>
          </cell>
          <cell r="CI156">
            <v>0</v>
          </cell>
          <cell r="CJ156">
            <v>0</v>
          </cell>
          <cell r="CK156">
            <v>0</v>
          </cell>
          <cell r="CL156">
            <v>0</v>
          </cell>
          <cell r="CM156">
            <v>0</v>
          </cell>
          <cell r="CN156">
            <v>0</v>
          </cell>
          <cell r="CO156">
            <v>0</v>
          </cell>
          <cell r="CP156">
            <v>0</v>
          </cell>
          <cell r="CQ156">
            <v>0</v>
          </cell>
          <cell r="CR156">
            <v>0</v>
          </cell>
          <cell r="CS156">
            <v>0</v>
          </cell>
          <cell r="CT156">
            <v>0</v>
          </cell>
          <cell r="CU156">
            <v>0</v>
          </cell>
          <cell r="CV156">
            <v>0</v>
          </cell>
          <cell r="CW156">
            <v>0</v>
          </cell>
        </row>
        <row r="157">
          <cell r="F157">
            <v>80</v>
          </cell>
          <cell r="H157">
            <v>80</v>
          </cell>
          <cell r="J157">
            <v>80</v>
          </cell>
          <cell r="L157">
            <v>80</v>
          </cell>
          <cell r="N157">
            <v>80</v>
          </cell>
          <cell r="P157">
            <v>80</v>
          </cell>
          <cell r="R157">
            <v>80</v>
          </cell>
          <cell r="T157">
            <v>80</v>
          </cell>
          <cell r="V157">
            <v>80</v>
          </cell>
          <cell r="X157">
            <v>80</v>
          </cell>
          <cell r="Z157">
            <v>80</v>
          </cell>
          <cell r="AB157">
            <v>80</v>
          </cell>
          <cell r="AD157">
            <v>80</v>
          </cell>
          <cell r="AF157">
            <v>80</v>
          </cell>
          <cell r="AH157">
            <v>0</v>
          </cell>
          <cell r="AJ157">
            <v>80</v>
          </cell>
          <cell r="AL157">
            <v>80</v>
          </cell>
          <cell r="AN157">
            <v>80</v>
          </cell>
          <cell r="AP157">
            <v>80</v>
          </cell>
          <cell r="AR157">
            <v>80</v>
          </cell>
          <cell r="AT157">
            <v>80</v>
          </cell>
          <cell r="AV157">
            <v>80</v>
          </cell>
          <cell r="AX157">
            <v>80</v>
          </cell>
          <cell r="AZ157">
            <v>80</v>
          </cell>
          <cell r="BB157">
            <v>80</v>
          </cell>
          <cell r="BD157">
            <v>80</v>
          </cell>
          <cell r="BF157">
            <v>80</v>
          </cell>
          <cell r="BH157">
            <v>80</v>
          </cell>
          <cell r="BJ157">
            <v>80</v>
          </cell>
          <cell r="BL157">
            <v>80</v>
          </cell>
          <cell r="BN157">
            <v>80</v>
          </cell>
          <cell r="BP157">
            <v>80</v>
          </cell>
          <cell r="BR157">
            <v>80</v>
          </cell>
          <cell r="BT157">
            <v>80</v>
          </cell>
          <cell r="BV157">
            <v>80</v>
          </cell>
          <cell r="BX157">
            <v>80</v>
          </cell>
          <cell r="BZ157">
            <v>80</v>
          </cell>
          <cell r="CB157">
            <v>80</v>
          </cell>
          <cell r="CD157">
            <v>80</v>
          </cell>
          <cell r="CF157">
            <v>80</v>
          </cell>
          <cell r="CH157">
            <v>80</v>
          </cell>
          <cell r="CJ157">
            <v>80</v>
          </cell>
          <cell r="CL157">
            <v>80</v>
          </cell>
          <cell r="CN157">
            <v>80</v>
          </cell>
          <cell r="CP157">
            <v>80</v>
          </cell>
          <cell r="CR157">
            <v>80</v>
          </cell>
          <cell r="CT157">
            <v>80</v>
          </cell>
          <cell r="CV157">
            <v>80</v>
          </cell>
        </row>
        <row r="158">
          <cell r="F158">
            <v>1</v>
          </cell>
          <cell r="H158">
            <v>0</v>
          </cell>
          <cell r="J158">
            <v>0</v>
          </cell>
          <cell r="L158">
            <v>1</v>
          </cell>
          <cell r="N158">
            <v>0</v>
          </cell>
          <cell r="P158">
            <v>0</v>
          </cell>
          <cell r="R158">
            <v>0</v>
          </cell>
          <cell r="T158">
            <v>2</v>
          </cell>
          <cell r="V158">
            <v>0</v>
          </cell>
          <cell r="X158">
            <v>0</v>
          </cell>
          <cell r="Z158">
            <v>1</v>
          </cell>
          <cell r="AB158">
            <v>0</v>
          </cell>
          <cell r="AD158">
            <v>1</v>
          </cell>
          <cell r="AF158">
            <v>0</v>
          </cell>
          <cell r="AH158">
            <v>0</v>
          </cell>
          <cell r="AJ158">
            <v>0</v>
          </cell>
          <cell r="AL158">
            <v>2</v>
          </cell>
          <cell r="AN158">
            <v>0</v>
          </cell>
          <cell r="AP158">
            <v>0</v>
          </cell>
          <cell r="AR158">
            <v>0</v>
          </cell>
          <cell r="AT158">
            <v>0</v>
          </cell>
          <cell r="AV158">
            <v>1</v>
          </cell>
          <cell r="AX158">
            <v>0</v>
          </cell>
          <cell r="AZ158">
            <v>0</v>
          </cell>
          <cell r="BB158">
            <v>0</v>
          </cell>
          <cell r="BD158">
            <v>0</v>
          </cell>
          <cell r="BF158">
            <v>2</v>
          </cell>
          <cell r="BH158">
            <v>0</v>
          </cell>
          <cell r="BJ158">
            <v>0</v>
          </cell>
          <cell r="BL158">
            <v>0</v>
          </cell>
          <cell r="BN158">
            <v>0</v>
          </cell>
          <cell r="BP158">
            <v>1</v>
          </cell>
          <cell r="BR158">
            <v>0</v>
          </cell>
          <cell r="BT158">
            <v>0</v>
          </cell>
          <cell r="BV158">
            <v>1</v>
          </cell>
          <cell r="BX158">
            <v>0</v>
          </cell>
          <cell r="BZ158">
            <v>0</v>
          </cell>
          <cell r="CB158">
            <v>0</v>
          </cell>
          <cell r="CD158">
            <v>0</v>
          </cell>
          <cell r="CF158">
            <v>2</v>
          </cell>
          <cell r="CH158">
            <v>0</v>
          </cell>
          <cell r="CJ158">
            <v>0</v>
          </cell>
          <cell r="CL158">
            <v>0</v>
          </cell>
          <cell r="CN158">
            <v>1</v>
          </cell>
          <cell r="CP158">
            <v>0</v>
          </cell>
          <cell r="CR158">
            <v>0</v>
          </cell>
          <cell r="CT158">
            <v>0</v>
          </cell>
          <cell r="CV158">
            <v>1</v>
          </cell>
        </row>
        <row r="159">
          <cell r="F159" t="str">
            <v>Schedule 20 minutes stopcharge at 1300H for FII and dispersing cone cleaning.</v>
          </cell>
        </row>
        <row r="160">
          <cell r="E160" t="str">
            <v>UNDER REPAIR</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row>
        <row r="161">
          <cell r="E161" t="str">
            <v>OPERATING</v>
          </cell>
          <cell r="F161" t="str">
            <v>c</v>
          </cell>
          <cell r="G161" t="str">
            <v>c</v>
          </cell>
          <cell r="H161" t="str">
            <v>c</v>
          </cell>
          <cell r="I161" t="str">
            <v>c</v>
          </cell>
          <cell r="J161" t="str">
            <v>c</v>
          </cell>
          <cell r="K161" t="str">
            <v>c</v>
          </cell>
          <cell r="L161" t="str">
            <v>c</v>
          </cell>
          <cell r="M161">
            <v>0</v>
          </cell>
          <cell r="N161">
            <v>0</v>
          </cell>
          <cell r="O161">
            <v>0</v>
          </cell>
          <cell r="P161">
            <v>0</v>
          </cell>
          <cell r="Q161">
            <v>0</v>
          </cell>
          <cell r="R161">
            <v>0</v>
          </cell>
          <cell r="S161">
            <v>0</v>
          </cell>
          <cell r="T161">
            <v>0</v>
          </cell>
          <cell r="U161">
            <v>0</v>
          </cell>
          <cell r="V161">
            <v>0</v>
          </cell>
          <cell r="W161">
            <v>0</v>
          </cell>
          <cell r="X161" t="str">
            <v>s</v>
          </cell>
          <cell r="Y161" t="str">
            <v>s</v>
          </cell>
          <cell r="Z161" t="str">
            <v>s</v>
          </cell>
          <cell r="AA161" t="str">
            <v>s</v>
          </cell>
          <cell r="AB161">
            <v>0</v>
          </cell>
          <cell r="AC161" t="str">
            <v>s</v>
          </cell>
          <cell r="AD161" t="str">
            <v>s</v>
          </cell>
          <cell r="AE161" t="str">
            <v>s</v>
          </cell>
          <cell r="AF161">
            <v>0</v>
          </cell>
          <cell r="AG161" t="str">
            <v>s</v>
          </cell>
          <cell r="AH161" t="str">
            <v>s</v>
          </cell>
          <cell r="AI161" t="str">
            <v>s</v>
          </cell>
          <cell r="AJ161">
            <v>0</v>
          </cell>
          <cell r="AK161" t="str">
            <v>s</v>
          </cell>
          <cell r="AL161" t="str">
            <v>s</v>
          </cell>
          <cell r="AM161" t="str">
            <v>s</v>
          </cell>
          <cell r="AN161">
            <v>0</v>
          </cell>
          <cell r="AO161" t="str">
            <v>c</v>
          </cell>
          <cell r="AP161" t="str">
            <v>c</v>
          </cell>
          <cell r="AQ161" t="str">
            <v>c</v>
          </cell>
          <cell r="AR161" t="str">
            <v>c</v>
          </cell>
          <cell r="AS161" t="str">
            <v>c</v>
          </cell>
          <cell r="AT161" t="str">
            <v>c</v>
          </cell>
          <cell r="AU161" t="str">
            <v>c</v>
          </cell>
          <cell r="AV161" t="str">
            <v>c</v>
          </cell>
          <cell r="AW161" t="str">
            <v>c</v>
          </cell>
          <cell r="AX161" t="str">
            <v>c</v>
          </cell>
          <cell r="AY161" t="str">
            <v>c</v>
          </cell>
          <cell r="AZ161" t="str">
            <v>c</v>
          </cell>
          <cell r="BA161" t="str">
            <v>c</v>
          </cell>
          <cell r="BB161" t="str">
            <v>c</v>
          </cell>
          <cell r="BC161" t="str">
            <v>c</v>
          </cell>
          <cell r="BD161" t="str">
            <v>c</v>
          </cell>
          <cell r="BE161">
            <v>0</v>
          </cell>
          <cell r="BF161">
            <v>0</v>
          </cell>
          <cell r="BG161">
            <v>0</v>
          </cell>
          <cell r="BH161">
            <v>0</v>
          </cell>
          <cell r="BI161">
            <v>0</v>
          </cell>
          <cell r="BJ161">
            <v>0</v>
          </cell>
          <cell r="BK161" t="str">
            <v>s</v>
          </cell>
          <cell r="BL161" t="str">
            <v>s</v>
          </cell>
          <cell r="BM161" t="str">
            <v>s</v>
          </cell>
          <cell r="BN161" t="str">
            <v>s</v>
          </cell>
          <cell r="BO161">
            <v>0</v>
          </cell>
          <cell r="BP161" t="str">
            <v>s</v>
          </cell>
          <cell r="BQ161" t="str">
            <v>s</v>
          </cell>
          <cell r="BR161" t="str">
            <v>s</v>
          </cell>
          <cell r="BS161">
            <v>0</v>
          </cell>
          <cell r="BT161" t="str">
            <v>s</v>
          </cell>
          <cell r="BU161" t="str">
            <v>s</v>
          </cell>
          <cell r="BV161" t="str">
            <v>s</v>
          </cell>
          <cell r="BW161">
            <v>0</v>
          </cell>
          <cell r="BX161" t="str">
            <v>s</v>
          </cell>
          <cell r="BY161" t="str">
            <v>s</v>
          </cell>
          <cell r="BZ161" t="str">
            <v>s</v>
          </cell>
          <cell r="CA161">
            <v>0</v>
          </cell>
          <cell r="CB161" t="str">
            <v>c</v>
          </cell>
          <cell r="CC161" t="str">
            <v>c</v>
          </cell>
          <cell r="CD161" t="str">
            <v>c</v>
          </cell>
          <cell r="CE161" t="str">
            <v>c</v>
          </cell>
          <cell r="CF161" t="str">
            <v>c</v>
          </cell>
          <cell r="CG161" t="str">
            <v>c</v>
          </cell>
          <cell r="CH161" t="str">
            <v>c</v>
          </cell>
          <cell r="CI161" t="str">
            <v>c</v>
          </cell>
          <cell r="CJ161" t="str">
            <v>c</v>
          </cell>
          <cell r="CK161" t="str">
            <v>c</v>
          </cell>
          <cell r="CL161" t="str">
            <v>c</v>
          </cell>
          <cell r="CM161" t="str">
            <v>c</v>
          </cell>
          <cell r="CN161" t="str">
            <v>c</v>
          </cell>
          <cell r="CO161" t="str">
            <v>c</v>
          </cell>
          <cell r="CP161" t="str">
            <v>c</v>
          </cell>
          <cell r="CQ161" t="str">
            <v>c</v>
          </cell>
          <cell r="CR161">
            <v>0</v>
          </cell>
          <cell r="CS161">
            <v>0</v>
          </cell>
          <cell r="CT161">
            <v>0</v>
          </cell>
          <cell r="CU161">
            <v>0</v>
          </cell>
          <cell r="CV161">
            <v>0</v>
          </cell>
          <cell r="CW161">
            <v>0</v>
          </cell>
        </row>
        <row r="162">
          <cell r="E162" t="str">
            <v>OPERATING</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cell r="BP162">
            <v>0</v>
          </cell>
          <cell r="BQ162">
            <v>0</v>
          </cell>
          <cell r="BR162">
            <v>0</v>
          </cell>
          <cell r="BS162">
            <v>0</v>
          </cell>
          <cell r="BT162">
            <v>0</v>
          </cell>
          <cell r="BU162">
            <v>0</v>
          </cell>
          <cell r="BV162">
            <v>0</v>
          </cell>
          <cell r="BW162">
            <v>0</v>
          </cell>
          <cell r="BX162">
            <v>0</v>
          </cell>
          <cell r="BY162">
            <v>0</v>
          </cell>
          <cell r="BZ162">
            <v>0</v>
          </cell>
          <cell r="CA162">
            <v>0</v>
          </cell>
          <cell r="CB162">
            <v>0</v>
          </cell>
          <cell r="CC162">
            <v>0</v>
          </cell>
          <cell r="CD162">
            <v>0</v>
          </cell>
          <cell r="CE162">
            <v>0</v>
          </cell>
          <cell r="CF162">
            <v>0</v>
          </cell>
          <cell r="CG162">
            <v>0</v>
          </cell>
          <cell r="CH162">
            <v>0</v>
          </cell>
          <cell r="CI162">
            <v>0</v>
          </cell>
          <cell r="CJ162">
            <v>0</v>
          </cell>
          <cell r="CK162">
            <v>0</v>
          </cell>
          <cell r="CL162">
            <v>0</v>
          </cell>
          <cell r="CM162">
            <v>0</v>
          </cell>
          <cell r="CN162">
            <v>0</v>
          </cell>
          <cell r="CO162">
            <v>0</v>
          </cell>
          <cell r="CP162">
            <v>0</v>
          </cell>
          <cell r="CQ162">
            <v>0</v>
          </cell>
          <cell r="CR162">
            <v>0</v>
          </cell>
          <cell r="CS162" t="str">
            <v>s</v>
          </cell>
          <cell r="CT162" t="str">
            <v>s</v>
          </cell>
          <cell r="CU162" t="str">
            <v>s</v>
          </cell>
          <cell r="CV162" t="str">
            <v>s</v>
          </cell>
          <cell r="CW162">
            <v>0</v>
          </cell>
        </row>
        <row r="163">
          <cell r="E163" t="str">
            <v>OPERATING</v>
          </cell>
          <cell r="F163" t="str">
            <v xml:space="preserve">Scheduled FII at about 1300H. Approximate duration 1.5hrs. </v>
          </cell>
          <cell r="G163" t="str">
            <v>s</v>
          </cell>
          <cell r="H163">
            <v>0</v>
          </cell>
          <cell r="I163" t="str">
            <v>s</v>
          </cell>
          <cell r="J163" t="str">
            <v>s</v>
          </cell>
          <cell r="K163" t="str">
            <v>s</v>
          </cell>
          <cell r="L163">
            <v>0</v>
          </cell>
          <cell r="M163" t="str">
            <v>c</v>
          </cell>
          <cell r="N163" t="str">
            <v>c</v>
          </cell>
          <cell r="O163" t="str">
            <v>c</v>
          </cell>
          <cell r="P163" t="str">
            <v>c</v>
          </cell>
          <cell r="Q163" t="str">
            <v>c</v>
          </cell>
          <cell r="R163" t="str">
            <v>c</v>
          </cell>
          <cell r="S163" t="str">
            <v>c</v>
          </cell>
          <cell r="T163" t="str">
            <v>c</v>
          </cell>
          <cell r="U163" t="str">
            <v>c</v>
          </cell>
          <cell r="V163" t="str">
            <v>c</v>
          </cell>
          <cell r="W163" t="str">
            <v>c</v>
          </cell>
          <cell r="X163" t="str">
            <v>c</v>
          </cell>
          <cell r="Y163" t="str">
            <v>c</v>
          </cell>
          <cell r="Z163" t="str">
            <v>c</v>
          </cell>
          <cell r="AA163" t="str">
            <v>c</v>
          </cell>
          <cell r="AB163" t="str">
            <v>c</v>
          </cell>
          <cell r="AC163">
            <v>0</v>
          </cell>
          <cell r="AD163">
            <v>0</v>
          </cell>
          <cell r="AE163">
            <v>0</v>
          </cell>
          <cell r="AF163">
            <v>0</v>
          </cell>
          <cell r="AG163">
            <v>0</v>
          </cell>
          <cell r="AH163">
            <v>0</v>
          </cell>
          <cell r="AI163">
            <v>0</v>
          </cell>
          <cell r="AJ163">
            <v>0</v>
          </cell>
          <cell r="AK163">
            <v>0</v>
          </cell>
          <cell r="AL163">
            <v>0</v>
          </cell>
          <cell r="AM163">
            <v>0</v>
          </cell>
          <cell r="AN163">
            <v>0</v>
          </cell>
          <cell r="AO163" t="str">
            <v>s</v>
          </cell>
          <cell r="AP163" t="str">
            <v>s</v>
          </cell>
          <cell r="AQ163" t="str">
            <v>s</v>
          </cell>
          <cell r="AR163" t="str">
            <v>s</v>
          </cell>
          <cell r="AS163">
            <v>0</v>
          </cell>
          <cell r="AT163" t="str">
            <v>s</v>
          </cell>
          <cell r="AU163" t="str">
            <v>s</v>
          </cell>
          <cell r="AV163" t="str">
            <v>s</v>
          </cell>
          <cell r="AW163">
            <v>0</v>
          </cell>
          <cell r="AX163" t="str">
            <v>s</v>
          </cell>
          <cell r="AY163" t="str">
            <v>s</v>
          </cell>
          <cell r="AZ163" t="str">
            <v>s</v>
          </cell>
          <cell r="BA163">
            <v>0</v>
          </cell>
          <cell r="BB163" t="str">
            <v>s</v>
          </cell>
          <cell r="BC163" t="str">
            <v>s</v>
          </cell>
          <cell r="BD163" t="str">
            <v>s</v>
          </cell>
          <cell r="BE163">
            <v>0</v>
          </cell>
          <cell r="BF163" t="str">
            <v>c</v>
          </cell>
          <cell r="BG163" t="str">
            <v>c</v>
          </cell>
          <cell r="BH163" t="str">
            <v>c</v>
          </cell>
          <cell r="BI163" t="str">
            <v>c</v>
          </cell>
          <cell r="BJ163" t="str">
            <v>c</v>
          </cell>
          <cell r="BK163" t="str">
            <v>c</v>
          </cell>
          <cell r="BL163" t="str">
            <v>c</v>
          </cell>
          <cell r="BM163" t="str">
            <v>c</v>
          </cell>
          <cell r="BN163" t="str">
            <v>c</v>
          </cell>
          <cell r="BO163" t="str">
            <v>c</v>
          </cell>
          <cell r="BP163" t="str">
            <v>c</v>
          </cell>
          <cell r="BQ163" t="str">
            <v>c</v>
          </cell>
          <cell r="BR163" t="str">
            <v>c</v>
          </cell>
          <cell r="BS163" t="str">
            <v>c</v>
          </cell>
          <cell r="BT163" t="str">
            <v>c</v>
          </cell>
          <cell r="BU163" t="str">
            <v>c</v>
          </cell>
          <cell r="BV163">
            <v>0</v>
          </cell>
          <cell r="BW163">
            <v>0</v>
          </cell>
          <cell r="BX163">
            <v>0</v>
          </cell>
          <cell r="BY163">
            <v>0</v>
          </cell>
          <cell r="BZ163">
            <v>0</v>
          </cell>
          <cell r="CA163">
            <v>0</v>
          </cell>
          <cell r="CB163" t="str">
            <v>s</v>
          </cell>
          <cell r="CC163" t="str">
            <v>s</v>
          </cell>
          <cell r="CD163" t="str">
            <v>s</v>
          </cell>
          <cell r="CE163" t="str">
            <v>s</v>
          </cell>
          <cell r="CF163">
            <v>0</v>
          </cell>
          <cell r="CG163" t="str">
            <v>s</v>
          </cell>
          <cell r="CH163" t="str">
            <v>s</v>
          </cell>
          <cell r="CI163" t="str">
            <v>s</v>
          </cell>
          <cell r="CJ163">
            <v>0</v>
          </cell>
          <cell r="CK163" t="str">
            <v>s</v>
          </cell>
          <cell r="CL163" t="str">
            <v>s</v>
          </cell>
          <cell r="CM163" t="str">
            <v>s</v>
          </cell>
          <cell r="CN163">
            <v>0</v>
          </cell>
          <cell r="CO163" t="str">
            <v>s</v>
          </cell>
          <cell r="CP163" t="str">
            <v>s</v>
          </cell>
          <cell r="CQ163" t="str">
            <v>s</v>
          </cell>
          <cell r="CR163">
            <v>0</v>
          </cell>
          <cell r="CS163" t="str">
            <v>c</v>
          </cell>
          <cell r="CT163" t="str">
            <v>c</v>
          </cell>
          <cell r="CU163" t="str">
            <v>c</v>
          </cell>
          <cell r="CV163" t="str">
            <v>c</v>
          </cell>
          <cell r="CW163" t="str">
            <v>c</v>
          </cell>
        </row>
        <row r="164">
          <cell r="E164">
            <v>0</v>
          </cell>
          <cell r="F164" t="str">
            <v>r</v>
          </cell>
          <cell r="G164" t="str">
            <v>r</v>
          </cell>
          <cell r="H164" t="str">
            <v>r</v>
          </cell>
          <cell r="I164" t="str">
            <v>r</v>
          </cell>
          <cell r="J164" t="str">
            <v>r</v>
          </cell>
          <cell r="K164" t="str">
            <v>r</v>
          </cell>
          <cell r="L164" t="str">
            <v>r</v>
          </cell>
          <cell r="M164" t="str">
            <v>r</v>
          </cell>
          <cell r="N164">
            <v>0</v>
          </cell>
          <cell r="O164">
            <v>0</v>
          </cell>
          <cell r="P164" t="str">
            <v>ca</v>
          </cell>
          <cell r="Q164" t="str">
            <v>ca</v>
          </cell>
          <cell r="R164" t="str">
            <v>ca</v>
          </cell>
          <cell r="S164" t="str">
            <v>ca</v>
          </cell>
          <cell r="T164" t="str">
            <v>ca</v>
          </cell>
          <cell r="U164" t="str">
            <v>ca</v>
          </cell>
          <cell r="V164" t="str">
            <v>ca</v>
          </cell>
          <cell r="W164" t="str">
            <v>ca</v>
          </cell>
          <cell r="X164" t="str">
            <v>ca</v>
          </cell>
          <cell r="Y164" t="str">
            <v>ca</v>
          </cell>
          <cell r="Z164" t="str">
            <v>ca</v>
          </cell>
          <cell r="AA164" t="str">
            <v>ca</v>
          </cell>
          <cell r="AB164" t="str">
            <v>ca</v>
          </cell>
          <cell r="AC164" t="str">
            <v>ca</v>
          </cell>
          <cell r="AD164" t="str">
            <v>ca</v>
          </cell>
          <cell r="AE164" t="str">
            <v>ca</v>
          </cell>
          <cell r="AF164" t="str">
            <v>ca</v>
          </cell>
          <cell r="AG164" t="str">
            <v>ca</v>
          </cell>
          <cell r="AH164" t="str">
            <v>ca</v>
          </cell>
          <cell r="AI164" t="str">
            <v>ca</v>
          </cell>
          <cell r="AJ164" t="str">
            <v>ca</v>
          </cell>
          <cell r="AK164" t="str">
            <v>ca</v>
          </cell>
          <cell r="AL164" t="str">
            <v>ca</v>
          </cell>
          <cell r="AM164" t="str">
            <v>ca</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row>
        <row r="165">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t="str">
            <v>r</v>
          </cell>
          <cell r="BH165" t="str">
            <v>r</v>
          </cell>
          <cell r="BI165" t="str">
            <v>r</v>
          </cell>
          <cell r="BJ165" t="str">
            <v>r</v>
          </cell>
          <cell r="BK165" t="str">
            <v>r</v>
          </cell>
          <cell r="BL165" t="str">
            <v>r</v>
          </cell>
          <cell r="BM165" t="str">
            <v>r</v>
          </cell>
          <cell r="BN165" t="str">
            <v>r</v>
          </cell>
          <cell r="BO165" t="str">
            <v>r</v>
          </cell>
          <cell r="BP165" t="str">
            <v>r</v>
          </cell>
          <cell r="BQ165" t="str">
            <v>r</v>
          </cell>
          <cell r="BR165" t="str">
            <v>r</v>
          </cell>
          <cell r="BS165" t="str">
            <v>r</v>
          </cell>
          <cell r="BT165" t="str">
            <v>r</v>
          </cell>
          <cell r="BU165" t="str">
            <v>r</v>
          </cell>
          <cell r="BV165" t="str">
            <v>r</v>
          </cell>
          <cell r="BW165" t="str">
            <v>r</v>
          </cell>
          <cell r="BX165" t="str">
            <v>r</v>
          </cell>
          <cell r="BY165" t="str">
            <v>r</v>
          </cell>
          <cell r="BZ165" t="str">
            <v>r</v>
          </cell>
          <cell r="CA165" t="str">
            <v>r</v>
          </cell>
          <cell r="CB165" t="str">
            <v>r</v>
          </cell>
          <cell r="CC165" t="str">
            <v>r</v>
          </cell>
          <cell r="CD165" t="str">
            <v>r</v>
          </cell>
          <cell r="CE165">
            <v>0</v>
          </cell>
          <cell r="CF165">
            <v>0</v>
          </cell>
          <cell r="CG165">
            <v>0</v>
          </cell>
          <cell r="CH165" t="str">
            <v>ca</v>
          </cell>
          <cell r="CI165" t="str">
            <v>ca</v>
          </cell>
          <cell r="CJ165" t="str">
            <v>ca</v>
          </cell>
          <cell r="CK165" t="str">
            <v>ca</v>
          </cell>
          <cell r="CL165" t="str">
            <v>ca</v>
          </cell>
          <cell r="CM165" t="str">
            <v>ca</v>
          </cell>
          <cell r="CN165" t="str">
            <v>ca</v>
          </cell>
          <cell r="CO165" t="str">
            <v>ca</v>
          </cell>
          <cell r="CP165" t="str">
            <v>ca</v>
          </cell>
          <cell r="CQ165" t="str">
            <v>ca</v>
          </cell>
          <cell r="CR165" t="str">
            <v>ca</v>
          </cell>
          <cell r="CS165" t="str">
            <v>ca</v>
          </cell>
          <cell r="CT165" t="str">
            <v>ca</v>
          </cell>
          <cell r="CU165" t="str">
            <v>ca</v>
          </cell>
          <cell r="CV165" t="str">
            <v>ca</v>
          </cell>
          <cell r="CW165" t="str">
            <v>ca</v>
          </cell>
        </row>
        <row r="166">
          <cell r="F166">
            <v>115</v>
          </cell>
          <cell r="H166">
            <v>115</v>
          </cell>
          <cell r="J166">
            <v>115</v>
          </cell>
          <cell r="L166">
            <v>115</v>
          </cell>
          <cell r="N166">
            <v>115</v>
          </cell>
          <cell r="P166">
            <v>115</v>
          </cell>
          <cell r="R166">
            <v>115</v>
          </cell>
          <cell r="T166">
            <v>115</v>
          </cell>
          <cell r="V166">
            <v>115</v>
          </cell>
          <cell r="X166">
            <v>115</v>
          </cell>
          <cell r="Z166">
            <v>115</v>
          </cell>
          <cell r="AB166">
            <v>115</v>
          </cell>
          <cell r="AD166">
            <v>115</v>
          </cell>
          <cell r="AF166">
            <v>115</v>
          </cell>
          <cell r="AH166">
            <v>115</v>
          </cell>
          <cell r="AJ166">
            <v>0</v>
          </cell>
          <cell r="AL166">
            <v>115</v>
          </cell>
          <cell r="AN166">
            <v>115</v>
          </cell>
          <cell r="AP166">
            <v>115</v>
          </cell>
          <cell r="AR166">
            <v>115</v>
          </cell>
          <cell r="AT166">
            <v>115</v>
          </cell>
          <cell r="AV166">
            <v>115</v>
          </cell>
          <cell r="AX166">
            <v>115</v>
          </cell>
          <cell r="AZ166">
            <v>115</v>
          </cell>
          <cell r="BB166">
            <v>115</v>
          </cell>
          <cell r="BD166">
            <v>115</v>
          </cell>
          <cell r="BF166">
            <v>115</v>
          </cell>
          <cell r="BH166">
            <v>115</v>
          </cell>
          <cell r="BJ166">
            <v>115</v>
          </cell>
          <cell r="BL166">
            <v>115</v>
          </cell>
          <cell r="BN166">
            <v>115</v>
          </cell>
          <cell r="BP166">
            <v>115</v>
          </cell>
          <cell r="BR166">
            <v>115</v>
          </cell>
          <cell r="BT166">
            <v>115</v>
          </cell>
          <cell r="BV166">
            <v>115</v>
          </cell>
          <cell r="BX166">
            <v>115</v>
          </cell>
          <cell r="BZ166">
            <v>115</v>
          </cell>
          <cell r="CB166">
            <v>115</v>
          </cell>
          <cell r="CD166">
            <v>115</v>
          </cell>
          <cell r="CF166">
            <v>115</v>
          </cell>
          <cell r="CH166">
            <v>115</v>
          </cell>
          <cell r="CJ166">
            <v>115</v>
          </cell>
          <cell r="CL166">
            <v>115</v>
          </cell>
          <cell r="CN166">
            <v>115</v>
          </cell>
          <cell r="CP166">
            <v>115</v>
          </cell>
          <cell r="CR166">
            <v>115</v>
          </cell>
          <cell r="CT166">
            <v>115</v>
          </cell>
          <cell r="CV166">
            <v>115</v>
          </cell>
        </row>
        <row r="167">
          <cell r="F167">
            <v>0</v>
          </cell>
          <cell r="H167">
            <v>1</v>
          </cell>
          <cell r="J167">
            <v>0</v>
          </cell>
          <cell r="L167">
            <v>2</v>
          </cell>
          <cell r="N167">
            <v>0</v>
          </cell>
          <cell r="P167">
            <v>1</v>
          </cell>
          <cell r="R167">
            <v>0</v>
          </cell>
          <cell r="T167">
            <v>1</v>
          </cell>
          <cell r="V167">
            <v>0</v>
          </cell>
          <cell r="X167">
            <v>0</v>
          </cell>
          <cell r="Z167">
            <v>0</v>
          </cell>
          <cell r="AB167">
            <v>0</v>
          </cell>
          <cell r="AD167">
            <v>2</v>
          </cell>
          <cell r="AF167">
            <v>0</v>
          </cell>
          <cell r="AH167">
            <v>0</v>
          </cell>
          <cell r="AJ167">
            <v>1</v>
          </cell>
          <cell r="AL167">
            <v>0</v>
          </cell>
          <cell r="AN167">
            <v>0</v>
          </cell>
          <cell r="AP167">
            <v>1</v>
          </cell>
          <cell r="AR167">
            <v>0</v>
          </cell>
          <cell r="AT167">
            <v>2</v>
          </cell>
          <cell r="AV167">
            <v>0</v>
          </cell>
          <cell r="AX167">
            <v>0</v>
          </cell>
          <cell r="AZ167">
            <v>1</v>
          </cell>
          <cell r="BB167">
            <v>0</v>
          </cell>
          <cell r="BD167">
            <v>0</v>
          </cell>
          <cell r="BF167">
            <v>1</v>
          </cell>
          <cell r="BH167">
            <v>0</v>
          </cell>
          <cell r="BJ167">
            <v>0</v>
          </cell>
          <cell r="BL167">
            <v>0</v>
          </cell>
          <cell r="BN167">
            <v>2</v>
          </cell>
          <cell r="BP167">
            <v>0</v>
          </cell>
          <cell r="BR167">
            <v>0</v>
          </cell>
          <cell r="BT167">
            <v>1</v>
          </cell>
          <cell r="BV167">
            <v>0</v>
          </cell>
          <cell r="BX167">
            <v>1</v>
          </cell>
          <cell r="BZ167">
            <v>0</v>
          </cell>
          <cell r="CB167">
            <v>0</v>
          </cell>
          <cell r="CD167">
            <v>2</v>
          </cell>
          <cell r="CF167">
            <v>0</v>
          </cell>
          <cell r="CH167">
            <v>0</v>
          </cell>
          <cell r="CJ167">
            <v>1</v>
          </cell>
          <cell r="CL167">
            <v>0</v>
          </cell>
          <cell r="CN167">
            <v>1</v>
          </cell>
          <cell r="CP167">
            <v>0</v>
          </cell>
          <cell r="CR167">
            <v>1</v>
          </cell>
          <cell r="CT167">
            <v>0</v>
          </cell>
          <cell r="CV167">
            <v>0</v>
          </cell>
        </row>
        <row r="168">
          <cell r="F168" t="str">
            <v xml:space="preserve">Scheduled 20 minutes stopcaharge for FII and dispersing cone cleaning at 1330H. </v>
          </cell>
        </row>
        <row r="169">
          <cell r="E169" t="str">
            <v>OPERATING</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t="str">
            <v>s</v>
          </cell>
          <cell r="CH169" t="str">
            <v>s</v>
          </cell>
          <cell r="CI169" t="str">
            <v>s</v>
          </cell>
          <cell r="CJ169" t="str">
            <v>s</v>
          </cell>
          <cell r="CK169">
            <v>0</v>
          </cell>
          <cell r="CL169" t="str">
            <v>s</v>
          </cell>
          <cell r="CM169" t="str">
            <v>s</v>
          </cell>
          <cell r="CN169" t="str">
            <v>s</v>
          </cell>
          <cell r="CO169">
            <v>0</v>
          </cell>
          <cell r="CP169" t="str">
            <v>s</v>
          </cell>
          <cell r="CQ169" t="str">
            <v>s</v>
          </cell>
          <cell r="CR169" t="str">
            <v>s</v>
          </cell>
          <cell r="CS169">
            <v>0</v>
          </cell>
          <cell r="CT169" t="str">
            <v>s</v>
          </cell>
          <cell r="CU169" t="str">
            <v>s</v>
          </cell>
          <cell r="CV169" t="str">
            <v>s</v>
          </cell>
          <cell r="CW169">
            <v>0</v>
          </cell>
        </row>
        <row r="170">
          <cell r="E170" t="str">
            <v>UNDER REPAIR</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row>
        <row r="171">
          <cell r="E171" t="str">
            <v>OPERATING</v>
          </cell>
          <cell r="F171" t="str">
            <v>c</v>
          </cell>
          <cell r="G171" t="str">
            <v>c</v>
          </cell>
          <cell r="H171">
            <v>0</v>
          </cell>
          <cell r="I171">
            <v>0</v>
          </cell>
          <cell r="J171">
            <v>0</v>
          </cell>
          <cell r="K171">
            <v>0</v>
          </cell>
          <cell r="L171">
            <v>0</v>
          </cell>
          <cell r="M171">
            <v>0</v>
          </cell>
          <cell r="N171">
            <v>0</v>
          </cell>
          <cell r="O171">
            <v>0</v>
          </cell>
          <cell r="P171" t="str">
            <v>s</v>
          </cell>
          <cell r="Q171" t="str">
            <v>s</v>
          </cell>
          <cell r="R171" t="str">
            <v>s</v>
          </cell>
          <cell r="S171" t="str">
            <v>s</v>
          </cell>
          <cell r="T171">
            <v>0</v>
          </cell>
          <cell r="U171" t="str">
            <v>s</v>
          </cell>
          <cell r="V171" t="str">
            <v>s</v>
          </cell>
          <cell r="W171" t="str">
            <v>s</v>
          </cell>
          <cell r="X171">
            <v>0</v>
          </cell>
          <cell r="Y171" t="str">
            <v>s</v>
          </cell>
          <cell r="Z171" t="str">
            <v>s</v>
          </cell>
          <cell r="AA171" t="str">
            <v>s</v>
          </cell>
          <cell r="AB171">
            <v>0</v>
          </cell>
          <cell r="AC171" t="str">
            <v>c</v>
          </cell>
          <cell r="AD171" t="str">
            <v>c</v>
          </cell>
          <cell r="AE171" t="str">
            <v>c</v>
          </cell>
          <cell r="AF171" t="str">
            <v>c</v>
          </cell>
          <cell r="AG171" t="str">
            <v>c</v>
          </cell>
          <cell r="AH171" t="str">
            <v>c</v>
          </cell>
          <cell r="AI171" t="str">
            <v>c</v>
          </cell>
          <cell r="AJ171" t="str">
            <v>c</v>
          </cell>
          <cell r="AK171" t="str">
            <v>c</v>
          </cell>
          <cell r="AL171" t="str">
            <v>c</v>
          </cell>
          <cell r="AM171" t="str">
            <v>c</v>
          </cell>
          <cell r="AN171" t="str">
            <v>c</v>
          </cell>
          <cell r="AO171" t="str">
            <v>c</v>
          </cell>
          <cell r="AP171" t="str">
            <v>c</v>
          </cell>
          <cell r="AQ171" t="str">
            <v>c</v>
          </cell>
          <cell r="AR171" t="str">
            <v>c</v>
          </cell>
          <cell r="AS171">
            <v>0</v>
          </cell>
          <cell r="AT171">
            <v>0</v>
          </cell>
          <cell r="AU171">
            <v>0</v>
          </cell>
          <cell r="AV171">
            <v>0</v>
          </cell>
          <cell r="AW171">
            <v>0</v>
          </cell>
          <cell r="AX171">
            <v>0</v>
          </cell>
          <cell r="AY171">
            <v>0</v>
          </cell>
          <cell r="AZ171" t="str">
            <v>s</v>
          </cell>
          <cell r="BA171" t="str">
            <v>s</v>
          </cell>
          <cell r="BB171" t="str">
            <v>s</v>
          </cell>
          <cell r="BC171" t="str">
            <v>s</v>
          </cell>
          <cell r="BD171">
            <v>0</v>
          </cell>
          <cell r="BE171" t="str">
            <v>s</v>
          </cell>
          <cell r="BF171" t="str">
            <v>s</v>
          </cell>
          <cell r="BG171" t="str">
            <v>s</v>
          </cell>
          <cell r="BH171">
            <v>0</v>
          </cell>
          <cell r="BI171" t="str">
            <v>s</v>
          </cell>
          <cell r="BJ171" t="str">
            <v>s</v>
          </cell>
          <cell r="BK171" t="str">
            <v>s</v>
          </cell>
          <cell r="BL171">
            <v>0</v>
          </cell>
          <cell r="BM171" t="str">
            <v>c</v>
          </cell>
          <cell r="BN171" t="str">
            <v>c</v>
          </cell>
          <cell r="BO171" t="str">
            <v>c</v>
          </cell>
          <cell r="BP171" t="str">
            <v>c</v>
          </cell>
          <cell r="BQ171" t="str">
            <v>c</v>
          </cell>
          <cell r="BR171" t="str">
            <v>c</v>
          </cell>
          <cell r="BS171" t="str">
            <v>c</v>
          </cell>
          <cell r="BT171" t="str">
            <v>c</v>
          </cell>
          <cell r="BU171" t="str">
            <v>c</v>
          </cell>
          <cell r="BV171" t="str">
            <v>c</v>
          </cell>
          <cell r="BW171" t="str">
            <v>c</v>
          </cell>
          <cell r="BX171" t="str">
            <v>c</v>
          </cell>
          <cell r="BY171" t="str">
            <v>c</v>
          </cell>
          <cell r="BZ171" t="str">
            <v>c</v>
          </cell>
          <cell r="CA171" t="str">
            <v>c</v>
          </cell>
          <cell r="CB171" t="str">
            <v>c</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row>
        <row r="172">
          <cell r="E172" t="str">
            <v>OPERATING</v>
          </cell>
          <cell r="F172">
            <v>0</v>
          </cell>
          <cell r="G172">
            <v>0</v>
          </cell>
          <cell r="H172" t="str">
            <v>s</v>
          </cell>
          <cell r="I172" t="str">
            <v>s</v>
          </cell>
          <cell r="J172" t="str">
            <v>s</v>
          </cell>
          <cell r="K172">
            <v>0</v>
          </cell>
          <cell r="L172" t="str">
            <v>c</v>
          </cell>
          <cell r="M172" t="str">
            <v>c</v>
          </cell>
          <cell r="N172" t="str">
            <v>c</v>
          </cell>
          <cell r="O172" t="str">
            <v>c</v>
          </cell>
          <cell r="P172" t="str">
            <v>c</v>
          </cell>
          <cell r="Q172" t="str">
            <v>c</v>
          </cell>
          <cell r="R172" t="str">
            <v>c</v>
          </cell>
          <cell r="S172" t="str">
            <v>c</v>
          </cell>
          <cell r="T172" t="str">
            <v>c</v>
          </cell>
          <cell r="U172" t="str">
            <v>c</v>
          </cell>
          <cell r="V172" t="str">
            <v>c</v>
          </cell>
          <cell r="W172" t="str">
            <v>c</v>
          </cell>
          <cell r="X172" t="str">
            <v>c</v>
          </cell>
          <cell r="Y172" t="str">
            <v>c</v>
          </cell>
          <cell r="Z172" t="str">
            <v>c</v>
          </cell>
          <cell r="AA172" t="str">
            <v>c</v>
          </cell>
          <cell r="AB172">
            <v>0</v>
          </cell>
          <cell r="AC172">
            <v>0</v>
          </cell>
          <cell r="AD172">
            <v>0</v>
          </cell>
          <cell r="AE172">
            <v>0</v>
          </cell>
          <cell r="AF172">
            <v>0</v>
          </cell>
          <cell r="AG172">
            <v>0</v>
          </cell>
          <cell r="AH172">
            <v>0</v>
          </cell>
          <cell r="AI172">
            <v>0</v>
          </cell>
          <cell r="AJ172" t="str">
            <v>s</v>
          </cell>
          <cell r="AK172" t="str">
            <v>s</v>
          </cell>
          <cell r="AL172" t="str">
            <v>s</v>
          </cell>
          <cell r="AM172" t="str">
            <v>s</v>
          </cell>
          <cell r="AN172">
            <v>0</v>
          </cell>
          <cell r="AO172" t="str">
            <v>s</v>
          </cell>
          <cell r="AP172" t="str">
            <v>s</v>
          </cell>
          <cell r="AQ172" t="str">
            <v>s</v>
          </cell>
          <cell r="AR172">
            <v>0</v>
          </cell>
          <cell r="AS172" t="str">
            <v>s</v>
          </cell>
          <cell r="AT172" t="str">
            <v>s</v>
          </cell>
          <cell r="AU172" t="str">
            <v>s</v>
          </cell>
          <cell r="AV172">
            <v>0</v>
          </cell>
          <cell r="AW172" t="str">
            <v>c</v>
          </cell>
          <cell r="AX172" t="str">
            <v>c</v>
          </cell>
          <cell r="AY172" t="str">
            <v>c</v>
          </cell>
          <cell r="AZ172" t="str">
            <v>c</v>
          </cell>
          <cell r="BA172" t="str">
            <v>c</v>
          </cell>
          <cell r="BB172" t="str">
            <v>c</v>
          </cell>
          <cell r="BC172" t="str">
            <v>c</v>
          </cell>
          <cell r="BD172" t="str">
            <v>c</v>
          </cell>
          <cell r="BE172" t="str">
            <v>c</v>
          </cell>
          <cell r="BF172" t="str">
            <v>c</v>
          </cell>
          <cell r="BG172" t="str">
            <v>c</v>
          </cell>
          <cell r="BH172" t="str">
            <v>c</v>
          </cell>
          <cell r="BI172" t="str">
            <v>c</v>
          </cell>
          <cell r="BJ172" t="str">
            <v>c</v>
          </cell>
          <cell r="BK172" t="str">
            <v>c</v>
          </cell>
          <cell r="BL172" t="str">
            <v>c</v>
          </cell>
          <cell r="BM172">
            <v>0</v>
          </cell>
          <cell r="BN172">
            <v>0</v>
          </cell>
          <cell r="BO172">
            <v>0</v>
          </cell>
          <cell r="BP172">
            <v>0</v>
          </cell>
          <cell r="BQ172">
            <v>0</v>
          </cell>
          <cell r="BR172">
            <v>0</v>
          </cell>
          <cell r="BS172">
            <v>0</v>
          </cell>
          <cell r="BT172" t="str">
            <v>s</v>
          </cell>
          <cell r="BU172" t="str">
            <v>s</v>
          </cell>
          <cell r="BV172" t="str">
            <v>s</v>
          </cell>
          <cell r="BW172" t="str">
            <v>s</v>
          </cell>
          <cell r="BX172">
            <v>0</v>
          </cell>
          <cell r="BY172" t="str">
            <v>s</v>
          </cell>
          <cell r="BZ172" t="str">
            <v>s</v>
          </cell>
          <cell r="CA172" t="str">
            <v>s</v>
          </cell>
          <cell r="CB172">
            <v>0</v>
          </cell>
          <cell r="CC172" t="str">
            <v>s</v>
          </cell>
          <cell r="CD172" t="str">
            <v>s</v>
          </cell>
          <cell r="CE172" t="str">
            <v>s</v>
          </cell>
          <cell r="CF172">
            <v>0</v>
          </cell>
          <cell r="CG172" t="str">
            <v>c</v>
          </cell>
          <cell r="CH172" t="str">
            <v>c</v>
          </cell>
          <cell r="CI172" t="str">
            <v>c</v>
          </cell>
          <cell r="CJ172" t="str">
            <v>c</v>
          </cell>
          <cell r="CK172" t="str">
            <v>c</v>
          </cell>
          <cell r="CL172" t="str">
            <v>c</v>
          </cell>
          <cell r="CM172" t="str">
            <v>c</v>
          </cell>
          <cell r="CN172" t="str">
            <v>c</v>
          </cell>
          <cell r="CO172" t="str">
            <v>c</v>
          </cell>
          <cell r="CP172" t="str">
            <v>c</v>
          </cell>
          <cell r="CQ172" t="str">
            <v>c</v>
          </cell>
          <cell r="CR172" t="str">
            <v>c</v>
          </cell>
          <cell r="CS172" t="str">
            <v>c</v>
          </cell>
          <cell r="CT172" t="str">
            <v>c</v>
          </cell>
          <cell r="CU172" t="str">
            <v>c</v>
          </cell>
          <cell r="CV172" t="str">
            <v>c</v>
          </cell>
          <cell r="CW172">
            <v>0</v>
          </cell>
        </row>
        <row r="173">
          <cell r="E173">
            <v>0</v>
          </cell>
          <cell r="F173">
            <v>0</v>
          </cell>
          <cell r="G173">
            <v>0</v>
          </cell>
          <cell r="H173">
            <v>0</v>
          </cell>
          <cell r="I173">
            <v>0</v>
          </cell>
          <cell r="J173" t="str">
            <v>r</v>
          </cell>
          <cell r="K173" t="str">
            <v>r</v>
          </cell>
          <cell r="L173" t="str">
            <v>r</v>
          </cell>
          <cell r="M173" t="str">
            <v>r</v>
          </cell>
          <cell r="N173" t="str">
            <v>r</v>
          </cell>
          <cell r="O173" t="str">
            <v>r</v>
          </cell>
          <cell r="P173" t="str">
            <v>r</v>
          </cell>
          <cell r="Q173" t="str">
            <v>r</v>
          </cell>
          <cell r="R173" t="str">
            <v>r</v>
          </cell>
          <cell r="S173" t="str">
            <v>r</v>
          </cell>
          <cell r="T173" t="str">
            <v>r</v>
          </cell>
          <cell r="U173" t="str">
            <v>r</v>
          </cell>
          <cell r="V173" t="str">
            <v>r</v>
          </cell>
          <cell r="W173" t="str">
            <v>r</v>
          </cell>
          <cell r="X173" t="str">
            <v>r</v>
          </cell>
          <cell r="Y173" t="str">
            <v>r</v>
          </cell>
          <cell r="Z173" t="str">
            <v>r</v>
          </cell>
          <cell r="AA173" t="str">
            <v>r</v>
          </cell>
          <cell r="AB173" t="str">
            <v>r</v>
          </cell>
          <cell r="AC173" t="str">
            <v>r</v>
          </cell>
          <cell r="AD173" t="str">
            <v>r</v>
          </cell>
          <cell r="AE173" t="str">
            <v>r</v>
          </cell>
          <cell r="AF173" t="str">
            <v>r</v>
          </cell>
          <cell r="AG173" t="str">
            <v>r</v>
          </cell>
          <cell r="AH173">
            <v>0</v>
          </cell>
          <cell r="AI173">
            <v>0</v>
          </cell>
          <cell r="AJ173">
            <v>0</v>
          </cell>
          <cell r="AK173" t="str">
            <v>ca</v>
          </cell>
          <cell r="AL173" t="str">
            <v>ca</v>
          </cell>
          <cell r="AM173" t="str">
            <v>ca</v>
          </cell>
          <cell r="AN173" t="str">
            <v>ca</v>
          </cell>
          <cell r="AO173" t="str">
            <v>ca</v>
          </cell>
          <cell r="AP173" t="str">
            <v>ca</v>
          </cell>
          <cell r="AQ173" t="str">
            <v>ca</v>
          </cell>
          <cell r="AR173" t="str">
            <v>ca</v>
          </cell>
          <cell r="AS173" t="str">
            <v>ca</v>
          </cell>
          <cell r="AT173" t="str">
            <v>ca</v>
          </cell>
          <cell r="AU173" t="str">
            <v>ca</v>
          </cell>
          <cell r="AV173" t="str">
            <v>ca</v>
          </cell>
          <cell r="AW173" t="str">
            <v>ca</v>
          </cell>
          <cell r="AX173" t="str">
            <v>ca</v>
          </cell>
          <cell r="AY173" t="str">
            <v>ca</v>
          </cell>
          <cell r="AZ173" t="str">
            <v>ca</v>
          </cell>
          <cell r="BA173" t="str">
            <v>ca</v>
          </cell>
          <cell r="BB173" t="str">
            <v>ca</v>
          </cell>
          <cell r="BC173" t="str">
            <v>ca</v>
          </cell>
          <cell r="BD173" t="str">
            <v>ca</v>
          </cell>
          <cell r="BE173" t="str">
            <v>ca</v>
          </cell>
          <cell r="BF173" t="str">
            <v>ca</v>
          </cell>
          <cell r="BG173" t="str">
            <v>ca</v>
          </cell>
          <cell r="BH173" t="str">
            <v>ca</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row>
        <row r="174">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t="str">
            <v>r</v>
          </cell>
          <cell r="BP174" t="str">
            <v>r</v>
          </cell>
          <cell r="BQ174" t="str">
            <v>r</v>
          </cell>
          <cell r="BR174" t="str">
            <v>r</v>
          </cell>
          <cell r="BS174" t="str">
            <v>r</v>
          </cell>
          <cell r="BT174" t="str">
            <v>r</v>
          </cell>
          <cell r="BU174" t="str">
            <v>r</v>
          </cell>
          <cell r="BV174" t="str">
            <v>r</v>
          </cell>
          <cell r="BW174" t="str">
            <v>r</v>
          </cell>
          <cell r="BX174" t="str">
            <v>r</v>
          </cell>
          <cell r="BY174" t="str">
            <v>r</v>
          </cell>
          <cell r="BZ174" t="str">
            <v>r</v>
          </cell>
          <cell r="CA174" t="str">
            <v>r</v>
          </cell>
          <cell r="CB174" t="str">
            <v>r</v>
          </cell>
          <cell r="CC174" t="str">
            <v>r</v>
          </cell>
          <cell r="CD174" t="str">
            <v>r</v>
          </cell>
          <cell r="CE174" t="str">
            <v>r</v>
          </cell>
          <cell r="CF174" t="str">
            <v>r</v>
          </cell>
          <cell r="CG174" t="str">
            <v>r</v>
          </cell>
          <cell r="CH174" t="str">
            <v>r</v>
          </cell>
          <cell r="CI174" t="str">
            <v>r</v>
          </cell>
          <cell r="CJ174" t="str">
            <v>r</v>
          </cell>
          <cell r="CK174" t="str">
            <v>r</v>
          </cell>
          <cell r="CL174" t="str">
            <v>r</v>
          </cell>
          <cell r="CM174">
            <v>0</v>
          </cell>
          <cell r="CN174">
            <v>0</v>
          </cell>
          <cell r="CO174">
            <v>0</v>
          </cell>
          <cell r="CP174" t="str">
            <v>ca</v>
          </cell>
          <cell r="CQ174" t="str">
            <v>ca</v>
          </cell>
          <cell r="CR174" t="str">
            <v>ca</v>
          </cell>
          <cell r="CS174" t="str">
            <v>ca</v>
          </cell>
          <cell r="CT174" t="str">
            <v>ca</v>
          </cell>
          <cell r="CU174" t="str">
            <v>ca</v>
          </cell>
          <cell r="CV174" t="str">
            <v>ca</v>
          </cell>
          <cell r="CW174" t="str">
            <v>ca</v>
          </cell>
        </row>
        <row r="175">
          <cell r="F175">
            <v>115</v>
          </cell>
          <cell r="H175">
            <v>115</v>
          </cell>
          <cell r="J175">
            <v>115</v>
          </cell>
          <cell r="L175">
            <v>115</v>
          </cell>
          <cell r="N175">
            <v>115</v>
          </cell>
          <cell r="P175">
            <v>115</v>
          </cell>
          <cell r="R175">
            <v>115</v>
          </cell>
          <cell r="T175">
            <v>0</v>
          </cell>
          <cell r="V175">
            <v>115</v>
          </cell>
          <cell r="X175">
            <v>115</v>
          </cell>
          <cell r="Z175">
            <v>115</v>
          </cell>
          <cell r="AB175">
            <v>115</v>
          </cell>
          <cell r="AD175">
            <v>115</v>
          </cell>
          <cell r="AF175">
            <v>115</v>
          </cell>
          <cell r="AH175">
            <v>115</v>
          </cell>
          <cell r="AJ175">
            <v>0</v>
          </cell>
          <cell r="AL175">
            <v>115</v>
          </cell>
          <cell r="AN175">
            <v>115</v>
          </cell>
          <cell r="AP175">
            <v>115</v>
          </cell>
          <cell r="AR175">
            <v>115</v>
          </cell>
          <cell r="AT175">
            <v>115</v>
          </cell>
          <cell r="AV175">
            <v>115</v>
          </cell>
          <cell r="AX175">
            <v>115</v>
          </cell>
          <cell r="AZ175">
            <v>115</v>
          </cell>
          <cell r="BB175">
            <v>115</v>
          </cell>
          <cell r="BD175">
            <v>115</v>
          </cell>
          <cell r="BF175">
            <v>115</v>
          </cell>
          <cell r="BH175">
            <v>115</v>
          </cell>
          <cell r="BJ175">
            <v>115</v>
          </cell>
          <cell r="BL175">
            <v>115</v>
          </cell>
          <cell r="BN175">
            <v>115</v>
          </cell>
          <cell r="BP175">
            <v>115</v>
          </cell>
          <cell r="BR175">
            <v>115</v>
          </cell>
          <cell r="BT175">
            <v>115</v>
          </cell>
          <cell r="BV175">
            <v>115</v>
          </cell>
          <cell r="BX175">
            <v>115</v>
          </cell>
          <cell r="BZ175">
            <v>115</v>
          </cell>
          <cell r="CB175">
            <v>115</v>
          </cell>
          <cell r="CD175">
            <v>115</v>
          </cell>
          <cell r="CF175">
            <v>115</v>
          </cell>
          <cell r="CH175">
            <v>115</v>
          </cell>
          <cell r="CJ175">
            <v>115</v>
          </cell>
          <cell r="CL175">
            <v>115</v>
          </cell>
          <cell r="CN175">
            <v>115</v>
          </cell>
          <cell r="CP175">
            <v>115</v>
          </cell>
          <cell r="CR175">
            <v>115</v>
          </cell>
          <cell r="CT175">
            <v>115</v>
          </cell>
          <cell r="CV175">
            <v>115</v>
          </cell>
        </row>
        <row r="176">
          <cell r="F176">
            <v>1</v>
          </cell>
          <cell r="H176">
            <v>0</v>
          </cell>
          <cell r="J176">
            <v>0</v>
          </cell>
          <cell r="L176">
            <v>2</v>
          </cell>
          <cell r="N176">
            <v>0</v>
          </cell>
          <cell r="P176">
            <v>1</v>
          </cell>
          <cell r="R176">
            <v>0</v>
          </cell>
          <cell r="T176">
            <v>1</v>
          </cell>
          <cell r="V176">
            <v>0</v>
          </cell>
          <cell r="X176">
            <v>0</v>
          </cell>
          <cell r="Z176">
            <v>0</v>
          </cell>
          <cell r="AB176">
            <v>2</v>
          </cell>
          <cell r="AD176">
            <v>0</v>
          </cell>
          <cell r="AF176">
            <v>1</v>
          </cell>
          <cell r="AH176">
            <v>0</v>
          </cell>
          <cell r="AJ176">
            <v>1</v>
          </cell>
          <cell r="AL176">
            <v>0</v>
          </cell>
          <cell r="AN176">
            <v>0</v>
          </cell>
          <cell r="AP176">
            <v>0</v>
          </cell>
          <cell r="AR176">
            <v>0</v>
          </cell>
          <cell r="AT176">
            <v>2</v>
          </cell>
          <cell r="AV176">
            <v>0</v>
          </cell>
          <cell r="AX176">
            <v>1</v>
          </cell>
          <cell r="AZ176">
            <v>0</v>
          </cell>
          <cell r="BB176">
            <v>1</v>
          </cell>
          <cell r="BD176">
            <v>0</v>
          </cell>
          <cell r="BF176">
            <v>0</v>
          </cell>
          <cell r="BH176">
            <v>0</v>
          </cell>
          <cell r="BJ176">
            <v>0</v>
          </cell>
          <cell r="BL176">
            <v>2</v>
          </cell>
          <cell r="BN176">
            <v>0</v>
          </cell>
          <cell r="BP176">
            <v>1</v>
          </cell>
          <cell r="BR176">
            <v>0</v>
          </cell>
          <cell r="BT176">
            <v>1</v>
          </cell>
          <cell r="BV176">
            <v>0</v>
          </cell>
          <cell r="BX176">
            <v>0</v>
          </cell>
          <cell r="BZ176">
            <v>0</v>
          </cell>
          <cell r="CB176">
            <v>0</v>
          </cell>
          <cell r="CD176">
            <v>2</v>
          </cell>
          <cell r="CF176">
            <v>0</v>
          </cell>
          <cell r="CH176">
            <v>1</v>
          </cell>
          <cell r="CJ176">
            <v>0</v>
          </cell>
          <cell r="CL176">
            <v>1</v>
          </cell>
          <cell r="CN176">
            <v>0</v>
          </cell>
          <cell r="CP176">
            <v>0</v>
          </cell>
          <cell r="CR176">
            <v>0</v>
          </cell>
          <cell r="CT176">
            <v>0</v>
          </cell>
          <cell r="CV176">
            <v>2</v>
          </cell>
        </row>
        <row r="177">
          <cell r="F177" t="str">
            <v>Stop charge at 0930H for dispersing cone cleaning. Duration time 20 mins.</v>
          </cell>
        </row>
        <row r="178">
          <cell r="E178" t="str">
            <v>UNDER REPAIR</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cell r="CH178">
            <v>0</v>
          </cell>
          <cell r="CI178">
            <v>0</v>
          </cell>
          <cell r="CJ178">
            <v>0</v>
          </cell>
          <cell r="CK178">
            <v>0</v>
          </cell>
          <cell r="CL178">
            <v>0</v>
          </cell>
          <cell r="CM178">
            <v>0</v>
          </cell>
          <cell r="CN178">
            <v>0</v>
          </cell>
          <cell r="CO178">
            <v>0</v>
          </cell>
          <cell r="CP178">
            <v>0</v>
          </cell>
          <cell r="CQ178">
            <v>0</v>
          </cell>
          <cell r="CR178">
            <v>0</v>
          </cell>
          <cell r="CS178">
            <v>0</v>
          </cell>
          <cell r="CT178">
            <v>0</v>
          </cell>
          <cell r="CU178">
            <v>0</v>
          </cell>
          <cell r="CV178">
            <v>0</v>
          </cell>
          <cell r="CW178">
            <v>0</v>
          </cell>
        </row>
        <row r="179">
          <cell r="E179" t="str">
            <v>OPERATING</v>
          </cell>
          <cell r="F179">
            <v>0</v>
          </cell>
          <cell r="G179">
            <v>0</v>
          </cell>
          <cell r="H179">
            <v>0</v>
          </cell>
          <cell r="I179">
            <v>0</v>
          </cell>
          <cell r="J179">
            <v>0</v>
          </cell>
          <cell r="K179">
            <v>0</v>
          </cell>
          <cell r="L179">
            <v>0</v>
          </cell>
          <cell r="M179">
            <v>0</v>
          </cell>
          <cell r="N179">
            <v>0</v>
          </cell>
          <cell r="O179">
            <v>0</v>
          </cell>
          <cell r="P179">
            <v>0</v>
          </cell>
          <cell r="Q179">
            <v>0</v>
          </cell>
          <cell r="R179" t="str">
            <v>s</v>
          </cell>
          <cell r="S179" t="str">
            <v>s</v>
          </cell>
          <cell r="T179" t="str">
            <v>s</v>
          </cell>
          <cell r="U179" t="str">
            <v>s</v>
          </cell>
          <cell r="V179">
            <v>0</v>
          </cell>
          <cell r="W179" t="str">
            <v>s</v>
          </cell>
          <cell r="X179" t="str">
            <v>s</v>
          </cell>
          <cell r="Y179" t="str">
            <v>s</v>
          </cell>
          <cell r="Z179">
            <v>0</v>
          </cell>
          <cell r="AA179" t="str">
            <v>s</v>
          </cell>
          <cell r="AB179" t="str">
            <v>s</v>
          </cell>
          <cell r="AC179" t="str">
            <v>s</v>
          </cell>
          <cell r="AD179">
            <v>0</v>
          </cell>
          <cell r="AE179" t="str">
            <v>s</v>
          </cell>
          <cell r="AF179" t="str">
            <v>s</v>
          </cell>
          <cell r="AG179" t="str">
            <v>s</v>
          </cell>
          <cell r="AH179">
            <v>0</v>
          </cell>
          <cell r="AI179">
            <v>0</v>
          </cell>
          <cell r="AJ179" t="str">
            <v>c</v>
          </cell>
          <cell r="AK179" t="str">
            <v>c</v>
          </cell>
          <cell r="AL179" t="str">
            <v>c</v>
          </cell>
          <cell r="AM179" t="str">
            <v>c</v>
          </cell>
          <cell r="AN179" t="str">
            <v>c</v>
          </cell>
          <cell r="AO179" t="str">
            <v>c</v>
          </cell>
          <cell r="AP179" t="str">
            <v>c</v>
          </cell>
          <cell r="AQ179" t="str">
            <v>c</v>
          </cell>
          <cell r="AR179" t="str">
            <v>c</v>
          </cell>
          <cell r="AS179" t="str">
            <v>c</v>
          </cell>
          <cell r="AT179" t="str">
            <v>c</v>
          </cell>
          <cell r="AU179" t="str">
            <v>c</v>
          </cell>
          <cell r="AV179" t="str">
            <v>c</v>
          </cell>
          <cell r="AW179" t="str">
            <v>c</v>
          </cell>
          <cell r="AX179" t="str">
            <v>c</v>
          </cell>
          <cell r="AY179" t="str">
            <v>c</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t="str">
            <v>s</v>
          </cell>
          <cell r="BQ179" t="str">
            <v>s</v>
          </cell>
          <cell r="BR179" t="str">
            <v>s</v>
          </cell>
          <cell r="BS179" t="str">
            <v>s</v>
          </cell>
          <cell r="BT179">
            <v>0</v>
          </cell>
          <cell r="BU179" t="str">
            <v>s</v>
          </cell>
          <cell r="BV179" t="str">
            <v>s</v>
          </cell>
          <cell r="BW179" t="str">
            <v>s</v>
          </cell>
          <cell r="BX179">
            <v>0</v>
          </cell>
          <cell r="BY179" t="str">
            <v>s</v>
          </cell>
          <cell r="BZ179" t="str">
            <v>s</v>
          </cell>
          <cell r="CA179" t="str">
            <v>s</v>
          </cell>
          <cell r="CB179">
            <v>0</v>
          </cell>
          <cell r="CC179" t="str">
            <v>s</v>
          </cell>
          <cell r="CD179" t="str">
            <v>s</v>
          </cell>
          <cell r="CE179" t="str">
            <v>s</v>
          </cell>
          <cell r="CF179">
            <v>0</v>
          </cell>
          <cell r="CG179">
            <v>0</v>
          </cell>
          <cell r="CH179" t="str">
            <v>c</v>
          </cell>
          <cell r="CI179" t="str">
            <v>c</v>
          </cell>
          <cell r="CJ179" t="str">
            <v>c</v>
          </cell>
          <cell r="CK179" t="str">
            <v>c</v>
          </cell>
          <cell r="CL179" t="str">
            <v>c</v>
          </cell>
          <cell r="CM179" t="str">
            <v>c</v>
          </cell>
          <cell r="CN179" t="str">
            <v>c</v>
          </cell>
          <cell r="CO179" t="str">
            <v>c</v>
          </cell>
          <cell r="CP179" t="str">
            <v>c</v>
          </cell>
          <cell r="CQ179" t="str">
            <v>c</v>
          </cell>
          <cell r="CR179" t="str">
            <v>c</v>
          </cell>
          <cell r="CS179" t="str">
            <v>c</v>
          </cell>
          <cell r="CT179" t="str">
            <v>c</v>
          </cell>
          <cell r="CU179" t="str">
            <v>c</v>
          </cell>
          <cell r="CV179" t="str">
            <v>c</v>
          </cell>
          <cell r="CW179" t="str">
            <v>c</v>
          </cell>
        </row>
        <row r="180">
          <cell r="E180" t="str">
            <v>OPERATING</v>
          </cell>
          <cell r="F180" t="str">
            <v>c</v>
          </cell>
          <cell r="G180" t="str">
            <v>c</v>
          </cell>
          <cell r="H180" t="str">
            <v>c</v>
          </cell>
          <cell r="I180" t="str">
            <v>c</v>
          </cell>
          <cell r="J180" t="str">
            <v>c</v>
          </cell>
          <cell r="K180" t="str">
            <v>c</v>
          </cell>
          <cell r="L180" t="str">
            <v>c</v>
          </cell>
          <cell r="M180" t="str">
            <v>c</v>
          </cell>
          <cell r="N180" t="str">
            <v>c</v>
          </cell>
          <cell r="O180" t="str">
            <v>c</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t="str">
            <v>s</v>
          </cell>
          <cell r="AK180" t="str">
            <v>s</v>
          </cell>
          <cell r="AL180" t="str">
            <v>s</v>
          </cell>
          <cell r="AM180" t="str">
            <v>s</v>
          </cell>
          <cell r="AN180">
            <v>0</v>
          </cell>
          <cell r="AO180" t="str">
            <v>s</v>
          </cell>
          <cell r="AP180" t="str">
            <v>s</v>
          </cell>
          <cell r="AQ180" t="str">
            <v>s</v>
          </cell>
          <cell r="AR180">
            <v>0</v>
          </cell>
          <cell r="AS180" t="str">
            <v>s</v>
          </cell>
          <cell r="AT180" t="str">
            <v>s</v>
          </cell>
          <cell r="AU180" t="str">
            <v>s</v>
          </cell>
          <cell r="AV180">
            <v>0</v>
          </cell>
          <cell r="AW180">
            <v>0</v>
          </cell>
          <cell r="AX180" t="str">
            <v>c</v>
          </cell>
          <cell r="AY180" t="str">
            <v>c</v>
          </cell>
          <cell r="AZ180" t="str">
            <v>c</v>
          </cell>
          <cell r="BA180" t="str">
            <v>c</v>
          </cell>
          <cell r="BB180" t="str">
            <v>c</v>
          </cell>
          <cell r="BC180" t="str">
            <v>c</v>
          </cell>
          <cell r="BD180" t="str">
            <v>c</v>
          </cell>
          <cell r="BE180" t="str">
            <v>c</v>
          </cell>
          <cell r="BF180" t="str">
            <v>c</v>
          </cell>
          <cell r="BG180" t="str">
            <v>c</v>
          </cell>
          <cell r="BH180" t="str">
            <v>c</v>
          </cell>
          <cell r="BI180" t="str">
            <v>c</v>
          </cell>
          <cell r="BJ180" t="str">
            <v>c</v>
          </cell>
          <cell r="BK180" t="str">
            <v>c</v>
          </cell>
          <cell r="BL180" t="str">
            <v>c</v>
          </cell>
          <cell r="BM180" t="str">
            <v>c</v>
          </cell>
          <cell r="BN180">
            <v>0</v>
          </cell>
          <cell r="BO180">
            <v>0</v>
          </cell>
          <cell r="BP180">
            <v>0</v>
          </cell>
          <cell r="BQ180">
            <v>0</v>
          </cell>
          <cell r="BR180">
            <v>0</v>
          </cell>
          <cell r="BS180">
            <v>0</v>
          </cell>
          <cell r="BT180">
            <v>0</v>
          </cell>
          <cell r="BU180">
            <v>0</v>
          </cell>
          <cell r="BV180">
            <v>0</v>
          </cell>
          <cell r="BW180">
            <v>0</v>
          </cell>
          <cell r="BX180">
            <v>0</v>
          </cell>
          <cell r="BY180">
            <v>0</v>
          </cell>
          <cell r="BZ180">
            <v>0</v>
          </cell>
          <cell r="CA180">
            <v>0</v>
          </cell>
          <cell r="CB180">
            <v>0</v>
          </cell>
          <cell r="CC180">
            <v>0</v>
          </cell>
          <cell r="CD180">
            <v>0</v>
          </cell>
          <cell r="CE180">
            <v>0</v>
          </cell>
          <cell r="CF180">
            <v>0</v>
          </cell>
          <cell r="CG180">
            <v>0</v>
          </cell>
          <cell r="CH180" t="str">
            <v>s</v>
          </cell>
          <cell r="CI180" t="str">
            <v>s</v>
          </cell>
          <cell r="CJ180" t="str">
            <v>s</v>
          </cell>
          <cell r="CK180" t="str">
            <v>s</v>
          </cell>
          <cell r="CL180">
            <v>0</v>
          </cell>
          <cell r="CM180" t="str">
            <v>s</v>
          </cell>
          <cell r="CN180" t="str">
            <v>s</v>
          </cell>
          <cell r="CO180" t="str">
            <v>s</v>
          </cell>
          <cell r="CP180">
            <v>0</v>
          </cell>
          <cell r="CQ180" t="str">
            <v>s</v>
          </cell>
          <cell r="CR180" t="str">
            <v>s</v>
          </cell>
          <cell r="CS180" t="str">
            <v>s</v>
          </cell>
          <cell r="CT180">
            <v>0</v>
          </cell>
          <cell r="CU180">
            <v>0</v>
          </cell>
          <cell r="CV180" t="str">
            <v>c</v>
          </cell>
          <cell r="CW180" t="str">
            <v>c</v>
          </cell>
        </row>
        <row r="181">
          <cell r="E181" t="str">
            <v>OPERATING</v>
          </cell>
          <cell r="F181" t="str">
            <v>s</v>
          </cell>
          <cell r="G181" t="str">
            <v>s</v>
          </cell>
          <cell r="H181">
            <v>0</v>
          </cell>
          <cell r="I181" t="str">
            <v>s</v>
          </cell>
          <cell r="J181" t="str">
            <v>s</v>
          </cell>
          <cell r="K181" t="str">
            <v>s</v>
          </cell>
          <cell r="L181">
            <v>0</v>
          </cell>
          <cell r="M181" t="str">
            <v>s</v>
          </cell>
          <cell r="N181" t="str">
            <v>s</v>
          </cell>
          <cell r="O181" t="str">
            <v>s</v>
          </cell>
          <cell r="P181">
            <v>0</v>
          </cell>
          <cell r="Q181">
            <v>0</v>
          </cell>
          <cell r="R181" t="str">
            <v>c</v>
          </cell>
          <cell r="S181" t="str">
            <v>c</v>
          </cell>
          <cell r="T181" t="str">
            <v>c</v>
          </cell>
          <cell r="U181" t="str">
            <v>c</v>
          </cell>
          <cell r="V181" t="str">
            <v>c</v>
          </cell>
          <cell r="W181" t="str">
            <v>c</v>
          </cell>
          <cell r="X181" t="str">
            <v>c</v>
          </cell>
          <cell r="Y181" t="str">
            <v>c</v>
          </cell>
          <cell r="Z181" t="str">
            <v>c</v>
          </cell>
          <cell r="AA181" t="str">
            <v>c</v>
          </cell>
          <cell r="AB181" t="str">
            <v>c</v>
          </cell>
          <cell r="AC181" t="str">
            <v>c</v>
          </cell>
          <cell r="AD181" t="str">
            <v>c</v>
          </cell>
          <cell r="AE181" t="str">
            <v>c</v>
          </cell>
          <cell r="AF181" t="str">
            <v>c</v>
          </cell>
          <cell r="AG181" t="str">
            <v>c</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t="str">
            <v>s</v>
          </cell>
          <cell r="BB181" t="str">
            <v>s</v>
          </cell>
          <cell r="BC181" t="str">
            <v>s</v>
          </cell>
          <cell r="BD181" t="str">
            <v>s</v>
          </cell>
          <cell r="BE181">
            <v>0</v>
          </cell>
          <cell r="BF181" t="str">
            <v>s</v>
          </cell>
          <cell r="BG181" t="str">
            <v>s</v>
          </cell>
          <cell r="BH181" t="str">
            <v>s</v>
          </cell>
          <cell r="BI181">
            <v>0</v>
          </cell>
          <cell r="BJ181" t="str">
            <v>s</v>
          </cell>
          <cell r="BK181" t="str">
            <v>s</v>
          </cell>
          <cell r="BL181" t="str">
            <v>s</v>
          </cell>
          <cell r="BM181">
            <v>0</v>
          </cell>
          <cell r="BN181">
            <v>0</v>
          </cell>
          <cell r="BO181" t="str">
            <v>c</v>
          </cell>
          <cell r="BP181" t="str">
            <v>c</v>
          </cell>
          <cell r="BQ181" t="str">
            <v>c</v>
          </cell>
          <cell r="BR181" t="str">
            <v>c</v>
          </cell>
          <cell r="BS181" t="str">
            <v>c</v>
          </cell>
          <cell r="BT181" t="str">
            <v>c</v>
          </cell>
          <cell r="BU181" t="str">
            <v>c</v>
          </cell>
          <cell r="BV181" t="str">
            <v>c</v>
          </cell>
          <cell r="BW181" t="str">
            <v>c</v>
          </cell>
          <cell r="BX181" t="str">
            <v>c</v>
          </cell>
          <cell r="BY181" t="str">
            <v>c</v>
          </cell>
          <cell r="BZ181" t="str">
            <v>c</v>
          </cell>
          <cell r="CA181" t="str">
            <v>c</v>
          </cell>
          <cell r="CB181" t="str">
            <v>c</v>
          </cell>
          <cell r="CC181" t="str">
            <v>c</v>
          </cell>
          <cell r="CD181" t="str">
            <v>c</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0</v>
          </cell>
        </row>
        <row r="182">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t="str">
            <v>r</v>
          </cell>
          <cell r="AM182" t="str">
            <v>r</v>
          </cell>
          <cell r="AN182" t="str">
            <v>r</v>
          </cell>
          <cell r="AO182" t="str">
            <v>r</v>
          </cell>
          <cell r="AP182" t="str">
            <v>r</v>
          </cell>
          <cell r="AQ182" t="str">
            <v>r</v>
          </cell>
          <cell r="AR182" t="str">
            <v>r</v>
          </cell>
          <cell r="AS182" t="str">
            <v>r</v>
          </cell>
          <cell r="AT182" t="str">
            <v>r</v>
          </cell>
          <cell r="AU182" t="str">
            <v>r</v>
          </cell>
          <cell r="AV182" t="str">
            <v>r</v>
          </cell>
          <cell r="AW182" t="str">
            <v>r</v>
          </cell>
          <cell r="AX182" t="str">
            <v>r</v>
          </cell>
          <cell r="AY182" t="str">
            <v>r</v>
          </cell>
          <cell r="AZ182" t="str">
            <v>r</v>
          </cell>
          <cell r="BA182" t="str">
            <v>r</v>
          </cell>
          <cell r="BB182" t="str">
            <v>r</v>
          </cell>
          <cell r="BC182" t="str">
            <v>r</v>
          </cell>
          <cell r="BD182" t="str">
            <v>r</v>
          </cell>
          <cell r="BE182" t="str">
            <v>r</v>
          </cell>
          <cell r="BF182" t="str">
            <v>r</v>
          </cell>
          <cell r="BG182" t="str">
            <v>r</v>
          </cell>
          <cell r="BH182" t="str">
            <v>r</v>
          </cell>
          <cell r="BI182" t="str">
            <v>r</v>
          </cell>
          <cell r="BJ182">
            <v>0</v>
          </cell>
          <cell r="BK182">
            <v>0</v>
          </cell>
          <cell r="BL182" t="str">
            <v>ca</v>
          </cell>
          <cell r="BM182" t="str">
            <v>ca</v>
          </cell>
          <cell r="BN182" t="str">
            <v>ca</v>
          </cell>
          <cell r="BO182" t="str">
            <v>ca</v>
          </cell>
          <cell r="BP182" t="str">
            <v>ca</v>
          </cell>
          <cell r="BQ182" t="str">
            <v>ca</v>
          </cell>
          <cell r="BR182" t="str">
            <v>ca</v>
          </cell>
          <cell r="BS182" t="str">
            <v>ca</v>
          </cell>
          <cell r="BT182" t="str">
            <v>ca</v>
          </cell>
          <cell r="BU182" t="str">
            <v>ca</v>
          </cell>
          <cell r="BV182" t="str">
            <v>ca</v>
          </cell>
          <cell r="BW182" t="str">
            <v>ca</v>
          </cell>
          <cell r="BX182" t="str">
            <v>ca</v>
          </cell>
          <cell r="BY182" t="str">
            <v>ca</v>
          </cell>
          <cell r="BZ182" t="str">
            <v>ca</v>
          </cell>
          <cell r="CA182" t="str">
            <v>ca</v>
          </cell>
          <cell r="CB182" t="str">
            <v>ca</v>
          </cell>
          <cell r="CC182" t="str">
            <v>ca</v>
          </cell>
          <cell r="CD182" t="str">
            <v>ca</v>
          </cell>
          <cell r="CE182" t="str">
            <v>ca</v>
          </cell>
          <cell r="CF182" t="str">
            <v>ca</v>
          </cell>
          <cell r="CG182" t="str">
            <v>ca</v>
          </cell>
          <cell r="CH182" t="str">
            <v>ca</v>
          </cell>
          <cell r="CI182" t="str">
            <v>ca</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0</v>
          </cell>
        </row>
        <row r="183">
          <cell r="E183">
            <v>0</v>
          </cell>
          <cell r="F183" t="str">
            <v>ca</v>
          </cell>
          <cell r="G183" t="str">
            <v>ca</v>
          </cell>
          <cell r="H183" t="str">
            <v>ca</v>
          </cell>
          <cell r="I183" t="str">
            <v>ca</v>
          </cell>
          <cell r="J183" t="str">
            <v>ca</v>
          </cell>
          <cell r="K183" t="str">
            <v>ca</v>
          </cell>
          <cell r="L183" t="str">
            <v>ca</v>
          </cell>
          <cell r="M183" t="str">
            <v>ca</v>
          </cell>
          <cell r="N183" t="str">
            <v>ca</v>
          </cell>
          <cell r="O183" t="str">
            <v>ca</v>
          </cell>
          <cell r="P183" t="str">
            <v>ca</v>
          </cell>
          <cell r="Q183" t="str">
            <v>ca</v>
          </cell>
          <cell r="R183" t="str">
            <v>ca</v>
          </cell>
          <cell r="S183" t="str">
            <v>ca</v>
          </cell>
          <cell r="T183" t="str">
            <v>ca</v>
          </cell>
          <cell r="U183" t="str">
            <v>ca</v>
          </cell>
          <cell r="V183" t="str">
            <v>ca</v>
          </cell>
          <cell r="W183" t="str">
            <v>ca</v>
          </cell>
          <cell r="X183" t="str">
            <v>ca</v>
          </cell>
          <cell r="Y183" t="str">
            <v>ca</v>
          </cell>
          <cell r="Z183" t="str">
            <v>ca</v>
          </cell>
          <cell r="AA183" t="str">
            <v>ca</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t="str">
            <v>r</v>
          </cell>
          <cell r="CO183" t="str">
            <v>r</v>
          </cell>
          <cell r="CP183" t="str">
            <v>r</v>
          </cell>
          <cell r="CQ183" t="str">
            <v>r</v>
          </cell>
          <cell r="CR183" t="str">
            <v>r</v>
          </cell>
          <cell r="CS183" t="str">
            <v>r</v>
          </cell>
          <cell r="CT183" t="str">
            <v>r</v>
          </cell>
          <cell r="CU183" t="str">
            <v>r</v>
          </cell>
          <cell r="CV183" t="str">
            <v>r</v>
          </cell>
          <cell r="CW183" t="str">
            <v>r</v>
          </cell>
        </row>
        <row r="184">
          <cell r="F184">
            <v>0</v>
          </cell>
          <cell r="H184">
            <v>0</v>
          </cell>
          <cell r="J184">
            <v>0</v>
          </cell>
          <cell r="L184">
            <v>0</v>
          </cell>
          <cell r="N184">
            <v>0</v>
          </cell>
          <cell r="P184">
            <v>0</v>
          </cell>
          <cell r="R184">
            <v>0</v>
          </cell>
          <cell r="T184">
            <v>0</v>
          </cell>
          <cell r="V184">
            <v>0</v>
          </cell>
          <cell r="X184">
            <v>0</v>
          </cell>
          <cell r="Z184">
            <v>0</v>
          </cell>
          <cell r="AB184">
            <v>0</v>
          </cell>
          <cell r="AD184">
            <v>0</v>
          </cell>
          <cell r="AF184">
            <v>0</v>
          </cell>
          <cell r="AH184">
            <v>0</v>
          </cell>
          <cell r="AJ184">
            <v>0</v>
          </cell>
          <cell r="AL184">
            <v>0</v>
          </cell>
          <cell r="AN184">
            <v>0</v>
          </cell>
          <cell r="AP184">
            <v>0</v>
          </cell>
          <cell r="AR184">
            <v>0</v>
          </cell>
          <cell r="AT184">
            <v>0</v>
          </cell>
          <cell r="AV184">
            <v>0</v>
          </cell>
          <cell r="AX184">
            <v>0</v>
          </cell>
          <cell r="AZ184">
            <v>0</v>
          </cell>
          <cell r="BB184">
            <v>0</v>
          </cell>
          <cell r="BD184">
            <v>0</v>
          </cell>
          <cell r="BF184">
            <v>0</v>
          </cell>
          <cell r="BH184">
            <v>0</v>
          </cell>
          <cell r="BJ184">
            <v>0</v>
          </cell>
          <cell r="BL184">
            <v>0</v>
          </cell>
          <cell r="BN184">
            <v>0</v>
          </cell>
          <cell r="BP184">
            <v>0</v>
          </cell>
          <cell r="BR184">
            <v>0</v>
          </cell>
          <cell r="BT184">
            <v>0</v>
          </cell>
          <cell r="BV184">
            <v>0</v>
          </cell>
          <cell r="BX184">
            <v>0</v>
          </cell>
          <cell r="BZ184">
            <v>0</v>
          </cell>
          <cell r="CB184">
            <v>0</v>
          </cell>
          <cell r="CD184">
            <v>0</v>
          </cell>
          <cell r="CF184">
            <v>0</v>
          </cell>
          <cell r="CH184">
            <v>0</v>
          </cell>
          <cell r="CJ184">
            <v>0</v>
          </cell>
          <cell r="CL184">
            <v>0</v>
          </cell>
          <cell r="CN184">
            <v>0</v>
          </cell>
          <cell r="CP184">
            <v>0</v>
          </cell>
          <cell r="CR184">
            <v>0</v>
          </cell>
          <cell r="CT184">
            <v>0</v>
          </cell>
          <cell r="CV184">
            <v>0</v>
          </cell>
        </row>
        <row r="185">
          <cell r="F185">
            <v>0</v>
          </cell>
          <cell r="H185">
            <v>0</v>
          </cell>
          <cell r="J185">
            <v>0</v>
          </cell>
          <cell r="L185">
            <v>0</v>
          </cell>
          <cell r="N185">
            <v>0</v>
          </cell>
          <cell r="P185">
            <v>0</v>
          </cell>
          <cell r="R185">
            <v>0</v>
          </cell>
          <cell r="T185">
            <v>0</v>
          </cell>
          <cell r="V185">
            <v>0</v>
          </cell>
          <cell r="X185">
            <v>0</v>
          </cell>
          <cell r="Z185">
            <v>0</v>
          </cell>
          <cell r="AB185">
            <v>0</v>
          </cell>
          <cell r="AD185">
            <v>0</v>
          </cell>
          <cell r="AF185">
            <v>0</v>
          </cell>
          <cell r="AH185">
            <v>0</v>
          </cell>
          <cell r="AJ185">
            <v>0</v>
          </cell>
          <cell r="AL185">
            <v>0</v>
          </cell>
          <cell r="AN185">
            <v>0</v>
          </cell>
          <cell r="AP185">
            <v>0</v>
          </cell>
          <cell r="AR185">
            <v>0</v>
          </cell>
          <cell r="AT185">
            <v>0</v>
          </cell>
          <cell r="AV185">
            <v>0</v>
          </cell>
          <cell r="AX185">
            <v>0</v>
          </cell>
          <cell r="AZ185">
            <v>0</v>
          </cell>
          <cell r="BB185">
            <v>0</v>
          </cell>
          <cell r="BD185">
            <v>0</v>
          </cell>
          <cell r="BF185">
            <v>0</v>
          </cell>
          <cell r="BH185">
            <v>0</v>
          </cell>
          <cell r="BJ185">
            <v>0</v>
          </cell>
          <cell r="BL185">
            <v>0</v>
          </cell>
          <cell r="BN185">
            <v>0</v>
          </cell>
          <cell r="BP185">
            <v>0</v>
          </cell>
          <cell r="BR185">
            <v>0</v>
          </cell>
          <cell r="BT185">
            <v>0</v>
          </cell>
          <cell r="BV185">
            <v>0</v>
          </cell>
          <cell r="BX185">
            <v>0</v>
          </cell>
          <cell r="BZ185">
            <v>0</v>
          </cell>
          <cell r="CB185">
            <v>0</v>
          </cell>
          <cell r="CD185">
            <v>0</v>
          </cell>
          <cell r="CF185">
            <v>0</v>
          </cell>
          <cell r="CH185">
            <v>0</v>
          </cell>
          <cell r="CJ185">
            <v>0</v>
          </cell>
          <cell r="CL185">
            <v>0</v>
          </cell>
          <cell r="CN185">
            <v>0</v>
          </cell>
          <cell r="CP185">
            <v>0</v>
          </cell>
          <cell r="CR185">
            <v>0</v>
          </cell>
          <cell r="CT185">
            <v>0</v>
          </cell>
          <cell r="CV185">
            <v>0</v>
          </cell>
        </row>
        <row r="186">
          <cell r="F186" t="str">
            <v>-</v>
          </cell>
        </row>
        <row r="187">
          <cell r="E187" t="str">
            <v>OPERATING</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cell r="BP187">
            <v>0</v>
          </cell>
          <cell r="BQ187">
            <v>0</v>
          </cell>
          <cell r="BR187">
            <v>0</v>
          </cell>
          <cell r="BS187">
            <v>0</v>
          </cell>
          <cell r="BT187">
            <v>0</v>
          </cell>
          <cell r="BU187">
            <v>0</v>
          </cell>
          <cell r="BV187">
            <v>0</v>
          </cell>
          <cell r="BW187">
            <v>0</v>
          </cell>
          <cell r="BX187">
            <v>0</v>
          </cell>
          <cell r="BY187">
            <v>0</v>
          </cell>
          <cell r="BZ187">
            <v>0</v>
          </cell>
          <cell r="CA187">
            <v>0</v>
          </cell>
          <cell r="CB187">
            <v>0</v>
          </cell>
          <cell r="CC187">
            <v>0</v>
          </cell>
          <cell r="CD187">
            <v>0</v>
          </cell>
          <cell r="CE187">
            <v>0</v>
          </cell>
          <cell r="CF187">
            <v>0</v>
          </cell>
          <cell r="CG187">
            <v>0</v>
          </cell>
          <cell r="CH187">
            <v>0</v>
          </cell>
          <cell r="CI187">
            <v>0</v>
          </cell>
          <cell r="CJ187">
            <v>0</v>
          </cell>
          <cell r="CK187">
            <v>0</v>
          </cell>
          <cell r="CL187">
            <v>0</v>
          </cell>
          <cell r="CM187">
            <v>0</v>
          </cell>
          <cell r="CN187">
            <v>0</v>
          </cell>
          <cell r="CO187">
            <v>0</v>
          </cell>
          <cell r="CP187">
            <v>0</v>
          </cell>
          <cell r="CQ187">
            <v>0</v>
          </cell>
          <cell r="CR187">
            <v>0</v>
          </cell>
          <cell r="CS187">
            <v>0</v>
          </cell>
          <cell r="CT187">
            <v>0</v>
          </cell>
          <cell r="CU187">
            <v>0</v>
          </cell>
          <cell r="CV187">
            <v>0</v>
          </cell>
          <cell r="CW187">
            <v>0</v>
          </cell>
        </row>
        <row r="188">
          <cell r="E188" t="str">
            <v>UNDER REPAIR</v>
          </cell>
          <cell r="F188" t="str">
            <v>c</v>
          </cell>
          <cell r="G188" t="str">
            <v>c</v>
          </cell>
          <cell r="H188" t="str">
            <v>c</v>
          </cell>
          <cell r="I188" t="str">
            <v>c</v>
          </cell>
          <cell r="J188" t="str">
            <v>c</v>
          </cell>
          <cell r="K188" t="str">
            <v>c</v>
          </cell>
          <cell r="L188" t="str">
            <v>c</v>
          </cell>
          <cell r="M188" t="str">
            <v>c</v>
          </cell>
          <cell r="N188" t="str">
            <v>c</v>
          </cell>
          <cell r="O188" t="str">
            <v>c</v>
          </cell>
          <cell r="P188" t="str">
            <v>c</v>
          </cell>
          <cell r="Q188" t="str">
            <v>c</v>
          </cell>
          <cell r="R188" t="str">
            <v>c</v>
          </cell>
          <cell r="S188" t="str">
            <v>c</v>
          </cell>
          <cell r="T188" t="str">
            <v>c</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cell r="BN188">
            <v>0</v>
          </cell>
          <cell r="BO188">
            <v>0</v>
          </cell>
          <cell r="BP188">
            <v>0</v>
          </cell>
          <cell r="BQ188">
            <v>0</v>
          </cell>
          <cell r="BR188">
            <v>0</v>
          </cell>
          <cell r="BS188">
            <v>0</v>
          </cell>
          <cell r="BT188">
            <v>0</v>
          </cell>
          <cell r="BU188" t="str">
            <v>s</v>
          </cell>
          <cell r="BV188" t="str">
            <v>s</v>
          </cell>
          <cell r="BW188" t="str">
            <v>s</v>
          </cell>
          <cell r="BX188" t="str">
            <v>s</v>
          </cell>
          <cell r="BY188">
            <v>0</v>
          </cell>
          <cell r="BZ188" t="str">
            <v>s</v>
          </cell>
          <cell r="CA188" t="str">
            <v>s</v>
          </cell>
          <cell r="CB188" t="str">
            <v>s</v>
          </cell>
          <cell r="CC188">
            <v>0</v>
          </cell>
          <cell r="CD188" t="str">
            <v>s</v>
          </cell>
          <cell r="CE188" t="str">
            <v>s</v>
          </cell>
          <cell r="CF188" t="str">
            <v>s</v>
          </cell>
          <cell r="CG188">
            <v>0</v>
          </cell>
          <cell r="CH188" t="str">
            <v>s</v>
          </cell>
          <cell r="CI188" t="str">
            <v>s</v>
          </cell>
          <cell r="CJ188" t="str">
            <v>s</v>
          </cell>
          <cell r="CK188">
            <v>0</v>
          </cell>
          <cell r="CL188" t="str">
            <v>c</v>
          </cell>
          <cell r="CM188" t="str">
            <v>c</v>
          </cell>
          <cell r="CN188" t="str">
            <v>c</v>
          </cell>
          <cell r="CO188" t="str">
            <v>c</v>
          </cell>
          <cell r="CP188" t="str">
            <v>c</v>
          </cell>
          <cell r="CQ188" t="str">
            <v>c</v>
          </cell>
          <cell r="CR188" t="str">
            <v>c</v>
          </cell>
          <cell r="CS188" t="str">
            <v>c</v>
          </cell>
          <cell r="CT188" t="str">
            <v>c</v>
          </cell>
          <cell r="CU188" t="str">
            <v>c</v>
          </cell>
          <cell r="CV188" t="str">
            <v>c</v>
          </cell>
          <cell r="CW188" t="str">
            <v>c</v>
          </cell>
        </row>
        <row r="189">
          <cell r="E189" t="str">
            <v>OPERATING</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t="str">
            <v>s</v>
          </cell>
          <cell r="X189" t="str">
            <v>s</v>
          </cell>
          <cell r="Y189" t="str">
            <v>s</v>
          </cell>
          <cell r="Z189" t="str">
            <v>s</v>
          </cell>
          <cell r="AA189">
            <v>0</v>
          </cell>
          <cell r="AB189" t="str">
            <v>s</v>
          </cell>
          <cell r="AC189" t="str">
            <v>s</v>
          </cell>
          <cell r="AD189" t="str">
            <v>s</v>
          </cell>
          <cell r="AE189">
            <v>0</v>
          </cell>
          <cell r="AF189" t="str">
            <v>s</v>
          </cell>
          <cell r="AG189" t="str">
            <v>s</v>
          </cell>
          <cell r="AH189" t="str">
            <v>s</v>
          </cell>
          <cell r="AI189">
            <v>0</v>
          </cell>
          <cell r="AJ189" t="str">
            <v>c</v>
          </cell>
          <cell r="AK189" t="str">
            <v>c</v>
          </cell>
          <cell r="AL189" t="str">
            <v>c</v>
          </cell>
          <cell r="AM189" t="str">
            <v>c</v>
          </cell>
          <cell r="AN189" t="str">
            <v>c</v>
          </cell>
          <cell r="AO189" t="str">
            <v>c</v>
          </cell>
          <cell r="AP189" t="str">
            <v>c</v>
          </cell>
          <cell r="AQ189" t="str">
            <v>c</v>
          </cell>
          <cell r="AR189" t="str">
            <v>c</v>
          </cell>
          <cell r="AS189" t="str">
            <v>c</v>
          </cell>
          <cell r="AT189" t="str">
            <v>c</v>
          </cell>
          <cell r="AU189" t="str">
            <v>c</v>
          </cell>
          <cell r="AV189" t="str">
            <v>c</v>
          </cell>
          <cell r="AW189" t="str">
            <v>c</v>
          </cell>
          <cell r="AX189" t="str">
            <v>c</v>
          </cell>
          <cell r="AY189" t="str">
            <v>c</v>
          </cell>
          <cell r="AZ189">
            <v>0</v>
          </cell>
          <cell r="BA189">
            <v>0</v>
          </cell>
          <cell r="BB189">
            <v>0</v>
          </cell>
          <cell r="BC189">
            <v>0</v>
          </cell>
          <cell r="BD189">
            <v>0</v>
          </cell>
          <cell r="BE189">
            <v>0</v>
          </cell>
          <cell r="BF189">
            <v>0</v>
          </cell>
          <cell r="BG189" t="str">
            <v>s</v>
          </cell>
          <cell r="BH189" t="str">
            <v>s</v>
          </cell>
          <cell r="BI189" t="str">
            <v>s</v>
          </cell>
          <cell r="BJ189" t="str">
            <v>s</v>
          </cell>
          <cell r="BK189">
            <v>0</v>
          </cell>
          <cell r="BL189" t="str">
            <v>s</v>
          </cell>
          <cell r="BM189" t="str">
            <v>s</v>
          </cell>
          <cell r="BN189" t="str">
            <v>s</v>
          </cell>
          <cell r="BO189">
            <v>0</v>
          </cell>
          <cell r="BP189" t="str">
            <v>s</v>
          </cell>
          <cell r="BQ189" t="str">
            <v>s</v>
          </cell>
          <cell r="BR189" t="str">
            <v>s</v>
          </cell>
          <cell r="BS189">
            <v>0</v>
          </cell>
          <cell r="BT189" t="str">
            <v>c</v>
          </cell>
          <cell r="BU189" t="str">
            <v>c</v>
          </cell>
          <cell r="BV189" t="str">
            <v>c</v>
          </cell>
          <cell r="BW189" t="str">
            <v>c</v>
          </cell>
          <cell r="BX189" t="str">
            <v>c</v>
          </cell>
          <cell r="BY189" t="str">
            <v>c</v>
          </cell>
          <cell r="BZ189" t="str">
            <v>c</v>
          </cell>
          <cell r="CA189" t="str">
            <v>c</v>
          </cell>
          <cell r="CB189" t="str">
            <v>c</v>
          </cell>
          <cell r="CC189" t="str">
            <v>c</v>
          </cell>
          <cell r="CD189" t="str">
            <v>c</v>
          </cell>
          <cell r="CE189" t="str">
            <v>c</v>
          </cell>
          <cell r="CF189" t="str">
            <v>c</v>
          </cell>
          <cell r="CG189" t="str">
            <v>c</v>
          </cell>
          <cell r="CH189" t="str">
            <v>c</v>
          </cell>
          <cell r="CI189" t="str">
            <v>c</v>
          </cell>
          <cell r="CJ189">
            <v>0</v>
          </cell>
          <cell r="CK189">
            <v>0</v>
          </cell>
          <cell r="CL189">
            <v>0</v>
          </cell>
          <cell r="CM189">
            <v>0</v>
          </cell>
          <cell r="CN189">
            <v>0</v>
          </cell>
          <cell r="CO189">
            <v>0</v>
          </cell>
          <cell r="CP189">
            <v>0</v>
          </cell>
          <cell r="CQ189">
            <v>0</v>
          </cell>
          <cell r="CR189">
            <v>0</v>
          </cell>
          <cell r="CS189">
            <v>0</v>
          </cell>
          <cell r="CT189">
            <v>0</v>
          </cell>
          <cell r="CU189">
            <v>0</v>
          </cell>
          <cell r="CV189">
            <v>0</v>
          </cell>
          <cell r="CW189">
            <v>0</v>
          </cell>
        </row>
        <row r="190">
          <cell r="E190" t="str">
            <v>OPERATING</v>
          </cell>
          <cell r="F190" t="str">
            <v>s</v>
          </cell>
          <cell r="G190" t="str">
            <v>s</v>
          </cell>
          <cell r="H190" t="str">
            <v>s</v>
          </cell>
          <cell r="I190" t="str">
            <v>s</v>
          </cell>
          <cell r="J190">
            <v>0</v>
          </cell>
          <cell r="K190" t="str">
            <v>s</v>
          </cell>
          <cell r="L190" t="str">
            <v>s</v>
          </cell>
          <cell r="M190" t="str">
            <v>s</v>
          </cell>
          <cell r="N190">
            <v>0</v>
          </cell>
          <cell r="O190" t="str">
            <v>s</v>
          </cell>
          <cell r="P190" t="str">
            <v>s</v>
          </cell>
          <cell r="Q190" t="str">
            <v>s</v>
          </cell>
          <cell r="R190">
            <v>0</v>
          </cell>
          <cell r="S190" t="str">
            <v>c</v>
          </cell>
          <cell r="T190" t="str">
            <v>c</v>
          </cell>
          <cell r="U190" t="str">
            <v>c</v>
          </cell>
          <cell r="V190" t="str">
            <v>c</v>
          </cell>
          <cell r="W190" t="str">
            <v>c</v>
          </cell>
          <cell r="X190" t="str">
            <v>c</v>
          </cell>
          <cell r="Y190" t="str">
            <v>c</v>
          </cell>
          <cell r="Z190" t="str">
            <v>c</v>
          </cell>
          <cell r="AA190" t="str">
            <v>c</v>
          </cell>
          <cell r="AB190" t="str">
            <v>c</v>
          </cell>
          <cell r="AC190" t="str">
            <v>c</v>
          </cell>
          <cell r="AD190" t="str">
            <v>c</v>
          </cell>
          <cell r="AE190" t="str">
            <v>c</v>
          </cell>
          <cell r="AF190" t="str">
            <v>c</v>
          </cell>
          <cell r="AG190" t="str">
            <v>c</v>
          </cell>
          <cell r="AH190" t="str">
            <v>c</v>
          </cell>
          <cell r="AI190">
            <v>0</v>
          </cell>
          <cell r="AJ190">
            <v>0</v>
          </cell>
          <cell r="AK190">
            <v>0</v>
          </cell>
          <cell r="AL190">
            <v>0</v>
          </cell>
          <cell r="AM190">
            <v>0</v>
          </cell>
          <cell r="AN190">
            <v>0</v>
          </cell>
          <cell r="AO190" t="str">
            <v>s</v>
          </cell>
          <cell r="AP190" t="str">
            <v>s</v>
          </cell>
          <cell r="AQ190" t="str">
            <v>s</v>
          </cell>
          <cell r="AR190" t="str">
            <v>s</v>
          </cell>
          <cell r="AS190">
            <v>0</v>
          </cell>
          <cell r="AT190" t="str">
            <v>s</v>
          </cell>
          <cell r="AU190" t="str">
            <v>s</v>
          </cell>
          <cell r="AV190" t="str">
            <v>s</v>
          </cell>
          <cell r="AW190">
            <v>0</v>
          </cell>
          <cell r="AX190" t="str">
            <v>s</v>
          </cell>
          <cell r="AY190" t="str">
            <v>s</v>
          </cell>
          <cell r="AZ190" t="str">
            <v>s</v>
          </cell>
          <cell r="BA190">
            <v>0</v>
          </cell>
          <cell r="BB190" t="str">
            <v>c</v>
          </cell>
          <cell r="BC190" t="str">
            <v>c</v>
          </cell>
          <cell r="BD190" t="str">
            <v>c</v>
          </cell>
          <cell r="BE190" t="str">
            <v>c</v>
          </cell>
          <cell r="BF190" t="str">
            <v>c</v>
          </cell>
          <cell r="BG190" t="str">
            <v>c</v>
          </cell>
          <cell r="BH190" t="str">
            <v>c</v>
          </cell>
          <cell r="BI190" t="str">
            <v>c</v>
          </cell>
          <cell r="BJ190" t="str">
            <v>c</v>
          </cell>
          <cell r="BK190" t="str">
            <v>c</v>
          </cell>
          <cell r="BL190" t="str">
            <v>c</v>
          </cell>
          <cell r="BM190" t="str">
            <v>c</v>
          </cell>
          <cell r="BN190" t="str">
            <v>c</v>
          </cell>
          <cell r="BO190" t="str">
            <v>c</v>
          </cell>
          <cell r="BP190" t="str">
            <v>c</v>
          </cell>
          <cell r="BQ190" t="str">
            <v>c</v>
          </cell>
          <cell r="BR190">
            <v>0</v>
          </cell>
          <cell r="BS190">
            <v>0</v>
          </cell>
          <cell r="BT190">
            <v>0</v>
          </cell>
          <cell r="BU190">
            <v>0</v>
          </cell>
          <cell r="BV190">
            <v>0</v>
          </cell>
          <cell r="BW190">
            <v>0</v>
          </cell>
          <cell r="BX190">
            <v>0</v>
          </cell>
          <cell r="BY190">
            <v>0</v>
          </cell>
          <cell r="BZ190">
            <v>0</v>
          </cell>
          <cell r="CA190">
            <v>0</v>
          </cell>
          <cell r="CB190">
            <v>0</v>
          </cell>
          <cell r="CC190">
            <v>0</v>
          </cell>
          <cell r="CD190">
            <v>0</v>
          </cell>
          <cell r="CE190">
            <v>0</v>
          </cell>
          <cell r="CF190">
            <v>0</v>
          </cell>
          <cell r="CG190">
            <v>0</v>
          </cell>
          <cell r="CH190">
            <v>0</v>
          </cell>
          <cell r="CI190">
            <v>0</v>
          </cell>
          <cell r="CJ190">
            <v>0</v>
          </cell>
          <cell r="CK190">
            <v>0</v>
          </cell>
          <cell r="CL190" t="str">
            <v>s</v>
          </cell>
          <cell r="CM190" t="str">
            <v>s</v>
          </cell>
          <cell r="CN190" t="str">
            <v>s</v>
          </cell>
          <cell r="CO190" t="str">
            <v>s</v>
          </cell>
          <cell r="CP190">
            <v>0</v>
          </cell>
          <cell r="CQ190" t="str">
            <v>s</v>
          </cell>
          <cell r="CR190" t="str">
            <v>s</v>
          </cell>
          <cell r="CS190" t="str">
            <v>s</v>
          </cell>
          <cell r="CT190">
            <v>0</v>
          </cell>
          <cell r="CU190" t="str">
            <v>s</v>
          </cell>
          <cell r="CV190" t="str">
            <v>s</v>
          </cell>
          <cell r="CW190" t="str">
            <v>s</v>
          </cell>
        </row>
        <row r="191">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t="str">
            <v>r</v>
          </cell>
          <cell r="AN191" t="str">
            <v>r</v>
          </cell>
          <cell r="AO191" t="str">
            <v>r</v>
          </cell>
          <cell r="AP191" t="str">
            <v>r</v>
          </cell>
          <cell r="AQ191" t="str">
            <v>r</v>
          </cell>
          <cell r="AR191" t="str">
            <v>r</v>
          </cell>
          <cell r="AS191" t="str">
            <v>r</v>
          </cell>
          <cell r="AT191" t="str">
            <v>r</v>
          </cell>
          <cell r="AU191" t="str">
            <v>r</v>
          </cell>
          <cell r="AV191" t="str">
            <v>r</v>
          </cell>
          <cell r="AW191" t="str">
            <v>r</v>
          </cell>
          <cell r="AX191" t="str">
            <v>r</v>
          </cell>
          <cell r="AY191" t="str">
            <v>r</v>
          </cell>
          <cell r="AZ191" t="str">
            <v>r</v>
          </cell>
          <cell r="BA191" t="str">
            <v>r</v>
          </cell>
          <cell r="BB191" t="str">
            <v>r</v>
          </cell>
          <cell r="BC191" t="str">
            <v>r</v>
          </cell>
          <cell r="BD191" t="str">
            <v>r</v>
          </cell>
          <cell r="BE191" t="str">
            <v>r</v>
          </cell>
          <cell r="BF191" t="str">
            <v>r</v>
          </cell>
          <cell r="BG191" t="str">
            <v>r</v>
          </cell>
          <cell r="BH191" t="str">
            <v>r</v>
          </cell>
          <cell r="BI191" t="str">
            <v>r</v>
          </cell>
          <cell r="BJ191" t="str">
            <v>r</v>
          </cell>
          <cell r="BK191">
            <v>0</v>
          </cell>
          <cell r="BL191">
            <v>0</v>
          </cell>
          <cell r="BM191" t="str">
            <v>ca</v>
          </cell>
          <cell r="BN191" t="str">
            <v>ca</v>
          </cell>
          <cell r="BO191" t="str">
            <v>ca</v>
          </cell>
          <cell r="BP191" t="str">
            <v>ca</v>
          </cell>
          <cell r="BQ191" t="str">
            <v>ca</v>
          </cell>
          <cell r="BR191" t="str">
            <v>ca</v>
          </cell>
          <cell r="BS191" t="str">
            <v>ca</v>
          </cell>
          <cell r="BT191" t="str">
            <v>ca</v>
          </cell>
          <cell r="BU191" t="str">
            <v>ca</v>
          </cell>
          <cell r="BV191" t="str">
            <v>ca</v>
          </cell>
          <cell r="BW191" t="str">
            <v>ca</v>
          </cell>
          <cell r="BX191" t="str">
            <v>ca</v>
          </cell>
          <cell r="BY191" t="str">
            <v>ca</v>
          </cell>
          <cell r="BZ191" t="str">
            <v>ca</v>
          </cell>
          <cell r="CA191" t="str">
            <v>ca</v>
          </cell>
          <cell r="CB191" t="str">
            <v>ca</v>
          </cell>
          <cell r="CC191" t="str">
            <v>ca</v>
          </cell>
          <cell r="CD191" t="str">
            <v>ca</v>
          </cell>
          <cell r="CE191" t="str">
            <v>ca</v>
          </cell>
          <cell r="CF191" t="str">
            <v>ca</v>
          </cell>
          <cell r="CG191" t="str">
            <v>ca</v>
          </cell>
          <cell r="CH191" t="str">
            <v>ca</v>
          </cell>
          <cell r="CI191" t="str">
            <v>ca</v>
          </cell>
          <cell r="CJ191" t="str">
            <v>ca</v>
          </cell>
          <cell r="CK191">
            <v>0</v>
          </cell>
          <cell r="CL191">
            <v>0</v>
          </cell>
          <cell r="CM191">
            <v>0</v>
          </cell>
          <cell r="CN191">
            <v>0</v>
          </cell>
          <cell r="CO191">
            <v>0</v>
          </cell>
          <cell r="CP191">
            <v>0</v>
          </cell>
          <cell r="CQ191">
            <v>0</v>
          </cell>
          <cell r="CR191">
            <v>0</v>
          </cell>
          <cell r="CS191">
            <v>0</v>
          </cell>
          <cell r="CT191">
            <v>0</v>
          </cell>
          <cell r="CU191">
            <v>0</v>
          </cell>
          <cell r="CV191">
            <v>0</v>
          </cell>
          <cell r="CW191">
            <v>0</v>
          </cell>
        </row>
        <row r="192">
          <cell r="E192">
            <v>0</v>
          </cell>
          <cell r="F192" t="str">
            <v>r</v>
          </cell>
          <cell r="G192" t="str">
            <v>r</v>
          </cell>
          <cell r="H192" t="str">
            <v>r</v>
          </cell>
          <cell r="I192" t="str">
            <v>r</v>
          </cell>
          <cell r="J192">
            <v>0</v>
          </cell>
          <cell r="K192">
            <v>0</v>
          </cell>
          <cell r="L192" t="str">
            <v>ca</v>
          </cell>
          <cell r="M192" t="str">
            <v>ca</v>
          </cell>
          <cell r="N192" t="str">
            <v>ca</v>
          </cell>
          <cell r="O192" t="str">
            <v>ca</v>
          </cell>
          <cell r="P192" t="str">
            <v>ca</v>
          </cell>
          <cell r="Q192" t="str">
            <v>ca</v>
          </cell>
          <cell r="R192" t="str">
            <v>ca</v>
          </cell>
          <cell r="S192" t="str">
            <v>ca</v>
          </cell>
          <cell r="T192" t="str">
            <v>ca</v>
          </cell>
          <cell r="U192" t="str">
            <v>ca</v>
          </cell>
          <cell r="V192" t="str">
            <v>ca</v>
          </cell>
          <cell r="W192" t="str">
            <v>ca</v>
          </cell>
          <cell r="X192" t="str">
            <v>ca</v>
          </cell>
          <cell r="Y192" t="str">
            <v>ca</v>
          </cell>
          <cell r="Z192" t="str">
            <v>ca</v>
          </cell>
          <cell r="AA192" t="str">
            <v>ca</v>
          </cell>
          <cell r="AB192" t="str">
            <v>ca</v>
          </cell>
          <cell r="AC192" t="str">
            <v>ca</v>
          </cell>
          <cell r="AD192" t="str">
            <v>ca</v>
          </cell>
          <cell r="AE192" t="str">
            <v>ca</v>
          </cell>
          <cell r="AF192" t="str">
            <v>ca</v>
          </cell>
          <cell r="AG192" t="str">
            <v>ca</v>
          </cell>
          <cell r="AH192" t="str">
            <v>ca</v>
          </cell>
          <cell r="AI192" t="str">
            <v>ca</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t="str">
            <v>r</v>
          </cell>
          <cell r="CO192" t="str">
            <v>r</v>
          </cell>
          <cell r="CP192" t="str">
            <v>r</v>
          </cell>
          <cell r="CQ192" t="str">
            <v>r</v>
          </cell>
          <cell r="CR192" t="str">
            <v>r</v>
          </cell>
          <cell r="CS192" t="str">
            <v>r</v>
          </cell>
          <cell r="CT192" t="str">
            <v>r</v>
          </cell>
          <cell r="CU192" t="str">
            <v>r</v>
          </cell>
          <cell r="CV192" t="str">
            <v>r</v>
          </cell>
          <cell r="CW192" t="str">
            <v>r</v>
          </cell>
        </row>
        <row r="193">
          <cell r="F193">
            <v>115</v>
          </cell>
          <cell r="H193">
            <v>115</v>
          </cell>
          <cell r="J193">
            <v>115</v>
          </cell>
          <cell r="L193">
            <v>115</v>
          </cell>
          <cell r="N193">
            <v>115</v>
          </cell>
          <cell r="P193">
            <v>115</v>
          </cell>
          <cell r="R193">
            <v>115</v>
          </cell>
          <cell r="T193">
            <v>0</v>
          </cell>
          <cell r="V193">
            <v>115</v>
          </cell>
          <cell r="X193">
            <v>115</v>
          </cell>
          <cell r="Z193">
            <v>115</v>
          </cell>
          <cell r="AB193">
            <v>115</v>
          </cell>
          <cell r="AD193">
            <v>115</v>
          </cell>
          <cell r="AF193">
            <v>115</v>
          </cell>
          <cell r="AH193">
            <v>115</v>
          </cell>
          <cell r="AJ193">
            <v>115</v>
          </cell>
          <cell r="AL193">
            <v>115</v>
          </cell>
          <cell r="AN193">
            <v>115</v>
          </cell>
          <cell r="AP193">
            <v>115</v>
          </cell>
          <cell r="AR193">
            <v>115</v>
          </cell>
          <cell r="AT193">
            <v>115</v>
          </cell>
          <cell r="AV193">
            <v>115</v>
          </cell>
          <cell r="AX193">
            <v>115</v>
          </cell>
          <cell r="AZ193">
            <v>115</v>
          </cell>
          <cell r="BB193">
            <v>115</v>
          </cell>
          <cell r="BD193">
            <v>115</v>
          </cell>
          <cell r="BF193">
            <v>115</v>
          </cell>
          <cell r="BH193">
            <v>115</v>
          </cell>
          <cell r="BJ193">
            <v>115</v>
          </cell>
          <cell r="BL193">
            <v>115</v>
          </cell>
          <cell r="BN193">
            <v>115</v>
          </cell>
          <cell r="BP193">
            <v>115</v>
          </cell>
          <cell r="BR193">
            <v>115</v>
          </cell>
          <cell r="BT193">
            <v>115</v>
          </cell>
          <cell r="BV193">
            <v>115</v>
          </cell>
          <cell r="BX193">
            <v>115</v>
          </cell>
          <cell r="BZ193">
            <v>115</v>
          </cell>
          <cell r="CB193">
            <v>115</v>
          </cell>
          <cell r="CD193">
            <v>115</v>
          </cell>
          <cell r="CF193">
            <v>115</v>
          </cell>
          <cell r="CH193">
            <v>115</v>
          </cell>
          <cell r="CJ193">
            <v>115</v>
          </cell>
          <cell r="CL193">
            <v>115</v>
          </cell>
          <cell r="CN193">
            <v>115</v>
          </cell>
          <cell r="CP193">
            <v>115</v>
          </cell>
          <cell r="CR193">
            <v>115</v>
          </cell>
          <cell r="CT193">
            <v>115</v>
          </cell>
          <cell r="CV193">
            <v>115</v>
          </cell>
        </row>
        <row r="194">
          <cell r="F194">
            <v>1</v>
          </cell>
          <cell r="H194">
            <v>0</v>
          </cell>
          <cell r="J194">
            <v>0</v>
          </cell>
          <cell r="L194">
            <v>2</v>
          </cell>
          <cell r="N194">
            <v>0</v>
          </cell>
          <cell r="P194">
            <v>1</v>
          </cell>
          <cell r="R194">
            <v>0</v>
          </cell>
          <cell r="T194">
            <v>2</v>
          </cell>
          <cell r="V194">
            <v>0</v>
          </cell>
          <cell r="X194">
            <v>0</v>
          </cell>
          <cell r="Z194">
            <v>0</v>
          </cell>
          <cell r="AB194">
            <v>1</v>
          </cell>
          <cell r="AD194">
            <v>0</v>
          </cell>
          <cell r="AF194">
            <v>1</v>
          </cell>
          <cell r="AH194">
            <v>0</v>
          </cell>
          <cell r="AJ194">
            <v>1</v>
          </cell>
          <cell r="AL194">
            <v>0</v>
          </cell>
          <cell r="AN194">
            <v>0</v>
          </cell>
          <cell r="AP194">
            <v>0</v>
          </cell>
          <cell r="AR194">
            <v>0</v>
          </cell>
          <cell r="AT194">
            <v>2</v>
          </cell>
          <cell r="AV194">
            <v>0</v>
          </cell>
          <cell r="AX194">
            <v>1</v>
          </cell>
          <cell r="AZ194">
            <v>0</v>
          </cell>
          <cell r="BB194">
            <v>1</v>
          </cell>
          <cell r="BD194">
            <v>0</v>
          </cell>
          <cell r="BF194">
            <v>1</v>
          </cell>
          <cell r="BH194">
            <v>0</v>
          </cell>
          <cell r="BJ194">
            <v>0</v>
          </cell>
          <cell r="BL194">
            <v>0</v>
          </cell>
          <cell r="BN194">
            <v>0</v>
          </cell>
          <cell r="BP194">
            <v>2</v>
          </cell>
          <cell r="BR194">
            <v>0</v>
          </cell>
          <cell r="BT194">
            <v>1</v>
          </cell>
          <cell r="BV194">
            <v>0</v>
          </cell>
          <cell r="BX194">
            <v>1</v>
          </cell>
          <cell r="BZ194">
            <v>0</v>
          </cell>
          <cell r="CB194">
            <v>1</v>
          </cell>
          <cell r="CD194">
            <v>0</v>
          </cell>
          <cell r="CF194">
            <v>0</v>
          </cell>
          <cell r="CH194">
            <v>0</v>
          </cell>
          <cell r="CJ194">
            <v>0</v>
          </cell>
          <cell r="CL194">
            <v>2</v>
          </cell>
          <cell r="CN194">
            <v>0</v>
          </cell>
          <cell r="CP194">
            <v>1</v>
          </cell>
          <cell r="CR194">
            <v>0</v>
          </cell>
          <cell r="CT194">
            <v>1</v>
          </cell>
          <cell r="CV194">
            <v>0</v>
          </cell>
        </row>
        <row r="195">
          <cell r="F195" t="str">
            <v>Tentative stop charge schedule at 0930H for dispersing cone cleaning. Duration time 15 mins</v>
          </cell>
        </row>
        <row r="196">
          <cell r="E196" t="str">
            <v>UNDER REPAIR</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cell r="CH196">
            <v>0</v>
          </cell>
          <cell r="CI196">
            <v>0</v>
          </cell>
          <cell r="CJ196">
            <v>0</v>
          </cell>
          <cell r="CK196">
            <v>0</v>
          </cell>
          <cell r="CL196">
            <v>0</v>
          </cell>
          <cell r="CM196">
            <v>0</v>
          </cell>
          <cell r="CN196">
            <v>0</v>
          </cell>
          <cell r="CO196">
            <v>0</v>
          </cell>
          <cell r="CP196">
            <v>0</v>
          </cell>
          <cell r="CQ196">
            <v>0</v>
          </cell>
          <cell r="CR196">
            <v>0</v>
          </cell>
          <cell r="CS196">
            <v>0</v>
          </cell>
          <cell r="CT196">
            <v>0</v>
          </cell>
          <cell r="CU196">
            <v>0</v>
          </cell>
          <cell r="CV196">
            <v>0</v>
          </cell>
          <cell r="CW196">
            <v>0</v>
          </cell>
        </row>
        <row r="197">
          <cell r="E197" t="str">
            <v>OPERATING</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t="str">
            <v>s</v>
          </cell>
          <cell r="AD197" t="str">
            <v>s</v>
          </cell>
          <cell r="AE197" t="str">
            <v>s</v>
          </cell>
          <cell r="AF197" t="str">
            <v>s</v>
          </cell>
          <cell r="AG197">
            <v>0</v>
          </cell>
          <cell r="AH197" t="str">
            <v>s</v>
          </cell>
          <cell r="AI197" t="str">
            <v>s</v>
          </cell>
          <cell r="AJ197" t="str">
            <v>s</v>
          </cell>
          <cell r="AK197">
            <v>0</v>
          </cell>
          <cell r="AL197" t="str">
            <v>s</v>
          </cell>
          <cell r="AM197" t="str">
            <v>s</v>
          </cell>
          <cell r="AN197" t="str">
            <v>s</v>
          </cell>
          <cell r="AO197">
            <v>0</v>
          </cell>
          <cell r="AP197" t="str">
            <v>s</v>
          </cell>
          <cell r="AQ197" t="str">
            <v>s</v>
          </cell>
          <cell r="AR197" t="str">
            <v>s</v>
          </cell>
          <cell r="AS197">
            <v>0</v>
          </cell>
          <cell r="AT197">
            <v>0</v>
          </cell>
          <cell r="AU197" t="str">
            <v>c</v>
          </cell>
          <cell r="AV197" t="str">
            <v>c</v>
          </cell>
          <cell r="AW197" t="str">
            <v>c</v>
          </cell>
          <cell r="AX197" t="str">
            <v>c</v>
          </cell>
          <cell r="AY197" t="str">
            <v>c</v>
          </cell>
          <cell r="AZ197" t="str">
            <v>c</v>
          </cell>
          <cell r="BA197" t="str">
            <v>c</v>
          </cell>
          <cell r="BB197" t="str">
            <v>c</v>
          </cell>
          <cell r="BC197" t="str">
            <v>c</v>
          </cell>
          <cell r="BD197" t="str">
            <v>c</v>
          </cell>
          <cell r="BE197" t="str">
            <v>c</v>
          </cell>
          <cell r="BF197" t="str">
            <v>c</v>
          </cell>
          <cell r="BG197" t="str">
            <v>c</v>
          </cell>
          <cell r="BH197" t="str">
            <v>c</v>
          </cell>
          <cell r="BI197" t="str">
            <v>c</v>
          </cell>
          <cell r="BJ197" t="str">
            <v>c</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t="str">
            <v>s</v>
          </cell>
          <cell r="CE197" t="str">
            <v>s</v>
          </cell>
          <cell r="CF197" t="str">
            <v>s</v>
          </cell>
          <cell r="CG197" t="str">
            <v>s</v>
          </cell>
          <cell r="CH197">
            <v>0</v>
          </cell>
          <cell r="CI197" t="str">
            <v>s</v>
          </cell>
          <cell r="CJ197" t="str">
            <v>s</v>
          </cell>
          <cell r="CK197" t="str">
            <v>s</v>
          </cell>
          <cell r="CL197">
            <v>0</v>
          </cell>
          <cell r="CM197" t="str">
            <v>s</v>
          </cell>
          <cell r="CN197" t="str">
            <v>s</v>
          </cell>
          <cell r="CO197" t="str">
            <v>s</v>
          </cell>
          <cell r="CP197">
            <v>0</v>
          </cell>
          <cell r="CQ197" t="str">
            <v>s</v>
          </cell>
          <cell r="CR197" t="str">
            <v>s</v>
          </cell>
          <cell r="CS197" t="str">
            <v>s</v>
          </cell>
          <cell r="CT197">
            <v>0</v>
          </cell>
          <cell r="CU197">
            <v>0</v>
          </cell>
          <cell r="CV197" t="str">
            <v>c</v>
          </cell>
          <cell r="CW197" t="str">
            <v>c</v>
          </cell>
        </row>
        <row r="198">
          <cell r="E198" t="str">
            <v>OPERATING</v>
          </cell>
          <cell r="F198" t="str">
            <v>s</v>
          </cell>
          <cell r="G198" t="str">
            <v>s</v>
          </cell>
          <cell r="H198" t="str">
            <v>s</v>
          </cell>
          <cell r="I198">
            <v>0</v>
          </cell>
          <cell r="J198">
            <v>0</v>
          </cell>
          <cell r="K198" t="str">
            <v>c</v>
          </cell>
          <cell r="L198" t="str">
            <v>c</v>
          </cell>
          <cell r="M198" t="str">
            <v>c</v>
          </cell>
          <cell r="N198" t="str">
            <v>c</v>
          </cell>
          <cell r="O198" t="str">
            <v>c</v>
          </cell>
          <cell r="P198" t="str">
            <v>c</v>
          </cell>
          <cell r="Q198" t="str">
            <v>c</v>
          </cell>
          <cell r="R198" t="str">
            <v>c</v>
          </cell>
          <cell r="S198" t="str">
            <v>c</v>
          </cell>
          <cell r="T198" t="str">
            <v>c</v>
          </cell>
          <cell r="U198" t="str">
            <v>c</v>
          </cell>
          <cell r="V198" t="str">
            <v>c</v>
          </cell>
          <cell r="W198" t="str">
            <v>c</v>
          </cell>
          <cell r="X198" t="str">
            <v>c</v>
          </cell>
          <cell r="Y198" t="str">
            <v>c</v>
          </cell>
          <cell r="Z198" t="str">
            <v>c</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t="str">
            <v>s</v>
          </cell>
          <cell r="AV198" t="str">
            <v>s</v>
          </cell>
          <cell r="AW198" t="str">
            <v>s</v>
          </cell>
          <cell r="AX198" t="str">
            <v>s</v>
          </cell>
          <cell r="AY198">
            <v>0</v>
          </cell>
          <cell r="AZ198" t="str">
            <v>s</v>
          </cell>
          <cell r="BA198" t="str">
            <v>s</v>
          </cell>
          <cell r="BB198" t="str">
            <v>s</v>
          </cell>
          <cell r="BC198">
            <v>0</v>
          </cell>
          <cell r="BD198" t="str">
            <v>s</v>
          </cell>
          <cell r="BE198" t="str">
            <v>s</v>
          </cell>
          <cell r="BF198" t="str">
            <v>s</v>
          </cell>
          <cell r="BG198">
            <v>0</v>
          </cell>
          <cell r="BH198">
            <v>0</v>
          </cell>
          <cell r="BI198" t="str">
            <v>c</v>
          </cell>
          <cell r="BJ198" t="str">
            <v>c</v>
          </cell>
          <cell r="BK198" t="str">
            <v>c</v>
          </cell>
          <cell r="BL198" t="str">
            <v>c</v>
          </cell>
          <cell r="BM198" t="str">
            <v>c</v>
          </cell>
          <cell r="BN198" t="str">
            <v>c</v>
          </cell>
          <cell r="BO198" t="str">
            <v>c</v>
          </cell>
          <cell r="BP198" t="str">
            <v>c</v>
          </cell>
          <cell r="BQ198" t="str">
            <v>c</v>
          </cell>
          <cell r="BR198" t="str">
            <v>c</v>
          </cell>
          <cell r="BS198" t="str">
            <v>c</v>
          </cell>
          <cell r="BT198" t="str">
            <v>c</v>
          </cell>
          <cell r="BU198" t="str">
            <v>c</v>
          </cell>
          <cell r="BV198" t="str">
            <v>c</v>
          </cell>
          <cell r="BW198" t="str">
            <v>c</v>
          </cell>
          <cell r="BX198" t="str">
            <v>c</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row>
        <row r="199">
          <cell r="E199" t="str">
            <v>OPERATING</v>
          </cell>
          <cell r="F199">
            <v>0</v>
          </cell>
          <cell r="G199">
            <v>0</v>
          </cell>
          <cell r="H199">
            <v>0</v>
          </cell>
          <cell r="I199">
            <v>0</v>
          </cell>
          <cell r="J199">
            <v>0</v>
          </cell>
          <cell r="K199" t="str">
            <v>s</v>
          </cell>
          <cell r="L199" t="str">
            <v>s</v>
          </cell>
          <cell r="M199" t="str">
            <v>s</v>
          </cell>
          <cell r="N199" t="str">
            <v>s</v>
          </cell>
          <cell r="O199">
            <v>0</v>
          </cell>
          <cell r="P199" t="str">
            <v>s</v>
          </cell>
          <cell r="Q199" t="str">
            <v>s</v>
          </cell>
          <cell r="R199" t="str">
            <v>s</v>
          </cell>
          <cell r="S199">
            <v>0</v>
          </cell>
          <cell r="T199" t="str">
            <v>s</v>
          </cell>
          <cell r="U199" t="str">
            <v>s</v>
          </cell>
          <cell r="V199" t="str">
            <v>s</v>
          </cell>
          <cell r="W199">
            <v>0</v>
          </cell>
          <cell r="X199" t="str">
            <v>s</v>
          </cell>
          <cell r="Y199" t="str">
            <v>s</v>
          </cell>
          <cell r="Z199" t="str">
            <v>s</v>
          </cell>
          <cell r="AA199">
            <v>0</v>
          </cell>
          <cell r="AB199">
            <v>0</v>
          </cell>
          <cell r="AC199" t="str">
            <v>c</v>
          </cell>
          <cell r="AD199" t="str">
            <v>c</v>
          </cell>
          <cell r="AE199" t="str">
            <v>c</v>
          </cell>
          <cell r="AF199" t="str">
            <v>c</v>
          </cell>
          <cell r="AG199" t="str">
            <v>c</v>
          </cell>
          <cell r="AH199" t="str">
            <v>c</v>
          </cell>
          <cell r="AI199" t="str">
            <v>c</v>
          </cell>
          <cell r="AJ199" t="str">
            <v>c</v>
          </cell>
          <cell r="AK199" t="str">
            <v>c</v>
          </cell>
          <cell r="AL199" t="str">
            <v>c</v>
          </cell>
          <cell r="AM199" t="str">
            <v>c</v>
          </cell>
          <cell r="AN199" t="str">
            <v>c</v>
          </cell>
          <cell r="AO199" t="str">
            <v>c</v>
          </cell>
          <cell r="AP199" t="str">
            <v>c</v>
          </cell>
          <cell r="AQ199" t="str">
            <v>c</v>
          </cell>
          <cell r="AR199" t="str">
            <v>c</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t="str">
            <v>s</v>
          </cell>
          <cell r="BM199" t="str">
            <v>s</v>
          </cell>
          <cell r="BN199" t="str">
            <v>s</v>
          </cell>
          <cell r="BO199" t="str">
            <v>s</v>
          </cell>
          <cell r="BP199">
            <v>0</v>
          </cell>
          <cell r="BQ199" t="str">
            <v>s</v>
          </cell>
          <cell r="BR199" t="str">
            <v>s</v>
          </cell>
          <cell r="BS199" t="str">
            <v>s</v>
          </cell>
          <cell r="BT199">
            <v>0</v>
          </cell>
          <cell r="BU199" t="str">
            <v>s</v>
          </cell>
          <cell r="BV199" t="str">
            <v>s</v>
          </cell>
          <cell r="BW199" t="str">
            <v>s</v>
          </cell>
          <cell r="BX199">
            <v>0</v>
          </cell>
          <cell r="BY199" t="str">
            <v>s</v>
          </cell>
          <cell r="BZ199" t="str">
            <v>s</v>
          </cell>
          <cell r="CA199" t="str">
            <v>s</v>
          </cell>
          <cell r="CB199">
            <v>0</v>
          </cell>
          <cell r="CC199">
            <v>0</v>
          </cell>
          <cell r="CD199" t="str">
            <v>c</v>
          </cell>
          <cell r="CE199" t="str">
            <v>c</v>
          </cell>
          <cell r="CF199" t="str">
            <v>c</v>
          </cell>
          <cell r="CG199" t="str">
            <v>c</v>
          </cell>
          <cell r="CH199" t="str">
            <v>c</v>
          </cell>
          <cell r="CI199" t="str">
            <v>c</v>
          </cell>
          <cell r="CJ199" t="str">
            <v>c</v>
          </cell>
          <cell r="CK199" t="str">
            <v>c</v>
          </cell>
          <cell r="CL199" t="str">
            <v>c</v>
          </cell>
          <cell r="CM199" t="str">
            <v>c</v>
          </cell>
          <cell r="CN199" t="str">
            <v>c</v>
          </cell>
          <cell r="CO199" t="str">
            <v>c</v>
          </cell>
          <cell r="CP199" t="str">
            <v>c</v>
          </cell>
          <cell r="CQ199" t="str">
            <v>c</v>
          </cell>
          <cell r="CR199" t="str">
            <v>c</v>
          </cell>
          <cell r="CS199" t="str">
            <v>c</v>
          </cell>
          <cell r="CT199">
            <v>0</v>
          </cell>
          <cell r="CU199">
            <v>0</v>
          </cell>
          <cell r="CV199">
            <v>0</v>
          </cell>
          <cell r="CW199">
            <v>0</v>
          </cell>
        </row>
        <row r="200">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t="str">
            <v>r</v>
          </cell>
          <cell r="AX200" t="str">
            <v>r</v>
          </cell>
          <cell r="AY200" t="str">
            <v>r</v>
          </cell>
          <cell r="AZ200" t="str">
            <v>r</v>
          </cell>
          <cell r="BA200" t="str">
            <v>r</v>
          </cell>
          <cell r="BB200" t="str">
            <v>r</v>
          </cell>
          <cell r="BC200" t="str">
            <v>r</v>
          </cell>
          <cell r="BD200" t="str">
            <v>r</v>
          </cell>
          <cell r="BE200" t="str">
            <v>r</v>
          </cell>
          <cell r="BF200" t="str">
            <v>r</v>
          </cell>
          <cell r="BG200" t="str">
            <v>r</v>
          </cell>
          <cell r="BH200" t="str">
            <v>r</v>
          </cell>
          <cell r="BI200" t="str">
            <v>r</v>
          </cell>
          <cell r="BJ200" t="str">
            <v>r</v>
          </cell>
          <cell r="BK200" t="str">
            <v>r</v>
          </cell>
          <cell r="BL200" t="str">
            <v>r</v>
          </cell>
          <cell r="BM200" t="str">
            <v>r</v>
          </cell>
          <cell r="BN200" t="str">
            <v>r</v>
          </cell>
          <cell r="BO200" t="str">
            <v>r</v>
          </cell>
          <cell r="BP200" t="str">
            <v>r</v>
          </cell>
          <cell r="BQ200" t="str">
            <v>r</v>
          </cell>
          <cell r="BR200" t="str">
            <v>r</v>
          </cell>
          <cell r="BS200" t="str">
            <v>r</v>
          </cell>
          <cell r="BT200" t="str">
            <v>r</v>
          </cell>
          <cell r="BU200">
            <v>0</v>
          </cell>
          <cell r="BV200">
            <v>0</v>
          </cell>
          <cell r="BW200" t="str">
            <v>ca</v>
          </cell>
          <cell r="BX200" t="str">
            <v>ca</v>
          </cell>
          <cell r="BY200" t="str">
            <v>ca</v>
          </cell>
          <cell r="BZ200" t="str">
            <v>ca</v>
          </cell>
          <cell r="CA200" t="str">
            <v>ca</v>
          </cell>
          <cell r="CB200" t="str">
            <v>ca</v>
          </cell>
          <cell r="CC200" t="str">
            <v>ca</v>
          </cell>
          <cell r="CD200" t="str">
            <v>ca</v>
          </cell>
          <cell r="CE200" t="str">
            <v>ca</v>
          </cell>
          <cell r="CF200" t="str">
            <v>ca</v>
          </cell>
          <cell r="CG200" t="str">
            <v>ca</v>
          </cell>
          <cell r="CH200" t="str">
            <v>ca</v>
          </cell>
          <cell r="CI200" t="str">
            <v>ca</v>
          </cell>
          <cell r="CJ200" t="str">
            <v>ca</v>
          </cell>
          <cell r="CK200" t="str">
            <v>ca</v>
          </cell>
          <cell r="CL200" t="str">
            <v>ca</v>
          </cell>
          <cell r="CM200" t="str">
            <v>ca</v>
          </cell>
          <cell r="CN200" t="str">
            <v>ca</v>
          </cell>
          <cell r="CO200" t="str">
            <v>ca</v>
          </cell>
          <cell r="CP200" t="str">
            <v>ca</v>
          </cell>
          <cell r="CQ200" t="str">
            <v>ca</v>
          </cell>
          <cell r="CR200" t="str">
            <v>ca</v>
          </cell>
          <cell r="CS200" t="str">
            <v>ca</v>
          </cell>
          <cell r="CT200" t="str">
            <v>ca</v>
          </cell>
          <cell r="CU200">
            <v>0</v>
          </cell>
          <cell r="CV200">
            <v>0</v>
          </cell>
          <cell r="CW200">
            <v>0</v>
          </cell>
        </row>
        <row r="201">
          <cell r="E201">
            <v>0</v>
          </cell>
          <cell r="F201" t="str">
            <v>r</v>
          </cell>
          <cell r="G201" t="str">
            <v>r</v>
          </cell>
          <cell r="H201" t="str">
            <v>r</v>
          </cell>
          <cell r="I201" t="str">
            <v>r</v>
          </cell>
          <cell r="J201" t="str">
            <v>r</v>
          </cell>
          <cell r="K201" t="str">
            <v>r</v>
          </cell>
          <cell r="L201" t="str">
            <v>r</v>
          </cell>
          <cell r="M201" t="str">
            <v>r</v>
          </cell>
          <cell r="N201" t="str">
            <v>r</v>
          </cell>
          <cell r="O201" t="str">
            <v>r</v>
          </cell>
          <cell r="P201" t="str">
            <v>r</v>
          </cell>
          <cell r="Q201" t="str">
            <v>r</v>
          </cell>
          <cell r="R201" t="str">
            <v>r</v>
          </cell>
          <cell r="S201" t="str">
            <v>r</v>
          </cell>
          <cell r="T201" t="str">
            <v>r</v>
          </cell>
          <cell r="U201" t="str">
            <v>r</v>
          </cell>
          <cell r="V201" t="str">
            <v>r</v>
          </cell>
          <cell r="W201" t="str">
            <v>r</v>
          </cell>
          <cell r="X201">
            <v>0</v>
          </cell>
          <cell r="Y201">
            <v>0</v>
          </cell>
          <cell r="Z201" t="str">
            <v>ca</v>
          </cell>
          <cell r="AA201" t="str">
            <v>ca</v>
          </cell>
          <cell r="AB201" t="str">
            <v>ca</v>
          </cell>
          <cell r="AC201" t="str">
            <v>ca</v>
          </cell>
          <cell r="AD201" t="str">
            <v>ca</v>
          </cell>
          <cell r="AE201" t="str">
            <v>ca</v>
          </cell>
          <cell r="AF201" t="str">
            <v>ca</v>
          </cell>
          <cell r="AG201" t="str">
            <v>ca</v>
          </cell>
          <cell r="AH201" t="str">
            <v>ca</v>
          </cell>
          <cell r="AI201" t="str">
            <v>ca</v>
          </cell>
          <cell r="AJ201" t="str">
            <v>ca</v>
          </cell>
          <cell r="AK201" t="str">
            <v>ca</v>
          </cell>
          <cell r="AL201" t="str">
            <v>ca</v>
          </cell>
          <cell r="AM201" t="str">
            <v>ca</v>
          </cell>
          <cell r="AN201" t="str">
            <v>ca</v>
          </cell>
          <cell r="AO201" t="str">
            <v>ca</v>
          </cell>
          <cell r="AP201" t="str">
            <v>ca</v>
          </cell>
          <cell r="AQ201" t="str">
            <v>ca</v>
          </cell>
          <cell r="AR201" t="str">
            <v>ca</v>
          </cell>
          <cell r="AS201" t="str">
            <v>ca</v>
          </cell>
          <cell r="AT201" t="str">
            <v>ca</v>
          </cell>
          <cell r="AU201" t="str">
            <v>ca</v>
          </cell>
          <cell r="AV201" t="str">
            <v>ca</v>
          </cell>
          <cell r="AW201" t="str">
            <v>ca</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cell r="BM201">
            <v>0</v>
          </cell>
          <cell r="BN201">
            <v>0</v>
          </cell>
          <cell r="BO201">
            <v>0</v>
          </cell>
          <cell r="BP201">
            <v>0</v>
          </cell>
          <cell r="BQ201">
            <v>0</v>
          </cell>
          <cell r="BR201">
            <v>0</v>
          </cell>
          <cell r="BS201">
            <v>0</v>
          </cell>
          <cell r="BT201">
            <v>0</v>
          </cell>
          <cell r="BU201">
            <v>0</v>
          </cell>
          <cell r="BV201">
            <v>0</v>
          </cell>
          <cell r="BW201">
            <v>0</v>
          </cell>
          <cell r="BX201">
            <v>0</v>
          </cell>
          <cell r="BY201">
            <v>0</v>
          </cell>
          <cell r="BZ201">
            <v>0</v>
          </cell>
          <cell r="CA201">
            <v>0</v>
          </cell>
          <cell r="CB201">
            <v>0</v>
          </cell>
          <cell r="CC201">
            <v>0</v>
          </cell>
          <cell r="CD201">
            <v>0</v>
          </cell>
          <cell r="CE201">
            <v>0</v>
          </cell>
          <cell r="CF201">
            <v>0</v>
          </cell>
          <cell r="CG201">
            <v>0</v>
          </cell>
          <cell r="CH201">
            <v>0</v>
          </cell>
          <cell r="CI201">
            <v>0</v>
          </cell>
          <cell r="CJ201">
            <v>0</v>
          </cell>
          <cell r="CK201">
            <v>0</v>
          </cell>
          <cell r="CL201">
            <v>0</v>
          </cell>
          <cell r="CM201">
            <v>0</v>
          </cell>
          <cell r="CN201">
            <v>0</v>
          </cell>
          <cell r="CO201">
            <v>0</v>
          </cell>
          <cell r="CP201">
            <v>0</v>
          </cell>
          <cell r="CQ201">
            <v>0</v>
          </cell>
          <cell r="CR201">
            <v>0</v>
          </cell>
          <cell r="CS201">
            <v>0</v>
          </cell>
          <cell r="CT201">
            <v>0</v>
          </cell>
          <cell r="CU201">
            <v>0</v>
          </cell>
          <cell r="CV201">
            <v>0</v>
          </cell>
          <cell r="CW201">
            <v>0</v>
          </cell>
        </row>
        <row r="202">
          <cell r="F202">
            <v>115</v>
          </cell>
          <cell r="H202">
            <v>115</v>
          </cell>
          <cell r="J202">
            <v>115</v>
          </cell>
          <cell r="L202">
            <v>115</v>
          </cell>
          <cell r="N202">
            <v>115</v>
          </cell>
          <cell r="P202">
            <v>115</v>
          </cell>
          <cell r="R202">
            <v>0</v>
          </cell>
          <cell r="T202">
            <v>115</v>
          </cell>
          <cell r="V202">
            <v>115</v>
          </cell>
          <cell r="X202">
            <v>115</v>
          </cell>
          <cell r="Z202">
            <v>115</v>
          </cell>
          <cell r="AB202">
            <v>115</v>
          </cell>
          <cell r="AD202">
            <v>115</v>
          </cell>
          <cell r="AF202">
            <v>115</v>
          </cell>
          <cell r="AH202">
            <v>115</v>
          </cell>
          <cell r="AJ202">
            <v>115</v>
          </cell>
          <cell r="AL202">
            <v>115</v>
          </cell>
          <cell r="AN202">
            <v>115</v>
          </cell>
          <cell r="AP202">
            <v>115</v>
          </cell>
          <cell r="AR202">
            <v>115</v>
          </cell>
          <cell r="AT202">
            <v>115</v>
          </cell>
          <cell r="AV202">
            <v>115</v>
          </cell>
          <cell r="AX202">
            <v>115</v>
          </cell>
          <cell r="AZ202">
            <v>115</v>
          </cell>
          <cell r="BB202">
            <v>115</v>
          </cell>
          <cell r="BD202">
            <v>115</v>
          </cell>
          <cell r="BF202">
            <v>115</v>
          </cell>
          <cell r="BH202">
            <v>115</v>
          </cell>
          <cell r="BJ202">
            <v>115</v>
          </cell>
          <cell r="BL202">
            <v>115</v>
          </cell>
          <cell r="BN202">
            <v>115</v>
          </cell>
          <cell r="BP202">
            <v>115</v>
          </cell>
          <cell r="BR202">
            <v>115</v>
          </cell>
          <cell r="BT202">
            <v>115</v>
          </cell>
          <cell r="BV202">
            <v>115</v>
          </cell>
          <cell r="BX202">
            <v>115</v>
          </cell>
          <cell r="BZ202">
            <v>115</v>
          </cell>
          <cell r="CB202">
            <v>115</v>
          </cell>
          <cell r="CD202">
            <v>115</v>
          </cell>
          <cell r="CF202">
            <v>115</v>
          </cell>
          <cell r="CH202">
            <v>115</v>
          </cell>
          <cell r="CJ202">
            <v>115</v>
          </cell>
          <cell r="CL202">
            <v>115</v>
          </cell>
          <cell r="CN202">
            <v>115</v>
          </cell>
          <cell r="CP202">
            <v>115</v>
          </cell>
          <cell r="CR202">
            <v>115</v>
          </cell>
          <cell r="CT202">
            <v>115</v>
          </cell>
          <cell r="CV202">
            <v>115</v>
          </cell>
        </row>
        <row r="203">
          <cell r="F203">
            <v>0</v>
          </cell>
          <cell r="H203">
            <v>0</v>
          </cell>
          <cell r="J203">
            <v>2</v>
          </cell>
          <cell r="L203">
            <v>0</v>
          </cell>
          <cell r="N203">
            <v>1</v>
          </cell>
          <cell r="P203">
            <v>0</v>
          </cell>
          <cell r="R203">
            <v>0</v>
          </cell>
          <cell r="T203">
            <v>1</v>
          </cell>
          <cell r="V203">
            <v>0</v>
          </cell>
          <cell r="X203">
            <v>1</v>
          </cell>
          <cell r="Z203">
            <v>0</v>
          </cell>
          <cell r="AB203">
            <v>2</v>
          </cell>
          <cell r="AD203">
            <v>0</v>
          </cell>
          <cell r="AF203">
            <v>1</v>
          </cell>
          <cell r="AH203">
            <v>0</v>
          </cell>
          <cell r="AJ203">
            <v>1</v>
          </cell>
          <cell r="AL203">
            <v>0</v>
          </cell>
          <cell r="AN203">
            <v>0</v>
          </cell>
          <cell r="AP203">
            <v>1</v>
          </cell>
          <cell r="AR203">
            <v>0</v>
          </cell>
          <cell r="AT203">
            <v>0</v>
          </cell>
          <cell r="AV203">
            <v>2</v>
          </cell>
          <cell r="AX203">
            <v>0</v>
          </cell>
          <cell r="AZ203">
            <v>0</v>
          </cell>
          <cell r="BB203">
            <v>1</v>
          </cell>
          <cell r="BD203">
            <v>0</v>
          </cell>
          <cell r="BF203">
            <v>1</v>
          </cell>
          <cell r="BH203">
            <v>0</v>
          </cell>
          <cell r="BJ203">
            <v>0</v>
          </cell>
          <cell r="BL203">
            <v>2</v>
          </cell>
          <cell r="BN203">
            <v>0</v>
          </cell>
          <cell r="BP203">
            <v>0</v>
          </cell>
          <cell r="BR203">
            <v>1</v>
          </cell>
          <cell r="BT203">
            <v>0</v>
          </cell>
          <cell r="BV203">
            <v>0</v>
          </cell>
          <cell r="BX203">
            <v>1</v>
          </cell>
          <cell r="BZ203">
            <v>0</v>
          </cell>
          <cell r="CB203">
            <v>1</v>
          </cell>
          <cell r="CD203">
            <v>0</v>
          </cell>
          <cell r="CF203">
            <v>0</v>
          </cell>
          <cell r="CH203">
            <v>2</v>
          </cell>
          <cell r="CJ203">
            <v>0</v>
          </cell>
          <cell r="CL203">
            <v>1</v>
          </cell>
          <cell r="CN203">
            <v>0</v>
          </cell>
          <cell r="CP203">
            <v>0</v>
          </cell>
          <cell r="CR203">
            <v>1</v>
          </cell>
          <cell r="CT203">
            <v>0</v>
          </cell>
          <cell r="CV203">
            <v>1</v>
          </cell>
        </row>
        <row r="204">
          <cell r="F204" t="str">
            <v xml:space="preserve">Scheduled fsfe stopcharge at 0900H for FII and dispersing cone cleaning. Duration time 20 mins. </v>
          </cell>
        </row>
        <row r="205">
          <cell r="E205" t="str">
            <v>UNDER REPAIR</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cell r="BN205">
            <v>0</v>
          </cell>
          <cell r="BO205">
            <v>0</v>
          </cell>
          <cell r="BP205">
            <v>0</v>
          </cell>
          <cell r="BQ205">
            <v>0</v>
          </cell>
          <cell r="BR205">
            <v>0</v>
          </cell>
          <cell r="BS205">
            <v>0</v>
          </cell>
          <cell r="BT205">
            <v>0</v>
          </cell>
          <cell r="BU205">
            <v>0</v>
          </cell>
          <cell r="BV205">
            <v>0</v>
          </cell>
          <cell r="BW205">
            <v>0</v>
          </cell>
          <cell r="BX205">
            <v>0</v>
          </cell>
          <cell r="BY205">
            <v>0</v>
          </cell>
          <cell r="BZ205">
            <v>0</v>
          </cell>
          <cell r="CA205">
            <v>0</v>
          </cell>
          <cell r="CB205">
            <v>0</v>
          </cell>
          <cell r="CC205">
            <v>0</v>
          </cell>
          <cell r="CD205">
            <v>0</v>
          </cell>
          <cell r="CE205">
            <v>0</v>
          </cell>
          <cell r="CF205">
            <v>0</v>
          </cell>
          <cell r="CG205">
            <v>0</v>
          </cell>
          <cell r="CH205">
            <v>0</v>
          </cell>
          <cell r="CI205">
            <v>0</v>
          </cell>
          <cell r="CJ205">
            <v>0</v>
          </cell>
          <cell r="CK205">
            <v>0</v>
          </cell>
          <cell r="CL205">
            <v>0</v>
          </cell>
          <cell r="CM205">
            <v>0</v>
          </cell>
          <cell r="CN205">
            <v>0</v>
          </cell>
          <cell r="CO205">
            <v>0</v>
          </cell>
          <cell r="CP205">
            <v>0</v>
          </cell>
          <cell r="CQ205">
            <v>0</v>
          </cell>
          <cell r="CR205">
            <v>0</v>
          </cell>
          <cell r="CS205">
            <v>0</v>
          </cell>
          <cell r="CT205">
            <v>0</v>
          </cell>
          <cell r="CU205">
            <v>0</v>
          </cell>
          <cell r="CV205">
            <v>0</v>
          </cell>
          <cell r="CW205">
            <v>0</v>
          </cell>
        </row>
        <row r="206">
          <cell r="E206" t="str">
            <v>OPERATING</v>
          </cell>
          <cell r="F206" t="str">
            <v>c</v>
          </cell>
          <cell r="G206" t="str">
            <v>c</v>
          </cell>
          <cell r="H206" t="str">
            <v>c</v>
          </cell>
          <cell r="I206" t="str">
            <v>c</v>
          </cell>
          <cell r="J206" t="str">
            <v>c</v>
          </cell>
          <cell r="K206" t="str">
            <v>c</v>
          </cell>
          <cell r="L206" t="str">
            <v>c</v>
          </cell>
          <cell r="M206" t="str">
            <v>c</v>
          </cell>
          <cell r="N206" t="str">
            <v>c</v>
          </cell>
          <cell r="O206" t="str">
            <v>c</v>
          </cell>
          <cell r="P206" t="str">
            <v>c</v>
          </cell>
          <cell r="Q206" t="str">
            <v>c</v>
          </cell>
          <cell r="R206" t="str">
            <v>c</v>
          </cell>
          <cell r="S206" t="str">
            <v>c</v>
          </cell>
          <cell r="T206">
            <v>0</v>
          </cell>
          <cell r="U206">
            <v>0</v>
          </cell>
          <cell r="V206">
            <v>0</v>
          </cell>
          <cell r="W206">
            <v>0</v>
          </cell>
          <cell r="X206">
            <v>0</v>
          </cell>
          <cell r="Y206">
            <v>0</v>
          </cell>
          <cell r="Z206">
            <v>0</v>
          </cell>
          <cell r="AA206">
            <v>0</v>
          </cell>
          <cell r="AB206">
            <v>0</v>
          </cell>
          <cell r="AC206">
            <v>0</v>
          </cell>
          <cell r="AD206">
            <v>0</v>
          </cell>
          <cell r="AE206" t="str">
            <v>s</v>
          </cell>
          <cell r="AF206" t="str">
            <v>s</v>
          </cell>
          <cell r="AG206" t="str">
            <v>s</v>
          </cell>
          <cell r="AH206" t="str">
            <v>s</v>
          </cell>
          <cell r="AI206">
            <v>0</v>
          </cell>
          <cell r="AJ206" t="str">
            <v>s</v>
          </cell>
          <cell r="AK206" t="str">
            <v>s</v>
          </cell>
          <cell r="AL206" t="str">
            <v>s</v>
          </cell>
          <cell r="AM206">
            <v>0</v>
          </cell>
          <cell r="AN206" t="str">
            <v>s</v>
          </cell>
          <cell r="AO206" t="str">
            <v>s</v>
          </cell>
          <cell r="AP206" t="str">
            <v>s</v>
          </cell>
          <cell r="AQ206">
            <v>0</v>
          </cell>
          <cell r="AR206" t="str">
            <v>s</v>
          </cell>
          <cell r="AS206" t="str">
            <v>s</v>
          </cell>
          <cell r="AT206" t="str">
            <v>s</v>
          </cell>
          <cell r="AU206">
            <v>0</v>
          </cell>
          <cell r="AV206" t="str">
            <v>c</v>
          </cell>
          <cell r="AW206" t="str">
            <v>c</v>
          </cell>
          <cell r="AX206" t="str">
            <v>c</v>
          </cell>
          <cell r="AY206" t="str">
            <v>c</v>
          </cell>
          <cell r="AZ206" t="str">
            <v>c</v>
          </cell>
          <cell r="BA206" t="str">
            <v>c</v>
          </cell>
          <cell r="BB206" t="str">
            <v>c</v>
          </cell>
          <cell r="BC206" t="str">
            <v>c</v>
          </cell>
          <cell r="BD206" t="str">
            <v>c</v>
          </cell>
          <cell r="BE206" t="str">
            <v>c</v>
          </cell>
          <cell r="BF206" t="str">
            <v>c</v>
          </cell>
          <cell r="BG206" t="str">
            <v>c</v>
          </cell>
          <cell r="BH206" t="str">
            <v>c</v>
          </cell>
          <cell r="BI206" t="str">
            <v>c</v>
          </cell>
          <cell r="BJ206" t="str">
            <v>c</v>
          </cell>
          <cell r="BK206" t="str">
            <v>c</v>
          </cell>
          <cell r="BL206">
            <v>0</v>
          </cell>
          <cell r="BM206">
            <v>0</v>
          </cell>
          <cell r="BN206">
            <v>0</v>
          </cell>
          <cell r="BO206">
            <v>0</v>
          </cell>
          <cell r="BP206">
            <v>0</v>
          </cell>
          <cell r="BQ206">
            <v>0</v>
          </cell>
          <cell r="BR206">
            <v>0</v>
          </cell>
          <cell r="BS206">
            <v>0</v>
          </cell>
          <cell r="BT206">
            <v>0</v>
          </cell>
          <cell r="BU206">
            <v>0</v>
          </cell>
          <cell r="BV206">
            <v>0</v>
          </cell>
          <cell r="BW206">
            <v>0</v>
          </cell>
          <cell r="BX206">
            <v>0</v>
          </cell>
          <cell r="BY206">
            <v>0</v>
          </cell>
          <cell r="BZ206">
            <v>0</v>
          </cell>
          <cell r="CA206">
            <v>0</v>
          </cell>
          <cell r="CB206">
            <v>0</v>
          </cell>
          <cell r="CC206">
            <v>0</v>
          </cell>
          <cell r="CD206">
            <v>0</v>
          </cell>
          <cell r="CE206">
            <v>0</v>
          </cell>
          <cell r="CF206">
            <v>0</v>
          </cell>
          <cell r="CG206" t="str">
            <v>s</v>
          </cell>
          <cell r="CH206" t="str">
            <v>s</v>
          </cell>
          <cell r="CI206" t="str">
            <v>s</v>
          </cell>
          <cell r="CJ206" t="str">
            <v>s</v>
          </cell>
          <cell r="CK206">
            <v>0</v>
          </cell>
          <cell r="CL206" t="str">
            <v>s</v>
          </cell>
          <cell r="CM206" t="str">
            <v>s</v>
          </cell>
          <cell r="CN206" t="str">
            <v>s</v>
          </cell>
          <cell r="CO206">
            <v>0</v>
          </cell>
          <cell r="CP206" t="str">
            <v>s</v>
          </cell>
          <cell r="CQ206" t="str">
            <v>s</v>
          </cell>
          <cell r="CR206" t="str">
            <v>s</v>
          </cell>
          <cell r="CS206">
            <v>0</v>
          </cell>
          <cell r="CT206" t="str">
            <v>s</v>
          </cell>
          <cell r="CU206" t="str">
            <v>s</v>
          </cell>
          <cell r="CV206" t="str">
            <v>s</v>
          </cell>
          <cell r="CW206">
            <v>0</v>
          </cell>
        </row>
        <row r="207">
          <cell r="E207" t="str">
            <v>OPERATING</v>
          </cell>
          <cell r="F207" t="str">
            <v>s</v>
          </cell>
          <cell r="G207" t="str">
            <v>s</v>
          </cell>
          <cell r="H207" t="str">
            <v>s</v>
          </cell>
          <cell r="I207">
            <v>0</v>
          </cell>
          <cell r="J207" t="str">
            <v>s</v>
          </cell>
          <cell r="K207" t="str">
            <v>s</v>
          </cell>
          <cell r="L207" t="str">
            <v>s</v>
          </cell>
          <cell r="M207">
            <v>0</v>
          </cell>
          <cell r="N207" t="str">
            <v>c</v>
          </cell>
          <cell r="O207" t="str">
            <v>c</v>
          </cell>
          <cell r="P207" t="str">
            <v>c</v>
          </cell>
          <cell r="Q207" t="str">
            <v>c</v>
          </cell>
          <cell r="R207" t="str">
            <v>c</v>
          </cell>
          <cell r="S207" t="str">
            <v>c</v>
          </cell>
          <cell r="T207" t="str">
            <v>c</v>
          </cell>
          <cell r="U207" t="str">
            <v>c</v>
          </cell>
          <cell r="V207" t="str">
            <v>c</v>
          </cell>
          <cell r="W207" t="str">
            <v>c</v>
          </cell>
          <cell r="X207" t="str">
            <v>c</v>
          </cell>
          <cell r="Y207" t="str">
            <v>c</v>
          </cell>
          <cell r="Z207" t="str">
            <v>c</v>
          </cell>
          <cell r="AA207" t="str">
            <v>c</v>
          </cell>
          <cell r="AB207" t="str">
            <v>c</v>
          </cell>
          <cell r="AC207" t="str">
            <v>c</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t="str">
            <v>s</v>
          </cell>
          <cell r="BD207" t="str">
            <v>s</v>
          </cell>
          <cell r="BE207" t="str">
            <v>s</v>
          </cell>
          <cell r="BF207" t="str">
            <v>s</v>
          </cell>
          <cell r="BG207">
            <v>0</v>
          </cell>
          <cell r="BH207" t="str">
            <v>s</v>
          </cell>
          <cell r="BI207" t="str">
            <v>s</v>
          </cell>
          <cell r="BJ207" t="str">
            <v>s</v>
          </cell>
          <cell r="BK207">
            <v>0</v>
          </cell>
          <cell r="BL207" t="str">
            <v>s</v>
          </cell>
          <cell r="BM207" t="str">
            <v>s</v>
          </cell>
          <cell r="BN207" t="str">
            <v>s</v>
          </cell>
          <cell r="BO207">
            <v>0</v>
          </cell>
          <cell r="BP207" t="str">
            <v>c</v>
          </cell>
          <cell r="BQ207" t="str">
            <v>c</v>
          </cell>
          <cell r="BR207" t="str">
            <v>c</v>
          </cell>
          <cell r="BS207" t="str">
            <v>c</v>
          </cell>
          <cell r="BT207" t="str">
            <v>c</v>
          </cell>
          <cell r="BU207" t="str">
            <v>c</v>
          </cell>
          <cell r="BV207" t="str">
            <v>c</v>
          </cell>
          <cell r="BW207" t="str">
            <v>c</v>
          </cell>
          <cell r="BX207" t="str">
            <v>c</v>
          </cell>
          <cell r="BY207" t="str">
            <v>c</v>
          </cell>
          <cell r="BZ207" t="str">
            <v>c</v>
          </cell>
          <cell r="CA207" t="str">
            <v>c</v>
          </cell>
          <cell r="CB207" t="str">
            <v>c</v>
          </cell>
          <cell r="CC207" t="str">
            <v>c</v>
          </cell>
          <cell r="CD207" t="str">
            <v>c</v>
          </cell>
          <cell r="CE207" t="str">
            <v>c</v>
          </cell>
          <cell r="CF207">
            <v>0</v>
          </cell>
          <cell r="CG207">
            <v>0</v>
          </cell>
          <cell r="CH207">
            <v>0</v>
          </cell>
          <cell r="CI207">
            <v>0</v>
          </cell>
          <cell r="CJ207">
            <v>0</v>
          </cell>
          <cell r="CK207">
            <v>0</v>
          </cell>
          <cell r="CL207">
            <v>0</v>
          </cell>
          <cell r="CM207">
            <v>0</v>
          </cell>
          <cell r="CN207">
            <v>0</v>
          </cell>
          <cell r="CO207">
            <v>0</v>
          </cell>
          <cell r="CP207">
            <v>0</v>
          </cell>
          <cell r="CQ207">
            <v>0</v>
          </cell>
          <cell r="CR207">
            <v>0</v>
          </cell>
          <cell r="CS207">
            <v>0</v>
          </cell>
          <cell r="CT207">
            <v>0</v>
          </cell>
          <cell r="CU207" t="str">
            <v>s</v>
          </cell>
          <cell r="CV207" t="str">
            <v>s</v>
          </cell>
          <cell r="CW207" t="str">
            <v>s</v>
          </cell>
        </row>
        <row r="208">
          <cell r="E208" t="str">
            <v>OPERATING</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t="str">
            <v>s</v>
          </cell>
          <cell r="V208" t="str">
            <v>s</v>
          </cell>
          <cell r="W208" t="str">
            <v>s</v>
          </cell>
          <cell r="X208" t="str">
            <v>s</v>
          </cell>
          <cell r="Y208">
            <v>0</v>
          </cell>
          <cell r="Z208" t="str">
            <v>s</v>
          </cell>
          <cell r="AA208" t="str">
            <v>s</v>
          </cell>
          <cell r="AB208" t="str">
            <v>s</v>
          </cell>
          <cell r="AC208">
            <v>0</v>
          </cell>
          <cell r="AD208" t="str">
            <v>s</v>
          </cell>
          <cell r="AE208" t="str">
            <v>s</v>
          </cell>
          <cell r="AF208" t="str">
            <v>s</v>
          </cell>
          <cell r="AG208">
            <v>0</v>
          </cell>
          <cell r="AH208" t="str">
            <v>s</v>
          </cell>
          <cell r="AI208" t="str">
            <v>s</v>
          </cell>
          <cell r="AJ208" t="str">
            <v>s</v>
          </cell>
          <cell r="AK208">
            <v>0</v>
          </cell>
          <cell r="AL208" t="str">
            <v>c</v>
          </cell>
          <cell r="AM208" t="str">
            <v>c</v>
          </cell>
          <cell r="AN208" t="str">
            <v>c</v>
          </cell>
          <cell r="AO208" t="str">
            <v>c</v>
          </cell>
          <cell r="AP208" t="str">
            <v>c</v>
          </cell>
          <cell r="AQ208" t="str">
            <v>c</v>
          </cell>
          <cell r="AR208" t="str">
            <v>c</v>
          </cell>
          <cell r="AS208" t="str">
            <v>c</v>
          </cell>
          <cell r="AT208" t="str">
            <v>c</v>
          </cell>
          <cell r="AU208" t="str">
            <v>c</v>
          </cell>
          <cell r="AV208" t="str">
            <v>c</v>
          </cell>
          <cell r="AW208" t="str">
            <v>c</v>
          </cell>
          <cell r="AX208" t="str">
            <v>c</v>
          </cell>
          <cell r="AY208" t="str">
            <v>c</v>
          </cell>
          <cell r="AZ208" t="str">
            <v>c</v>
          </cell>
          <cell r="BA208" t="str">
            <v>c</v>
          </cell>
          <cell r="BB208">
            <v>0</v>
          </cell>
          <cell r="BC208">
            <v>0</v>
          </cell>
          <cell r="BD208">
            <v>0</v>
          </cell>
          <cell r="BE208">
            <v>0</v>
          </cell>
          <cell r="BF208">
            <v>0</v>
          </cell>
          <cell r="BG208">
            <v>0</v>
          </cell>
          <cell r="BH208">
            <v>0</v>
          </cell>
          <cell r="BI208">
            <v>0</v>
          </cell>
          <cell r="BJ208">
            <v>0</v>
          </cell>
          <cell r="BK208">
            <v>0</v>
          </cell>
          <cell r="BL208">
            <v>0</v>
          </cell>
          <cell r="BM208" t="str">
            <v>s</v>
          </cell>
          <cell r="BN208" t="str">
            <v>s</v>
          </cell>
          <cell r="BO208" t="str">
            <v>s</v>
          </cell>
          <cell r="BP208" t="str">
            <v>s</v>
          </cell>
          <cell r="BQ208">
            <v>0</v>
          </cell>
          <cell r="BR208" t="str">
            <v>s</v>
          </cell>
          <cell r="BS208" t="str">
            <v>s</v>
          </cell>
          <cell r="BT208" t="str">
            <v>s</v>
          </cell>
          <cell r="BU208">
            <v>0</v>
          </cell>
          <cell r="BV208" t="str">
            <v>s</v>
          </cell>
          <cell r="BW208" t="str">
            <v>s</v>
          </cell>
          <cell r="BX208" t="str">
            <v>s</v>
          </cell>
          <cell r="BY208">
            <v>0</v>
          </cell>
          <cell r="BZ208" t="str">
            <v>s</v>
          </cell>
          <cell r="CA208" t="str">
            <v>s</v>
          </cell>
          <cell r="CB208" t="str">
            <v>s</v>
          </cell>
          <cell r="CC208">
            <v>0</v>
          </cell>
          <cell r="CD208" t="str">
            <v>c</v>
          </cell>
          <cell r="CE208" t="str">
            <v>c</v>
          </cell>
          <cell r="CF208" t="str">
            <v>c</v>
          </cell>
          <cell r="CG208" t="str">
            <v>c</v>
          </cell>
          <cell r="CH208" t="str">
            <v>c</v>
          </cell>
          <cell r="CI208" t="str">
            <v>c</v>
          </cell>
          <cell r="CJ208" t="str">
            <v>c</v>
          </cell>
          <cell r="CK208" t="str">
            <v>c</v>
          </cell>
          <cell r="CL208" t="str">
            <v>c</v>
          </cell>
          <cell r="CM208" t="str">
            <v>c</v>
          </cell>
          <cell r="CN208" t="str">
            <v>c</v>
          </cell>
          <cell r="CO208" t="str">
            <v>c</v>
          </cell>
          <cell r="CP208" t="str">
            <v>c</v>
          </cell>
          <cell r="CQ208" t="str">
            <v>c</v>
          </cell>
          <cell r="CR208" t="str">
            <v>c</v>
          </cell>
          <cell r="CS208" t="str">
            <v>c</v>
          </cell>
          <cell r="CT208">
            <v>0</v>
          </cell>
          <cell r="CU208">
            <v>0</v>
          </cell>
          <cell r="CV208">
            <v>0</v>
          </cell>
          <cell r="CW208">
            <v>0</v>
          </cell>
        </row>
        <row r="209">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t="str">
            <v>r</v>
          </cell>
          <cell r="AZ209" t="str">
            <v>r</v>
          </cell>
          <cell r="BA209" t="str">
            <v>r</v>
          </cell>
          <cell r="BB209" t="str">
            <v>r</v>
          </cell>
          <cell r="BC209" t="str">
            <v>r</v>
          </cell>
          <cell r="BD209" t="str">
            <v>r</v>
          </cell>
          <cell r="BE209" t="str">
            <v>r</v>
          </cell>
          <cell r="BF209" t="str">
            <v>r</v>
          </cell>
          <cell r="BG209" t="str">
            <v>r</v>
          </cell>
          <cell r="BH209" t="str">
            <v>r</v>
          </cell>
          <cell r="BI209" t="str">
            <v>r</v>
          </cell>
          <cell r="BJ209" t="str">
            <v>r</v>
          </cell>
          <cell r="BK209" t="str">
            <v>r</v>
          </cell>
          <cell r="BL209" t="str">
            <v>r</v>
          </cell>
          <cell r="BM209" t="str">
            <v>r</v>
          </cell>
          <cell r="BN209" t="str">
            <v>r</v>
          </cell>
          <cell r="BO209" t="str">
            <v>r</v>
          </cell>
          <cell r="BP209" t="str">
            <v>r</v>
          </cell>
          <cell r="BQ209" t="str">
            <v>r</v>
          </cell>
          <cell r="BR209" t="str">
            <v>r</v>
          </cell>
          <cell r="BS209" t="str">
            <v>r</v>
          </cell>
          <cell r="BT209" t="str">
            <v>r</v>
          </cell>
          <cell r="BU209" t="str">
            <v>r</v>
          </cell>
          <cell r="BV209" t="str">
            <v>r</v>
          </cell>
          <cell r="BW209">
            <v>0</v>
          </cell>
          <cell r="BX209" t="str">
            <v>ca</v>
          </cell>
          <cell r="BY209" t="str">
            <v>ca</v>
          </cell>
          <cell r="BZ209" t="str">
            <v>ca</v>
          </cell>
          <cell r="CA209" t="str">
            <v>ca</v>
          </cell>
          <cell r="CB209" t="str">
            <v>ca</v>
          </cell>
          <cell r="CC209" t="str">
            <v>ca</v>
          </cell>
          <cell r="CD209" t="str">
            <v>ca</v>
          </cell>
          <cell r="CE209" t="str">
            <v>ca</v>
          </cell>
          <cell r="CF209" t="str">
            <v>ca</v>
          </cell>
          <cell r="CG209" t="str">
            <v>ca</v>
          </cell>
          <cell r="CH209" t="str">
            <v>ca</v>
          </cell>
          <cell r="CI209" t="str">
            <v>ca</v>
          </cell>
          <cell r="CJ209" t="str">
            <v>ca</v>
          </cell>
          <cell r="CK209" t="str">
            <v>ca</v>
          </cell>
          <cell r="CL209" t="str">
            <v>ca</v>
          </cell>
          <cell r="CM209" t="str">
            <v>ca</v>
          </cell>
          <cell r="CN209" t="str">
            <v>ca</v>
          </cell>
          <cell r="CO209" t="str">
            <v>ca</v>
          </cell>
          <cell r="CP209" t="str">
            <v>ca</v>
          </cell>
          <cell r="CQ209" t="str">
            <v>ca</v>
          </cell>
          <cell r="CR209" t="str">
            <v>ca</v>
          </cell>
          <cell r="CS209" t="str">
            <v>ca</v>
          </cell>
          <cell r="CT209" t="str">
            <v>ca</v>
          </cell>
          <cell r="CU209" t="str">
            <v>ca</v>
          </cell>
          <cell r="CV209">
            <v>0</v>
          </cell>
          <cell r="CW209">
            <v>0</v>
          </cell>
        </row>
        <row r="210">
          <cell r="E210">
            <v>0</v>
          </cell>
          <cell r="F210" t="str">
            <v>r</v>
          </cell>
          <cell r="G210" t="str">
            <v>r</v>
          </cell>
          <cell r="H210" t="str">
            <v>r</v>
          </cell>
          <cell r="I210" t="str">
            <v>r</v>
          </cell>
          <cell r="J210" t="str">
            <v>r</v>
          </cell>
          <cell r="K210" t="str">
            <v>r</v>
          </cell>
          <cell r="L210" t="str">
            <v>r</v>
          </cell>
          <cell r="M210" t="str">
            <v>r</v>
          </cell>
          <cell r="N210" t="str">
            <v>r</v>
          </cell>
          <cell r="O210" t="str">
            <v>r</v>
          </cell>
          <cell r="P210" t="str">
            <v>r</v>
          </cell>
          <cell r="Q210" t="str">
            <v>r</v>
          </cell>
          <cell r="R210" t="str">
            <v>r</v>
          </cell>
          <cell r="S210" t="str">
            <v>r</v>
          </cell>
          <cell r="T210" t="str">
            <v>r</v>
          </cell>
          <cell r="U210" t="str">
            <v>r</v>
          </cell>
          <cell r="V210" t="str">
            <v>r</v>
          </cell>
          <cell r="W210" t="str">
            <v>r</v>
          </cell>
          <cell r="X210" t="str">
            <v>r</v>
          </cell>
          <cell r="Y210" t="str">
            <v>r</v>
          </cell>
          <cell r="Z210" t="str">
            <v>r</v>
          </cell>
          <cell r="AA210" t="str">
            <v>r</v>
          </cell>
          <cell r="AB210">
            <v>0</v>
          </cell>
          <cell r="AC210" t="str">
            <v>ca</v>
          </cell>
          <cell r="AD210" t="str">
            <v>ca</v>
          </cell>
          <cell r="AE210" t="str">
            <v>ca</v>
          </cell>
          <cell r="AF210" t="str">
            <v>ca</v>
          </cell>
          <cell r="AG210" t="str">
            <v>ca</v>
          </cell>
          <cell r="AH210" t="str">
            <v>ca</v>
          </cell>
          <cell r="AI210" t="str">
            <v>ca</v>
          </cell>
          <cell r="AJ210" t="str">
            <v>ca</v>
          </cell>
          <cell r="AK210" t="str">
            <v>ca</v>
          </cell>
          <cell r="AL210" t="str">
            <v>ca</v>
          </cell>
          <cell r="AM210" t="str">
            <v>ca</v>
          </cell>
          <cell r="AN210" t="str">
            <v>ca</v>
          </cell>
          <cell r="AO210" t="str">
            <v>ca</v>
          </cell>
          <cell r="AP210" t="str">
            <v>ca</v>
          </cell>
          <cell r="AQ210" t="str">
            <v>ca</v>
          </cell>
          <cell r="AR210" t="str">
            <v>ca</v>
          </cell>
          <cell r="AS210" t="str">
            <v>ca</v>
          </cell>
          <cell r="AT210" t="str">
            <v>ca</v>
          </cell>
          <cell r="AU210" t="str">
            <v>ca</v>
          </cell>
          <cell r="AV210" t="str">
            <v>ca</v>
          </cell>
          <cell r="AW210" t="str">
            <v>ca</v>
          </cell>
          <cell r="AX210" t="str">
            <v>ca</v>
          </cell>
          <cell r="AY210" t="str">
            <v>ca</v>
          </cell>
          <cell r="AZ210" t="str">
            <v>ca</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row>
        <row r="211">
          <cell r="F211">
            <v>115</v>
          </cell>
          <cell r="H211">
            <v>115</v>
          </cell>
          <cell r="J211">
            <v>115</v>
          </cell>
          <cell r="L211">
            <v>115</v>
          </cell>
          <cell r="N211">
            <v>115</v>
          </cell>
          <cell r="P211">
            <v>115</v>
          </cell>
          <cell r="R211">
            <v>115</v>
          </cell>
          <cell r="T211">
            <v>115</v>
          </cell>
          <cell r="V211">
            <v>115</v>
          </cell>
          <cell r="X211">
            <v>115</v>
          </cell>
          <cell r="Z211">
            <v>115</v>
          </cell>
          <cell r="AB211">
            <v>115</v>
          </cell>
          <cell r="AD211">
            <v>115</v>
          </cell>
          <cell r="AF211">
            <v>115</v>
          </cell>
          <cell r="AH211">
            <v>115</v>
          </cell>
          <cell r="AJ211">
            <v>115</v>
          </cell>
          <cell r="AL211">
            <v>115</v>
          </cell>
          <cell r="AN211">
            <v>115</v>
          </cell>
          <cell r="AP211">
            <v>115</v>
          </cell>
          <cell r="AR211">
            <v>115</v>
          </cell>
          <cell r="AT211">
            <v>115</v>
          </cell>
          <cell r="AV211">
            <v>115</v>
          </cell>
          <cell r="AX211">
            <v>115</v>
          </cell>
          <cell r="AZ211">
            <v>115</v>
          </cell>
          <cell r="BB211">
            <v>115</v>
          </cell>
          <cell r="BD211">
            <v>115</v>
          </cell>
          <cell r="BF211">
            <v>115</v>
          </cell>
          <cell r="BH211">
            <v>115</v>
          </cell>
          <cell r="BJ211">
            <v>115</v>
          </cell>
          <cell r="BL211">
            <v>115</v>
          </cell>
          <cell r="BN211">
            <v>115</v>
          </cell>
          <cell r="BP211">
            <v>115</v>
          </cell>
          <cell r="BR211">
            <v>115</v>
          </cell>
          <cell r="BT211">
            <v>115</v>
          </cell>
          <cell r="BV211">
            <v>115</v>
          </cell>
          <cell r="BX211">
            <v>115</v>
          </cell>
          <cell r="BZ211">
            <v>115</v>
          </cell>
          <cell r="CB211">
            <v>115</v>
          </cell>
          <cell r="CD211">
            <v>115</v>
          </cell>
          <cell r="CF211">
            <v>115</v>
          </cell>
          <cell r="CH211">
            <v>115</v>
          </cell>
          <cell r="CJ211">
            <v>115</v>
          </cell>
          <cell r="CL211">
            <v>115</v>
          </cell>
          <cell r="CN211">
            <v>115</v>
          </cell>
          <cell r="CP211">
            <v>115</v>
          </cell>
          <cell r="CR211">
            <v>115</v>
          </cell>
          <cell r="CT211">
            <v>115</v>
          </cell>
          <cell r="CV211">
            <v>115</v>
          </cell>
        </row>
        <row r="212">
          <cell r="F212">
            <v>0</v>
          </cell>
          <cell r="H212">
            <v>0</v>
          </cell>
          <cell r="J212">
            <v>0</v>
          </cell>
          <cell r="L212">
            <v>2</v>
          </cell>
          <cell r="N212">
            <v>0</v>
          </cell>
          <cell r="P212">
            <v>2</v>
          </cell>
          <cell r="R212">
            <v>0</v>
          </cell>
          <cell r="T212">
            <v>0</v>
          </cell>
          <cell r="V212">
            <v>1</v>
          </cell>
          <cell r="X212">
            <v>0</v>
          </cell>
          <cell r="Z212">
            <v>2</v>
          </cell>
          <cell r="AB212">
            <v>0</v>
          </cell>
          <cell r="AD212">
            <v>2</v>
          </cell>
          <cell r="AF212">
            <v>0</v>
          </cell>
          <cell r="AH212">
            <v>0</v>
          </cell>
          <cell r="AJ212">
            <v>0</v>
          </cell>
          <cell r="AL212">
            <v>1</v>
          </cell>
          <cell r="AN212">
            <v>0</v>
          </cell>
          <cell r="AP212">
            <v>1</v>
          </cell>
          <cell r="AR212">
            <v>0</v>
          </cell>
          <cell r="AT212">
            <v>1</v>
          </cell>
          <cell r="AV212">
            <v>0</v>
          </cell>
          <cell r="AX212">
            <v>0</v>
          </cell>
          <cell r="AZ212">
            <v>0</v>
          </cell>
          <cell r="BB212">
            <v>0</v>
          </cell>
          <cell r="BD212">
            <v>2</v>
          </cell>
          <cell r="BF212">
            <v>0</v>
          </cell>
          <cell r="BH212">
            <v>1</v>
          </cell>
          <cell r="BJ212">
            <v>0</v>
          </cell>
          <cell r="BL212">
            <v>1</v>
          </cell>
          <cell r="BN212">
            <v>0</v>
          </cell>
          <cell r="BP212">
            <v>1</v>
          </cell>
          <cell r="BR212">
            <v>0</v>
          </cell>
          <cell r="BT212">
            <v>0</v>
          </cell>
          <cell r="BV212">
            <v>0</v>
          </cell>
          <cell r="BX212">
            <v>0</v>
          </cell>
          <cell r="BZ212">
            <v>2</v>
          </cell>
          <cell r="CB212">
            <v>0</v>
          </cell>
          <cell r="CD212">
            <v>1</v>
          </cell>
          <cell r="CF212">
            <v>0</v>
          </cell>
          <cell r="CH212">
            <v>1</v>
          </cell>
          <cell r="CJ212">
            <v>0</v>
          </cell>
          <cell r="CL212">
            <v>1</v>
          </cell>
          <cell r="CN212">
            <v>0</v>
          </cell>
          <cell r="CP212">
            <v>0</v>
          </cell>
          <cell r="CR212">
            <v>0</v>
          </cell>
          <cell r="CT212">
            <v>0</v>
          </cell>
          <cell r="CV212">
            <v>2</v>
          </cell>
        </row>
        <row r="213">
          <cell r="F213" t="str">
            <v>Stop charge at 0900H for dispersing cone cleaning. Duration time 15 mins.</v>
          </cell>
        </row>
        <row r="214">
          <cell r="E214" t="str">
            <v>UNDER REPAIR</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0</v>
          </cell>
          <cell r="CH214">
            <v>0</v>
          </cell>
          <cell r="CI214">
            <v>0</v>
          </cell>
          <cell r="CJ214">
            <v>0</v>
          </cell>
          <cell r="CK214">
            <v>0</v>
          </cell>
          <cell r="CL214">
            <v>0</v>
          </cell>
          <cell r="CM214">
            <v>0</v>
          </cell>
          <cell r="CN214">
            <v>0</v>
          </cell>
          <cell r="CO214">
            <v>0</v>
          </cell>
          <cell r="CP214">
            <v>0</v>
          </cell>
          <cell r="CQ214">
            <v>0</v>
          </cell>
          <cell r="CR214">
            <v>0</v>
          </cell>
          <cell r="CS214">
            <v>0</v>
          </cell>
          <cell r="CT214">
            <v>0</v>
          </cell>
          <cell r="CU214">
            <v>0</v>
          </cell>
          <cell r="CV214">
            <v>0</v>
          </cell>
          <cell r="CW214">
            <v>0</v>
          </cell>
        </row>
        <row r="215">
          <cell r="E215" t="str">
            <v>OPERATING</v>
          </cell>
          <cell r="F215" t="str">
            <v>c</v>
          </cell>
          <cell r="G215" t="str">
            <v>c</v>
          </cell>
          <cell r="H215" t="str">
            <v>c</v>
          </cell>
          <cell r="I215" t="str">
            <v>c</v>
          </cell>
          <cell r="J215" t="str">
            <v>c</v>
          </cell>
          <cell r="K215" t="str">
            <v>c</v>
          </cell>
          <cell r="L215" t="str">
            <v>c</v>
          </cell>
          <cell r="M215" t="str">
            <v>c</v>
          </cell>
          <cell r="N215" t="str">
            <v>c</v>
          </cell>
          <cell r="O215" t="str">
            <v>c</v>
          </cell>
          <cell r="P215" t="str">
            <v>c</v>
          </cell>
          <cell r="Q215" t="str">
            <v>c</v>
          </cell>
          <cell r="R215" t="str">
            <v>c</v>
          </cell>
          <cell r="S215" t="str">
            <v>c</v>
          </cell>
          <cell r="T215" t="str">
            <v>c</v>
          </cell>
          <cell r="U215" t="str">
            <v>c</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t="str">
            <v>s</v>
          </cell>
          <cell r="AM215" t="str">
            <v>s</v>
          </cell>
          <cell r="AN215" t="str">
            <v>s</v>
          </cell>
          <cell r="AO215" t="str">
            <v>s</v>
          </cell>
          <cell r="AP215">
            <v>0</v>
          </cell>
          <cell r="AQ215" t="str">
            <v>s</v>
          </cell>
          <cell r="AR215" t="str">
            <v>s</v>
          </cell>
          <cell r="AS215" t="str">
            <v>s</v>
          </cell>
          <cell r="AT215">
            <v>0</v>
          </cell>
          <cell r="AU215" t="str">
            <v>s</v>
          </cell>
          <cell r="AV215" t="str">
            <v>s</v>
          </cell>
          <cell r="AW215" t="str">
            <v>s</v>
          </cell>
          <cell r="AX215">
            <v>0</v>
          </cell>
          <cell r="AY215" t="str">
            <v>s</v>
          </cell>
          <cell r="AZ215" t="str">
            <v>s</v>
          </cell>
          <cell r="BA215" t="str">
            <v>s</v>
          </cell>
          <cell r="BB215">
            <v>0</v>
          </cell>
          <cell r="BC215" t="str">
            <v>c</v>
          </cell>
          <cell r="BD215" t="str">
            <v>c</v>
          </cell>
          <cell r="BE215" t="str">
            <v>c</v>
          </cell>
          <cell r="BF215" t="str">
            <v>c</v>
          </cell>
          <cell r="BG215" t="str">
            <v>c</v>
          </cell>
          <cell r="BH215" t="str">
            <v>c</v>
          </cell>
          <cell r="BI215" t="str">
            <v>c</v>
          </cell>
          <cell r="BJ215" t="str">
            <v>c</v>
          </cell>
          <cell r="BK215" t="str">
            <v>c</v>
          </cell>
          <cell r="BL215" t="str">
            <v>c</v>
          </cell>
          <cell r="BM215" t="str">
            <v>c</v>
          </cell>
          <cell r="BN215" t="str">
            <v>c</v>
          </cell>
          <cell r="BO215" t="str">
            <v>c</v>
          </cell>
          <cell r="BP215" t="str">
            <v>c</v>
          </cell>
          <cell r="BQ215" t="str">
            <v>c</v>
          </cell>
          <cell r="BR215" t="str">
            <v>c</v>
          </cell>
          <cell r="BS215">
            <v>0</v>
          </cell>
          <cell r="BT215">
            <v>0</v>
          </cell>
          <cell r="BU215">
            <v>0</v>
          </cell>
          <cell r="BV215">
            <v>0</v>
          </cell>
          <cell r="BW215">
            <v>0</v>
          </cell>
          <cell r="BX215">
            <v>0</v>
          </cell>
          <cell r="BY215">
            <v>0</v>
          </cell>
          <cell r="BZ215">
            <v>0</v>
          </cell>
          <cell r="CA215">
            <v>0</v>
          </cell>
          <cell r="CB215">
            <v>0</v>
          </cell>
          <cell r="CC215">
            <v>0</v>
          </cell>
          <cell r="CD215">
            <v>0</v>
          </cell>
          <cell r="CE215">
            <v>0</v>
          </cell>
          <cell r="CF215">
            <v>0</v>
          </cell>
          <cell r="CG215">
            <v>0</v>
          </cell>
          <cell r="CH215">
            <v>0</v>
          </cell>
          <cell r="CI215" t="str">
            <v>s</v>
          </cell>
          <cell r="CJ215" t="str">
            <v>s</v>
          </cell>
          <cell r="CK215" t="str">
            <v>s</v>
          </cell>
          <cell r="CL215" t="str">
            <v>s</v>
          </cell>
          <cell r="CM215">
            <v>0</v>
          </cell>
          <cell r="CN215" t="str">
            <v>s</v>
          </cell>
          <cell r="CO215" t="str">
            <v>s</v>
          </cell>
          <cell r="CP215" t="str">
            <v>s</v>
          </cell>
          <cell r="CQ215">
            <v>0</v>
          </cell>
          <cell r="CR215" t="str">
            <v>s</v>
          </cell>
          <cell r="CS215" t="str">
            <v>s</v>
          </cell>
          <cell r="CT215" t="str">
            <v>s</v>
          </cell>
          <cell r="CU215">
            <v>0</v>
          </cell>
          <cell r="CV215" t="str">
            <v>s</v>
          </cell>
          <cell r="CW215" t="str">
            <v>s</v>
          </cell>
        </row>
        <row r="216">
          <cell r="E216" t="str">
            <v>OPERATING</v>
          </cell>
          <cell r="F216">
            <v>0</v>
          </cell>
          <cell r="G216">
            <v>0</v>
          </cell>
          <cell r="H216" t="str">
            <v>s</v>
          </cell>
          <cell r="I216" t="str">
            <v>s</v>
          </cell>
          <cell r="J216" t="str">
            <v>s</v>
          </cell>
          <cell r="K216" t="str">
            <v>s</v>
          </cell>
          <cell r="L216">
            <v>0</v>
          </cell>
          <cell r="M216" t="str">
            <v>s</v>
          </cell>
          <cell r="N216" t="str">
            <v>s</v>
          </cell>
          <cell r="O216" t="str">
            <v>s</v>
          </cell>
          <cell r="P216">
            <v>0</v>
          </cell>
          <cell r="Q216" t="str">
            <v>s</v>
          </cell>
          <cell r="R216" t="str">
            <v>s</v>
          </cell>
          <cell r="S216" t="str">
            <v>s</v>
          </cell>
          <cell r="T216">
            <v>0</v>
          </cell>
          <cell r="U216" t="str">
            <v>c</v>
          </cell>
          <cell r="V216" t="str">
            <v>c</v>
          </cell>
          <cell r="W216" t="str">
            <v>c</v>
          </cell>
          <cell r="X216" t="str">
            <v>c</v>
          </cell>
          <cell r="Y216" t="str">
            <v>c</v>
          </cell>
          <cell r="Z216" t="str">
            <v>c</v>
          </cell>
          <cell r="AA216" t="str">
            <v>c</v>
          </cell>
          <cell r="AB216" t="str">
            <v>c</v>
          </cell>
          <cell r="AC216" t="str">
            <v>c</v>
          </cell>
          <cell r="AD216" t="str">
            <v>c</v>
          </cell>
          <cell r="AE216" t="str">
            <v>c</v>
          </cell>
          <cell r="AF216" t="str">
            <v>c</v>
          </cell>
          <cell r="AG216" t="str">
            <v>c</v>
          </cell>
          <cell r="AH216" t="str">
            <v>c</v>
          </cell>
          <cell r="AI216" t="str">
            <v>c</v>
          </cell>
          <cell r="AJ216" t="str">
            <v>c</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t="str">
            <v>s</v>
          </cell>
          <cell r="BF216" t="str">
            <v>s</v>
          </cell>
          <cell r="BG216" t="str">
            <v>s</v>
          </cell>
          <cell r="BH216" t="str">
            <v>s</v>
          </cell>
          <cell r="BI216">
            <v>0</v>
          </cell>
          <cell r="BJ216" t="str">
            <v>s</v>
          </cell>
          <cell r="BK216" t="str">
            <v>s</v>
          </cell>
          <cell r="BL216" t="str">
            <v>s</v>
          </cell>
          <cell r="BM216">
            <v>0</v>
          </cell>
          <cell r="BN216" t="str">
            <v>s</v>
          </cell>
          <cell r="BO216" t="str">
            <v>s</v>
          </cell>
          <cell r="BP216" t="str">
            <v>s</v>
          </cell>
          <cell r="BQ216">
            <v>0</v>
          </cell>
          <cell r="BR216" t="str">
            <v>c</v>
          </cell>
          <cell r="BS216" t="str">
            <v>c</v>
          </cell>
          <cell r="BT216" t="str">
            <v>c</v>
          </cell>
          <cell r="BU216" t="str">
            <v>c</v>
          </cell>
          <cell r="BV216" t="str">
            <v>c</v>
          </cell>
          <cell r="BW216" t="str">
            <v>c</v>
          </cell>
          <cell r="BX216" t="str">
            <v>c</v>
          </cell>
          <cell r="BY216" t="str">
            <v>c</v>
          </cell>
          <cell r="BZ216" t="str">
            <v>c</v>
          </cell>
          <cell r="CA216" t="str">
            <v>c</v>
          </cell>
          <cell r="CB216" t="str">
            <v>c</v>
          </cell>
          <cell r="CC216" t="str">
            <v>c</v>
          </cell>
          <cell r="CD216" t="str">
            <v>c</v>
          </cell>
          <cell r="CE216" t="str">
            <v>c</v>
          </cell>
          <cell r="CF216" t="str">
            <v>c</v>
          </cell>
          <cell r="CG216" t="str">
            <v>c</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row>
        <row r="217">
          <cell r="E217" t="str">
            <v>OPERATING</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t="str">
            <v>s</v>
          </cell>
          <cell r="X217" t="str">
            <v>s</v>
          </cell>
          <cell r="Y217" t="str">
            <v>s</v>
          </cell>
          <cell r="Z217" t="str">
            <v>s</v>
          </cell>
          <cell r="AA217">
            <v>0</v>
          </cell>
          <cell r="AB217" t="str">
            <v>s</v>
          </cell>
          <cell r="AC217" t="str">
            <v>s</v>
          </cell>
          <cell r="AD217" t="str">
            <v>s</v>
          </cell>
          <cell r="AE217">
            <v>0</v>
          </cell>
          <cell r="AF217" t="str">
            <v>s</v>
          </cell>
          <cell r="AG217" t="str">
            <v>s</v>
          </cell>
          <cell r="AH217" t="str">
            <v>s</v>
          </cell>
          <cell r="AI217">
            <v>0</v>
          </cell>
          <cell r="AJ217" t="str">
            <v>s</v>
          </cell>
          <cell r="AK217" t="str">
            <v>s</v>
          </cell>
          <cell r="AL217" t="str">
            <v>s</v>
          </cell>
          <cell r="AM217">
            <v>0</v>
          </cell>
          <cell r="AN217" t="str">
            <v>c</v>
          </cell>
          <cell r="AO217" t="str">
            <v>c</v>
          </cell>
          <cell r="AP217" t="str">
            <v>c</v>
          </cell>
          <cell r="AQ217" t="str">
            <v>c</v>
          </cell>
          <cell r="AR217" t="str">
            <v>c</v>
          </cell>
          <cell r="AS217" t="str">
            <v>c</v>
          </cell>
          <cell r="AT217" t="str">
            <v>c</v>
          </cell>
          <cell r="AU217" t="str">
            <v>c</v>
          </cell>
          <cell r="AV217" t="str">
            <v>c</v>
          </cell>
          <cell r="AW217" t="str">
            <v>c</v>
          </cell>
          <cell r="AX217" t="str">
            <v>c</v>
          </cell>
          <cell r="AY217" t="str">
            <v>c</v>
          </cell>
          <cell r="AZ217" t="str">
            <v>c</v>
          </cell>
          <cell r="BA217" t="str">
            <v>c</v>
          </cell>
          <cell r="BB217" t="str">
            <v>c</v>
          </cell>
          <cell r="BC217" t="str">
            <v>c</v>
          </cell>
          <cell r="BD217">
            <v>0</v>
          </cell>
          <cell r="BE217">
            <v>0</v>
          </cell>
          <cell r="BF217">
            <v>0</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cell r="BT217" t="str">
            <v>s</v>
          </cell>
          <cell r="BU217" t="str">
            <v>s</v>
          </cell>
          <cell r="BV217" t="str">
            <v>s</v>
          </cell>
          <cell r="BW217" t="str">
            <v>s</v>
          </cell>
          <cell r="BX217">
            <v>0</v>
          </cell>
          <cell r="BY217" t="str">
            <v>s</v>
          </cell>
          <cell r="BZ217" t="str">
            <v>s</v>
          </cell>
          <cell r="CA217" t="str">
            <v>s</v>
          </cell>
          <cell r="CB217">
            <v>0</v>
          </cell>
          <cell r="CC217" t="str">
            <v>s</v>
          </cell>
          <cell r="CD217" t="str">
            <v>s</v>
          </cell>
          <cell r="CE217" t="str">
            <v>s</v>
          </cell>
          <cell r="CF217">
            <v>0</v>
          </cell>
          <cell r="CG217" t="str">
            <v>c</v>
          </cell>
          <cell r="CH217" t="str">
            <v>c</v>
          </cell>
          <cell r="CI217" t="str">
            <v>c</v>
          </cell>
          <cell r="CJ217" t="str">
            <v>c</v>
          </cell>
          <cell r="CK217" t="str">
            <v>c</v>
          </cell>
          <cell r="CL217" t="str">
            <v>c</v>
          </cell>
          <cell r="CM217" t="str">
            <v>c</v>
          </cell>
          <cell r="CN217" t="str">
            <v>c</v>
          </cell>
          <cell r="CO217" t="str">
            <v>c</v>
          </cell>
          <cell r="CP217" t="str">
            <v>c</v>
          </cell>
          <cell r="CQ217" t="str">
            <v>c</v>
          </cell>
          <cell r="CR217" t="str">
            <v>c</v>
          </cell>
          <cell r="CS217" t="str">
            <v>c</v>
          </cell>
          <cell r="CT217" t="str">
            <v>c</v>
          </cell>
          <cell r="CU217" t="str">
            <v>c</v>
          </cell>
          <cell r="CV217" t="str">
            <v>c</v>
          </cell>
          <cell r="CW217">
            <v>0</v>
          </cell>
        </row>
        <row r="218">
          <cell r="E218">
            <v>0</v>
          </cell>
          <cell r="F218">
            <v>0</v>
          </cell>
          <cell r="G218">
            <v>0</v>
          </cell>
          <cell r="H218">
            <v>0</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t="str">
            <v>r</v>
          </cell>
          <cell r="BG218" t="str">
            <v>r</v>
          </cell>
          <cell r="BH218" t="str">
            <v>r</v>
          </cell>
          <cell r="BI218" t="str">
            <v>r</v>
          </cell>
          <cell r="BJ218" t="str">
            <v>r</v>
          </cell>
          <cell r="BK218" t="str">
            <v>r</v>
          </cell>
          <cell r="BL218" t="str">
            <v>r</v>
          </cell>
          <cell r="BM218" t="str">
            <v>r</v>
          </cell>
          <cell r="BN218" t="str">
            <v>r</v>
          </cell>
          <cell r="BO218" t="str">
            <v>r</v>
          </cell>
          <cell r="BP218" t="str">
            <v>r</v>
          </cell>
          <cell r="BQ218" t="str">
            <v>r</v>
          </cell>
          <cell r="BR218" t="str">
            <v>r</v>
          </cell>
          <cell r="BS218" t="str">
            <v>r</v>
          </cell>
          <cell r="BT218" t="str">
            <v>r</v>
          </cell>
          <cell r="BU218" t="str">
            <v>r</v>
          </cell>
          <cell r="BV218" t="str">
            <v>r</v>
          </cell>
          <cell r="BW218" t="str">
            <v>r</v>
          </cell>
          <cell r="BX218" t="str">
            <v>r</v>
          </cell>
          <cell r="BY218" t="str">
            <v>r</v>
          </cell>
          <cell r="BZ218" t="str">
            <v>r</v>
          </cell>
          <cell r="CA218" t="str">
            <v>r</v>
          </cell>
          <cell r="CB218" t="str">
            <v>r</v>
          </cell>
          <cell r="CC218" t="str">
            <v>r</v>
          </cell>
          <cell r="CD218">
            <v>0</v>
          </cell>
          <cell r="CE218">
            <v>0</v>
          </cell>
          <cell r="CF218" t="str">
            <v>ca</v>
          </cell>
          <cell r="CG218" t="str">
            <v>ca</v>
          </cell>
          <cell r="CH218" t="str">
            <v>ca</v>
          </cell>
          <cell r="CI218" t="str">
            <v>ca</v>
          </cell>
          <cell r="CJ218" t="str">
            <v>ca</v>
          </cell>
          <cell r="CK218" t="str">
            <v>ca</v>
          </cell>
          <cell r="CL218" t="str">
            <v>ca</v>
          </cell>
          <cell r="CM218" t="str">
            <v>ca</v>
          </cell>
          <cell r="CN218" t="str">
            <v>ca</v>
          </cell>
          <cell r="CO218" t="str">
            <v>ca</v>
          </cell>
          <cell r="CP218" t="str">
            <v>ca</v>
          </cell>
          <cell r="CQ218" t="str">
            <v>ca</v>
          </cell>
          <cell r="CR218" t="str">
            <v>ca</v>
          </cell>
          <cell r="CS218" t="str">
            <v>ca</v>
          </cell>
          <cell r="CT218" t="str">
            <v>ca</v>
          </cell>
          <cell r="CU218" t="str">
            <v>ca</v>
          </cell>
          <cell r="CV218" t="str">
            <v>ca</v>
          </cell>
          <cell r="CW218" t="str">
            <v>ca</v>
          </cell>
        </row>
        <row r="219">
          <cell r="E219">
            <v>0</v>
          </cell>
          <cell r="F219">
            <v>0</v>
          </cell>
          <cell r="G219">
            <v>0</v>
          </cell>
          <cell r="H219">
            <v>0</v>
          </cell>
          <cell r="I219">
            <v>0</v>
          </cell>
          <cell r="J219" t="str">
            <v>r</v>
          </cell>
          <cell r="K219" t="str">
            <v>r</v>
          </cell>
          <cell r="L219" t="str">
            <v>r</v>
          </cell>
          <cell r="M219" t="str">
            <v>r</v>
          </cell>
          <cell r="N219" t="str">
            <v>r</v>
          </cell>
          <cell r="O219" t="str">
            <v>r</v>
          </cell>
          <cell r="P219" t="str">
            <v>r</v>
          </cell>
          <cell r="Q219" t="str">
            <v>r</v>
          </cell>
          <cell r="R219" t="str">
            <v>r</v>
          </cell>
          <cell r="S219" t="str">
            <v>r</v>
          </cell>
          <cell r="T219" t="str">
            <v>r</v>
          </cell>
          <cell r="U219" t="str">
            <v>r</v>
          </cell>
          <cell r="V219" t="str">
            <v>r</v>
          </cell>
          <cell r="W219" t="str">
            <v>r</v>
          </cell>
          <cell r="X219" t="str">
            <v>r</v>
          </cell>
          <cell r="Y219" t="str">
            <v>r</v>
          </cell>
          <cell r="Z219" t="str">
            <v>r</v>
          </cell>
          <cell r="AA219" t="str">
            <v>r</v>
          </cell>
          <cell r="AB219" t="str">
            <v>r</v>
          </cell>
          <cell r="AC219" t="str">
            <v>r</v>
          </cell>
          <cell r="AD219" t="str">
            <v>r</v>
          </cell>
          <cell r="AE219" t="str">
            <v>r</v>
          </cell>
          <cell r="AF219" t="str">
            <v>r</v>
          </cell>
          <cell r="AG219" t="str">
            <v>r</v>
          </cell>
          <cell r="AH219">
            <v>0</v>
          </cell>
          <cell r="AI219">
            <v>0</v>
          </cell>
          <cell r="AJ219">
            <v>0</v>
          </cell>
          <cell r="AK219" t="str">
            <v>ca</v>
          </cell>
          <cell r="AL219" t="str">
            <v>ca</v>
          </cell>
          <cell r="AM219" t="str">
            <v>ca</v>
          </cell>
          <cell r="AN219" t="str">
            <v>ca</v>
          </cell>
          <cell r="AO219" t="str">
            <v>ca</v>
          </cell>
          <cell r="AP219" t="str">
            <v>ca</v>
          </cell>
          <cell r="AQ219" t="str">
            <v>ca</v>
          </cell>
          <cell r="AR219" t="str">
            <v>ca</v>
          </cell>
          <cell r="AS219" t="str">
            <v>ca</v>
          </cell>
          <cell r="AT219" t="str">
            <v>ca</v>
          </cell>
          <cell r="AU219" t="str">
            <v>ca</v>
          </cell>
          <cell r="AV219" t="str">
            <v>ca</v>
          </cell>
          <cell r="AW219" t="str">
            <v>ca</v>
          </cell>
          <cell r="AX219" t="str">
            <v>ca</v>
          </cell>
          <cell r="AY219" t="str">
            <v>ca</v>
          </cell>
          <cell r="AZ219" t="str">
            <v>ca</v>
          </cell>
          <cell r="BA219" t="str">
            <v>ca</v>
          </cell>
          <cell r="BB219" t="str">
            <v>ca</v>
          </cell>
          <cell r="BC219" t="str">
            <v>ca</v>
          </cell>
          <cell r="BD219" t="str">
            <v>ca</v>
          </cell>
          <cell r="BE219" t="str">
            <v>ca</v>
          </cell>
          <cell r="BF219" t="str">
            <v>ca</v>
          </cell>
          <cell r="BG219" t="str">
            <v>ca</v>
          </cell>
          <cell r="BH219" t="str">
            <v>ca</v>
          </cell>
          <cell r="BI219">
            <v>0</v>
          </cell>
          <cell r="BJ219">
            <v>0</v>
          </cell>
          <cell r="BK219">
            <v>0</v>
          </cell>
          <cell r="BL219">
            <v>0</v>
          </cell>
          <cell r="BM219">
            <v>0</v>
          </cell>
          <cell r="BN219">
            <v>0</v>
          </cell>
          <cell r="BO219">
            <v>0</v>
          </cell>
          <cell r="BP219">
            <v>0</v>
          </cell>
          <cell r="BQ219">
            <v>0</v>
          </cell>
          <cell r="BR219">
            <v>0</v>
          </cell>
          <cell r="BS219">
            <v>0</v>
          </cell>
          <cell r="BT219">
            <v>0</v>
          </cell>
          <cell r="BU219">
            <v>0</v>
          </cell>
          <cell r="BV219">
            <v>0</v>
          </cell>
          <cell r="BW219">
            <v>0</v>
          </cell>
          <cell r="BX219">
            <v>0</v>
          </cell>
          <cell r="BY219">
            <v>0</v>
          </cell>
          <cell r="BZ219">
            <v>0</v>
          </cell>
          <cell r="CA219">
            <v>0</v>
          </cell>
          <cell r="CB219">
            <v>0</v>
          </cell>
          <cell r="CC219">
            <v>0</v>
          </cell>
          <cell r="CD219">
            <v>0</v>
          </cell>
          <cell r="CE219">
            <v>0</v>
          </cell>
          <cell r="CF219">
            <v>0</v>
          </cell>
          <cell r="CG219">
            <v>0</v>
          </cell>
          <cell r="CH219">
            <v>0</v>
          </cell>
          <cell r="CI219">
            <v>0</v>
          </cell>
          <cell r="CJ219">
            <v>0</v>
          </cell>
          <cell r="CK219">
            <v>0</v>
          </cell>
          <cell r="CL219">
            <v>0</v>
          </cell>
          <cell r="CM219">
            <v>0</v>
          </cell>
          <cell r="CN219">
            <v>0</v>
          </cell>
          <cell r="CO219">
            <v>0</v>
          </cell>
          <cell r="CP219">
            <v>0</v>
          </cell>
          <cell r="CQ219">
            <v>0</v>
          </cell>
          <cell r="CR219">
            <v>0</v>
          </cell>
          <cell r="CS219">
            <v>0</v>
          </cell>
          <cell r="CT219">
            <v>0</v>
          </cell>
          <cell r="CU219">
            <v>0</v>
          </cell>
          <cell r="CV219">
            <v>0</v>
          </cell>
          <cell r="CW219">
            <v>0</v>
          </cell>
        </row>
        <row r="220">
          <cell r="F220">
            <v>100</v>
          </cell>
          <cell r="H220">
            <v>100</v>
          </cell>
          <cell r="J220">
            <v>100</v>
          </cell>
          <cell r="L220">
            <v>100</v>
          </cell>
          <cell r="N220">
            <v>100</v>
          </cell>
          <cell r="P220">
            <v>100</v>
          </cell>
          <cell r="R220">
            <v>100</v>
          </cell>
          <cell r="T220">
            <v>100</v>
          </cell>
          <cell r="V220">
            <v>100</v>
          </cell>
          <cell r="X220">
            <v>100</v>
          </cell>
          <cell r="Z220">
            <v>100</v>
          </cell>
          <cell r="AB220">
            <v>100</v>
          </cell>
          <cell r="AD220">
            <v>100</v>
          </cell>
          <cell r="AF220">
            <v>100</v>
          </cell>
          <cell r="AH220">
            <v>100</v>
          </cell>
          <cell r="AJ220">
            <v>100</v>
          </cell>
          <cell r="AL220">
            <v>100</v>
          </cell>
          <cell r="AN220">
            <v>100</v>
          </cell>
          <cell r="AP220">
            <v>100</v>
          </cell>
          <cell r="AR220">
            <v>100</v>
          </cell>
          <cell r="AT220">
            <v>100</v>
          </cell>
          <cell r="AV220">
            <v>100</v>
          </cell>
          <cell r="AX220">
            <v>100</v>
          </cell>
          <cell r="AZ220">
            <v>100</v>
          </cell>
          <cell r="BB220">
            <v>100</v>
          </cell>
          <cell r="BD220">
            <v>100</v>
          </cell>
          <cell r="BF220">
            <v>100</v>
          </cell>
          <cell r="BH220">
            <v>100</v>
          </cell>
          <cell r="BJ220">
            <v>100</v>
          </cell>
          <cell r="BL220">
            <v>100</v>
          </cell>
          <cell r="BN220">
            <v>100</v>
          </cell>
          <cell r="BP220">
            <v>100</v>
          </cell>
          <cell r="BR220">
            <v>100</v>
          </cell>
          <cell r="BT220">
            <v>100</v>
          </cell>
          <cell r="BV220">
            <v>100</v>
          </cell>
          <cell r="BX220">
            <v>100</v>
          </cell>
          <cell r="BZ220">
            <v>100</v>
          </cell>
          <cell r="CB220">
            <v>100</v>
          </cell>
          <cell r="CD220">
            <v>100</v>
          </cell>
          <cell r="CF220">
            <v>100</v>
          </cell>
          <cell r="CH220">
            <v>100</v>
          </cell>
          <cell r="CJ220">
            <v>100</v>
          </cell>
          <cell r="CL220">
            <v>100</v>
          </cell>
          <cell r="CN220">
            <v>100</v>
          </cell>
          <cell r="CP220">
            <v>100</v>
          </cell>
          <cell r="CR220">
            <v>100</v>
          </cell>
          <cell r="CT220">
            <v>100</v>
          </cell>
          <cell r="CV220">
            <v>100</v>
          </cell>
        </row>
        <row r="221">
          <cell r="F221">
            <v>1</v>
          </cell>
          <cell r="H221">
            <v>0</v>
          </cell>
          <cell r="J221">
            <v>1</v>
          </cell>
          <cell r="L221">
            <v>0</v>
          </cell>
          <cell r="N221">
            <v>2</v>
          </cell>
          <cell r="P221">
            <v>0</v>
          </cell>
          <cell r="R221">
            <v>0</v>
          </cell>
          <cell r="T221">
            <v>1</v>
          </cell>
          <cell r="V221">
            <v>0</v>
          </cell>
          <cell r="X221">
            <v>1</v>
          </cell>
          <cell r="Z221">
            <v>0</v>
          </cell>
          <cell r="AB221">
            <v>1</v>
          </cell>
          <cell r="AD221">
            <v>0</v>
          </cell>
          <cell r="AF221">
            <v>0</v>
          </cell>
          <cell r="AH221">
            <v>2</v>
          </cell>
          <cell r="AJ221">
            <v>0</v>
          </cell>
          <cell r="AL221">
            <v>0</v>
          </cell>
          <cell r="AN221">
            <v>1</v>
          </cell>
          <cell r="AP221">
            <v>0</v>
          </cell>
          <cell r="AR221">
            <v>1</v>
          </cell>
          <cell r="AT221">
            <v>0</v>
          </cell>
          <cell r="AV221">
            <v>0</v>
          </cell>
          <cell r="AX221">
            <v>0</v>
          </cell>
          <cell r="AZ221">
            <v>2</v>
          </cell>
          <cell r="BB221">
            <v>0</v>
          </cell>
          <cell r="BD221">
            <v>1</v>
          </cell>
          <cell r="BF221">
            <v>0</v>
          </cell>
          <cell r="BH221">
            <v>0</v>
          </cell>
          <cell r="BJ221">
            <v>1</v>
          </cell>
          <cell r="BL221">
            <v>0</v>
          </cell>
          <cell r="BN221">
            <v>1</v>
          </cell>
          <cell r="BP221">
            <v>0</v>
          </cell>
          <cell r="BR221">
            <v>0</v>
          </cell>
          <cell r="BT221">
            <v>0</v>
          </cell>
          <cell r="BV221">
            <v>0</v>
          </cell>
          <cell r="BX221">
            <v>2</v>
          </cell>
          <cell r="BZ221">
            <v>0</v>
          </cell>
          <cell r="CB221">
            <v>0</v>
          </cell>
          <cell r="CD221">
            <v>1</v>
          </cell>
          <cell r="CF221">
            <v>0</v>
          </cell>
          <cell r="CH221">
            <v>0</v>
          </cell>
          <cell r="CJ221">
            <v>1</v>
          </cell>
          <cell r="CL221">
            <v>0</v>
          </cell>
          <cell r="CN221">
            <v>0</v>
          </cell>
          <cell r="CP221">
            <v>1</v>
          </cell>
          <cell r="CR221">
            <v>0</v>
          </cell>
          <cell r="CT221">
            <v>0</v>
          </cell>
          <cell r="CV221">
            <v>0</v>
          </cell>
        </row>
        <row r="222">
          <cell r="F222" t="str">
            <v xml:space="preserve">Scheduled dispersing cone cleaning at 1100H.Approximate time duration 20 minutes.  </v>
          </cell>
        </row>
        <row r="223">
          <cell r="E223" t="str">
            <v>UNDER REPAIR</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cell r="BM223">
            <v>0</v>
          </cell>
          <cell r="BN223">
            <v>0</v>
          </cell>
          <cell r="BO223">
            <v>0</v>
          </cell>
          <cell r="BP223">
            <v>0</v>
          </cell>
          <cell r="BQ223">
            <v>0</v>
          </cell>
          <cell r="BR223">
            <v>0</v>
          </cell>
          <cell r="BS223">
            <v>0</v>
          </cell>
          <cell r="BT223">
            <v>0</v>
          </cell>
          <cell r="BU223">
            <v>0</v>
          </cell>
          <cell r="BV223">
            <v>0</v>
          </cell>
          <cell r="BW223">
            <v>0</v>
          </cell>
          <cell r="BX223">
            <v>0</v>
          </cell>
          <cell r="BY223">
            <v>0</v>
          </cell>
          <cell r="BZ223">
            <v>0</v>
          </cell>
          <cell r="CA223">
            <v>0</v>
          </cell>
          <cell r="CB223">
            <v>0</v>
          </cell>
          <cell r="CC223">
            <v>0</v>
          </cell>
          <cell r="CD223">
            <v>0</v>
          </cell>
          <cell r="CE223">
            <v>0</v>
          </cell>
          <cell r="CF223">
            <v>0</v>
          </cell>
          <cell r="CG223">
            <v>0</v>
          </cell>
          <cell r="CH223">
            <v>0</v>
          </cell>
          <cell r="CI223">
            <v>0</v>
          </cell>
          <cell r="CJ223">
            <v>0</v>
          </cell>
          <cell r="CK223">
            <v>0</v>
          </cell>
          <cell r="CL223">
            <v>0</v>
          </cell>
          <cell r="CM223">
            <v>0</v>
          </cell>
          <cell r="CN223">
            <v>0</v>
          </cell>
          <cell r="CO223">
            <v>0</v>
          </cell>
          <cell r="CP223">
            <v>0</v>
          </cell>
          <cell r="CQ223">
            <v>0</v>
          </cell>
          <cell r="CR223">
            <v>0</v>
          </cell>
          <cell r="CS223">
            <v>0</v>
          </cell>
          <cell r="CT223">
            <v>0</v>
          </cell>
          <cell r="CU223">
            <v>0</v>
          </cell>
          <cell r="CV223">
            <v>0</v>
          </cell>
          <cell r="CW223">
            <v>0</v>
          </cell>
        </row>
        <row r="224">
          <cell r="E224" t="str">
            <v>OPERATING</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t="str">
            <v>s</v>
          </cell>
          <cell r="BD224" t="str">
            <v>s</v>
          </cell>
          <cell r="BE224" t="str">
            <v>s</v>
          </cell>
          <cell r="BF224" t="str">
            <v>s</v>
          </cell>
          <cell r="BG224">
            <v>0</v>
          </cell>
          <cell r="BH224" t="str">
            <v>s</v>
          </cell>
          <cell r="BI224" t="str">
            <v>s</v>
          </cell>
          <cell r="BJ224" t="str">
            <v>s</v>
          </cell>
          <cell r="BK224">
            <v>0</v>
          </cell>
          <cell r="BL224" t="str">
            <v>s</v>
          </cell>
          <cell r="BM224" t="str">
            <v>s</v>
          </cell>
          <cell r="BN224" t="str">
            <v>s</v>
          </cell>
          <cell r="BO224">
            <v>0</v>
          </cell>
          <cell r="BP224" t="str">
            <v>s</v>
          </cell>
          <cell r="BQ224" t="str">
            <v>s</v>
          </cell>
          <cell r="BR224" t="str">
            <v>s</v>
          </cell>
          <cell r="BS224">
            <v>0</v>
          </cell>
          <cell r="BT224">
            <v>0</v>
          </cell>
          <cell r="BU224" t="str">
            <v>c</v>
          </cell>
          <cell r="BV224" t="str">
            <v>c</v>
          </cell>
          <cell r="BW224" t="str">
            <v>c</v>
          </cell>
          <cell r="BX224" t="str">
            <v>c</v>
          </cell>
          <cell r="BY224" t="str">
            <v>c</v>
          </cell>
          <cell r="BZ224" t="str">
            <v>c</v>
          </cell>
          <cell r="CA224" t="str">
            <v>c</v>
          </cell>
          <cell r="CB224" t="str">
            <v>c</v>
          </cell>
          <cell r="CC224" t="str">
            <v>c</v>
          </cell>
          <cell r="CD224" t="str">
            <v>c</v>
          </cell>
          <cell r="CE224" t="str">
            <v>c</v>
          </cell>
          <cell r="CF224" t="str">
            <v>c</v>
          </cell>
          <cell r="CG224" t="str">
            <v>c</v>
          </cell>
          <cell r="CH224" t="str">
            <v>c</v>
          </cell>
          <cell r="CI224" t="str">
            <v>c</v>
          </cell>
          <cell r="CJ224" t="str">
            <v>c</v>
          </cell>
          <cell r="CK224">
            <v>0</v>
          </cell>
          <cell r="CL224">
            <v>0</v>
          </cell>
          <cell r="CM224">
            <v>0</v>
          </cell>
          <cell r="CN224">
            <v>0</v>
          </cell>
          <cell r="CO224">
            <v>0</v>
          </cell>
          <cell r="CP224">
            <v>0</v>
          </cell>
          <cell r="CQ224">
            <v>0</v>
          </cell>
          <cell r="CR224">
            <v>0</v>
          </cell>
          <cell r="CS224">
            <v>0</v>
          </cell>
          <cell r="CT224">
            <v>0</v>
          </cell>
          <cell r="CU224">
            <v>0</v>
          </cell>
          <cell r="CV224">
            <v>0</v>
          </cell>
          <cell r="CW224">
            <v>0</v>
          </cell>
        </row>
        <row r="225">
          <cell r="E225" t="str">
            <v>OPERATING</v>
          </cell>
          <cell r="F225" t="str">
            <v>s</v>
          </cell>
          <cell r="G225" t="str">
            <v>s</v>
          </cell>
          <cell r="H225">
            <v>0</v>
          </cell>
          <cell r="I225" t="str">
            <v>s</v>
          </cell>
          <cell r="J225" t="str">
            <v>s</v>
          </cell>
          <cell r="K225" t="str">
            <v>s</v>
          </cell>
          <cell r="L225">
            <v>0</v>
          </cell>
          <cell r="M225">
            <v>0</v>
          </cell>
          <cell r="N225" t="str">
            <v>c</v>
          </cell>
          <cell r="O225" t="str">
            <v>c</v>
          </cell>
          <cell r="P225" t="str">
            <v>c</v>
          </cell>
          <cell r="Q225" t="str">
            <v>c</v>
          </cell>
          <cell r="R225" t="str">
            <v>c</v>
          </cell>
          <cell r="S225" t="str">
            <v>c</v>
          </cell>
          <cell r="T225" t="str">
            <v>c</v>
          </cell>
          <cell r="U225" t="str">
            <v>c</v>
          </cell>
          <cell r="V225" t="str">
            <v>c</v>
          </cell>
          <cell r="W225" t="str">
            <v>c</v>
          </cell>
          <cell r="X225" t="str">
            <v>c</v>
          </cell>
          <cell r="Y225" t="str">
            <v>c</v>
          </cell>
          <cell r="Z225" t="str">
            <v>c</v>
          </cell>
          <cell r="AA225" t="str">
            <v>c</v>
          </cell>
          <cell r="AB225" t="str">
            <v>c</v>
          </cell>
          <cell r="AC225" t="str">
            <v>c</v>
          </cell>
          <cell r="AD225">
            <v>0</v>
          </cell>
          <cell r="AE225">
            <v>0</v>
          </cell>
          <cell r="AF225">
            <v>0</v>
          </cell>
          <cell r="AG225">
            <v>0</v>
          </cell>
          <cell r="AH225">
            <v>0</v>
          </cell>
          <cell r="AI225">
            <v>0</v>
          </cell>
          <cell r="AJ225">
            <v>0</v>
          </cell>
          <cell r="AK225">
            <v>0</v>
          </cell>
          <cell r="AL225">
            <v>0</v>
          </cell>
          <cell r="AM225" t="str">
            <v>s</v>
          </cell>
          <cell r="AN225" t="str">
            <v>s</v>
          </cell>
          <cell r="AO225" t="str">
            <v>s</v>
          </cell>
          <cell r="AP225" t="str">
            <v>s</v>
          </cell>
          <cell r="AQ225">
            <v>0</v>
          </cell>
          <cell r="AR225" t="str">
            <v>s</v>
          </cell>
          <cell r="AS225" t="str">
            <v>s</v>
          </cell>
          <cell r="AT225" t="str">
            <v>s</v>
          </cell>
          <cell r="AU225">
            <v>0</v>
          </cell>
          <cell r="AV225" t="str">
            <v>s</v>
          </cell>
          <cell r="AW225" t="str">
            <v>s</v>
          </cell>
          <cell r="AX225" t="str">
            <v>s</v>
          </cell>
          <cell r="AY225">
            <v>0</v>
          </cell>
          <cell r="AZ225">
            <v>0</v>
          </cell>
          <cell r="BA225" t="str">
            <v>c</v>
          </cell>
          <cell r="BB225" t="str">
            <v>c</v>
          </cell>
          <cell r="BC225" t="str">
            <v>c</v>
          </cell>
          <cell r="BD225" t="str">
            <v>c</v>
          </cell>
          <cell r="BE225" t="str">
            <v>c</v>
          </cell>
          <cell r="BF225" t="str">
            <v>c</v>
          </cell>
          <cell r="BG225" t="str">
            <v>c</v>
          </cell>
          <cell r="BH225" t="str">
            <v>c</v>
          </cell>
          <cell r="BI225" t="str">
            <v>c</v>
          </cell>
          <cell r="BJ225" t="str">
            <v>c</v>
          </cell>
          <cell r="BK225" t="str">
            <v>c</v>
          </cell>
          <cell r="BL225" t="str">
            <v>c</v>
          </cell>
          <cell r="BM225" t="str">
            <v>c</v>
          </cell>
          <cell r="BN225" t="str">
            <v>c</v>
          </cell>
          <cell r="BO225" t="str">
            <v>c</v>
          </cell>
          <cell r="BP225" t="str">
            <v>c</v>
          </cell>
          <cell r="BQ225">
            <v>0</v>
          </cell>
          <cell r="BR225">
            <v>0</v>
          </cell>
          <cell r="BS225">
            <v>0</v>
          </cell>
          <cell r="BT225">
            <v>0</v>
          </cell>
          <cell r="BU225">
            <v>0</v>
          </cell>
          <cell r="BV225">
            <v>0</v>
          </cell>
          <cell r="BW225">
            <v>0</v>
          </cell>
          <cell r="BX225">
            <v>0</v>
          </cell>
          <cell r="BY225">
            <v>0</v>
          </cell>
          <cell r="BZ225">
            <v>0</v>
          </cell>
          <cell r="CA225">
            <v>0</v>
          </cell>
          <cell r="CB225">
            <v>0</v>
          </cell>
          <cell r="CC225">
            <v>0</v>
          </cell>
          <cell r="CD225">
            <v>0</v>
          </cell>
          <cell r="CE225">
            <v>0</v>
          </cell>
          <cell r="CF225">
            <v>0</v>
          </cell>
          <cell r="CG225">
            <v>0</v>
          </cell>
          <cell r="CH225">
            <v>0</v>
          </cell>
          <cell r="CI225">
            <v>0</v>
          </cell>
          <cell r="CJ225">
            <v>0</v>
          </cell>
          <cell r="CK225">
            <v>0</v>
          </cell>
          <cell r="CL225">
            <v>0</v>
          </cell>
          <cell r="CM225">
            <v>0</v>
          </cell>
          <cell r="CN225">
            <v>0</v>
          </cell>
          <cell r="CO225" t="str">
            <v>s</v>
          </cell>
          <cell r="CP225" t="str">
            <v>s</v>
          </cell>
          <cell r="CQ225" t="str">
            <v>s</v>
          </cell>
          <cell r="CR225" t="str">
            <v>s</v>
          </cell>
          <cell r="CS225">
            <v>0</v>
          </cell>
          <cell r="CT225" t="str">
            <v>s</v>
          </cell>
          <cell r="CU225" t="str">
            <v>s</v>
          </cell>
          <cell r="CV225" t="str">
            <v>s</v>
          </cell>
          <cell r="CW225">
            <v>0</v>
          </cell>
        </row>
        <row r="226">
          <cell r="E226" t="str">
            <v>OPERATING</v>
          </cell>
          <cell r="F226" t="str">
            <v>c</v>
          </cell>
          <cell r="G226" t="str">
            <v>c</v>
          </cell>
          <cell r="H226" t="str">
            <v>c</v>
          </cell>
          <cell r="I226" t="str">
            <v>c</v>
          </cell>
          <cell r="J226" t="str">
            <v>c</v>
          </cell>
          <cell r="K226" t="str">
            <v>c</v>
          </cell>
          <cell r="L226" t="str">
            <v>c</v>
          </cell>
          <cell r="M226">
            <v>0</v>
          </cell>
          <cell r="N226">
            <v>0</v>
          </cell>
          <cell r="O226">
            <v>0</v>
          </cell>
          <cell r="P226">
            <v>0</v>
          </cell>
          <cell r="Q226">
            <v>0</v>
          </cell>
          <cell r="R226">
            <v>0</v>
          </cell>
          <cell r="S226" t="str">
            <v>s</v>
          </cell>
          <cell r="T226" t="str">
            <v>s</v>
          </cell>
          <cell r="U226" t="str">
            <v>s</v>
          </cell>
          <cell r="V226" t="str">
            <v>s</v>
          </cell>
          <cell r="W226">
            <v>0</v>
          </cell>
          <cell r="X226" t="str">
            <v>s</v>
          </cell>
          <cell r="Y226" t="str">
            <v>s</v>
          </cell>
          <cell r="Z226" t="str">
            <v>s</v>
          </cell>
          <cell r="AA226">
            <v>0</v>
          </cell>
          <cell r="AB226" t="str">
            <v>s</v>
          </cell>
          <cell r="AC226" t="str">
            <v>s</v>
          </cell>
          <cell r="AD226" t="str">
            <v>s</v>
          </cell>
          <cell r="AE226">
            <v>0</v>
          </cell>
          <cell r="AF226" t="str">
            <v>s</v>
          </cell>
          <cell r="AG226" t="str">
            <v>s</v>
          </cell>
          <cell r="AH226" t="str">
            <v>s</v>
          </cell>
          <cell r="AI226">
            <v>0</v>
          </cell>
          <cell r="AJ226">
            <v>0</v>
          </cell>
          <cell r="AK226" t="str">
            <v>c</v>
          </cell>
          <cell r="AL226" t="str">
            <v>c</v>
          </cell>
          <cell r="AM226" t="str">
            <v>c</v>
          </cell>
          <cell r="AN226" t="str">
            <v>c</v>
          </cell>
          <cell r="AO226" t="str">
            <v>c</v>
          </cell>
          <cell r="AP226" t="str">
            <v>c</v>
          </cell>
          <cell r="AQ226" t="str">
            <v>c</v>
          </cell>
          <cell r="AR226" t="str">
            <v>c</v>
          </cell>
          <cell r="AS226" t="str">
            <v>c</v>
          </cell>
          <cell r="AT226" t="str">
            <v>c</v>
          </cell>
          <cell r="AU226" t="str">
            <v>c</v>
          </cell>
          <cell r="AV226" t="str">
            <v>c</v>
          </cell>
          <cell r="AW226" t="str">
            <v>c</v>
          </cell>
          <cell r="AX226" t="str">
            <v>c</v>
          </cell>
          <cell r="AY226" t="str">
            <v>c</v>
          </cell>
          <cell r="AZ226" t="str">
            <v>c</v>
          </cell>
          <cell r="BA226">
            <v>0</v>
          </cell>
          <cell r="BB226">
            <v>0</v>
          </cell>
          <cell r="BC226">
            <v>0</v>
          </cell>
          <cell r="BD226">
            <v>0</v>
          </cell>
          <cell r="BE226">
            <v>0</v>
          </cell>
          <cell r="BF226">
            <v>0</v>
          </cell>
          <cell r="BG226">
            <v>0</v>
          </cell>
          <cell r="BH226">
            <v>0</v>
          </cell>
          <cell r="BI226">
            <v>0</v>
          </cell>
          <cell r="BJ226">
            <v>0</v>
          </cell>
          <cell r="BK226">
            <v>0</v>
          </cell>
          <cell r="BL226">
            <v>0</v>
          </cell>
          <cell r="BM226">
            <v>0</v>
          </cell>
          <cell r="BN226">
            <v>0</v>
          </cell>
          <cell r="BO226">
            <v>0</v>
          </cell>
          <cell r="BP226">
            <v>0</v>
          </cell>
          <cell r="BQ226">
            <v>0</v>
          </cell>
          <cell r="BR226">
            <v>0</v>
          </cell>
          <cell r="BS226">
            <v>0</v>
          </cell>
          <cell r="BT226">
            <v>0</v>
          </cell>
          <cell r="BU226">
            <v>0</v>
          </cell>
          <cell r="BV226" t="str">
            <v>s</v>
          </cell>
          <cell r="BW226" t="str">
            <v>s</v>
          </cell>
          <cell r="BX226" t="str">
            <v>s</v>
          </cell>
          <cell r="BY226" t="str">
            <v>s</v>
          </cell>
          <cell r="BZ226">
            <v>0</v>
          </cell>
          <cell r="CA226" t="str">
            <v>s</v>
          </cell>
          <cell r="CB226" t="str">
            <v>s</v>
          </cell>
          <cell r="CC226" t="str">
            <v>s</v>
          </cell>
          <cell r="CD226">
            <v>0</v>
          </cell>
          <cell r="CE226" t="str">
            <v>s</v>
          </cell>
          <cell r="CF226" t="str">
            <v>s</v>
          </cell>
          <cell r="CG226" t="str">
            <v>s</v>
          </cell>
          <cell r="CH226">
            <v>0</v>
          </cell>
          <cell r="CI226" t="str">
            <v>s</v>
          </cell>
          <cell r="CJ226" t="str">
            <v>s</v>
          </cell>
          <cell r="CK226" t="str">
            <v>s</v>
          </cell>
          <cell r="CL226">
            <v>0</v>
          </cell>
          <cell r="CM226">
            <v>0</v>
          </cell>
          <cell r="CN226" t="str">
            <v>c</v>
          </cell>
          <cell r="CO226" t="str">
            <v>c</v>
          </cell>
          <cell r="CP226" t="str">
            <v>c</v>
          </cell>
          <cell r="CQ226" t="str">
            <v>c</v>
          </cell>
          <cell r="CR226" t="str">
            <v>c</v>
          </cell>
          <cell r="CS226" t="str">
            <v>c</v>
          </cell>
          <cell r="CT226" t="str">
            <v>c</v>
          </cell>
          <cell r="CU226" t="str">
            <v>c</v>
          </cell>
          <cell r="CV226" t="str">
            <v>c</v>
          </cell>
          <cell r="CW226" t="str">
            <v>c</v>
          </cell>
        </row>
        <row r="227">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t="str">
            <v>ca</v>
          </cell>
          <cell r="AI227" t="str">
            <v>ca</v>
          </cell>
          <cell r="AJ227" t="str">
            <v>ca</v>
          </cell>
          <cell r="AK227" t="str">
            <v>ca</v>
          </cell>
          <cell r="AL227" t="str">
            <v>ca</v>
          </cell>
          <cell r="AM227" t="str">
            <v>ca</v>
          </cell>
          <cell r="AN227" t="str">
            <v>ca</v>
          </cell>
          <cell r="AO227" t="str">
            <v>ca</v>
          </cell>
          <cell r="AP227" t="str">
            <v>ca</v>
          </cell>
          <cell r="AQ227" t="str">
            <v>ca</v>
          </cell>
          <cell r="AR227" t="str">
            <v>ca</v>
          </cell>
          <cell r="AS227" t="str">
            <v>ca</v>
          </cell>
          <cell r="AT227" t="str">
            <v>ca</v>
          </cell>
          <cell r="AU227" t="str">
            <v>ca</v>
          </cell>
          <cell r="AV227" t="str">
            <v>ca</v>
          </cell>
          <cell r="AW227" t="str">
            <v>ca</v>
          </cell>
          <cell r="AX227" t="str">
            <v>ca</v>
          </cell>
          <cell r="AY227" t="str">
            <v>ca</v>
          </cell>
          <cell r="AZ227" t="str">
            <v>ca</v>
          </cell>
          <cell r="BA227" t="str">
            <v>ca</v>
          </cell>
          <cell r="BB227" t="str">
            <v>ca</v>
          </cell>
          <cell r="BC227" t="str">
            <v>ca</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t="str">
            <v>r</v>
          </cell>
          <cell r="CN227" t="str">
            <v>r</v>
          </cell>
          <cell r="CO227" t="str">
            <v>r</v>
          </cell>
          <cell r="CP227" t="str">
            <v>r</v>
          </cell>
          <cell r="CQ227" t="str">
            <v>r</v>
          </cell>
          <cell r="CR227" t="str">
            <v>r</v>
          </cell>
          <cell r="CS227" t="str">
            <v>r</v>
          </cell>
          <cell r="CT227" t="str">
            <v>r</v>
          </cell>
          <cell r="CU227" t="str">
            <v>r</v>
          </cell>
          <cell r="CV227" t="str">
            <v>r</v>
          </cell>
          <cell r="CW227" t="str">
            <v>r</v>
          </cell>
        </row>
        <row r="228">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t="str">
            <v>r</v>
          </cell>
          <cell r="AG228" t="str">
            <v>r</v>
          </cell>
          <cell r="AH228" t="str">
            <v>r</v>
          </cell>
          <cell r="AI228" t="str">
            <v>r</v>
          </cell>
          <cell r="AJ228" t="str">
            <v>r</v>
          </cell>
          <cell r="AK228" t="str">
            <v>r</v>
          </cell>
          <cell r="AL228" t="str">
            <v>r</v>
          </cell>
          <cell r="AM228" t="str">
            <v>r</v>
          </cell>
          <cell r="AN228" t="str">
            <v>r</v>
          </cell>
          <cell r="AO228" t="str">
            <v>r</v>
          </cell>
          <cell r="AP228" t="str">
            <v>r</v>
          </cell>
          <cell r="AQ228" t="str">
            <v>r</v>
          </cell>
          <cell r="AR228" t="str">
            <v>r</v>
          </cell>
          <cell r="AS228" t="str">
            <v>r</v>
          </cell>
          <cell r="AT228" t="str">
            <v>r</v>
          </cell>
          <cell r="AU228" t="str">
            <v>r</v>
          </cell>
          <cell r="AV228" t="str">
            <v>r</v>
          </cell>
          <cell r="AW228" t="str">
            <v>r</v>
          </cell>
          <cell r="AX228" t="str">
            <v>r</v>
          </cell>
          <cell r="AY228" t="str">
            <v>r</v>
          </cell>
          <cell r="AZ228" t="str">
            <v>r</v>
          </cell>
          <cell r="BA228" t="str">
            <v>r</v>
          </cell>
          <cell r="BB228" t="str">
            <v>r</v>
          </cell>
          <cell r="BC228" t="str">
            <v>r</v>
          </cell>
          <cell r="BD228" t="str">
            <v>ca</v>
          </cell>
          <cell r="BE228" t="str">
            <v>ca</v>
          </cell>
          <cell r="BF228" t="str">
            <v>ca</v>
          </cell>
          <cell r="BG228" t="str">
            <v>ca</v>
          </cell>
          <cell r="BH228" t="str">
            <v>ca</v>
          </cell>
          <cell r="BI228" t="str">
            <v>ca</v>
          </cell>
          <cell r="BJ228" t="str">
            <v>ca</v>
          </cell>
          <cell r="BK228" t="str">
            <v>ca</v>
          </cell>
          <cell r="BL228" t="str">
            <v>ca</v>
          </cell>
          <cell r="BM228" t="str">
            <v>ca</v>
          </cell>
          <cell r="BN228" t="str">
            <v>ca</v>
          </cell>
          <cell r="BO228" t="str">
            <v>ca</v>
          </cell>
          <cell r="BP228" t="str">
            <v>ca</v>
          </cell>
          <cell r="BQ228" t="str">
            <v>ca</v>
          </cell>
          <cell r="BR228" t="str">
            <v>ca</v>
          </cell>
          <cell r="BS228" t="str">
            <v>ca</v>
          </cell>
          <cell r="BT228" t="str">
            <v>ca</v>
          </cell>
          <cell r="BU228" t="str">
            <v>ca</v>
          </cell>
          <cell r="BV228" t="str">
            <v>ca</v>
          </cell>
          <cell r="BW228" t="str">
            <v>ca</v>
          </cell>
          <cell r="BX228" t="str">
            <v>ca</v>
          </cell>
          <cell r="BY228" t="str">
            <v>ca</v>
          </cell>
          <cell r="BZ228" t="str">
            <v>ca</v>
          </cell>
          <cell r="CA228" t="str">
            <v>ca</v>
          </cell>
          <cell r="CB228">
            <v>0</v>
          </cell>
          <cell r="CC228">
            <v>0</v>
          </cell>
          <cell r="CD228">
            <v>0</v>
          </cell>
          <cell r="CE228">
            <v>0</v>
          </cell>
          <cell r="CF228">
            <v>0</v>
          </cell>
          <cell r="CG228">
            <v>0</v>
          </cell>
          <cell r="CH228">
            <v>0</v>
          </cell>
          <cell r="CI228">
            <v>0</v>
          </cell>
          <cell r="CJ228">
            <v>0</v>
          </cell>
          <cell r="CK228">
            <v>0</v>
          </cell>
          <cell r="CL228">
            <v>0</v>
          </cell>
          <cell r="CM228">
            <v>0</v>
          </cell>
          <cell r="CN228">
            <v>0</v>
          </cell>
          <cell r="CO228">
            <v>0</v>
          </cell>
          <cell r="CP228">
            <v>0</v>
          </cell>
          <cell r="CQ228">
            <v>0</v>
          </cell>
          <cell r="CR228">
            <v>0</v>
          </cell>
          <cell r="CS228">
            <v>0</v>
          </cell>
          <cell r="CT228">
            <v>0</v>
          </cell>
          <cell r="CU228">
            <v>0</v>
          </cell>
          <cell r="CV228">
            <v>0</v>
          </cell>
          <cell r="CW228">
            <v>0</v>
          </cell>
        </row>
        <row r="229">
          <cell r="F229">
            <v>115</v>
          </cell>
          <cell r="H229">
            <v>115</v>
          </cell>
          <cell r="J229">
            <v>115</v>
          </cell>
          <cell r="L229">
            <v>115</v>
          </cell>
          <cell r="N229">
            <v>115</v>
          </cell>
          <cell r="P229">
            <v>115</v>
          </cell>
          <cell r="R229">
            <v>115</v>
          </cell>
          <cell r="T229">
            <v>115</v>
          </cell>
          <cell r="V229">
            <v>115</v>
          </cell>
          <cell r="X229">
            <v>115</v>
          </cell>
          <cell r="Z229">
            <v>115</v>
          </cell>
          <cell r="AB229">
            <v>115</v>
          </cell>
          <cell r="AD229">
            <v>115</v>
          </cell>
          <cell r="AF229">
            <v>115</v>
          </cell>
          <cell r="AH229">
            <v>115</v>
          </cell>
          <cell r="AJ229">
            <v>115</v>
          </cell>
          <cell r="AL229">
            <v>115</v>
          </cell>
          <cell r="AN229">
            <v>115</v>
          </cell>
          <cell r="AP229">
            <v>115</v>
          </cell>
          <cell r="AR229">
            <v>115</v>
          </cell>
          <cell r="AT229">
            <v>115</v>
          </cell>
          <cell r="AV229">
            <v>115</v>
          </cell>
          <cell r="AX229">
            <v>115</v>
          </cell>
          <cell r="AZ229">
            <v>115</v>
          </cell>
          <cell r="BB229">
            <v>115</v>
          </cell>
          <cell r="BD229">
            <v>115</v>
          </cell>
          <cell r="BF229">
            <v>115</v>
          </cell>
          <cell r="BH229">
            <v>115</v>
          </cell>
          <cell r="BJ229">
            <v>115</v>
          </cell>
          <cell r="BL229">
            <v>115</v>
          </cell>
          <cell r="BN229">
            <v>115</v>
          </cell>
          <cell r="BP229">
            <v>115</v>
          </cell>
          <cell r="BR229">
            <v>115</v>
          </cell>
          <cell r="BT229">
            <v>115</v>
          </cell>
          <cell r="BV229">
            <v>115</v>
          </cell>
          <cell r="BX229">
            <v>115</v>
          </cell>
          <cell r="BZ229">
            <v>115</v>
          </cell>
          <cell r="CB229">
            <v>115</v>
          </cell>
          <cell r="CD229">
            <v>115</v>
          </cell>
          <cell r="CF229">
            <v>115</v>
          </cell>
          <cell r="CH229">
            <v>115</v>
          </cell>
          <cell r="CJ229">
            <v>115</v>
          </cell>
          <cell r="CL229">
            <v>115</v>
          </cell>
          <cell r="CN229">
            <v>115</v>
          </cell>
          <cell r="CP229">
            <v>115</v>
          </cell>
          <cell r="CR229">
            <v>115</v>
          </cell>
          <cell r="CT229">
            <v>115</v>
          </cell>
          <cell r="CV229">
            <v>115</v>
          </cell>
        </row>
        <row r="230">
          <cell r="F230">
            <v>1</v>
          </cell>
          <cell r="H230">
            <v>0</v>
          </cell>
          <cell r="J230">
            <v>2</v>
          </cell>
          <cell r="L230">
            <v>0</v>
          </cell>
          <cell r="N230">
            <v>0</v>
          </cell>
          <cell r="P230">
            <v>1</v>
          </cell>
          <cell r="R230">
            <v>0</v>
          </cell>
          <cell r="T230">
            <v>1</v>
          </cell>
          <cell r="V230">
            <v>0</v>
          </cell>
          <cell r="X230">
            <v>1</v>
          </cell>
          <cell r="Z230">
            <v>0</v>
          </cell>
          <cell r="AB230">
            <v>0</v>
          </cell>
          <cell r="AD230">
            <v>2</v>
          </cell>
          <cell r="AF230">
            <v>0</v>
          </cell>
          <cell r="AH230">
            <v>0</v>
          </cell>
          <cell r="AJ230">
            <v>1</v>
          </cell>
          <cell r="AL230">
            <v>0</v>
          </cell>
          <cell r="AN230">
            <v>1</v>
          </cell>
          <cell r="AP230">
            <v>0</v>
          </cell>
          <cell r="AR230">
            <v>0</v>
          </cell>
          <cell r="AT230">
            <v>2</v>
          </cell>
          <cell r="AV230">
            <v>0</v>
          </cell>
          <cell r="AX230">
            <v>0</v>
          </cell>
          <cell r="AZ230">
            <v>1</v>
          </cell>
          <cell r="BB230">
            <v>0</v>
          </cell>
          <cell r="BD230">
            <v>1</v>
          </cell>
          <cell r="BF230">
            <v>0</v>
          </cell>
          <cell r="BH230">
            <v>0</v>
          </cell>
          <cell r="BJ230">
            <v>1</v>
          </cell>
          <cell r="BL230">
            <v>0</v>
          </cell>
          <cell r="BN230">
            <v>0</v>
          </cell>
          <cell r="BP230">
            <v>2</v>
          </cell>
          <cell r="BR230">
            <v>0</v>
          </cell>
          <cell r="BT230">
            <v>1</v>
          </cell>
          <cell r="BV230">
            <v>0</v>
          </cell>
          <cell r="BX230">
            <v>1</v>
          </cell>
          <cell r="BZ230">
            <v>0</v>
          </cell>
          <cell r="CB230">
            <v>1</v>
          </cell>
          <cell r="CD230">
            <v>0</v>
          </cell>
          <cell r="CF230">
            <v>0</v>
          </cell>
          <cell r="CH230">
            <v>2</v>
          </cell>
          <cell r="CJ230">
            <v>0</v>
          </cell>
          <cell r="CL230">
            <v>0</v>
          </cell>
          <cell r="CN230">
            <v>0</v>
          </cell>
          <cell r="CP230">
            <v>1</v>
          </cell>
          <cell r="CR230">
            <v>0</v>
          </cell>
          <cell r="CT230">
            <v>1</v>
          </cell>
          <cell r="CV230">
            <v>0</v>
          </cell>
        </row>
        <row r="231">
          <cell r="F231" t="str">
            <v>-</v>
          </cell>
        </row>
        <row r="232">
          <cell r="E232" t="str">
            <v>UNDER REPAIR</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row>
        <row r="233">
          <cell r="E233" t="str">
            <v>OPERATING</v>
          </cell>
          <cell r="F233" t="str">
            <v>s</v>
          </cell>
          <cell r="G233" t="str">
            <v>s</v>
          </cell>
          <cell r="H233" t="str">
            <v>s</v>
          </cell>
          <cell r="I233">
            <v>0</v>
          </cell>
          <cell r="J233" t="str">
            <v>c</v>
          </cell>
          <cell r="K233" t="str">
            <v>c</v>
          </cell>
          <cell r="L233" t="str">
            <v>c</v>
          </cell>
          <cell r="M233" t="str">
            <v>c</v>
          </cell>
          <cell r="N233">
            <v>0</v>
          </cell>
          <cell r="O233">
            <v>0</v>
          </cell>
          <cell r="P233">
            <v>0</v>
          </cell>
          <cell r="Q233">
            <v>0</v>
          </cell>
          <cell r="R233">
            <v>0</v>
          </cell>
          <cell r="S233">
            <v>0</v>
          </cell>
          <cell r="T233" t="str">
            <v>c</v>
          </cell>
          <cell r="U233" t="str">
            <v>c</v>
          </cell>
          <cell r="V233" t="str">
            <v>c</v>
          </cell>
          <cell r="W233" t="str">
            <v>c</v>
          </cell>
          <cell r="X233" t="str">
            <v>c</v>
          </cell>
          <cell r="Y233" t="str">
            <v>c</v>
          </cell>
          <cell r="Z233" t="str">
            <v>c</v>
          </cell>
          <cell r="AA233" t="str">
            <v>c</v>
          </cell>
          <cell r="AB233" t="str">
            <v>c</v>
          </cell>
          <cell r="AC233" t="str">
            <v>c</v>
          </cell>
          <cell r="AD233" t="str">
            <v>c</v>
          </cell>
          <cell r="AE233" t="str">
            <v>c</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t="str">
            <v>s</v>
          </cell>
          <cell r="AZ233" t="str">
            <v>s</v>
          </cell>
          <cell r="BA233" t="str">
            <v>s</v>
          </cell>
          <cell r="BB233" t="str">
            <v>s</v>
          </cell>
          <cell r="BC233">
            <v>0</v>
          </cell>
          <cell r="BD233" t="str">
            <v>s</v>
          </cell>
          <cell r="BE233" t="str">
            <v>s</v>
          </cell>
          <cell r="BF233" t="str">
            <v>s</v>
          </cell>
          <cell r="BG233">
            <v>0</v>
          </cell>
          <cell r="BH233" t="str">
            <v>s</v>
          </cell>
          <cell r="BI233" t="str">
            <v>s</v>
          </cell>
          <cell r="BJ233" t="str">
            <v>s</v>
          </cell>
          <cell r="BK233">
            <v>0</v>
          </cell>
          <cell r="BL233" t="str">
            <v>s</v>
          </cell>
          <cell r="BM233" t="str">
            <v>s</v>
          </cell>
          <cell r="BN233" t="str">
            <v>s</v>
          </cell>
          <cell r="BO233">
            <v>0</v>
          </cell>
          <cell r="BP233">
            <v>0</v>
          </cell>
          <cell r="BQ233" t="str">
            <v>c</v>
          </cell>
          <cell r="BR233" t="str">
            <v>c</v>
          </cell>
          <cell r="BS233" t="str">
            <v>c</v>
          </cell>
          <cell r="BT233" t="str">
            <v>c</v>
          </cell>
          <cell r="BU233" t="str">
            <v>c</v>
          </cell>
          <cell r="BV233" t="str">
            <v>c</v>
          </cell>
          <cell r="BW233" t="str">
            <v>c</v>
          </cell>
          <cell r="BX233" t="str">
            <v>c</v>
          </cell>
          <cell r="BY233" t="str">
            <v>c</v>
          </cell>
          <cell r="BZ233" t="str">
            <v>c</v>
          </cell>
          <cell r="CA233" t="str">
            <v>c</v>
          </cell>
          <cell r="CB233" t="str">
            <v>c</v>
          </cell>
          <cell r="CC233" t="str">
            <v>c</v>
          </cell>
          <cell r="CD233" t="str">
            <v>c</v>
          </cell>
          <cell r="CE233" t="str">
            <v>c</v>
          </cell>
          <cell r="CF233" t="str">
            <v>c</v>
          </cell>
          <cell r="CG233">
            <v>0</v>
          </cell>
          <cell r="CH233">
            <v>0</v>
          </cell>
          <cell r="CI233">
            <v>0</v>
          </cell>
          <cell r="CJ233">
            <v>0</v>
          </cell>
          <cell r="CK233">
            <v>0</v>
          </cell>
          <cell r="CL233">
            <v>0</v>
          </cell>
          <cell r="CM233">
            <v>0</v>
          </cell>
          <cell r="CN233">
            <v>0</v>
          </cell>
          <cell r="CO233">
            <v>0</v>
          </cell>
          <cell r="CP233">
            <v>0</v>
          </cell>
          <cell r="CQ233">
            <v>0</v>
          </cell>
          <cell r="CR233">
            <v>0</v>
          </cell>
          <cell r="CS233">
            <v>0</v>
          </cell>
          <cell r="CT233">
            <v>0</v>
          </cell>
          <cell r="CU233">
            <v>0</v>
          </cell>
          <cell r="CV233">
            <v>0</v>
          </cell>
          <cell r="CW233">
            <v>0</v>
          </cell>
        </row>
        <row r="234">
          <cell r="E234" t="str">
            <v>OPERATING</v>
          </cell>
          <cell r="F234" t="str">
            <v>c</v>
          </cell>
          <cell r="G234" t="str">
            <v>c</v>
          </cell>
          <cell r="H234" t="str">
            <v>c</v>
          </cell>
          <cell r="I234" t="str">
            <v>c</v>
          </cell>
          <cell r="J234" t="str">
            <v>c</v>
          </cell>
          <cell r="K234" t="str">
            <v>c</v>
          </cell>
          <cell r="L234" t="str">
            <v>c</v>
          </cell>
          <cell r="M234" t="str">
            <v>c</v>
          </cell>
          <cell r="N234" t="str">
            <v>c</v>
          </cell>
          <cell r="O234" t="str">
            <v>c</v>
          </cell>
          <cell r="P234" t="str">
            <v>c</v>
          </cell>
          <cell r="Q234" t="str">
            <v>c</v>
          </cell>
          <cell r="R234" t="str">
            <v>c</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t="str">
            <v>s</v>
          </cell>
          <cell r="AI234" t="str">
            <v>s</v>
          </cell>
          <cell r="AJ234" t="str">
            <v>s</v>
          </cell>
          <cell r="AK234" t="str">
            <v>s</v>
          </cell>
          <cell r="AL234">
            <v>0</v>
          </cell>
          <cell r="AM234" t="str">
            <v>s</v>
          </cell>
          <cell r="AN234" t="str">
            <v>s</v>
          </cell>
          <cell r="AO234" t="str">
            <v>s</v>
          </cell>
          <cell r="AP234">
            <v>0</v>
          </cell>
          <cell r="AQ234" t="str">
            <v>s</v>
          </cell>
          <cell r="AR234" t="str">
            <v>s</v>
          </cell>
          <cell r="AS234" t="str">
            <v>s</v>
          </cell>
          <cell r="AT234">
            <v>0</v>
          </cell>
          <cell r="AU234">
            <v>0</v>
          </cell>
          <cell r="AV234" t="str">
            <v>c</v>
          </cell>
          <cell r="AW234" t="str">
            <v>c</v>
          </cell>
          <cell r="AX234" t="str">
            <v>c</v>
          </cell>
          <cell r="AY234" t="str">
            <v>c</v>
          </cell>
          <cell r="AZ234" t="str">
            <v>c</v>
          </cell>
          <cell r="BA234" t="str">
            <v>c</v>
          </cell>
          <cell r="BB234" t="str">
            <v>c</v>
          </cell>
          <cell r="BC234" t="str">
            <v>c</v>
          </cell>
          <cell r="BD234" t="str">
            <v>c</v>
          </cell>
          <cell r="BE234" t="str">
            <v>c</v>
          </cell>
          <cell r="BF234" t="str">
            <v>c</v>
          </cell>
          <cell r="BG234" t="str">
            <v>c</v>
          </cell>
          <cell r="BH234" t="str">
            <v>c</v>
          </cell>
          <cell r="BI234" t="str">
            <v>c</v>
          </cell>
          <cell r="BJ234" t="str">
            <v>c</v>
          </cell>
          <cell r="BK234" t="str">
            <v>c</v>
          </cell>
          <cell r="BL234">
            <v>0</v>
          </cell>
          <cell r="BM234">
            <v>0</v>
          </cell>
          <cell r="BN234">
            <v>0</v>
          </cell>
          <cell r="BO234">
            <v>0</v>
          </cell>
          <cell r="BP234">
            <v>0</v>
          </cell>
          <cell r="BQ234">
            <v>0</v>
          </cell>
          <cell r="BR234">
            <v>0</v>
          </cell>
          <cell r="BS234">
            <v>0</v>
          </cell>
          <cell r="BT234">
            <v>0</v>
          </cell>
          <cell r="BU234">
            <v>0</v>
          </cell>
          <cell r="BV234">
            <v>0</v>
          </cell>
          <cell r="BW234">
            <v>0</v>
          </cell>
          <cell r="BX234">
            <v>0</v>
          </cell>
          <cell r="BY234">
            <v>0</v>
          </cell>
          <cell r="BZ234">
            <v>0</v>
          </cell>
          <cell r="CA234">
            <v>0</v>
          </cell>
          <cell r="CB234">
            <v>0</v>
          </cell>
          <cell r="CC234">
            <v>0</v>
          </cell>
          <cell r="CD234">
            <v>0</v>
          </cell>
          <cell r="CE234">
            <v>0</v>
          </cell>
          <cell r="CF234">
            <v>0</v>
          </cell>
          <cell r="CG234">
            <v>0</v>
          </cell>
          <cell r="CH234">
            <v>0</v>
          </cell>
          <cell r="CI234">
            <v>0</v>
          </cell>
          <cell r="CJ234" t="str">
            <v>s</v>
          </cell>
          <cell r="CK234" t="str">
            <v>s</v>
          </cell>
          <cell r="CL234" t="str">
            <v>s</v>
          </cell>
          <cell r="CM234" t="str">
            <v>s</v>
          </cell>
          <cell r="CN234">
            <v>0</v>
          </cell>
          <cell r="CO234" t="str">
            <v>s</v>
          </cell>
          <cell r="CP234" t="str">
            <v>s</v>
          </cell>
          <cell r="CQ234" t="str">
            <v>s</v>
          </cell>
          <cell r="CR234">
            <v>0</v>
          </cell>
          <cell r="CS234" t="str">
            <v>s</v>
          </cell>
          <cell r="CT234" t="str">
            <v>s</v>
          </cell>
          <cell r="CU234" t="str">
            <v>s</v>
          </cell>
          <cell r="CV234">
            <v>0</v>
          </cell>
          <cell r="CW234">
            <v>0</v>
          </cell>
        </row>
        <row r="235">
          <cell r="E235" t="str">
            <v>OPERATING</v>
          </cell>
          <cell r="F235">
            <v>0</v>
          </cell>
          <cell r="G235">
            <v>0</v>
          </cell>
          <cell r="H235">
            <v>0</v>
          </cell>
          <cell r="I235">
            <v>0</v>
          </cell>
          <cell r="J235">
            <v>0</v>
          </cell>
          <cell r="K235">
            <v>0</v>
          </cell>
          <cell r="L235">
            <v>0</v>
          </cell>
          <cell r="M235">
            <v>0</v>
          </cell>
          <cell r="N235">
            <v>0</v>
          </cell>
          <cell r="O235" t="str">
            <v>s</v>
          </cell>
          <cell r="P235" t="str">
            <v>s</v>
          </cell>
          <cell r="Q235" t="str">
            <v>s</v>
          </cell>
          <cell r="R235" t="str">
            <v>s</v>
          </cell>
          <cell r="S235">
            <v>0</v>
          </cell>
          <cell r="T235" t="str">
            <v>s</v>
          </cell>
          <cell r="U235" t="str">
            <v>s</v>
          </cell>
          <cell r="V235" t="str">
            <v>s</v>
          </cell>
          <cell r="W235">
            <v>0</v>
          </cell>
          <cell r="X235" t="str">
            <v>s</v>
          </cell>
          <cell r="Y235" t="str">
            <v>s</v>
          </cell>
          <cell r="Z235" t="str">
            <v>s</v>
          </cell>
          <cell r="AA235">
            <v>0</v>
          </cell>
          <cell r="AB235" t="str">
            <v>s</v>
          </cell>
          <cell r="AC235" t="str">
            <v>s</v>
          </cell>
          <cell r="AD235" t="str">
            <v>s</v>
          </cell>
          <cell r="AE235">
            <v>0</v>
          </cell>
          <cell r="AF235">
            <v>0</v>
          </cell>
          <cell r="AG235" t="str">
            <v>c</v>
          </cell>
          <cell r="AH235" t="str">
            <v>c</v>
          </cell>
          <cell r="AI235" t="str">
            <v>c</v>
          </cell>
          <cell r="AJ235" t="str">
            <v>c</v>
          </cell>
          <cell r="AK235" t="str">
            <v>c</v>
          </cell>
          <cell r="AL235" t="str">
            <v>c</v>
          </cell>
          <cell r="AM235" t="str">
            <v>c</v>
          </cell>
          <cell r="AN235" t="str">
            <v>c</v>
          </cell>
          <cell r="AO235" t="str">
            <v>c</v>
          </cell>
          <cell r="AP235" t="str">
            <v>c</v>
          </cell>
          <cell r="AQ235" t="str">
            <v>c</v>
          </cell>
          <cell r="AR235" t="str">
            <v>c</v>
          </cell>
          <cell r="AS235" t="str">
            <v>c</v>
          </cell>
          <cell r="AT235" t="str">
            <v>c</v>
          </cell>
          <cell r="AU235" t="str">
            <v>c</v>
          </cell>
          <cell r="AV235" t="str">
            <v>c</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t="str">
            <v>s</v>
          </cell>
          <cell r="BR235" t="str">
            <v>s</v>
          </cell>
          <cell r="BS235" t="str">
            <v>s</v>
          </cell>
          <cell r="BT235" t="str">
            <v>s</v>
          </cell>
          <cell r="BU235">
            <v>0</v>
          </cell>
          <cell r="BV235" t="str">
            <v>s</v>
          </cell>
          <cell r="BW235" t="str">
            <v>s</v>
          </cell>
          <cell r="BX235" t="str">
            <v>s</v>
          </cell>
          <cell r="BY235">
            <v>0</v>
          </cell>
          <cell r="BZ235" t="str">
            <v>s</v>
          </cell>
          <cell r="CA235" t="str">
            <v>s</v>
          </cell>
          <cell r="CB235" t="str">
            <v>s</v>
          </cell>
          <cell r="CC235">
            <v>0</v>
          </cell>
          <cell r="CD235" t="str">
            <v>s</v>
          </cell>
          <cell r="CE235" t="str">
            <v>s</v>
          </cell>
          <cell r="CF235" t="str">
            <v>s</v>
          </cell>
          <cell r="CG235">
            <v>0</v>
          </cell>
          <cell r="CH235">
            <v>0</v>
          </cell>
          <cell r="CI235" t="str">
            <v>c</v>
          </cell>
          <cell r="CJ235" t="str">
            <v>c</v>
          </cell>
          <cell r="CK235" t="str">
            <v>c</v>
          </cell>
          <cell r="CL235" t="str">
            <v>c</v>
          </cell>
          <cell r="CM235" t="str">
            <v>c</v>
          </cell>
          <cell r="CN235" t="str">
            <v>c</v>
          </cell>
          <cell r="CO235" t="str">
            <v>c</v>
          </cell>
          <cell r="CP235" t="str">
            <v>c</v>
          </cell>
          <cell r="CQ235" t="str">
            <v>c</v>
          </cell>
          <cell r="CR235" t="str">
            <v>c</v>
          </cell>
          <cell r="CS235" t="str">
            <v>c</v>
          </cell>
          <cell r="CT235" t="str">
            <v>c</v>
          </cell>
          <cell r="CU235" t="str">
            <v>c</v>
          </cell>
          <cell r="CV235" t="str">
            <v>c</v>
          </cell>
          <cell r="CW235" t="str">
            <v>c</v>
          </cell>
        </row>
        <row r="236">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t="str">
            <v>r</v>
          </cell>
          <cell r="AK236" t="str">
            <v>r</v>
          </cell>
          <cell r="AL236" t="str">
            <v>r</v>
          </cell>
          <cell r="AM236" t="str">
            <v>r</v>
          </cell>
          <cell r="AN236" t="str">
            <v>r</v>
          </cell>
          <cell r="AO236" t="str">
            <v>r</v>
          </cell>
          <cell r="AP236" t="str">
            <v>r</v>
          </cell>
          <cell r="AQ236" t="str">
            <v>r</v>
          </cell>
          <cell r="AR236" t="str">
            <v>r</v>
          </cell>
          <cell r="AS236" t="str">
            <v>r</v>
          </cell>
          <cell r="AT236" t="str">
            <v>r</v>
          </cell>
          <cell r="AU236" t="str">
            <v>r</v>
          </cell>
          <cell r="AV236" t="str">
            <v>r</v>
          </cell>
          <cell r="AW236" t="str">
            <v>r</v>
          </cell>
          <cell r="AX236" t="str">
            <v>r</v>
          </cell>
          <cell r="AY236" t="str">
            <v>r</v>
          </cell>
          <cell r="AZ236" t="str">
            <v>r</v>
          </cell>
          <cell r="BA236" t="str">
            <v>r</v>
          </cell>
          <cell r="BB236" t="str">
            <v>r</v>
          </cell>
          <cell r="BC236" t="str">
            <v>r</v>
          </cell>
          <cell r="BD236" t="str">
            <v>r</v>
          </cell>
          <cell r="BE236" t="str">
            <v>r</v>
          </cell>
          <cell r="BF236" t="str">
            <v>r</v>
          </cell>
          <cell r="BG236" t="str">
            <v>r</v>
          </cell>
          <cell r="BH236">
            <v>0</v>
          </cell>
          <cell r="BI236">
            <v>0</v>
          </cell>
          <cell r="BJ236" t="str">
            <v>ca</v>
          </cell>
          <cell r="BK236" t="str">
            <v>ca</v>
          </cell>
          <cell r="BL236" t="str">
            <v>ca</v>
          </cell>
          <cell r="BM236" t="str">
            <v>ca</v>
          </cell>
          <cell r="BN236" t="str">
            <v>ca</v>
          </cell>
          <cell r="BO236" t="str">
            <v>ca</v>
          </cell>
          <cell r="BP236" t="str">
            <v>ca</v>
          </cell>
          <cell r="BQ236" t="str">
            <v>ca</v>
          </cell>
          <cell r="BR236" t="str">
            <v>ca</v>
          </cell>
          <cell r="BS236" t="str">
            <v>ca</v>
          </cell>
          <cell r="BT236" t="str">
            <v>ca</v>
          </cell>
          <cell r="BU236" t="str">
            <v>ca</v>
          </cell>
          <cell r="BV236" t="str">
            <v>ca</v>
          </cell>
          <cell r="BW236" t="str">
            <v>ca</v>
          </cell>
          <cell r="BX236" t="str">
            <v>ca</v>
          </cell>
          <cell r="BY236" t="str">
            <v>ca</v>
          </cell>
          <cell r="BZ236" t="str">
            <v>ca</v>
          </cell>
          <cell r="CA236" t="str">
            <v>ca</v>
          </cell>
          <cell r="CB236" t="str">
            <v>ca</v>
          </cell>
          <cell r="CC236" t="str">
            <v>ca</v>
          </cell>
          <cell r="CD236" t="str">
            <v>ca</v>
          </cell>
          <cell r="CE236" t="str">
            <v>ca</v>
          </cell>
          <cell r="CF236" t="str">
            <v>ca</v>
          </cell>
          <cell r="CG236" t="str">
            <v>ca</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row>
        <row r="237">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t="str">
            <v>r</v>
          </cell>
          <cell r="CL237" t="str">
            <v>r</v>
          </cell>
          <cell r="CM237" t="str">
            <v>r</v>
          </cell>
          <cell r="CN237" t="str">
            <v>r</v>
          </cell>
          <cell r="CO237" t="str">
            <v>r</v>
          </cell>
          <cell r="CP237" t="str">
            <v>r</v>
          </cell>
          <cell r="CQ237" t="str">
            <v>r</v>
          </cell>
          <cell r="CR237" t="str">
            <v>r</v>
          </cell>
          <cell r="CS237" t="str">
            <v>r</v>
          </cell>
          <cell r="CT237" t="str">
            <v>r</v>
          </cell>
          <cell r="CU237" t="str">
            <v>r</v>
          </cell>
          <cell r="CV237" t="str">
            <v>r</v>
          </cell>
          <cell r="CW237" t="str">
            <v>r</v>
          </cell>
        </row>
        <row r="238">
          <cell r="F238">
            <v>100</v>
          </cell>
          <cell r="H238">
            <v>100</v>
          </cell>
          <cell r="J238">
            <v>100</v>
          </cell>
          <cell r="L238">
            <v>100</v>
          </cell>
          <cell r="N238">
            <v>100</v>
          </cell>
          <cell r="P238">
            <v>100</v>
          </cell>
          <cell r="R238">
            <v>100</v>
          </cell>
          <cell r="T238">
            <v>100</v>
          </cell>
          <cell r="V238">
            <v>0</v>
          </cell>
          <cell r="X238">
            <v>115</v>
          </cell>
          <cell r="Z238">
            <v>115</v>
          </cell>
          <cell r="AB238">
            <v>115</v>
          </cell>
          <cell r="AD238">
            <v>115</v>
          </cell>
          <cell r="AF238">
            <v>115</v>
          </cell>
          <cell r="AH238">
            <v>115</v>
          </cell>
          <cell r="AJ238">
            <v>115</v>
          </cell>
          <cell r="AL238">
            <v>115</v>
          </cell>
          <cell r="AN238">
            <v>115</v>
          </cell>
          <cell r="AP238">
            <v>115</v>
          </cell>
          <cell r="AR238">
            <v>115</v>
          </cell>
          <cell r="AT238">
            <v>115</v>
          </cell>
          <cell r="AV238">
            <v>115</v>
          </cell>
          <cell r="AX238">
            <v>115</v>
          </cell>
          <cell r="AZ238">
            <v>115</v>
          </cell>
          <cell r="BB238">
            <v>115</v>
          </cell>
          <cell r="BD238">
            <v>115</v>
          </cell>
          <cell r="BF238">
            <v>115</v>
          </cell>
          <cell r="BH238">
            <v>115</v>
          </cell>
          <cell r="BJ238">
            <v>115</v>
          </cell>
          <cell r="BL238">
            <v>115</v>
          </cell>
          <cell r="BN238">
            <v>115</v>
          </cell>
          <cell r="BP238">
            <v>115</v>
          </cell>
          <cell r="BR238">
            <v>115</v>
          </cell>
          <cell r="BT238">
            <v>115</v>
          </cell>
          <cell r="BV238">
            <v>115</v>
          </cell>
          <cell r="BX238">
            <v>115</v>
          </cell>
          <cell r="BZ238">
            <v>115</v>
          </cell>
          <cell r="CB238">
            <v>115</v>
          </cell>
          <cell r="CD238">
            <v>115</v>
          </cell>
          <cell r="CF238">
            <v>115</v>
          </cell>
          <cell r="CH238">
            <v>115</v>
          </cell>
          <cell r="CJ238">
            <v>115</v>
          </cell>
          <cell r="CL238">
            <v>115</v>
          </cell>
          <cell r="CN238">
            <v>115</v>
          </cell>
          <cell r="CP238">
            <v>115</v>
          </cell>
          <cell r="CR238">
            <v>115</v>
          </cell>
          <cell r="CT238">
            <v>115</v>
          </cell>
          <cell r="CV238">
            <v>115</v>
          </cell>
        </row>
        <row r="239">
          <cell r="F239">
            <v>1</v>
          </cell>
          <cell r="H239">
            <v>0</v>
          </cell>
          <cell r="J239">
            <v>0</v>
          </cell>
          <cell r="L239">
            <v>2</v>
          </cell>
          <cell r="N239">
            <v>0</v>
          </cell>
          <cell r="P239">
            <v>1</v>
          </cell>
          <cell r="R239">
            <v>0</v>
          </cell>
          <cell r="T239">
            <v>1</v>
          </cell>
          <cell r="V239">
            <v>0</v>
          </cell>
          <cell r="X239">
            <v>1</v>
          </cell>
          <cell r="Z239">
            <v>0</v>
          </cell>
          <cell r="AB239">
            <v>0</v>
          </cell>
          <cell r="AD239">
            <v>2</v>
          </cell>
          <cell r="AF239">
            <v>0</v>
          </cell>
          <cell r="AH239">
            <v>1</v>
          </cell>
          <cell r="AJ239">
            <v>0</v>
          </cell>
          <cell r="AL239">
            <v>0</v>
          </cell>
          <cell r="AN239">
            <v>1</v>
          </cell>
          <cell r="AP239">
            <v>0</v>
          </cell>
          <cell r="AR239">
            <v>1</v>
          </cell>
          <cell r="AT239">
            <v>0</v>
          </cell>
          <cell r="AV239">
            <v>0</v>
          </cell>
          <cell r="AX239">
            <v>2</v>
          </cell>
          <cell r="AZ239">
            <v>0</v>
          </cell>
          <cell r="BB239">
            <v>1</v>
          </cell>
          <cell r="BD239">
            <v>0</v>
          </cell>
          <cell r="BF239">
            <v>0</v>
          </cell>
          <cell r="BH239">
            <v>1</v>
          </cell>
          <cell r="BJ239">
            <v>0</v>
          </cell>
          <cell r="BL239">
            <v>0</v>
          </cell>
          <cell r="BN239">
            <v>0</v>
          </cell>
          <cell r="BP239">
            <v>2</v>
          </cell>
          <cell r="BR239">
            <v>0</v>
          </cell>
          <cell r="BT239">
            <v>1</v>
          </cell>
          <cell r="BV239">
            <v>0</v>
          </cell>
          <cell r="BX239">
            <v>1</v>
          </cell>
          <cell r="BZ239">
            <v>0</v>
          </cell>
          <cell r="CB239">
            <v>1</v>
          </cell>
          <cell r="CD239">
            <v>0</v>
          </cell>
          <cell r="CF239">
            <v>0</v>
          </cell>
          <cell r="CH239">
            <v>0</v>
          </cell>
          <cell r="CJ239">
            <v>0</v>
          </cell>
          <cell r="CL239">
            <v>2</v>
          </cell>
          <cell r="CN239">
            <v>0</v>
          </cell>
          <cell r="CP239">
            <v>1</v>
          </cell>
          <cell r="CR239">
            <v>0</v>
          </cell>
          <cell r="CT239">
            <v>1</v>
          </cell>
          <cell r="CV239">
            <v>0</v>
          </cell>
        </row>
        <row r="240">
          <cell r="F240" t="str">
            <v>Stop charge at 1000H for dispersing cone cleaning. Duration time: 20 mins</v>
          </cell>
        </row>
        <row r="241">
          <cell r="E241" t="str">
            <v>UNDER REPAIR</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cell r="BM241">
            <v>0</v>
          </cell>
          <cell r="BN241">
            <v>0</v>
          </cell>
          <cell r="BO241">
            <v>0</v>
          </cell>
          <cell r="BP241">
            <v>0</v>
          </cell>
          <cell r="BQ241">
            <v>0</v>
          </cell>
          <cell r="BR241">
            <v>0</v>
          </cell>
          <cell r="BS241">
            <v>0</v>
          </cell>
          <cell r="BT241">
            <v>0</v>
          </cell>
          <cell r="BU241">
            <v>0</v>
          </cell>
          <cell r="BV241">
            <v>0</v>
          </cell>
          <cell r="BW241">
            <v>0</v>
          </cell>
          <cell r="BX241">
            <v>0</v>
          </cell>
          <cell r="BY241">
            <v>0</v>
          </cell>
          <cell r="BZ241">
            <v>0</v>
          </cell>
          <cell r="CA241">
            <v>0</v>
          </cell>
          <cell r="CB241">
            <v>0</v>
          </cell>
          <cell r="CC241">
            <v>0</v>
          </cell>
          <cell r="CD241">
            <v>0</v>
          </cell>
          <cell r="CE241">
            <v>0</v>
          </cell>
          <cell r="CF241">
            <v>0</v>
          </cell>
          <cell r="CG241">
            <v>0</v>
          </cell>
          <cell r="CH241">
            <v>0</v>
          </cell>
          <cell r="CI241">
            <v>0</v>
          </cell>
          <cell r="CJ241">
            <v>0</v>
          </cell>
          <cell r="CK241">
            <v>0</v>
          </cell>
          <cell r="CL241">
            <v>0</v>
          </cell>
          <cell r="CM241">
            <v>0</v>
          </cell>
          <cell r="CN241">
            <v>0</v>
          </cell>
          <cell r="CO241">
            <v>0</v>
          </cell>
          <cell r="CP241">
            <v>0</v>
          </cell>
          <cell r="CQ241">
            <v>0</v>
          </cell>
          <cell r="CR241">
            <v>0</v>
          </cell>
          <cell r="CS241">
            <v>0</v>
          </cell>
          <cell r="CT241">
            <v>0</v>
          </cell>
          <cell r="CU241">
            <v>0</v>
          </cell>
          <cell r="CV241">
            <v>0</v>
          </cell>
          <cell r="CW241">
            <v>0</v>
          </cell>
        </row>
        <row r="242">
          <cell r="E242" t="str">
            <v>OPERATING</v>
          </cell>
          <cell r="F242">
            <v>0</v>
          </cell>
          <cell r="G242">
            <v>0</v>
          </cell>
          <cell r="H242">
            <v>0</v>
          </cell>
          <cell r="I242">
            <v>0</v>
          </cell>
          <cell r="J242">
            <v>0</v>
          </cell>
          <cell r="K242">
            <v>0</v>
          </cell>
          <cell r="L242">
            <v>0</v>
          </cell>
          <cell r="M242">
            <v>0</v>
          </cell>
          <cell r="N242">
            <v>0</v>
          </cell>
          <cell r="O242">
            <v>0</v>
          </cell>
          <cell r="P242">
            <v>0</v>
          </cell>
          <cell r="Q242" t="str">
            <v>s</v>
          </cell>
          <cell r="R242" t="str">
            <v>s</v>
          </cell>
          <cell r="S242" t="str">
            <v>s</v>
          </cell>
          <cell r="T242" t="str">
            <v>s</v>
          </cell>
          <cell r="U242">
            <v>0</v>
          </cell>
          <cell r="V242" t="str">
            <v>s</v>
          </cell>
          <cell r="W242" t="str">
            <v>s</v>
          </cell>
          <cell r="X242" t="str">
            <v>s</v>
          </cell>
          <cell r="Y242">
            <v>0</v>
          </cell>
          <cell r="Z242" t="str">
            <v>s</v>
          </cell>
          <cell r="AA242" t="str">
            <v>s</v>
          </cell>
          <cell r="AB242" t="str">
            <v>s</v>
          </cell>
          <cell r="AC242">
            <v>0</v>
          </cell>
          <cell r="AD242" t="str">
            <v>s</v>
          </cell>
          <cell r="AE242" t="str">
            <v>s</v>
          </cell>
          <cell r="AF242" t="str">
            <v>s</v>
          </cell>
          <cell r="AG242">
            <v>0</v>
          </cell>
          <cell r="AH242">
            <v>0</v>
          </cell>
          <cell r="AI242" t="str">
            <v>c</v>
          </cell>
          <cell r="AJ242" t="str">
            <v>c</v>
          </cell>
          <cell r="AK242" t="str">
            <v>c</v>
          </cell>
          <cell r="AL242" t="str">
            <v>c</v>
          </cell>
          <cell r="AM242" t="str">
            <v>c</v>
          </cell>
          <cell r="AN242" t="str">
            <v>c</v>
          </cell>
          <cell r="AO242" t="str">
            <v>c</v>
          </cell>
          <cell r="AP242" t="str">
            <v>c</v>
          </cell>
          <cell r="AQ242" t="str">
            <v>c</v>
          </cell>
          <cell r="AR242" t="str">
            <v>c</v>
          </cell>
          <cell r="AS242" t="str">
            <v>c</v>
          </cell>
          <cell r="AT242" t="str">
            <v>c</v>
          </cell>
          <cell r="AU242" t="str">
            <v>c</v>
          </cell>
          <cell r="AV242" t="str">
            <v>c</v>
          </cell>
          <cell r="AW242" t="str">
            <v>c</v>
          </cell>
          <cell r="AX242" t="str">
            <v>c</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cell r="BM242">
            <v>0</v>
          </cell>
          <cell r="BN242">
            <v>0</v>
          </cell>
          <cell r="BO242">
            <v>0</v>
          </cell>
          <cell r="BP242">
            <v>0</v>
          </cell>
          <cell r="BQ242">
            <v>0</v>
          </cell>
          <cell r="BR242">
            <v>0</v>
          </cell>
          <cell r="BS242">
            <v>0</v>
          </cell>
          <cell r="BT242" t="str">
            <v>s</v>
          </cell>
          <cell r="BU242" t="str">
            <v>s</v>
          </cell>
          <cell r="BV242" t="str">
            <v>s</v>
          </cell>
          <cell r="BW242" t="str">
            <v>s</v>
          </cell>
          <cell r="BX242">
            <v>0</v>
          </cell>
          <cell r="BY242" t="str">
            <v>s</v>
          </cell>
          <cell r="BZ242" t="str">
            <v>s</v>
          </cell>
          <cell r="CA242" t="str">
            <v>s</v>
          </cell>
          <cell r="CB242">
            <v>0</v>
          </cell>
          <cell r="CC242" t="str">
            <v>s</v>
          </cell>
          <cell r="CD242" t="str">
            <v>s</v>
          </cell>
          <cell r="CE242" t="str">
            <v>s</v>
          </cell>
          <cell r="CF242">
            <v>0</v>
          </cell>
          <cell r="CG242" t="str">
            <v>s</v>
          </cell>
          <cell r="CH242" t="str">
            <v>s</v>
          </cell>
          <cell r="CI242" t="str">
            <v>s</v>
          </cell>
          <cell r="CJ242">
            <v>0</v>
          </cell>
          <cell r="CK242">
            <v>0</v>
          </cell>
          <cell r="CL242" t="str">
            <v>c</v>
          </cell>
          <cell r="CM242" t="str">
            <v>c</v>
          </cell>
          <cell r="CN242" t="str">
            <v>c</v>
          </cell>
          <cell r="CO242" t="str">
            <v>c</v>
          </cell>
          <cell r="CP242" t="str">
            <v>c</v>
          </cell>
          <cell r="CQ242" t="str">
            <v>c</v>
          </cell>
          <cell r="CR242" t="str">
            <v>c</v>
          </cell>
          <cell r="CS242" t="str">
            <v>c</v>
          </cell>
          <cell r="CT242" t="str">
            <v>c</v>
          </cell>
          <cell r="CU242" t="str">
            <v>c</v>
          </cell>
          <cell r="CV242" t="str">
            <v>c</v>
          </cell>
          <cell r="CW242" t="str">
            <v>c</v>
          </cell>
        </row>
        <row r="243">
          <cell r="E243" t="str">
            <v>OPERATING</v>
          </cell>
          <cell r="F243" t="str">
            <v>s</v>
          </cell>
          <cell r="G243" t="str">
            <v>s</v>
          </cell>
          <cell r="H243" t="str">
            <v>s</v>
          </cell>
          <cell r="I243">
            <v>0</v>
          </cell>
          <cell r="J243" t="str">
            <v>s</v>
          </cell>
          <cell r="K243" t="str">
            <v>s</v>
          </cell>
          <cell r="L243" t="str">
            <v>s</v>
          </cell>
          <cell r="M243">
            <v>0</v>
          </cell>
          <cell r="N243">
            <v>0</v>
          </cell>
          <cell r="O243" t="str">
            <v>c</v>
          </cell>
          <cell r="P243" t="str">
            <v>c</v>
          </cell>
          <cell r="Q243" t="str">
            <v>c</v>
          </cell>
          <cell r="R243" t="str">
            <v>c</v>
          </cell>
          <cell r="S243" t="str">
            <v>c</v>
          </cell>
          <cell r="T243" t="str">
            <v>c</v>
          </cell>
          <cell r="U243" t="str">
            <v>c</v>
          </cell>
          <cell r="V243" t="str">
            <v>c</v>
          </cell>
          <cell r="W243" t="str">
            <v>c</v>
          </cell>
          <cell r="X243" t="str">
            <v>c</v>
          </cell>
          <cell r="Y243" t="str">
            <v>c</v>
          </cell>
          <cell r="Z243" t="str">
            <v>c</v>
          </cell>
          <cell r="AA243" t="str">
            <v>c</v>
          </cell>
          <cell r="AB243" t="str">
            <v>c</v>
          </cell>
          <cell r="AC243" t="str">
            <v>c</v>
          </cell>
          <cell r="AD243" t="str">
            <v>c</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t="str">
            <v>s</v>
          </cell>
          <cell r="BD243" t="str">
            <v>s</v>
          </cell>
          <cell r="BE243" t="str">
            <v>s</v>
          </cell>
          <cell r="BF243" t="str">
            <v>s</v>
          </cell>
          <cell r="BG243">
            <v>0</v>
          </cell>
          <cell r="BH243" t="str">
            <v>s</v>
          </cell>
          <cell r="BI243" t="str">
            <v>s</v>
          </cell>
          <cell r="BJ243" t="str">
            <v>s</v>
          </cell>
          <cell r="BK243">
            <v>0</v>
          </cell>
          <cell r="BL243" t="str">
            <v>s</v>
          </cell>
          <cell r="BM243" t="str">
            <v>s</v>
          </cell>
          <cell r="BN243" t="str">
            <v>s</v>
          </cell>
          <cell r="BO243">
            <v>0</v>
          </cell>
          <cell r="BP243">
            <v>0</v>
          </cell>
          <cell r="BQ243" t="str">
            <v>c</v>
          </cell>
          <cell r="BR243" t="str">
            <v>c</v>
          </cell>
          <cell r="BS243" t="str">
            <v>c</v>
          </cell>
          <cell r="BT243" t="str">
            <v>c</v>
          </cell>
          <cell r="BU243" t="str">
            <v>c</v>
          </cell>
          <cell r="BV243" t="str">
            <v>c</v>
          </cell>
          <cell r="BW243" t="str">
            <v>c</v>
          </cell>
          <cell r="BX243" t="str">
            <v>c</v>
          </cell>
          <cell r="BY243" t="str">
            <v>c</v>
          </cell>
          <cell r="BZ243" t="str">
            <v>c</v>
          </cell>
          <cell r="CA243" t="str">
            <v>c</v>
          </cell>
          <cell r="CB243" t="str">
            <v>c</v>
          </cell>
          <cell r="CC243" t="str">
            <v>c</v>
          </cell>
          <cell r="CD243" t="str">
            <v>c</v>
          </cell>
          <cell r="CE243" t="str">
            <v>c</v>
          </cell>
          <cell r="CF243" t="str">
            <v>c</v>
          </cell>
          <cell r="CG243">
            <v>0</v>
          </cell>
          <cell r="CH243">
            <v>0</v>
          </cell>
          <cell r="CI243">
            <v>0</v>
          </cell>
          <cell r="CJ243">
            <v>0</v>
          </cell>
          <cell r="CK243">
            <v>0</v>
          </cell>
          <cell r="CL243">
            <v>0</v>
          </cell>
          <cell r="CM243">
            <v>0</v>
          </cell>
          <cell r="CN243">
            <v>0</v>
          </cell>
          <cell r="CO243">
            <v>0</v>
          </cell>
          <cell r="CP243">
            <v>0</v>
          </cell>
          <cell r="CQ243">
            <v>0</v>
          </cell>
          <cell r="CR243">
            <v>0</v>
          </cell>
          <cell r="CS243">
            <v>0</v>
          </cell>
          <cell r="CT243">
            <v>0</v>
          </cell>
          <cell r="CU243">
            <v>0</v>
          </cell>
          <cell r="CV243">
            <v>0</v>
          </cell>
          <cell r="CW243">
            <v>0</v>
          </cell>
        </row>
        <row r="244">
          <cell r="E244" t="str">
            <v>OPERATING</v>
          </cell>
          <cell r="F244" t="str">
            <v>c</v>
          </cell>
          <cell r="G244" t="str">
            <v>c</v>
          </cell>
          <cell r="H244" t="str">
            <v>c</v>
          </cell>
          <cell r="I244" t="str">
            <v>c</v>
          </cell>
          <cell r="J244" t="str">
            <v>c</v>
          </cell>
          <cell r="K244" t="str">
            <v>c</v>
          </cell>
          <cell r="L244" t="str">
            <v>c</v>
          </cell>
          <cell r="M244" t="str">
            <v>c</v>
          </cell>
          <cell r="N244" t="str">
            <v>c</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t="str">
            <v>s</v>
          </cell>
          <cell r="AK244" t="str">
            <v>s</v>
          </cell>
          <cell r="AL244" t="str">
            <v>s</v>
          </cell>
          <cell r="AM244" t="str">
            <v>s</v>
          </cell>
          <cell r="AN244">
            <v>0</v>
          </cell>
          <cell r="AO244" t="str">
            <v>s</v>
          </cell>
          <cell r="AP244" t="str">
            <v>s</v>
          </cell>
          <cell r="AQ244" t="str">
            <v>s</v>
          </cell>
          <cell r="AR244">
            <v>0</v>
          </cell>
          <cell r="AS244" t="str">
            <v>s</v>
          </cell>
          <cell r="AT244" t="str">
            <v>s</v>
          </cell>
          <cell r="AU244" t="str">
            <v>s</v>
          </cell>
          <cell r="AV244">
            <v>0</v>
          </cell>
          <cell r="AW244" t="str">
            <v>s</v>
          </cell>
          <cell r="AX244" t="str">
            <v>s</v>
          </cell>
          <cell r="AY244" t="str">
            <v>s</v>
          </cell>
          <cell r="AZ244">
            <v>0</v>
          </cell>
          <cell r="BA244">
            <v>0</v>
          </cell>
          <cell r="BB244" t="str">
            <v>c</v>
          </cell>
          <cell r="BC244" t="str">
            <v>c</v>
          </cell>
          <cell r="BD244" t="str">
            <v>c</v>
          </cell>
          <cell r="BE244" t="str">
            <v>c</v>
          </cell>
          <cell r="BF244" t="str">
            <v>c</v>
          </cell>
          <cell r="BG244" t="str">
            <v>c</v>
          </cell>
          <cell r="BH244" t="str">
            <v>c</v>
          </cell>
          <cell r="BI244" t="str">
            <v>c</v>
          </cell>
          <cell r="BJ244" t="str">
            <v>c</v>
          </cell>
          <cell r="BK244" t="str">
            <v>c</v>
          </cell>
          <cell r="BL244" t="str">
            <v>c</v>
          </cell>
          <cell r="BM244" t="str">
            <v>c</v>
          </cell>
          <cell r="BN244" t="str">
            <v>c</v>
          </cell>
          <cell r="BO244" t="str">
            <v>c</v>
          </cell>
          <cell r="BP244" t="str">
            <v>c</v>
          </cell>
          <cell r="BQ244" t="str">
            <v>c</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t="str">
            <v>s</v>
          </cell>
          <cell r="CM244" t="str">
            <v>s</v>
          </cell>
          <cell r="CN244" t="str">
            <v>s</v>
          </cell>
          <cell r="CO244" t="str">
            <v>s</v>
          </cell>
          <cell r="CP244">
            <v>0</v>
          </cell>
          <cell r="CQ244" t="str">
            <v>s</v>
          </cell>
          <cell r="CR244" t="str">
            <v>s</v>
          </cell>
          <cell r="CS244" t="str">
            <v>s</v>
          </cell>
          <cell r="CT244">
            <v>0</v>
          </cell>
          <cell r="CU244" t="str">
            <v>s</v>
          </cell>
          <cell r="CV244" t="str">
            <v>s</v>
          </cell>
          <cell r="CW244" t="str">
            <v>s</v>
          </cell>
        </row>
        <row r="245">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t="str">
            <v>r</v>
          </cell>
          <cell r="BD245" t="str">
            <v>r</v>
          </cell>
          <cell r="BE245" t="str">
            <v>r</v>
          </cell>
          <cell r="BF245" t="str">
            <v>r</v>
          </cell>
          <cell r="BG245" t="str">
            <v>r</v>
          </cell>
          <cell r="BH245" t="str">
            <v>r</v>
          </cell>
          <cell r="BI245" t="str">
            <v>r</v>
          </cell>
          <cell r="BJ245" t="str">
            <v>r</v>
          </cell>
          <cell r="BK245" t="str">
            <v>r</v>
          </cell>
          <cell r="BL245" t="str">
            <v>r</v>
          </cell>
          <cell r="BM245" t="str">
            <v>r</v>
          </cell>
          <cell r="BN245" t="str">
            <v>r</v>
          </cell>
          <cell r="BO245" t="str">
            <v>r</v>
          </cell>
          <cell r="BP245" t="str">
            <v>r</v>
          </cell>
          <cell r="BQ245" t="str">
            <v>r</v>
          </cell>
          <cell r="BR245" t="str">
            <v>r</v>
          </cell>
          <cell r="BS245" t="str">
            <v>r</v>
          </cell>
          <cell r="BT245" t="str">
            <v>r</v>
          </cell>
          <cell r="BU245" t="str">
            <v>r</v>
          </cell>
          <cell r="BV245" t="str">
            <v>r</v>
          </cell>
          <cell r="BW245" t="str">
            <v>r</v>
          </cell>
          <cell r="BX245" t="str">
            <v>r</v>
          </cell>
          <cell r="BY245" t="str">
            <v>r</v>
          </cell>
          <cell r="BZ245" t="str">
            <v>r</v>
          </cell>
          <cell r="CA245">
            <v>0</v>
          </cell>
          <cell r="CB245">
            <v>0</v>
          </cell>
          <cell r="CC245" t="str">
            <v>ca</v>
          </cell>
          <cell r="CD245" t="str">
            <v>ca</v>
          </cell>
          <cell r="CE245" t="str">
            <v>ca</v>
          </cell>
          <cell r="CF245" t="str">
            <v>ca</v>
          </cell>
          <cell r="CG245" t="str">
            <v>ca</v>
          </cell>
          <cell r="CH245" t="str">
            <v>ca</v>
          </cell>
          <cell r="CI245" t="str">
            <v>ca</v>
          </cell>
          <cell r="CJ245" t="str">
            <v>ca</v>
          </cell>
          <cell r="CK245" t="str">
            <v>ca</v>
          </cell>
          <cell r="CL245" t="str">
            <v>ca</v>
          </cell>
          <cell r="CM245" t="str">
            <v>ca</v>
          </cell>
          <cell r="CN245" t="str">
            <v>ca</v>
          </cell>
          <cell r="CO245" t="str">
            <v>ca</v>
          </cell>
          <cell r="CP245" t="str">
            <v>ca</v>
          </cell>
          <cell r="CQ245" t="str">
            <v>ca</v>
          </cell>
          <cell r="CR245" t="str">
            <v>ca</v>
          </cell>
          <cell r="CS245" t="str">
            <v>ca</v>
          </cell>
          <cell r="CT245" t="str">
            <v>ca</v>
          </cell>
          <cell r="CU245" t="str">
            <v>ca</v>
          </cell>
          <cell r="CV245" t="str">
            <v>ca</v>
          </cell>
          <cell r="CW245" t="str">
            <v>ca</v>
          </cell>
        </row>
        <row r="246">
          <cell r="E246">
            <v>0</v>
          </cell>
          <cell r="F246" t="str">
            <v>r</v>
          </cell>
          <cell r="G246" t="str">
            <v>r</v>
          </cell>
          <cell r="H246" t="str">
            <v>r</v>
          </cell>
          <cell r="I246" t="str">
            <v>r</v>
          </cell>
          <cell r="J246" t="str">
            <v>r</v>
          </cell>
          <cell r="K246" t="str">
            <v>r</v>
          </cell>
          <cell r="L246" t="str">
            <v>r</v>
          </cell>
          <cell r="M246" t="str">
            <v>r</v>
          </cell>
          <cell r="N246" t="str">
            <v>r</v>
          </cell>
          <cell r="O246" t="str">
            <v>r</v>
          </cell>
          <cell r="P246" t="str">
            <v>r</v>
          </cell>
          <cell r="Q246" t="str">
            <v>r</v>
          </cell>
          <cell r="R246" t="str">
            <v>r</v>
          </cell>
          <cell r="S246" t="str">
            <v>r</v>
          </cell>
          <cell r="T246" t="str">
            <v>r</v>
          </cell>
          <cell r="U246" t="str">
            <v>r</v>
          </cell>
          <cell r="V246" t="str">
            <v>r</v>
          </cell>
          <cell r="W246" t="str">
            <v>r</v>
          </cell>
          <cell r="X246">
            <v>0</v>
          </cell>
          <cell r="Y246">
            <v>0</v>
          </cell>
          <cell r="Z246" t="str">
            <v>ca</v>
          </cell>
          <cell r="AA246" t="str">
            <v>ca</v>
          </cell>
          <cell r="AB246" t="str">
            <v>ca</v>
          </cell>
          <cell r="AC246" t="str">
            <v>ca</v>
          </cell>
          <cell r="AD246" t="str">
            <v>ca</v>
          </cell>
          <cell r="AE246" t="str">
            <v>ca</v>
          </cell>
          <cell r="AF246" t="str">
            <v>ca</v>
          </cell>
          <cell r="AG246" t="str">
            <v>ca</v>
          </cell>
          <cell r="AH246" t="str">
            <v>ca</v>
          </cell>
          <cell r="AI246" t="str">
            <v>ca</v>
          </cell>
          <cell r="AJ246" t="str">
            <v>ca</v>
          </cell>
          <cell r="AK246" t="str">
            <v>ca</v>
          </cell>
          <cell r="AL246" t="str">
            <v>ca</v>
          </cell>
          <cell r="AM246" t="str">
            <v>ca</v>
          </cell>
          <cell r="AN246" t="str">
            <v>ca</v>
          </cell>
          <cell r="AO246" t="str">
            <v>ca</v>
          </cell>
          <cell r="AP246" t="str">
            <v>ca</v>
          </cell>
          <cell r="AQ246" t="str">
            <v>ca</v>
          </cell>
          <cell r="AR246" t="str">
            <v>ca</v>
          </cell>
          <cell r="AS246" t="str">
            <v>ca</v>
          </cell>
          <cell r="AT246" t="str">
            <v>ca</v>
          </cell>
          <cell r="AU246" t="str">
            <v>ca</v>
          </cell>
          <cell r="AV246" t="str">
            <v>ca</v>
          </cell>
          <cell r="AW246" t="str">
            <v>ca</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cell r="BM246">
            <v>0</v>
          </cell>
          <cell r="BN246">
            <v>0</v>
          </cell>
          <cell r="BO246">
            <v>0</v>
          </cell>
          <cell r="BP246">
            <v>0</v>
          </cell>
          <cell r="BQ246">
            <v>0</v>
          </cell>
          <cell r="BR246">
            <v>0</v>
          </cell>
          <cell r="BS246">
            <v>0</v>
          </cell>
          <cell r="BT246">
            <v>0</v>
          </cell>
          <cell r="BU246">
            <v>0</v>
          </cell>
          <cell r="BV246">
            <v>0</v>
          </cell>
          <cell r="BW246">
            <v>0</v>
          </cell>
          <cell r="BX246">
            <v>0</v>
          </cell>
          <cell r="BY246">
            <v>0</v>
          </cell>
          <cell r="BZ246">
            <v>0</v>
          </cell>
          <cell r="CA246">
            <v>0</v>
          </cell>
          <cell r="CB246">
            <v>0</v>
          </cell>
          <cell r="CC246">
            <v>0</v>
          </cell>
          <cell r="CD246">
            <v>0</v>
          </cell>
          <cell r="CE246">
            <v>0</v>
          </cell>
          <cell r="CF246">
            <v>0</v>
          </cell>
          <cell r="CG246">
            <v>0</v>
          </cell>
          <cell r="CH246">
            <v>0</v>
          </cell>
          <cell r="CI246">
            <v>0</v>
          </cell>
          <cell r="CJ246">
            <v>0</v>
          </cell>
          <cell r="CK246">
            <v>0</v>
          </cell>
          <cell r="CL246">
            <v>0</v>
          </cell>
          <cell r="CM246">
            <v>0</v>
          </cell>
          <cell r="CN246">
            <v>0</v>
          </cell>
          <cell r="CO246">
            <v>0</v>
          </cell>
          <cell r="CP246">
            <v>0</v>
          </cell>
          <cell r="CQ246">
            <v>0</v>
          </cell>
          <cell r="CR246">
            <v>0</v>
          </cell>
          <cell r="CS246">
            <v>0</v>
          </cell>
          <cell r="CT246">
            <v>0</v>
          </cell>
          <cell r="CU246">
            <v>0</v>
          </cell>
          <cell r="CV246">
            <v>0</v>
          </cell>
          <cell r="CW246">
            <v>0</v>
          </cell>
        </row>
        <row r="247">
          <cell r="F247">
            <v>100</v>
          </cell>
          <cell r="H247">
            <v>100</v>
          </cell>
          <cell r="J247">
            <v>100</v>
          </cell>
          <cell r="L247">
            <v>100</v>
          </cell>
          <cell r="N247">
            <v>100</v>
          </cell>
          <cell r="P247">
            <v>100</v>
          </cell>
          <cell r="R247">
            <v>100</v>
          </cell>
          <cell r="T247">
            <v>100</v>
          </cell>
          <cell r="V247">
            <v>100</v>
          </cell>
          <cell r="X247">
            <v>100</v>
          </cell>
          <cell r="Z247">
            <v>100</v>
          </cell>
          <cell r="AB247">
            <v>100</v>
          </cell>
          <cell r="AD247">
            <v>100</v>
          </cell>
          <cell r="AF247">
            <v>100</v>
          </cell>
          <cell r="AH247">
            <v>0</v>
          </cell>
          <cell r="AJ247">
            <v>112</v>
          </cell>
          <cell r="AL247">
            <v>112</v>
          </cell>
          <cell r="AN247">
            <v>112</v>
          </cell>
          <cell r="AP247">
            <v>112</v>
          </cell>
          <cell r="AR247">
            <v>112</v>
          </cell>
          <cell r="AT247">
            <v>112</v>
          </cell>
          <cell r="AV247">
            <v>112</v>
          </cell>
          <cell r="AX247">
            <v>112</v>
          </cell>
          <cell r="AZ247">
            <v>112</v>
          </cell>
          <cell r="BB247">
            <v>112</v>
          </cell>
          <cell r="BD247">
            <v>112</v>
          </cell>
          <cell r="BF247">
            <v>112</v>
          </cell>
          <cell r="BH247">
            <v>112</v>
          </cell>
          <cell r="BJ247">
            <v>112</v>
          </cell>
          <cell r="BL247">
            <v>112</v>
          </cell>
          <cell r="BN247">
            <v>112</v>
          </cell>
          <cell r="BP247">
            <v>112</v>
          </cell>
          <cell r="BR247">
            <v>112</v>
          </cell>
          <cell r="BT247">
            <v>112</v>
          </cell>
          <cell r="BV247">
            <v>112</v>
          </cell>
          <cell r="BX247">
            <v>112</v>
          </cell>
          <cell r="BZ247">
            <v>112</v>
          </cell>
          <cell r="CB247">
            <v>112</v>
          </cell>
          <cell r="CD247">
            <v>112</v>
          </cell>
          <cell r="CF247">
            <v>112</v>
          </cell>
          <cell r="CH247">
            <v>112</v>
          </cell>
          <cell r="CJ247">
            <v>112</v>
          </cell>
          <cell r="CL247">
            <v>112</v>
          </cell>
          <cell r="CN247">
            <v>112</v>
          </cell>
          <cell r="CP247">
            <v>112</v>
          </cell>
          <cell r="CR247">
            <v>112</v>
          </cell>
          <cell r="CT247">
            <v>112</v>
          </cell>
          <cell r="CV247">
            <v>112</v>
          </cell>
        </row>
        <row r="248">
          <cell r="F248">
            <v>2</v>
          </cell>
          <cell r="H248">
            <v>0</v>
          </cell>
          <cell r="J248">
            <v>0</v>
          </cell>
          <cell r="L248">
            <v>0</v>
          </cell>
          <cell r="N248">
            <v>1</v>
          </cell>
          <cell r="P248">
            <v>0</v>
          </cell>
          <cell r="R248">
            <v>0</v>
          </cell>
          <cell r="T248">
            <v>0</v>
          </cell>
          <cell r="V248">
            <v>2</v>
          </cell>
          <cell r="X248">
            <v>0</v>
          </cell>
          <cell r="Z248">
            <v>1</v>
          </cell>
          <cell r="AB248">
            <v>0</v>
          </cell>
          <cell r="AD248">
            <v>1</v>
          </cell>
          <cell r="AF248">
            <v>0</v>
          </cell>
          <cell r="AH248">
            <v>1</v>
          </cell>
          <cell r="AJ248">
            <v>0</v>
          </cell>
          <cell r="AL248">
            <v>0</v>
          </cell>
          <cell r="AN248">
            <v>2</v>
          </cell>
          <cell r="AP248">
            <v>0</v>
          </cell>
          <cell r="AR248">
            <v>1</v>
          </cell>
          <cell r="AT248">
            <v>0</v>
          </cell>
          <cell r="AV248">
            <v>1</v>
          </cell>
          <cell r="AX248">
            <v>0</v>
          </cell>
          <cell r="AZ248">
            <v>1</v>
          </cell>
          <cell r="BB248">
            <v>0</v>
          </cell>
          <cell r="BD248">
            <v>0</v>
          </cell>
          <cell r="BF248">
            <v>0</v>
          </cell>
          <cell r="BH248">
            <v>0</v>
          </cell>
          <cell r="BJ248">
            <v>0</v>
          </cell>
          <cell r="BL248">
            <v>2</v>
          </cell>
          <cell r="BN248">
            <v>0</v>
          </cell>
          <cell r="BP248">
            <v>1</v>
          </cell>
          <cell r="BR248">
            <v>0</v>
          </cell>
          <cell r="BT248">
            <v>1</v>
          </cell>
          <cell r="BV248">
            <v>0</v>
          </cell>
          <cell r="BX248">
            <v>1</v>
          </cell>
          <cell r="BZ248">
            <v>0</v>
          </cell>
          <cell r="CB248">
            <v>1</v>
          </cell>
          <cell r="CD248">
            <v>0</v>
          </cell>
          <cell r="CF248">
            <v>0</v>
          </cell>
          <cell r="CH248">
            <v>0</v>
          </cell>
          <cell r="CJ248">
            <v>0</v>
          </cell>
          <cell r="CL248">
            <v>2</v>
          </cell>
          <cell r="CN248">
            <v>0</v>
          </cell>
          <cell r="CP248">
            <v>1</v>
          </cell>
          <cell r="CR248">
            <v>0</v>
          </cell>
          <cell r="CT248">
            <v>1</v>
          </cell>
          <cell r="CV248">
            <v>0</v>
          </cell>
        </row>
        <row r="249">
          <cell r="F249" t="str">
            <v>Stop charge at 1030H for dispersing cone cleaning. Duration time is 15-20 mins</v>
          </cell>
        </row>
        <row r="250">
          <cell r="E250" t="str">
            <v>UNDER REPAIR</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row>
        <row r="251">
          <cell r="E251" t="str">
            <v>OPERATING</v>
          </cell>
          <cell r="F251" t="str">
            <v>c</v>
          </cell>
          <cell r="G251" t="str">
            <v>c</v>
          </cell>
          <cell r="H251" t="str">
            <v>c</v>
          </cell>
          <cell r="I251" t="str">
            <v>c</v>
          </cell>
          <cell r="J251" t="str">
            <v>c</v>
          </cell>
          <cell r="K251" t="str">
            <v>c</v>
          </cell>
          <cell r="L251" t="str">
            <v>c</v>
          </cell>
          <cell r="M251" t="str">
            <v>c</v>
          </cell>
          <cell r="N251" t="str">
            <v>c</v>
          </cell>
          <cell r="O251" t="str">
            <v>c</v>
          </cell>
          <cell r="P251" t="str">
            <v>c</v>
          </cell>
          <cell r="Q251" t="str">
            <v>c</v>
          </cell>
          <cell r="R251" t="str">
            <v>c</v>
          </cell>
          <cell r="S251" t="str">
            <v>c</v>
          </cell>
          <cell r="T251" t="str">
            <v>c</v>
          </cell>
          <cell r="U251" t="str">
            <v>c</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t="str">
            <v>s</v>
          </cell>
          <cell r="AN251" t="str">
            <v>s</v>
          </cell>
          <cell r="AO251" t="str">
            <v>s</v>
          </cell>
          <cell r="AP251" t="str">
            <v>s</v>
          </cell>
          <cell r="AQ251">
            <v>0</v>
          </cell>
          <cell r="AR251" t="str">
            <v>s</v>
          </cell>
          <cell r="AS251" t="str">
            <v>s</v>
          </cell>
          <cell r="AT251" t="str">
            <v>s</v>
          </cell>
          <cell r="AU251">
            <v>0</v>
          </cell>
          <cell r="AV251" t="str">
            <v>s</v>
          </cell>
          <cell r="AW251" t="str">
            <v>s</v>
          </cell>
          <cell r="AX251" t="str">
            <v>s</v>
          </cell>
          <cell r="AY251">
            <v>0</v>
          </cell>
          <cell r="AZ251" t="str">
            <v>s</v>
          </cell>
          <cell r="BA251" t="str">
            <v>s</v>
          </cell>
          <cell r="BB251" t="str">
            <v>s</v>
          </cell>
          <cell r="BC251">
            <v>0</v>
          </cell>
          <cell r="BD251" t="str">
            <v>c</v>
          </cell>
          <cell r="BE251" t="str">
            <v>c</v>
          </cell>
          <cell r="BF251" t="str">
            <v>c</v>
          </cell>
          <cell r="BG251" t="str">
            <v>c</v>
          </cell>
          <cell r="BH251" t="str">
            <v>c</v>
          </cell>
          <cell r="BI251" t="str">
            <v>c</v>
          </cell>
          <cell r="BJ251" t="str">
            <v>c</v>
          </cell>
          <cell r="BK251" t="str">
            <v>c</v>
          </cell>
          <cell r="BL251" t="str">
            <v>c</v>
          </cell>
          <cell r="BM251" t="str">
            <v>c</v>
          </cell>
          <cell r="BN251" t="str">
            <v>c</v>
          </cell>
          <cell r="BO251" t="str">
            <v>c</v>
          </cell>
          <cell r="BP251" t="str">
            <v>c</v>
          </cell>
          <cell r="BQ251" t="str">
            <v>c</v>
          </cell>
          <cell r="BR251" t="str">
            <v>c</v>
          </cell>
          <cell r="BS251" t="str">
            <v>c</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t="str">
            <v>s</v>
          </cell>
          <cell r="CP251" t="str">
            <v>s</v>
          </cell>
          <cell r="CQ251" t="str">
            <v>s</v>
          </cell>
          <cell r="CR251" t="str">
            <v>s</v>
          </cell>
          <cell r="CS251">
            <v>0</v>
          </cell>
          <cell r="CT251" t="str">
            <v>s</v>
          </cell>
          <cell r="CU251" t="str">
            <v>s</v>
          </cell>
          <cell r="CV251" t="str">
            <v>s</v>
          </cell>
          <cell r="CW251">
            <v>0</v>
          </cell>
        </row>
        <row r="252">
          <cell r="E252" t="str">
            <v>OPERATING</v>
          </cell>
          <cell r="F252" t="str">
            <v>s</v>
          </cell>
          <cell r="G252" t="str">
            <v>s</v>
          </cell>
          <cell r="H252" t="str">
            <v>s</v>
          </cell>
          <cell r="I252">
            <v>0</v>
          </cell>
          <cell r="J252" t="str">
            <v>s</v>
          </cell>
          <cell r="K252" t="str">
            <v>s</v>
          </cell>
          <cell r="L252" t="str">
            <v>s</v>
          </cell>
          <cell r="M252">
            <v>0</v>
          </cell>
          <cell r="N252" t="str">
            <v>c</v>
          </cell>
          <cell r="O252" t="str">
            <v>c</v>
          </cell>
          <cell r="P252" t="str">
            <v>c</v>
          </cell>
          <cell r="Q252" t="str">
            <v>c</v>
          </cell>
          <cell r="R252" t="str">
            <v>c</v>
          </cell>
          <cell r="S252" t="str">
            <v>c</v>
          </cell>
          <cell r="T252" t="str">
            <v>c</v>
          </cell>
          <cell r="U252" t="str">
            <v>c</v>
          </cell>
          <cell r="V252" t="str">
            <v>c</v>
          </cell>
          <cell r="W252" t="str">
            <v>c</v>
          </cell>
          <cell r="X252" t="str">
            <v>c</v>
          </cell>
          <cell r="Y252" t="str">
            <v>c</v>
          </cell>
          <cell r="Z252" t="str">
            <v>c</v>
          </cell>
          <cell r="AA252" t="str">
            <v>c</v>
          </cell>
          <cell r="AB252" t="str">
            <v>c</v>
          </cell>
          <cell r="AC252" t="str">
            <v>c</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t="str">
            <v>s</v>
          </cell>
          <cell r="BH252" t="str">
            <v>s</v>
          </cell>
          <cell r="BI252" t="str">
            <v>s</v>
          </cell>
          <cell r="BJ252" t="str">
            <v>s</v>
          </cell>
          <cell r="BK252">
            <v>0</v>
          </cell>
          <cell r="BL252" t="str">
            <v>s</v>
          </cell>
          <cell r="BM252" t="str">
            <v>s</v>
          </cell>
          <cell r="BN252" t="str">
            <v>s</v>
          </cell>
          <cell r="BO252">
            <v>0</v>
          </cell>
          <cell r="BP252" t="str">
            <v>s</v>
          </cell>
          <cell r="BQ252" t="str">
            <v>s</v>
          </cell>
          <cell r="BR252" t="str">
            <v>s</v>
          </cell>
          <cell r="BS252">
            <v>0</v>
          </cell>
          <cell r="BT252" t="str">
            <v>s</v>
          </cell>
          <cell r="BU252" t="str">
            <v>s</v>
          </cell>
          <cell r="BV252" t="str">
            <v>s</v>
          </cell>
          <cell r="BW252">
            <v>0</v>
          </cell>
          <cell r="BX252" t="str">
            <v>c</v>
          </cell>
          <cell r="BY252" t="str">
            <v>c</v>
          </cell>
          <cell r="BZ252" t="str">
            <v>c</v>
          </cell>
          <cell r="CA252" t="str">
            <v>c</v>
          </cell>
          <cell r="CB252" t="str">
            <v>c</v>
          </cell>
          <cell r="CC252" t="str">
            <v>c</v>
          </cell>
          <cell r="CD252" t="str">
            <v>c</v>
          </cell>
          <cell r="CE252" t="str">
            <v>c</v>
          </cell>
          <cell r="CF252" t="str">
            <v>c</v>
          </cell>
          <cell r="CG252" t="str">
            <v>c</v>
          </cell>
          <cell r="CH252" t="str">
            <v>c</v>
          </cell>
          <cell r="CI252" t="str">
            <v>c</v>
          </cell>
          <cell r="CJ252" t="str">
            <v>c</v>
          </cell>
          <cell r="CK252" t="str">
            <v>c</v>
          </cell>
          <cell r="CL252" t="str">
            <v>c</v>
          </cell>
          <cell r="CM252" t="str">
            <v>c</v>
          </cell>
          <cell r="CN252">
            <v>0</v>
          </cell>
          <cell r="CO252">
            <v>0</v>
          </cell>
          <cell r="CP252">
            <v>0</v>
          </cell>
          <cell r="CQ252">
            <v>0</v>
          </cell>
          <cell r="CR252">
            <v>0</v>
          </cell>
          <cell r="CS252">
            <v>0</v>
          </cell>
          <cell r="CT252">
            <v>0</v>
          </cell>
          <cell r="CU252">
            <v>0</v>
          </cell>
          <cell r="CV252">
            <v>0</v>
          </cell>
          <cell r="CW252">
            <v>0</v>
          </cell>
        </row>
        <row r="253">
          <cell r="E253" t="str">
            <v>OPERATING</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t="str">
            <v>s</v>
          </cell>
          <cell r="W253" t="str">
            <v>s</v>
          </cell>
          <cell r="X253" t="str">
            <v>s</v>
          </cell>
          <cell r="Y253" t="str">
            <v>s</v>
          </cell>
          <cell r="Z253">
            <v>0</v>
          </cell>
          <cell r="AA253" t="str">
            <v>s</v>
          </cell>
          <cell r="AB253" t="str">
            <v>s</v>
          </cell>
          <cell r="AC253" t="str">
            <v>s</v>
          </cell>
          <cell r="AD253">
            <v>0</v>
          </cell>
          <cell r="AE253" t="str">
            <v>s</v>
          </cell>
          <cell r="AF253" t="str">
            <v>s</v>
          </cell>
          <cell r="AG253" t="str">
            <v>s</v>
          </cell>
          <cell r="AH253">
            <v>0</v>
          </cell>
          <cell r="AI253" t="str">
            <v>s</v>
          </cell>
          <cell r="AJ253" t="str">
            <v>s</v>
          </cell>
          <cell r="AK253" t="str">
            <v>s</v>
          </cell>
          <cell r="AL253">
            <v>0</v>
          </cell>
          <cell r="AM253" t="str">
            <v>c</v>
          </cell>
          <cell r="AN253" t="str">
            <v>c</v>
          </cell>
          <cell r="AO253" t="str">
            <v>c</v>
          </cell>
          <cell r="AP253" t="str">
            <v>c</v>
          </cell>
          <cell r="AQ253" t="str">
            <v>c</v>
          </cell>
          <cell r="AR253" t="str">
            <v>c</v>
          </cell>
          <cell r="AS253" t="str">
            <v>c</v>
          </cell>
          <cell r="AT253" t="str">
            <v>c</v>
          </cell>
          <cell r="AU253" t="str">
            <v>c</v>
          </cell>
          <cell r="AV253" t="str">
            <v>c</v>
          </cell>
          <cell r="AW253" t="str">
            <v>c</v>
          </cell>
          <cell r="AX253" t="str">
            <v>c</v>
          </cell>
          <cell r="AY253" t="str">
            <v>c</v>
          </cell>
          <cell r="AZ253" t="str">
            <v>c</v>
          </cell>
          <cell r="BA253" t="str">
            <v>c</v>
          </cell>
          <cell r="BB253" t="str">
            <v>c</v>
          </cell>
          <cell r="BC253">
            <v>0</v>
          </cell>
          <cell r="BD253">
            <v>0</v>
          </cell>
          <cell r="BE253">
            <v>0</v>
          </cell>
          <cell r="BF253">
            <v>0</v>
          </cell>
          <cell r="BG253">
            <v>0</v>
          </cell>
          <cell r="BH253">
            <v>0</v>
          </cell>
          <cell r="BI253">
            <v>0</v>
          </cell>
          <cell r="BJ253">
            <v>0</v>
          </cell>
          <cell r="BK253">
            <v>0</v>
          </cell>
          <cell r="BL253">
            <v>0</v>
          </cell>
          <cell r="BM253">
            <v>0</v>
          </cell>
          <cell r="BN253">
            <v>0</v>
          </cell>
          <cell r="BO253">
            <v>0</v>
          </cell>
          <cell r="BP253">
            <v>0</v>
          </cell>
          <cell r="BQ253">
            <v>0</v>
          </cell>
          <cell r="BR253">
            <v>0</v>
          </cell>
          <cell r="BS253">
            <v>0</v>
          </cell>
          <cell r="BT253">
            <v>0</v>
          </cell>
          <cell r="BU253">
            <v>0</v>
          </cell>
          <cell r="BV253">
            <v>0</v>
          </cell>
          <cell r="BW253" t="str">
            <v>s</v>
          </cell>
          <cell r="BX253" t="str">
            <v>s</v>
          </cell>
          <cell r="BY253" t="str">
            <v>s</v>
          </cell>
          <cell r="BZ253" t="str">
            <v>s</v>
          </cell>
          <cell r="CA253">
            <v>0</v>
          </cell>
          <cell r="CB253" t="str">
            <v>s</v>
          </cell>
          <cell r="CC253" t="str">
            <v>s</v>
          </cell>
          <cell r="CD253" t="str">
            <v>s</v>
          </cell>
          <cell r="CE253">
            <v>0</v>
          </cell>
          <cell r="CF253" t="str">
            <v>s</v>
          </cell>
          <cell r="CG253" t="str">
            <v>s</v>
          </cell>
          <cell r="CH253" t="str">
            <v>s</v>
          </cell>
          <cell r="CI253">
            <v>0</v>
          </cell>
          <cell r="CJ253" t="str">
            <v>s</v>
          </cell>
          <cell r="CK253" t="str">
            <v>s</v>
          </cell>
          <cell r="CL253" t="str">
            <v>s</v>
          </cell>
          <cell r="CM253">
            <v>0</v>
          </cell>
          <cell r="CN253" t="str">
            <v>c</v>
          </cell>
          <cell r="CO253" t="str">
            <v>c</v>
          </cell>
          <cell r="CP253" t="str">
            <v>c</v>
          </cell>
          <cell r="CQ253" t="str">
            <v>c</v>
          </cell>
          <cell r="CR253" t="str">
            <v>c</v>
          </cell>
          <cell r="CS253" t="str">
            <v>c</v>
          </cell>
          <cell r="CT253" t="str">
            <v>c</v>
          </cell>
          <cell r="CU253" t="str">
            <v>c</v>
          </cell>
          <cell r="CV253" t="str">
            <v>c</v>
          </cell>
          <cell r="CW253" t="str">
            <v>c</v>
          </cell>
        </row>
        <row r="254">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t="str">
            <v>r</v>
          </cell>
          <cell r="BG254" t="str">
            <v>r</v>
          </cell>
          <cell r="BH254" t="str">
            <v>r</v>
          </cell>
          <cell r="BI254" t="str">
            <v>r</v>
          </cell>
          <cell r="BJ254" t="str">
            <v>r</v>
          </cell>
          <cell r="BK254" t="str">
            <v>r</v>
          </cell>
          <cell r="BL254" t="str">
            <v>r</v>
          </cell>
          <cell r="BM254" t="str">
            <v>r</v>
          </cell>
          <cell r="BN254" t="str">
            <v>r</v>
          </cell>
          <cell r="BO254" t="str">
            <v>r</v>
          </cell>
          <cell r="BP254" t="str">
            <v>r</v>
          </cell>
          <cell r="BQ254" t="str">
            <v>r</v>
          </cell>
          <cell r="BR254" t="str">
            <v>r</v>
          </cell>
          <cell r="BS254" t="str">
            <v>r</v>
          </cell>
          <cell r="BT254" t="str">
            <v>r</v>
          </cell>
          <cell r="BU254" t="str">
            <v>r</v>
          </cell>
          <cell r="BV254" t="str">
            <v>r</v>
          </cell>
          <cell r="BW254" t="str">
            <v>r</v>
          </cell>
          <cell r="BX254" t="str">
            <v>r</v>
          </cell>
          <cell r="BY254" t="str">
            <v>r</v>
          </cell>
          <cell r="BZ254" t="str">
            <v>r</v>
          </cell>
          <cell r="CA254" t="str">
            <v>r</v>
          </cell>
          <cell r="CB254" t="str">
            <v>r</v>
          </cell>
          <cell r="CC254" t="str">
            <v>r</v>
          </cell>
          <cell r="CD254">
            <v>0</v>
          </cell>
          <cell r="CE254" t="str">
            <v>ca</v>
          </cell>
          <cell r="CF254" t="str">
            <v>ca</v>
          </cell>
          <cell r="CG254" t="str">
            <v>ca</v>
          </cell>
          <cell r="CH254" t="str">
            <v>ca</v>
          </cell>
          <cell r="CI254" t="str">
            <v>ca</v>
          </cell>
          <cell r="CJ254" t="str">
            <v>ca</v>
          </cell>
          <cell r="CK254" t="str">
            <v>ca</v>
          </cell>
          <cell r="CL254" t="str">
            <v>ca</v>
          </cell>
          <cell r="CM254" t="str">
            <v>ca</v>
          </cell>
          <cell r="CN254" t="str">
            <v>ca</v>
          </cell>
          <cell r="CO254" t="str">
            <v>ca</v>
          </cell>
          <cell r="CP254" t="str">
            <v>ca</v>
          </cell>
          <cell r="CQ254" t="str">
            <v>ca</v>
          </cell>
          <cell r="CR254" t="str">
            <v>ca</v>
          </cell>
          <cell r="CS254" t="str">
            <v>ca</v>
          </cell>
          <cell r="CT254" t="str">
            <v>ca</v>
          </cell>
          <cell r="CU254" t="str">
            <v>ca</v>
          </cell>
          <cell r="CV254" t="str">
            <v>ca</v>
          </cell>
          <cell r="CW254" t="str">
            <v>ca</v>
          </cell>
        </row>
        <row r="255">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t="str">
            <v>r</v>
          </cell>
          <cell r="Z255" t="str">
            <v>r</v>
          </cell>
          <cell r="AA255" t="str">
            <v>r</v>
          </cell>
          <cell r="AB255" t="str">
            <v>r</v>
          </cell>
          <cell r="AC255" t="str">
            <v>r</v>
          </cell>
          <cell r="AD255" t="str">
            <v>r</v>
          </cell>
          <cell r="AE255" t="str">
            <v>r</v>
          </cell>
          <cell r="AF255" t="str">
            <v>r</v>
          </cell>
          <cell r="AG255" t="str">
            <v>r</v>
          </cell>
          <cell r="AH255" t="str">
            <v>r</v>
          </cell>
          <cell r="AI255" t="str">
            <v>r</v>
          </cell>
          <cell r="AJ255" t="str">
            <v>r</v>
          </cell>
          <cell r="AK255" t="str">
            <v>r</v>
          </cell>
          <cell r="AL255" t="str">
            <v>r</v>
          </cell>
          <cell r="AM255" t="str">
            <v>r</v>
          </cell>
          <cell r="AN255" t="str">
            <v>r</v>
          </cell>
          <cell r="AO255" t="str">
            <v>r</v>
          </cell>
          <cell r="AP255" t="str">
            <v>r</v>
          </cell>
          <cell r="AQ255" t="str">
            <v>r</v>
          </cell>
          <cell r="AR255" t="str">
            <v>r</v>
          </cell>
          <cell r="AS255" t="str">
            <v>r</v>
          </cell>
          <cell r="AT255" t="str">
            <v>r</v>
          </cell>
          <cell r="AU255" t="str">
            <v>r</v>
          </cell>
          <cell r="AV255" t="str">
            <v>r</v>
          </cell>
          <cell r="AW255">
            <v>0</v>
          </cell>
          <cell r="AX255" t="str">
            <v>ca</v>
          </cell>
          <cell r="AY255" t="str">
            <v>ca</v>
          </cell>
          <cell r="AZ255" t="str">
            <v>ca</v>
          </cell>
          <cell r="BA255" t="str">
            <v>ca</v>
          </cell>
          <cell r="BB255" t="str">
            <v>ca</v>
          </cell>
          <cell r="BC255" t="str">
            <v>ca</v>
          </cell>
          <cell r="BD255" t="str">
            <v>ca</v>
          </cell>
          <cell r="BE255" t="str">
            <v>ca</v>
          </cell>
          <cell r="BF255" t="str">
            <v>ca</v>
          </cell>
          <cell r="BG255" t="str">
            <v>ca</v>
          </cell>
          <cell r="BH255" t="str">
            <v>ca</v>
          </cell>
          <cell r="BI255" t="str">
            <v>ca</v>
          </cell>
          <cell r="BJ255" t="str">
            <v>ca</v>
          </cell>
          <cell r="BK255" t="str">
            <v>ca</v>
          </cell>
          <cell r="BL255" t="str">
            <v>ca</v>
          </cell>
          <cell r="BM255" t="str">
            <v>ca</v>
          </cell>
          <cell r="BN255" t="str">
            <v>ca</v>
          </cell>
          <cell r="BO255" t="str">
            <v>ca</v>
          </cell>
          <cell r="BP255" t="str">
            <v>ca</v>
          </cell>
          <cell r="BQ255" t="str">
            <v>ca</v>
          </cell>
          <cell r="BR255" t="str">
            <v>ca</v>
          </cell>
          <cell r="BS255" t="str">
            <v>ca</v>
          </cell>
          <cell r="BT255" t="str">
            <v>ca</v>
          </cell>
          <cell r="BU255" t="str">
            <v>ca</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row>
        <row r="256">
          <cell r="F256">
            <v>112</v>
          </cell>
          <cell r="H256">
            <v>112</v>
          </cell>
          <cell r="J256">
            <v>112</v>
          </cell>
          <cell r="L256">
            <v>112</v>
          </cell>
          <cell r="N256">
            <v>112</v>
          </cell>
          <cell r="P256">
            <v>112</v>
          </cell>
          <cell r="R256">
            <v>112</v>
          </cell>
          <cell r="T256">
            <v>0</v>
          </cell>
          <cell r="V256">
            <v>112</v>
          </cell>
          <cell r="X256">
            <v>112</v>
          </cell>
          <cell r="Z256">
            <v>112</v>
          </cell>
          <cell r="AB256">
            <v>112</v>
          </cell>
          <cell r="AD256">
            <v>112</v>
          </cell>
          <cell r="AF256">
            <v>112</v>
          </cell>
          <cell r="AH256">
            <v>112</v>
          </cell>
          <cell r="AJ256">
            <v>112</v>
          </cell>
          <cell r="AL256">
            <v>112</v>
          </cell>
          <cell r="AN256">
            <v>112</v>
          </cell>
          <cell r="AP256">
            <v>112</v>
          </cell>
          <cell r="AR256">
            <v>112</v>
          </cell>
          <cell r="AT256">
            <v>112</v>
          </cell>
          <cell r="AV256">
            <v>112</v>
          </cell>
          <cell r="AX256">
            <v>112</v>
          </cell>
          <cell r="AZ256">
            <v>112</v>
          </cell>
          <cell r="BB256">
            <v>112</v>
          </cell>
          <cell r="BD256">
            <v>112</v>
          </cell>
          <cell r="BF256">
            <v>112</v>
          </cell>
          <cell r="BH256">
            <v>112</v>
          </cell>
          <cell r="BJ256">
            <v>112</v>
          </cell>
          <cell r="BL256">
            <v>112</v>
          </cell>
          <cell r="BN256">
            <v>112</v>
          </cell>
          <cell r="BP256">
            <v>112</v>
          </cell>
          <cell r="BR256">
            <v>112</v>
          </cell>
          <cell r="BT256">
            <v>112</v>
          </cell>
          <cell r="BV256">
            <v>112</v>
          </cell>
          <cell r="BX256">
            <v>112</v>
          </cell>
          <cell r="BZ256">
            <v>112</v>
          </cell>
          <cell r="CB256">
            <v>112</v>
          </cell>
          <cell r="CD256">
            <v>112</v>
          </cell>
          <cell r="CF256">
            <v>112</v>
          </cell>
          <cell r="CH256">
            <v>112</v>
          </cell>
          <cell r="CJ256">
            <v>112</v>
          </cell>
          <cell r="CL256">
            <v>112</v>
          </cell>
          <cell r="CN256">
            <v>112</v>
          </cell>
          <cell r="CP256">
            <v>112</v>
          </cell>
          <cell r="CR256">
            <v>112</v>
          </cell>
          <cell r="CT256">
            <v>112</v>
          </cell>
          <cell r="CV256">
            <v>112</v>
          </cell>
        </row>
        <row r="257">
          <cell r="F257">
            <v>0</v>
          </cell>
          <cell r="H257">
            <v>0</v>
          </cell>
          <cell r="J257">
            <v>1</v>
          </cell>
          <cell r="L257">
            <v>0</v>
          </cell>
          <cell r="N257">
            <v>1</v>
          </cell>
          <cell r="P257">
            <v>0</v>
          </cell>
          <cell r="R257">
            <v>1</v>
          </cell>
          <cell r="T257">
            <v>0</v>
          </cell>
          <cell r="V257">
            <v>0</v>
          </cell>
          <cell r="X257">
            <v>2</v>
          </cell>
          <cell r="Z257">
            <v>0</v>
          </cell>
          <cell r="AB257">
            <v>1</v>
          </cell>
          <cell r="AD257">
            <v>0</v>
          </cell>
          <cell r="AF257">
            <v>1</v>
          </cell>
          <cell r="AH257">
            <v>0</v>
          </cell>
          <cell r="AJ257">
            <v>1</v>
          </cell>
          <cell r="AL257">
            <v>0</v>
          </cell>
          <cell r="AN257">
            <v>0</v>
          </cell>
          <cell r="AP257">
            <v>0</v>
          </cell>
          <cell r="AR257">
            <v>0</v>
          </cell>
          <cell r="AT257">
            <v>2</v>
          </cell>
          <cell r="AV257">
            <v>0</v>
          </cell>
          <cell r="AX257">
            <v>1</v>
          </cell>
          <cell r="AZ257">
            <v>0</v>
          </cell>
          <cell r="BB257">
            <v>1</v>
          </cell>
          <cell r="BD257">
            <v>0</v>
          </cell>
          <cell r="BF257">
            <v>0</v>
          </cell>
          <cell r="BH257">
            <v>0</v>
          </cell>
          <cell r="BJ257">
            <v>0</v>
          </cell>
          <cell r="BL257">
            <v>2</v>
          </cell>
          <cell r="BN257">
            <v>0</v>
          </cell>
          <cell r="BP257">
            <v>1</v>
          </cell>
          <cell r="BR257">
            <v>0</v>
          </cell>
          <cell r="BT257">
            <v>1</v>
          </cell>
          <cell r="BV257">
            <v>0</v>
          </cell>
          <cell r="BX257">
            <v>0</v>
          </cell>
          <cell r="BZ257">
            <v>0</v>
          </cell>
          <cell r="CB257">
            <v>0</v>
          </cell>
          <cell r="CD257">
            <v>0</v>
          </cell>
          <cell r="CF257">
            <v>2</v>
          </cell>
          <cell r="CH257">
            <v>0</v>
          </cell>
          <cell r="CJ257">
            <v>1</v>
          </cell>
          <cell r="CL257">
            <v>0</v>
          </cell>
          <cell r="CN257">
            <v>1</v>
          </cell>
          <cell r="CP257">
            <v>0</v>
          </cell>
          <cell r="CR257">
            <v>0</v>
          </cell>
          <cell r="CT257">
            <v>0</v>
          </cell>
          <cell r="CV257">
            <v>2</v>
          </cell>
        </row>
        <row r="258">
          <cell r="F258" t="str">
            <v>Stop charge at 0930H for dispersing cone cleaning and furnace inside inspection. Duration time 20-30 mins.</v>
          </cell>
        </row>
        <row r="259">
          <cell r="E259" t="str">
            <v>UNDER REPAIR</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row>
        <row r="260">
          <cell r="E260" t="str">
            <v>OPERATING</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t="str">
            <v>s</v>
          </cell>
          <cell r="AV260" t="str">
            <v>s</v>
          </cell>
          <cell r="AW260" t="str">
            <v>s</v>
          </cell>
          <cell r="AX260" t="str">
            <v>s</v>
          </cell>
          <cell r="AY260">
            <v>0</v>
          </cell>
          <cell r="AZ260" t="str">
            <v>s</v>
          </cell>
          <cell r="BA260" t="str">
            <v>s</v>
          </cell>
          <cell r="BB260" t="str">
            <v>s</v>
          </cell>
          <cell r="BC260">
            <v>0</v>
          </cell>
          <cell r="BD260" t="str">
            <v>s</v>
          </cell>
          <cell r="BE260" t="str">
            <v>s</v>
          </cell>
          <cell r="BF260" t="str">
            <v>s</v>
          </cell>
          <cell r="BG260">
            <v>0</v>
          </cell>
          <cell r="BH260" t="str">
            <v>s</v>
          </cell>
          <cell r="BI260" t="str">
            <v>s</v>
          </cell>
          <cell r="BJ260" t="str">
            <v>s</v>
          </cell>
          <cell r="BK260">
            <v>0</v>
          </cell>
          <cell r="BL260">
            <v>0</v>
          </cell>
          <cell r="BM260" t="str">
            <v>c</v>
          </cell>
          <cell r="BN260" t="str">
            <v>c</v>
          </cell>
          <cell r="BO260" t="str">
            <v>c</v>
          </cell>
          <cell r="BP260" t="str">
            <v>c</v>
          </cell>
          <cell r="BQ260" t="str">
            <v>c</v>
          </cell>
          <cell r="BR260" t="str">
            <v>c</v>
          </cell>
          <cell r="BS260" t="str">
            <v>c</v>
          </cell>
          <cell r="BT260" t="str">
            <v>c</v>
          </cell>
          <cell r="BU260" t="str">
            <v>c</v>
          </cell>
          <cell r="BV260" t="str">
            <v>c</v>
          </cell>
          <cell r="BW260" t="str">
            <v>c</v>
          </cell>
          <cell r="BX260" t="str">
            <v>c</v>
          </cell>
          <cell r="BY260" t="str">
            <v>c</v>
          </cell>
          <cell r="BZ260" t="str">
            <v>c</v>
          </cell>
          <cell r="CA260" t="str">
            <v>c</v>
          </cell>
          <cell r="CB260" t="str">
            <v>c</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row>
        <row r="261">
          <cell r="E261" t="str">
            <v>OPERATING</v>
          </cell>
          <cell r="F261">
            <v>0</v>
          </cell>
          <cell r="G261">
            <v>0</v>
          </cell>
          <cell r="H261">
            <v>0</v>
          </cell>
          <cell r="I261" t="str">
            <v>s</v>
          </cell>
          <cell r="J261" t="str">
            <v>s</v>
          </cell>
          <cell r="K261" t="str">
            <v>s</v>
          </cell>
          <cell r="L261" t="str">
            <v>s</v>
          </cell>
          <cell r="M261">
            <v>0</v>
          </cell>
          <cell r="N261" t="str">
            <v>s</v>
          </cell>
          <cell r="O261" t="str">
            <v>s</v>
          </cell>
          <cell r="P261" t="str">
            <v>s</v>
          </cell>
          <cell r="Q261">
            <v>0</v>
          </cell>
          <cell r="R261" t="str">
            <v>s</v>
          </cell>
          <cell r="S261" t="str">
            <v>s</v>
          </cell>
          <cell r="T261" t="str">
            <v>s</v>
          </cell>
          <cell r="U261">
            <v>0</v>
          </cell>
          <cell r="V261" t="str">
            <v>s</v>
          </cell>
          <cell r="W261" t="str">
            <v>s</v>
          </cell>
          <cell r="X261" t="str">
            <v>s</v>
          </cell>
          <cell r="Y261">
            <v>0</v>
          </cell>
          <cell r="Z261">
            <v>0</v>
          </cell>
          <cell r="AA261" t="str">
            <v>c</v>
          </cell>
          <cell r="AB261" t="str">
            <v>c</v>
          </cell>
          <cell r="AC261" t="str">
            <v>c</v>
          </cell>
          <cell r="AD261" t="str">
            <v>c</v>
          </cell>
          <cell r="AE261" t="str">
            <v>c</v>
          </cell>
          <cell r="AF261" t="str">
            <v>c</v>
          </cell>
          <cell r="AG261" t="str">
            <v>c</v>
          </cell>
          <cell r="AH261" t="str">
            <v>c</v>
          </cell>
          <cell r="AI261" t="str">
            <v>c</v>
          </cell>
          <cell r="AJ261" t="str">
            <v>c</v>
          </cell>
          <cell r="AK261" t="str">
            <v>c</v>
          </cell>
          <cell r="AL261" t="str">
            <v>c</v>
          </cell>
          <cell r="AM261" t="str">
            <v>c</v>
          </cell>
          <cell r="AN261" t="str">
            <v>c</v>
          </cell>
          <cell r="AO261" t="str">
            <v>c</v>
          </cell>
          <cell r="AP261" t="str">
            <v>c</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t="str">
            <v>s</v>
          </cell>
          <cell r="BO261" t="str">
            <v>s</v>
          </cell>
          <cell r="BP261" t="str">
            <v>s</v>
          </cell>
          <cell r="BQ261" t="str">
            <v>s</v>
          </cell>
          <cell r="BR261">
            <v>0</v>
          </cell>
          <cell r="BS261" t="str">
            <v>s</v>
          </cell>
          <cell r="BT261" t="str">
            <v>s</v>
          </cell>
          <cell r="BU261" t="str">
            <v>s</v>
          </cell>
          <cell r="BV261">
            <v>0</v>
          </cell>
          <cell r="BW261" t="str">
            <v>s</v>
          </cell>
          <cell r="BX261" t="str">
            <v>s</v>
          </cell>
          <cell r="BY261" t="str">
            <v>s</v>
          </cell>
          <cell r="BZ261">
            <v>0</v>
          </cell>
          <cell r="CA261" t="str">
            <v>s</v>
          </cell>
          <cell r="CB261" t="str">
            <v>s</v>
          </cell>
          <cell r="CC261" t="str">
            <v>s</v>
          </cell>
          <cell r="CD261">
            <v>0</v>
          </cell>
          <cell r="CE261">
            <v>0</v>
          </cell>
          <cell r="CF261" t="str">
            <v>c</v>
          </cell>
          <cell r="CG261" t="str">
            <v>c</v>
          </cell>
          <cell r="CH261" t="str">
            <v>c</v>
          </cell>
          <cell r="CI261" t="str">
            <v>c</v>
          </cell>
          <cell r="CJ261" t="str">
            <v>c</v>
          </cell>
          <cell r="CK261" t="str">
            <v>c</v>
          </cell>
          <cell r="CL261" t="str">
            <v>c</v>
          </cell>
          <cell r="CM261" t="str">
            <v>c</v>
          </cell>
          <cell r="CN261" t="str">
            <v>c</v>
          </cell>
          <cell r="CO261" t="str">
            <v>c</v>
          </cell>
          <cell r="CP261" t="str">
            <v>c</v>
          </cell>
          <cell r="CQ261" t="str">
            <v>c</v>
          </cell>
          <cell r="CR261" t="str">
            <v>c</v>
          </cell>
          <cell r="CS261" t="str">
            <v>c</v>
          </cell>
          <cell r="CT261" t="str">
            <v>c</v>
          </cell>
          <cell r="CU261" t="str">
            <v>c</v>
          </cell>
          <cell r="CV261">
            <v>0</v>
          </cell>
          <cell r="CW261">
            <v>0</v>
          </cell>
        </row>
        <row r="262">
          <cell r="E262" t="str">
            <v>OPERATING</v>
          </cell>
          <cell r="F262" t="str">
            <v>c</v>
          </cell>
          <cell r="G262" t="str">
            <v>c</v>
          </cell>
          <cell r="H262" t="str">
            <v>c</v>
          </cell>
          <cell r="I262" t="str">
            <v>c</v>
          </cell>
          <cell r="J262" t="str">
            <v>c</v>
          </cell>
          <cell r="K262" t="str">
            <v>c</v>
          </cell>
          <cell r="L262" t="str">
            <v>c</v>
          </cell>
          <cell r="M262" t="str">
            <v>c</v>
          </cell>
          <cell r="N262" t="str">
            <v>c</v>
          </cell>
          <cell r="O262" t="str">
            <v>c</v>
          </cell>
          <cell r="P262" t="str">
            <v>c</v>
          </cell>
          <cell r="Q262" t="str">
            <v>c</v>
          </cell>
          <cell r="R262" t="str">
            <v>c</v>
          </cell>
          <cell r="S262" t="str">
            <v>c</v>
          </cell>
          <cell r="T262" t="str">
            <v>c</v>
          </cell>
          <cell r="U262">
            <v>0</v>
          </cell>
          <cell r="V262">
            <v>0</v>
          </cell>
          <cell r="W262">
            <v>0</v>
          </cell>
          <cell r="X262">
            <v>0</v>
          </cell>
          <cell r="Y262">
            <v>0</v>
          </cell>
          <cell r="Z262">
            <v>0</v>
          </cell>
          <cell r="AA262">
            <v>0</v>
          </cell>
          <cell r="AB262" t="str">
            <v>s</v>
          </cell>
          <cell r="AC262" t="str">
            <v>s</v>
          </cell>
          <cell r="AD262" t="str">
            <v>s</v>
          </cell>
          <cell r="AE262" t="str">
            <v>s</v>
          </cell>
          <cell r="AF262">
            <v>0</v>
          </cell>
          <cell r="AG262" t="str">
            <v>s</v>
          </cell>
          <cell r="AH262" t="str">
            <v>s</v>
          </cell>
          <cell r="AI262" t="str">
            <v>s</v>
          </cell>
          <cell r="AJ262">
            <v>0</v>
          </cell>
          <cell r="AK262" t="str">
            <v>s</v>
          </cell>
          <cell r="AL262" t="str">
            <v>s</v>
          </cell>
          <cell r="AM262" t="str">
            <v>s</v>
          </cell>
          <cell r="AN262">
            <v>0</v>
          </cell>
          <cell r="AO262" t="str">
            <v>s</v>
          </cell>
          <cell r="AP262" t="str">
            <v>s</v>
          </cell>
          <cell r="AQ262" t="str">
            <v>s</v>
          </cell>
          <cell r="AR262">
            <v>0</v>
          </cell>
          <cell r="AS262">
            <v>0</v>
          </cell>
          <cell r="AT262" t="str">
            <v>c</v>
          </cell>
          <cell r="AU262" t="str">
            <v>c</v>
          </cell>
          <cell r="AV262" t="str">
            <v>c</v>
          </cell>
          <cell r="AW262" t="str">
            <v>c</v>
          </cell>
          <cell r="AX262" t="str">
            <v>c</v>
          </cell>
          <cell r="AY262" t="str">
            <v>c</v>
          </cell>
          <cell r="AZ262" t="str">
            <v>c</v>
          </cell>
          <cell r="BA262" t="str">
            <v>c</v>
          </cell>
          <cell r="BB262" t="str">
            <v>c</v>
          </cell>
          <cell r="BC262" t="str">
            <v>c</v>
          </cell>
          <cell r="BD262" t="str">
            <v>c</v>
          </cell>
          <cell r="BE262" t="str">
            <v>c</v>
          </cell>
          <cell r="BF262" t="str">
            <v>c</v>
          </cell>
          <cell r="BG262" t="str">
            <v>c</v>
          </cell>
          <cell r="BH262" t="str">
            <v>c</v>
          </cell>
          <cell r="BI262" t="str">
            <v>c</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t="str">
            <v>s</v>
          </cell>
          <cell r="CH262" t="str">
            <v>s</v>
          </cell>
          <cell r="CI262" t="str">
            <v>s</v>
          </cell>
          <cell r="CJ262" t="str">
            <v>s</v>
          </cell>
          <cell r="CK262">
            <v>0</v>
          </cell>
          <cell r="CL262" t="str">
            <v>s</v>
          </cell>
          <cell r="CM262" t="str">
            <v>s</v>
          </cell>
          <cell r="CN262" t="str">
            <v>s</v>
          </cell>
          <cell r="CO262">
            <v>0</v>
          </cell>
          <cell r="CP262" t="str">
            <v>s</v>
          </cell>
          <cell r="CQ262" t="str">
            <v>s</v>
          </cell>
          <cell r="CR262" t="str">
            <v>s</v>
          </cell>
          <cell r="CS262">
            <v>0</v>
          </cell>
          <cell r="CT262" t="str">
            <v>s</v>
          </cell>
          <cell r="CU262" t="str">
            <v>s</v>
          </cell>
          <cell r="CV262" t="str">
            <v>s</v>
          </cell>
          <cell r="CW262">
            <v>0</v>
          </cell>
        </row>
        <row r="263">
          <cell r="E263">
            <v>0</v>
          </cell>
          <cell r="F263" t="str">
            <v>ca</v>
          </cell>
          <cell r="G263" t="str">
            <v>ca</v>
          </cell>
          <cell r="H263" t="str">
            <v>ca</v>
          </cell>
          <cell r="I263" t="str">
            <v>ca</v>
          </cell>
          <cell r="J263" t="str">
            <v>ca</v>
          </cell>
          <cell r="K263" t="str">
            <v>ca</v>
          </cell>
          <cell r="L263" t="str">
            <v>ca</v>
          </cell>
          <cell r="M263" t="str">
            <v>ca</v>
          </cell>
          <cell r="N263" t="str">
            <v>ca</v>
          </cell>
          <cell r="O263" t="str">
            <v>ca</v>
          </cell>
          <cell r="P263" t="str">
            <v>ca</v>
          </cell>
          <cell r="Q263" t="str">
            <v>ca</v>
          </cell>
          <cell r="R263" t="str">
            <v>ca</v>
          </cell>
          <cell r="S263" t="str">
            <v>ca</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row>
        <row r="264">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t="str">
            <v>r</v>
          </cell>
          <cell r="AU264" t="str">
            <v>r</v>
          </cell>
          <cell r="AV264" t="str">
            <v>r</v>
          </cell>
          <cell r="AW264" t="str">
            <v>r</v>
          </cell>
          <cell r="AX264" t="str">
            <v>r</v>
          </cell>
          <cell r="AY264" t="str">
            <v>r</v>
          </cell>
          <cell r="AZ264" t="str">
            <v>r</v>
          </cell>
          <cell r="BA264" t="str">
            <v>r</v>
          </cell>
          <cell r="BB264" t="str">
            <v>r</v>
          </cell>
          <cell r="BC264" t="str">
            <v>r</v>
          </cell>
          <cell r="BD264" t="str">
            <v>r</v>
          </cell>
          <cell r="BE264" t="str">
            <v>r</v>
          </cell>
          <cell r="BF264" t="str">
            <v>r</v>
          </cell>
          <cell r="BG264" t="str">
            <v>r</v>
          </cell>
          <cell r="BH264" t="str">
            <v>r</v>
          </cell>
          <cell r="BI264" t="str">
            <v>r</v>
          </cell>
          <cell r="BJ264" t="str">
            <v>r</v>
          </cell>
          <cell r="BK264" t="str">
            <v>r</v>
          </cell>
          <cell r="BL264" t="str">
            <v>r</v>
          </cell>
          <cell r="BM264" t="str">
            <v>r</v>
          </cell>
          <cell r="BN264" t="str">
            <v>r</v>
          </cell>
          <cell r="BO264" t="str">
            <v>r</v>
          </cell>
          <cell r="BP264" t="str">
            <v>r</v>
          </cell>
          <cell r="BQ264" t="str">
            <v>r</v>
          </cell>
          <cell r="BR264">
            <v>0</v>
          </cell>
          <cell r="BS264" t="str">
            <v>ca</v>
          </cell>
          <cell r="BT264" t="str">
            <v>ca</v>
          </cell>
          <cell r="BU264" t="str">
            <v>ca</v>
          </cell>
          <cell r="BV264" t="str">
            <v>ca</v>
          </cell>
          <cell r="BW264" t="str">
            <v>ca</v>
          </cell>
          <cell r="BX264" t="str">
            <v>ca</v>
          </cell>
          <cell r="BY264" t="str">
            <v>ca</v>
          </cell>
          <cell r="BZ264" t="str">
            <v>ca</v>
          </cell>
          <cell r="CA264" t="str">
            <v>ca</v>
          </cell>
          <cell r="CB264" t="str">
            <v>ca</v>
          </cell>
          <cell r="CC264" t="str">
            <v>ca</v>
          </cell>
          <cell r="CD264" t="str">
            <v>ca</v>
          </cell>
          <cell r="CE264" t="str">
            <v>ca</v>
          </cell>
          <cell r="CF264" t="str">
            <v>ca</v>
          </cell>
          <cell r="CG264" t="str">
            <v>ca</v>
          </cell>
          <cell r="CH264" t="str">
            <v>ca</v>
          </cell>
          <cell r="CI264" t="str">
            <v>ca</v>
          </cell>
          <cell r="CJ264" t="str">
            <v>ca</v>
          </cell>
          <cell r="CK264" t="str">
            <v>ca</v>
          </cell>
          <cell r="CL264" t="str">
            <v>ca</v>
          </cell>
          <cell r="CM264" t="str">
            <v>ca</v>
          </cell>
          <cell r="CN264" t="str">
            <v>ca</v>
          </cell>
          <cell r="CO264" t="str">
            <v>ca</v>
          </cell>
          <cell r="CP264" t="str">
            <v>ca</v>
          </cell>
          <cell r="CQ264">
            <v>0</v>
          </cell>
          <cell r="CR264">
            <v>0</v>
          </cell>
          <cell r="CS264">
            <v>0</v>
          </cell>
          <cell r="CT264">
            <v>0</v>
          </cell>
          <cell r="CU264">
            <v>0</v>
          </cell>
          <cell r="CV264">
            <v>0</v>
          </cell>
          <cell r="CW264">
            <v>0</v>
          </cell>
        </row>
        <row r="265">
          <cell r="F265">
            <v>112</v>
          </cell>
          <cell r="H265">
            <v>112</v>
          </cell>
          <cell r="J265">
            <v>112</v>
          </cell>
          <cell r="L265">
            <v>112</v>
          </cell>
          <cell r="N265">
            <v>80</v>
          </cell>
          <cell r="P265">
            <v>80</v>
          </cell>
          <cell r="R265">
            <v>80</v>
          </cell>
          <cell r="T265">
            <v>0</v>
          </cell>
          <cell r="V265">
            <v>80</v>
          </cell>
          <cell r="X265">
            <v>80</v>
          </cell>
          <cell r="Z265">
            <v>80</v>
          </cell>
          <cell r="AB265">
            <v>80</v>
          </cell>
          <cell r="AD265">
            <v>80</v>
          </cell>
          <cell r="AF265">
            <v>80</v>
          </cell>
          <cell r="AH265">
            <v>112</v>
          </cell>
          <cell r="AJ265">
            <v>112</v>
          </cell>
          <cell r="AL265">
            <v>112</v>
          </cell>
          <cell r="AN265">
            <v>112</v>
          </cell>
          <cell r="AP265">
            <v>112</v>
          </cell>
          <cell r="AR265">
            <v>112</v>
          </cell>
          <cell r="AT265">
            <v>112</v>
          </cell>
          <cell r="AV265">
            <v>112</v>
          </cell>
          <cell r="AX265">
            <v>112</v>
          </cell>
          <cell r="AZ265">
            <v>112</v>
          </cell>
          <cell r="BB265">
            <v>112</v>
          </cell>
          <cell r="BD265">
            <v>112</v>
          </cell>
          <cell r="BF265">
            <v>112</v>
          </cell>
          <cell r="BH265">
            <v>112</v>
          </cell>
          <cell r="BJ265">
            <v>112</v>
          </cell>
          <cell r="BL265">
            <v>112</v>
          </cell>
          <cell r="BN265">
            <v>112</v>
          </cell>
          <cell r="BP265">
            <v>112</v>
          </cell>
          <cell r="BR265">
            <v>112</v>
          </cell>
          <cell r="BT265">
            <v>112</v>
          </cell>
          <cell r="BV265">
            <v>112</v>
          </cell>
          <cell r="BX265">
            <v>112</v>
          </cell>
          <cell r="BZ265">
            <v>112</v>
          </cell>
          <cell r="CB265">
            <v>112</v>
          </cell>
          <cell r="CD265">
            <v>112</v>
          </cell>
          <cell r="CF265">
            <v>112</v>
          </cell>
          <cell r="CH265">
            <v>112</v>
          </cell>
          <cell r="CJ265">
            <v>112</v>
          </cell>
          <cell r="CL265">
            <v>112</v>
          </cell>
          <cell r="CN265">
            <v>112</v>
          </cell>
          <cell r="CP265">
            <v>112</v>
          </cell>
          <cell r="CR265">
            <v>112</v>
          </cell>
          <cell r="CT265">
            <v>112</v>
          </cell>
          <cell r="CV265">
            <v>112</v>
          </cell>
        </row>
        <row r="266">
          <cell r="F266">
            <v>1</v>
          </cell>
          <cell r="H266">
            <v>0</v>
          </cell>
          <cell r="J266">
            <v>0</v>
          </cell>
          <cell r="L266">
            <v>0</v>
          </cell>
          <cell r="N266">
            <v>2</v>
          </cell>
          <cell r="P266">
            <v>0</v>
          </cell>
          <cell r="R266">
            <v>0</v>
          </cell>
          <cell r="T266">
            <v>1</v>
          </cell>
          <cell r="V266">
            <v>0</v>
          </cell>
          <cell r="X266">
            <v>1</v>
          </cell>
          <cell r="Z266">
            <v>0</v>
          </cell>
          <cell r="AB266">
            <v>1</v>
          </cell>
          <cell r="AD266">
            <v>0</v>
          </cell>
          <cell r="AF266">
            <v>2</v>
          </cell>
          <cell r="AH266">
            <v>0</v>
          </cell>
          <cell r="AJ266">
            <v>1</v>
          </cell>
          <cell r="AL266">
            <v>0</v>
          </cell>
          <cell r="AN266">
            <v>0</v>
          </cell>
          <cell r="AP266">
            <v>1</v>
          </cell>
          <cell r="AR266">
            <v>0</v>
          </cell>
          <cell r="AT266">
            <v>1</v>
          </cell>
          <cell r="AV266">
            <v>0</v>
          </cell>
          <cell r="AX266">
            <v>2</v>
          </cell>
          <cell r="AZ266">
            <v>0</v>
          </cell>
          <cell r="BB266">
            <v>1</v>
          </cell>
          <cell r="BD266">
            <v>0</v>
          </cell>
          <cell r="BF266">
            <v>1</v>
          </cell>
          <cell r="BH266">
            <v>0</v>
          </cell>
          <cell r="BJ266">
            <v>1</v>
          </cell>
          <cell r="BL266">
            <v>0</v>
          </cell>
          <cell r="BN266">
            <v>0</v>
          </cell>
          <cell r="BP266">
            <v>0</v>
          </cell>
          <cell r="BR266">
            <v>2</v>
          </cell>
          <cell r="BT266">
            <v>0</v>
          </cell>
          <cell r="BV266">
            <v>0</v>
          </cell>
          <cell r="BX266">
            <v>1</v>
          </cell>
          <cell r="BZ266">
            <v>0</v>
          </cell>
          <cell r="CB266">
            <v>1</v>
          </cell>
          <cell r="CD266">
            <v>0</v>
          </cell>
          <cell r="CF266">
            <v>1</v>
          </cell>
          <cell r="CH266">
            <v>0</v>
          </cell>
          <cell r="CJ266">
            <v>0</v>
          </cell>
          <cell r="CL266">
            <v>2</v>
          </cell>
          <cell r="CN266">
            <v>0</v>
          </cell>
          <cell r="CP266">
            <v>0</v>
          </cell>
          <cell r="CR266">
            <v>1</v>
          </cell>
          <cell r="CT266">
            <v>0</v>
          </cell>
          <cell r="CV266">
            <v>0</v>
          </cell>
        </row>
        <row r="267">
          <cell r="F267" t="str">
            <v xml:space="preserve">20 mins. Stopcharge for FII and dispersing cone cleaning at 0930H, </v>
          </cell>
        </row>
        <row r="268">
          <cell r="E268" t="str">
            <v>UNDER REPAIR</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cell r="BM268">
            <v>0</v>
          </cell>
          <cell r="BN268">
            <v>0</v>
          </cell>
          <cell r="BO268">
            <v>0</v>
          </cell>
          <cell r="BP268">
            <v>0</v>
          </cell>
          <cell r="BQ268">
            <v>0</v>
          </cell>
          <cell r="BR268">
            <v>0</v>
          </cell>
          <cell r="BS268">
            <v>0</v>
          </cell>
          <cell r="BT268">
            <v>0</v>
          </cell>
          <cell r="BU268">
            <v>0</v>
          </cell>
          <cell r="BV268">
            <v>0</v>
          </cell>
          <cell r="BW268">
            <v>0</v>
          </cell>
          <cell r="BX268">
            <v>0</v>
          </cell>
          <cell r="BY268">
            <v>0</v>
          </cell>
          <cell r="BZ268">
            <v>0</v>
          </cell>
          <cell r="CA268">
            <v>0</v>
          </cell>
          <cell r="CB268">
            <v>0</v>
          </cell>
          <cell r="CC268">
            <v>0</v>
          </cell>
          <cell r="CD268">
            <v>0</v>
          </cell>
          <cell r="CE268">
            <v>0</v>
          </cell>
          <cell r="CF268">
            <v>0</v>
          </cell>
          <cell r="CG268">
            <v>0</v>
          </cell>
          <cell r="CH268">
            <v>0</v>
          </cell>
          <cell r="CI268">
            <v>0</v>
          </cell>
          <cell r="CJ268">
            <v>0</v>
          </cell>
          <cell r="CK268">
            <v>0</v>
          </cell>
          <cell r="CL268">
            <v>0</v>
          </cell>
          <cell r="CM268">
            <v>0</v>
          </cell>
          <cell r="CN268">
            <v>0</v>
          </cell>
          <cell r="CO268">
            <v>0</v>
          </cell>
          <cell r="CP268">
            <v>0</v>
          </cell>
          <cell r="CQ268">
            <v>0</v>
          </cell>
          <cell r="CR268">
            <v>0</v>
          </cell>
          <cell r="CS268">
            <v>0</v>
          </cell>
          <cell r="CT268">
            <v>0</v>
          </cell>
          <cell r="CU268">
            <v>0</v>
          </cell>
          <cell r="CV268">
            <v>0</v>
          </cell>
          <cell r="CW268">
            <v>0</v>
          </cell>
        </row>
        <row r="269">
          <cell r="E269" t="str">
            <v>OPERATING</v>
          </cell>
          <cell r="F269" t="str">
            <v>c</v>
          </cell>
          <cell r="G269" t="str">
            <v>c</v>
          </cell>
          <cell r="H269" t="str">
            <v>c</v>
          </cell>
          <cell r="I269" t="str">
            <v>c</v>
          </cell>
          <cell r="J269" t="str">
            <v>c</v>
          </cell>
          <cell r="K269" t="str">
            <v>c</v>
          </cell>
          <cell r="L269" t="str">
            <v>c</v>
          </cell>
          <cell r="M269" t="str">
            <v>c</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t="str">
            <v>s</v>
          </cell>
          <cell r="AK269" t="str">
            <v>s</v>
          </cell>
          <cell r="AL269" t="str">
            <v>s</v>
          </cell>
          <cell r="AM269" t="str">
            <v>s</v>
          </cell>
          <cell r="AN269">
            <v>0</v>
          </cell>
          <cell r="AO269" t="str">
            <v>s</v>
          </cell>
          <cell r="AP269" t="str">
            <v>s</v>
          </cell>
          <cell r="AQ269" t="str">
            <v>s</v>
          </cell>
          <cell r="AR269">
            <v>0</v>
          </cell>
          <cell r="AS269" t="str">
            <v>s</v>
          </cell>
          <cell r="AT269" t="str">
            <v>s</v>
          </cell>
          <cell r="AU269" t="str">
            <v>s</v>
          </cell>
          <cell r="AV269">
            <v>0</v>
          </cell>
          <cell r="AW269" t="str">
            <v>s</v>
          </cell>
          <cell r="AX269" t="str">
            <v>s</v>
          </cell>
          <cell r="AY269" t="str">
            <v>s</v>
          </cell>
          <cell r="AZ269">
            <v>0</v>
          </cell>
          <cell r="BA269" t="str">
            <v>c</v>
          </cell>
          <cell r="BB269" t="str">
            <v>c</v>
          </cell>
          <cell r="BC269" t="str">
            <v>c</v>
          </cell>
          <cell r="BD269" t="str">
            <v>c</v>
          </cell>
          <cell r="BE269" t="str">
            <v>c</v>
          </cell>
          <cell r="BF269" t="str">
            <v>c</v>
          </cell>
          <cell r="BG269" t="str">
            <v>c</v>
          </cell>
          <cell r="BH269" t="str">
            <v>c</v>
          </cell>
          <cell r="BI269" t="str">
            <v>c</v>
          </cell>
          <cell r="BJ269" t="str">
            <v>c</v>
          </cell>
          <cell r="BK269" t="str">
            <v>c</v>
          </cell>
          <cell r="BL269" t="str">
            <v>c</v>
          </cell>
          <cell r="BM269" t="str">
            <v>c</v>
          </cell>
          <cell r="BN269" t="str">
            <v>c</v>
          </cell>
          <cell r="BO269" t="str">
            <v>c</v>
          </cell>
          <cell r="BP269" t="str">
            <v>c</v>
          </cell>
          <cell r="BQ269">
            <v>0</v>
          </cell>
          <cell r="BR269">
            <v>0</v>
          </cell>
          <cell r="BS269">
            <v>0</v>
          </cell>
          <cell r="BT269">
            <v>0</v>
          </cell>
          <cell r="BU269">
            <v>0</v>
          </cell>
          <cell r="BV269">
            <v>0</v>
          </cell>
          <cell r="BW269">
            <v>0</v>
          </cell>
          <cell r="BX269">
            <v>0</v>
          </cell>
          <cell r="BY269">
            <v>0</v>
          </cell>
          <cell r="BZ269">
            <v>0</v>
          </cell>
          <cell r="CA269">
            <v>0</v>
          </cell>
          <cell r="CB269">
            <v>0</v>
          </cell>
          <cell r="CC269">
            <v>0</v>
          </cell>
          <cell r="CD269">
            <v>0</v>
          </cell>
          <cell r="CE269">
            <v>0</v>
          </cell>
          <cell r="CF269">
            <v>0</v>
          </cell>
          <cell r="CG269">
            <v>0</v>
          </cell>
          <cell r="CH269">
            <v>0</v>
          </cell>
          <cell r="CI269" t="str">
            <v>s</v>
          </cell>
          <cell r="CJ269" t="str">
            <v>s</v>
          </cell>
          <cell r="CK269" t="str">
            <v>s</v>
          </cell>
          <cell r="CL269" t="str">
            <v>s</v>
          </cell>
          <cell r="CM269">
            <v>0</v>
          </cell>
          <cell r="CN269" t="str">
            <v>s</v>
          </cell>
          <cell r="CO269" t="str">
            <v>s</v>
          </cell>
          <cell r="CP269" t="str">
            <v>s</v>
          </cell>
          <cell r="CQ269">
            <v>0</v>
          </cell>
          <cell r="CR269" t="str">
            <v>s</v>
          </cell>
          <cell r="CS269" t="str">
            <v>s</v>
          </cell>
          <cell r="CT269" t="str">
            <v>s</v>
          </cell>
          <cell r="CU269">
            <v>0</v>
          </cell>
          <cell r="CV269" t="str">
            <v>s</v>
          </cell>
          <cell r="CW269" t="str">
            <v>s</v>
          </cell>
        </row>
        <row r="270">
          <cell r="E270" t="str">
            <v>OPERATING</v>
          </cell>
          <cell r="F270">
            <v>0</v>
          </cell>
          <cell r="G270">
            <v>0</v>
          </cell>
          <cell r="H270">
            <v>0</v>
          </cell>
          <cell r="I270">
            <v>0</v>
          </cell>
          <cell r="J270">
            <v>0</v>
          </cell>
          <cell r="K270">
            <v>0</v>
          </cell>
          <cell r="L270">
            <v>0</v>
          </cell>
          <cell r="M270">
            <v>0</v>
          </cell>
          <cell r="N270">
            <v>0</v>
          </cell>
          <cell r="O270">
            <v>0</v>
          </cell>
          <cell r="P270">
            <v>0</v>
          </cell>
          <cell r="Q270">
            <v>0</v>
          </cell>
          <cell r="R270">
            <v>0</v>
          </cell>
          <cell r="S270" t="str">
            <v>s</v>
          </cell>
          <cell r="T270" t="str">
            <v>s</v>
          </cell>
          <cell r="U270" t="str">
            <v>s</v>
          </cell>
          <cell r="V270" t="str">
            <v>s</v>
          </cell>
          <cell r="W270">
            <v>0</v>
          </cell>
          <cell r="X270" t="str">
            <v>s</v>
          </cell>
          <cell r="Y270" t="str">
            <v>s</v>
          </cell>
          <cell r="Z270" t="str">
            <v>s</v>
          </cell>
          <cell r="AA270">
            <v>0</v>
          </cell>
          <cell r="AB270" t="str">
            <v>s</v>
          </cell>
          <cell r="AC270" t="str">
            <v>s</v>
          </cell>
          <cell r="AD270" t="str">
            <v>s</v>
          </cell>
          <cell r="AE270">
            <v>0</v>
          </cell>
          <cell r="AF270" t="str">
            <v>s</v>
          </cell>
          <cell r="AG270" t="str">
            <v>s</v>
          </cell>
          <cell r="AH270" t="str">
            <v>s</v>
          </cell>
          <cell r="AI270">
            <v>0</v>
          </cell>
          <cell r="AJ270" t="str">
            <v>c</v>
          </cell>
          <cell r="AK270" t="str">
            <v>c</v>
          </cell>
          <cell r="AL270" t="str">
            <v>c</v>
          </cell>
          <cell r="AM270" t="str">
            <v>c</v>
          </cell>
          <cell r="AN270" t="str">
            <v>c</v>
          </cell>
          <cell r="AO270" t="str">
            <v>c</v>
          </cell>
          <cell r="AP270" t="str">
            <v>c</v>
          </cell>
          <cell r="AQ270" t="str">
            <v>c</v>
          </cell>
          <cell r="AR270" t="str">
            <v>c</v>
          </cell>
          <cell r="AS270" t="str">
            <v>c</v>
          </cell>
          <cell r="AT270" t="str">
            <v>c</v>
          </cell>
          <cell r="AU270" t="str">
            <v>c</v>
          </cell>
          <cell r="AV270" t="str">
            <v>c</v>
          </cell>
          <cell r="AW270" t="str">
            <v>c</v>
          </cell>
          <cell r="AX270" t="str">
            <v>c</v>
          </cell>
          <cell r="AY270" t="str">
            <v>c</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cell r="BM270">
            <v>0</v>
          </cell>
          <cell r="BN270">
            <v>0</v>
          </cell>
          <cell r="BO270">
            <v>0</v>
          </cell>
          <cell r="BP270">
            <v>0</v>
          </cell>
          <cell r="BQ270">
            <v>0</v>
          </cell>
          <cell r="BR270" t="str">
            <v>s</v>
          </cell>
          <cell r="BS270" t="str">
            <v>s</v>
          </cell>
          <cell r="BT270" t="str">
            <v>s</v>
          </cell>
          <cell r="BU270" t="str">
            <v>s</v>
          </cell>
          <cell r="BV270">
            <v>0</v>
          </cell>
          <cell r="BW270" t="str">
            <v>s</v>
          </cell>
          <cell r="BX270" t="str">
            <v>s</v>
          </cell>
          <cell r="BY270" t="str">
            <v>s</v>
          </cell>
          <cell r="BZ270">
            <v>0</v>
          </cell>
          <cell r="CA270" t="str">
            <v>s</v>
          </cell>
          <cell r="CB270" t="str">
            <v>s</v>
          </cell>
          <cell r="CC270" t="str">
            <v>s</v>
          </cell>
          <cell r="CD270">
            <v>0</v>
          </cell>
          <cell r="CE270" t="str">
            <v>s</v>
          </cell>
          <cell r="CF270" t="str">
            <v>s</v>
          </cell>
          <cell r="CG270" t="str">
            <v>s</v>
          </cell>
          <cell r="CH270">
            <v>0</v>
          </cell>
          <cell r="CI270" t="str">
            <v>c</v>
          </cell>
          <cell r="CJ270" t="str">
            <v>c</v>
          </cell>
          <cell r="CK270" t="str">
            <v>c</v>
          </cell>
          <cell r="CL270" t="str">
            <v>c</v>
          </cell>
          <cell r="CM270" t="str">
            <v>c</v>
          </cell>
          <cell r="CN270" t="str">
            <v>c</v>
          </cell>
          <cell r="CO270" t="str">
            <v>c</v>
          </cell>
          <cell r="CP270" t="str">
            <v>c</v>
          </cell>
          <cell r="CQ270" t="str">
            <v>c</v>
          </cell>
          <cell r="CR270" t="str">
            <v>c</v>
          </cell>
          <cell r="CS270" t="str">
            <v>c</v>
          </cell>
          <cell r="CT270" t="str">
            <v>c</v>
          </cell>
          <cell r="CU270" t="str">
            <v>c</v>
          </cell>
          <cell r="CV270" t="str">
            <v>c</v>
          </cell>
          <cell r="CW270" t="str">
            <v>c</v>
          </cell>
        </row>
        <row r="271">
          <cell r="E271" t="str">
            <v>OPERATING</v>
          </cell>
          <cell r="F271">
            <v>0</v>
          </cell>
          <cell r="G271" t="str">
            <v>s</v>
          </cell>
          <cell r="H271" t="str">
            <v>s</v>
          </cell>
          <cell r="I271" t="str">
            <v>s</v>
          </cell>
          <cell r="J271">
            <v>0</v>
          </cell>
          <cell r="K271" t="str">
            <v>s</v>
          </cell>
          <cell r="L271" t="str">
            <v>s</v>
          </cell>
          <cell r="M271" t="str">
            <v>s</v>
          </cell>
          <cell r="N271">
            <v>0</v>
          </cell>
          <cell r="O271" t="str">
            <v>s</v>
          </cell>
          <cell r="P271" t="str">
            <v>s</v>
          </cell>
          <cell r="Q271" t="str">
            <v>s</v>
          </cell>
          <cell r="R271">
            <v>0</v>
          </cell>
          <cell r="S271" t="str">
            <v>c</v>
          </cell>
          <cell r="T271" t="str">
            <v>c</v>
          </cell>
          <cell r="U271" t="str">
            <v>c</v>
          </cell>
          <cell r="V271" t="str">
            <v>c</v>
          </cell>
          <cell r="W271" t="str">
            <v>c</v>
          </cell>
          <cell r="X271" t="str">
            <v>c</v>
          </cell>
          <cell r="Y271" t="str">
            <v>c</v>
          </cell>
          <cell r="Z271" t="str">
            <v>c</v>
          </cell>
          <cell r="AA271" t="str">
            <v>c</v>
          </cell>
          <cell r="AB271" t="str">
            <v>c</v>
          </cell>
          <cell r="AC271" t="str">
            <v>c</v>
          </cell>
          <cell r="AD271" t="str">
            <v>c</v>
          </cell>
          <cell r="AE271" t="str">
            <v>c</v>
          </cell>
          <cell r="AF271" t="str">
            <v>c</v>
          </cell>
          <cell r="AG271" t="str">
            <v>c</v>
          </cell>
          <cell r="AH271" t="str">
            <v>c</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t="str">
            <v>s</v>
          </cell>
          <cell r="BB271" t="str">
            <v>s</v>
          </cell>
          <cell r="BC271" t="str">
            <v>s</v>
          </cell>
          <cell r="BD271" t="str">
            <v>s</v>
          </cell>
          <cell r="BE271">
            <v>0</v>
          </cell>
          <cell r="BF271" t="str">
            <v>s</v>
          </cell>
          <cell r="BG271" t="str">
            <v>s</v>
          </cell>
          <cell r="BH271" t="str">
            <v>s</v>
          </cell>
          <cell r="BI271">
            <v>0</v>
          </cell>
          <cell r="BJ271" t="str">
            <v>s</v>
          </cell>
          <cell r="BK271" t="str">
            <v>s</v>
          </cell>
          <cell r="BL271" t="str">
            <v>s</v>
          </cell>
          <cell r="BM271">
            <v>0</v>
          </cell>
          <cell r="BN271" t="str">
            <v>s</v>
          </cell>
          <cell r="BO271" t="str">
            <v>s</v>
          </cell>
          <cell r="BP271" t="str">
            <v>s</v>
          </cell>
          <cell r="BQ271">
            <v>0</v>
          </cell>
          <cell r="BR271" t="str">
            <v>c</v>
          </cell>
          <cell r="BS271" t="str">
            <v>c</v>
          </cell>
          <cell r="BT271" t="str">
            <v>c</v>
          </cell>
          <cell r="BU271" t="str">
            <v>c</v>
          </cell>
          <cell r="BV271" t="str">
            <v>c</v>
          </cell>
          <cell r="BW271" t="str">
            <v>c</v>
          </cell>
          <cell r="BX271" t="str">
            <v>c</v>
          </cell>
          <cell r="BY271" t="str">
            <v>c</v>
          </cell>
          <cell r="BZ271" t="str">
            <v>c</v>
          </cell>
          <cell r="CA271" t="str">
            <v>c</v>
          </cell>
          <cell r="CB271" t="str">
            <v>c</v>
          </cell>
          <cell r="CC271" t="str">
            <v>c</v>
          </cell>
          <cell r="CD271" t="str">
            <v>c</v>
          </cell>
          <cell r="CE271" t="str">
            <v>c</v>
          </cell>
          <cell r="CF271" t="str">
            <v>c</v>
          </cell>
          <cell r="CG271" t="str">
            <v>c</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row>
        <row r="272">
          <cell r="E272">
            <v>0</v>
          </cell>
          <cell r="F272">
            <v>0</v>
          </cell>
          <cell r="G272">
            <v>0</v>
          </cell>
          <cell r="H272">
            <v>0</v>
          </cell>
          <cell r="I272">
            <v>0</v>
          </cell>
          <cell r="J272">
            <v>0</v>
          </cell>
          <cell r="K272">
            <v>0</v>
          </cell>
          <cell r="L272">
            <v>0</v>
          </cell>
          <cell r="M272">
            <v>0</v>
          </cell>
          <cell r="N272">
            <v>0</v>
          </cell>
          <cell r="O272">
            <v>0</v>
          </cell>
          <cell r="P272">
            <v>0</v>
          </cell>
          <cell r="Q272" t="str">
            <v>r</v>
          </cell>
          <cell r="R272" t="str">
            <v>r</v>
          </cell>
          <cell r="S272" t="str">
            <v>r</v>
          </cell>
          <cell r="T272" t="str">
            <v>r</v>
          </cell>
          <cell r="U272" t="str">
            <v>r</v>
          </cell>
          <cell r="V272" t="str">
            <v>r</v>
          </cell>
          <cell r="W272" t="str">
            <v>r</v>
          </cell>
          <cell r="X272" t="str">
            <v>r</v>
          </cell>
          <cell r="Y272" t="str">
            <v>r</v>
          </cell>
          <cell r="Z272" t="str">
            <v>r</v>
          </cell>
          <cell r="AA272" t="str">
            <v>r</v>
          </cell>
          <cell r="AB272" t="str">
            <v>r</v>
          </cell>
          <cell r="AC272" t="str">
            <v>r</v>
          </cell>
          <cell r="AD272" t="str">
            <v>r</v>
          </cell>
          <cell r="AE272" t="str">
            <v>r</v>
          </cell>
          <cell r="AF272" t="str">
            <v>r</v>
          </cell>
          <cell r="AG272" t="str">
            <v>r</v>
          </cell>
          <cell r="AH272" t="str">
            <v>r</v>
          </cell>
          <cell r="AI272" t="str">
            <v>r</v>
          </cell>
          <cell r="AJ272" t="str">
            <v>r</v>
          </cell>
          <cell r="AK272" t="str">
            <v>r</v>
          </cell>
          <cell r="AL272" t="str">
            <v>r</v>
          </cell>
          <cell r="AM272" t="str">
            <v>r</v>
          </cell>
          <cell r="AN272">
            <v>0</v>
          </cell>
          <cell r="AO272">
            <v>0</v>
          </cell>
          <cell r="AP272" t="str">
            <v>ca</v>
          </cell>
          <cell r="AQ272" t="str">
            <v>ca</v>
          </cell>
          <cell r="AR272" t="str">
            <v>ca</v>
          </cell>
          <cell r="AS272" t="str">
            <v>ca</v>
          </cell>
          <cell r="AT272" t="str">
            <v>ca</v>
          </cell>
          <cell r="AU272" t="str">
            <v>ca</v>
          </cell>
          <cell r="AV272" t="str">
            <v>ca</v>
          </cell>
          <cell r="AW272" t="str">
            <v>ca</v>
          </cell>
          <cell r="AX272" t="str">
            <v>ca</v>
          </cell>
          <cell r="AY272" t="str">
            <v>ca</v>
          </cell>
          <cell r="AZ272" t="str">
            <v>ca</v>
          </cell>
          <cell r="BA272" t="str">
            <v>ca</v>
          </cell>
          <cell r="BB272" t="str">
            <v>ca</v>
          </cell>
          <cell r="BC272" t="str">
            <v>ca</v>
          </cell>
          <cell r="BD272" t="str">
            <v>ca</v>
          </cell>
          <cell r="BE272" t="str">
            <v>ca</v>
          </cell>
          <cell r="BF272" t="str">
            <v>ca</v>
          </cell>
          <cell r="BG272" t="str">
            <v>ca</v>
          </cell>
          <cell r="BH272" t="str">
            <v>ca</v>
          </cell>
          <cell r="BI272" t="str">
            <v>ca</v>
          </cell>
          <cell r="BJ272" t="str">
            <v>ca</v>
          </cell>
          <cell r="BK272" t="str">
            <v>ca</v>
          </cell>
          <cell r="BL272" t="str">
            <v>ca</v>
          </cell>
          <cell r="BM272" t="str">
            <v>ca</v>
          </cell>
          <cell r="BN272">
            <v>0</v>
          </cell>
          <cell r="BO272">
            <v>0</v>
          </cell>
          <cell r="BP272">
            <v>0</v>
          </cell>
          <cell r="BQ272">
            <v>0</v>
          </cell>
          <cell r="BR272">
            <v>0</v>
          </cell>
          <cell r="BS272">
            <v>0</v>
          </cell>
          <cell r="BT272">
            <v>0</v>
          </cell>
          <cell r="BU272">
            <v>0</v>
          </cell>
          <cell r="BV272">
            <v>0</v>
          </cell>
          <cell r="BW272">
            <v>0</v>
          </cell>
          <cell r="BX272">
            <v>0</v>
          </cell>
          <cell r="BY272">
            <v>0</v>
          </cell>
          <cell r="BZ272">
            <v>0</v>
          </cell>
          <cell r="CA272">
            <v>0</v>
          </cell>
          <cell r="CB272">
            <v>0</v>
          </cell>
          <cell r="CC272">
            <v>0</v>
          </cell>
          <cell r="CD272">
            <v>0</v>
          </cell>
          <cell r="CE272">
            <v>0</v>
          </cell>
          <cell r="CF272">
            <v>0</v>
          </cell>
          <cell r="CG272">
            <v>0</v>
          </cell>
          <cell r="CH272">
            <v>0</v>
          </cell>
          <cell r="CI272">
            <v>0</v>
          </cell>
          <cell r="CJ272">
            <v>0</v>
          </cell>
          <cell r="CK272">
            <v>0</v>
          </cell>
          <cell r="CL272">
            <v>0</v>
          </cell>
          <cell r="CM272">
            <v>0</v>
          </cell>
          <cell r="CN272">
            <v>0</v>
          </cell>
          <cell r="CO272">
            <v>0</v>
          </cell>
          <cell r="CP272">
            <v>0</v>
          </cell>
          <cell r="CQ272">
            <v>0</v>
          </cell>
          <cell r="CR272">
            <v>0</v>
          </cell>
          <cell r="CS272">
            <v>0</v>
          </cell>
          <cell r="CT272">
            <v>0</v>
          </cell>
          <cell r="CU272">
            <v>0</v>
          </cell>
          <cell r="CV272">
            <v>0</v>
          </cell>
          <cell r="CW272">
            <v>0</v>
          </cell>
        </row>
        <row r="273">
          <cell r="E273">
            <v>0</v>
          </cell>
          <cell r="F273" t="str">
            <v>ca</v>
          </cell>
          <cell r="G273" t="str">
            <v>ca</v>
          </cell>
          <cell r="H273" t="str">
            <v>ca</v>
          </cell>
          <cell r="I273" t="str">
            <v>ca</v>
          </cell>
          <cell r="J273" t="str">
            <v>ca</v>
          </cell>
          <cell r="K273" t="str">
            <v>ca</v>
          </cell>
          <cell r="L273" t="str">
            <v>ca</v>
          </cell>
          <cell r="M273" t="str">
            <v>ca</v>
          </cell>
          <cell r="N273" t="str">
            <v>ca</v>
          </cell>
          <cell r="O273" t="str">
            <v>ca</v>
          </cell>
          <cell r="P273" t="str">
            <v>ca</v>
          </cell>
          <cell r="Q273" t="str">
            <v>ca</v>
          </cell>
          <cell r="R273" t="str">
            <v>ca</v>
          </cell>
          <cell r="S273" t="str">
            <v>ca</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t="str">
            <v>r</v>
          </cell>
          <cell r="BD273" t="str">
            <v>r</v>
          </cell>
          <cell r="BE273" t="str">
            <v>r</v>
          </cell>
          <cell r="BF273" t="str">
            <v>r</v>
          </cell>
          <cell r="BG273" t="str">
            <v>r</v>
          </cell>
          <cell r="BH273" t="str">
            <v>r</v>
          </cell>
          <cell r="BI273" t="str">
            <v>r</v>
          </cell>
          <cell r="BJ273" t="str">
            <v>r</v>
          </cell>
          <cell r="BK273" t="str">
            <v>r</v>
          </cell>
          <cell r="BL273" t="str">
            <v>r</v>
          </cell>
          <cell r="BM273" t="str">
            <v>r</v>
          </cell>
          <cell r="BN273" t="str">
            <v>r</v>
          </cell>
          <cell r="BO273" t="str">
            <v>r</v>
          </cell>
          <cell r="BP273" t="str">
            <v>r</v>
          </cell>
          <cell r="BQ273" t="str">
            <v>r</v>
          </cell>
          <cell r="BR273" t="str">
            <v>r</v>
          </cell>
          <cell r="BS273" t="str">
            <v>r</v>
          </cell>
          <cell r="BT273" t="str">
            <v>r</v>
          </cell>
          <cell r="BU273" t="str">
            <v>r</v>
          </cell>
          <cell r="BV273" t="str">
            <v>r</v>
          </cell>
          <cell r="BW273" t="str">
            <v>r</v>
          </cell>
          <cell r="BX273" t="str">
            <v>r</v>
          </cell>
          <cell r="BY273" t="str">
            <v>r</v>
          </cell>
          <cell r="BZ273">
            <v>0</v>
          </cell>
          <cell r="CA273">
            <v>0</v>
          </cell>
          <cell r="CB273" t="str">
            <v>ca</v>
          </cell>
          <cell r="CC273" t="str">
            <v>ca</v>
          </cell>
          <cell r="CD273" t="str">
            <v>ca</v>
          </cell>
          <cell r="CE273" t="str">
            <v>ca</v>
          </cell>
          <cell r="CF273" t="str">
            <v>ca</v>
          </cell>
          <cell r="CG273" t="str">
            <v>ca</v>
          </cell>
          <cell r="CH273" t="str">
            <v>ca</v>
          </cell>
          <cell r="CI273" t="str">
            <v>ca</v>
          </cell>
          <cell r="CJ273" t="str">
            <v>ca</v>
          </cell>
          <cell r="CK273" t="str">
            <v>ca</v>
          </cell>
          <cell r="CL273" t="str">
            <v>ca</v>
          </cell>
          <cell r="CM273" t="str">
            <v>ca</v>
          </cell>
          <cell r="CN273" t="str">
            <v>ca</v>
          </cell>
          <cell r="CO273" t="str">
            <v>ca</v>
          </cell>
          <cell r="CP273" t="str">
            <v>ca</v>
          </cell>
          <cell r="CQ273" t="str">
            <v>ca</v>
          </cell>
          <cell r="CR273" t="str">
            <v>ca</v>
          </cell>
          <cell r="CS273" t="str">
            <v>ca</v>
          </cell>
          <cell r="CT273" t="str">
            <v>ca</v>
          </cell>
          <cell r="CU273" t="str">
            <v>ca</v>
          </cell>
          <cell r="CV273" t="str">
            <v>ca</v>
          </cell>
          <cell r="CW273" t="str">
            <v>ca</v>
          </cell>
        </row>
        <row r="274">
          <cell r="F274">
            <v>115</v>
          </cell>
          <cell r="H274">
            <v>115</v>
          </cell>
          <cell r="J274">
            <v>115</v>
          </cell>
          <cell r="L274">
            <v>115</v>
          </cell>
          <cell r="N274">
            <v>115</v>
          </cell>
          <cell r="P274">
            <v>115</v>
          </cell>
          <cell r="R274">
            <v>115</v>
          </cell>
          <cell r="T274">
            <v>115</v>
          </cell>
          <cell r="V274">
            <v>115</v>
          </cell>
          <cell r="X274">
            <v>115</v>
          </cell>
          <cell r="Z274">
            <v>115</v>
          </cell>
          <cell r="AB274">
            <v>115</v>
          </cell>
          <cell r="AD274">
            <v>115</v>
          </cell>
          <cell r="AF274">
            <v>115</v>
          </cell>
          <cell r="AH274">
            <v>115</v>
          </cell>
          <cell r="AJ274">
            <v>115</v>
          </cell>
          <cell r="AL274">
            <v>115</v>
          </cell>
          <cell r="AN274">
            <v>115</v>
          </cell>
          <cell r="AP274">
            <v>115</v>
          </cell>
          <cell r="AR274">
            <v>115</v>
          </cell>
          <cell r="AT274">
            <v>115</v>
          </cell>
          <cell r="AV274">
            <v>115</v>
          </cell>
          <cell r="AX274">
            <v>115</v>
          </cell>
          <cell r="AZ274">
            <v>115</v>
          </cell>
          <cell r="BB274">
            <v>115</v>
          </cell>
          <cell r="BD274">
            <v>115</v>
          </cell>
          <cell r="BF274">
            <v>115</v>
          </cell>
          <cell r="BH274">
            <v>115</v>
          </cell>
          <cell r="BJ274">
            <v>115</v>
          </cell>
          <cell r="BL274">
            <v>115</v>
          </cell>
          <cell r="BN274">
            <v>115</v>
          </cell>
          <cell r="BP274">
            <v>115</v>
          </cell>
          <cell r="BR274">
            <v>115</v>
          </cell>
          <cell r="BT274">
            <v>115</v>
          </cell>
          <cell r="BV274">
            <v>115</v>
          </cell>
          <cell r="BX274">
            <v>115</v>
          </cell>
          <cell r="BZ274">
            <v>115</v>
          </cell>
          <cell r="CB274">
            <v>115</v>
          </cell>
          <cell r="CD274">
            <v>115</v>
          </cell>
          <cell r="CF274">
            <v>115</v>
          </cell>
          <cell r="CH274">
            <v>115</v>
          </cell>
          <cell r="CJ274">
            <v>115</v>
          </cell>
          <cell r="CL274">
            <v>115</v>
          </cell>
          <cell r="CN274">
            <v>115</v>
          </cell>
          <cell r="CP274">
            <v>115</v>
          </cell>
          <cell r="CR274">
            <v>115</v>
          </cell>
          <cell r="CT274">
            <v>115</v>
          </cell>
          <cell r="CV274">
            <v>115</v>
          </cell>
        </row>
        <row r="275">
          <cell r="F275">
            <v>1</v>
          </cell>
          <cell r="H275">
            <v>0</v>
          </cell>
          <cell r="J275">
            <v>0</v>
          </cell>
          <cell r="L275">
            <v>1</v>
          </cell>
          <cell r="N275">
            <v>0</v>
          </cell>
          <cell r="P275">
            <v>0</v>
          </cell>
          <cell r="R275">
            <v>2</v>
          </cell>
          <cell r="T275">
            <v>0</v>
          </cell>
          <cell r="V275">
            <v>1</v>
          </cell>
          <cell r="X275">
            <v>0</v>
          </cell>
          <cell r="Z275">
            <v>1</v>
          </cell>
          <cell r="AB275">
            <v>0</v>
          </cell>
          <cell r="AD275">
            <v>1</v>
          </cell>
          <cell r="AF275">
            <v>0</v>
          </cell>
          <cell r="AH275">
            <v>0</v>
          </cell>
          <cell r="AJ275">
            <v>0</v>
          </cell>
          <cell r="AL275">
            <v>0</v>
          </cell>
          <cell r="AN275">
            <v>2</v>
          </cell>
          <cell r="AP275">
            <v>0</v>
          </cell>
          <cell r="AR275">
            <v>1</v>
          </cell>
          <cell r="AT275">
            <v>0</v>
          </cell>
          <cell r="AV275">
            <v>1</v>
          </cell>
          <cell r="AX275">
            <v>0</v>
          </cell>
          <cell r="AZ275">
            <v>1</v>
          </cell>
          <cell r="BB275">
            <v>0</v>
          </cell>
          <cell r="BD275">
            <v>0</v>
          </cell>
          <cell r="BF275">
            <v>0</v>
          </cell>
          <cell r="BH275">
            <v>0</v>
          </cell>
          <cell r="BJ275">
            <v>0</v>
          </cell>
          <cell r="BL275">
            <v>2</v>
          </cell>
          <cell r="BN275">
            <v>0</v>
          </cell>
          <cell r="BP275">
            <v>1</v>
          </cell>
          <cell r="BR275">
            <v>0</v>
          </cell>
          <cell r="BT275">
            <v>1</v>
          </cell>
          <cell r="BV275">
            <v>0</v>
          </cell>
          <cell r="BX275">
            <v>0</v>
          </cell>
          <cell r="BZ275">
            <v>0</v>
          </cell>
          <cell r="CB275">
            <v>0</v>
          </cell>
          <cell r="CD275">
            <v>2</v>
          </cell>
          <cell r="CF275">
            <v>0</v>
          </cell>
          <cell r="CH275">
            <v>1</v>
          </cell>
          <cell r="CJ275">
            <v>0</v>
          </cell>
          <cell r="CL275">
            <v>1</v>
          </cell>
          <cell r="CN275">
            <v>0</v>
          </cell>
          <cell r="CP275">
            <v>1</v>
          </cell>
          <cell r="CR275">
            <v>0</v>
          </cell>
          <cell r="CT275">
            <v>0</v>
          </cell>
          <cell r="CV275">
            <v>0</v>
          </cell>
        </row>
        <row r="276">
          <cell r="F276" t="str">
            <v>Stop charge at 1100H for dispersing cone clenaing and furnace inside inspection. Duration time 15-20 mins</v>
          </cell>
        </row>
        <row r="277">
          <cell r="E277" t="str">
            <v>UNDER REPAIR</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cell r="BM277">
            <v>0</v>
          </cell>
          <cell r="BN277">
            <v>0</v>
          </cell>
          <cell r="BO277">
            <v>0</v>
          </cell>
          <cell r="BP277">
            <v>0</v>
          </cell>
          <cell r="BQ277">
            <v>0</v>
          </cell>
          <cell r="BR277">
            <v>0</v>
          </cell>
          <cell r="BS277">
            <v>0</v>
          </cell>
          <cell r="BT277">
            <v>0</v>
          </cell>
          <cell r="BU277">
            <v>0</v>
          </cell>
          <cell r="BV277">
            <v>0</v>
          </cell>
          <cell r="BW277">
            <v>0</v>
          </cell>
          <cell r="BX277">
            <v>0</v>
          </cell>
          <cell r="BY277">
            <v>0</v>
          </cell>
          <cell r="BZ277">
            <v>0</v>
          </cell>
          <cell r="CA277">
            <v>0</v>
          </cell>
          <cell r="CB277">
            <v>0</v>
          </cell>
          <cell r="CC277">
            <v>0</v>
          </cell>
          <cell r="CD277">
            <v>0</v>
          </cell>
          <cell r="CE277">
            <v>0</v>
          </cell>
          <cell r="CF277">
            <v>0</v>
          </cell>
          <cell r="CG277">
            <v>0</v>
          </cell>
          <cell r="CH277">
            <v>0</v>
          </cell>
          <cell r="CI277">
            <v>0</v>
          </cell>
          <cell r="CJ277">
            <v>0</v>
          </cell>
          <cell r="CK277">
            <v>0</v>
          </cell>
          <cell r="CL277">
            <v>0</v>
          </cell>
          <cell r="CM277">
            <v>0</v>
          </cell>
          <cell r="CN277">
            <v>0</v>
          </cell>
          <cell r="CO277">
            <v>0</v>
          </cell>
          <cell r="CP277">
            <v>0</v>
          </cell>
          <cell r="CQ277">
            <v>0</v>
          </cell>
          <cell r="CR277">
            <v>0</v>
          </cell>
          <cell r="CS277">
            <v>0</v>
          </cell>
          <cell r="CT277">
            <v>0</v>
          </cell>
          <cell r="CU277">
            <v>0</v>
          </cell>
          <cell r="CV277">
            <v>0</v>
          </cell>
          <cell r="CW277">
            <v>0</v>
          </cell>
        </row>
        <row r="278">
          <cell r="E278" t="str">
            <v>OPERATING</v>
          </cell>
          <cell r="F278" t="str">
            <v>s</v>
          </cell>
          <cell r="G278">
            <v>0</v>
          </cell>
          <cell r="H278" t="str">
            <v>s</v>
          </cell>
          <cell r="I278" t="str">
            <v>s</v>
          </cell>
          <cell r="J278" t="str">
            <v>s</v>
          </cell>
          <cell r="K278">
            <v>0</v>
          </cell>
          <cell r="L278" t="str">
            <v>s</v>
          </cell>
          <cell r="M278" t="str">
            <v>s</v>
          </cell>
          <cell r="N278" t="str">
            <v>s</v>
          </cell>
          <cell r="O278">
            <v>0</v>
          </cell>
          <cell r="P278" t="str">
            <v>c</v>
          </cell>
          <cell r="Q278" t="str">
            <v>c</v>
          </cell>
          <cell r="R278" t="str">
            <v>c</v>
          </cell>
          <cell r="S278" t="str">
            <v>c</v>
          </cell>
          <cell r="T278" t="str">
            <v>c</v>
          </cell>
          <cell r="U278" t="str">
            <v>c</v>
          </cell>
          <cell r="V278" t="str">
            <v>c</v>
          </cell>
          <cell r="W278" t="str">
            <v>c</v>
          </cell>
          <cell r="X278" t="str">
            <v>c</v>
          </cell>
          <cell r="Y278" t="str">
            <v>c</v>
          </cell>
          <cell r="Z278" t="str">
            <v>c</v>
          </cell>
          <cell r="AA278" t="str">
            <v>c</v>
          </cell>
          <cell r="AB278" t="str">
            <v>c</v>
          </cell>
          <cell r="AC278" t="str">
            <v>c</v>
          </cell>
          <cell r="AD278" t="str">
            <v>c</v>
          </cell>
          <cell r="AE278" t="str">
            <v>c</v>
          </cell>
          <cell r="AF278">
            <v>0</v>
          </cell>
          <cell r="AG278">
            <v>0</v>
          </cell>
          <cell r="AH278">
            <v>0</v>
          </cell>
          <cell r="AI278">
            <v>0</v>
          </cell>
          <cell r="AJ278">
            <v>0</v>
          </cell>
          <cell r="AK278">
            <v>0</v>
          </cell>
          <cell r="AL278" t="str">
            <v>s</v>
          </cell>
          <cell r="AM278" t="str">
            <v>s</v>
          </cell>
          <cell r="AN278" t="str">
            <v>s</v>
          </cell>
          <cell r="AO278" t="str">
            <v>s</v>
          </cell>
          <cell r="AP278">
            <v>0</v>
          </cell>
          <cell r="AQ278" t="str">
            <v>s</v>
          </cell>
          <cell r="AR278" t="str">
            <v>s</v>
          </cell>
          <cell r="AS278" t="str">
            <v>s</v>
          </cell>
          <cell r="AT278">
            <v>0</v>
          </cell>
          <cell r="AU278" t="str">
            <v>s</v>
          </cell>
          <cell r="AV278" t="str">
            <v>s</v>
          </cell>
          <cell r="AW278" t="str">
            <v>s</v>
          </cell>
          <cell r="AX278">
            <v>0</v>
          </cell>
          <cell r="AY278" t="str">
            <v>s</v>
          </cell>
          <cell r="AZ278" t="str">
            <v>s</v>
          </cell>
          <cell r="BA278" t="str">
            <v>s</v>
          </cell>
          <cell r="BB278">
            <v>0</v>
          </cell>
          <cell r="BC278" t="str">
            <v>c</v>
          </cell>
          <cell r="BD278" t="str">
            <v>c</v>
          </cell>
          <cell r="BE278" t="str">
            <v>c</v>
          </cell>
          <cell r="BF278" t="str">
            <v>c</v>
          </cell>
          <cell r="BG278" t="str">
            <v>c</v>
          </cell>
          <cell r="BH278" t="str">
            <v>c</v>
          </cell>
          <cell r="BI278" t="str">
            <v>c</v>
          </cell>
          <cell r="BJ278" t="str">
            <v>c</v>
          </cell>
          <cell r="BK278" t="str">
            <v>c</v>
          </cell>
          <cell r="BL278" t="str">
            <v>c</v>
          </cell>
          <cell r="BM278" t="str">
            <v>c</v>
          </cell>
          <cell r="BN278" t="str">
            <v>c</v>
          </cell>
          <cell r="BO278" t="str">
            <v>c</v>
          </cell>
          <cell r="BP278" t="str">
            <v>c</v>
          </cell>
          <cell r="BQ278" t="str">
            <v>c</v>
          </cell>
          <cell r="BR278" t="str">
            <v>c</v>
          </cell>
          <cell r="BS278">
            <v>0</v>
          </cell>
          <cell r="BT278">
            <v>0</v>
          </cell>
          <cell r="BU278">
            <v>0</v>
          </cell>
          <cell r="BV278">
            <v>0</v>
          </cell>
          <cell r="BW278">
            <v>0</v>
          </cell>
          <cell r="BX278">
            <v>0</v>
          </cell>
          <cell r="BY278">
            <v>0</v>
          </cell>
          <cell r="BZ278">
            <v>0</v>
          </cell>
          <cell r="CA278">
            <v>0</v>
          </cell>
          <cell r="CB278">
            <v>0</v>
          </cell>
          <cell r="CC278">
            <v>0</v>
          </cell>
          <cell r="CD278">
            <v>0</v>
          </cell>
          <cell r="CE278">
            <v>0</v>
          </cell>
          <cell r="CF278">
            <v>0</v>
          </cell>
          <cell r="CG278">
            <v>0</v>
          </cell>
          <cell r="CH278">
            <v>0</v>
          </cell>
          <cell r="CI278">
            <v>0</v>
          </cell>
          <cell r="CJ278">
            <v>0</v>
          </cell>
          <cell r="CK278">
            <v>0</v>
          </cell>
          <cell r="CL278">
            <v>0</v>
          </cell>
          <cell r="CM278">
            <v>0</v>
          </cell>
          <cell r="CN278">
            <v>0</v>
          </cell>
          <cell r="CO278">
            <v>0</v>
          </cell>
          <cell r="CP278">
            <v>0</v>
          </cell>
          <cell r="CQ278" t="str">
            <v>s</v>
          </cell>
          <cell r="CR278" t="str">
            <v>s</v>
          </cell>
          <cell r="CS278" t="str">
            <v>s</v>
          </cell>
          <cell r="CT278" t="str">
            <v>s</v>
          </cell>
          <cell r="CU278">
            <v>0</v>
          </cell>
          <cell r="CV278" t="str">
            <v>s</v>
          </cell>
          <cell r="CW278" t="str">
            <v>s</v>
          </cell>
        </row>
        <row r="279">
          <cell r="E279" t="str">
            <v>OPERATING</v>
          </cell>
          <cell r="F279" t="str">
            <v>c</v>
          </cell>
          <cell r="G279" t="str">
            <v>c</v>
          </cell>
          <cell r="H279" t="str">
            <v>c</v>
          </cell>
          <cell r="I279" t="str">
            <v>c</v>
          </cell>
          <cell r="J279" t="str">
            <v>c</v>
          </cell>
          <cell r="K279" t="str">
            <v>c</v>
          </cell>
          <cell r="L279" t="str">
            <v>c</v>
          </cell>
          <cell r="M279" t="str">
            <v>c</v>
          </cell>
          <cell r="N279" t="str">
            <v>c</v>
          </cell>
          <cell r="O279" t="str">
            <v>c</v>
          </cell>
          <cell r="P279" t="str">
            <v>c</v>
          </cell>
          <cell r="Q279" t="str">
            <v>c</v>
          </cell>
          <cell r="R279" t="str">
            <v>c</v>
          </cell>
          <cell r="S279" t="str">
            <v>c</v>
          </cell>
          <cell r="T279">
            <v>0</v>
          </cell>
          <cell r="U279">
            <v>0</v>
          </cell>
          <cell r="V279">
            <v>0</v>
          </cell>
          <cell r="W279">
            <v>0</v>
          </cell>
          <cell r="X279">
            <v>0</v>
          </cell>
          <cell r="Y279">
            <v>0</v>
          </cell>
          <cell r="Z279" t="str">
            <v>s</v>
          </cell>
          <cell r="AA279" t="str">
            <v>s</v>
          </cell>
          <cell r="AB279" t="str">
            <v>s</v>
          </cell>
          <cell r="AC279" t="str">
            <v>s</v>
          </cell>
          <cell r="AD279">
            <v>0</v>
          </cell>
          <cell r="AE279" t="str">
            <v>s</v>
          </cell>
          <cell r="AF279" t="str">
            <v>s</v>
          </cell>
          <cell r="AG279" t="str">
            <v>s</v>
          </cell>
          <cell r="AH279">
            <v>0</v>
          </cell>
          <cell r="AI279" t="str">
            <v>s</v>
          </cell>
          <cell r="AJ279" t="str">
            <v>s</v>
          </cell>
          <cell r="AK279" t="str">
            <v>s</v>
          </cell>
          <cell r="AL279">
            <v>0</v>
          </cell>
          <cell r="AM279" t="str">
            <v>s</v>
          </cell>
          <cell r="AN279" t="str">
            <v>s</v>
          </cell>
          <cell r="AO279" t="str">
            <v>s</v>
          </cell>
          <cell r="AP279">
            <v>0</v>
          </cell>
          <cell r="AQ279" t="str">
            <v>c</v>
          </cell>
          <cell r="AR279" t="str">
            <v>c</v>
          </cell>
          <cell r="AS279" t="str">
            <v>c</v>
          </cell>
          <cell r="AT279" t="str">
            <v>c</v>
          </cell>
          <cell r="AU279" t="str">
            <v>c</v>
          </cell>
          <cell r="AV279" t="str">
            <v>c</v>
          </cell>
          <cell r="AW279" t="str">
            <v>c</v>
          </cell>
          <cell r="AX279" t="str">
            <v>c</v>
          </cell>
          <cell r="AY279" t="str">
            <v>c</v>
          </cell>
          <cell r="AZ279" t="str">
            <v>c</v>
          </cell>
          <cell r="BA279" t="str">
            <v>c</v>
          </cell>
          <cell r="BB279" t="str">
            <v>c</v>
          </cell>
          <cell r="BC279" t="str">
            <v>c</v>
          </cell>
          <cell r="BD279" t="str">
            <v>c</v>
          </cell>
          <cell r="BE279" t="str">
            <v>c</v>
          </cell>
          <cell r="BF279" t="str">
            <v>c</v>
          </cell>
          <cell r="BG279">
            <v>0</v>
          </cell>
          <cell r="BH279">
            <v>0</v>
          </cell>
          <cell r="BI279">
            <v>0</v>
          </cell>
          <cell r="BJ279">
            <v>0</v>
          </cell>
          <cell r="BK279">
            <v>0</v>
          </cell>
          <cell r="BL279">
            <v>0</v>
          </cell>
          <cell r="BM279">
            <v>0</v>
          </cell>
          <cell r="BN279">
            <v>0</v>
          </cell>
          <cell r="BO279">
            <v>0</v>
          </cell>
          <cell r="BP279">
            <v>0</v>
          </cell>
          <cell r="BQ279">
            <v>0</v>
          </cell>
          <cell r="BR279">
            <v>0</v>
          </cell>
          <cell r="BS279">
            <v>0</v>
          </cell>
          <cell r="BT279">
            <v>0</v>
          </cell>
          <cell r="BU279" t="str">
            <v>s</v>
          </cell>
          <cell r="BV279" t="str">
            <v>s</v>
          </cell>
          <cell r="BW279" t="str">
            <v>s</v>
          </cell>
          <cell r="BX279" t="str">
            <v>s</v>
          </cell>
          <cell r="BY279">
            <v>0</v>
          </cell>
          <cell r="BZ279" t="str">
            <v>s</v>
          </cell>
          <cell r="CA279" t="str">
            <v>s</v>
          </cell>
          <cell r="CB279" t="str">
            <v>s</v>
          </cell>
          <cell r="CC279">
            <v>0</v>
          </cell>
          <cell r="CD279" t="str">
            <v>s</v>
          </cell>
          <cell r="CE279" t="str">
            <v>s</v>
          </cell>
          <cell r="CF279" t="str">
            <v>s</v>
          </cell>
          <cell r="CG279">
            <v>0</v>
          </cell>
          <cell r="CH279" t="str">
            <v>s</v>
          </cell>
          <cell r="CI279" t="str">
            <v>s</v>
          </cell>
          <cell r="CJ279" t="str">
            <v>s</v>
          </cell>
          <cell r="CK279">
            <v>0</v>
          </cell>
          <cell r="CL279" t="str">
            <v>c</v>
          </cell>
          <cell r="CM279" t="str">
            <v>c</v>
          </cell>
          <cell r="CN279" t="str">
            <v>c</v>
          </cell>
          <cell r="CO279" t="str">
            <v>c</v>
          </cell>
          <cell r="CP279" t="str">
            <v>c</v>
          </cell>
          <cell r="CQ279" t="str">
            <v>c</v>
          </cell>
          <cell r="CR279" t="str">
            <v>c</v>
          </cell>
          <cell r="CS279" t="str">
            <v>c</v>
          </cell>
          <cell r="CT279" t="str">
            <v>c</v>
          </cell>
          <cell r="CU279" t="str">
            <v>c</v>
          </cell>
          <cell r="CV279" t="str">
            <v>c</v>
          </cell>
          <cell r="CW279" t="str">
            <v>c</v>
          </cell>
        </row>
        <row r="280">
          <cell r="E280" t="str">
            <v>OPERATING</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t="str">
            <v>s</v>
          </cell>
          <cell r="BI280" t="str">
            <v>s</v>
          </cell>
          <cell r="BJ280" t="str">
            <v>s</v>
          </cell>
          <cell r="BK280" t="str">
            <v>s</v>
          </cell>
          <cell r="BL280">
            <v>0</v>
          </cell>
          <cell r="BM280" t="str">
            <v>s</v>
          </cell>
          <cell r="BN280" t="str">
            <v>s</v>
          </cell>
          <cell r="BO280" t="str">
            <v>s</v>
          </cell>
          <cell r="BP280">
            <v>0</v>
          </cell>
          <cell r="BQ280" t="str">
            <v>s</v>
          </cell>
          <cell r="BR280" t="str">
            <v>s</v>
          </cell>
          <cell r="BS280" t="str">
            <v>s</v>
          </cell>
          <cell r="BT280">
            <v>0</v>
          </cell>
          <cell r="BU280" t="str">
            <v>s</v>
          </cell>
          <cell r="BV280" t="str">
            <v>s</v>
          </cell>
          <cell r="BW280" t="str">
            <v>s</v>
          </cell>
          <cell r="BX280">
            <v>0</v>
          </cell>
          <cell r="BY280">
            <v>0</v>
          </cell>
          <cell r="BZ280" t="str">
            <v>c</v>
          </cell>
          <cell r="CA280" t="str">
            <v>c</v>
          </cell>
          <cell r="CB280" t="str">
            <v>c</v>
          </cell>
          <cell r="CC280" t="str">
            <v>c</v>
          </cell>
          <cell r="CD280" t="str">
            <v>c</v>
          </cell>
          <cell r="CE280" t="str">
            <v>c</v>
          </cell>
          <cell r="CF280" t="str">
            <v>c</v>
          </cell>
          <cell r="CG280" t="str">
            <v>c</v>
          </cell>
          <cell r="CH280" t="str">
            <v>c</v>
          </cell>
          <cell r="CI280" t="str">
            <v>c</v>
          </cell>
          <cell r="CJ280" t="str">
            <v>c</v>
          </cell>
          <cell r="CK280" t="str">
            <v>c</v>
          </cell>
          <cell r="CL280" t="str">
            <v>c</v>
          </cell>
          <cell r="CM280" t="str">
            <v>c</v>
          </cell>
          <cell r="CN280" t="str">
            <v>c</v>
          </cell>
          <cell r="CO280" t="str">
            <v>c</v>
          </cell>
          <cell r="CP280">
            <v>0</v>
          </cell>
          <cell r="CQ280">
            <v>0</v>
          </cell>
          <cell r="CR280">
            <v>0</v>
          </cell>
          <cell r="CS280">
            <v>0</v>
          </cell>
          <cell r="CT280">
            <v>0</v>
          </cell>
          <cell r="CU280">
            <v>0</v>
          </cell>
          <cell r="CV280">
            <v>0</v>
          </cell>
          <cell r="CW280">
            <v>0</v>
          </cell>
        </row>
        <row r="281">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v>0</v>
          </cell>
          <cell r="AF281">
            <v>0</v>
          </cell>
          <cell r="AG281">
            <v>0</v>
          </cell>
          <cell r="AH281" t="str">
            <v>r</v>
          </cell>
          <cell r="AI281" t="str">
            <v>r</v>
          </cell>
          <cell r="AJ281" t="str">
            <v>r</v>
          </cell>
          <cell r="AK281" t="str">
            <v>r</v>
          </cell>
          <cell r="AL281" t="str">
            <v>r</v>
          </cell>
          <cell r="AM281" t="str">
            <v>r</v>
          </cell>
          <cell r="AN281" t="str">
            <v>r</v>
          </cell>
          <cell r="AO281" t="str">
            <v>r</v>
          </cell>
          <cell r="AP281" t="str">
            <v>r</v>
          </cell>
          <cell r="AQ281" t="str">
            <v>r</v>
          </cell>
          <cell r="AR281" t="str">
            <v>r</v>
          </cell>
          <cell r="AS281" t="str">
            <v>r</v>
          </cell>
          <cell r="AT281" t="str">
            <v>r</v>
          </cell>
          <cell r="AU281" t="str">
            <v>r</v>
          </cell>
          <cell r="AV281" t="str">
            <v>r</v>
          </cell>
          <cell r="AW281" t="str">
            <v>r</v>
          </cell>
          <cell r="AX281" t="str">
            <v>r</v>
          </cell>
          <cell r="AY281" t="str">
            <v>r</v>
          </cell>
          <cell r="AZ281" t="str">
            <v>r</v>
          </cell>
          <cell r="BA281" t="str">
            <v>r</v>
          </cell>
          <cell r="BB281" t="str">
            <v>r</v>
          </cell>
          <cell r="BC281" t="str">
            <v>r</v>
          </cell>
          <cell r="BD281" t="str">
            <v>r</v>
          </cell>
          <cell r="BE281" t="str">
            <v>r</v>
          </cell>
          <cell r="BF281">
            <v>0</v>
          </cell>
          <cell r="BG281">
            <v>0</v>
          </cell>
          <cell r="BH281">
            <v>0</v>
          </cell>
          <cell r="BI281" t="str">
            <v>ca</v>
          </cell>
          <cell r="BJ281" t="str">
            <v>ca</v>
          </cell>
          <cell r="BK281" t="str">
            <v>ca</v>
          </cell>
          <cell r="BL281" t="str">
            <v>ca</v>
          </cell>
          <cell r="BM281" t="str">
            <v>ca</v>
          </cell>
          <cell r="BN281" t="str">
            <v>ca</v>
          </cell>
          <cell r="BO281" t="str">
            <v>ca</v>
          </cell>
          <cell r="BP281" t="str">
            <v>ca</v>
          </cell>
          <cell r="BQ281" t="str">
            <v>ca</v>
          </cell>
          <cell r="BR281" t="str">
            <v>ca</v>
          </cell>
          <cell r="BS281" t="str">
            <v>ca</v>
          </cell>
          <cell r="BT281" t="str">
            <v>ca</v>
          </cell>
          <cell r="BU281" t="str">
            <v>ca</v>
          </cell>
          <cell r="BV281" t="str">
            <v>ca</v>
          </cell>
          <cell r="BW281" t="str">
            <v>ca</v>
          </cell>
          <cell r="BX281" t="str">
            <v>ca</v>
          </cell>
          <cell r="BY281" t="str">
            <v>ca</v>
          </cell>
          <cell r="BZ281" t="str">
            <v>ca</v>
          </cell>
          <cell r="CA281" t="str">
            <v>ca</v>
          </cell>
          <cell r="CB281" t="str">
            <v>ca</v>
          </cell>
          <cell r="CC281" t="str">
            <v>ca</v>
          </cell>
          <cell r="CD281" t="str">
            <v>ca</v>
          </cell>
          <cell r="CE281" t="str">
            <v>ca</v>
          </cell>
          <cell r="CF281" t="str">
            <v>ca</v>
          </cell>
          <cell r="CG281">
            <v>0</v>
          </cell>
          <cell r="CH281">
            <v>0</v>
          </cell>
          <cell r="CI281">
            <v>0</v>
          </cell>
          <cell r="CJ281">
            <v>0</v>
          </cell>
          <cell r="CK281">
            <v>0</v>
          </cell>
          <cell r="CL281">
            <v>0</v>
          </cell>
          <cell r="CM281">
            <v>0</v>
          </cell>
          <cell r="CN281">
            <v>0</v>
          </cell>
          <cell r="CO281">
            <v>0</v>
          </cell>
          <cell r="CP281">
            <v>0</v>
          </cell>
          <cell r="CQ281">
            <v>0</v>
          </cell>
          <cell r="CR281">
            <v>0</v>
          </cell>
          <cell r="CS281">
            <v>0</v>
          </cell>
          <cell r="CT281">
            <v>0</v>
          </cell>
          <cell r="CU281">
            <v>0</v>
          </cell>
          <cell r="CV281">
            <v>0</v>
          </cell>
          <cell r="CW281">
            <v>0</v>
          </cell>
        </row>
        <row r="282">
          <cell r="E282">
            <v>0</v>
          </cell>
          <cell r="F282" t="str">
            <v>ca</v>
          </cell>
          <cell r="G282" t="str">
            <v>ca</v>
          </cell>
          <cell r="H282" t="str">
            <v>ca</v>
          </cell>
          <cell r="I282" t="str">
            <v>ca</v>
          </cell>
          <cell r="J282" t="str">
            <v>ca</v>
          </cell>
          <cell r="K282" t="str">
            <v>ca</v>
          </cell>
          <cell r="L282" t="str">
            <v>ca</v>
          </cell>
          <cell r="M282" t="str">
            <v>ca</v>
          </cell>
          <cell r="N282" t="str">
            <v>ca</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cell r="BM282">
            <v>0</v>
          </cell>
          <cell r="BN282">
            <v>0</v>
          </cell>
          <cell r="BO282">
            <v>0</v>
          </cell>
          <cell r="BP282">
            <v>0</v>
          </cell>
          <cell r="BQ282">
            <v>0</v>
          </cell>
          <cell r="BR282">
            <v>0</v>
          </cell>
          <cell r="BS282">
            <v>0</v>
          </cell>
          <cell r="BT282">
            <v>0</v>
          </cell>
          <cell r="BU282">
            <v>0</v>
          </cell>
          <cell r="BV282">
            <v>0</v>
          </cell>
          <cell r="BW282">
            <v>0</v>
          </cell>
          <cell r="BX282">
            <v>0</v>
          </cell>
          <cell r="BY282">
            <v>0</v>
          </cell>
          <cell r="BZ282">
            <v>0</v>
          </cell>
          <cell r="CA282">
            <v>0</v>
          </cell>
          <cell r="CB282">
            <v>0</v>
          </cell>
          <cell r="CC282">
            <v>0</v>
          </cell>
          <cell r="CD282">
            <v>0</v>
          </cell>
          <cell r="CE282">
            <v>0</v>
          </cell>
          <cell r="CF282">
            <v>0</v>
          </cell>
          <cell r="CG282">
            <v>0</v>
          </cell>
          <cell r="CH282">
            <v>0</v>
          </cell>
          <cell r="CI282">
            <v>0</v>
          </cell>
          <cell r="CJ282">
            <v>0</v>
          </cell>
          <cell r="CK282">
            <v>0</v>
          </cell>
          <cell r="CL282">
            <v>0</v>
          </cell>
          <cell r="CM282">
            <v>0</v>
          </cell>
          <cell r="CN282">
            <v>0</v>
          </cell>
          <cell r="CO282">
            <v>0</v>
          </cell>
          <cell r="CP282">
            <v>0</v>
          </cell>
          <cell r="CQ282">
            <v>0</v>
          </cell>
          <cell r="CR282" t="str">
            <v>r</v>
          </cell>
          <cell r="CS282" t="str">
            <v>r</v>
          </cell>
          <cell r="CT282" t="str">
            <v>r</v>
          </cell>
          <cell r="CU282" t="str">
            <v>r</v>
          </cell>
          <cell r="CV282" t="str">
            <v>r</v>
          </cell>
          <cell r="CW282" t="str">
            <v>r</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B"/>
      <sheetName val="Sheet2"/>
      <sheetName val="Sheet3"/>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4.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Y55"/>
  <sheetViews>
    <sheetView zoomScaleNormal="100" workbookViewId="0"/>
  </sheetViews>
  <sheetFormatPr defaultColWidth="9.140625" defaultRowHeight="15" x14ac:dyDescent="0.25"/>
  <cols>
    <col min="1" max="1" width="2.28515625" style="3" customWidth="1"/>
    <col min="2" max="2" width="8" style="3" customWidth="1"/>
    <col min="3" max="3" width="12.85546875" style="3" customWidth="1"/>
    <col min="4" max="27" width="2.140625" style="3" customWidth="1"/>
    <col min="28" max="28" width="2" style="3" customWidth="1"/>
    <col min="29" max="29" width="2.140625" style="3" customWidth="1"/>
    <col min="30" max="99" width="2.42578125" style="3" customWidth="1"/>
    <col min="100" max="100" width="2.28515625" style="3" customWidth="1"/>
    <col min="101" max="101" width="9.140625" style="3" customWidth="1"/>
    <col min="102" max="16384" width="9.140625" style="3"/>
  </cols>
  <sheetData>
    <row r="1" spans="1:100" x14ac:dyDescent="0.25">
      <c r="A1" s="296"/>
      <c r="B1" s="1"/>
      <c r="C1" s="1"/>
      <c r="BW1" s="346">
        <v>42252</v>
      </c>
    </row>
    <row r="2" spans="1:100" x14ac:dyDescent="0.25">
      <c r="B2" s="733" t="s">
        <v>190</v>
      </c>
      <c r="C2" s="733"/>
      <c r="D2" s="733"/>
      <c r="E2" s="733"/>
      <c r="F2" s="733"/>
      <c r="G2" s="733"/>
      <c r="H2" s="733"/>
      <c r="I2" s="733"/>
      <c r="J2" s="733"/>
      <c r="K2" s="733"/>
      <c r="L2" s="733"/>
      <c r="M2" s="733"/>
      <c r="N2" s="733"/>
      <c r="O2" s="733"/>
      <c r="P2" s="733"/>
      <c r="Q2" s="733"/>
      <c r="R2" s="733"/>
      <c r="S2" s="733"/>
      <c r="T2" s="733"/>
      <c r="U2" s="733"/>
      <c r="V2" s="733"/>
      <c r="W2" s="733"/>
      <c r="X2" s="733"/>
      <c r="Y2" s="733"/>
      <c r="Z2" s="733"/>
      <c r="AA2" s="733"/>
      <c r="AB2" s="733"/>
      <c r="AC2" s="733"/>
      <c r="AD2" s="733"/>
      <c r="AE2" s="733"/>
      <c r="AF2" s="733"/>
      <c r="AG2" s="733"/>
      <c r="AH2" s="733"/>
      <c r="AI2" s="733"/>
      <c r="AJ2" s="733"/>
      <c r="AK2" s="733"/>
      <c r="AL2" s="733"/>
      <c r="AM2" s="733"/>
      <c r="AN2" s="733"/>
      <c r="AO2" s="733"/>
      <c r="AP2" s="733"/>
      <c r="AQ2" s="733"/>
      <c r="AR2" s="733"/>
      <c r="AS2" s="733"/>
      <c r="AT2" s="733"/>
      <c r="AU2" s="733"/>
      <c r="AV2" s="733"/>
      <c r="AW2" s="733"/>
      <c r="AX2" s="733"/>
      <c r="AY2" s="733"/>
      <c r="AZ2" s="733"/>
      <c r="BA2" s="733"/>
      <c r="BB2" s="733"/>
      <c r="BC2" s="733"/>
      <c r="BD2" s="733"/>
      <c r="BE2" s="733"/>
      <c r="BF2" s="733"/>
      <c r="BG2" s="733"/>
      <c r="BH2" s="733"/>
      <c r="BI2" s="733"/>
      <c r="BJ2" s="733"/>
      <c r="BK2" s="733"/>
      <c r="BL2" s="733"/>
      <c r="BM2" s="733"/>
      <c r="BN2" s="733"/>
      <c r="BO2" s="733"/>
      <c r="BP2" s="733"/>
      <c r="BQ2" s="733"/>
      <c r="BR2" s="733"/>
      <c r="BS2" s="733"/>
      <c r="BT2" s="733"/>
      <c r="BU2" s="733"/>
      <c r="BV2" s="733"/>
      <c r="BW2" s="733"/>
      <c r="BX2" s="733"/>
      <c r="BY2" s="733"/>
      <c r="BZ2" s="733"/>
      <c r="CA2" s="733"/>
      <c r="CB2" s="733"/>
      <c r="CC2" s="733"/>
      <c r="CD2" s="733"/>
      <c r="CE2" s="733"/>
      <c r="CF2" s="733"/>
      <c r="CG2" s="733"/>
      <c r="CH2" s="733"/>
      <c r="CI2" s="733"/>
      <c r="CJ2" s="733"/>
      <c r="CK2" s="733"/>
      <c r="CL2" s="733"/>
      <c r="CM2" s="733"/>
      <c r="CN2" s="733"/>
      <c r="CO2" s="733"/>
      <c r="CP2" s="733"/>
      <c r="CQ2" s="733"/>
      <c r="CR2" s="733"/>
      <c r="CS2" s="733"/>
      <c r="CT2" s="733"/>
      <c r="CU2" s="733"/>
    </row>
    <row r="3" spans="1:100" ht="15.75" x14ac:dyDescent="0.25">
      <c r="B3" s="233" t="s">
        <v>104</v>
      </c>
      <c r="CD3" s="657" t="s">
        <v>108</v>
      </c>
      <c r="CE3" s="656"/>
      <c r="CF3" s="673">
        <f>keyindate</f>
        <v>42252</v>
      </c>
      <c r="CG3" s="674"/>
      <c r="CH3" s="674"/>
      <c r="CI3" s="674"/>
      <c r="CJ3" s="674"/>
      <c r="CK3" s="674"/>
      <c r="CL3" s="674"/>
      <c r="CM3" s="675"/>
      <c r="CN3" s="655"/>
      <c r="CO3" s="655"/>
    </row>
    <row r="4" spans="1:100" ht="15.75" x14ac:dyDescent="0.25">
      <c r="B4" s="234"/>
    </row>
    <row r="5" spans="1:100" x14ac:dyDescent="0.25">
      <c r="B5" s="717" t="s">
        <v>234</v>
      </c>
      <c r="C5" s="717"/>
      <c r="D5" s="717"/>
      <c r="E5" s="680" t="s">
        <v>105</v>
      </c>
      <c r="F5" s="738"/>
      <c r="G5" s="738"/>
      <c r="H5" s="738"/>
      <c r="I5" s="678" t="s">
        <v>14</v>
      </c>
      <c r="J5" s="678"/>
      <c r="K5" s="678"/>
      <c r="L5" s="678"/>
      <c r="M5" s="678"/>
      <c r="N5" s="678"/>
      <c r="O5" s="678"/>
      <c r="P5" s="678"/>
      <c r="AF5" s="717" t="s">
        <v>2</v>
      </c>
      <c r="AG5" s="717"/>
      <c r="AH5" s="717"/>
      <c r="AI5" s="717"/>
      <c r="AJ5" s="717"/>
      <c r="AK5" s="717"/>
      <c r="AL5" s="717"/>
      <c r="AM5" s="717"/>
      <c r="AN5" s="717"/>
      <c r="AO5" s="717"/>
      <c r="AP5" s="717"/>
      <c r="AQ5" s="717"/>
      <c r="AR5" s="718" t="s">
        <v>105</v>
      </c>
      <c r="AS5" s="718"/>
      <c r="AT5" s="718"/>
      <c r="AU5" s="718"/>
      <c r="AV5" s="718"/>
      <c r="AW5" s="718"/>
      <c r="AX5" s="678" t="s">
        <v>14</v>
      </c>
      <c r="AY5" s="678"/>
      <c r="AZ5" s="678"/>
      <c r="BA5" s="678"/>
      <c r="BB5" s="678"/>
      <c r="BC5" s="678"/>
      <c r="BD5" s="678"/>
      <c r="BO5" s="679" t="s">
        <v>3</v>
      </c>
      <c r="BP5" s="679"/>
      <c r="BQ5" s="679"/>
      <c r="BR5" s="679"/>
      <c r="BS5" s="679"/>
      <c r="BT5" s="679"/>
      <c r="BU5" s="679"/>
      <c r="BV5" s="679"/>
      <c r="BW5" s="679"/>
      <c r="BX5" s="679"/>
      <c r="BY5" s="679"/>
      <c r="BZ5" s="679"/>
      <c r="CA5" s="679"/>
      <c r="CB5" s="679"/>
      <c r="CC5" s="679"/>
      <c r="CD5" s="679"/>
      <c r="CE5" s="680" t="s">
        <v>105</v>
      </c>
      <c r="CF5" s="680"/>
      <c r="CG5" s="680"/>
      <c r="CH5" s="680"/>
      <c r="CI5" s="678" t="s">
        <v>14</v>
      </c>
      <c r="CJ5" s="678"/>
      <c r="CK5" s="678"/>
      <c r="CL5" s="678"/>
      <c r="CM5" s="678"/>
      <c r="CN5" s="678"/>
      <c r="CO5" s="678"/>
    </row>
    <row r="6" spans="1:100" x14ac:dyDescent="0.25">
      <c r="B6" s="681" t="s">
        <v>233</v>
      </c>
      <c r="C6" s="681"/>
      <c r="D6" s="681"/>
      <c r="E6" s="676" t="s">
        <v>5</v>
      </c>
      <c r="F6" s="676"/>
      <c r="G6" s="676"/>
      <c r="H6" s="676"/>
      <c r="I6" s="732">
        <f>CV18</f>
        <v>4200</v>
      </c>
      <c r="J6" s="732"/>
      <c r="K6" s="732"/>
      <c r="L6" s="732"/>
      <c r="M6" s="732"/>
      <c r="N6" s="732"/>
      <c r="O6" s="732"/>
      <c r="P6" s="732"/>
      <c r="AF6" s="681" t="s">
        <v>11</v>
      </c>
      <c r="AG6" s="681"/>
      <c r="AH6" s="681"/>
      <c r="AI6" s="681"/>
      <c r="AJ6" s="681"/>
      <c r="AK6" s="681"/>
      <c r="AL6" s="681"/>
      <c r="AM6" s="681"/>
      <c r="AN6" s="681"/>
      <c r="AO6" s="681"/>
      <c r="AP6" s="681"/>
      <c r="AQ6" s="681"/>
      <c r="AR6" s="721" t="s">
        <v>12</v>
      </c>
      <c r="AS6" s="721"/>
      <c r="AT6" s="721"/>
      <c r="AU6" s="721"/>
      <c r="AV6" s="721"/>
      <c r="AW6" s="721"/>
      <c r="AX6" s="715">
        <f>SUM(CV21:CV24)/16</f>
        <v>6.125</v>
      </c>
      <c r="AY6" s="715">
        <f t="shared" ref="AY6:BD6" si="0">SUM(AX6:AX9)/8</f>
        <v>190.56406250000001</v>
      </c>
      <c r="AZ6" s="715">
        <f t="shared" si="0"/>
        <v>23.820507812500001</v>
      </c>
      <c r="BA6" s="715">
        <f t="shared" si="0"/>
        <v>2.9775634765625001</v>
      </c>
      <c r="BB6" s="715">
        <f t="shared" si="0"/>
        <v>0.37219543457031251</v>
      </c>
      <c r="BC6" s="715">
        <f t="shared" si="0"/>
        <v>4.6524429321289064E-2</v>
      </c>
      <c r="BD6" s="715">
        <f t="shared" si="0"/>
        <v>5.815553665161133E-3</v>
      </c>
      <c r="BO6" s="681" t="s">
        <v>124</v>
      </c>
      <c r="BP6" s="681"/>
      <c r="BQ6" s="681"/>
      <c r="BR6" s="681"/>
      <c r="BS6" s="681"/>
      <c r="BT6" s="681"/>
      <c r="BU6" s="681"/>
      <c r="BV6" s="681"/>
      <c r="BW6" s="681"/>
      <c r="BX6" s="681"/>
      <c r="BY6" s="681"/>
      <c r="BZ6" s="681"/>
      <c r="CA6" s="681"/>
      <c r="CB6" s="681"/>
      <c r="CC6" s="681"/>
      <c r="CD6" s="681"/>
      <c r="CE6" s="676" t="s">
        <v>5</v>
      </c>
      <c r="CF6" s="676"/>
      <c r="CG6" s="676"/>
      <c r="CH6" s="676"/>
      <c r="CI6" s="677">
        <f>SUM(CW25:CW26)*(375/24)</f>
        <v>687.5</v>
      </c>
      <c r="CJ6" s="677">
        <f t="shared" ref="CJ6:CO6" si="1">SUM(CJ2:CJ3)*(450/12)</f>
        <v>0</v>
      </c>
      <c r="CK6" s="677">
        <f t="shared" si="1"/>
        <v>0</v>
      </c>
      <c r="CL6" s="677">
        <f t="shared" si="1"/>
        <v>0</v>
      </c>
      <c r="CM6" s="677">
        <f t="shared" si="1"/>
        <v>0</v>
      </c>
      <c r="CN6" s="677">
        <f t="shared" si="1"/>
        <v>0</v>
      </c>
      <c r="CO6" s="677">
        <f t="shared" si="1"/>
        <v>0</v>
      </c>
    </row>
    <row r="7" spans="1:100" x14ac:dyDescent="0.25">
      <c r="B7" s="681" t="s">
        <v>8</v>
      </c>
      <c r="C7" s="681"/>
      <c r="D7" s="681"/>
      <c r="E7" s="676" t="s">
        <v>15</v>
      </c>
      <c r="F7" s="676"/>
      <c r="G7" s="676"/>
      <c r="H7" s="676"/>
      <c r="I7" s="732">
        <f>(COUNTA(D18:CU18)-COUNTIF(D18:CU18,0))/2</f>
        <v>24</v>
      </c>
      <c r="J7" s="732" t="e">
        <f>(COUNTA(#REF!)-COUNTIF(#REF!,0))/2</f>
        <v>#REF!</v>
      </c>
      <c r="K7" s="732" t="e">
        <f>(COUNTA(#REF!)-COUNTIF(#REF!,0))/2</f>
        <v>#REF!</v>
      </c>
      <c r="L7" s="732" t="e">
        <f>(COUNTA(#REF!)-COUNTIF(#REF!,0))/2</f>
        <v>#REF!</v>
      </c>
      <c r="M7" s="732" t="e">
        <f>(COUNTA(#REF!)-COUNTIF(#REF!,0))/2</f>
        <v>#REF!</v>
      </c>
      <c r="N7" s="732" t="e">
        <f>(COUNTA(#REF!)-COUNTIF(#REF!,0))/2</f>
        <v>#REF!</v>
      </c>
      <c r="O7" s="732" t="e">
        <f>(COUNTA(#REF!)-COUNTIF(#REF!,0))/2</f>
        <v>#REF!</v>
      </c>
      <c r="P7" s="732" t="e">
        <f>(COUNTA(#REF!)-COUNTIF(#REF!,0))/2</f>
        <v>#REF!</v>
      </c>
      <c r="AF7" s="681" t="s">
        <v>188</v>
      </c>
      <c r="AG7" s="681"/>
      <c r="AH7" s="681"/>
      <c r="AI7" s="681"/>
      <c r="AJ7" s="681"/>
      <c r="AK7" s="681"/>
      <c r="AL7" s="681"/>
      <c r="AM7" s="681"/>
      <c r="AN7" s="681"/>
      <c r="AO7" s="681"/>
      <c r="AP7" s="681"/>
      <c r="AQ7" s="681"/>
      <c r="AR7" s="697" t="s">
        <v>5</v>
      </c>
      <c r="AS7" s="698"/>
      <c r="AT7" s="698"/>
      <c r="AU7" s="698"/>
      <c r="AV7" s="698"/>
      <c r="AW7" s="699"/>
      <c r="AX7" s="713">
        <f>bpc*AX6</f>
        <v>930.38750000000005</v>
      </c>
      <c r="AY7" s="713"/>
      <c r="AZ7" s="713"/>
      <c r="BA7" s="713"/>
      <c r="BB7" s="713"/>
      <c r="BC7" s="713"/>
      <c r="BD7" s="713"/>
      <c r="BO7" s="681" t="s">
        <v>187</v>
      </c>
      <c r="BP7" s="681"/>
      <c r="BQ7" s="681"/>
      <c r="BR7" s="681"/>
      <c r="BS7" s="681"/>
      <c r="BT7" s="681"/>
      <c r="BU7" s="681"/>
      <c r="BV7" s="681"/>
      <c r="BW7" s="681"/>
      <c r="BX7" s="681"/>
      <c r="BY7" s="681"/>
      <c r="BZ7" s="681"/>
      <c r="CA7" s="681"/>
      <c r="CB7" s="681"/>
      <c r="CC7" s="681"/>
      <c r="CD7" s="681"/>
      <c r="CE7" s="676" t="s">
        <v>5</v>
      </c>
      <c r="CF7" s="676"/>
      <c r="CG7" s="676"/>
      <c r="CH7" s="676"/>
      <c r="CI7" s="700">
        <f>SUM(CV25:CV26)*(350/24)</f>
        <v>612.5</v>
      </c>
      <c r="CJ7" s="700">
        <f t="shared" ref="CJ7:CO7" si="2">+CR8*(450/435)</f>
        <v>0</v>
      </c>
      <c r="CK7" s="700">
        <f t="shared" si="2"/>
        <v>0</v>
      </c>
      <c r="CL7" s="700">
        <f t="shared" si="2"/>
        <v>0</v>
      </c>
      <c r="CM7" s="700">
        <f t="shared" si="2"/>
        <v>0</v>
      </c>
      <c r="CN7" s="700">
        <f t="shared" si="2"/>
        <v>0</v>
      </c>
      <c r="CO7" s="700">
        <f t="shared" si="2"/>
        <v>0</v>
      </c>
    </row>
    <row r="8" spans="1:100" x14ac:dyDescent="0.25">
      <c r="B8" s="681" t="s">
        <v>6</v>
      </c>
      <c r="C8" s="681"/>
      <c r="D8" s="681"/>
      <c r="E8" s="676" t="s">
        <v>7</v>
      </c>
      <c r="F8" s="676"/>
      <c r="G8" s="676"/>
      <c r="H8" s="676"/>
      <c r="I8" s="731">
        <f>CY44</f>
        <v>0.6</v>
      </c>
      <c r="J8" s="731"/>
      <c r="K8" s="731"/>
      <c r="L8" s="731"/>
      <c r="M8" s="731"/>
      <c r="N8" s="731"/>
      <c r="O8" s="731"/>
      <c r="P8" s="731"/>
      <c r="AF8" s="681" t="s">
        <v>189</v>
      </c>
      <c r="AG8" s="681"/>
      <c r="AH8" s="681"/>
      <c r="AI8" s="681"/>
      <c r="AJ8" s="681"/>
      <c r="AK8" s="681"/>
      <c r="AL8" s="681"/>
      <c r="AM8" s="681"/>
      <c r="AN8" s="681"/>
      <c r="AO8" s="681"/>
      <c r="AP8" s="681"/>
      <c r="AQ8" s="681"/>
      <c r="AR8" s="697" t="s">
        <v>5</v>
      </c>
      <c r="AS8" s="698"/>
      <c r="AT8" s="698"/>
      <c r="AU8" s="698"/>
      <c r="AV8" s="698"/>
      <c r="AW8" s="699"/>
      <c r="AX8" s="715">
        <f>96*AX6</f>
        <v>588</v>
      </c>
      <c r="AY8" s="715"/>
      <c r="AZ8" s="715"/>
      <c r="BA8" s="715"/>
      <c r="BB8" s="715"/>
      <c r="BC8" s="715"/>
      <c r="BD8" s="715"/>
      <c r="BO8" s="681" t="s">
        <v>126</v>
      </c>
      <c r="BP8" s="681"/>
      <c r="BQ8" s="681"/>
      <c r="BR8" s="681"/>
      <c r="BS8" s="681"/>
      <c r="BT8" s="681"/>
      <c r="BU8" s="681"/>
      <c r="BV8" s="681"/>
      <c r="BW8" s="681"/>
      <c r="BX8" s="681"/>
      <c r="BY8" s="681"/>
      <c r="BZ8" s="681"/>
      <c r="CA8" s="681"/>
      <c r="CB8" s="681"/>
      <c r="CC8" s="681"/>
      <c r="CD8" s="681"/>
      <c r="CE8" s="676" t="s">
        <v>5</v>
      </c>
      <c r="CF8" s="676"/>
      <c r="CG8" s="676"/>
      <c r="CH8" s="676"/>
      <c r="CI8" s="700">
        <f>SUM(CV25,CV26)/24</f>
        <v>1.75</v>
      </c>
      <c r="CJ8" s="700">
        <f t="shared" ref="CJ8" si="3">+CR9*(450/435)</f>
        <v>0</v>
      </c>
      <c r="CK8" s="700">
        <f t="shared" ref="CK8" si="4">+CS9*(450/435)</f>
        <v>0</v>
      </c>
      <c r="CL8" s="700">
        <f t="shared" ref="CL8" si="5">+CT9*(450/435)</f>
        <v>0</v>
      </c>
      <c r="CM8" s="700">
        <f t="shared" ref="CM8" si="6">+CU9*(450/435)</f>
        <v>0</v>
      </c>
      <c r="CN8" s="700">
        <f t="shared" ref="CN8" si="7">+CV9*(450/435)</f>
        <v>0</v>
      </c>
      <c r="CO8" s="700">
        <f t="shared" ref="CO8" si="8">+CW9*(450/435)</f>
        <v>0</v>
      </c>
    </row>
    <row r="9" spans="1:100" x14ac:dyDescent="0.25">
      <c r="B9" s="681" t="s">
        <v>127</v>
      </c>
      <c r="C9" s="681"/>
      <c r="D9" s="681"/>
      <c r="E9" s="676" t="s">
        <v>7</v>
      </c>
      <c r="F9" s="676"/>
      <c r="G9" s="676"/>
      <c r="H9" s="676"/>
      <c r="I9" s="700">
        <v>1.85</v>
      </c>
      <c r="J9" s="700"/>
      <c r="K9" s="700"/>
      <c r="L9" s="700"/>
      <c r="M9" s="700"/>
      <c r="N9" s="700"/>
      <c r="O9" s="700"/>
      <c r="P9" s="700"/>
      <c r="AF9" s="719"/>
      <c r="AG9" s="719"/>
      <c r="AH9" s="719"/>
      <c r="AI9" s="719"/>
      <c r="AJ9" s="719"/>
      <c r="AK9" s="719"/>
      <c r="AL9" s="719"/>
      <c r="AM9" s="719"/>
      <c r="AN9" s="719"/>
      <c r="AO9" s="719"/>
      <c r="AP9" s="719"/>
      <c r="AQ9" s="719"/>
      <c r="AR9" s="720"/>
      <c r="AS9" s="720"/>
      <c r="AT9" s="720"/>
      <c r="AU9" s="720"/>
      <c r="AV9" s="720"/>
      <c r="AW9" s="720"/>
      <c r="AX9" s="714"/>
      <c r="AY9" s="714"/>
      <c r="AZ9" s="714"/>
      <c r="BA9" s="714"/>
      <c r="BB9" s="714"/>
      <c r="BC9" s="714"/>
      <c r="BD9" s="714"/>
    </row>
    <row r="10" spans="1:100" ht="15" customHeight="1" thickBot="1" x14ac:dyDescent="0.3">
      <c r="B10" s="297" t="s">
        <v>125</v>
      </c>
    </row>
    <row r="11" spans="1:100" ht="15" customHeight="1" thickTop="1" x14ac:dyDescent="0.25">
      <c r="B11" s="722" t="str">
        <f>D45</f>
        <v>remark sep 5</v>
      </c>
      <c r="C11" s="723"/>
      <c r="D11" s="723"/>
      <c r="E11" s="723"/>
      <c r="F11" s="723"/>
      <c r="G11" s="723"/>
      <c r="H11" s="723"/>
      <c r="I11" s="723"/>
      <c r="J11" s="723"/>
      <c r="K11" s="723"/>
      <c r="L11" s="723"/>
      <c r="M11" s="723"/>
      <c r="N11" s="723"/>
      <c r="O11" s="723"/>
      <c r="P11" s="724"/>
    </row>
    <row r="12" spans="1:100" ht="15" customHeight="1" x14ac:dyDescent="0.25">
      <c r="B12" s="725"/>
      <c r="C12" s="726"/>
      <c r="D12" s="726"/>
      <c r="E12" s="726"/>
      <c r="F12" s="726"/>
      <c r="G12" s="726"/>
      <c r="H12" s="726"/>
      <c r="I12" s="726"/>
      <c r="J12" s="726"/>
      <c r="K12" s="726"/>
      <c r="L12" s="726"/>
      <c r="M12" s="726"/>
      <c r="N12" s="726"/>
      <c r="O12" s="726"/>
      <c r="P12" s="727"/>
    </row>
    <row r="13" spans="1:100" ht="15" customHeight="1" thickBot="1" x14ac:dyDescent="0.3">
      <c r="B13" s="728"/>
      <c r="C13" s="729"/>
      <c r="D13" s="729"/>
      <c r="E13" s="729"/>
      <c r="F13" s="729"/>
      <c r="G13" s="729"/>
      <c r="H13" s="729"/>
      <c r="I13" s="729"/>
      <c r="J13" s="729"/>
      <c r="K13" s="729"/>
      <c r="L13" s="729"/>
      <c r="M13" s="729"/>
      <c r="N13" s="729"/>
      <c r="O13" s="729"/>
      <c r="P13" s="730"/>
    </row>
    <row r="14" spans="1:100" ht="33.75" customHeight="1" thickTop="1" x14ac:dyDescent="0.25"/>
    <row r="15" spans="1:100" x14ac:dyDescent="0.25">
      <c r="B15" s="712" t="s">
        <v>9</v>
      </c>
      <c r="C15" s="712"/>
      <c r="D15" s="734"/>
      <c r="E15" s="734"/>
      <c r="F15" s="734"/>
      <c r="G15" s="734"/>
      <c r="H15" s="735" t="s">
        <v>74</v>
      </c>
      <c r="I15" s="735"/>
      <c r="J15" s="735"/>
      <c r="K15" s="735"/>
      <c r="L15" s="735"/>
      <c r="M15" s="735"/>
      <c r="N15" s="735"/>
      <c r="O15" s="735"/>
      <c r="P15" s="735"/>
      <c r="Q15" s="735"/>
      <c r="R15" s="735"/>
      <c r="S15" s="735"/>
      <c r="T15" s="735"/>
      <c r="U15" s="735"/>
      <c r="V15" s="735"/>
      <c r="W15" s="735"/>
      <c r="X15" s="735"/>
      <c r="Y15" s="735"/>
      <c r="Z15" s="735"/>
      <c r="AA15" s="735"/>
      <c r="AB15" s="735"/>
      <c r="AC15" s="735"/>
      <c r="AD15" s="735"/>
      <c r="AE15" s="735"/>
      <c r="AF15" s="735"/>
      <c r="AG15" s="735"/>
      <c r="AH15" s="735"/>
      <c r="AI15" s="735"/>
      <c r="AJ15" s="735"/>
      <c r="AK15" s="735"/>
      <c r="AL15" s="735"/>
      <c r="AM15" s="735"/>
      <c r="AN15" s="736" t="s">
        <v>75</v>
      </c>
      <c r="AO15" s="736"/>
      <c r="AP15" s="736"/>
      <c r="AQ15" s="736"/>
      <c r="AR15" s="736"/>
      <c r="AS15" s="736"/>
      <c r="AT15" s="736"/>
      <c r="AU15" s="736"/>
      <c r="AV15" s="736"/>
      <c r="AW15" s="736"/>
      <c r="AX15" s="736"/>
      <c r="AY15" s="736"/>
      <c r="AZ15" s="736"/>
      <c r="BA15" s="736"/>
      <c r="BB15" s="736"/>
      <c r="BC15" s="736"/>
      <c r="BD15" s="736"/>
      <c r="BE15" s="736"/>
      <c r="BF15" s="736"/>
      <c r="BG15" s="736"/>
      <c r="BH15" s="736"/>
      <c r="BI15" s="736"/>
      <c r="BJ15" s="736"/>
      <c r="BK15" s="736"/>
      <c r="BL15" s="736"/>
      <c r="BM15" s="736"/>
      <c r="BN15" s="736"/>
      <c r="BO15" s="736"/>
      <c r="BP15" s="736"/>
      <c r="BQ15" s="736"/>
      <c r="BR15" s="736"/>
      <c r="BS15" s="736"/>
      <c r="BT15" s="737" t="s">
        <v>76</v>
      </c>
      <c r="BU15" s="737"/>
      <c r="BV15" s="737"/>
      <c r="BW15" s="737"/>
      <c r="BX15" s="737"/>
      <c r="BY15" s="737"/>
      <c r="BZ15" s="737"/>
      <c r="CA15" s="737"/>
      <c r="CB15" s="737"/>
      <c r="CC15" s="737"/>
      <c r="CD15" s="737"/>
      <c r="CE15" s="737"/>
      <c r="CF15" s="737"/>
      <c r="CG15" s="737"/>
      <c r="CH15" s="737"/>
      <c r="CI15" s="737"/>
      <c r="CJ15" s="737"/>
      <c r="CK15" s="737"/>
      <c r="CL15" s="737"/>
      <c r="CM15" s="737"/>
      <c r="CN15" s="737"/>
      <c r="CO15" s="737"/>
      <c r="CP15" s="737"/>
      <c r="CQ15" s="737"/>
      <c r="CR15" s="737"/>
      <c r="CS15" s="737"/>
      <c r="CT15" s="737"/>
      <c r="CU15" s="737"/>
      <c r="CV15" s="145"/>
    </row>
    <row r="16" spans="1:100" x14ac:dyDescent="0.25">
      <c r="B16" s="716" t="s">
        <v>13</v>
      </c>
      <c r="C16" s="716"/>
      <c r="D16" s="670">
        <v>0.25</v>
      </c>
      <c r="E16" s="670"/>
      <c r="F16" s="670"/>
      <c r="G16" s="670"/>
      <c r="H16" s="670">
        <f>+D16+1/24</f>
        <v>0.29166666666666669</v>
      </c>
      <c r="I16" s="670"/>
      <c r="J16" s="670"/>
      <c r="K16" s="670"/>
      <c r="L16" s="670">
        <f>+H16+1/24</f>
        <v>0.33333333333333337</v>
      </c>
      <c r="M16" s="670"/>
      <c r="N16" s="670"/>
      <c r="O16" s="670"/>
      <c r="P16" s="670">
        <f>+L16+1/24</f>
        <v>0.37500000000000006</v>
      </c>
      <c r="Q16" s="670"/>
      <c r="R16" s="670"/>
      <c r="S16" s="670"/>
      <c r="T16" s="670">
        <f>+P16+1/24</f>
        <v>0.41666666666666674</v>
      </c>
      <c r="U16" s="670"/>
      <c r="V16" s="670"/>
      <c r="W16" s="670"/>
      <c r="X16" s="670">
        <f>+T16+1/24</f>
        <v>0.45833333333333343</v>
      </c>
      <c r="Y16" s="670"/>
      <c r="Z16" s="670"/>
      <c r="AA16" s="670"/>
      <c r="AB16" s="670">
        <f>+X16+1/24</f>
        <v>0.50000000000000011</v>
      </c>
      <c r="AC16" s="670"/>
      <c r="AD16" s="670"/>
      <c r="AE16" s="670"/>
      <c r="AF16" s="670">
        <f>+AB16+1/24</f>
        <v>0.54166666666666674</v>
      </c>
      <c r="AG16" s="670"/>
      <c r="AH16" s="670"/>
      <c r="AI16" s="670"/>
      <c r="AJ16" s="670">
        <f>+AF16+1/24</f>
        <v>0.58333333333333337</v>
      </c>
      <c r="AK16" s="670"/>
      <c r="AL16" s="670"/>
      <c r="AM16" s="670"/>
      <c r="AN16" s="670">
        <f>+AJ16+1/24</f>
        <v>0.625</v>
      </c>
      <c r="AO16" s="670"/>
      <c r="AP16" s="670"/>
      <c r="AQ16" s="670"/>
      <c r="AR16" s="670">
        <f>+AN16+1/24</f>
        <v>0.66666666666666663</v>
      </c>
      <c r="AS16" s="670"/>
      <c r="AT16" s="670"/>
      <c r="AU16" s="670"/>
      <c r="AV16" s="670">
        <f>+AR16+1/24</f>
        <v>0.70833333333333326</v>
      </c>
      <c r="AW16" s="670"/>
      <c r="AX16" s="670"/>
      <c r="AY16" s="670"/>
      <c r="AZ16" s="670">
        <f>+AV16+1/24</f>
        <v>0.74999999999999989</v>
      </c>
      <c r="BA16" s="670"/>
      <c r="BB16" s="670"/>
      <c r="BC16" s="670"/>
      <c r="BD16" s="670">
        <f>+AZ16+1/24</f>
        <v>0.79166666666666652</v>
      </c>
      <c r="BE16" s="670"/>
      <c r="BF16" s="670"/>
      <c r="BG16" s="670"/>
      <c r="BH16" s="670">
        <f>+BD16+1/24</f>
        <v>0.83333333333333315</v>
      </c>
      <c r="BI16" s="670"/>
      <c r="BJ16" s="670"/>
      <c r="BK16" s="670"/>
      <c r="BL16" s="670">
        <f>+BH16+1/24</f>
        <v>0.87499999999999978</v>
      </c>
      <c r="BM16" s="670"/>
      <c r="BN16" s="670"/>
      <c r="BO16" s="670"/>
      <c r="BP16" s="670">
        <f>+BL16+1/24</f>
        <v>0.91666666666666641</v>
      </c>
      <c r="BQ16" s="670"/>
      <c r="BR16" s="670"/>
      <c r="BS16" s="670"/>
      <c r="BT16" s="670">
        <f>+BP16+1/24</f>
        <v>0.95833333333333304</v>
      </c>
      <c r="BU16" s="670"/>
      <c r="BV16" s="670"/>
      <c r="BW16" s="670"/>
      <c r="BX16" s="670">
        <f>+BT16+1/24</f>
        <v>0.99999999999999967</v>
      </c>
      <c r="BY16" s="670"/>
      <c r="BZ16" s="670"/>
      <c r="CA16" s="670"/>
      <c r="CB16" s="670">
        <f>+BX16+1/24</f>
        <v>1.0416666666666663</v>
      </c>
      <c r="CC16" s="670"/>
      <c r="CD16" s="670"/>
      <c r="CE16" s="670"/>
      <c r="CF16" s="670">
        <f>+CB16+1/24</f>
        <v>1.083333333333333</v>
      </c>
      <c r="CG16" s="670"/>
      <c r="CH16" s="670"/>
      <c r="CI16" s="670"/>
      <c r="CJ16" s="670">
        <f>+CF16+1/24</f>
        <v>1.1249999999999998</v>
      </c>
      <c r="CK16" s="670"/>
      <c r="CL16" s="670"/>
      <c r="CM16" s="670"/>
      <c r="CN16" s="670">
        <f>+CJ16+1/24</f>
        <v>1.1666666666666665</v>
      </c>
      <c r="CO16" s="670"/>
      <c r="CP16" s="670"/>
      <c r="CQ16" s="670"/>
      <c r="CR16" s="670">
        <f>+CN16+1/24</f>
        <v>1.2083333333333333</v>
      </c>
      <c r="CS16" s="670"/>
      <c r="CT16" s="670"/>
      <c r="CU16" s="670"/>
      <c r="CV16" s="145"/>
    </row>
    <row r="17" spans="2:102" ht="30" customHeight="1" x14ac:dyDescent="0.25">
      <c r="B17" s="711" t="s">
        <v>99</v>
      </c>
      <c r="C17" s="711"/>
      <c r="D17" s="298">
        <v>0.25</v>
      </c>
      <c r="E17" s="298">
        <f>+D17+0.25/24</f>
        <v>0.26041666666666669</v>
      </c>
      <c r="F17" s="298">
        <f t="shared" ref="F17:BQ17" si="9">+E17+0.25/24</f>
        <v>0.27083333333333337</v>
      </c>
      <c r="G17" s="298">
        <f t="shared" si="9"/>
        <v>0.28125000000000006</v>
      </c>
      <c r="H17" s="298">
        <f t="shared" si="9"/>
        <v>0.29166666666666674</v>
      </c>
      <c r="I17" s="298">
        <f t="shared" si="9"/>
        <v>0.30208333333333343</v>
      </c>
      <c r="J17" s="298">
        <f t="shared" si="9"/>
        <v>0.31250000000000011</v>
      </c>
      <c r="K17" s="298">
        <f t="shared" si="9"/>
        <v>0.3229166666666668</v>
      </c>
      <c r="L17" s="298">
        <f t="shared" si="9"/>
        <v>0.33333333333333348</v>
      </c>
      <c r="M17" s="298">
        <f t="shared" si="9"/>
        <v>0.34375000000000017</v>
      </c>
      <c r="N17" s="298">
        <f t="shared" si="9"/>
        <v>0.35416666666666685</v>
      </c>
      <c r="O17" s="298">
        <f t="shared" si="9"/>
        <v>0.36458333333333354</v>
      </c>
      <c r="P17" s="298">
        <f t="shared" si="9"/>
        <v>0.37500000000000022</v>
      </c>
      <c r="Q17" s="298">
        <f t="shared" si="9"/>
        <v>0.38541666666666691</v>
      </c>
      <c r="R17" s="298">
        <f t="shared" si="9"/>
        <v>0.39583333333333359</v>
      </c>
      <c r="S17" s="298">
        <f t="shared" si="9"/>
        <v>0.40625000000000028</v>
      </c>
      <c r="T17" s="298">
        <f t="shared" si="9"/>
        <v>0.41666666666666696</v>
      </c>
      <c r="U17" s="298">
        <f t="shared" si="9"/>
        <v>0.42708333333333365</v>
      </c>
      <c r="V17" s="298">
        <f t="shared" si="9"/>
        <v>0.43750000000000033</v>
      </c>
      <c r="W17" s="298">
        <f t="shared" si="9"/>
        <v>0.44791666666666702</v>
      </c>
      <c r="X17" s="298">
        <f t="shared" si="9"/>
        <v>0.4583333333333337</v>
      </c>
      <c r="Y17" s="298">
        <f t="shared" si="9"/>
        <v>0.46875000000000039</v>
      </c>
      <c r="Z17" s="298">
        <f t="shared" si="9"/>
        <v>0.47916666666666707</v>
      </c>
      <c r="AA17" s="298">
        <f t="shared" si="9"/>
        <v>0.48958333333333376</v>
      </c>
      <c r="AB17" s="298">
        <f t="shared" si="9"/>
        <v>0.50000000000000044</v>
      </c>
      <c r="AC17" s="298">
        <f t="shared" si="9"/>
        <v>0.51041666666666707</v>
      </c>
      <c r="AD17" s="298">
        <f t="shared" si="9"/>
        <v>0.5208333333333337</v>
      </c>
      <c r="AE17" s="298">
        <f t="shared" si="9"/>
        <v>0.53125000000000033</v>
      </c>
      <c r="AF17" s="298">
        <f t="shared" si="9"/>
        <v>0.54166666666666696</v>
      </c>
      <c r="AG17" s="298">
        <f t="shared" si="9"/>
        <v>0.55208333333333359</v>
      </c>
      <c r="AH17" s="298">
        <f t="shared" si="9"/>
        <v>0.56250000000000022</v>
      </c>
      <c r="AI17" s="298">
        <f t="shared" si="9"/>
        <v>0.57291666666666685</v>
      </c>
      <c r="AJ17" s="298">
        <f t="shared" si="9"/>
        <v>0.58333333333333348</v>
      </c>
      <c r="AK17" s="298">
        <f t="shared" si="9"/>
        <v>0.59375000000000011</v>
      </c>
      <c r="AL17" s="298">
        <f t="shared" si="9"/>
        <v>0.60416666666666674</v>
      </c>
      <c r="AM17" s="298">
        <f t="shared" si="9"/>
        <v>0.61458333333333337</v>
      </c>
      <c r="AN17" s="298">
        <f t="shared" si="9"/>
        <v>0.625</v>
      </c>
      <c r="AO17" s="298">
        <f t="shared" si="9"/>
        <v>0.63541666666666663</v>
      </c>
      <c r="AP17" s="298">
        <f t="shared" si="9"/>
        <v>0.64583333333333326</v>
      </c>
      <c r="AQ17" s="298">
        <f t="shared" si="9"/>
        <v>0.65624999999999989</v>
      </c>
      <c r="AR17" s="298">
        <f t="shared" si="9"/>
        <v>0.66666666666666652</v>
      </c>
      <c r="AS17" s="298">
        <f t="shared" si="9"/>
        <v>0.67708333333333315</v>
      </c>
      <c r="AT17" s="298">
        <f t="shared" si="9"/>
        <v>0.68749999999999978</v>
      </c>
      <c r="AU17" s="298">
        <f t="shared" si="9"/>
        <v>0.69791666666666641</v>
      </c>
      <c r="AV17" s="298">
        <f t="shared" si="9"/>
        <v>0.70833333333333304</v>
      </c>
      <c r="AW17" s="298">
        <f t="shared" si="9"/>
        <v>0.71874999999999967</v>
      </c>
      <c r="AX17" s="298">
        <f t="shared" si="9"/>
        <v>0.7291666666666663</v>
      </c>
      <c r="AY17" s="298">
        <f t="shared" si="9"/>
        <v>0.73958333333333293</v>
      </c>
      <c r="AZ17" s="298">
        <f t="shared" si="9"/>
        <v>0.74999999999999956</v>
      </c>
      <c r="BA17" s="298">
        <f t="shared" si="9"/>
        <v>0.76041666666666619</v>
      </c>
      <c r="BB17" s="298">
        <f t="shared" si="9"/>
        <v>0.77083333333333282</v>
      </c>
      <c r="BC17" s="298">
        <f t="shared" si="9"/>
        <v>0.78124999999999944</v>
      </c>
      <c r="BD17" s="298">
        <f t="shared" si="9"/>
        <v>0.79166666666666607</v>
      </c>
      <c r="BE17" s="298">
        <f t="shared" si="9"/>
        <v>0.8020833333333327</v>
      </c>
      <c r="BF17" s="298">
        <f t="shared" si="9"/>
        <v>0.81249999999999933</v>
      </c>
      <c r="BG17" s="298">
        <f t="shared" si="9"/>
        <v>0.82291666666666596</v>
      </c>
      <c r="BH17" s="298">
        <f t="shared" si="9"/>
        <v>0.83333333333333259</v>
      </c>
      <c r="BI17" s="298">
        <f t="shared" si="9"/>
        <v>0.84374999999999922</v>
      </c>
      <c r="BJ17" s="298">
        <f t="shared" si="9"/>
        <v>0.85416666666666585</v>
      </c>
      <c r="BK17" s="298">
        <f t="shared" si="9"/>
        <v>0.86458333333333248</v>
      </c>
      <c r="BL17" s="298">
        <f t="shared" si="9"/>
        <v>0.87499999999999911</v>
      </c>
      <c r="BM17" s="298">
        <f t="shared" si="9"/>
        <v>0.88541666666666574</v>
      </c>
      <c r="BN17" s="298">
        <f t="shared" si="9"/>
        <v>0.89583333333333237</v>
      </c>
      <c r="BO17" s="298">
        <f t="shared" si="9"/>
        <v>0.906249999999999</v>
      </c>
      <c r="BP17" s="298">
        <f t="shared" si="9"/>
        <v>0.91666666666666563</v>
      </c>
      <c r="BQ17" s="298">
        <f t="shared" si="9"/>
        <v>0.92708333333333226</v>
      </c>
      <c r="BR17" s="298">
        <f t="shared" ref="BR17:CU17" si="10">+BQ17+0.25/24</f>
        <v>0.93749999999999889</v>
      </c>
      <c r="BS17" s="298">
        <f t="shared" si="10"/>
        <v>0.94791666666666552</v>
      </c>
      <c r="BT17" s="298">
        <f t="shared" si="10"/>
        <v>0.95833333333333215</v>
      </c>
      <c r="BU17" s="298">
        <f t="shared" si="10"/>
        <v>0.96874999999999878</v>
      </c>
      <c r="BV17" s="298">
        <f t="shared" si="10"/>
        <v>0.97916666666666541</v>
      </c>
      <c r="BW17" s="298">
        <f t="shared" si="10"/>
        <v>0.98958333333333204</v>
      </c>
      <c r="BX17" s="298">
        <f t="shared" si="10"/>
        <v>0.99999999999999867</v>
      </c>
      <c r="BY17" s="298">
        <f t="shared" si="10"/>
        <v>1.0104166666666654</v>
      </c>
      <c r="BZ17" s="298">
        <f t="shared" si="10"/>
        <v>1.0208333333333321</v>
      </c>
      <c r="CA17" s="298">
        <f t="shared" si="10"/>
        <v>1.0312499999999989</v>
      </c>
      <c r="CB17" s="298">
        <f t="shared" si="10"/>
        <v>1.0416666666666656</v>
      </c>
      <c r="CC17" s="298">
        <f t="shared" si="10"/>
        <v>1.0520833333333324</v>
      </c>
      <c r="CD17" s="298">
        <f t="shared" si="10"/>
        <v>1.0624999999999991</v>
      </c>
      <c r="CE17" s="298">
        <f t="shared" si="10"/>
        <v>1.0729166666666659</v>
      </c>
      <c r="CF17" s="298">
        <f t="shared" si="10"/>
        <v>1.0833333333333326</v>
      </c>
      <c r="CG17" s="298">
        <f t="shared" si="10"/>
        <v>1.0937499999999993</v>
      </c>
      <c r="CH17" s="298">
        <f t="shared" si="10"/>
        <v>1.1041666666666661</v>
      </c>
      <c r="CI17" s="298">
        <f t="shared" si="10"/>
        <v>1.1145833333333328</v>
      </c>
      <c r="CJ17" s="298">
        <f t="shared" si="10"/>
        <v>1.1249999999999996</v>
      </c>
      <c r="CK17" s="298">
        <f t="shared" si="10"/>
        <v>1.1354166666666663</v>
      </c>
      <c r="CL17" s="298">
        <f t="shared" si="10"/>
        <v>1.145833333333333</v>
      </c>
      <c r="CM17" s="298">
        <f t="shared" si="10"/>
        <v>1.1562499999999998</v>
      </c>
      <c r="CN17" s="298">
        <f t="shared" si="10"/>
        <v>1.1666666666666665</v>
      </c>
      <c r="CO17" s="298">
        <f t="shared" si="10"/>
        <v>1.1770833333333333</v>
      </c>
      <c r="CP17" s="298">
        <f t="shared" si="10"/>
        <v>1.1875</v>
      </c>
      <c r="CQ17" s="298">
        <f t="shared" si="10"/>
        <v>1.1979166666666667</v>
      </c>
      <c r="CR17" s="298">
        <f t="shared" si="10"/>
        <v>1.2083333333333335</v>
      </c>
      <c r="CS17" s="298">
        <f t="shared" si="10"/>
        <v>1.2187500000000002</v>
      </c>
      <c r="CT17" s="298">
        <f t="shared" si="10"/>
        <v>1.229166666666667</v>
      </c>
      <c r="CU17" s="298">
        <f t="shared" si="10"/>
        <v>1.2395833333333337</v>
      </c>
      <c r="CV17" s="336" t="s">
        <v>94</v>
      </c>
    </row>
    <row r="18" spans="2:102" x14ac:dyDescent="0.25">
      <c r="B18" s="683" t="s">
        <v>237</v>
      </c>
      <c r="C18" s="299" t="s">
        <v>100</v>
      </c>
      <c r="D18" s="672">
        <f>D43</f>
        <v>175</v>
      </c>
      <c r="E18" s="672"/>
      <c r="F18" s="672">
        <f>F43</f>
        <v>175</v>
      </c>
      <c r="G18" s="672"/>
      <c r="H18" s="672">
        <f t="shared" ref="H18" si="11">H43</f>
        <v>175</v>
      </c>
      <c r="I18" s="672"/>
      <c r="J18" s="672">
        <f t="shared" ref="J18" si="12">J43</f>
        <v>175</v>
      </c>
      <c r="K18" s="672"/>
      <c r="L18" s="672">
        <f t="shared" ref="L18" si="13">L43</f>
        <v>175</v>
      </c>
      <c r="M18" s="672"/>
      <c r="N18" s="672">
        <f t="shared" ref="N18" si="14">N43</f>
        <v>175</v>
      </c>
      <c r="O18" s="672"/>
      <c r="P18" s="672">
        <f t="shared" ref="P18" si="15">P43</f>
        <v>175</v>
      </c>
      <c r="Q18" s="672"/>
      <c r="R18" s="672">
        <f t="shared" ref="R18" si="16">R43</f>
        <v>175</v>
      </c>
      <c r="S18" s="672"/>
      <c r="T18" s="672">
        <f t="shared" ref="T18" si="17">T43</f>
        <v>175</v>
      </c>
      <c r="U18" s="672"/>
      <c r="V18" s="672">
        <f t="shared" ref="V18" si="18">V43</f>
        <v>175</v>
      </c>
      <c r="W18" s="672"/>
      <c r="X18" s="672">
        <f t="shared" ref="X18" si="19">X43</f>
        <v>175</v>
      </c>
      <c r="Y18" s="672"/>
      <c r="Z18" s="672">
        <f t="shared" ref="Z18" si="20">Z43</f>
        <v>175</v>
      </c>
      <c r="AA18" s="672"/>
      <c r="AB18" s="672">
        <f t="shared" ref="AB18" si="21">AB43</f>
        <v>175</v>
      </c>
      <c r="AC18" s="672"/>
      <c r="AD18" s="672">
        <f t="shared" ref="AD18" si="22">AD43</f>
        <v>175</v>
      </c>
      <c r="AE18" s="672"/>
      <c r="AF18" s="672">
        <f t="shared" ref="AF18" si="23">AF43</f>
        <v>175</v>
      </c>
      <c r="AG18" s="672"/>
      <c r="AH18" s="672">
        <f t="shared" ref="AH18" si="24">AH43</f>
        <v>175</v>
      </c>
      <c r="AI18" s="672"/>
      <c r="AJ18" s="672">
        <f t="shared" ref="AJ18" si="25">AJ43</f>
        <v>175</v>
      </c>
      <c r="AK18" s="672"/>
      <c r="AL18" s="672">
        <f t="shared" ref="AL18" si="26">AL43</f>
        <v>175</v>
      </c>
      <c r="AM18" s="672"/>
      <c r="AN18" s="672">
        <f t="shared" ref="AN18" si="27">AN43</f>
        <v>175</v>
      </c>
      <c r="AO18" s="672"/>
      <c r="AP18" s="672">
        <f t="shared" ref="AP18" si="28">AP43</f>
        <v>175</v>
      </c>
      <c r="AQ18" s="672"/>
      <c r="AR18" s="672">
        <f t="shared" ref="AR18" si="29">AR43</f>
        <v>175</v>
      </c>
      <c r="AS18" s="672"/>
      <c r="AT18" s="672">
        <f t="shared" ref="AT18" si="30">AT43</f>
        <v>175</v>
      </c>
      <c r="AU18" s="672"/>
      <c r="AV18" s="672">
        <f t="shared" ref="AV18" si="31">AV43</f>
        <v>175</v>
      </c>
      <c r="AW18" s="672"/>
      <c r="AX18" s="672">
        <f t="shared" ref="AX18" si="32">AX43</f>
        <v>175</v>
      </c>
      <c r="AY18" s="672"/>
      <c r="AZ18" s="672">
        <f t="shared" ref="AZ18" si="33">AZ43</f>
        <v>175</v>
      </c>
      <c r="BA18" s="672"/>
      <c r="BB18" s="672">
        <f t="shared" ref="BB18" si="34">BB43</f>
        <v>175</v>
      </c>
      <c r="BC18" s="672"/>
      <c r="BD18" s="672">
        <f t="shared" ref="BD18" si="35">BD43</f>
        <v>175</v>
      </c>
      <c r="BE18" s="672"/>
      <c r="BF18" s="672">
        <f t="shared" ref="BF18" si="36">BF43</f>
        <v>175</v>
      </c>
      <c r="BG18" s="672"/>
      <c r="BH18" s="672">
        <f t="shared" ref="BH18" si="37">BH43</f>
        <v>175</v>
      </c>
      <c r="BI18" s="672"/>
      <c r="BJ18" s="672">
        <f t="shared" ref="BJ18" si="38">BJ43</f>
        <v>175</v>
      </c>
      <c r="BK18" s="672"/>
      <c r="BL18" s="672">
        <f t="shared" ref="BL18" si="39">BL43</f>
        <v>175</v>
      </c>
      <c r="BM18" s="672"/>
      <c r="BN18" s="672">
        <f t="shared" ref="BN18" si="40">BN43</f>
        <v>175</v>
      </c>
      <c r="BO18" s="672"/>
      <c r="BP18" s="672">
        <f t="shared" ref="BP18" si="41">BP43</f>
        <v>175</v>
      </c>
      <c r="BQ18" s="672"/>
      <c r="BR18" s="672">
        <f t="shared" ref="BR18" si="42">BR43</f>
        <v>175</v>
      </c>
      <c r="BS18" s="672"/>
      <c r="BT18" s="672">
        <f t="shared" ref="BT18" si="43">BT43</f>
        <v>175</v>
      </c>
      <c r="BU18" s="672"/>
      <c r="BV18" s="672">
        <f t="shared" ref="BV18" si="44">BV43</f>
        <v>175</v>
      </c>
      <c r="BW18" s="672"/>
      <c r="BX18" s="672">
        <f t="shared" ref="BX18" si="45">BX43</f>
        <v>175</v>
      </c>
      <c r="BY18" s="672"/>
      <c r="BZ18" s="672">
        <f t="shared" ref="BZ18" si="46">BZ43</f>
        <v>175</v>
      </c>
      <c r="CA18" s="672"/>
      <c r="CB18" s="672">
        <f t="shared" ref="CB18" si="47">CB43</f>
        <v>175</v>
      </c>
      <c r="CC18" s="672"/>
      <c r="CD18" s="672">
        <f t="shared" ref="CD18" si="48">CD43</f>
        <v>175</v>
      </c>
      <c r="CE18" s="672"/>
      <c r="CF18" s="672">
        <f t="shared" ref="CF18" si="49">CF43</f>
        <v>175</v>
      </c>
      <c r="CG18" s="672"/>
      <c r="CH18" s="672">
        <f t="shared" ref="CH18" si="50">CH43</f>
        <v>175</v>
      </c>
      <c r="CI18" s="672"/>
      <c r="CJ18" s="672">
        <f t="shared" ref="CJ18" si="51">CJ43</f>
        <v>175</v>
      </c>
      <c r="CK18" s="672"/>
      <c r="CL18" s="672">
        <f t="shared" ref="CL18" si="52">CL43</f>
        <v>175</v>
      </c>
      <c r="CM18" s="672"/>
      <c r="CN18" s="672">
        <f t="shared" ref="CN18" si="53">CN43</f>
        <v>175</v>
      </c>
      <c r="CO18" s="672"/>
      <c r="CP18" s="672">
        <f t="shared" ref="CP18" si="54">CP43</f>
        <v>175</v>
      </c>
      <c r="CQ18" s="672"/>
      <c r="CR18" s="672">
        <f t="shared" ref="CR18" si="55">CR43</f>
        <v>175</v>
      </c>
      <c r="CS18" s="672"/>
      <c r="CT18" s="672">
        <f t="shared" ref="CT18" si="56">CT43</f>
        <v>175</v>
      </c>
      <c r="CU18" s="672"/>
      <c r="CV18" s="337">
        <f>SUM(D18:CU18)/2</f>
        <v>4200</v>
      </c>
    </row>
    <row r="19" spans="2:102" x14ac:dyDescent="0.25">
      <c r="B19" s="684"/>
      <c r="C19" s="299" t="s">
        <v>217</v>
      </c>
      <c r="D19" s="671">
        <f>IFERROR(D55,0)</f>
        <v>40.583333333333336</v>
      </c>
      <c r="E19" s="671"/>
      <c r="F19" s="671">
        <f t="shared" ref="F19" si="57">IFERROR(F55,0)</f>
        <v>45.166666666666671</v>
      </c>
      <c r="G19" s="671"/>
      <c r="H19" s="671">
        <f t="shared" ref="H19" si="58">IFERROR(H55,0)</f>
        <v>42.750000000000007</v>
      </c>
      <c r="I19" s="671"/>
      <c r="J19" s="671">
        <f t="shared" ref="J19" si="59">IFERROR(J55,0)</f>
        <v>47.333333333333343</v>
      </c>
      <c r="K19" s="671"/>
      <c r="L19" s="671">
        <f t="shared" ref="L19" si="60">IFERROR(L55,0)</f>
        <v>37.916666666666679</v>
      </c>
      <c r="M19" s="671"/>
      <c r="N19" s="671">
        <f t="shared" ref="N19" si="61">IFERROR(N55,0)</f>
        <v>35.500000000000014</v>
      </c>
      <c r="O19" s="671"/>
      <c r="P19" s="671">
        <f t="shared" ref="P19" si="62">IFERROR(P55,0)</f>
        <v>40.08333333333335</v>
      </c>
      <c r="Q19" s="671"/>
      <c r="R19" s="671">
        <f t="shared" ref="R19" si="63">IFERROR(R55,0)</f>
        <v>44.666666666666686</v>
      </c>
      <c r="S19" s="671"/>
      <c r="T19" s="671">
        <f t="shared" ref="T19" si="64">IFERROR(T55,0)</f>
        <v>35.250000000000021</v>
      </c>
      <c r="U19" s="671"/>
      <c r="V19" s="671">
        <f t="shared" ref="V19" si="65">IFERROR(V55,0)</f>
        <v>32.833333333333357</v>
      </c>
      <c r="W19" s="671"/>
      <c r="X19" s="671">
        <f t="shared" ref="X19" si="66">IFERROR(X55,0)</f>
        <v>37.416666666666693</v>
      </c>
      <c r="Y19" s="671"/>
      <c r="Z19" s="671">
        <f t="shared" ref="Z19" si="67">IFERROR(Z55,0)</f>
        <v>42.000000000000028</v>
      </c>
      <c r="AA19" s="671"/>
      <c r="AB19" s="671">
        <f t="shared" ref="AB19" si="68">IFERROR(AB55,0)</f>
        <v>32.583333333333364</v>
      </c>
      <c r="AC19" s="671"/>
      <c r="AD19" s="671">
        <f t="shared" ref="AD19" si="69">IFERROR(AD55,0)</f>
        <v>30.1666666666667</v>
      </c>
      <c r="AE19" s="671"/>
      <c r="AF19" s="671">
        <f t="shared" ref="AF19" si="70">IFERROR(AF55,0)</f>
        <v>34.750000000000036</v>
      </c>
      <c r="AG19" s="671"/>
      <c r="AH19" s="671">
        <f t="shared" ref="AH19" si="71">IFERROR(AH55,0)</f>
        <v>39.333333333333371</v>
      </c>
      <c r="AI19" s="671"/>
      <c r="AJ19" s="671">
        <f t="shared" ref="AJ19" si="72">IFERROR(AJ55,0)</f>
        <v>43.916666666666707</v>
      </c>
      <c r="AK19" s="671"/>
      <c r="AL19" s="671">
        <f t="shared" ref="AL19" si="73">IFERROR(AL55,0)</f>
        <v>34.500000000000043</v>
      </c>
      <c r="AM19" s="671"/>
      <c r="AN19" s="671">
        <f t="shared" ref="AN19" si="74">IFERROR(AN55,0)</f>
        <v>39.083333333333378</v>
      </c>
      <c r="AO19" s="671"/>
      <c r="AP19" s="671">
        <f t="shared" ref="AP19" si="75">IFERROR(AP55,0)</f>
        <v>36.666666666666714</v>
      </c>
      <c r="AQ19" s="671"/>
      <c r="AR19" s="671">
        <f t="shared" ref="AR19" si="76">IFERROR(AR55,0)</f>
        <v>41.25000000000005</v>
      </c>
      <c r="AS19" s="671"/>
      <c r="AT19" s="671">
        <f t="shared" ref="AT19" si="77">IFERROR(AT55,0)</f>
        <v>31.833333333333385</v>
      </c>
      <c r="AU19" s="671"/>
      <c r="AV19" s="671">
        <f t="shared" ref="AV19" si="78">IFERROR(AV55,0)</f>
        <v>29.416666666666721</v>
      </c>
      <c r="AW19" s="671"/>
      <c r="AX19" s="671">
        <f t="shared" ref="AX19" si="79">IFERROR(AX55,0)</f>
        <v>34.000000000000057</v>
      </c>
      <c r="AY19" s="671"/>
      <c r="AZ19" s="671">
        <f t="shared" ref="AZ19" si="80">IFERROR(AZ55,0)</f>
        <v>38.583333333333393</v>
      </c>
      <c r="BA19" s="671"/>
      <c r="BB19" s="671">
        <f t="shared" ref="BB19" si="81">IFERROR(BB55,0)</f>
        <v>29.166666666666728</v>
      </c>
      <c r="BC19" s="671"/>
      <c r="BD19" s="671">
        <f t="shared" ref="BD19" si="82">IFERROR(BD55,0)</f>
        <v>33.750000000000064</v>
      </c>
      <c r="BE19" s="671"/>
      <c r="BF19" s="671">
        <f t="shared" ref="BF19" si="83">IFERROR(BF55,0)</f>
        <v>31.3333333333334</v>
      </c>
      <c r="BG19" s="671"/>
      <c r="BH19" s="671">
        <f t="shared" ref="BH19" si="84">IFERROR(BH55,0)</f>
        <v>35.916666666666735</v>
      </c>
      <c r="BI19" s="671"/>
      <c r="BJ19" s="671">
        <f t="shared" ref="BJ19" si="85">IFERROR(BJ55,0)</f>
        <v>40.500000000000071</v>
      </c>
      <c r="BK19" s="671"/>
      <c r="BL19" s="671">
        <f t="shared" ref="BL19" si="86">IFERROR(BL55,0)</f>
        <v>31.083333333333407</v>
      </c>
      <c r="BM19" s="671"/>
      <c r="BN19" s="671">
        <f t="shared" ref="BN19" si="87">IFERROR(BN55,0)</f>
        <v>28.666666666666742</v>
      </c>
      <c r="BO19" s="671"/>
      <c r="BP19" s="671">
        <f t="shared" ref="BP19" si="88">IFERROR(BP55,0)</f>
        <v>33.250000000000078</v>
      </c>
      <c r="BQ19" s="671"/>
      <c r="BR19" s="671">
        <f t="shared" ref="BR19" si="89">IFERROR(BR55,0)</f>
        <v>30.833333333333414</v>
      </c>
      <c r="BS19" s="671"/>
      <c r="BT19" s="671">
        <f t="shared" ref="BT19" si="90">IFERROR(BT55,0)</f>
        <v>28.41666666666675</v>
      </c>
      <c r="BU19" s="671"/>
      <c r="BV19" s="671">
        <f t="shared" ref="BV19" si="91">IFERROR(BV55,0)</f>
        <v>33.000000000000085</v>
      </c>
      <c r="BW19" s="671"/>
      <c r="BX19" s="671">
        <f t="shared" ref="BX19" si="92">IFERROR(BX55,0)</f>
        <v>30.583333333333421</v>
      </c>
      <c r="BY19" s="671"/>
      <c r="BZ19" s="671">
        <f t="shared" ref="BZ19" si="93">IFERROR(BZ55,0)</f>
        <v>35.166666666666757</v>
      </c>
      <c r="CA19" s="671"/>
      <c r="CB19" s="671">
        <f t="shared" ref="CB19" si="94">IFERROR(CB55,0)</f>
        <v>32.750000000000092</v>
      </c>
      <c r="CC19" s="671"/>
      <c r="CD19" s="671">
        <f t="shared" ref="CD19" si="95">IFERROR(CD55,0)</f>
        <v>23.333333333333428</v>
      </c>
      <c r="CE19" s="671"/>
      <c r="CF19" s="671">
        <f t="shared" ref="CF19" si="96">IFERROR(CF55,0)</f>
        <v>27.916666666666764</v>
      </c>
      <c r="CG19" s="671"/>
      <c r="CH19" s="671">
        <f t="shared" ref="CH19" si="97">IFERROR(CH55,0)</f>
        <v>32.500000000000099</v>
      </c>
      <c r="CI19" s="671"/>
      <c r="CJ19" s="671">
        <f t="shared" ref="CJ19" si="98">IFERROR(CJ55,0)</f>
        <v>23.083333333333435</v>
      </c>
      <c r="CK19" s="671"/>
      <c r="CL19" s="671">
        <f t="shared" ref="CL19" si="99">IFERROR(CL55,0)</f>
        <v>27.666666666666771</v>
      </c>
      <c r="CM19" s="671"/>
      <c r="CN19" s="671">
        <f t="shared" ref="CN19" si="100">IFERROR(CN55,0)</f>
        <v>25.250000000000107</v>
      </c>
      <c r="CO19" s="671"/>
      <c r="CP19" s="671">
        <f t="shared" ref="CP19" si="101">IFERROR(CP55,0)</f>
        <v>29.833333333333442</v>
      </c>
      <c r="CQ19" s="671"/>
      <c r="CR19" s="671">
        <f t="shared" ref="CR19" si="102">IFERROR(CR55,0)</f>
        <v>34.416666666666778</v>
      </c>
      <c r="CS19" s="671"/>
      <c r="CT19" s="671">
        <f t="shared" ref="CT19" si="103">IFERROR(CT55,0)</f>
        <v>39.000000000000114</v>
      </c>
      <c r="CU19" s="671"/>
      <c r="CV19" s="338"/>
    </row>
    <row r="20" spans="2:102" ht="15.75" thickBot="1" x14ac:dyDescent="0.3">
      <c r="B20" s="685"/>
      <c r="C20" s="381" t="s">
        <v>218</v>
      </c>
      <c r="D20" s="671">
        <f>D44</f>
        <v>2</v>
      </c>
      <c r="E20" s="671"/>
      <c r="F20" s="671">
        <f t="shared" ref="F20" si="104">F44</f>
        <v>0</v>
      </c>
      <c r="G20" s="671"/>
      <c r="H20" s="671">
        <f t="shared" ref="H20" si="105">H44</f>
        <v>1</v>
      </c>
      <c r="I20" s="671"/>
      <c r="J20" s="671">
        <f t="shared" ref="J20" si="106">J44</f>
        <v>0</v>
      </c>
      <c r="K20" s="671"/>
      <c r="L20" s="671">
        <f t="shared" ref="L20" si="107">L44</f>
        <v>2</v>
      </c>
      <c r="M20" s="671"/>
      <c r="N20" s="671">
        <f t="shared" ref="N20" si="108">N44</f>
        <v>1</v>
      </c>
      <c r="O20" s="671"/>
      <c r="P20" s="671">
        <f t="shared" ref="P20" si="109">P44</f>
        <v>0</v>
      </c>
      <c r="Q20" s="671"/>
      <c r="R20" s="671">
        <f t="shared" ref="R20" si="110">R44</f>
        <v>0</v>
      </c>
      <c r="S20" s="671"/>
      <c r="T20" s="671">
        <f t="shared" ref="T20" si="111">T44</f>
        <v>2</v>
      </c>
      <c r="U20" s="671"/>
      <c r="V20" s="671">
        <f t="shared" ref="V20" si="112">V44</f>
        <v>1</v>
      </c>
      <c r="W20" s="671"/>
      <c r="X20" s="671">
        <f t="shared" ref="X20" si="113">X44</f>
        <v>0</v>
      </c>
      <c r="Y20" s="671"/>
      <c r="Z20" s="671">
        <f t="shared" ref="Z20" si="114">Z44</f>
        <v>0</v>
      </c>
      <c r="AA20" s="671"/>
      <c r="AB20" s="671">
        <f t="shared" ref="AB20" si="115">AB44</f>
        <v>2</v>
      </c>
      <c r="AC20" s="671"/>
      <c r="AD20" s="671">
        <f t="shared" ref="AD20" si="116">AD44</f>
        <v>1</v>
      </c>
      <c r="AE20" s="671"/>
      <c r="AF20" s="671">
        <f t="shared" ref="AF20" si="117">AF44</f>
        <v>0</v>
      </c>
      <c r="AG20" s="671"/>
      <c r="AH20" s="671">
        <f t="shared" ref="AH20" si="118">AH44</f>
        <v>0</v>
      </c>
      <c r="AI20" s="671"/>
      <c r="AJ20" s="671">
        <f t="shared" ref="AJ20" si="119">AJ44</f>
        <v>0</v>
      </c>
      <c r="AK20" s="671"/>
      <c r="AL20" s="671">
        <f t="shared" ref="AL20" si="120">AL44</f>
        <v>2</v>
      </c>
      <c r="AM20" s="671"/>
      <c r="AN20" s="671">
        <f t="shared" ref="AN20" si="121">AN44</f>
        <v>0</v>
      </c>
      <c r="AO20" s="671"/>
      <c r="AP20" s="671">
        <f t="shared" ref="AP20" si="122">AP44</f>
        <v>1</v>
      </c>
      <c r="AQ20" s="671"/>
      <c r="AR20" s="671">
        <f t="shared" ref="AR20" si="123">AR44</f>
        <v>0</v>
      </c>
      <c r="AS20" s="671"/>
      <c r="AT20" s="671">
        <f t="shared" ref="AT20" si="124">AT44</f>
        <v>2</v>
      </c>
      <c r="AU20" s="671"/>
      <c r="AV20" s="671">
        <f t="shared" ref="AV20" si="125">AV44</f>
        <v>1</v>
      </c>
      <c r="AW20" s="671"/>
      <c r="AX20" s="671">
        <f t="shared" ref="AX20" si="126">AX44</f>
        <v>0</v>
      </c>
      <c r="AY20" s="671"/>
      <c r="AZ20" s="671">
        <f t="shared" ref="AZ20" si="127">AZ44</f>
        <v>0</v>
      </c>
      <c r="BA20" s="671"/>
      <c r="BB20" s="671">
        <f t="shared" ref="BB20" si="128">BB44</f>
        <v>2</v>
      </c>
      <c r="BC20" s="671"/>
      <c r="BD20" s="671">
        <f t="shared" ref="BD20" si="129">BD44</f>
        <v>0</v>
      </c>
      <c r="BE20" s="671"/>
      <c r="BF20" s="671">
        <f t="shared" ref="BF20" si="130">BF44</f>
        <v>1</v>
      </c>
      <c r="BG20" s="671"/>
      <c r="BH20" s="671">
        <f t="shared" ref="BH20" si="131">BH44</f>
        <v>0</v>
      </c>
      <c r="BI20" s="671"/>
      <c r="BJ20" s="671">
        <f t="shared" ref="BJ20" si="132">BJ44</f>
        <v>0</v>
      </c>
      <c r="BK20" s="671"/>
      <c r="BL20" s="671">
        <f t="shared" ref="BL20" si="133">BL44</f>
        <v>2</v>
      </c>
      <c r="BM20" s="671"/>
      <c r="BN20" s="671">
        <f t="shared" ref="BN20" si="134">BN44</f>
        <v>1</v>
      </c>
      <c r="BO20" s="671"/>
      <c r="BP20" s="671">
        <f t="shared" ref="BP20" si="135">BP44</f>
        <v>0</v>
      </c>
      <c r="BQ20" s="671"/>
      <c r="BR20" s="671">
        <f t="shared" ref="BR20" si="136">BR44</f>
        <v>1</v>
      </c>
      <c r="BS20" s="671"/>
      <c r="BT20" s="671">
        <f t="shared" ref="BT20" si="137">BT44</f>
        <v>1</v>
      </c>
      <c r="BU20" s="671"/>
      <c r="BV20" s="671">
        <f t="shared" ref="BV20" si="138">BV44</f>
        <v>0</v>
      </c>
      <c r="BW20" s="671"/>
      <c r="BX20" s="671">
        <f t="shared" ref="BX20" si="139">BX44</f>
        <v>1</v>
      </c>
      <c r="BY20" s="671"/>
      <c r="BZ20" s="671">
        <f t="shared" ref="BZ20" si="140">BZ44</f>
        <v>0</v>
      </c>
      <c r="CA20" s="671"/>
      <c r="CB20" s="671">
        <f t="shared" ref="CB20" si="141">CB44</f>
        <v>1</v>
      </c>
      <c r="CC20" s="671"/>
      <c r="CD20" s="671">
        <f t="shared" ref="CD20" si="142">CD44</f>
        <v>2</v>
      </c>
      <c r="CE20" s="671"/>
      <c r="CF20" s="671">
        <f t="shared" ref="CF20" si="143">CF44</f>
        <v>0</v>
      </c>
      <c r="CG20" s="671"/>
      <c r="CH20" s="671">
        <f t="shared" ref="CH20" si="144">CH44</f>
        <v>0</v>
      </c>
      <c r="CI20" s="671"/>
      <c r="CJ20" s="671">
        <f t="shared" ref="CJ20" si="145">CJ44</f>
        <v>2</v>
      </c>
      <c r="CK20" s="671"/>
      <c r="CL20" s="671">
        <f t="shared" ref="CL20" si="146">CL44</f>
        <v>0</v>
      </c>
      <c r="CM20" s="671"/>
      <c r="CN20" s="671">
        <f t="shared" ref="CN20" si="147">CN44</f>
        <v>1</v>
      </c>
      <c r="CO20" s="671"/>
      <c r="CP20" s="671">
        <f t="shared" ref="CP20" si="148">CP44</f>
        <v>0</v>
      </c>
      <c r="CQ20" s="671"/>
      <c r="CR20" s="671">
        <f t="shared" ref="CR20" si="149">CR44</f>
        <v>0</v>
      </c>
      <c r="CS20" s="671"/>
      <c r="CT20" s="671">
        <f t="shared" ref="CT20" si="150">CT44</f>
        <v>0</v>
      </c>
      <c r="CU20" s="671"/>
      <c r="CV20" s="338"/>
    </row>
    <row r="21" spans="2:102" ht="24.95" customHeight="1" x14ac:dyDescent="0.25">
      <c r="B21" s="308" t="s">
        <v>120</v>
      </c>
      <c r="C21" s="340" t="s">
        <v>106</v>
      </c>
      <c r="D21" s="309">
        <f t="shared" ref="D21:E26" si="151">D46</f>
        <v>0</v>
      </c>
      <c r="E21" s="310">
        <f t="shared" si="151"/>
        <v>0</v>
      </c>
      <c r="F21" s="310" t="str">
        <f t="shared" ref="F21:BQ21" si="152">F46</f>
        <v>s</v>
      </c>
      <c r="G21" s="310" t="str">
        <f t="shared" si="152"/>
        <v>s</v>
      </c>
      <c r="H21" s="310" t="str">
        <f t="shared" si="152"/>
        <v>s</v>
      </c>
      <c r="I21" s="310" t="str">
        <f t="shared" si="152"/>
        <v>s</v>
      </c>
      <c r="J21" s="310">
        <f t="shared" si="152"/>
        <v>0</v>
      </c>
      <c r="K21" s="310" t="str">
        <f t="shared" si="152"/>
        <v>s</v>
      </c>
      <c r="L21" s="310" t="str">
        <f t="shared" si="152"/>
        <v>s</v>
      </c>
      <c r="M21" s="310" t="str">
        <f t="shared" si="152"/>
        <v>s</v>
      </c>
      <c r="N21" s="310">
        <f t="shared" si="152"/>
        <v>0</v>
      </c>
      <c r="O21" s="310" t="str">
        <f t="shared" si="152"/>
        <v>c</v>
      </c>
      <c r="P21" s="310" t="str">
        <f t="shared" si="152"/>
        <v>c</v>
      </c>
      <c r="Q21" s="310" t="str">
        <f t="shared" si="152"/>
        <v>c</v>
      </c>
      <c r="R21" s="310" t="str">
        <f t="shared" si="152"/>
        <v>c</v>
      </c>
      <c r="S21" s="310" t="str">
        <f t="shared" si="152"/>
        <v>c</v>
      </c>
      <c r="T21" s="310" t="str">
        <f t="shared" si="152"/>
        <v>c</v>
      </c>
      <c r="U21" s="310" t="str">
        <f t="shared" si="152"/>
        <v>c</v>
      </c>
      <c r="V21" s="310" t="str">
        <f t="shared" si="152"/>
        <v>c</v>
      </c>
      <c r="W21" s="310" t="str">
        <f t="shared" si="152"/>
        <v>c</v>
      </c>
      <c r="X21" s="310" t="str">
        <f t="shared" si="152"/>
        <v>c</v>
      </c>
      <c r="Y21" s="310" t="str">
        <f t="shared" si="152"/>
        <v>c</v>
      </c>
      <c r="Z21" s="310" t="str">
        <f t="shared" si="152"/>
        <v>c</v>
      </c>
      <c r="AA21" s="310" t="str">
        <f t="shared" si="152"/>
        <v>c</v>
      </c>
      <c r="AB21" s="310" t="str">
        <f t="shared" si="152"/>
        <v>c</v>
      </c>
      <c r="AC21" s="310" t="str">
        <f t="shared" si="152"/>
        <v>c</v>
      </c>
      <c r="AD21" s="310" t="str">
        <f t="shared" si="152"/>
        <v>c</v>
      </c>
      <c r="AE21" s="310" t="str">
        <f t="shared" si="152"/>
        <v>c</v>
      </c>
      <c r="AF21" s="310" t="str">
        <f t="shared" si="152"/>
        <v>c</v>
      </c>
      <c r="AG21" s="310">
        <f t="shared" si="152"/>
        <v>0</v>
      </c>
      <c r="AH21" s="310">
        <f t="shared" si="152"/>
        <v>0</v>
      </c>
      <c r="AI21" s="310">
        <f t="shared" si="152"/>
        <v>0</v>
      </c>
      <c r="AJ21" s="310">
        <f t="shared" si="152"/>
        <v>0</v>
      </c>
      <c r="AK21" s="310">
        <f t="shared" si="152"/>
        <v>0</v>
      </c>
      <c r="AL21" s="310">
        <f t="shared" si="152"/>
        <v>0</v>
      </c>
      <c r="AM21" s="310">
        <f t="shared" si="152"/>
        <v>0</v>
      </c>
      <c r="AN21" s="310">
        <f t="shared" si="152"/>
        <v>0</v>
      </c>
      <c r="AO21" s="310">
        <f t="shared" si="152"/>
        <v>0</v>
      </c>
      <c r="AP21" s="310">
        <f t="shared" si="152"/>
        <v>0</v>
      </c>
      <c r="AQ21" s="310">
        <f t="shared" si="152"/>
        <v>0</v>
      </c>
      <c r="AR21" s="310">
        <f t="shared" si="152"/>
        <v>0</v>
      </c>
      <c r="AS21" s="310">
        <f t="shared" si="152"/>
        <v>0</v>
      </c>
      <c r="AT21" s="310">
        <f t="shared" si="152"/>
        <v>0</v>
      </c>
      <c r="AU21" s="310">
        <f t="shared" si="152"/>
        <v>0</v>
      </c>
      <c r="AV21" s="310">
        <f t="shared" si="152"/>
        <v>0</v>
      </c>
      <c r="AW21" s="310">
        <f t="shared" si="152"/>
        <v>0</v>
      </c>
      <c r="AX21" s="310">
        <f t="shared" si="152"/>
        <v>0</v>
      </c>
      <c r="AY21" s="310" t="str">
        <f t="shared" si="152"/>
        <v>s</v>
      </c>
      <c r="AZ21" s="310" t="str">
        <f t="shared" si="152"/>
        <v>s</v>
      </c>
      <c r="BA21" s="310" t="str">
        <f t="shared" si="152"/>
        <v>s</v>
      </c>
      <c r="BB21" s="310" t="str">
        <f t="shared" si="152"/>
        <v>s</v>
      </c>
      <c r="BC21" s="310">
        <f t="shared" si="152"/>
        <v>0</v>
      </c>
      <c r="BD21" s="310">
        <f t="shared" si="152"/>
        <v>0</v>
      </c>
      <c r="BE21" s="310" t="str">
        <f t="shared" si="152"/>
        <v>s</v>
      </c>
      <c r="BF21" s="310" t="str">
        <f t="shared" si="152"/>
        <v>s</v>
      </c>
      <c r="BG21" s="310" t="str">
        <f t="shared" si="152"/>
        <v>s</v>
      </c>
      <c r="BH21" s="310" t="str">
        <f t="shared" si="152"/>
        <v>s</v>
      </c>
      <c r="BI21" s="310">
        <f t="shared" si="152"/>
        <v>0</v>
      </c>
      <c r="BJ21" s="310" t="str">
        <f t="shared" si="152"/>
        <v>s</v>
      </c>
      <c r="BK21" s="310" t="str">
        <f t="shared" si="152"/>
        <v>s</v>
      </c>
      <c r="BL21" s="310" t="str">
        <f t="shared" si="152"/>
        <v>s</v>
      </c>
      <c r="BM21" s="310">
        <f t="shared" si="152"/>
        <v>0</v>
      </c>
      <c r="BN21" s="310" t="str">
        <f t="shared" si="152"/>
        <v>c</v>
      </c>
      <c r="BO21" s="310" t="str">
        <f t="shared" si="152"/>
        <v>c</v>
      </c>
      <c r="BP21" s="310" t="str">
        <f t="shared" si="152"/>
        <v>c</v>
      </c>
      <c r="BQ21" s="310" t="str">
        <f t="shared" si="152"/>
        <v>c</v>
      </c>
      <c r="BR21" s="310" t="str">
        <f t="shared" ref="BR21:CU21" si="153">BR46</f>
        <v>c</v>
      </c>
      <c r="BS21" s="310" t="str">
        <f t="shared" si="153"/>
        <v>c</v>
      </c>
      <c r="BT21" s="310" t="str">
        <f t="shared" si="153"/>
        <v>c</v>
      </c>
      <c r="BU21" s="310" t="str">
        <f t="shared" si="153"/>
        <v>c</v>
      </c>
      <c r="BV21" s="310" t="str">
        <f t="shared" si="153"/>
        <v>c</v>
      </c>
      <c r="BW21" s="310" t="str">
        <f t="shared" si="153"/>
        <v>c</v>
      </c>
      <c r="BX21" s="310" t="str">
        <f t="shared" si="153"/>
        <v>c</v>
      </c>
      <c r="BY21" s="310" t="str">
        <f t="shared" si="153"/>
        <v>c</v>
      </c>
      <c r="BZ21" s="310" t="str">
        <f t="shared" si="153"/>
        <v>c</v>
      </c>
      <c r="CA21" s="310" t="str">
        <f t="shared" si="153"/>
        <v>c</v>
      </c>
      <c r="CB21" s="310" t="str">
        <f t="shared" si="153"/>
        <v>c</v>
      </c>
      <c r="CC21" s="310" t="str">
        <f t="shared" si="153"/>
        <v>c</v>
      </c>
      <c r="CD21" s="310">
        <f t="shared" si="153"/>
        <v>0</v>
      </c>
      <c r="CE21" s="310">
        <f t="shared" si="153"/>
        <v>0</v>
      </c>
      <c r="CF21" s="310">
        <f t="shared" si="153"/>
        <v>0</v>
      </c>
      <c r="CG21" s="310">
        <f t="shared" si="153"/>
        <v>0</v>
      </c>
      <c r="CH21" s="310">
        <f t="shared" si="153"/>
        <v>0</v>
      </c>
      <c r="CI21" s="310">
        <f t="shared" si="153"/>
        <v>0</v>
      </c>
      <c r="CJ21" s="310">
        <f t="shared" si="153"/>
        <v>0</v>
      </c>
      <c r="CK21" s="310">
        <f t="shared" si="153"/>
        <v>0</v>
      </c>
      <c r="CL21" s="310">
        <f t="shared" si="153"/>
        <v>0</v>
      </c>
      <c r="CM21" s="310">
        <f t="shared" si="153"/>
        <v>0</v>
      </c>
      <c r="CN21" s="310">
        <f t="shared" si="153"/>
        <v>0</v>
      </c>
      <c r="CO21" s="310">
        <f t="shared" si="153"/>
        <v>0</v>
      </c>
      <c r="CP21" s="310">
        <f t="shared" si="153"/>
        <v>0</v>
      </c>
      <c r="CQ21" s="310">
        <f t="shared" si="153"/>
        <v>0</v>
      </c>
      <c r="CR21" s="310">
        <f t="shared" si="153"/>
        <v>0</v>
      </c>
      <c r="CS21" s="310">
        <f t="shared" si="153"/>
        <v>0</v>
      </c>
      <c r="CT21" s="310">
        <f t="shared" si="153"/>
        <v>0</v>
      </c>
      <c r="CU21" s="311">
        <f t="shared" si="153"/>
        <v>0</v>
      </c>
      <c r="CV21" s="339">
        <f>COUNTIF(D21:CU21,"c")</f>
        <v>34</v>
      </c>
    </row>
    <row r="22" spans="2:102" ht="24.95" customHeight="1" x14ac:dyDescent="0.25">
      <c r="B22" s="300" t="s">
        <v>121</v>
      </c>
      <c r="C22" s="341" t="s">
        <v>106</v>
      </c>
      <c r="D22" s="304">
        <f t="shared" si="151"/>
        <v>0</v>
      </c>
      <c r="E22" s="305">
        <f t="shared" si="151"/>
        <v>0</v>
      </c>
      <c r="F22" s="305">
        <f t="shared" ref="F22:BQ22" si="154">F47</f>
        <v>0</v>
      </c>
      <c r="G22" s="305">
        <f t="shared" si="154"/>
        <v>0</v>
      </c>
      <c r="H22" s="305">
        <f t="shared" si="154"/>
        <v>0</v>
      </c>
      <c r="I22" s="305">
        <f t="shared" si="154"/>
        <v>0</v>
      </c>
      <c r="J22" s="305">
        <f t="shared" si="154"/>
        <v>0</v>
      </c>
      <c r="K22" s="305">
        <f t="shared" si="154"/>
        <v>0</v>
      </c>
      <c r="L22" s="305">
        <f t="shared" si="154"/>
        <v>0</v>
      </c>
      <c r="M22" s="305">
        <f t="shared" si="154"/>
        <v>0</v>
      </c>
      <c r="N22" s="305">
        <f t="shared" si="154"/>
        <v>0</v>
      </c>
      <c r="O22" s="305">
        <f t="shared" si="154"/>
        <v>0</v>
      </c>
      <c r="P22" s="305">
        <f t="shared" si="154"/>
        <v>0</v>
      </c>
      <c r="Q22" s="305">
        <f t="shared" si="154"/>
        <v>0</v>
      </c>
      <c r="R22" s="305">
        <f t="shared" si="154"/>
        <v>0</v>
      </c>
      <c r="S22" s="305">
        <f t="shared" si="154"/>
        <v>0</v>
      </c>
      <c r="T22" s="305">
        <f t="shared" si="154"/>
        <v>0</v>
      </c>
      <c r="U22" s="305">
        <f t="shared" si="154"/>
        <v>0</v>
      </c>
      <c r="V22" s="305">
        <f t="shared" si="154"/>
        <v>0</v>
      </c>
      <c r="W22" s="305">
        <f t="shared" si="154"/>
        <v>0</v>
      </c>
      <c r="X22" s="305">
        <f t="shared" si="154"/>
        <v>0</v>
      </c>
      <c r="Y22" s="305">
        <f t="shared" si="154"/>
        <v>0</v>
      </c>
      <c r="Z22" s="305">
        <f t="shared" si="154"/>
        <v>0</v>
      </c>
      <c r="AA22" s="305">
        <f t="shared" si="154"/>
        <v>0</v>
      </c>
      <c r="AB22" s="305">
        <f t="shared" si="154"/>
        <v>0</v>
      </c>
      <c r="AC22" s="305">
        <f t="shared" si="154"/>
        <v>0</v>
      </c>
      <c r="AD22" s="305">
        <f t="shared" si="154"/>
        <v>0</v>
      </c>
      <c r="AE22" s="305">
        <f t="shared" si="154"/>
        <v>0</v>
      </c>
      <c r="AF22" s="305">
        <f t="shared" si="154"/>
        <v>0</v>
      </c>
      <c r="AG22" s="305">
        <f t="shared" si="154"/>
        <v>0</v>
      </c>
      <c r="AH22" s="305">
        <f t="shared" si="154"/>
        <v>0</v>
      </c>
      <c r="AI22" s="305">
        <f t="shared" si="154"/>
        <v>0</v>
      </c>
      <c r="AJ22" s="305">
        <f t="shared" si="154"/>
        <v>0</v>
      </c>
      <c r="AK22" s="305">
        <f t="shared" si="154"/>
        <v>0</v>
      </c>
      <c r="AL22" s="305">
        <f t="shared" si="154"/>
        <v>0</v>
      </c>
      <c r="AM22" s="305">
        <f t="shared" si="154"/>
        <v>0</v>
      </c>
      <c r="AN22" s="305">
        <f t="shared" si="154"/>
        <v>0</v>
      </c>
      <c r="AO22" s="305">
        <f t="shared" si="154"/>
        <v>0</v>
      </c>
      <c r="AP22" s="305">
        <f t="shared" si="154"/>
        <v>0</v>
      </c>
      <c r="AQ22" s="305">
        <f t="shared" si="154"/>
        <v>0</v>
      </c>
      <c r="AR22" s="305">
        <f t="shared" si="154"/>
        <v>0</v>
      </c>
      <c r="AS22" s="305">
        <f t="shared" si="154"/>
        <v>0</v>
      </c>
      <c r="AT22" s="305">
        <f t="shared" si="154"/>
        <v>0</v>
      </c>
      <c r="AU22" s="305">
        <f t="shared" si="154"/>
        <v>0</v>
      </c>
      <c r="AV22" s="305">
        <f t="shared" si="154"/>
        <v>0</v>
      </c>
      <c r="AW22" s="305">
        <f t="shared" si="154"/>
        <v>0</v>
      </c>
      <c r="AX22" s="305">
        <f t="shared" si="154"/>
        <v>0</v>
      </c>
      <c r="AY22" s="305">
        <f t="shared" si="154"/>
        <v>0</v>
      </c>
      <c r="AZ22" s="305">
        <f t="shared" si="154"/>
        <v>0</v>
      </c>
      <c r="BA22" s="305">
        <f t="shared" si="154"/>
        <v>0</v>
      </c>
      <c r="BB22" s="305">
        <f t="shared" si="154"/>
        <v>0</v>
      </c>
      <c r="BC22" s="305">
        <f t="shared" si="154"/>
        <v>0</v>
      </c>
      <c r="BD22" s="305">
        <f t="shared" si="154"/>
        <v>0</v>
      </c>
      <c r="BE22" s="305">
        <f t="shared" si="154"/>
        <v>0</v>
      </c>
      <c r="BF22" s="305">
        <f t="shared" si="154"/>
        <v>0</v>
      </c>
      <c r="BG22" s="305">
        <f t="shared" si="154"/>
        <v>0</v>
      </c>
      <c r="BH22" s="305">
        <f t="shared" si="154"/>
        <v>0</v>
      </c>
      <c r="BI22" s="305">
        <f t="shared" si="154"/>
        <v>0</v>
      </c>
      <c r="BJ22" s="305">
        <f t="shared" si="154"/>
        <v>0</v>
      </c>
      <c r="BK22" s="305">
        <f t="shared" si="154"/>
        <v>0</v>
      </c>
      <c r="BL22" s="305">
        <f t="shared" si="154"/>
        <v>0</v>
      </c>
      <c r="BM22" s="305">
        <f t="shared" si="154"/>
        <v>0</v>
      </c>
      <c r="BN22" s="305">
        <f t="shared" si="154"/>
        <v>0</v>
      </c>
      <c r="BO22" s="305">
        <f t="shared" si="154"/>
        <v>0</v>
      </c>
      <c r="BP22" s="305">
        <f t="shared" si="154"/>
        <v>0</v>
      </c>
      <c r="BQ22" s="305">
        <f t="shared" si="154"/>
        <v>0</v>
      </c>
      <c r="BR22" s="305">
        <f t="shared" ref="BR22:CU22" si="155">BR47</f>
        <v>0</v>
      </c>
      <c r="BS22" s="305">
        <f t="shared" si="155"/>
        <v>0</v>
      </c>
      <c r="BT22" s="305">
        <f t="shared" si="155"/>
        <v>0</v>
      </c>
      <c r="BU22" s="305">
        <f t="shared" si="155"/>
        <v>0</v>
      </c>
      <c r="BV22" s="305">
        <f t="shared" si="155"/>
        <v>0</v>
      </c>
      <c r="BW22" s="305">
        <f t="shared" si="155"/>
        <v>0</v>
      </c>
      <c r="BX22" s="305">
        <f t="shared" si="155"/>
        <v>0</v>
      </c>
      <c r="BY22" s="305">
        <f t="shared" si="155"/>
        <v>0</v>
      </c>
      <c r="BZ22" s="305">
        <f t="shared" si="155"/>
        <v>0</v>
      </c>
      <c r="CA22" s="305">
        <f t="shared" si="155"/>
        <v>0</v>
      </c>
      <c r="CB22" s="305">
        <f t="shared" si="155"/>
        <v>0</v>
      </c>
      <c r="CC22" s="305">
        <f t="shared" si="155"/>
        <v>0</v>
      </c>
      <c r="CD22" s="305">
        <f t="shared" si="155"/>
        <v>0</v>
      </c>
      <c r="CE22" s="305">
        <f t="shared" si="155"/>
        <v>0</v>
      </c>
      <c r="CF22" s="305">
        <f t="shared" si="155"/>
        <v>0</v>
      </c>
      <c r="CG22" s="305">
        <f t="shared" si="155"/>
        <v>0</v>
      </c>
      <c r="CH22" s="305">
        <f t="shared" si="155"/>
        <v>0</v>
      </c>
      <c r="CI22" s="305">
        <f t="shared" si="155"/>
        <v>0</v>
      </c>
      <c r="CJ22" s="305">
        <f t="shared" si="155"/>
        <v>0</v>
      </c>
      <c r="CK22" s="305">
        <f t="shared" si="155"/>
        <v>0</v>
      </c>
      <c r="CL22" s="305">
        <f t="shared" si="155"/>
        <v>0</v>
      </c>
      <c r="CM22" s="305">
        <f t="shared" si="155"/>
        <v>0</v>
      </c>
      <c r="CN22" s="305">
        <f t="shared" si="155"/>
        <v>0</v>
      </c>
      <c r="CO22" s="305">
        <f t="shared" si="155"/>
        <v>0</v>
      </c>
      <c r="CP22" s="305">
        <f t="shared" si="155"/>
        <v>0</v>
      </c>
      <c r="CQ22" s="305">
        <f t="shared" si="155"/>
        <v>0</v>
      </c>
      <c r="CR22" s="305">
        <f t="shared" si="155"/>
        <v>0</v>
      </c>
      <c r="CS22" s="305">
        <f t="shared" si="155"/>
        <v>0</v>
      </c>
      <c r="CT22" s="305">
        <f t="shared" si="155"/>
        <v>0</v>
      </c>
      <c r="CU22" s="306">
        <f t="shared" si="155"/>
        <v>0</v>
      </c>
      <c r="CV22" s="339">
        <f>COUNTIF(D22:CU22,"c")</f>
        <v>0</v>
      </c>
    </row>
    <row r="23" spans="2:102" ht="24.95" customHeight="1" x14ac:dyDescent="0.25">
      <c r="B23" s="300" t="s">
        <v>122</v>
      </c>
      <c r="C23" s="341" t="s">
        <v>106</v>
      </c>
      <c r="D23" s="304" t="str">
        <f t="shared" si="151"/>
        <v>c</v>
      </c>
      <c r="E23" s="305" t="str">
        <f t="shared" si="151"/>
        <v>c</v>
      </c>
      <c r="F23" s="305" t="str">
        <f t="shared" ref="F23:BQ23" si="156">F48</f>
        <v>c</v>
      </c>
      <c r="G23" s="305" t="str">
        <f t="shared" si="156"/>
        <v>c</v>
      </c>
      <c r="H23" s="305" t="str">
        <f t="shared" si="156"/>
        <v>c</v>
      </c>
      <c r="I23" s="305" t="str">
        <f t="shared" si="156"/>
        <v>c</v>
      </c>
      <c r="J23" s="305" t="str">
        <f t="shared" si="156"/>
        <v>c</v>
      </c>
      <c r="K23" s="305" t="str">
        <f t="shared" si="156"/>
        <v>c</v>
      </c>
      <c r="L23" s="305" t="str">
        <f t="shared" si="156"/>
        <v>c</v>
      </c>
      <c r="M23" s="305" t="str">
        <f t="shared" si="156"/>
        <v>c</v>
      </c>
      <c r="N23" s="305" t="str">
        <f t="shared" si="156"/>
        <v>c</v>
      </c>
      <c r="O23" s="305" t="str">
        <f t="shared" si="156"/>
        <v>c</v>
      </c>
      <c r="P23" s="305">
        <f t="shared" si="156"/>
        <v>0</v>
      </c>
      <c r="Q23" s="305">
        <f t="shared" si="156"/>
        <v>0</v>
      </c>
      <c r="R23" s="305">
        <f t="shared" si="156"/>
        <v>0</v>
      </c>
      <c r="S23" s="305">
        <f t="shared" si="156"/>
        <v>0</v>
      </c>
      <c r="T23" s="305">
        <f t="shared" si="156"/>
        <v>0</v>
      </c>
      <c r="U23" s="305">
        <f t="shared" si="156"/>
        <v>0</v>
      </c>
      <c r="V23" s="305">
        <f t="shared" si="156"/>
        <v>0</v>
      </c>
      <c r="W23" s="305">
        <f t="shared" si="156"/>
        <v>0</v>
      </c>
      <c r="X23" s="305">
        <f t="shared" si="156"/>
        <v>0</v>
      </c>
      <c r="Y23" s="305">
        <f t="shared" si="156"/>
        <v>0</v>
      </c>
      <c r="Z23" s="305">
        <f t="shared" si="156"/>
        <v>0</v>
      </c>
      <c r="AA23" s="305">
        <f t="shared" si="156"/>
        <v>0</v>
      </c>
      <c r="AB23" s="305">
        <f t="shared" si="156"/>
        <v>0</v>
      </c>
      <c r="AC23" s="305">
        <f t="shared" si="156"/>
        <v>0</v>
      </c>
      <c r="AD23" s="305">
        <f t="shared" si="156"/>
        <v>0</v>
      </c>
      <c r="AE23" s="305">
        <f t="shared" si="156"/>
        <v>0</v>
      </c>
      <c r="AF23" s="305">
        <f t="shared" si="156"/>
        <v>0</v>
      </c>
      <c r="AG23" s="305">
        <f t="shared" si="156"/>
        <v>0</v>
      </c>
      <c r="AH23" s="305" t="str">
        <f t="shared" si="156"/>
        <v>s</v>
      </c>
      <c r="AI23" s="305" t="str">
        <f t="shared" si="156"/>
        <v>s</v>
      </c>
      <c r="AJ23" s="305" t="str">
        <f t="shared" si="156"/>
        <v>s</v>
      </c>
      <c r="AK23" s="305" t="str">
        <f t="shared" si="156"/>
        <v>s</v>
      </c>
      <c r="AL23" s="305">
        <f t="shared" si="156"/>
        <v>0</v>
      </c>
      <c r="AM23" s="305">
        <f t="shared" si="156"/>
        <v>0</v>
      </c>
      <c r="AN23" s="305" t="str">
        <f t="shared" si="156"/>
        <v>s</v>
      </c>
      <c r="AO23" s="305" t="str">
        <f t="shared" si="156"/>
        <v>s</v>
      </c>
      <c r="AP23" s="305" t="str">
        <f t="shared" si="156"/>
        <v>s</v>
      </c>
      <c r="AQ23" s="305" t="str">
        <f t="shared" si="156"/>
        <v>s</v>
      </c>
      <c r="AR23" s="305">
        <f t="shared" si="156"/>
        <v>0</v>
      </c>
      <c r="AS23" s="305" t="str">
        <f t="shared" si="156"/>
        <v>s</v>
      </c>
      <c r="AT23" s="305" t="str">
        <f t="shared" si="156"/>
        <v>s</v>
      </c>
      <c r="AU23" s="305" t="str">
        <f t="shared" si="156"/>
        <v>s</v>
      </c>
      <c r="AV23" s="305">
        <f t="shared" si="156"/>
        <v>0</v>
      </c>
      <c r="AW23" s="305" t="str">
        <f t="shared" si="156"/>
        <v>c</v>
      </c>
      <c r="AX23" s="305" t="str">
        <f t="shared" si="156"/>
        <v>c</v>
      </c>
      <c r="AY23" s="305" t="str">
        <f t="shared" si="156"/>
        <v>c</v>
      </c>
      <c r="AZ23" s="305" t="str">
        <f t="shared" si="156"/>
        <v>c</v>
      </c>
      <c r="BA23" s="305" t="str">
        <f t="shared" si="156"/>
        <v>c</v>
      </c>
      <c r="BB23" s="305" t="str">
        <f t="shared" si="156"/>
        <v>c</v>
      </c>
      <c r="BC23" s="305" t="str">
        <f t="shared" si="156"/>
        <v>c</v>
      </c>
      <c r="BD23" s="305" t="str">
        <f t="shared" si="156"/>
        <v>c</v>
      </c>
      <c r="BE23" s="305" t="str">
        <f t="shared" si="156"/>
        <v>c</v>
      </c>
      <c r="BF23" s="305" t="str">
        <f t="shared" si="156"/>
        <v>c</v>
      </c>
      <c r="BG23" s="305" t="str">
        <f t="shared" si="156"/>
        <v>c</v>
      </c>
      <c r="BH23" s="305" t="str">
        <f t="shared" si="156"/>
        <v>c</v>
      </c>
      <c r="BI23" s="305" t="str">
        <f t="shared" si="156"/>
        <v>c</v>
      </c>
      <c r="BJ23" s="305" t="str">
        <f t="shared" si="156"/>
        <v>c</v>
      </c>
      <c r="BK23" s="305" t="str">
        <f t="shared" si="156"/>
        <v>c</v>
      </c>
      <c r="BL23" s="305" t="str">
        <f t="shared" si="156"/>
        <v>c</v>
      </c>
      <c r="BM23" s="305" t="str">
        <f t="shared" si="156"/>
        <v>c</v>
      </c>
      <c r="BN23" s="305" t="str">
        <f t="shared" si="156"/>
        <v>c</v>
      </c>
      <c r="BO23" s="305">
        <f t="shared" si="156"/>
        <v>0</v>
      </c>
      <c r="BP23" s="305">
        <f t="shared" si="156"/>
        <v>0</v>
      </c>
      <c r="BQ23" s="305">
        <f t="shared" si="156"/>
        <v>0</v>
      </c>
      <c r="BR23" s="305">
        <f t="shared" ref="BR23:CU23" si="157">BR48</f>
        <v>0</v>
      </c>
      <c r="BS23" s="305">
        <f t="shared" si="157"/>
        <v>0</v>
      </c>
      <c r="BT23" s="305">
        <f t="shared" si="157"/>
        <v>0</v>
      </c>
      <c r="BU23" s="305">
        <f t="shared" si="157"/>
        <v>0</v>
      </c>
      <c r="BV23" s="305">
        <f t="shared" si="157"/>
        <v>0</v>
      </c>
      <c r="BW23" s="305">
        <f t="shared" si="157"/>
        <v>0</v>
      </c>
      <c r="BX23" s="305">
        <f t="shared" si="157"/>
        <v>0</v>
      </c>
      <c r="BY23" s="305">
        <f t="shared" si="157"/>
        <v>0</v>
      </c>
      <c r="BZ23" s="305">
        <f t="shared" si="157"/>
        <v>0</v>
      </c>
      <c r="CA23" s="305">
        <f t="shared" si="157"/>
        <v>0</v>
      </c>
      <c r="CB23" s="305">
        <f t="shared" si="157"/>
        <v>0</v>
      </c>
      <c r="CC23" s="305">
        <f t="shared" si="157"/>
        <v>0</v>
      </c>
      <c r="CD23" s="305">
        <f t="shared" si="157"/>
        <v>0</v>
      </c>
      <c r="CE23" s="305">
        <f t="shared" si="157"/>
        <v>0</v>
      </c>
      <c r="CF23" s="305" t="str">
        <f t="shared" si="157"/>
        <v>s</v>
      </c>
      <c r="CG23" s="305" t="str">
        <f t="shared" si="157"/>
        <v>s</v>
      </c>
      <c r="CH23" s="305" t="str">
        <f t="shared" si="157"/>
        <v>s</v>
      </c>
      <c r="CI23" s="305" t="str">
        <f t="shared" si="157"/>
        <v>s</v>
      </c>
      <c r="CJ23" s="305">
        <f t="shared" si="157"/>
        <v>0</v>
      </c>
      <c r="CK23" s="305">
        <f t="shared" si="157"/>
        <v>0</v>
      </c>
      <c r="CL23" s="305" t="str">
        <f t="shared" si="157"/>
        <v>s</v>
      </c>
      <c r="CM23" s="305" t="str">
        <f t="shared" si="157"/>
        <v>s</v>
      </c>
      <c r="CN23" s="305" t="str">
        <f t="shared" si="157"/>
        <v>s</v>
      </c>
      <c r="CO23" s="305" t="str">
        <f t="shared" si="157"/>
        <v>s</v>
      </c>
      <c r="CP23" s="305">
        <f t="shared" si="157"/>
        <v>0</v>
      </c>
      <c r="CQ23" s="305" t="str">
        <f t="shared" si="157"/>
        <v>s</v>
      </c>
      <c r="CR23" s="305" t="str">
        <f t="shared" si="157"/>
        <v>s</v>
      </c>
      <c r="CS23" s="305" t="str">
        <f t="shared" si="157"/>
        <v>s</v>
      </c>
      <c r="CT23" s="305">
        <f t="shared" si="157"/>
        <v>0</v>
      </c>
      <c r="CU23" s="306">
        <f t="shared" si="157"/>
        <v>0</v>
      </c>
      <c r="CV23" s="339">
        <f t="shared" ref="CV23:CV24" si="158">COUNTIF(D23:CU23,"c")</f>
        <v>30</v>
      </c>
    </row>
    <row r="24" spans="2:102" ht="24.95" customHeight="1" thickBot="1" x14ac:dyDescent="0.3">
      <c r="B24" s="312" t="s">
        <v>123</v>
      </c>
      <c r="C24" s="342" t="s">
        <v>106</v>
      </c>
      <c r="D24" s="313">
        <f t="shared" si="151"/>
        <v>0</v>
      </c>
      <c r="E24" s="314">
        <f t="shared" si="151"/>
        <v>0</v>
      </c>
      <c r="F24" s="314">
        <f t="shared" ref="F24:BQ24" si="159">F49</f>
        <v>0</v>
      </c>
      <c r="G24" s="314">
        <f t="shared" si="159"/>
        <v>0</v>
      </c>
      <c r="H24" s="314">
        <f t="shared" si="159"/>
        <v>0</v>
      </c>
      <c r="I24" s="314">
        <f t="shared" si="159"/>
        <v>0</v>
      </c>
      <c r="J24" s="314">
        <f t="shared" si="159"/>
        <v>0</v>
      </c>
      <c r="K24" s="314">
        <f t="shared" si="159"/>
        <v>0</v>
      </c>
      <c r="L24" s="314">
        <f t="shared" si="159"/>
        <v>0</v>
      </c>
      <c r="M24" s="314">
        <f t="shared" si="159"/>
        <v>0</v>
      </c>
      <c r="N24" s="314">
        <f t="shared" si="159"/>
        <v>0</v>
      </c>
      <c r="O24" s="314">
        <f t="shared" si="159"/>
        <v>0</v>
      </c>
      <c r="P24" s="314">
        <f t="shared" si="159"/>
        <v>0</v>
      </c>
      <c r="Q24" s="314" t="str">
        <f t="shared" si="159"/>
        <v>s</v>
      </c>
      <c r="R24" s="314" t="str">
        <f t="shared" si="159"/>
        <v>s</v>
      </c>
      <c r="S24" s="314" t="str">
        <f t="shared" si="159"/>
        <v>s</v>
      </c>
      <c r="T24" s="314" t="str">
        <f t="shared" si="159"/>
        <v>s</v>
      </c>
      <c r="U24" s="314">
        <f t="shared" si="159"/>
        <v>0</v>
      </c>
      <c r="V24" s="314">
        <f t="shared" si="159"/>
        <v>0</v>
      </c>
      <c r="W24" s="314" t="str">
        <f t="shared" si="159"/>
        <v>s</v>
      </c>
      <c r="X24" s="314" t="str">
        <f t="shared" si="159"/>
        <v>s</v>
      </c>
      <c r="Y24" s="314" t="str">
        <f t="shared" si="159"/>
        <v>s</v>
      </c>
      <c r="Z24" s="314" t="str">
        <f t="shared" si="159"/>
        <v>s</v>
      </c>
      <c r="AA24" s="314">
        <f t="shared" si="159"/>
        <v>0</v>
      </c>
      <c r="AB24" s="314" t="str">
        <f t="shared" si="159"/>
        <v>s</v>
      </c>
      <c r="AC24" s="314" t="str">
        <f t="shared" si="159"/>
        <v>s</v>
      </c>
      <c r="AD24" s="314" t="str">
        <f t="shared" si="159"/>
        <v>s</v>
      </c>
      <c r="AE24" s="314">
        <f t="shared" si="159"/>
        <v>0</v>
      </c>
      <c r="AF24" s="314" t="str">
        <f t="shared" si="159"/>
        <v>c</v>
      </c>
      <c r="AG24" s="314" t="str">
        <f t="shared" si="159"/>
        <v>c</v>
      </c>
      <c r="AH24" s="314" t="str">
        <f t="shared" si="159"/>
        <v>c</v>
      </c>
      <c r="AI24" s="314" t="str">
        <f t="shared" si="159"/>
        <v>c</v>
      </c>
      <c r="AJ24" s="314" t="str">
        <f t="shared" si="159"/>
        <v>c</v>
      </c>
      <c r="AK24" s="314" t="str">
        <f t="shared" si="159"/>
        <v>c</v>
      </c>
      <c r="AL24" s="314" t="str">
        <f t="shared" si="159"/>
        <v>c</v>
      </c>
      <c r="AM24" s="314" t="str">
        <f t="shared" si="159"/>
        <v>c</v>
      </c>
      <c r="AN24" s="314" t="str">
        <f t="shared" si="159"/>
        <v>c</v>
      </c>
      <c r="AO24" s="314" t="str">
        <f t="shared" si="159"/>
        <v>c</v>
      </c>
      <c r="AP24" s="314" t="str">
        <f t="shared" si="159"/>
        <v>c</v>
      </c>
      <c r="AQ24" s="314" t="str">
        <f t="shared" si="159"/>
        <v>c</v>
      </c>
      <c r="AR24" s="314" t="str">
        <f t="shared" si="159"/>
        <v>c</v>
      </c>
      <c r="AS24" s="314" t="str">
        <f t="shared" si="159"/>
        <v>c</v>
      </c>
      <c r="AT24" s="314" t="str">
        <f t="shared" si="159"/>
        <v>c</v>
      </c>
      <c r="AU24" s="314" t="str">
        <f t="shared" si="159"/>
        <v>c</v>
      </c>
      <c r="AV24" s="314" t="str">
        <f t="shared" si="159"/>
        <v>c</v>
      </c>
      <c r="AW24" s="314" t="str">
        <f t="shared" si="159"/>
        <v>c</v>
      </c>
      <c r="AX24" s="314">
        <f t="shared" si="159"/>
        <v>0</v>
      </c>
      <c r="AY24" s="314">
        <f t="shared" si="159"/>
        <v>0</v>
      </c>
      <c r="AZ24" s="314">
        <f t="shared" si="159"/>
        <v>0</v>
      </c>
      <c r="BA24" s="314">
        <f t="shared" si="159"/>
        <v>0</v>
      </c>
      <c r="BB24" s="314">
        <f t="shared" si="159"/>
        <v>0</v>
      </c>
      <c r="BC24" s="314">
        <f t="shared" si="159"/>
        <v>0</v>
      </c>
      <c r="BD24" s="314">
        <f t="shared" si="159"/>
        <v>0</v>
      </c>
      <c r="BE24" s="314">
        <f t="shared" si="159"/>
        <v>0</v>
      </c>
      <c r="BF24" s="314">
        <f t="shared" si="159"/>
        <v>0</v>
      </c>
      <c r="BG24" s="314">
        <f t="shared" si="159"/>
        <v>0</v>
      </c>
      <c r="BH24" s="314">
        <f t="shared" si="159"/>
        <v>0</v>
      </c>
      <c r="BI24" s="314">
        <f t="shared" si="159"/>
        <v>0</v>
      </c>
      <c r="BJ24" s="314">
        <f t="shared" si="159"/>
        <v>0</v>
      </c>
      <c r="BK24" s="314">
        <f t="shared" si="159"/>
        <v>0</v>
      </c>
      <c r="BL24" s="314">
        <f t="shared" si="159"/>
        <v>0</v>
      </c>
      <c r="BM24" s="314">
        <f t="shared" si="159"/>
        <v>0</v>
      </c>
      <c r="BN24" s="314">
        <f t="shared" si="159"/>
        <v>0</v>
      </c>
      <c r="BO24" s="314">
        <f t="shared" si="159"/>
        <v>0</v>
      </c>
      <c r="BP24" s="314" t="str">
        <f t="shared" si="159"/>
        <v>s</v>
      </c>
      <c r="BQ24" s="314" t="str">
        <f t="shared" si="159"/>
        <v>s</v>
      </c>
      <c r="BR24" s="314" t="str">
        <f t="shared" ref="BR24:CU24" si="160">BR49</f>
        <v>s</v>
      </c>
      <c r="BS24" s="314" t="str">
        <f t="shared" si="160"/>
        <v>s</v>
      </c>
      <c r="BT24" s="314">
        <f t="shared" si="160"/>
        <v>0</v>
      </c>
      <c r="BU24" s="314">
        <f t="shared" si="160"/>
        <v>0</v>
      </c>
      <c r="BV24" s="314" t="str">
        <f t="shared" si="160"/>
        <v>s</v>
      </c>
      <c r="BW24" s="314" t="str">
        <f t="shared" si="160"/>
        <v>s</v>
      </c>
      <c r="BX24" s="314" t="str">
        <f t="shared" si="160"/>
        <v>s</v>
      </c>
      <c r="BY24" s="314" t="str">
        <f t="shared" si="160"/>
        <v>s</v>
      </c>
      <c r="BZ24" s="314">
        <f t="shared" si="160"/>
        <v>0</v>
      </c>
      <c r="CA24" s="314" t="str">
        <f t="shared" si="160"/>
        <v>s</v>
      </c>
      <c r="CB24" s="314" t="str">
        <f t="shared" si="160"/>
        <v>s</v>
      </c>
      <c r="CC24" s="314" t="str">
        <f t="shared" si="160"/>
        <v>s</v>
      </c>
      <c r="CD24" s="314">
        <f t="shared" si="160"/>
        <v>0</v>
      </c>
      <c r="CE24" s="314" t="str">
        <f t="shared" si="160"/>
        <v>c</v>
      </c>
      <c r="CF24" s="314" t="str">
        <f t="shared" si="160"/>
        <v>c</v>
      </c>
      <c r="CG24" s="314" t="str">
        <f t="shared" si="160"/>
        <v>c</v>
      </c>
      <c r="CH24" s="314" t="str">
        <f t="shared" si="160"/>
        <v>c</v>
      </c>
      <c r="CI24" s="314" t="str">
        <f t="shared" si="160"/>
        <v>c</v>
      </c>
      <c r="CJ24" s="314" t="str">
        <f t="shared" si="160"/>
        <v>c</v>
      </c>
      <c r="CK24" s="314" t="str">
        <f t="shared" si="160"/>
        <v>c</v>
      </c>
      <c r="CL24" s="314" t="str">
        <f t="shared" si="160"/>
        <v>c</v>
      </c>
      <c r="CM24" s="314" t="str">
        <f t="shared" si="160"/>
        <v>c</v>
      </c>
      <c r="CN24" s="314" t="str">
        <f t="shared" si="160"/>
        <v>c</v>
      </c>
      <c r="CO24" s="314" t="str">
        <f t="shared" si="160"/>
        <v>c</v>
      </c>
      <c r="CP24" s="314" t="str">
        <f t="shared" si="160"/>
        <v>c</v>
      </c>
      <c r="CQ24" s="314" t="str">
        <f t="shared" si="160"/>
        <v>c</v>
      </c>
      <c r="CR24" s="314" t="str">
        <f t="shared" si="160"/>
        <v>c</v>
      </c>
      <c r="CS24" s="314" t="str">
        <f t="shared" si="160"/>
        <v>c</v>
      </c>
      <c r="CT24" s="314" t="str">
        <f t="shared" si="160"/>
        <v>c</v>
      </c>
      <c r="CU24" s="315">
        <f t="shared" si="160"/>
        <v>0</v>
      </c>
      <c r="CV24" s="339">
        <f t="shared" si="158"/>
        <v>34</v>
      </c>
    </row>
    <row r="25" spans="2:102" ht="24.95" customHeight="1" x14ac:dyDescent="0.25">
      <c r="B25" s="307" t="s">
        <v>115</v>
      </c>
      <c r="C25" s="343" t="s">
        <v>106</v>
      </c>
      <c r="D25" s="301">
        <f t="shared" si="151"/>
        <v>0</v>
      </c>
      <c r="E25" s="302">
        <f t="shared" si="151"/>
        <v>0</v>
      </c>
      <c r="F25" s="302">
        <f t="shared" ref="F25:BQ25" si="161">F50</f>
        <v>0</v>
      </c>
      <c r="G25" s="302">
        <f t="shared" si="161"/>
        <v>0</v>
      </c>
      <c r="H25" s="302">
        <f t="shared" si="161"/>
        <v>0</v>
      </c>
      <c r="I25" s="302">
        <f t="shared" si="161"/>
        <v>0</v>
      </c>
      <c r="J25" s="302">
        <f t="shared" si="161"/>
        <v>0</v>
      </c>
      <c r="K25" s="302">
        <f t="shared" si="161"/>
        <v>0</v>
      </c>
      <c r="L25" s="302">
        <f t="shared" si="161"/>
        <v>0</v>
      </c>
      <c r="M25" s="302">
        <f t="shared" si="161"/>
        <v>0</v>
      </c>
      <c r="N25" s="302">
        <f t="shared" si="161"/>
        <v>0</v>
      </c>
      <c r="O25" s="302">
        <f t="shared" si="161"/>
        <v>0</v>
      </c>
      <c r="P25" s="302">
        <f t="shared" si="161"/>
        <v>0</v>
      </c>
      <c r="Q25" s="302">
        <f t="shared" si="161"/>
        <v>0</v>
      </c>
      <c r="R25" s="302">
        <f t="shared" si="161"/>
        <v>0</v>
      </c>
      <c r="S25" s="302">
        <f t="shared" si="161"/>
        <v>0</v>
      </c>
      <c r="T25" s="302">
        <f t="shared" si="161"/>
        <v>0</v>
      </c>
      <c r="U25" s="302">
        <f t="shared" si="161"/>
        <v>0</v>
      </c>
      <c r="V25" s="302">
        <f t="shared" si="161"/>
        <v>0</v>
      </c>
      <c r="W25" s="302">
        <f t="shared" si="161"/>
        <v>0</v>
      </c>
      <c r="X25" s="302">
        <f t="shared" si="161"/>
        <v>0</v>
      </c>
      <c r="Y25" s="302">
        <f t="shared" si="161"/>
        <v>0</v>
      </c>
      <c r="Z25" s="302">
        <f t="shared" si="161"/>
        <v>0</v>
      </c>
      <c r="AA25" s="302">
        <f t="shared" si="161"/>
        <v>0</v>
      </c>
      <c r="AB25" s="302">
        <f t="shared" si="161"/>
        <v>0</v>
      </c>
      <c r="AC25" s="302">
        <f t="shared" si="161"/>
        <v>0</v>
      </c>
      <c r="AD25" s="302">
        <f t="shared" si="161"/>
        <v>0</v>
      </c>
      <c r="AE25" s="302">
        <f t="shared" si="161"/>
        <v>0</v>
      </c>
      <c r="AF25" s="302">
        <f t="shared" si="161"/>
        <v>0</v>
      </c>
      <c r="AG25" s="302">
        <f t="shared" si="161"/>
        <v>0</v>
      </c>
      <c r="AH25" s="302">
        <f t="shared" si="161"/>
        <v>0</v>
      </c>
      <c r="AI25" s="302" t="str">
        <f t="shared" si="161"/>
        <v>r</v>
      </c>
      <c r="AJ25" s="302" t="str">
        <f t="shared" si="161"/>
        <v>r</v>
      </c>
      <c r="AK25" s="302" t="str">
        <f t="shared" si="161"/>
        <v>r</v>
      </c>
      <c r="AL25" s="302" t="str">
        <f t="shared" si="161"/>
        <v>r</v>
      </c>
      <c r="AM25" s="302" t="str">
        <f t="shared" si="161"/>
        <v>r</v>
      </c>
      <c r="AN25" s="302" t="str">
        <f t="shared" si="161"/>
        <v>r</v>
      </c>
      <c r="AO25" s="302" t="str">
        <f t="shared" si="161"/>
        <v>r</v>
      </c>
      <c r="AP25" s="302" t="str">
        <f t="shared" si="161"/>
        <v>r</v>
      </c>
      <c r="AQ25" s="302" t="str">
        <f t="shared" si="161"/>
        <v>r</v>
      </c>
      <c r="AR25" s="302" t="str">
        <f t="shared" si="161"/>
        <v>r</v>
      </c>
      <c r="AS25" s="302" t="str">
        <f t="shared" si="161"/>
        <v>r</v>
      </c>
      <c r="AT25" s="302" t="str">
        <f t="shared" si="161"/>
        <v>r</v>
      </c>
      <c r="AU25" s="302" t="str">
        <f t="shared" si="161"/>
        <v>r</v>
      </c>
      <c r="AV25" s="302" t="str">
        <f t="shared" si="161"/>
        <v>r</v>
      </c>
      <c r="AW25" s="302" t="str">
        <f t="shared" si="161"/>
        <v>r</v>
      </c>
      <c r="AX25" s="302" t="str">
        <f t="shared" si="161"/>
        <v>r</v>
      </c>
      <c r="AY25" s="302" t="str">
        <f t="shared" si="161"/>
        <v>r</v>
      </c>
      <c r="AZ25" s="302" t="str">
        <f t="shared" si="161"/>
        <v>r</v>
      </c>
      <c r="BA25" s="302" t="str">
        <f t="shared" si="161"/>
        <v>r</v>
      </c>
      <c r="BB25" s="302" t="str">
        <f t="shared" si="161"/>
        <v>r</v>
      </c>
      <c r="BC25" s="302">
        <f t="shared" si="161"/>
        <v>0</v>
      </c>
      <c r="BD25" s="302">
        <f t="shared" si="161"/>
        <v>0</v>
      </c>
      <c r="BE25" s="302" t="str">
        <f t="shared" si="161"/>
        <v>ca</v>
      </c>
      <c r="BF25" s="302" t="str">
        <f t="shared" si="161"/>
        <v>ca</v>
      </c>
      <c r="BG25" s="302" t="str">
        <f t="shared" si="161"/>
        <v>ca</v>
      </c>
      <c r="BH25" s="302" t="str">
        <f t="shared" si="161"/>
        <v>ca</v>
      </c>
      <c r="BI25" s="302" t="str">
        <f t="shared" si="161"/>
        <v>ca</v>
      </c>
      <c r="BJ25" s="302" t="str">
        <f t="shared" si="161"/>
        <v>ca</v>
      </c>
      <c r="BK25" s="302" t="str">
        <f t="shared" si="161"/>
        <v>ca</v>
      </c>
      <c r="BL25" s="302" t="str">
        <f t="shared" si="161"/>
        <v>ca</v>
      </c>
      <c r="BM25" s="302" t="str">
        <f t="shared" si="161"/>
        <v>ca</v>
      </c>
      <c r="BN25" s="302" t="str">
        <f t="shared" si="161"/>
        <v>ca</v>
      </c>
      <c r="BO25" s="302" t="str">
        <f t="shared" si="161"/>
        <v>ca</v>
      </c>
      <c r="BP25" s="302" t="str">
        <f t="shared" si="161"/>
        <v>ca</v>
      </c>
      <c r="BQ25" s="302" t="str">
        <f t="shared" si="161"/>
        <v>ca</v>
      </c>
      <c r="BR25" s="302" t="str">
        <f t="shared" ref="BR25:CU25" si="162">BR50</f>
        <v>ca</v>
      </c>
      <c r="BS25" s="302" t="str">
        <f t="shared" si="162"/>
        <v>ca</v>
      </c>
      <c r="BT25" s="302" t="str">
        <f t="shared" si="162"/>
        <v>ca</v>
      </c>
      <c r="BU25" s="302" t="str">
        <f t="shared" si="162"/>
        <v>ca</v>
      </c>
      <c r="BV25" s="302" t="str">
        <f t="shared" si="162"/>
        <v>ca</v>
      </c>
      <c r="BW25" s="302" t="str">
        <f t="shared" si="162"/>
        <v>ca</v>
      </c>
      <c r="BX25" s="302">
        <f t="shared" si="162"/>
        <v>0</v>
      </c>
      <c r="BY25" s="302">
        <f t="shared" si="162"/>
        <v>0</v>
      </c>
      <c r="BZ25" s="302">
        <f t="shared" si="162"/>
        <v>0</v>
      </c>
      <c r="CA25" s="302">
        <f t="shared" si="162"/>
        <v>0</v>
      </c>
      <c r="CB25" s="302">
        <f t="shared" si="162"/>
        <v>0</v>
      </c>
      <c r="CC25" s="302">
        <f t="shared" si="162"/>
        <v>0</v>
      </c>
      <c r="CD25" s="302">
        <f t="shared" si="162"/>
        <v>0</v>
      </c>
      <c r="CE25" s="302">
        <f t="shared" si="162"/>
        <v>0</v>
      </c>
      <c r="CF25" s="302">
        <f t="shared" si="162"/>
        <v>0</v>
      </c>
      <c r="CG25" s="302">
        <f t="shared" si="162"/>
        <v>0</v>
      </c>
      <c r="CH25" s="302">
        <f t="shared" si="162"/>
        <v>0</v>
      </c>
      <c r="CI25" s="302">
        <f t="shared" si="162"/>
        <v>0</v>
      </c>
      <c r="CJ25" s="302">
        <f t="shared" si="162"/>
        <v>0</v>
      </c>
      <c r="CK25" s="302">
        <f t="shared" si="162"/>
        <v>0</v>
      </c>
      <c r="CL25" s="302">
        <f t="shared" si="162"/>
        <v>0</v>
      </c>
      <c r="CM25" s="302">
        <f t="shared" si="162"/>
        <v>0</v>
      </c>
      <c r="CN25" s="302">
        <f t="shared" si="162"/>
        <v>0</v>
      </c>
      <c r="CO25" s="302">
        <f t="shared" si="162"/>
        <v>0</v>
      </c>
      <c r="CP25" s="302">
        <f t="shared" si="162"/>
        <v>0</v>
      </c>
      <c r="CQ25" s="302">
        <f t="shared" si="162"/>
        <v>0</v>
      </c>
      <c r="CR25" s="302">
        <f t="shared" si="162"/>
        <v>0</v>
      </c>
      <c r="CS25" s="302">
        <f t="shared" si="162"/>
        <v>0</v>
      </c>
      <c r="CT25" s="302">
        <f t="shared" si="162"/>
        <v>0</v>
      </c>
      <c r="CU25" s="303">
        <f t="shared" si="162"/>
        <v>0</v>
      </c>
      <c r="CV25" s="339">
        <f>COUNTIF(D25:CU25,"ca")</f>
        <v>19</v>
      </c>
      <c r="CW25" s="369">
        <f>COUNTIF(D25:CU25,"r")</f>
        <v>20</v>
      </c>
      <c r="CX25" s="330"/>
    </row>
    <row r="26" spans="2:102" ht="24.95" customHeight="1" x14ac:dyDescent="0.25">
      <c r="B26" s="300" t="s">
        <v>116</v>
      </c>
      <c r="C26" s="344" t="s">
        <v>106</v>
      </c>
      <c r="D26" s="304">
        <f t="shared" si="151"/>
        <v>0</v>
      </c>
      <c r="E26" s="305">
        <f t="shared" si="151"/>
        <v>0</v>
      </c>
      <c r="F26" s="305">
        <f t="shared" ref="F26:BQ26" si="163">F51</f>
        <v>0</v>
      </c>
      <c r="G26" s="305">
        <f t="shared" si="163"/>
        <v>0</v>
      </c>
      <c r="H26" s="305">
        <f t="shared" si="163"/>
        <v>0</v>
      </c>
      <c r="I26" s="305">
        <f t="shared" si="163"/>
        <v>0</v>
      </c>
      <c r="J26" s="305">
        <f t="shared" si="163"/>
        <v>0</v>
      </c>
      <c r="K26" s="305">
        <f t="shared" si="163"/>
        <v>0</v>
      </c>
      <c r="L26" s="305" t="str">
        <f t="shared" si="163"/>
        <v>ca</v>
      </c>
      <c r="M26" s="305" t="str">
        <f t="shared" si="163"/>
        <v>ca</v>
      </c>
      <c r="N26" s="305" t="str">
        <f t="shared" si="163"/>
        <v>ca</v>
      </c>
      <c r="O26" s="305" t="str">
        <f t="shared" si="163"/>
        <v>ca</v>
      </c>
      <c r="P26" s="305" t="str">
        <f t="shared" si="163"/>
        <v>ca</v>
      </c>
      <c r="Q26" s="305" t="str">
        <f t="shared" si="163"/>
        <v>ca</v>
      </c>
      <c r="R26" s="305" t="str">
        <f t="shared" si="163"/>
        <v>ca</v>
      </c>
      <c r="S26" s="305" t="str">
        <f t="shared" si="163"/>
        <v>ca</v>
      </c>
      <c r="T26" s="305" t="str">
        <f t="shared" si="163"/>
        <v>ca</v>
      </c>
      <c r="U26" s="305" t="str">
        <f t="shared" si="163"/>
        <v>ca</v>
      </c>
      <c r="V26" s="305" t="str">
        <f t="shared" si="163"/>
        <v>ca</v>
      </c>
      <c r="W26" s="305" t="str">
        <f t="shared" si="163"/>
        <v>ca</v>
      </c>
      <c r="X26" s="305" t="str">
        <f t="shared" si="163"/>
        <v>ca</v>
      </c>
      <c r="Y26" s="305" t="str">
        <f t="shared" si="163"/>
        <v>ca</v>
      </c>
      <c r="Z26" s="305" t="str">
        <f t="shared" si="163"/>
        <v>ca</v>
      </c>
      <c r="AA26" s="305" t="str">
        <f t="shared" si="163"/>
        <v>ca</v>
      </c>
      <c r="AB26" s="305" t="str">
        <f t="shared" si="163"/>
        <v>ca</v>
      </c>
      <c r="AC26" s="305" t="str">
        <f t="shared" si="163"/>
        <v>ca</v>
      </c>
      <c r="AD26" s="305" t="str">
        <f t="shared" si="163"/>
        <v>ca</v>
      </c>
      <c r="AE26" s="305" t="str">
        <f t="shared" si="163"/>
        <v>ca</v>
      </c>
      <c r="AF26" s="305">
        <f t="shared" si="163"/>
        <v>0</v>
      </c>
      <c r="AG26" s="305">
        <f t="shared" si="163"/>
        <v>0</v>
      </c>
      <c r="AH26" s="305">
        <f t="shared" si="163"/>
        <v>0</v>
      </c>
      <c r="AI26" s="305">
        <f t="shared" si="163"/>
        <v>0</v>
      </c>
      <c r="AJ26" s="305">
        <f t="shared" si="163"/>
        <v>0</v>
      </c>
      <c r="AK26" s="305">
        <f t="shared" si="163"/>
        <v>0</v>
      </c>
      <c r="AL26" s="305">
        <f t="shared" si="163"/>
        <v>0</v>
      </c>
      <c r="AM26" s="305">
        <f t="shared" si="163"/>
        <v>0</v>
      </c>
      <c r="AN26" s="305">
        <f t="shared" si="163"/>
        <v>0</v>
      </c>
      <c r="AO26" s="305">
        <f t="shared" si="163"/>
        <v>0</v>
      </c>
      <c r="AP26" s="305">
        <f t="shared" si="163"/>
        <v>0</v>
      </c>
      <c r="AQ26" s="305">
        <f t="shared" si="163"/>
        <v>0</v>
      </c>
      <c r="AR26" s="305">
        <f t="shared" si="163"/>
        <v>0</v>
      </c>
      <c r="AS26" s="305">
        <f t="shared" si="163"/>
        <v>0</v>
      </c>
      <c r="AT26" s="305">
        <f t="shared" si="163"/>
        <v>0</v>
      </c>
      <c r="AU26" s="305">
        <f t="shared" si="163"/>
        <v>0</v>
      </c>
      <c r="AV26" s="305">
        <f t="shared" si="163"/>
        <v>0</v>
      </c>
      <c r="AW26" s="305">
        <f t="shared" si="163"/>
        <v>0</v>
      </c>
      <c r="AX26" s="305">
        <f t="shared" si="163"/>
        <v>0</v>
      </c>
      <c r="AY26" s="305">
        <f t="shared" si="163"/>
        <v>0</v>
      </c>
      <c r="AZ26" s="305">
        <f t="shared" si="163"/>
        <v>0</v>
      </c>
      <c r="BA26" s="305">
        <f t="shared" si="163"/>
        <v>0</v>
      </c>
      <c r="BB26" s="305">
        <f t="shared" si="163"/>
        <v>0</v>
      </c>
      <c r="BC26" s="305">
        <f t="shared" si="163"/>
        <v>0</v>
      </c>
      <c r="BD26" s="305">
        <f t="shared" si="163"/>
        <v>0</v>
      </c>
      <c r="BE26" s="305">
        <f t="shared" si="163"/>
        <v>0</v>
      </c>
      <c r="BF26" s="305">
        <f t="shared" si="163"/>
        <v>0</v>
      </c>
      <c r="BG26" s="305">
        <f t="shared" si="163"/>
        <v>0</v>
      </c>
      <c r="BH26" s="305">
        <f t="shared" si="163"/>
        <v>0</v>
      </c>
      <c r="BI26" s="305">
        <f t="shared" si="163"/>
        <v>0</v>
      </c>
      <c r="BJ26" s="305">
        <f t="shared" si="163"/>
        <v>0</v>
      </c>
      <c r="BK26" s="305">
        <f t="shared" si="163"/>
        <v>0</v>
      </c>
      <c r="BL26" s="305">
        <f t="shared" si="163"/>
        <v>0</v>
      </c>
      <c r="BM26" s="305">
        <f t="shared" si="163"/>
        <v>0</v>
      </c>
      <c r="BN26" s="305">
        <f t="shared" si="163"/>
        <v>0</v>
      </c>
      <c r="BO26" s="305">
        <f t="shared" si="163"/>
        <v>0</v>
      </c>
      <c r="BP26" s="305">
        <f t="shared" si="163"/>
        <v>0</v>
      </c>
      <c r="BQ26" s="305">
        <f t="shared" si="163"/>
        <v>0</v>
      </c>
      <c r="BR26" s="305">
        <f t="shared" ref="BR26:CU26" si="164">BR51</f>
        <v>0</v>
      </c>
      <c r="BS26" s="305" t="str">
        <f t="shared" si="164"/>
        <v>r</v>
      </c>
      <c r="BT26" s="305" t="str">
        <f t="shared" si="164"/>
        <v>r</v>
      </c>
      <c r="BU26" s="305" t="str">
        <f t="shared" si="164"/>
        <v>r</v>
      </c>
      <c r="BV26" s="305" t="str">
        <f t="shared" si="164"/>
        <v>r</v>
      </c>
      <c r="BW26" s="305" t="str">
        <f t="shared" si="164"/>
        <v>r</v>
      </c>
      <c r="BX26" s="305" t="str">
        <f t="shared" si="164"/>
        <v>r</v>
      </c>
      <c r="BY26" s="305" t="str">
        <f t="shared" si="164"/>
        <v>r</v>
      </c>
      <c r="BZ26" s="305" t="str">
        <f t="shared" si="164"/>
        <v>r</v>
      </c>
      <c r="CA26" s="305" t="str">
        <f t="shared" si="164"/>
        <v>r</v>
      </c>
      <c r="CB26" s="305" t="str">
        <f t="shared" si="164"/>
        <v>r</v>
      </c>
      <c r="CC26" s="305" t="str">
        <f t="shared" si="164"/>
        <v>r</v>
      </c>
      <c r="CD26" s="305" t="str">
        <f t="shared" si="164"/>
        <v>r</v>
      </c>
      <c r="CE26" s="305" t="str">
        <f t="shared" si="164"/>
        <v>r</v>
      </c>
      <c r="CF26" s="305" t="str">
        <f t="shared" si="164"/>
        <v>r</v>
      </c>
      <c r="CG26" s="305" t="str">
        <f t="shared" si="164"/>
        <v>r</v>
      </c>
      <c r="CH26" s="305" t="str">
        <f t="shared" si="164"/>
        <v>r</v>
      </c>
      <c r="CI26" s="305" t="str">
        <f t="shared" si="164"/>
        <v>r</v>
      </c>
      <c r="CJ26" s="305" t="str">
        <f t="shared" si="164"/>
        <v>r</v>
      </c>
      <c r="CK26" s="305" t="str">
        <f t="shared" si="164"/>
        <v>r</v>
      </c>
      <c r="CL26" s="305" t="str">
        <f t="shared" si="164"/>
        <v>r</v>
      </c>
      <c r="CM26" s="305" t="str">
        <f t="shared" si="164"/>
        <v>r</v>
      </c>
      <c r="CN26" s="305" t="str">
        <f t="shared" si="164"/>
        <v>r</v>
      </c>
      <c r="CO26" s="305" t="str">
        <f t="shared" si="164"/>
        <v>r</v>
      </c>
      <c r="CP26" s="305" t="str">
        <f t="shared" si="164"/>
        <v>r</v>
      </c>
      <c r="CQ26" s="305">
        <f t="shared" si="164"/>
        <v>0</v>
      </c>
      <c r="CR26" s="305">
        <f t="shared" si="164"/>
        <v>0</v>
      </c>
      <c r="CS26" s="305" t="str">
        <f t="shared" si="164"/>
        <v>ca</v>
      </c>
      <c r="CT26" s="305" t="str">
        <f t="shared" si="164"/>
        <v>ca</v>
      </c>
      <c r="CU26" s="306" t="str">
        <f t="shared" si="164"/>
        <v>ca</v>
      </c>
      <c r="CV26" s="339">
        <f>COUNTIF(D26:CU26,"ca")</f>
        <v>23</v>
      </c>
      <c r="CW26" s="369">
        <f>COUNTIF(D26:CU26,"r")</f>
        <v>24</v>
      </c>
      <c r="CX26" s="330"/>
    </row>
    <row r="27" spans="2:102" x14ac:dyDescent="0.25">
      <c r="CV27" s="330"/>
      <c r="CW27" s="330"/>
      <c r="CX27" s="330"/>
    </row>
    <row r="28" spans="2:102" x14ac:dyDescent="0.25">
      <c r="C28" s="347" t="s">
        <v>198</v>
      </c>
    </row>
    <row r="29" spans="2:102" x14ac:dyDescent="0.25">
      <c r="V29" s="350"/>
    </row>
    <row r="30" spans="2:102" x14ac:dyDescent="0.25">
      <c r="D30" s="694"/>
      <c r="E30" s="694"/>
      <c r="F30" s="349" t="s">
        <v>238</v>
      </c>
      <c r="G30" s="348"/>
      <c r="H30" s="350"/>
      <c r="R30" s="701"/>
      <c r="S30" s="701"/>
      <c r="T30" s="349" t="s">
        <v>193</v>
      </c>
      <c r="U30" s="348"/>
      <c r="V30" s="350"/>
      <c r="AC30" s="704"/>
      <c r="AD30" s="704"/>
      <c r="AE30" s="349" t="s">
        <v>195</v>
      </c>
      <c r="AF30" s="348"/>
      <c r="AL30" s="706"/>
      <c r="AM30" s="706"/>
      <c r="AN30" s="349" t="s">
        <v>197</v>
      </c>
      <c r="AO30" s="348"/>
    </row>
    <row r="31" spans="2:102" x14ac:dyDescent="0.25">
      <c r="D31" s="695"/>
      <c r="E31" s="695"/>
      <c r="F31" s="349" t="s">
        <v>239</v>
      </c>
      <c r="G31" s="348"/>
      <c r="H31" s="350"/>
      <c r="R31" s="702"/>
      <c r="S31" s="703"/>
      <c r="T31" s="349" t="s">
        <v>194</v>
      </c>
      <c r="U31" s="348"/>
      <c r="V31" s="350"/>
      <c r="AC31" s="705"/>
      <c r="AD31" s="705"/>
      <c r="AE31" s="349" t="s">
        <v>196</v>
      </c>
      <c r="AF31" s="348"/>
    </row>
    <row r="32" spans="2:102" x14ac:dyDescent="0.25">
      <c r="D32" s="696"/>
      <c r="E32" s="696"/>
      <c r="F32" s="349" t="s">
        <v>240</v>
      </c>
      <c r="G32" s="348"/>
      <c r="H32" s="350"/>
    </row>
    <row r="35" spans="1:103" x14ac:dyDescent="0.25">
      <c r="A35" s="380"/>
    </row>
    <row r="40" spans="1:103" ht="15.75" x14ac:dyDescent="0.25">
      <c r="B40" s="3">
        <v>40</v>
      </c>
      <c r="C40" s="295">
        <v>42252</v>
      </c>
    </row>
    <row r="43" spans="1:103" x14ac:dyDescent="0.25">
      <c r="B43" s="692" t="s">
        <v>89</v>
      </c>
      <c r="C43" s="693"/>
      <c r="D43" s="686">
        <v>175</v>
      </c>
      <c r="E43" s="687"/>
      <c r="F43" s="686">
        <v>175</v>
      </c>
      <c r="G43" s="687"/>
      <c r="H43" s="686">
        <v>175</v>
      </c>
      <c r="I43" s="687"/>
      <c r="J43" s="686">
        <v>175</v>
      </c>
      <c r="K43" s="687"/>
      <c r="L43" s="686">
        <v>175</v>
      </c>
      <c r="M43" s="687"/>
      <c r="N43" s="686">
        <v>175</v>
      </c>
      <c r="O43" s="687"/>
      <c r="P43" s="686">
        <v>175</v>
      </c>
      <c r="Q43" s="687"/>
      <c r="R43" s="686">
        <v>175</v>
      </c>
      <c r="S43" s="687"/>
      <c r="T43" s="686">
        <v>175</v>
      </c>
      <c r="U43" s="687"/>
      <c r="V43" s="686">
        <v>175</v>
      </c>
      <c r="W43" s="687"/>
      <c r="X43" s="686">
        <v>175</v>
      </c>
      <c r="Y43" s="687"/>
      <c r="Z43" s="686">
        <v>175</v>
      </c>
      <c r="AA43" s="687"/>
      <c r="AB43" s="686">
        <v>175</v>
      </c>
      <c r="AC43" s="687"/>
      <c r="AD43" s="686">
        <v>175</v>
      </c>
      <c r="AE43" s="687"/>
      <c r="AF43" s="686">
        <v>175</v>
      </c>
      <c r="AG43" s="687"/>
      <c r="AH43" s="686">
        <v>175</v>
      </c>
      <c r="AI43" s="687"/>
      <c r="AJ43" s="686">
        <v>175</v>
      </c>
      <c r="AK43" s="687"/>
      <c r="AL43" s="686">
        <v>175</v>
      </c>
      <c r="AM43" s="687"/>
      <c r="AN43" s="686">
        <v>175</v>
      </c>
      <c r="AO43" s="687"/>
      <c r="AP43" s="686">
        <v>175</v>
      </c>
      <c r="AQ43" s="687"/>
      <c r="AR43" s="686">
        <v>175</v>
      </c>
      <c r="AS43" s="687"/>
      <c r="AT43" s="686">
        <v>175</v>
      </c>
      <c r="AU43" s="687"/>
      <c r="AV43" s="686">
        <v>175</v>
      </c>
      <c r="AW43" s="687"/>
      <c r="AX43" s="686">
        <v>175</v>
      </c>
      <c r="AY43" s="687"/>
      <c r="AZ43" s="686">
        <v>175</v>
      </c>
      <c r="BA43" s="687"/>
      <c r="BB43" s="686">
        <v>175</v>
      </c>
      <c r="BC43" s="687"/>
      <c r="BD43" s="686">
        <v>175</v>
      </c>
      <c r="BE43" s="687"/>
      <c r="BF43" s="686">
        <v>175</v>
      </c>
      <c r="BG43" s="687"/>
      <c r="BH43" s="686">
        <v>175</v>
      </c>
      <c r="BI43" s="687"/>
      <c r="BJ43" s="686">
        <v>175</v>
      </c>
      <c r="BK43" s="687"/>
      <c r="BL43" s="686">
        <v>175</v>
      </c>
      <c r="BM43" s="687"/>
      <c r="BN43" s="686">
        <v>175</v>
      </c>
      <c r="BO43" s="687"/>
      <c r="BP43" s="686">
        <v>175</v>
      </c>
      <c r="BQ43" s="687"/>
      <c r="BR43" s="686">
        <v>175</v>
      </c>
      <c r="BS43" s="687"/>
      <c r="BT43" s="686">
        <v>175</v>
      </c>
      <c r="BU43" s="687"/>
      <c r="BV43" s="686">
        <v>175</v>
      </c>
      <c r="BW43" s="687"/>
      <c r="BX43" s="686">
        <v>175</v>
      </c>
      <c r="BY43" s="687"/>
      <c r="BZ43" s="686">
        <v>175</v>
      </c>
      <c r="CA43" s="687"/>
      <c r="CB43" s="686">
        <v>175</v>
      </c>
      <c r="CC43" s="687"/>
      <c r="CD43" s="686">
        <v>175</v>
      </c>
      <c r="CE43" s="687"/>
      <c r="CF43" s="686">
        <v>175</v>
      </c>
      <c r="CG43" s="687"/>
      <c r="CH43" s="686">
        <v>175</v>
      </c>
      <c r="CI43" s="687"/>
      <c r="CJ43" s="686">
        <v>175</v>
      </c>
      <c r="CK43" s="687"/>
      <c r="CL43" s="686">
        <v>175</v>
      </c>
      <c r="CM43" s="687"/>
      <c r="CN43" s="686">
        <v>175</v>
      </c>
      <c r="CO43" s="687"/>
      <c r="CP43" s="686">
        <v>175</v>
      </c>
      <c r="CQ43" s="687"/>
      <c r="CR43" s="686">
        <v>175</v>
      </c>
      <c r="CS43" s="687"/>
      <c r="CT43" s="686">
        <v>175</v>
      </c>
      <c r="CU43" s="687"/>
      <c r="CX43" s="23">
        <v>50</v>
      </c>
      <c r="CY43" s="23">
        <v>0.22</v>
      </c>
    </row>
    <row r="44" spans="1:103" x14ac:dyDescent="0.25">
      <c r="B44" s="688" t="s">
        <v>90</v>
      </c>
      <c r="C44" s="689"/>
      <c r="D44" s="686">
        <v>2</v>
      </c>
      <c r="E44" s="687"/>
      <c r="F44" s="687">
        <v>0</v>
      </c>
      <c r="G44" s="687"/>
      <c r="H44" s="687">
        <v>1</v>
      </c>
      <c r="I44" s="687"/>
      <c r="J44" s="687">
        <v>0</v>
      </c>
      <c r="K44" s="687"/>
      <c r="L44" s="687">
        <v>2</v>
      </c>
      <c r="M44" s="687"/>
      <c r="N44" s="687">
        <v>1</v>
      </c>
      <c r="O44" s="687"/>
      <c r="P44" s="687">
        <v>0</v>
      </c>
      <c r="Q44" s="687"/>
      <c r="R44" s="687">
        <v>0</v>
      </c>
      <c r="S44" s="687"/>
      <c r="T44" s="687">
        <v>2</v>
      </c>
      <c r="U44" s="687"/>
      <c r="V44" s="687">
        <v>1</v>
      </c>
      <c r="W44" s="687"/>
      <c r="X44" s="687">
        <v>0</v>
      </c>
      <c r="Y44" s="687"/>
      <c r="Z44" s="687">
        <v>0</v>
      </c>
      <c r="AA44" s="687"/>
      <c r="AB44" s="687">
        <v>2</v>
      </c>
      <c r="AC44" s="687"/>
      <c r="AD44" s="687">
        <v>1</v>
      </c>
      <c r="AE44" s="687"/>
      <c r="AF44" s="687">
        <v>0</v>
      </c>
      <c r="AG44" s="687"/>
      <c r="AH44" s="687">
        <v>0</v>
      </c>
      <c r="AI44" s="687"/>
      <c r="AJ44" s="687">
        <v>0</v>
      </c>
      <c r="AK44" s="687"/>
      <c r="AL44" s="687">
        <v>2</v>
      </c>
      <c r="AM44" s="687"/>
      <c r="AN44" s="687">
        <v>0</v>
      </c>
      <c r="AO44" s="687"/>
      <c r="AP44" s="687">
        <v>1</v>
      </c>
      <c r="AQ44" s="687"/>
      <c r="AR44" s="687">
        <v>0</v>
      </c>
      <c r="AS44" s="687"/>
      <c r="AT44" s="687">
        <v>2</v>
      </c>
      <c r="AU44" s="687"/>
      <c r="AV44" s="687">
        <v>1</v>
      </c>
      <c r="AW44" s="687"/>
      <c r="AX44" s="687">
        <v>0</v>
      </c>
      <c r="AY44" s="687"/>
      <c r="AZ44" s="687">
        <v>0</v>
      </c>
      <c r="BA44" s="687"/>
      <c r="BB44" s="687">
        <v>2</v>
      </c>
      <c r="BC44" s="687"/>
      <c r="BD44" s="687">
        <v>0</v>
      </c>
      <c r="BE44" s="687"/>
      <c r="BF44" s="687">
        <v>1</v>
      </c>
      <c r="BG44" s="687"/>
      <c r="BH44" s="687">
        <v>0</v>
      </c>
      <c r="BI44" s="687"/>
      <c r="BJ44" s="687">
        <v>0</v>
      </c>
      <c r="BK44" s="687"/>
      <c r="BL44" s="687">
        <v>2</v>
      </c>
      <c r="BM44" s="687"/>
      <c r="BN44" s="687">
        <v>1</v>
      </c>
      <c r="BO44" s="687"/>
      <c r="BP44" s="687">
        <v>0</v>
      </c>
      <c r="BQ44" s="687"/>
      <c r="BR44" s="687">
        <v>1</v>
      </c>
      <c r="BS44" s="687"/>
      <c r="BT44" s="687">
        <v>1</v>
      </c>
      <c r="BU44" s="687"/>
      <c r="BV44" s="687">
        <v>0</v>
      </c>
      <c r="BW44" s="687"/>
      <c r="BX44" s="687">
        <v>1</v>
      </c>
      <c r="BY44" s="687"/>
      <c r="BZ44" s="687">
        <v>0</v>
      </c>
      <c r="CA44" s="687"/>
      <c r="CB44" s="687">
        <v>1</v>
      </c>
      <c r="CC44" s="687"/>
      <c r="CD44" s="687">
        <v>2</v>
      </c>
      <c r="CE44" s="687"/>
      <c r="CF44" s="687">
        <v>0</v>
      </c>
      <c r="CG44" s="687"/>
      <c r="CH44" s="687">
        <v>0</v>
      </c>
      <c r="CI44" s="687"/>
      <c r="CJ44" s="687">
        <v>2</v>
      </c>
      <c r="CK44" s="687"/>
      <c r="CL44" s="687">
        <v>0</v>
      </c>
      <c r="CM44" s="687"/>
      <c r="CN44" s="687">
        <v>1</v>
      </c>
      <c r="CO44" s="687"/>
      <c r="CP44" s="687">
        <v>0</v>
      </c>
      <c r="CQ44" s="687"/>
      <c r="CR44" s="687">
        <v>0</v>
      </c>
      <c r="CS44" s="687"/>
      <c r="CT44" s="687">
        <v>0</v>
      </c>
      <c r="CU44" s="687"/>
      <c r="CX44" s="23">
        <v>7</v>
      </c>
      <c r="CY44" s="23">
        <v>0.6</v>
      </c>
    </row>
    <row r="45" spans="1:103" ht="15.75" thickBot="1" x14ac:dyDescent="0.3">
      <c r="B45" s="707" t="s">
        <v>88</v>
      </c>
      <c r="C45" s="708"/>
      <c r="D45" s="709" t="s">
        <v>253</v>
      </c>
      <c r="E45" s="710"/>
      <c r="F45" s="710"/>
      <c r="G45" s="710"/>
      <c r="H45" s="710"/>
      <c r="I45" s="710"/>
      <c r="J45" s="710"/>
      <c r="K45" s="710"/>
      <c r="L45" s="710"/>
      <c r="M45" s="710"/>
      <c r="N45" s="710"/>
      <c r="O45" s="710"/>
      <c r="P45" s="710"/>
      <c r="Q45" s="710"/>
      <c r="R45" s="710"/>
      <c r="S45" s="710"/>
      <c r="T45" s="710"/>
      <c r="U45" s="710"/>
      <c r="V45" s="710"/>
      <c r="W45" s="710"/>
      <c r="X45" s="710"/>
      <c r="Y45" s="710"/>
      <c r="Z45" s="710"/>
      <c r="AA45" s="710"/>
      <c r="AB45" s="710"/>
      <c r="AC45" s="710"/>
      <c r="AD45" s="710"/>
      <c r="AE45" s="710"/>
      <c r="AF45" s="710"/>
      <c r="AG45" s="710"/>
      <c r="AH45" s="710"/>
      <c r="AI45" s="710"/>
      <c r="AJ45" s="710"/>
      <c r="AK45" s="710"/>
      <c r="AL45" s="710"/>
      <c r="AM45" s="710"/>
      <c r="AN45" s="710"/>
      <c r="AO45" s="710"/>
      <c r="AP45" s="710"/>
      <c r="AQ45" s="710"/>
      <c r="AR45" s="710"/>
      <c r="AS45" s="710"/>
      <c r="AT45" s="710"/>
      <c r="AU45" s="710"/>
      <c r="AV45" s="710"/>
      <c r="AW45" s="710"/>
      <c r="AX45" s="710"/>
      <c r="AY45" s="710"/>
      <c r="AZ45" s="710"/>
      <c r="BA45" s="710"/>
      <c r="BB45" s="710"/>
      <c r="BC45" s="710"/>
      <c r="BD45" s="710"/>
      <c r="BE45" s="710"/>
      <c r="BF45" s="710"/>
      <c r="BG45" s="710"/>
      <c r="BH45" s="710"/>
      <c r="BI45" s="710"/>
      <c r="BJ45" s="710"/>
      <c r="BK45" s="710"/>
      <c r="BL45" s="710"/>
      <c r="BM45" s="710"/>
      <c r="BN45" s="710"/>
      <c r="BO45" s="710"/>
      <c r="BP45" s="710"/>
      <c r="BQ45" s="710"/>
      <c r="BR45" s="710"/>
      <c r="BS45" s="710"/>
      <c r="BT45" s="710"/>
      <c r="BU45" s="710"/>
      <c r="BV45" s="710"/>
      <c r="BW45" s="710"/>
      <c r="BX45" s="710"/>
      <c r="BY45" s="710"/>
      <c r="BZ45" s="710"/>
      <c r="CA45" s="710"/>
      <c r="CB45" s="710"/>
      <c r="CC45" s="710"/>
      <c r="CD45" s="710"/>
      <c r="CE45" s="710"/>
      <c r="CF45" s="710"/>
      <c r="CG45" s="710"/>
      <c r="CH45" s="710"/>
      <c r="CI45" s="710"/>
      <c r="CJ45" s="710"/>
      <c r="CK45" s="710"/>
      <c r="CL45" s="710"/>
      <c r="CM45" s="710"/>
      <c r="CN45" s="710"/>
      <c r="CO45" s="710"/>
      <c r="CP45" s="710"/>
      <c r="CQ45" s="710"/>
      <c r="CR45" s="710"/>
      <c r="CS45" s="710"/>
      <c r="CT45" s="710"/>
      <c r="CU45" s="710"/>
    </row>
    <row r="46" spans="1:103" x14ac:dyDescent="0.25">
      <c r="B46" s="285" t="s">
        <v>78</v>
      </c>
      <c r="C46" s="253" t="s">
        <v>216</v>
      </c>
      <c r="D46" s="254"/>
      <c r="E46" s="254"/>
      <c r="F46" s="254" t="s">
        <v>225</v>
      </c>
      <c r="G46" s="254" t="s">
        <v>225</v>
      </c>
      <c r="H46" s="254" t="s">
        <v>225</v>
      </c>
      <c r="I46" s="254" t="s">
        <v>225</v>
      </c>
      <c r="J46" s="254"/>
      <c r="K46" s="254" t="s">
        <v>225</v>
      </c>
      <c r="L46" s="254" t="s">
        <v>225</v>
      </c>
      <c r="M46" s="254" t="s">
        <v>225</v>
      </c>
      <c r="N46" s="254"/>
      <c r="O46" s="254" t="s">
        <v>119</v>
      </c>
      <c r="P46" s="254" t="s">
        <v>119</v>
      </c>
      <c r="Q46" s="254" t="s">
        <v>119</v>
      </c>
      <c r="R46" s="254" t="s">
        <v>119</v>
      </c>
      <c r="S46" s="254" t="s">
        <v>119</v>
      </c>
      <c r="T46" s="254" t="s">
        <v>119</v>
      </c>
      <c r="U46" s="254" t="s">
        <v>119</v>
      </c>
      <c r="V46" s="254" t="s">
        <v>119</v>
      </c>
      <c r="W46" s="254" t="s">
        <v>119</v>
      </c>
      <c r="X46" s="254" t="s">
        <v>119</v>
      </c>
      <c r="Y46" s="254" t="s">
        <v>119</v>
      </c>
      <c r="Z46" s="254" t="s">
        <v>119</v>
      </c>
      <c r="AA46" s="254" t="s">
        <v>119</v>
      </c>
      <c r="AB46" s="254" t="s">
        <v>119</v>
      </c>
      <c r="AC46" s="254" t="s">
        <v>119</v>
      </c>
      <c r="AD46" s="254" t="s">
        <v>119</v>
      </c>
      <c r="AE46" s="254" t="s">
        <v>119</v>
      </c>
      <c r="AF46" s="254" t="s">
        <v>119</v>
      </c>
      <c r="AG46" s="254"/>
      <c r="AH46" s="254"/>
      <c r="AI46" s="254"/>
      <c r="AJ46" s="254"/>
      <c r="AK46" s="254"/>
      <c r="AL46" s="254"/>
      <c r="AM46" s="254"/>
      <c r="AN46" s="254"/>
      <c r="AO46" s="254"/>
      <c r="AP46" s="254"/>
      <c r="AQ46" s="254"/>
      <c r="AR46" s="254"/>
      <c r="AS46" s="254"/>
      <c r="AT46" s="254"/>
      <c r="AU46" s="254"/>
      <c r="AV46" s="254"/>
      <c r="AW46" s="254"/>
      <c r="AX46" s="254"/>
      <c r="AY46" s="254" t="s">
        <v>225</v>
      </c>
      <c r="AZ46" s="254" t="s">
        <v>225</v>
      </c>
      <c r="BA46" s="254" t="s">
        <v>225</v>
      </c>
      <c r="BB46" s="254" t="s">
        <v>225</v>
      </c>
      <c r="BC46" s="254"/>
      <c r="BD46" s="254"/>
      <c r="BE46" s="254" t="s">
        <v>225</v>
      </c>
      <c r="BF46" s="254" t="s">
        <v>225</v>
      </c>
      <c r="BG46" s="254" t="s">
        <v>225</v>
      </c>
      <c r="BH46" s="254" t="s">
        <v>225</v>
      </c>
      <c r="BI46" s="254"/>
      <c r="BJ46" s="254" t="s">
        <v>225</v>
      </c>
      <c r="BK46" s="254" t="s">
        <v>225</v>
      </c>
      <c r="BL46" s="254" t="s">
        <v>225</v>
      </c>
      <c r="BM46" s="254"/>
      <c r="BN46" s="254" t="s">
        <v>119</v>
      </c>
      <c r="BO46" s="254" t="s">
        <v>119</v>
      </c>
      <c r="BP46" s="254" t="s">
        <v>119</v>
      </c>
      <c r="BQ46" s="254" t="s">
        <v>119</v>
      </c>
      <c r="BR46" s="254" t="s">
        <v>119</v>
      </c>
      <c r="BS46" s="254" t="s">
        <v>119</v>
      </c>
      <c r="BT46" s="254" t="s">
        <v>119</v>
      </c>
      <c r="BU46" s="254" t="s">
        <v>119</v>
      </c>
      <c r="BV46" s="254" t="s">
        <v>119</v>
      </c>
      <c r="BW46" s="254" t="s">
        <v>119</v>
      </c>
      <c r="BX46" s="254" t="s">
        <v>119</v>
      </c>
      <c r="BY46" s="254" t="s">
        <v>119</v>
      </c>
      <c r="BZ46" s="254" t="s">
        <v>119</v>
      </c>
      <c r="CA46" s="254" t="s">
        <v>119</v>
      </c>
      <c r="CB46" s="254" t="s">
        <v>119</v>
      </c>
      <c r="CC46" s="254" t="s">
        <v>119</v>
      </c>
      <c r="CD46" s="254"/>
      <c r="CE46" s="254"/>
      <c r="CF46" s="254"/>
      <c r="CG46" s="254"/>
      <c r="CH46" s="254"/>
      <c r="CI46" s="254"/>
      <c r="CJ46" s="254"/>
      <c r="CK46" s="254"/>
      <c r="CL46" s="254"/>
      <c r="CM46" s="254"/>
      <c r="CN46" s="254"/>
      <c r="CO46" s="254"/>
      <c r="CP46" s="254"/>
      <c r="CQ46" s="254"/>
      <c r="CR46" s="254"/>
      <c r="CS46" s="254"/>
      <c r="CT46" s="254"/>
      <c r="CU46" s="255"/>
    </row>
    <row r="47" spans="1:103" x14ac:dyDescent="0.25">
      <c r="B47" s="286" t="s">
        <v>79</v>
      </c>
      <c r="C47" s="256" t="s">
        <v>236</v>
      </c>
      <c r="D47" s="644"/>
      <c r="E47" s="643"/>
      <c r="F47" s="643"/>
      <c r="G47" s="643"/>
      <c r="H47" s="643"/>
      <c r="I47" s="643"/>
      <c r="J47" s="643"/>
      <c r="K47" s="643"/>
      <c r="L47" s="386"/>
      <c r="M47" s="387"/>
      <c r="N47" s="387"/>
      <c r="O47" s="387"/>
      <c r="P47" s="386"/>
      <c r="Q47" s="387"/>
      <c r="R47" s="387"/>
      <c r="S47" s="387"/>
      <c r="T47" s="386"/>
      <c r="U47" s="386"/>
      <c r="V47" s="387"/>
      <c r="W47" s="387"/>
      <c r="X47" s="387"/>
      <c r="Y47" s="387"/>
      <c r="Z47" s="387"/>
      <c r="AA47" s="387"/>
      <c r="AB47" s="387"/>
      <c r="AC47" s="387"/>
      <c r="AD47" s="387"/>
      <c r="AE47" s="387"/>
      <c r="AF47" s="387"/>
      <c r="AG47" s="643"/>
      <c r="AH47" s="643"/>
      <c r="AI47" s="643"/>
      <c r="AJ47" s="643"/>
      <c r="AK47" s="387"/>
      <c r="AL47" s="643"/>
      <c r="AM47" s="643"/>
      <c r="AN47" s="643"/>
      <c r="AO47" s="386"/>
      <c r="AP47" s="383"/>
      <c r="AQ47" s="386"/>
      <c r="AR47" s="387"/>
      <c r="AS47" s="387"/>
      <c r="AT47" s="387"/>
      <c r="AU47" s="387"/>
      <c r="AV47" s="386"/>
      <c r="AW47" s="387"/>
      <c r="AX47" s="643"/>
      <c r="AY47" s="643"/>
      <c r="AZ47" s="643"/>
      <c r="BA47" s="643"/>
      <c r="BB47" s="643"/>
      <c r="BC47" s="643"/>
      <c r="BD47" s="643"/>
      <c r="BE47" s="643"/>
      <c r="BF47" s="643"/>
      <c r="BG47" s="643"/>
      <c r="BH47" s="643"/>
      <c r="BI47" s="643"/>
      <c r="BJ47" s="643"/>
      <c r="BK47" s="643"/>
      <c r="BL47" s="387"/>
      <c r="BM47" s="387"/>
      <c r="BN47" s="387"/>
      <c r="BO47" s="387"/>
      <c r="BP47" s="387"/>
      <c r="BQ47" s="387"/>
      <c r="BR47" s="387"/>
      <c r="BS47" s="383"/>
      <c r="BT47" s="643"/>
      <c r="BU47" s="643"/>
      <c r="BV47" s="643"/>
      <c r="BW47" s="643"/>
      <c r="BX47" s="383"/>
      <c r="BY47" s="643"/>
      <c r="BZ47" s="643"/>
      <c r="CA47" s="643"/>
      <c r="CB47" s="383"/>
      <c r="CC47" s="643"/>
      <c r="CD47" s="643"/>
      <c r="CE47" s="643"/>
      <c r="CF47" s="383"/>
      <c r="CG47" s="643"/>
      <c r="CH47" s="643"/>
      <c r="CI47" s="643"/>
      <c r="CJ47" s="386"/>
      <c r="CK47" s="643"/>
      <c r="CL47" s="386"/>
      <c r="CM47" s="643"/>
      <c r="CN47" s="643"/>
      <c r="CO47" s="643"/>
      <c r="CP47" s="643"/>
      <c r="CQ47" s="643"/>
      <c r="CR47" s="643"/>
      <c r="CS47" s="643"/>
      <c r="CT47" s="643"/>
      <c r="CU47" s="257"/>
    </row>
    <row r="48" spans="1:103" x14ac:dyDescent="0.25">
      <c r="B48" s="286" t="s">
        <v>80</v>
      </c>
      <c r="C48" s="256" t="s">
        <v>216</v>
      </c>
      <c r="D48" s="385" t="s">
        <v>119</v>
      </c>
      <c r="E48" s="384" t="s">
        <v>119</v>
      </c>
      <c r="F48" s="384" t="s">
        <v>119</v>
      </c>
      <c r="G48" s="384" t="s">
        <v>119</v>
      </c>
      <c r="H48" s="384" t="s">
        <v>119</v>
      </c>
      <c r="I48" s="384" t="s">
        <v>119</v>
      </c>
      <c r="J48" s="384" t="s">
        <v>119</v>
      </c>
      <c r="K48" s="384" t="s">
        <v>119</v>
      </c>
      <c r="L48" s="384" t="s">
        <v>119</v>
      </c>
      <c r="M48" s="384" t="s">
        <v>119</v>
      </c>
      <c r="N48" s="384" t="s">
        <v>119</v>
      </c>
      <c r="O48" s="384" t="s">
        <v>119</v>
      </c>
      <c r="P48" s="384"/>
      <c r="Q48" s="384"/>
      <c r="R48" s="384"/>
      <c r="S48" s="379"/>
      <c r="T48" s="379"/>
      <c r="U48" s="379"/>
      <c r="V48" s="387"/>
      <c r="W48" s="387"/>
      <c r="X48" s="387"/>
      <c r="Y48" s="387"/>
      <c r="Z48" s="379"/>
      <c r="AA48" s="379"/>
      <c r="AB48" s="379"/>
      <c r="AC48" s="379"/>
      <c r="AD48" s="379"/>
      <c r="AE48" s="379"/>
      <c r="AF48" s="379"/>
      <c r="AG48" s="379"/>
      <c r="AH48" s="383" t="s">
        <v>225</v>
      </c>
      <c r="AI48" s="383" t="s">
        <v>225</v>
      </c>
      <c r="AJ48" s="383" t="s">
        <v>225</v>
      </c>
      <c r="AK48" s="383" t="s">
        <v>225</v>
      </c>
      <c r="AL48" s="384"/>
      <c r="AM48" s="387"/>
      <c r="AN48" s="387" t="s">
        <v>225</v>
      </c>
      <c r="AO48" s="387" t="s">
        <v>225</v>
      </c>
      <c r="AP48" s="387" t="s">
        <v>225</v>
      </c>
      <c r="AQ48" s="384" t="s">
        <v>225</v>
      </c>
      <c r="AR48" s="384"/>
      <c r="AS48" s="384" t="s">
        <v>225</v>
      </c>
      <c r="AT48" s="379" t="s">
        <v>225</v>
      </c>
      <c r="AU48" s="384" t="s">
        <v>225</v>
      </c>
      <c r="AV48" s="384"/>
      <c r="AW48" s="384" t="s">
        <v>119</v>
      </c>
      <c r="AX48" s="383" t="s">
        <v>119</v>
      </c>
      <c r="AY48" s="384" t="s">
        <v>119</v>
      </c>
      <c r="AZ48" s="384" t="s">
        <v>119</v>
      </c>
      <c r="BA48" s="384" t="s">
        <v>119</v>
      </c>
      <c r="BB48" s="383" t="s">
        <v>119</v>
      </c>
      <c r="BC48" s="384" t="s">
        <v>119</v>
      </c>
      <c r="BD48" s="384" t="s">
        <v>119</v>
      </c>
      <c r="BE48" s="384" t="s">
        <v>119</v>
      </c>
      <c r="BF48" s="384" t="s">
        <v>119</v>
      </c>
      <c r="BG48" s="384" t="s">
        <v>119</v>
      </c>
      <c r="BH48" s="384" t="s">
        <v>119</v>
      </c>
      <c r="BI48" s="384" t="s">
        <v>119</v>
      </c>
      <c r="BJ48" s="384" t="s">
        <v>119</v>
      </c>
      <c r="BK48" s="384" t="s">
        <v>119</v>
      </c>
      <c r="BL48" s="384" t="s">
        <v>119</v>
      </c>
      <c r="BM48" s="384" t="s">
        <v>119</v>
      </c>
      <c r="BN48" s="384" t="s">
        <v>119</v>
      </c>
      <c r="BO48" s="384"/>
      <c r="BP48" s="386"/>
      <c r="BQ48" s="386"/>
      <c r="BR48" s="386"/>
      <c r="BS48" s="386"/>
      <c r="BT48" s="379"/>
      <c r="BU48" s="386"/>
      <c r="BV48" s="386"/>
      <c r="BW48" s="386"/>
      <c r="BX48" s="379"/>
      <c r="BY48" s="386"/>
      <c r="BZ48" s="386"/>
      <c r="CA48" s="386"/>
      <c r="CB48" s="379"/>
      <c r="CC48" s="386"/>
      <c r="CD48" s="386"/>
      <c r="CE48" s="386"/>
      <c r="CF48" s="383" t="s">
        <v>225</v>
      </c>
      <c r="CG48" s="386" t="s">
        <v>225</v>
      </c>
      <c r="CH48" s="386" t="s">
        <v>225</v>
      </c>
      <c r="CI48" s="386" t="s">
        <v>225</v>
      </c>
      <c r="CJ48" s="386"/>
      <c r="CK48" s="386"/>
      <c r="CL48" s="386" t="s">
        <v>225</v>
      </c>
      <c r="CM48" s="386" t="s">
        <v>225</v>
      </c>
      <c r="CN48" s="386" t="s">
        <v>225</v>
      </c>
      <c r="CO48" s="386" t="s">
        <v>225</v>
      </c>
      <c r="CP48" s="386"/>
      <c r="CQ48" s="386" t="s">
        <v>225</v>
      </c>
      <c r="CR48" s="386" t="s">
        <v>225</v>
      </c>
      <c r="CS48" s="386" t="s">
        <v>225</v>
      </c>
      <c r="CT48" s="386"/>
      <c r="CU48" s="257"/>
    </row>
    <row r="49" spans="2:99" x14ac:dyDescent="0.25">
      <c r="B49" s="286" t="s">
        <v>81</v>
      </c>
      <c r="C49" s="258" t="s">
        <v>216</v>
      </c>
      <c r="D49" s="259"/>
      <c r="E49" s="259"/>
      <c r="F49" s="259"/>
      <c r="G49" s="259"/>
      <c r="H49" s="259"/>
      <c r="I49" s="259"/>
      <c r="J49" s="259"/>
      <c r="K49" s="259"/>
      <c r="L49" s="259"/>
      <c r="M49" s="259"/>
      <c r="N49" s="259"/>
      <c r="O49" s="259"/>
      <c r="P49" s="259"/>
      <c r="Q49" s="259" t="s">
        <v>225</v>
      </c>
      <c r="R49" s="259" t="s">
        <v>225</v>
      </c>
      <c r="S49" s="259" t="s">
        <v>225</v>
      </c>
      <c r="T49" s="259" t="s">
        <v>225</v>
      </c>
      <c r="U49" s="259"/>
      <c r="V49" s="259"/>
      <c r="W49" s="259" t="s">
        <v>225</v>
      </c>
      <c r="X49" s="259" t="s">
        <v>225</v>
      </c>
      <c r="Y49" s="259" t="s">
        <v>225</v>
      </c>
      <c r="Z49" s="259" t="s">
        <v>225</v>
      </c>
      <c r="AA49" s="259"/>
      <c r="AB49" s="259" t="s">
        <v>225</v>
      </c>
      <c r="AC49" s="259" t="s">
        <v>225</v>
      </c>
      <c r="AD49" s="259" t="s">
        <v>225</v>
      </c>
      <c r="AE49" s="259"/>
      <c r="AF49" s="259" t="s">
        <v>119</v>
      </c>
      <c r="AG49" s="259" t="s">
        <v>119</v>
      </c>
      <c r="AH49" s="259" t="s">
        <v>119</v>
      </c>
      <c r="AI49" s="259" t="s">
        <v>119</v>
      </c>
      <c r="AJ49" s="259" t="s">
        <v>119</v>
      </c>
      <c r="AK49" s="259" t="s">
        <v>119</v>
      </c>
      <c r="AL49" s="259" t="s">
        <v>119</v>
      </c>
      <c r="AM49" s="259" t="s">
        <v>119</v>
      </c>
      <c r="AN49" s="259" t="s">
        <v>119</v>
      </c>
      <c r="AO49" s="259" t="s">
        <v>119</v>
      </c>
      <c r="AP49" s="259" t="s">
        <v>119</v>
      </c>
      <c r="AQ49" s="259" t="s">
        <v>119</v>
      </c>
      <c r="AR49" s="259" t="s">
        <v>119</v>
      </c>
      <c r="AS49" s="259" t="s">
        <v>119</v>
      </c>
      <c r="AT49" s="259" t="s">
        <v>119</v>
      </c>
      <c r="AU49" s="259" t="s">
        <v>119</v>
      </c>
      <c r="AV49" s="259" t="s">
        <v>119</v>
      </c>
      <c r="AW49" s="259" t="s">
        <v>119</v>
      </c>
      <c r="AX49" s="259"/>
      <c r="AY49" s="259"/>
      <c r="AZ49" s="259"/>
      <c r="BA49" s="259"/>
      <c r="BB49" s="259"/>
      <c r="BC49" s="259"/>
      <c r="BD49" s="259"/>
      <c r="BE49" s="259"/>
      <c r="BF49" s="259"/>
      <c r="BG49" s="259"/>
      <c r="BH49" s="259"/>
      <c r="BI49" s="259"/>
      <c r="BJ49" s="259"/>
      <c r="BK49" s="259"/>
      <c r="BL49" s="259"/>
      <c r="BM49" s="259"/>
      <c r="BN49" s="259"/>
      <c r="BO49" s="259"/>
      <c r="BP49" s="259" t="s">
        <v>225</v>
      </c>
      <c r="BQ49" s="259" t="s">
        <v>225</v>
      </c>
      <c r="BR49" s="259" t="s">
        <v>225</v>
      </c>
      <c r="BS49" s="259" t="s">
        <v>225</v>
      </c>
      <c r="BT49" s="259"/>
      <c r="BU49" s="259"/>
      <c r="BV49" s="259" t="s">
        <v>225</v>
      </c>
      <c r="BW49" s="259" t="s">
        <v>225</v>
      </c>
      <c r="BX49" s="259" t="s">
        <v>225</v>
      </c>
      <c r="BY49" s="259" t="s">
        <v>225</v>
      </c>
      <c r="BZ49" s="259"/>
      <c r="CA49" s="259" t="s">
        <v>225</v>
      </c>
      <c r="CB49" s="259" t="s">
        <v>225</v>
      </c>
      <c r="CC49" s="259" t="s">
        <v>225</v>
      </c>
      <c r="CD49" s="259"/>
      <c r="CE49" s="259" t="s">
        <v>119</v>
      </c>
      <c r="CF49" s="259" t="s">
        <v>119</v>
      </c>
      <c r="CG49" s="259" t="s">
        <v>119</v>
      </c>
      <c r="CH49" s="259" t="s">
        <v>119</v>
      </c>
      <c r="CI49" s="259" t="s">
        <v>119</v>
      </c>
      <c r="CJ49" s="259" t="s">
        <v>119</v>
      </c>
      <c r="CK49" s="259" t="s">
        <v>119</v>
      </c>
      <c r="CL49" s="259" t="s">
        <v>119</v>
      </c>
      <c r="CM49" s="259" t="s">
        <v>119</v>
      </c>
      <c r="CN49" s="259" t="s">
        <v>119</v>
      </c>
      <c r="CO49" s="259" t="s">
        <v>119</v>
      </c>
      <c r="CP49" s="259" t="s">
        <v>119</v>
      </c>
      <c r="CQ49" s="259" t="s">
        <v>119</v>
      </c>
      <c r="CR49" s="259" t="s">
        <v>119</v>
      </c>
      <c r="CS49" s="259" t="s">
        <v>119</v>
      </c>
      <c r="CT49" s="259" t="s">
        <v>119</v>
      </c>
      <c r="CU49" s="260"/>
    </row>
    <row r="50" spans="2:99" x14ac:dyDescent="0.25">
      <c r="B50" s="287" t="s">
        <v>83</v>
      </c>
      <c r="C50" s="261"/>
      <c r="D50" s="262"/>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3"/>
      <c r="AI50" s="263" t="s">
        <v>241</v>
      </c>
      <c r="AJ50" s="263" t="s">
        <v>241</v>
      </c>
      <c r="AK50" s="263" t="s">
        <v>241</v>
      </c>
      <c r="AL50" s="263" t="s">
        <v>241</v>
      </c>
      <c r="AM50" s="263" t="s">
        <v>241</v>
      </c>
      <c r="AN50" s="263" t="s">
        <v>241</v>
      </c>
      <c r="AO50" s="263" t="s">
        <v>241</v>
      </c>
      <c r="AP50" s="263" t="s">
        <v>241</v>
      </c>
      <c r="AQ50" s="263" t="s">
        <v>241</v>
      </c>
      <c r="AR50" s="263" t="s">
        <v>241</v>
      </c>
      <c r="AS50" s="263" t="s">
        <v>241</v>
      </c>
      <c r="AT50" s="263" t="s">
        <v>241</v>
      </c>
      <c r="AU50" s="263" t="s">
        <v>241</v>
      </c>
      <c r="AV50" s="263" t="s">
        <v>241</v>
      </c>
      <c r="AW50" s="263" t="s">
        <v>241</v>
      </c>
      <c r="AX50" s="263" t="s">
        <v>241</v>
      </c>
      <c r="AY50" s="263" t="s">
        <v>241</v>
      </c>
      <c r="AZ50" s="263" t="s">
        <v>241</v>
      </c>
      <c r="BA50" s="263" t="s">
        <v>241</v>
      </c>
      <c r="BB50" s="263" t="s">
        <v>241</v>
      </c>
      <c r="BC50" s="263"/>
      <c r="BD50" s="263"/>
      <c r="BE50" s="263" t="s">
        <v>242</v>
      </c>
      <c r="BF50" s="263" t="s">
        <v>242</v>
      </c>
      <c r="BG50" s="263" t="s">
        <v>242</v>
      </c>
      <c r="BH50" s="263" t="s">
        <v>242</v>
      </c>
      <c r="BI50" s="263" t="s">
        <v>242</v>
      </c>
      <c r="BJ50" s="263" t="s">
        <v>242</v>
      </c>
      <c r="BK50" s="263" t="s">
        <v>242</v>
      </c>
      <c r="BL50" s="263" t="s">
        <v>242</v>
      </c>
      <c r="BM50" s="263" t="s">
        <v>242</v>
      </c>
      <c r="BN50" s="263" t="s">
        <v>242</v>
      </c>
      <c r="BO50" s="263" t="s">
        <v>242</v>
      </c>
      <c r="BP50" s="263" t="s">
        <v>242</v>
      </c>
      <c r="BQ50" s="263" t="s">
        <v>242</v>
      </c>
      <c r="BR50" s="263" t="s">
        <v>242</v>
      </c>
      <c r="BS50" s="263" t="s">
        <v>242</v>
      </c>
      <c r="BT50" s="263" t="s">
        <v>242</v>
      </c>
      <c r="BU50" s="263" t="s">
        <v>242</v>
      </c>
      <c r="BV50" s="263" t="s">
        <v>242</v>
      </c>
      <c r="BW50" s="263" t="s">
        <v>242</v>
      </c>
      <c r="BX50" s="263"/>
      <c r="BY50" s="263"/>
      <c r="BZ50" s="263"/>
      <c r="CA50" s="263"/>
      <c r="CB50" s="263"/>
      <c r="CC50" s="263"/>
      <c r="CD50" s="263"/>
      <c r="CE50" s="263"/>
      <c r="CF50" s="263"/>
      <c r="CG50" s="263"/>
      <c r="CH50" s="263"/>
      <c r="CI50" s="263"/>
      <c r="CJ50" s="263"/>
      <c r="CK50" s="263"/>
      <c r="CL50" s="263"/>
      <c r="CM50" s="263"/>
      <c r="CN50" s="263"/>
      <c r="CO50" s="263"/>
      <c r="CP50" s="263"/>
      <c r="CQ50" s="263"/>
      <c r="CR50" s="263"/>
      <c r="CS50" s="263"/>
      <c r="CT50" s="263"/>
      <c r="CU50" s="264"/>
    </row>
    <row r="51" spans="2:99" ht="15.75" thickBot="1" x14ac:dyDescent="0.3">
      <c r="B51" s="288" t="s">
        <v>84</v>
      </c>
      <c r="C51" s="265"/>
      <c r="D51" s="266"/>
      <c r="E51" s="267"/>
      <c r="F51" s="267"/>
      <c r="G51" s="267"/>
      <c r="H51" s="267"/>
      <c r="I51" s="267"/>
      <c r="J51" s="267"/>
      <c r="K51" s="267"/>
      <c r="L51" s="267" t="s">
        <v>242</v>
      </c>
      <c r="M51" s="267" t="s">
        <v>242</v>
      </c>
      <c r="N51" s="267" t="s">
        <v>242</v>
      </c>
      <c r="O51" s="267" t="s">
        <v>242</v>
      </c>
      <c r="P51" s="267" t="s">
        <v>242</v>
      </c>
      <c r="Q51" s="267" t="s">
        <v>242</v>
      </c>
      <c r="R51" s="267" t="s">
        <v>242</v>
      </c>
      <c r="S51" s="267" t="s">
        <v>242</v>
      </c>
      <c r="T51" s="267" t="s">
        <v>242</v>
      </c>
      <c r="U51" s="267" t="s">
        <v>242</v>
      </c>
      <c r="V51" s="267" t="s">
        <v>242</v>
      </c>
      <c r="W51" s="267" t="s">
        <v>242</v>
      </c>
      <c r="X51" s="267" t="s">
        <v>242</v>
      </c>
      <c r="Y51" s="267" t="s">
        <v>242</v>
      </c>
      <c r="Z51" s="267" t="s">
        <v>242</v>
      </c>
      <c r="AA51" s="267" t="s">
        <v>242</v>
      </c>
      <c r="AB51" s="267" t="s">
        <v>242</v>
      </c>
      <c r="AC51" s="267" t="s">
        <v>242</v>
      </c>
      <c r="AD51" s="267" t="s">
        <v>242</v>
      </c>
      <c r="AE51" s="267" t="s">
        <v>242</v>
      </c>
      <c r="AF51" s="267"/>
      <c r="AG51" s="267"/>
      <c r="AH51" s="267"/>
      <c r="AI51" s="267"/>
      <c r="AJ51" s="267"/>
      <c r="AK51" s="267"/>
      <c r="AL51" s="267"/>
      <c r="AM51" s="267"/>
      <c r="AN51" s="267"/>
      <c r="AO51" s="267"/>
      <c r="AP51" s="267"/>
      <c r="AQ51" s="267"/>
      <c r="AR51" s="267"/>
      <c r="AS51" s="267"/>
      <c r="AT51" s="267"/>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t="s">
        <v>241</v>
      </c>
      <c r="BT51" s="267" t="s">
        <v>241</v>
      </c>
      <c r="BU51" s="267" t="s">
        <v>241</v>
      </c>
      <c r="BV51" s="267" t="s">
        <v>241</v>
      </c>
      <c r="BW51" s="267" t="s">
        <v>241</v>
      </c>
      <c r="BX51" s="267" t="s">
        <v>241</v>
      </c>
      <c r="BY51" s="267" t="s">
        <v>241</v>
      </c>
      <c r="BZ51" s="267" t="s">
        <v>241</v>
      </c>
      <c r="CA51" s="267" t="s">
        <v>241</v>
      </c>
      <c r="CB51" s="267" t="s">
        <v>241</v>
      </c>
      <c r="CC51" s="267" t="s">
        <v>241</v>
      </c>
      <c r="CD51" s="267" t="s">
        <v>241</v>
      </c>
      <c r="CE51" s="267" t="s">
        <v>241</v>
      </c>
      <c r="CF51" s="267" t="s">
        <v>241</v>
      </c>
      <c r="CG51" s="267" t="s">
        <v>241</v>
      </c>
      <c r="CH51" s="267" t="s">
        <v>241</v>
      </c>
      <c r="CI51" s="267" t="s">
        <v>241</v>
      </c>
      <c r="CJ51" s="267" t="s">
        <v>241</v>
      </c>
      <c r="CK51" s="267" t="s">
        <v>241</v>
      </c>
      <c r="CL51" s="267" t="s">
        <v>241</v>
      </c>
      <c r="CM51" s="267" t="s">
        <v>241</v>
      </c>
      <c r="CN51" s="267" t="s">
        <v>241</v>
      </c>
      <c r="CO51" s="267" t="s">
        <v>241</v>
      </c>
      <c r="CP51" s="267" t="s">
        <v>241</v>
      </c>
      <c r="CQ51" s="267"/>
      <c r="CR51" s="267"/>
      <c r="CS51" s="267" t="s">
        <v>242</v>
      </c>
      <c r="CT51" s="267" t="s">
        <v>242</v>
      </c>
      <c r="CU51" s="268" t="s">
        <v>242</v>
      </c>
    </row>
    <row r="52" spans="2:99" ht="46.5" x14ac:dyDescent="0.25">
      <c r="B52" s="250"/>
      <c r="C52" s="251"/>
      <c r="D52" s="252"/>
      <c r="E52" s="252"/>
      <c r="F52" s="252"/>
      <c r="G52" s="252"/>
      <c r="H52" s="252"/>
      <c r="I52" s="252"/>
      <c r="J52" s="252"/>
      <c r="K52" s="252"/>
      <c r="L52" s="25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row>
    <row r="53" spans="2:99" ht="19.5" customHeight="1" x14ac:dyDescent="0.25">
      <c r="B53" s="250" t="s">
        <v>118</v>
      </c>
      <c r="C53" s="269">
        <v>151.9</v>
      </c>
      <c r="D53" s="252"/>
      <c r="E53" s="252"/>
      <c r="F53" s="252"/>
      <c r="G53" s="252"/>
      <c r="H53" s="252"/>
      <c r="I53" s="252"/>
      <c r="J53" s="252"/>
      <c r="K53" s="252"/>
      <c r="L53" s="25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row>
    <row r="55" spans="2:99" x14ac:dyDescent="0.25">
      <c r="B55" s="688" t="s">
        <v>200</v>
      </c>
      <c r="C55" s="689"/>
      <c r="D55" s="690">
        <f>((((D43*(CY43/100)/(CY44/100))/CX44)/2)+$CX$43)-(D44*$CX$44)</f>
        <v>40.583333333333336</v>
      </c>
      <c r="E55" s="691"/>
      <c r="F55" s="682">
        <f>((((F43*($CY$43/100)/($CY$44/100))/$CX$44)/2)+D55)-(F44*$CX$44)</f>
        <v>45.166666666666671</v>
      </c>
      <c r="G55" s="682"/>
      <c r="H55" s="682">
        <f t="shared" ref="H55" si="165">((((H43*($CY$43/100)/($CY$44/100))/$CX$44)/2)+F55)-(H44*$CX$44)</f>
        <v>42.750000000000007</v>
      </c>
      <c r="I55" s="682"/>
      <c r="J55" s="682">
        <f t="shared" ref="J55" si="166">((((J43*($CY$43/100)/($CY$44/100))/$CX$44)/2)+H55)-(J44*$CX$44)</f>
        <v>47.333333333333343</v>
      </c>
      <c r="K55" s="682"/>
      <c r="L55" s="682">
        <f t="shared" ref="L55" si="167">((((L43*($CY$43/100)/($CY$44/100))/$CX$44)/2)+J55)-(L44*$CX$44)</f>
        <v>37.916666666666679</v>
      </c>
      <c r="M55" s="682"/>
      <c r="N55" s="682">
        <f t="shared" ref="N55" si="168">((((N43*($CY$43/100)/($CY$44/100))/$CX$44)/2)+L55)-(N44*$CX$44)</f>
        <v>35.500000000000014</v>
      </c>
      <c r="O55" s="682"/>
      <c r="P55" s="682">
        <f t="shared" ref="P55" si="169">((((P43*($CY$43/100)/($CY$44/100))/$CX$44)/2)+N55)-(P44*$CX$44)</f>
        <v>40.08333333333335</v>
      </c>
      <c r="Q55" s="682"/>
      <c r="R55" s="682">
        <f t="shared" ref="R55" si="170">((((R43*($CY$43/100)/($CY$44/100))/$CX$44)/2)+P55)-(R44*$CX$44)</f>
        <v>44.666666666666686</v>
      </c>
      <c r="S55" s="682"/>
      <c r="T55" s="682">
        <f t="shared" ref="T55" si="171">((((T43*($CY$43/100)/($CY$44/100))/$CX$44)/2)+R55)-(T44*$CX$44)</f>
        <v>35.250000000000021</v>
      </c>
      <c r="U55" s="682"/>
      <c r="V55" s="682">
        <f t="shared" ref="V55" si="172">((((V43*($CY$43/100)/($CY$44/100))/$CX$44)/2)+T55)-(V44*$CX$44)</f>
        <v>32.833333333333357</v>
      </c>
      <c r="W55" s="682"/>
      <c r="X55" s="682">
        <f t="shared" ref="X55" si="173">((((X43*($CY$43/100)/($CY$44/100))/$CX$44)/2)+V55)-(X44*$CX$44)</f>
        <v>37.416666666666693</v>
      </c>
      <c r="Y55" s="682"/>
      <c r="Z55" s="682">
        <f t="shared" ref="Z55" si="174">((((Z43*($CY$43/100)/($CY$44/100))/$CX$44)/2)+X55)-(Z44*$CX$44)</f>
        <v>42.000000000000028</v>
      </c>
      <c r="AA55" s="682"/>
      <c r="AB55" s="682">
        <f t="shared" ref="AB55" si="175">((((AB43*($CY$43/100)/($CY$44/100))/$CX$44)/2)+Z55)-(AB44*$CX$44)</f>
        <v>32.583333333333364</v>
      </c>
      <c r="AC55" s="682"/>
      <c r="AD55" s="682">
        <f t="shared" ref="AD55" si="176">((((AD43*($CY$43/100)/($CY$44/100))/$CX$44)/2)+AB55)-(AD44*$CX$44)</f>
        <v>30.1666666666667</v>
      </c>
      <c r="AE55" s="682"/>
      <c r="AF55" s="682">
        <f t="shared" ref="AF55" si="177">((((AF43*($CY$43/100)/($CY$44/100))/$CX$44)/2)+AD55)-(AF44*$CX$44)</f>
        <v>34.750000000000036</v>
      </c>
      <c r="AG55" s="682"/>
      <c r="AH55" s="682">
        <f t="shared" ref="AH55" si="178">((((AH43*($CY$43/100)/($CY$44/100))/$CX$44)/2)+AF55)-(AH44*$CX$44)</f>
        <v>39.333333333333371</v>
      </c>
      <c r="AI55" s="682"/>
      <c r="AJ55" s="682">
        <f t="shared" ref="AJ55" si="179">((((AJ43*($CY$43/100)/($CY$44/100))/$CX$44)/2)+AH55)-(AJ44*$CX$44)</f>
        <v>43.916666666666707</v>
      </c>
      <c r="AK55" s="682"/>
      <c r="AL55" s="682">
        <f t="shared" ref="AL55" si="180">((((AL43*($CY$43/100)/($CY$44/100))/$CX$44)/2)+AJ55)-(AL44*$CX$44)</f>
        <v>34.500000000000043</v>
      </c>
      <c r="AM55" s="682"/>
      <c r="AN55" s="682">
        <f t="shared" ref="AN55" si="181">((((AN43*($CY$43/100)/($CY$44/100))/$CX$44)/2)+AL55)-(AN44*$CX$44)</f>
        <v>39.083333333333378</v>
      </c>
      <c r="AO55" s="682"/>
      <c r="AP55" s="682">
        <f t="shared" ref="AP55" si="182">((((AP43*($CY$43/100)/($CY$44/100))/$CX$44)/2)+AN55)-(AP44*$CX$44)</f>
        <v>36.666666666666714</v>
      </c>
      <c r="AQ55" s="682"/>
      <c r="AR55" s="682">
        <f t="shared" ref="AR55" si="183">((((AR43*($CY$43/100)/($CY$44/100))/$CX$44)/2)+AP55)-(AR44*$CX$44)</f>
        <v>41.25000000000005</v>
      </c>
      <c r="AS55" s="682"/>
      <c r="AT55" s="682">
        <f t="shared" ref="AT55" si="184">((((AT43*($CY$43/100)/($CY$44/100))/$CX$44)/2)+AR55)-(AT44*$CX$44)</f>
        <v>31.833333333333385</v>
      </c>
      <c r="AU55" s="682"/>
      <c r="AV55" s="682">
        <f t="shared" ref="AV55" si="185">((((AV43*($CY$43/100)/($CY$44/100))/$CX$44)/2)+AT55)-(AV44*$CX$44)</f>
        <v>29.416666666666721</v>
      </c>
      <c r="AW55" s="682"/>
      <c r="AX55" s="682">
        <f t="shared" ref="AX55" si="186">((((AX43*($CY$43/100)/($CY$44/100))/$CX$44)/2)+AV55)-(AX44*$CX$44)</f>
        <v>34.000000000000057</v>
      </c>
      <c r="AY55" s="682"/>
      <c r="AZ55" s="682">
        <f t="shared" ref="AZ55" si="187">((((AZ43*($CY$43/100)/($CY$44/100))/$CX$44)/2)+AX55)-(AZ44*$CX$44)</f>
        <v>38.583333333333393</v>
      </c>
      <c r="BA55" s="682"/>
      <c r="BB55" s="682">
        <f t="shared" ref="BB55" si="188">((((BB43*($CY$43/100)/($CY$44/100))/$CX$44)/2)+AZ55)-(BB44*$CX$44)</f>
        <v>29.166666666666728</v>
      </c>
      <c r="BC55" s="682"/>
      <c r="BD55" s="682">
        <f t="shared" ref="BD55" si="189">((((BD43*($CY$43/100)/($CY$44/100))/$CX$44)/2)+BB55)-(BD44*$CX$44)</f>
        <v>33.750000000000064</v>
      </c>
      <c r="BE55" s="682"/>
      <c r="BF55" s="682">
        <f t="shared" ref="BF55" si="190">((((BF43*($CY$43/100)/($CY$44/100))/$CX$44)/2)+BD55)-(BF44*$CX$44)</f>
        <v>31.3333333333334</v>
      </c>
      <c r="BG55" s="682"/>
      <c r="BH55" s="682">
        <f t="shared" ref="BH55" si="191">((((BH43*($CY$43/100)/($CY$44/100))/$CX$44)/2)+BF55)-(BH44*$CX$44)</f>
        <v>35.916666666666735</v>
      </c>
      <c r="BI55" s="682"/>
      <c r="BJ55" s="682">
        <f t="shared" ref="BJ55" si="192">((((BJ43*($CY$43/100)/($CY$44/100))/$CX$44)/2)+BH55)-(BJ44*$CX$44)</f>
        <v>40.500000000000071</v>
      </c>
      <c r="BK55" s="682"/>
      <c r="BL55" s="682">
        <f t="shared" ref="BL55" si="193">((((BL43*($CY$43/100)/($CY$44/100))/$CX$44)/2)+BJ55)-(BL44*$CX$44)</f>
        <v>31.083333333333407</v>
      </c>
      <c r="BM55" s="682"/>
      <c r="BN55" s="682">
        <f t="shared" ref="BN55" si="194">((((BN43*($CY$43/100)/($CY$44/100))/$CX$44)/2)+BL55)-(BN44*$CX$44)</f>
        <v>28.666666666666742</v>
      </c>
      <c r="BO55" s="682"/>
      <c r="BP55" s="682">
        <f t="shared" ref="BP55" si="195">((((BP43*($CY$43/100)/($CY$44/100))/$CX$44)/2)+BN55)-(BP44*$CX$44)</f>
        <v>33.250000000000078</v>
      </c>
      <c r="BQ55" s="682"/>
      <c r="BR55" s="682">
        <f t="shared" ref="BR55" si="196">((((BR43*($CY$43/100)/($CY$44/100))/$CX$44)/2)+BP55)-(BR44*$CX$44)</f>
        <v>30.833333333333414</v>
      </c>
      <c r="BS55" s="682"/>
      <c r="BT55" s="682">
        <f t="shared" ref="BT55" si="197">((((BT43*($CY$43/100)/($CY$44/100))/$CX$44)/2)+BR55)-(BT44*$CX$44)</f>
        <v>28.41666666666675</v>
      </c>
      <c r="BU55" s="682"/>
      <c r="BV55" s="682">
        <f t="shared" ref="BV55" si="198">((((BV43*($CY$43/100)/($CY$44/100))/$CX$44)/2)+BT55)-(BV44*$CX$44)</f>
        <v>33.000000000000085</v>
      </c>
      <c r="BW55" s="682"/>
      <c r="BX55" s="682">
        <f t="shared" ref="BX55" si="199">((((BX43*($CY$43/100)/($CY$44/100))/$CX$44)/2)+BV55)-(BX44*$CX$44)</f>
        <v>30.583333333333421</v>
      </c>
      <c r="BY55" s="682"/>
      <c r="BZ55" s="682">
        <f t="shared" ref="BZ55" si="200">((((BZ43*($CY$43/100)/($CY$44/100))/$CX$44)/2)+BX55)-(BZ44*$CX$44)</f>
        <v>35.166666666666757</v>
      </c>
      <c r="CA55" s="682"/>
      <c r="CB55" s="682">
        <f t="shared" ref="CB55" si="201">((((CB43*($CY$43/100)/($CY$44/100))/$CX$44)/2)+BZ55)-(CB44*$CX$44)</f>
        <v>32.750000000000092</v>
      </c>
      <c r="CC55" s="682"/>
      <c r="CD55" s="682">
        <f t="shared" ref="CD55" si="202">((((CD43*($CY$43/100)/($CY$44/100))/$CX$44)/2)+CB55)-(CD44*$CX$44)</f>
        <v>23.333333333333428</v>
      </c>
      <c r="CE55" s="682"/>
      <c r="CF55" s="682">
        <f t="shared" ref="CF55" si="203">((((CF43*($CY$43/100)/($CY$44/100))/$CX$44)/2)+CD55)-(CF44*$CX$44)</f>
        <v>27.916666666666764</v>
      </c>
      <c r="CG55" s="682"/>
      <c r="CH55" s="682">
        <f t="shared" ref="CH55" si="204">((((CH43*($CY$43/100)/($CY$44/100))/$CX$44)/2)+CF55)-(CH44*$CX$44)</f>
        <v>32.500000000000099</v>
      </c>
      <c r="CI55" s="682"/>
      <c r="CJ55" s="682">
        <f t="shared" ref="CJ55" si="205">((((CJ43*($CY$43/100)/($CY$44/100))/$CX$44)/2)+CH55)-(CJ44*$CX$44)</f>
        <v>23.083333333333435</v>
      </c>
      <c r="CK55" s="682"/>
      <c r="CL55" s="682">
        <f t="shared" ref="CL55" si="206">((((CL43*($CY$43/100)/($CY$44/100))/$CX$44)/2)+CJ55)-(CL44*$CX$44)</f>
        <v>27.666666666666771</v>
      </c>
      <c r="CM55" s="682"/>
      <c r="CN55" s="682">
        <f t="shared" ref="CN55" si="207">((((CN43*($CY$43/100)/($CY$44/100))/$CX$44)/2)+CL55)-(CN44*$CX$44)</f>
        <v>25.250000000000107</v>
      </c>
      <c r="CO55" s="682"/>
      <c r="CP55" s="682">
        <f t="shared" ref="CP55" si="208">((((CP43*($CY$43/100)/($CY$44/100))/$CX$44)/2)+CN55)-(CP44*$CX$44)</f>
        <v>29.833333333333442</v>
      </c>
      <c r="CQ55" s="682"/>
      <c r="CR55" s="682">
        <f t="shared" ref="CR55" si="209">((((CR43*($CY$43/100)/($CY$44/100))/$CX$44)/2)+CP55)-(CR44*$CX$44)</f>
        <v>34.416666666666778</v>
      </c>
      <c r="CS55" s="682"/>
      <c r="CT55" s="682">
        <f t="shared" ref="CT55" si="210">((((CT43*($CY$43/100)/($CY$44/100))/$CX$44)/2)+CR55)-(CT44*$CX$44)</f>
        <v>39.000000000000114</v>
      </c>
      <c r="CU55" s="682"/>
    </row>
  </sheetData>
  <sheetProtection algorithmName="SHA-512" hashValue="z0+4ELcppkO4SywEbI+RIYM2qTlCeHO/edObP3JjrCeGS6Uj/lAGYOjAzeoPbuk//mVEPbepUc0JzGdOkjf46A==" saltValue="4pTXbnm7uLiYqGBa1TVRfw==" spinCount="100000" sheet="1" objects="1" scenarios="1" selectLockedCells="1"/>
  <mergeCells count="378">
    <mergeCell ref="BH19:BI19"/>
    <mergeCell ref="R18:S18"/>
    <mergeCell ref="T18:U18"/>
    <mergeCell ref="V18:W18"/>
    <mergeCell ref="X18:Y18"/>
    <mergeCell ref="Z18:AA18"/>
    <mergeCell ref="AB18:AC18"/>
    <mergeCell ref="AD18:AE18"/>
    <mergeCell ref="AF18:AG18"/>
    <mergeCell ref="AH18:AI18"/>
    <mergeCell ref="B2:CU2"/>
    <mergeCell ref="D15:G15"/>
    <mergeCell ref="H15:AM15"/>
    <mergeCell ref="AN15:BS15"/>
    <mergeCell ref="BT15:CU15"/>
    <mergeCell ref="D16:G16"/>
    <mergeCell ref="H16:K16"/>
    <mergeCell ref="L16:O16"/>
    <mergeCell ref="P16:S16"/>
    <mergeCell ref="T16:W16"/>
    <mergeCell ref="X16:AA16"/>
    <mergeCell ref="AB16:AE16"/>
    <mergeCell ref="AF16:AI16"/>
    <mergeCell ref="AJ16:AM16"/>
    <mergeCell ref="AN16:AQ16"/>
    <mergeCell ref="AR16:AU16"/>
    <mergeCell ref="AV16:AY16"/>
    <mergeCell ref="AZ16:BC16"/>
    <mergeCell ref="B5:D5"/>
    <mergeCell ref="E5:H5"/>
    <mergeCell ref="AF6:AQ6"/>
    <mergeCell ref="B6:D6"/>
    <mergeCell ref="E6:H6"/>
    <mergeCell ref="CE7:CH7"/>
    <mergeCell ref="B16:C16"/>
    <mergeCell ref="CT19:CU19"/>
    <mergeCell ref="N18:O18"/>
    <mergeCell ref="P18:Q18"/>
    <mergeCell ref="I5:P5"/>
    <mergeCell ref="AF5:AQ5"/>
    <mergeCell ref="AR5:AW5"/>
    <mergeCell ref="AF9:AQ9"/>
    <mergeCell ref="AR9:AW9"/>
    <mergeCell ref="AR6:AW6"/>
    <mergeCell ref="AX6:BD6"/>
    <mergeCell ref="AF7:AQ7"/>
    <mergeCell ref="BB18:BC18"/>
    <mergeCell ref="BD18:BE18"/>
    <mergeCell ref="AX18:AY18"/>
    <mergeCell ref="AZ18:BA18"/>
    <mergeCell ref="B11:P13"/>
    <mergeCell ref="I8:P8"/>
    <mergeCell ref="I6:P6"/>
    <mergeCell ref="I9:P9"/>
    <mergeCell ref="I7:P7"/>
    <mergeCell ref="E7:H7"/>
    <mergeCell ref="B7:D7"/>
    <mergeCell ref="H18:I18"/>
    <mergeCell ref="AX7:BD7"/>
    <mergeCell ref="CD18:CE18"/>
    <mergeCell ref="CF18:CG18"/>
    <mergeCell ref="CH18:CI18"/>
    <mergeCell ref="CJ18:CK18"/>
    <mergeCell ref="CL18:CM18"/>
    <mergeCell ref="CN18:CO18"/>
    <mergeCell ref="CP18:CQ18"/>
    <mergeCell ref="BN19:BO19"/>
    <mergeCell ref="BV18:BW18"/>
    <mergeCell ref="CI7:CO7"/>
    <mergeCell ref="BO7:CD7"/>
    <mergeCell ref="BJ19:BK19"/>
    <mergeCell ref="AX9:BD9"/>
    <mergeCell ref="AX8:BD8"/>
    <mergeCell ref="BL19:BM19"/>
    <mergeCell ref="CH19:CI19"/>
    <mergeCell ref="CJ19:CK19"/>
    <mergeCell ref="AX19:AY19"/>
    <mergeCell ref="AZ19:BA19"/>
    <mergeCell ref="BT19:BU19"/>
    <mergeCell ref="BV19:BW19"/>
    <mergeCell ref="BB19:BC19"/>
    <mergeCell ref="BD19:BE19"/>
    <mergeCell ref="CR19:CS19"/>
    <mergeCell ref="B17:C17"/>
    <mergeCell ref="B8:D8"/>
    <mergeCell ref="E8:H8"/>
    <mergeCell ref="B9:D9"/>
    <mergeCell ref="E9:H9"/>
    <mergeCell ref="B15:C15"/>
    <mergeCell ref="CE8:CH8"/>
    <mergeCell ref="AJ19:AK19"/>
    <mergeCell ref="AL19:AM19"/>
    <mergeCell ref="AJ18:AK18"/>
    <mergeCell ref="AL18:AM18"/>
    <mergeCell ref="D18:E18"/>
    <mergeCell ref="D19:E19"/>
    <mergeCell ref="F18:G18"/>
    <mergeCell ref="N19:O19"/>
    <mergeCell ref="P19:Q19"/>
    <mergeCell ref="R19:S19"/>
    <mergeCell ref="T19:U19"/>
    <mergeCell ref="V19:W19"/>
    <mergeCell ref="X19:Y19"/>
    <mergeCell ref="BP18:BQ18"/>
    <mergeCell ref="BR18:BS18"/>
    <mergeCell ref="BT18:BU18"/>
    <mergeCell ref="T43:U43"/>
    <mergeCell ref="V43:W43"/>
    <mergeCell ref="X43:Y43"/>
    <mergeCell ref="F19:G19"/>
    <mergeCell ref="Z43:AA43"/>
    <mergeCell ref="AB43:AC43"/>
    <mergeCell ref="AD43:AE43"/>
    <mergeCell ref="AF43:AG43"/>
    <mergeCell ref="AH43:AI43"/>
    <mergeCell ref="Z19:AA19"/>
    <mergeCell ref="AB19:AC19"/>
    <mergeCell ref="AD19:AE19"/>
    <mergeCell ref="AF19:AG19"/>
    <mergeCell ref="AH19:AI19"/>
    <mergeCell ref="F43:G43"/>
    <mergeCell ref="H43:I43"/>
    <mergeCell ref="J43:K43"/>
    <mergeCell ref="L43:M43"/>
    <mergeCell ref="N43:O43"/>
    <mergeCell ref="P43:Q43"/>
    <mergeCell ref="CT43:CU43"/>
    <mergeCell ref="B44:C44"/>
    <mergeCell ref="D44:E44"/>
    <mergeCell ref="F44:G44"/>
    <mergeCell ref="H44:I44"/>
    <mergeCell ref="J44:K44"/>
    <mergeCell ref="L44:M44"/>
    <mergeCell ref="N44:O44"/>
    <mergeCell ref="P44:Q44"/>
    <mergeCell ref="R44:S44"/>
    <mergeCell ref="T44:U44"/>
    <mergeCell ref="V44:W44"/>
    <mergeCell ref="X44:Y44"/>
    <mergeCell ref="Z44:AA44"/>
    <mergeCell ref="AJ43:AK43"/>
    <mergeCell ref="AL43:AM43"/>
    <mergeCell ref="AN43:AO43"/>
    <mergeCell ref="CR43:CS43"/>
    <mergeCell ref="BJ43:BK43"/>
    <mergeCell ref="BL43:BM43"/>
    <mergeCell ref="BN43:BO43"/>
    <mergeCell ref="BP43:BQ43"/>
    <mergeCell ref="BR43:BS43"/>
    <mergeCell ref="BT43:BU43"/>
    <mergeCell ref="CR44:CS44"/>
    <mergeCell ref="CT44:CU44"/>
    <mergeCell ref="B45:C45"/>
    <mergeCell ref="D45:CU45"/>
    <mergeCell ref="CN44:CO44"/>
    <mergeCell ref="CP44:CQ44"/>
    <mergeCell ref="CF44:CG44"/>
    <mergeCell ref="CH44:CI44"/>
    <mergeCell ref="AV44:AW44"/>
    <mergeCell ref="AX44:AY44"/>
    <mergeCell ref="AZ44:BA44"/>
    <mergeCell ref="BB44:BC44"/>
    <mergeCell ref="BD44:BE44"/>
    <mergeCell ref="BF44:BG44"/>
    <mergeCell ref="AB44:AC44"/>
    <mergeCell ref="AD44:AE44"/>
    <mergeCell ref="AF44:AG44"/>
    <mergeCell ref="AH44:AI44"/>
    <mergeCell ref="CJ44:CK44"/>
    <mergeCell ref="CL44:CM44"/>
    <mergeCell ref="BH44:BI44"/>
    <mergeCell ref="BJ44:BK44"/>
    <mergeCell ref="BL44:BM44"/>
    <mergeCell ref="BN44:BO44"/>
    <mergeCell ref="BZ44:CA44"/>
    <mergeCell ref="CB44:CC44"/>
    <mergeCell ref="CD44:CE44"/>
    <mergeCell ref="R30:S30"/>
    <mergeCell ref="R31:S31"/>
    <mergeCell ref="AC30:AD30"/>
    <mergeCell ref="AC31:AD31"/>
    <mergeCell ref="AL30:AM30"/>
    <mergeCell ref="BB43:BC43"/>
    <mergeCell ref="R43:S43"/>
    <mergeCell ref="BP44:BQ44"/>
    <mergeCell ref="BR44:BS44"/>
    <mergeCell ref="BT44:BU44"/>
    <mergeCell ref="BV44:BW44"/>
    <mergeCell ref="BX44:BY44"/>
    <mergeCell ref="AJ44:AK44"/>
    <mergeCell ref="AL44:AM44"/>
    <mergeCell ref="AN44:AO44"/>
    <mergeCell ref="AP44:AQ44"/>
    <mergeCell ref="AR44:AS44"/>
    <mergeCell ref="AT44:AU44"/>
    <mergeCell ref="AZ43:BA43"/>
    <mergeCell ref="BV43:BW43"/>
    <mergeCell ref="BX43:BY43"/>
    <mergeCell ref="BZ43:CA43"/>
    <mergeCell ref="CH43:CI43"/>
    <mergeCell ref="CJ43:CK43"/>
    <mergeCell ref="CL43:CM43"/>
    <mergeCell ref="CN43:CO43"/>
    <mergeCell ref="CI8:CO8"/>
    <mergeCell ref="BO8:CD8"/>
    <mergeCell ref="BD16:BG16"/>
    <mergeCell ref="BH16:BK16"/>
    <mergeCell ref="BL16:BO16"/>
    <mergeCell ref="BP16:BS16"/>
    <mergeCell ref="BT16:BW16"/>
    <mergeCell ref="CF16:CI16"/>
    <mergeCell ref="CJ16:CM16"/>
    <mergeCell ref="CN16:CQ16"/>
    <mergeCell ref="BP19:BQ19"/>
    <mergeCell ref="BR19:BS19"/>
    <mergeCell ref="BX18:BY18"/>
    <mergeCell ref="BZ18:CA18"/>
    <mergeCell ref="CP43:CQ43"/>
    <mergeCell ref="CB43:CC43"/>
    <mergeCell ref="CD43:CE43"/>
    <mergeCell ref="CF43:CG43"/>
    <mergeCell ref="BF19:BG19"/>
    <mergeCell ref="AF55:AG55"/>
    <mergeCell ref="AH55:AI55"/>
    <mergeCell ref="AP43:AQ43"/>
    <mergeCell ref="AJ55:AK55"/>
    <mergeCell ref="AL55:AM55"/>
    <mergeCell ref="AN55:AO55"/>
    <mergeCell ref="AP55:AQ55"/>
    <mergeCell ref="AR55:AS55"/>
    <mergeCell ref="AT55:AU55"/>
    <mergeCell ref="AR7:AW7"/>
    <mergeCell ref="AR8:AW8"/>
    <mergeCell ref="AR18:AS18"/>
    <mergeCell ref="AT18:AU18"/>
    <mergeCell ref="AV18:AW18"/>
    <mergeCell ref="AN19:AO19"/>
    <mergeCell ref="AR19:AS19"/>
    <mergeCell ref="AT19:AU19"/>
    <mergeCell ref="AV19:AW19"/>
    <mergeCell ref="AN18:AO18"/>
    <mergeCell ref="AP18:AQ18"/>
    <mergeCell ref="AF8:AQ8"/>
    <mergeCell ref="AP19:AQ19"/>
    <mergeCell ref="N55:O55"/>
    <mergeCell ref="P55:Q55"/>
    <mergeCell ref="R55:S55"/>
    <mergeCell ref="T55:U55"/>
    <mergeCell ref="V55:W55"/>
    <mergeCell ref="X55:Y55"/>
    <mergeCell ref="Z55:AA55"/>
    <mergeCell ref="AB55:AC55"/>
    <mergeCell ref="AD55:AE55"/>
    <mergeCell ref="B55:C55"/>
    <mergeCell ref="D55:E55"/>
    <mergeCell ref="F55:G55"/>
    <mergeCell ref="H55:I55"/>
    <mergeCell ref="J55:K55"/>
    <mergeCell ref="L55:M55"/>
    <mergeCell ref="B43:C43"/>
    <mergeCell ref="D43:E43"/>
    <mergeCell ref="J18:K18"/>
    <mergeCell ref="L18:M18"/>
    <mergeCell ref="D30:E30"/>
    <mergeCell ref="D31:E31"/>
    <mergeCell ref="D32:E32"/>
    <mergeCell ref="H19:I19"/>
    <mergeCell ref="J19:K19"/>
    <mergeCell ref="L19:M19"/>
    <mergeCell ref="CL55:CM55"/>
    <mergeCell ref="CN55:CO55"/>
    <mergeCell ref="CP55:CQ55"/>
    <mergeCell ref="CR55:CS55"/>
    <mergeCell ref="BJ55:BK55"/>
    <mergeCell ref="BL55:BM55"/>
    <mergeCell ref="BN55:BO55"/>
    <mergeCell ref="BP55:BQ55"/>
    <mergeCell ref="BR55:BS55"/>
    <mergeCell ref="BT55:BU55"/>
    <mergeCell ref="BV55:BW55"/>
    <mergeCell ref="BX55:BY55"/>
    <mergeCell ref="BZ55:CA55"/>
    <mergeCell ref="AN20:AO20"/>
    <mergeCell ref="AX20:AY20"/>
    <mergeCell ref="AZ20:BA20"/>
    <mergeCell ref="BB20:BC20"/>
    <mergeCell ref="CB55:CC55"/>
    <mergeCell ref="CD55:CE55"/>
    <mergeCell ref="CF55:CG55"/>
    <mergeCell ref="CH55:CI55"/>
    <mergeCell ref="CJ55:CK55"/>
    <mergeCell ref="BD43:BE43"/>
    <mergeCell ref="BF43:BG43"/>
    <mergeCell ref="BH43:BI43"/>
    <mergeCell ref="AR43:AS43"/>
    <mergeCell ref="AT43:AU43"/>
    <mergeCell ref="AV43:AW43"/>
    <mergeCell ref="AX43:AY43"/>
    <mergeCell ref="AV55:AW55"/>
    <mergeCell ref="AX55:AY55"/>
    <mergeCell ref="AZ55:BA55"/>
    <mergeCell ref="BB55:BC55"/>
    <mergeCell ref="BD55:BE55"/>
    <mergeCell ref="BF55:BG55"/>
    <mergeCell ref="BH55:BI55"/>
    <mergeCell ref="AP20:AQ20"/>
    <mergeCell ref="AR20:AS20"/>
    <mergeCell ref="AT20:AU20"/>
    <mergeCell ref="AV20:AW20"/>
    <mergeCell ref="CT55:CU55"/>
    <mergeCell ref="B18:B20"/>
    <mergeCell ref="D20:E20"/>
    <mergeCell ref="F20:G20"/>
    <mergeCell ref="H20:I20"/>
    <mergeCell ref="J20:K20"/>
    <mergeCell ref="L20:M20"/>
    <mergeCell ref="N20:O20"/>
    <mergeCell ref="P20:Q20"/>
    <mergeCell ref="R20:S20"/>
    <mergeCell ref="T20:U20"/>
    <mergeCell ref="V20:W20"/>
    <mergeCell ref="X20:Y20"/>
    <mergeCell ref="Z20:AA20"/>
    <mergeCell ref="AB20:AC20"/>
    <mergeCell ref="AD20:AE20"/>
    <mergeCell ref="AF20:AG20"/>
    <mergeCell ref="AH20:AI20"/>
    <mergeCell ref="AJ20:AK20"/>
    <mergeCell ref="AL20:AM20"/>
    <mergeCell ref="CP19:CQ19"/>
    <mergeCell ref="CF3:CM3"/>
    <mergeCell ref="BN20:BO20"/>
    <mergeCell ref="CH20:CI20"/>
    <mergeCell ref="CJ20:CK20"/>
    <mergeCell ref="CL20:CM20"/>
    <mergeCell ref="CE6:CH6"/>
    <mergeCell ref="CI6:CO6"/>
    <mergeCell ref="AX5:BD5"/>
    <mergeCell ref="BO5:CD5"/>
    <mergeCell ref="CE5:CH5"/>
    <mergeCell ref="CI5:CO5"/>
    <mergeCell ref="BO6:CD6"/>
    <mergeCell ref="BF18:BG18"/>
    <mergeCell ref="BH18:BI18"/>
    <mergeCell ref="BJ18:BK18"/>
    <mergeCell ref="BL18:BM18"/>
    <mergeCell ref="BN18:BO18"/>
    <mergeCell ref="BD20:BE20"/>
    <mergeCell ref="BF20:BG20"/>
    <mergeCell ref="BH20:BI20"/>
    <mergeCell ref="BJ20:BK20"/>
    <mergeCell ref="BL20:BM20"/>
    <mergeCell ref="BX16:CA16"/>
    <mergeCell ref="CB16:CE16"/>
    <mergeCell ref="CR16:CU16"/>
    <mergeCell ref="CN20:CO20"/>
    <mergeCell ref="CP20:CQ20"/>
    <mergeCell ref="CR20:CS20"/>
    <mergeCell ref="CT20:CU20"/>
    <mergeCell ref="BP20:BQ20"/>
    <mergeCell ref="BR20:BS20"/>
    <mergeCell ref="BT20:BU20"/>
    <mergeCell ref="BV20:BW20"/>
    <mergeCell ref="BX20:BY20"/>
    <mergeCell ref="BZ20:CA20"/>
    <mergeCell ref="CB20:CC20"/>
    <mergeCell ref="CD20:CE20"/>
    <mergeCell ref="CF20:CG20"/>
    <mergeCell ref="CL19:CM19"/>
    <mergeCell ref="CN19:CO19"/>
    <mergeCell ref="BX19:BY19"/>
    <mergeCell ref="BZ19:CA19"/>
    <mergeCell ref="CB19:CC19"/>
    <mergeCell ref="CD19:CE19"/>
    <mergeCell ref="CF19:CG19"/>
    <mergeCell ref="CR18:CS18"/>
    <mergeCell ref="CT18:CU18"/>
    <mergeCell ref="CB18:CC18"/>
  </mergeCells>
  <conditionalFormatting sqref="D44:CU44 D55:CU55">
    <cfRule type="cellIs" dxfId="5541" priority="31" operator="equal">
      <formula>0</formula>
    </cfRule>
    <cfRule type="cellIs" dxfId="5540" priority="32" operator="equal">
      <formula>4</formula>
    </cfRule>
    <cfRule type="cellIs" dxfId="5539" priority="33" operator="equal">
      <formula>3</formula>
    </cfRule>
    <cfRule type="cellIs" dxfId="5538" priority="34" operator="equal">
      <formula>2</formula>
    </cfRule>
    <cfRule type="cellIs" dxfId="5537" priority="35" operator="equal">
      <formula>1</formula>
    </cfRule>
  </conditionalFormatting>
  <conditionalFormatting sqref="D43:CU51 D55:CU55">
    <cfRule type="cellIs" dxfId="5536" priority="27" operator="equal">
      <formula>"c"</formula>
    </cfRule>
    <cfRule type="cellIs" dxfId="5535" priority="28" operator="equal">
      <formula>"ca"</formula>
    </cfRule>
    <cfRule type="cellIs" dxfId="5534" priority="29" operator="equal">
      <formula>"r"</formula>
    </cfRule>
    <cfRule type="cellIs" dxfId="5533" priority="30" operator="equal">
      <formula>"s"</formula>
    </cfRule>
  </conditionalFormatting>
  <conditionalFormatting sqref="D21:CU26">
    <cfRule type="cellIs" dxfId="5532" priority="21" operator="equal">
      <formula>"ca"</formula>
    </cfRule>
    <cfRule type="cellIs" dxfId="5531" priority="22" operator="equal">
      <formula>"r"</formula>
    </cfRule>
    <cfRule type="cellIs" dxfId="5530" priority="23" operator="equal">
      <formula>"u"</formula>
    </cfRule>
    <cfRule type="cellIs" dxfId="5529" priority="24" operator="equal">
      <formula>"pm"</formula>
    </cfRule>
    <cfRule type="cellIs" dxfId="5528" priority="25" operator="equal">
      <formula>"c"</formula>
    </cfRule>
    <cfRule type="cellIs" dxfId="5527" priority="26" operator="equal">
      <formula>"s"</formula>
    </cfRule>
  </conditionalFormatting>
  <conditionalFormatting sqref="D21:CU26 B11">
    <cfRule type="cellIs" dxfId="5526" priority="20" operator="equal">
      <formula>0</formula>
    </cfRule>
  </conditionalFormatting>
  <conditionalFormatting sqref="D18:CU18">
    <cfRule type="cellIs" dxfId="5525" priority="12" operator="lessThan">
      <formula>0</formula>
    </cfRule>
    <cfRule type="cellIs" dxfId="5524" priority="13" operator="equal">
      <formula>0</formula>
    </cfRule>
    <cfRule type="cellIs" dxfId="5523" priority="14" operator="lessThan">
      <formula>112</formula>
    </cfRule>
    <cfRule type="cellIs" dxfId="5522" priority="15" operator="greaterThanOrEqual">
      <formula>112</formula>
    </cfRule>
  </conditionalFormatting>
  <conditionalFormatting sqref="D19:CU19">
    <cfRule type="cellIs" dxfId="5521" priority="1" operator="greaterThan">
      <formula>80</formula>
    </cfRule>
    <cfRule type="cellIs" dxfId="5520" priority="2" operator="lessThan">
      <formula>65</formula>
    </cfRule>
  </conditionalFormatting>
  <dataValidations disablePrompts="1" count="1">
    <dataValidation type="list" allowBlank="1" showInputMessage="1" showErrorMessage="1" sqref="C46:C51">
      <formula1>"PM, UNDER REPAIR, OPERATING"</formula1>
    </dataValidation>
  </dataValidations>
  <pageMargins left="0.2" right="0.2" top="1.1299999999999999" bottom="0.75" header="0.3" footer="0.3"/>
  <pageSetup paperSize="5"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60" r:id="rId4" name="Button 4">
              <controlPr defaultSize="0" print="0" autoFill="0" autoPict="0" macro="[0]!planonly">
                <anchor moveWithCells="1" sizeWithCells="1">
                  <from>
                    <xdr:col>92</xdr:col>
                    <xdr:colOff>0</xdr:colOff>
                    <xdr:row>2</xdr:row>
                    <xdr:rowOff>0</xdr:rowOff>
                  </from>
                  <to>
                    <xdr:col>97</xdr:col>
                    <xdr:colOff>66675</xdr:colOff>
                    <xdr:row>3</xdr:row>
                    <xdr:rowOff>9525</xdr:rowOff>
                  </to>
                </anchor>
              </controlPr>
            </control>
          </mc:Choice>
        </mc:AlternateContent>
        <mc:AlternateContent xmlns:mc="http://schemas.openxmlformats.org/markup-compatibility/2006">
          <mc:Choice Requires="x14">
            <control shapeId="19461" r:id="rId5" name="Button 5">
              <controlPr defaultSize="0" print="0" autoFill="0" autoPict="0" macro="[0]!RDB_Worksheet_Or_Worksheets_To_PDF">
                <anchor moveWithCells="1" sizeWithCells="1">
                  <from>
                    <xdr:col>98</xdr:col>
                    <xdr:colOff>28575</xdr:colOff>
                    <xdr:row>2</xdr:row>
                    <xdr:rowOff>0</xdr:rowOff>
                  </from>
                  <to>
                    <xdr:col>100</xdr:col>
                    <xdr:colOff>419100</xdr:colOff>
                    <xdr:row>3</xdr:row>
                    <xdr:rowOff>9525</xdr:rowOff>
                  </to>
                </anchor>
              </controlPr>
            </control>
          </mc:Choice>
        </mc:AlternateContent>
        <mc:AlternateContent xmlns:mc="http://schemas.openxmlformats.org/markup-compatibility/2006">
          <mc:Choice Requires="x14">
            <control shapeId="19462" r:id="rId6" name="Button 6">
              <controlPr defaultSize="0" print="0" autoFill="0" autoPict="0" macro="[0]!showcalendarkeyin">
                <anchor moveWithCells="1" sizeWithCells="1">
                  <from>
                    <xdr:col>89</xdr:col>
                    <xdr:colOff>19050</xdr:colOff>
                    <xdr:row>2</xdr:row>
                    <xdr:rowOff>9525</xdr:rowOff>
                  </from>
                  <to>
                    <xdr:col>90</xdr:col>
                    <xdr:colOff>152400</xdr:colOff>
                    <xdr:row>2</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MT107"/>
  <sheetViews>
    <sheetView zoomScale="80" zoomScaleNormal="80" zoomScaleSheetLayoutView="25" zoomScalePageLayoutView="25" workbookViewId="0">
      <selection activeCell="M15" sqref="M15"/>
    </sheetView>
  </sheetViews>
  <sheetFormatPr defaultColWidth="0" defaultRowHeight="0" customHeight="1" zeroHeight="1" x14ac:dyDescent="0.35"/>
  <cols>
    <col min="1" max="1" width="3.140625" style="71" customWidth="1"/>
    <col min="2" max="2" width="7.85546875" style="71" customWidth="1"/>
    <col min="3" max="7" width="10.7109375" style="71" customWidth="1"/>
    <col min="8" max="8" width="8.5703125" style="71" customWidth="1"/>
    <col min="9" max="9" width="8.85546875" style="71" customWidth="1"/>
    <col min="10" max="12" width="10.7109375" style="71" customWidth="1"/>
    <col min="13" max="13" width="27.85546875" style="71" bestFit="1" customWidth="1"/>
    <col min="14" max="14" width="13.7109375" style="71" customWidth="1"/>
    <col min="15" max="15" width="3.140625" style="71" customWidth="1"/>
    <col min="16" max="16" width="3.5703125" style="71" customWidth="1"/>
    <col min="17" max="294" width="10.7109375" style="71" hidden="1" customWidth="1"/>
    <col min="295" max="358" width="0" style="71" hidden="1" customWidth="1"/>
    <col min="359" max="16384" width="10.7109375" style="71" hidden="1"/>
  </cols>
  <sheetData>
    <row r="1" spans="2:294" ht="18.95" customHeight="1" x14ac:dyDescent="0.35"/>
    <row r="2" spans="2:294" ht="18.95" customHeight="1" x14ac:dyDescent="0.35">
      <c r="B2" s="739" t="s">
        <v>70</v>
      </c>
      <c r="C2" s="740"/>
      <c r="D2" s="740"/>
      <c r="E2" s="740"/>
      <c r="F2" s="741"/>
      <c r="G2" s="72"/>
      <c r="H2" s="72"/>
      <c r="I2" s="72"/>
      <c r="J2" s="72"/>
      <c r="K2" s="72"/>
      <c r="L2" s="126"/>
      <c r="M2" s="126"/>
      <c r="N2" s="72"/>
      <c r="O2" s="73"/>
    </row>
    <row r="3" spans="2:294" ht="18" customHeight="1" thickBot="1" x14ac:dyDescent="0.4">
      <c r="B3" s="742"/>
      <c r="C3" s="743"/>
      <c r="D3" s="743"/>
      <c r="E3" s="743"/>
      <c r="F3" s="744"/>
      <c r="G3" s="75"/>
      <c r="H3" s="75"/>
      <c r="I3" s="75"/>
      <c r="J3" s="75"/>
      <c r="K3" s="75"/>
      <c r="L3" s="128" t="s">
        <v>71</v>
      </c>
      <c r="M3" s="328">
        <f ca="1">NOW()</f>
        <v>42254.598816666665</v>
      </c>
      <c r="N3" s="76"/>
      <c r="O3" s="77"/>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c r="AV3" s="78"/>
      <c r="AW3" s="78"/>
      <c r="AX3" s="78"/>
      <c r="AY3" s="78"/>
      <c r="AZ3" s="78"/>
      <c r="BA3" s="78"/>
      <c r="BB3" s="78"/>
      <c r="BC3" s="78"/>
      <c r="BD3" s="78"/>
      <c r="BE3" s="78"/>
      <c r="BF3" s="78"/>
      <c r="BG3" s="78"/>
      <c r="BH3" s="78"/>
      <c r="BI3" s="78"/>
      <c r="BJ3" s="78"/>
      <c r="BK3" s="78"/>
      <c r="BL3" s="78"/>
      <c r="BM3" s="78"/>
      <c r="BN3" s="78"/>
      <c r="BO3" s="78"/>
      <c r="BP3" s="78"/>
      <c r="BQ3" s="78"/>
      <c r="BR3" s="78"/>
      <c r="BS3" s="78"/>
      <c r="BT3" s="78"/>
      <c r="BU3" s="78"/>
      <c r="BV3" s="78"/>
      <c r="BW3" s="78"/>
      <c r="BX3" s="78"/>
      <c r="BY3" s="78"/>
      <c r="BZ3" s="78"/>
      <c r="CA3" s="78"/>
      <c r="CB3" s="78"/>
      <c r="CC3" s="78"/>
      <c r="CD3" s="78"/>
      <c r="CE3" s="78"/>
      <c r="CF3" s="78"/>
      <c r="CG3" s="78"/>
      <c r="CH3" s="78"/>
      <c r="CI3" s="78"/>
      <c r="CJ3" s="78"/>
      <c r="CK3" s="78"/>
      <c r="CL3" s="78"/>
      <c r="CM3" s="78"/>
      <c r="CN3" s="78"/>
      <c r="CO3" s="78"/>
      <c r="CP3" s="78"/>
      <c r="CQ3" s="78"/>
      <c r="CR3" s="78"/>
      <c r="CS3" s="78"/>
      <c r="CT3" s="78"/>
      <c r="CU3" s="78"/>
      <c r="CV3" s="78"/>
      <c r="CW3" s="78"/>
      <c r="CX3" s="78"/>
      <c r="CY3" s="78"/>
      <c r="CZ3" s="78"/>
      <c r="DA3" s="78"/>
      <c r="DB3" s="78"/>
      <c r="DC3" s="78"/>
      <c r="DD3" s="78"/>
      <c r="DE3" s="78"/>
      <c r="DF3" s="78"/>
      <c r="DG3" s="78"/>
      <c r="DH3" s="78"/>
      <c r="DI3" s="78"/>
      <c r="DJ3" s="78"/>
      <c r="DK3" s="78"/>
      <c r="DL3" s="78"/>
      <c r="DM3" s="78"/>
      <c r="DN3" s="78"/>
      <c r="DO3" s="78"/>
      <c r="DP3" s="78"/>
      <c r="DQ3" s="78"/>
      <c r="DR3" s="78"/>
      <c r="DS3" s="78"/>
      <c r="DT3" s="78"/>
      <c r="DU3" s="78"/>
      <c r="DV3" s="78"/>
      <c r="DW3" s="78"/>
      <c r="DX3" s="78"/>
      <c r="DY3" s="78"/>
      <c r="DZ3" s="78"/>
      <c r="EA3" s="78"/>
      <c r="EB3" s="78"/>
      <c r="EC3" s="78"/>
      <c r="ED3" s="78"/>
      <c r="EE3" s="78"/>
      <c r="EF3" s="78"/>
      <c r="EG3" s="78"/>
      <c r="EH3" s="78"/>
      <c r="EI3" s="78"/>
      <c r="EJ3" s="78"/>
      <c r="EK3" s="78"/>
      <c r="EL3" s="78"/>
      <c r="EM3" s="78"/>
      <c r="EN3" s="78"/>
      <c r="EO3" s="78"/>
      <c r="EP3" s="78"/>
      <c r="EQ3" s="78"/>
      <c r="ER3" s="78"/>
      <c r="ES3" s="78"/>
      <c r="ET3" s="78"/>
      <c r="EU3" s="78"/>
      <c r="EV3" s="78"/>
      <c r="EW3" s="78"/>
      <c r="EX3" s="78"/>
      <c r="EY3" s="78"/>
      <c r="EZ3" s="78"/>
      <c r="FA3" s="78"/>
      <c r="FB3" s="78"/>
      <c r="FC3" s="78"/>
      <c r="FD3" s="78"/>
      <c r="FE3" s="78"/>
      <c r="FF3" s="78"/>
      <c r="FG3" s="78"/>
      <c r="FH3" s="78"/>
      <c r="FI3" s="78"/>
      <c r="FJ3" s="78"/>
      <c r="FK3" s="78"/>
      <c r="FL3" s="78"/>
      <c r="FM3" s="78"/>
      <c r="FN3" s="78"/>
      <c r="FO3" s="78"/>
      <c r="FP3" s="78"/>
      <c r="FQ3" s="78"/>
      <c r="FR3" s="78"/>
      <c r="FS3" s="78"/>
      <c r="FT3" s="78"/>
      <c r="FU3" s="78"/>
      <c r="FV3" s="78"/>
      <c r="FW3" s="78"/>
      <c r="FX3" s="78"/>
      <c r="FY3" s="78"/>
      <c r="FZ3" s="78"/>
      <c r="GA3" s="78"/>
      <c r="GB3" s="78"/>
      <c r="GC3" s="78"/>
      <c r="GD3" s="78"/>
      <c r="GE3" s="78"/>
      <c r="GF3" s="78"/>
      <c r="GG3" s="78"/>
      <c r="GH3" s="78"/>
      <c r="GI3" s="78"/>
      <c r="GJ3" s="78"/>
      <c r="GK3" s="78"/>
      <c r="GL3" s="78"/>
      <c r="GM3" s="78"/>
      <c r="GN3" s="78"/>
      <c r="GO3" s="78"/>
      <c r="GP3" s="78"/>
      <c r="GQ3" s="78"/>
      <c r="GR3" s="78"/>
      <c r="GS3" s="78"/>
      <c r="GT3" s="78"/>
      <c r="GU3" s="78"/>
      <c r="GV3" s="78"/>
      <c r="GW3" s="78"/>
      <c r="GX3" s="78"/>
      <c r="GY3" s="78"/>
      <c r="GZ3" s="78"/>
      <c r="HA3" s="78"/>
      <c r="HB3" s="78"/>
      <c r="HC3" s="78"/>
      <c r="HD3" s="78"/>
      <c r="HE3" s="78"/>
      <c r="HF3" s="78"/>
      <c r="HG3" s="78"/>
      <c r="HH3" s="78"/>
      <c r="HI3" s="78"/>
      <c r="HJ3" s="78"/>
      <c r="HK3" s="78"/>
      <c r="HL3" s="78"/>
      <c r="HM3" s="78"/>
      <c r="HN3" s="78"/>
      <c r="HO3" s="78"/>
      <c r="HP3" s="78"/>
      <c r="HQ3" s="78"/>
      <c r="HR3" s="78"/>
      <c r="HS3" s="78"/>
      <c r="HT3" s="78"/>
      <c r="HU3" s="78"/>
      <c r="HV3" s="78"/>
      <c r="HW3" s="78"/>
      <c r="HX3" s="78"/>
      <c r="HY3" s="78"/>
      <c r="HZ3" s="78"/>
      <c r="IA3" s="78"/>
      <c r="IB3" s="78"/>
      <c r="IC3" s="78"/>
      <c r="ID3" s="78"/>
      <c r="IE3" s="78"/>
      <c r="IF3" s="78"/>
      <c r="IG3" s="78"/>
      <c r="IH3" s="78"/>
      <c r="II3" s="78"/>
      <c r="IJ3" s="78"/>
      <c r="IK3" s="78"/>
      <c r="IL3" s="78"/>
      <c r="IM3" s="78"/>
      <c r="IN3" s="78"/>
      <c r="IO3" s="78"/>
      <c r="IP3" s="78"/>
      <c r="IQ3" s="78"/>
      <c r="IR3" s="78"/>
      <c r="IS3" s="78"/>
      <c r="IT3" s="78"/>
      <c r="IU3" s="78"/>
      <c r="IV3" s="78"/>
      <c r="IW3" s="78"/>
      <c r="IX3" s="78"/>
      <c r="IY3" s="78"/>
      <c r="IZ3" s="78"/>
      <c r="JA3" s="78"/>
      <c r="JB3" s="78"/>
      <c r="JC3" s="78"/>
      <c r="JD3" s="78"/>
      <c r="JE3" s="78"/>
      <c r="JF3" s="78"/>
      <c r="JG3" s="78"/>
      <c r="JH3" s="78"/>
      <c r="JI3" s="78"/>
      <c r="JJ3" s="78"/>
      <c r="JK3" s="78"/>
      <c r="JL3" s="78"/>
      <c r="JM3" s="78"/>
      <c r="JN3" s="78"/>
      <c r="JO3" s="78"/>
      <c r="JP3" s="78"/>
      <c r="JQ3" s="78"/>
      <c r="JR3" s="78"/>
      <c r="JS3" s="78"/>
      <c r="JT3" s="78"/>
      <c r="JU3" s="78"/>
      <c r="JV3" s="78"/>
      <c r="JW3" s="78"/>
      <c r="JX3" s="78"/>
      <c r="JY3" s="78"/>
      <c r="JZ3" s="78"/>
      <c r="KA3" s="78"/>
      <c r="KB3" s="78"/>
      <c r="KC3" s="78"/>
      <c r="KD3" s="78"/>
      <c r="KE3" s="78"/>
      <c r="KF3" s="78"/>
      <c r="KG3" s="78"/>
      <c r="KH3" s="78"/>
    </row>
    <row r="4" spans="2:294" ht="18.95" customHeight="1" x14ac:dyDescent="0.35">
      <c r="B4" s="74"/>
      <c r="C4" s="76"/>
      <c r="D4" s="76"/>
      <c r="E4" s="76"/>
      <c r="F4" s="76"/>
      <c r="G4" s="76"/>
      <c r="H4" s="76"/>
      <c r="I4" s="76"/>
      <c r="J4" s="76"/>
      <c r="K4" s="127"/>
      <c r="L4" s="129" t="s">
        <v>72</v>
      </c>
      <c r="M4" s="329">
        <f>[1]DB!$C$2</f>
        <v>42254.222546296296</v>
      </c>
      <c r="N4" s="130" t="str">
        <f>[1]DB!$D$2</f>
        <v>CF</v>
      </c>
      <c r="O4" s="77"/>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c r="BG4" s="78"/>
      <c r="BH4" s="78"/>
      <c r="BI4" s="78"/>
      <c r="BJ4" s="78"/>
      <c r="BK4" s="78"/>
      <c r="BL4" s="78"/>
      <c r="BM4" s="78"/>
      <c r="BN4" s="78"/>
      <c r="BO4" s="78"/>
      <c r="BP4" s="78"/>
      <c r="BQ4" s="78"/>
      <c r="BR4" s="78"/>
      <c r="BS4" s="78"/>
      <c r="BT4" s="78"/>
      <c r="BU4" s="78"/>
      <c r="BV4" s="78"/>
      <c r="BW4" s="78"/>
      <c r="BX4" s="78"/>
      <c r="BY4" s="78"/>
      <c r="BZ4" s="78"/>
      <c r="CA4" s="78"/>
      <c r="CB4" s="78"/>
      <c r="CC4" s="78"/>
      <c r="CD4" s="78"/>
      <c r="CE4" s="78"/>
      <c r="CF4" s="78"/>
      <c r="CG4" s="78"/>
      <c r="CH4" s="78"/>
      <c r="CI4" s="78"/>
      <c r="CJ4" s="78"/>
      <c r="CK4" s="78"/>
      <c r="CL4" s="78"/>
      <c r="CM4" s="78"/>
      <c r="CN4" s="78"/>
      <c r="CO4" s="78"/>
      <c r="CP4" s="78"/>
      <c r="CQ4" s="78"/>
      <c r="CR4" s="78"/>
      <c r="CS4" s="78"/>
      <c r="CT4" s="78"/>
      <c r="CU4" s="78"/>
      <c r="CV4" s="78"/>
      <c r="CW4" s="78"/>
      <c r="CX4" s="78"/>
      <c r="CY4" s="78"/>
      <c r="CZ4" s="78"/>
      <c r="DA4" s="78"/>
      <c r="DB4" s="78"/>
      <c r="DC4" s="78"/>
      <c r="DD4" s="78"/>
      <c r="DE4" s="78"/>
      <c r="DF4" s="78"/>
      <c r="DG4" s="78"/>
      <c r="DH4" s="78"/>
      <c r="DI4" s="78"/>
      <c r="DJ4" s="78"/>
      <c r="DK4" s="78"/>
      <c r="DL4" s="78"/>
      <c r="DM4" s="78"/>
      <c r="DN4" s="78"/>
      <c r="DO4" s="78"/>
      <c r="DP4" s="78"/>
      <c r="DQ4" s="78"/>
      <c r="DR4" s="78"/>
      <c r="DS4" s="78"/>
      <c r="DT4" s="78"/>
      <c r="DU4" s="78"/>
      <c r="DV4" s="78"/>
      <c r="DW4" s="78"/>
      <c r="DX4" s="78"/>
      <c r="DY4" s="78"/>
      <c r="DZ4" s="78"/>
      <c r="EA4" s="78"/>
      <c r="EB4" s="78"/>
      <c r="EC4" s="78"/>
      <c r="ED4" s="78"/>
      <c r="EE4" s="78"/>
      <c r="EF4" s="78"/>
      <c r="EG4" s="78"/>
      <c r="EH4" s="78"/>
      <c r="EI4" s="78"/>
      <c r="EJ4" s="78"/>
      <c r="EK4" s="78"/>
      <c r="EL4" s="78"/>
      <c r="EM4" s="78"/>
      <c r="EN4" s="78"/>
      <c r="EO4" s="78"/>
      <c r="EP4" s="78"/>
      <c r="EQ4" s="78"/>
      <c r="ER4" s="78"/>
      <c r="ES4" s="78"/>
      <c r="ET4" s="78"/>
      <c r="EU4" s="78"/>
      <c r="EV4" s="78"/>
      <c r="EW4" s="78"/>
      <c r="EX4" s="78"/>
      <c r="EY4" s="78"/>
      <c r="EZ4" s="78"/>
      <c r="FA4" s="78"/>
      <c r="FB4" s="78"/>
      <c r="FC4" s="78"/>
      <c r="FD4" s="78"/>
      <c r="FE4" s="78"/>
      <c r="FF4" s="78"/>
      <c r="FG4" s="78"/>
      <c r="FH4" s="78"/>
      <c r="FI4" s="78"/>
      <c r="FJ4" s="78"/>
      <c r="FK4" s="78"/>
      <c r="FL4" s="78"/>
      <c r="FM4" s="78"/>
      <c r="FN4" s="78"/>
      <c r="FO4" s="78"/>
      <c r="FP4" s="78"/>
      <c r="FQ4" s="78"/>
      <c r="FR4" s="78"/>
      <c r="FS4" s="78"/>
      <c r="FT4" s="78"/>
      <c r="FU4" s="78"/>
      <c r="FV4" s="78"/>
      <c r="FW4" s="78"/>
      <c r="FX4" s="78"/>
      <c r="FY4" s="78"/>
      <c r="FZ4" s="78"/>
      <c r="GA4" s="78"/>
      <c r="GB4" s="78"/>
      <c r="GC4" s="78"/>
      <c r="GD4" s="78"/>
      <c r="GE4" s="78"/>
      <c r="GF4" s="78"/>
      <c r="GG4" s="78"/>
      <c r="GH4" s="78"/>
      <c r="GI4" s="78"/>
      <c r="GJ4" s="78"/>
      <c r="GK4" s="78"/>
      <c r="GL4" s="78"/>
      <c r="GM4" s="78"/>
      <c r="GN4" s="78"/>
      <c r="GO4" s="78"/>
      <c r="GP4" s="78"/>
      <c r="GQ4" s="78"/>
      <c r="GR4" s="78"/>
      <c r="GS4" s="78"/>
      <c r="GT4" s="78"/>
      <c r="GU4" s="78"/>
      <c r="GV4" s="78"/>
      <c r="GW4" s="78"/>
      <c r="GX4" s="78"/>
      <c r="GY4" s="78"/>
      <c r="GZ4" s="78"/>
      <c r="HA4" s="78"/>
      <c r="HB4" s="78"/>
      <c r="HC4" s="78"/>
      <c r="HD4" s="78"/>
      <c r="HE4" s="78"/>
      <c r="HF4" s="78"/>
      <c r="HG4" s="78"/>
      <c r="HH4" s="78"/>
      <c r="HI4" s="78"/>
      <c r="HJ4" s="78"/>
      <c r="HK4" s="78"/>
      <c r="HL4" s="78"/>
      <c r="HM4" s="78"/>
      <c r="HN4" s="78"/>
      <c r="HO4" s="78"/>
      <c r="HP4" s="78"/>
      <c r="HQ4" s="78"/>
      <c r="HR4" s="78"/>
      <c r="HS4" s="78"/>
      <c r="HT4" s="78"/>
      <c r="HU4" s="78"/>
      <c r="HV4" s="78"/>
      <c r="HW4" s="78"/>
      <c r="HX4" s="78"/>
      <c r="HY4" s="78"/>
      <c r="HZ4" s="78"/>
      <c r="IA4" s="78"/>
      <c r="IB4" s="78"/>
      <c r="IC4" s="78"/>
      <c r="ID4" s="78"/>
      <c r="IE4" s="78"/>
      <c r="IF4" s="78"/>
      <c r="IG4" s="78"/>
      <c r="IH4" s="78"/>
      <c r="II4" s="78"/>
      <c r="IJ4" s="78"/>
      <c r="IK4" s="78"/>
      <c r="IL4" s="78"/>
      <c r="IM4" s="78"/>
      <c r="IN4" s="78"/>
      <c r="IO4" s="78"/>
      <c r="IP4" s="78"/>
      <c r="IQ4" s="78"/>
      <c r="IR4" s="78"/>
      <c r="IS4" s="78"/>
      <c r="IT4" s="78"/>
      <c r="IU4" s="78"/>
      <c r="IV4" s="78"/>
      <c r="IW4" s="78"/>
      <c r="IX4" s="78"/>
      <c r="IY4" s="78"/>
      <c r="IZ4" s="78"/>
      <c r="JA4" s="78"/>
      <c r="JB4" s="78"/>
      <c r="JC4" s="78"/>
      <c r="JD4" s="78"/>
      <c r="JE4" s="78"/>
      <c r="JF4" s="78"/>
      <c r="JG4" s="78"/>
      <c r="JH4" s="78"/>
      <c r="JI4" s="78"/>
      <c r="JJ4" s="78"/>
      <c r="JK4" s="78"/>
      <c r="JL4" s="78"/>
      <c r="JM4" s="78"/>
      <c r="JN4" s="78"/>
      <c r="JO4" s="78"/>
      <c r="JP4" s="78"/>
      <c r="JQ4" s="78"/>
      <c r="JR4" s="78"/>
      <c r="JS4" s="78"/>
      <c r="JT4" s="78"/>
      <c r="JU4" s="78"/>
      <c r="JV4" s="78"/>
      <c r="JW4" s="78"/>
      <c r="JX4" s="78"/>
      <c r="JY4" s="78"/>
      <c r="JZ4" s="78"/>
      <c r="KA4" s="78"/>
      <c r="KB4" s="78"/>
      <c r="KC4" s="78"/>
      <c r="KD4" s="78"/>
      <c r="KE4" s="78"/>
      <c r="KF4" s="78"/>
      <c r="KG4" s="78"/>
      <c r="KH4" s="78"/>
    </row>
    <row r="5" spans="2:294" ht="18.95" customHeight="1" x14ac:dyDescent="0.35">
      <c r="B5" s="79"/>
      <c r="C5" s="80"/>
      <c r="D5" s="76"/>
      <c r="E5" s="76"/>
      <c r="F5" s="76"/>
      <c r="G5" s="76"/>
      <c r="H5" s="76"/>
      <c r="I5" s="76"/>
      <c r="J5" s="76"/>
      <c r="K5" s="76"/>
      <c r="L5" s="76"/>
      <c r="M5" s="76"/>
      <c r="N5" s="76"/>
      <c r="O5" s="77"/>
      <c r="P5" s="78"/>
      <c r="Q5" s="78"/>
      <c r="R5" s="78"/>
      <c r="S5" s="78"/>
      <c r="T5" s="78"/>
      <c r="U5" s="78"/>
      <c r="V5" s="78"/>
      <c r="W5" s="78"/>
      <c r="X5" s="78"/>
      <c r="Y5" s="78"/>
      <c r="IK5" s="78"/>
      <c r="IL5" s="78"/>
      <c r="IM5" s="78"/>
      <c r="IN5" s="78"/>
      <c r="IO5" s="78"/>
      <c r="IP5" s="78"/>
      <c r="IQ5" s="78"/>
      <c r="IR5" s="78"/>
      <c r="IS5" s="78"/>
      <c r="IT5" s="78"/>
      <c r="IU5" s="78"/>
      <c r="IV5" s="78"/>
      <c r="IW5" s="81"/>
      <c r="IX5" s="81"/>
      <c r="IY5" s="81"/>
      <c r="IZ5" s="81"/>
      <c r="JA5" s="81"/>
      <c r="JB5" s="81"/>
      <c r="JC5" s="81"/>
      <c r="JD5" s="81"/>
      <c r="JE5" s="81"/>
      <c r="JF5" s="81"/>
      <c r="JG5" s="81"/>
      <c r="JH5" s="81"/>
      <c r="JI5" s="81"/>
      <c r="JJ5" s="81"/>
      <c r="JK5" s="81"/>
      <c r="JL5" s="81"/>
      <c r="JM5" s="81"/>
      <c r="JN5" s="81"/>
      <c r="JO5" s="81"/>
      <c r="JP5" s="81"/>
      <c r="JQ5" s="81"/>
      <c r="JR5" s="81"/>
      <c r="JS5" s="81"/>
      <c r="JT5" s="81"/>
      <c r="JU5" s="78"/>
      <c r="JV5" s="78"/>
      <c r="JW5" s="78"/>
      <c r="JX5" s="78"/>
      <c r="JY5" s="78"/>
      <c r="JZ5" s="78"/>
      <c r="KA5" s="78"/>
      <c r="KB5" s="78"/>
      <c r="KC5" s="78"/>
      <c r="KD5" s="78"/>
      <c r="KE5" s="78"/>
      <c r="KF5" s="78"/>
    </row>
    <row r="6" spans="2:294" ht="18.95" customHeight="1" x14ac:dyDescent="0.35">
      <c r="B6" s="79"/>
      <c r="C6" s="135"/>
      <c r="D6" s="136"/>
      <c r="E6" s="136"/>
      <c r="F6" s="136"/>
      <c r="G6" s="136"/>
      <c r="H6" s="136"/>
      <c r="I6" s="136"/>
      <c r="J6" s="136"/>
      <c r="K6" s="136"/>
      <c r="L6" s="136"/>
      <c r="M6" s="137"/>
      <c r="N6" s="76"/>
      <c r="O6" s="77"/>
      <c r="P6" s="78"/>
      <c r="Q6" s="78"/>
      <c r="R6" s="78"/>
      <c r="S6" s="78"/>
      <c r="T6" s="78"/>
      <c r="U6" s="78"/>
      <c r="V6" s="78"/>
      <c r="W6" s="78"/>
      <c r="X6" s="78"/>
      <c r="Y6" s="78"/>
      <c r="Z6" s="78"/>
      <c r="AA6" s="78"/>
      <c r="AB6" s="78"/>
      <c r="AC6" s="78"/>
      <c r="AD6" s="78"/>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c r="IH6" s="83"/>
      <c r="II6" s="83"/>
      <c r="IJ6" s="83"/>
      <c r="IK6" s="83"/>
      <c r="IL6" s="83"/>
      <c r="IM6" s="83"/>
      <c r="IN6" s="83"/>
      <c r="IO6" s="83"/>
      <c r="IP6" s="83"/>
      <c r="IQ6" s="83"/>
      <c r="IR6" s="83"/>
      <c r="IS6" s="83"/>
      <c r="IT6" s="83"/>
      <c r="IU6" s="83"/>
      <c r="IV6" s="83"/>
    </row>
    <row r="7" spans="2:294" ht="18.95" customHeight="1" x14ac:dyDescent="0.35">
      <c r="B7" s="79"/>
      <c r="C7" s="125"/>
      <c r="D7" s="78"/>
      <c r="E7" s="78"/>
      <c r="F7" s="78"/>
      <c r="G7" s="78"/>
      <c r="H7" s="78"/>
      <c r="I7" s="78"/>
      <c r="J7" s="78"/>
      <c r="K7" s="78"/>
      <c r="L7" s="78"/>
      <c r="M7" s="131"/>
      <c r="N7" s="76"/>
      <c r="O7" s="77"/>
      <c r="P7" s="78"/>
      <c r="Q7" s="78"/>
      <c r="R7" s="78"/>
      <c r="S7" s="78"/>
      <c r="T7" s="78"/>
      <c r="U7" s="78"/>
      <c r="V7" s="78"/>
      <c r="W7" s="78"/>
      <c r="X7" s="78"/>
      <c r="Y7" s="78"/>
      <c r="Z7" s="78"/>
      <c r="AA7" s="78"/>
      <c r="AB7" s="78"/>
      <c r="AC7" s="78"/>
      <c r="AD7" s="78"/>
      <c r="AE7" s="78"/>
      <c r="AF7" s="78"/>
      <c r="AG7" s="78"/>
      <c r="AH7" s="78"/>
      <c r="AI7" s="78"/>
      <c r="AJ7" s="78"/>
      <c r="AK7" s="78"/>
      <c r="AL7" s="78"/>
      <c r="AM7" s="78"/>
      <c r="AN7" s="78"/>
      <c r="AO7" s="78"/>
      <c r="AP7" s="78"/>
      <c r="AQ7" s="78"/>
      <c r="AR7" s="78"/>
      <c r="AS7" s="78"/>
      <c r="AT7" s="78"/>
      <c r="AU7" s="78"/>
      <c r="AV7" s="78"/>
      <c r="AW7" s="78"/>
      <c r="AX7" s="78"/>
      <c r="AY7" s="78"/>
      <c r="AZ7" s="78"/>
      <c r="BA7" s="78"/>
      <c r="BB7" s="78"/>
      <c r="BC7" s="78"/>
      <c r="BD7" s="78"/>
      <c r="BE7" s="78"/>
      <c r="BF7" s="78"/>
      <c r="BG7" s="78"/>
      <c r="BH7" s="78"/>
      <c r="BI7" s="78"/>
      <c r="BJ7" s="78"/>
      <c r="BK7" s="78"/>
      <c r="BL7" s="78"/>
      <c r="BM7" s="78"/>
      <c r="BN7" s="78"/>
      <c r="BO7" s="78"/>
      <c r="BP7" s="78"/>
      <c r="BQ7" s="78"/>
      <c r="BR7" s="78"/>
      <c r="BS7" s="78"/>
      <c r="BT7" s="78"/>
      <c r="BU7" s="78"/>
      <c r="BV7" s="78"/>
      <c r="BW7" s="78"/>
      <c r="BX7" s="78"/>
      <c r="BY7" s="78"/>
      <c r="BZ7" s="78"/>
      <c r="CA7" s="78"/>
      <c r="CB7" s="78"/>
      <c r="CC7" s="78"/>
      <c r="CD7" s="78"/>
      <c r="CE7" s="78"/>
      <c r="CF7" s="78"/>
      <c r="CG7" s="78"/>
      <c r="CH7" s="78"/>
      <c r="CI7" s="78"/>
      <c r="CJ7" s="78"/>
      <c r="CK7" s="78"/>
      <c r="CL7" s="78"/>
      <c r="CM7" s="78"/>
      <c r="CN7" s="78"/>
      <c r="CO7" s="78"/>
      <c r="CP7" s="78"/>
      <c r="CQ7" s="78"/>
      <c r="CR7" s="78"/>
      <c r="CS7" s="78"/>
      <c r="CT7" s="78"/>
      <c r="CU7" s="78"/>
      <c r="CV7" s="78"/>
      <c r="CW7" s="78"/>
      <c r="CX7" s="78"/>
      <c r="CY7" s="78"/>
      <c r="CZ7" s="78"/>
      <c r="DA7" s="78"/>
      <c r="DB7" s="78"/>
      <c r="DC7" s="78"/>
      <c r="DD7" s="78"/>
      <c r="DE7" s="78"/>
      <c r="DF7" s="78"/>
      <c r="DG7" s="78"/>
      <c r="DH7" s="78"/>
      <c r="DI7" s="78"/>
      <c r="DJ7" s="78"/>
      <c r="DK7" s="78"/>
      <c r="DL7" s="78"/>
      <c r="DM7" s="78"/>
      <c r="DN7" s="78"/>
      <c r="DO7" s="78"/>
      <c r="DP7" s="78"/>
      <c r="DQ7" s="78"/>
      <c r="DR7" s="78"/>
      <c r="DS7" s="78"/>
      <c r="DT7" s="78"/>
      <c r="DU7" s="78"/>
      <c r="DV7" s="78"/>
      <c r="DW7" s="78"/>
      <c r="DX7" s="78"/>
      <c r="DY7" s="78"/>
      <c r="DZ7" s="78"/>
      <c r="EA7" s="78"/>
      <c r="EB7" s="78"/>
      <c r="EC7" s="78"/>
      <c r="ED7" s="78"/>
      <c r="EE7" s="78"/>
      <c r="EF7" s="78"/>
      <c r="EG7" s="78"/>
      <c r="EH7" s="78"/>
      <c r="EI7" s="78"/>
      <c r="EJ7" s="78"/>
      <c r="EK7" s="78"/>
      <c r="EL7" s="78"/>
      <c r="EM7" s="78"/>
      <c r="EN7" s="78"/>
      <c r="EO7" s="78"/>
      <c r="EP7" s="78"/>
      <c r="EQ7" s="78"/>
      <c r="ER7" s="78"/>
      <c r="ES7" s="78"/>
      <c r="ET7" s="78"/>
      <c r="EU7" s="78"/>
      <c r="EV7" s="78"/>
      <c r="EW7" s="78"/>
      <c r="EX7" s="78"/>
      <c r="EY7" s="78"/>
      <c r="EZ7" s="78"/>
      <c r="FA7" s="78"/>
      <c r="FB7" s="78"/>
      <c r="FC7" s="78"/>
      <c r="FD7" s="78"/>
      <c r="FE7" s="78"/>
      <c r="FF7" s="78"/>
      <c r="FG7" s="78"/>
      <c r="FH7" s="78"/>
      <c r="FI7" s="78"/>
      <c r="FJ7" s="78"/>
      <c r="FK7" s="78"/>
      <c r="FL7" s="78"/>
      <c r="FM7" s="78"/>
      <c r="FN7" s="78"/>
      <c r="FO7" s="78"/>
      <c r="FP7" s="78"/>
      <c r="FQ7" s="78"/>
      <c r="FR7" s="78"/>
      <c r="FS7" s="78"/>
      <c r="FT7" s="78"/>
      <c r="FU7" s="78"/>
      <c r="FV7" s="78"/>
      <c r="FW7" s="78"/>
      <c r="FX7" s="78"/>
      <c r="FY7" s="78"/>
      <c r="FZ7" s="78"/>
      <c r="GA7" s="78"/>
      <c r="GB7" s="78"/>
      <c r="GC7" s="78"/>
      <c r="GD7" s="78"/>
      <c r="GE7" s="78"/>
      <c r="GF7" s="78"/>
      <c r="GG7" s="78"/>
      <c r="GH7" s="78"/>
      <c r="GI7" s="78"/>
      <c r="GJ7" s="78"/>
      <c r="GK7" s="78"/>
      <c r="GL7" s="78"/>
      <c r="GM7" s="78"/>
      <c r="GN7" s="78"/>
      <c r="GO7" s="78"/>
      <c r="GP7" s="78"/>
      <c r="GQ7" s="78"/>
      <c r="GR7" s="78"/>
      <c r="GS7" s="78"/>
      <c r="GT7" s="78"/>
      <c r="GU7" s="78"/>
      <c r="GV7" s="78"/>
      <c r="GW7" s="78"/>
      <c r="GX7" s="78"/>
      <c r="GY7" s="78"/>
      <c r="GZ7" s="78"/>
      <c r="HA7" s="78"/>
      <c r="HB7" s="78"/>
      <c r="HC7" s="78"/>
      <c r="HD7" s="78"/>
      <c r="HE7" s="78"/>
      <c r="HF7" s="78"/>
      <c r="HG7" s="78"/>
      <c r="HH7" s="78"/>
      <c r="HI7" s="78"/>
      <c r="HJ7" s="78"/>
      <c r="HK7" s="78"/>
      <c r="HL7" s="78"/>
      <c r="HM7" s="78"/>
      <c r="HN7" s="78"/>
      <c r="HO7" s="78"/>
      <c r="HP7" s="78"/>
      <c r="HQ7" s="78"/>
      <c r="HR7" s="78"/>
      <c r="HS7" s="78"/>
      <c r="HT7" s="78"/>
      <c r="HU7" s="78"/>
      <c r="HV7" s="78"/>
      <c r="HW7" s="78"/>
      <c r="HX7" s="78"/>
      <c r="HY7" s="78"/>
      <c r="HZ7" s="78"/>
      <c r="IA7" s="78"/>
      <c r="IB7" s="78"/>
      <c r="IC7" s="78"/>
      <c r="ID7" s="78"/>
      <c r="IE7" s="78"/>
      <c r="IF7" s="78"/>
      <c r="IG7" s="78"/>
      <c r="IH7" s="78"/>
      <c r="II7" s="78"/>
      <c r="IJ7" s="78"/>
      <c r="IK7" s="78"/>
      <c r="IL7" s="78"/>
      <c r="IM7" s="78"/>
      <c r="IN7" s="78"/>
      <c r="IO7" s="78"/>
      <c r="IP7" s="78"/>
      <c r="IQ7" s="78"/>
      <c r="IR7" s="78"/>
      <c r="IS7" s="78"/>
      <c r="IT7" s="78"/>
      <c r="IU7" s="78"/>
      <c r="IV7" s="78"/>
      <c r="IW7" s="78"/>
      <c r="IX7" s="78"/>
      <c r="IY7" s="78"/>
      <c r="IZ7" s="78"/>
      <c r="JA7" s="78"/>
      <c r="JB7" s="78"/>
      <c r="JC7" s="78"/>
      <c r="JD7" s="78"/>
      <c r="JE7" s="78"/>
      <c r="JF7" s="78"/>
      <c r="JG7" s="78"/>
      <c r="JH7" s="78"/>
      <c r="JI7" s="78"/>
      <c r="JJ7" s="78"/>
      <c r="JK7" s="78"/>
      <c r="JL7" s="78"/>
      <c r="JM7" s="78"/>
      <c r="JN7" s="78"/>
      <c r="JO7" s="78"/>
      <c r="JP7" s="78"/>
      <c r="JQ7" s="78"/>
      <c r="JR7" s="78"/>
      <c r="JS7" s="78"/>
      <c r="JT7" s="78"/>
      <c r="JU7" s="78"/>
      <c r="JV7" s="78"/>
      <c r="JW7" s="78"/>
      <c r="JX7" s="78"/>
      <c r="JY7" s="78"/>
      <c r="JZ7" s="78"/>
      <c r="KA7" s="78"/>
      <c r="KB7" s="78"/>
      <c r="KC7" s="78"/>
      <c r="KD7" s="78"/>
      <c r="KE7" s="78"/>
      <c r="KF7" s="78"/>
    </row>
    <row r="8" spans="2:294" ht="18.95" customHeight="1" x14ac:dyDescent="0.35">
      <c r="B8" s="79"/>
      <c r="C8" s="138"/>
      <c r="D8" s="83"/>
      <c r="E8" s="83"/>
      <c r="F8" s="83"/>
      <c r="G8" s="83"/>
      <c r="H8" s="83"/>
      <c r="I8" s="83"/>
      <c r="J8" s="83"/>
      <c r="K8" s="83"/>
      <c r="L8" s="83"/>
      <c r="M8" s="132"/>
      <c r="N8" s="82"/>
      <c r="O8" s="84"/>
      <c r="P8" s="83"/>
      <c r="Q8" s="83"/>
      <c r="R8" s="83"/>
      <c r="S8" s="83"/>
      <c r="T8" s="83"/>
      <c r="U8" s="83"/>
      <c r="V8" s="83"/>
      <c r="W8" s="83"/>
      <c r="X8" s="83"/>
      <c r="Y8" s="85"/>
      <c r="Z8" s="85"/>
      <c r="AA8" s="85"/>
      <c r="AB8" s="85"/>
      <c r="AC8" s="85"/>
      <c r="AD8" s="85"/>
      <c r="AE8" s="78"/>
      <c r="AF8" s="78"/>
      <c r="AG8" s="78"/>
      <c r="AH8" s="78"/>
      <c r="AI8" s="78"/>
      <c r="AJ8" s="78"/>
      <c r="AK8" s="78"/>
      <c r="AL8" s="78"/>
      <c r="AM8" s="78"/>
      <c r="AN8" s="78"/>
      <c r="AO8" s="78"/>
      <c r="AP8" s="78"/>
      <c r="AQ8" s="78"/>
      <c r="AR8" s="78"/>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6"/>
      <c r="CQ8" s="86"/>
      <c r="CR8" s="86"/>
      <c r="CS8" s="86"/>
      <c r="CT8" s="86"/>
      <c r="CU8" s="86"/>
      <c r="CV8" s="86"/>
      <c r="CW8" s="86"/>
      <c r="CX8" s="86"/>
      <c r="CY8" s="86"/>
      <c r="CZ8" s="86"/>
      <c r="DA8" s="86"/>
      <c r="DB8" s="86"/>
      <c r="DC8" s="86"/>
      <c r="DD8" s="86"/>
      <c r="DE8" s="86"/>
      <c r="DF8" s="87"/>
      <c r="DG8" s="87"/>
      <c r="DH8" s="87"/>
      <c r="DI8" s="87"/>
      <c r="DJ8" s="87"/>
      <c r="DK8" s="87"/>
      <c r="DL8" s="87"/>
      <c r="DM8" s="87"/>
      <c r="DN8" s="87"/>
      <c r="DO8" s="87"/>
      <c r="DP8" s="87"/>
      <c r="DQ8" s="87"/>
      <c r="DR8" s="87"/>
      <c r="DS8" s="87"/>
      <c r="DT8" s="87"/>
      <c r="DU8" s="87"/>
      <c r="DV8" s="87"/>
      <c r="DW8" s="87"/>
      <c r="DX8" s="87"/>
      <c r="DY8" s="87"/>
      <c r="DZ8" s="87"/>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8"/>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c r="IH8" s="83"/>
      <c r="II8" s="83"/>
      <c r="IJ8" s="83"/>
      <c r="IK8" s="83"/>
      <c r="IL8" s="83"/>
      <c r="IM8" s="83"/>
      <c r="IN8" s="83"/>
      <c r="IO8" s="83"/>
      <c r="IP8" s="83"/>
      <c r="IQ8" s="83"/>
      <c r="IR8" s="83"/>
      <c r="IS8" s="83"/>
      <c r="IT8" s="83"/>
      <c r="IU8" s="83"/>
      <c r="IV8" s="83"/>
      <c r="IW8" s="83"/>
      <c r="IX8" s="83"/>
      <c r="IY8" s="83"/>
      <c r="IZ8" s="83"/>
      <c r="JA8" s="83"/>
      <c r="JB8" s="83"/>
      <c r="JC8" s="83"/>
      <c r="JD8" s="83"/>
      <c r="JE8" s="83"/>
      <c r="JF8" s="83"/>
      <c r="JG8" s="83"/>
      <c r="JH8" s="83"/>
      <c r="JI8" s="83"/>
      <c r="JJ8" s="83"/>
      <c r="JK8" s="83"/>
      <c r="JL8" s="83"/>
      <c r="JM8" s="89"/>
      <c r="JN8" s="89"/>
      <c r="JO8" s="89"/>
      <c r="JP8" s="89"/>
      <c r="JQ8" s="89"/>
      <c r="JR8" s="89"/>
      <c r="JS8" s="89"/>
      <c r="JT8" s="89"/>
      <c r="JU8" s="89"/>
      <c r="JV8" s="89"/>
      <c r="JW8" s="89"/>
      <c r="JX8" s="89"/>
      <c r="JY8" s="89"/>
      <c r="JZ8" s="89"/>
      <c r="KA8" s="89"/>
      <c r="KB8" s="89"/>
      <c r="KC8" s="89"/>
      <c r="KD8" s="89"/>
      <c r="KE8" s="89"/>
      <c r="KF8" s="89"/>
    </row>
    <row r="9" spans="2:294" ht="18.95" customHeight="1" x14ac:dyDescent="0.35">
      <c r="B9" s="79"/>
      <c r="C9" s="138"/>
      <c r="D9" s="83"/>
      <c r="E9" s="83"/>
      <c r="F9" s="83"/>
      <c r="G9" s="83"/>
      <c r="H9" s="83"/>
      <c r="I9" s="83"/>
      <c r="J9" s="83"/>
      <c r="K9" s="83"/>
      <c r="L9" s="83"/>
      <c r="M9" s="132"/>
      <c r="N9" s="82"/>
      <c r="O9" s="84"/>
      <c r="P9" s="83"/>
      <c r="Q9" s="83"/>
      <c r="R9" s="83"/>
      <c r="S9" s="83"/>
      <c r="T9" s="83"/>
      <c r="U9" s="83"/>
      <c r="V9" s="83"/>
      <c r="W9" s="83"/>
      <c r="X9" s="83"/>
      <c r="Y9" s="90"/>
      <c r="Z9" s="78"/>
      <c r="AA9" s="78"/>
      <c r="AB9" s="78"/>
      <c r="AC9" s="78"/>
      <c r="AD9" s="78"/>
      <c r="AE9" s="78"/>
      <c r="AF9" s="78"/>
      <c r="AG9" s="78"/>
      <c r="AH9" s="78"/>
      <c r="AI9" s="78"/>
      <c r="AJ9" s="78"/>
      <c r="AK9" s="78"/>
      <c r="AL9" s="78"/>
      <c r="AM9" s="78"/>
      <c r="AN9" s="78"/>
      <c r="AO9" s="78"/>
      <c r="AP9" s="78"/>
      <c r="AQ9" s="78"/>
      <c r="AR9" s="78"/>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86"/>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8"/>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c r="IH9" s="83"/>
      <c r="II9" s="83"/>
      <c r="IJ9" s="83"/>
      <c r="IK9" s="83"/>
      <c r="IL9" s="83"/>
      <c r="IM9" s="83"/>
      <c r="IN9" s="83"/>
      <c r="IO9" s="83"/>
      <c r="IP9" s="83"/>
      <c r="IQ9" s="83"/>
      <c r="IR9" s="83"/>
      <c r="IS9" s="83"/>
      <c r="IT9" s="83"/>
      <c r="IU9" s="83"/>
      <c r="IV9" s="83"/>
      <c r="IW9" s="83"/>
      <c r="IX9" s="83"/>
      <c r="IY9" s="83"/>
      <c r="IZ9" s="83"/>
      <c r="JA9" s="83"/>
      <c r="JB9" s="83"/>
      <c r="JC9" s="83"/>
      <c r="JD9" s="83"/>
      <c r="JE9" s="83"/>
      <c r="JF9" s="83"/>
      <c r="JG9" s="83"/>
      <c r="JH9" s="83"/>
      <c r="JI9" s="83"/>
      <c r="JJ9" s="83"/>
      <c r="JK9" s="83"/>
      <c r="JL9" s="83"/>
      <c r="JM9" s="91"/>
      <c r="JN9" s="92"/>
      <c r="JO9" s="92"/>
      <c r="JP9" s="92"/>
      <c r="JQ9" s="92"/>
      <c r="JR9" s="92"/>
      <c r="JS9" s="92"/>
      <c r="JT9" s="92"/>
      <c r="JU9" s="92"/>
      <c r="JV9" s="92"/>
      <c r="JW9" s="92"/>
      <c r="JX9" s="92"/>
      <c r="JY9" s="92"/>
      <c r="JZ9" s="92"/>
      <c r="KA9" s="92"/>
      <c r="KB9" s="92"/>
      <c r="KC9" s="92"/>
      <c r="KD9" s="92"/>
      <c r="KE9" s="92"/>
      <c r="KF9" s="92"/>
    </row>
    <row r="10" spans="2:294" ht="18.95" customHeight="1" x14ac:dyDescent="0.35">
      <c r="B10" s="79"/>
      <c r="C10" s="138"/>
      <c r="D10" s="83"/>
      <c r="E10" s="83"/>
      <c r="F10" s="83"/>
      <c r="G10" s="83"/>
      <c r="H10" s="83"/>
      <c r="I10" s="83"/>
      <c r="J10" s="83"/>
      <c r="K10" s="83"/>
      <c r="L10" s="83"/>
      <c r="M10" s="132"/>
      <c r="N10" s="82"/>
      <c r="O10" s="84"/>
      <c r="P10" s="83"/>
      <c r="Q10" s="83"/>
      <c r="R10" s="83"/>
      <c r="S10" s="83"/>
      <c r="T10" s="83"/>
      <c r="U10" s="83"/>
      <c r="V10" s="83"/>
      <c r="W10" s="83"/>
      <c r="X10" s="83"/>
      <c r="Y10" s="93"/>
      <c r="Z10" s="78"/>
      <c r="AA10" s="78"/>
      <c r="AB10" s="78"/>
      <c r="AC10" s="78"/>
      <c r="AD10" s="78"/>
      <c r="AE10" s="78"/>
      <c r="AF10" s="78"/>
      <c r="AG10" s="78"/>
      <c r="AH10" s="78"/>
      <c r="AI10" s="78"/>
      <c r="AJ10" s="78"/>
      <c r="AK10" s="78"/>
      <c r="AL10" s="78"/>
      <c r="AM10" s="78"/>
      <c r="AN10" s="78"/>
      <c r="AO10" s="78"/>
      <c r="AP10" s="78"/>
      <c r="AQ10" s="78"/>
      <c r="AR10" s="78"/>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7"/>
      <c r="CQ10" s="87"/>
      <c r="CR10" s="87"/>
      <c r="CS10" s="87"/>
      <c r="CT10" s="87"/>
      <c r="CU10" s="87"/>
      <c r="CV10" s="87"/>
      <c r="CW10" s="87"/>
      <c r="CX10" s="87"/>
      <c r="CY10" s="87"/>
      <c r="CZ10" s="87"/>
      <c r="DA10" s="87"/>
      <c r="DB10" s="87"/>
      <c r="DC10" s="87"/>
      <c r="DD10" s="87"/>
      <c r="DE10" s="87"/>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8"/>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c r="IH10" s="83"/>
      <c r="II10" s="83"/>
      <c r="IJ10" s="83"/>
      <c r="IK10" s="83"/>
      <c r="IL10" s="83"/>
      <c r="IM10" s="83"/>
      <c r="IN10" s="83"/>
      <c r="IO10" s="83"/>
      <c r="IP10" s="83"/>
      <c r="IQ10" s="83"/>
      <c r="IR10" s="83"/>
      <c r="IS10" s="83"/>
      <c r="IT10" s="83"/>
      <c r="IU10" s="83"/>
      <c r="IV10" s="83"/>
      <c r="IW10" s="83"/>
      <c r="IX10" s="83"/>
      <c r="IY10" s="83"/>
      <c r="IZ10" s="83"/>
      <c r="JA10" s="83"/>
      <c r="JB10" s="83"/>
      <c r="JC10" s="83"/>
      <c r="JD10" s="83"/>
      <c r="JE10" s="83"/>
      <c r="JF10" s="83"/>
      <c r="JG10" s="83"/>
      <c r="JH10" s="83"/>
      <c r="JI10" s="83"/>
      <c r="JJ10" s="83"/>
      <c r="JK10" s="83"/>
      <c r="JL10" s="83"/>
      <c r="JM10" s="91"/>
      <c r="JN10" s="92"/>
      <c r="JO10" s="92"/>
      <c r="JP10" s="92"/>
      <c r="JQ10" s="92"/>
      <c r="JR10" s="92"/>
      <c r="JS10" s="92"/>
      <c r="JT10" s="92"/>
      <c r="JU10" s="92"/>
      <c r="JV10" s="92"/>
      <c r="JW10" s="92"/>
      <c r="JX10" s="92"/>
      <c r="JY10" s="92"/>
      <c r="JZ10" s="92"/>
      <c r="KA10" s="92"/>
      <c r="KB10" s="92"/>
      <c r="KC10" s="92"/>
      <c r="KD10" s="92"/>
      <c r="KE10" s="92"/>
      <c r="KF10" s="92"/>
    </row>
    <row r="11" spans="2:294" ht="18.95" customHeight="1" x14ac:dyDescent="0.35">
      <c r="B11" s="79"/>
      <c r="C11" s="139"/>
      <c r="D11" s="133"/>
      <c r="E11" s="133"/>
      <c r="F11" s="133"/>
      <c r="G11" s="133"/>
      <c r="H11" s="133"/>
      <c r="I11" s="133"/>
      <c r="J11" s="133"/>
      <c r="K11" s="133"/>
      <c r="L11" s="133"/>
      <c r="M11" s="134"/>
      <c r="N11" s="82"/>
      <c r="O11" s="84"/>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94"/>
      <c r="CQ11" s="94"/>
      <c r="CR11" s="94"/>
      <c r="CS11" s="94"/>
      <c r="CT11" s="94"/>
      <c r="CU11" s="94"/>
      <c r="CV11" s="94"/>
      <c r="CW11" s="94"/>
      <c r="CX11" s="94"/>
      <c r="CY11" s="94"/>
      <c r="CZ11" s="94"/>
      <c r="DA11" s="94"/>
      <c r="DB11" s="94"/>
      <c r="DC11" s="94"/>
      <c r="DD11" s="94"/>
      <c r="DE11" s="94"/>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8"/>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c r="IH11" s="83"/>
      <c r="II11" s="83"/>
      <c r="IJ11" s="83"/>
      <c r="IK11" s="83"/>
      <c r="IL11" s="83"/>
      <c r="IM11" s="83"/>
      <c r="IN11" s="83"/>
      <c r="IO11" s="83"/>
      <c r="IP11" s="83"/>
      <c r="IQ11" s="83"/>
      <c r="IR11" s="83"/>
      <c r="IS11" s="83"/>
      <c r="IT11" s="83"/>
      <c r="IU11" s="83"/>
      <c r="IV11" s="83"/>
      <c r="IW11" s="95"/>
      <c r="IX11" s="95"/>
      <c r="IY11" s="95"/>
      <c r="IZ11" s="95"/>
      <c r="JA11" s="95"/>
      <c r="JB11" s="95"/>
      <c r="JC11" s="95"/>
      <c r="JD11" s="95"/>
      <c r="JE11" s="95"/>
      <c r="JF11" s="95"/>
      <c r="JG11" s="95"/>
      <c r="JH11" s="95"/>
      <c r="JI11" s="95"/>
      <c r="JJ11" s="95"/>
      <c r="JK11" s="95"/>
      <c r="JL11" s="95"/>
      <c r="JM11" s="96"/>
      <c r="JN11" s="83"/>
      <c r="JO11" s="83"/>
      <c r="JP11" s="83"/>
      <c r="JQ11" s="83"/>
      <c r="JR11" s="83"/>
      <c r="JS11" s="83"/>
      <c r="JT11" s="83"/>
      <c r="JU11" s="83"/>
      <c r="JV11" s="83"/>
      <c r="JW11" s="83"/>
      <c r="JX11" s="83"/>
      <c r="JY11" s="83"/>
      <c r="JZ11" s="83"/>
      <c r="KA11" s="83"/>
      <c r="KB11" s="83"/>
      <c r="KC11" s="83"/>
      <c r="KD11" s="83"/>
      <c r="KE11" s="83"/>
      <c r="KF11" s="83"/>
    </row>
    <row r="12" spans="2:294" ht="18.95" customHeight="1" x14ac:dyDescent="0.35">
      <c r="B12" s="79"/>
      <c r="C12" s="82"/>
      <c r="D12" s="76"/>
      <c r="E12" s="76"/>
      <c r="F12" s="76"/>
      <c r="G12" s="76"/>
      <c r="H12" s="76"/>
      <c r="I12" s="76"/>
      <c r="J12" s="76"/>
      <c r="K12" s="76"/>
      <c r="L12" s="76"/>
      <c r="M12" s="76"/>
      <c r="N12" s="76"/>
      <c r="O12" s="77"/>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83"/>
      <c r="AT12" s="83"/>
      <c r="AU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97"/>
      <c r="CQ12" s="86"/>
      <c r="CR12" s="86"/>
      <c r="CS12" s="86"/>
      <c r="CT12" s="86"/>
      <c r="CU12" s="86"/>
      <c r="CV12" s="86"/>
      <c r="CW12" s="86"/>
      <c r="CX12" s="86"/>
      <c r="CY12" s="86"/>
      <c r="CZ12" s="86"/>
      <c r="DA12" s="86"/>
      <c r="DB12" s="86"/>
      <c r="DC12" s="86"/>
      <c r="DD12" s="86"/>
      <c r="DE12" s="86"/>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8"/>
      <c r="FU12" s="83"/>
      <c r="FV12" s="83"/>
      <c r="FW12" s="83"/>
      <c r="FX12" s="83"/>
      <c r="FY12" s="83"/>
      <c r="FZ12" s="83"/>
      <c r="GA12" s="83"/>
      <c r="GB12" s="83"/>
      <c r="GC12" s="83"/>
      <c r="GD12" s="83"/>
      <c r="GE12" s="83"/>
      <c r="GF12" s="83"/>
      <c r="GG12" s="83"/>
      <c r="GH12" s="83"/>
      <c r="GI12" s="83"/>
      <c r="GJ12" s="98"/>
      <c r="GK12" s="98"/>
      <c r="GL12" s="98"/>
      <c r="GM12" s="98"/>
      <c r="GN12" s="98"/>
      <c r="GO12" s="98"/>
      <c r="GP12" s="98"/>
      <c r="GQ12" s="98"/>
      <c r="GR12" s="98"/>
      <c r="GS12" s="98"/>
      <c r="GT12" s="98"/>
      <c r="GU12" s="98"/>
      <c r="GV12" s="98"/>
      <c r="GW12" s="98"/>
      <c r="GX12" s="98"/>
      <c r="GY12" s="98"/>
      <c r="GZ12" s="98"/>
      <c r="HA12" s="98"/>
      <c r="HB12" s="98"/>
      <c r="HC12" s="98"/>
      <c r="HD12" s="83"/>
      <c r="HE12" s="83"/>
      <c r="HF12" s="83"/>
      <c r="HG12" s="83"/>
    </row>
    <row r="13" spans="2:294" ht="18.95" customHeight="1" x14ac:dyDescent="0.35">
      <c r="B13" s="79"/>
      <c r="C13" s="82"/>
      <c r="D13" s="82"/>
      <c r="E13" s="82"/>
      <c r="F13" s="82"/>
      <c r="G13" s="82"/>
      <c r="H13" s="82"/>
      <c r="I13" s="82"/>
      <c r="J13" s="82"/>
      <c r="K13" s="82"/>
      <c r="L13" s="82"/>
      <c r="M13" s="82"/>
      <c r="N13" s="82"/>
      <c r="O13" s="84"/>
      <c r="P13" s="83"/>
      <c r="Q13" s="83"/>
      <c r="R13" s="83"/>
      <c r="S13" s="83"/>
      <c r="T13" s="83"/>
      <c r="U13" s="83"/>
      <c r="V13" s="83"/>
      <c r="W13" s="83"/>
      <c r="X13" s="83"/>
      <c r="Y13" s="78"/>
      <c r="Z13" s="78"/>
      <c r="AA13" s="78"/>
      <c r="AB13" s="78"/>
      <c r="AC13" s="78"/>
      <c r="AD13" s="78"/>
      <c r="AE13" s="78"/>
      <c r="AF13" s="78"/>
      <c r="AG13" s="78"/>
      <c r="AH13" s="78"/>
      <c r="AI13" s="78"/>
      <c r="AJ13" s="78"/>
      <c r="AK13" s="78"/>
      <c r="AL13" s="78"/>
      <c r="AM13" s="78"/>
      <c r="AN13" s="78"/>
      <c r="AO13" s="78"/>
      <c r="AP13" s="78"/>
      <c r="AQ13" s="78"/>
      <c r="AR13" s="78"/>
      <c r="AS13" s="83"/>
      <c r="AT13" s="83"/>
      <c r="AU13" s="83"/>
      <c r="AV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6"/>
      <c r="FU13" s="86"/>
      <c r="FV13" s="86"/>
      <c r="FW13" s="86"/>
      <c r="FX13" s="86"/>
      <c r="FY13" s="86"/>
      <c r="FZ13" s="86"/>
      <c r="GA13" s="86"/>
      <c r="GB13" s="86"/>
      <c r="GC13" s="86"/>
      <c r="GD13" s="86"/>
      <c r="GE13" s="86"/>
      <c r="GF13" s="86"/>
      <c r="GG13" s="86"/>
      <c r="GH13" s="86"/>
      <c r="GI13" s="86"/>
      <c r="GJ13" s="98"/>
      <c r="GK13" s="98"/>
      <c r="GL13" s="98"/>
      <c r="GM13" s="98"/>
      <c r="GN13" s="98"/>
      <c r="GO13" s="98"/>
      <c r="GP13" s="98"/>
      <c r="GQ13" s="98"/>
      <c r="GR13" s="98"/>
      <c r="GS13" s="98"/>
      <c r="GT13" s="98"/>
      <c r="GU13" s="98"/>
      <c r="GV13" s="98"/>
      <c r="GW13" s="98"/>
      <c r="GX13" s="98"/>
      <c r="GY13" s="98"/>
      <c r="GZ13" s="98"/>
      <c r="HA13" s="98"/>
      <c r="HB13" s="98"/>
      <c r="HC13" s="98"/>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c r="IH13" s="83"/>
      <c r="II13" s="83"/>
      <c r="IJ13" s="83"/>
      <c r="IK13" s="83"/>
      <c r="IL13" s="83"/>
      <c r="IM13" s="83"/>
      <c r="IN13" s="83"/>
      <c r="IO13" s="83"/>
      <c r="IP13" s="83"/>
      <c r="IQ13" s="83"/>
      <c r="IR13" s="83"/>
      <c r="IS13" s="83"/>
      <c r="IT13" s="83"/>
      <c r="IU13" s="83"/>
      <c r="IV13" s="83"/>
      <c r="IW13" s="83"/>
      <c r="IX13" s="83"/>
      <c r="IY13" s="83"/>
      <c r="IZ13" s="83"/>
      <c r="JA13" s="83"/>
    </row>
    <row r="14" spans="2:294" ht="18.95" customHeight="1" x14ac:dyDescent="0.35">
      <c r="B14" s="79"/>
      <c r="C14" s="82"/>
      <c r="D14" s="76"/>
      <c r="E14" s="76"/>
      <c r="F14" s="76"/>
      <c r="G14" s="76"/>
      <c r="H14" s="76"/>
      <c r="I14" s="76"/>
      <c r="J14" s="76"/>
      <c r="K14" s="76"/>
      <c r="L14" s="76"/>
      <c r="M14" s="76"/>
      <c r="N14" s="76"/>
      <c r="O14" s="77"/>
      <c r="P14" s="78"/>
      <c r="Q14" s="78"/>
      <c r="R14" s="78"/>
      <c r="S14" s="78"/>
      <c r="T14" s="78"/>
      <c r="U14" s="78"/>
      <c r="V14" s="78"/>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c r="IH14" s="83"/>
      <c r="II14" s="83"/>
      <c r="IJ14" s="83"/>
      <c r="IK14" s="83"/>
      <c r="IL14" s="83"/>
      <c r="IM14" s="83"/>
      <c r="IN14" s="83"/>
      <c r="IO14" s="83"/>
      <c r="IP14" s="83"/>
      <c r="IQ14" s="83"/>
      <c r="IR14" s="83"/>
      <c r="IS14" s="83"/>
      <c r="IT14" s="83"/>
      <c r="IU14" s="83"/>
      <c r="IV14" s="83"/>
      <c r="IW14" s="83"/>
      <c r="IX14" s="83"/>
      <c r="IY14" s="83"/>
      <c r="IZ14" s="83"/>
      <c r="JA14" s="83"/>
      <c r="JB14" s="83"/>
      <c r="JC14" s="83"/>
      <c r="JD14" s="83"/>
      <c r="JE14" s="83"/>
      <c r="JF14" s="83"/>
      <c r="JG14" s="83"/>
      <c r="JH14" s="83"/>
      <c r="JI14" s="83"/>
      <c r="JJ14" s="83"/>
      <c r="JK14" s="83"/>
      <c r="JL14" s="83"/>
      <c r="JM14" s="83"/>
      <c r="JN14" s="83"/>
      <c r="JO14" s="83"/>
      <c r="JP14" s="83"/>
      <c r="JQ14" s="83"/>
      <c r="JR14" s="83"/>
      <c r="JS14" s="83"/>
      <c r="JT14" s="83"/>
      <c r="JU14" s="83"/>
      <c r="JV14" s="83"/>
      <c r="JW14" s="83"/>
      <c r="JX14" s="83"/>
      <c r="JY14" s="83"/>
      <c r="JZ14" s="83"/>
      <c r="KA14" s="83"/>
      <c r="KB14" s="83"/>
      <c r="KC14" s="83"/>
      <c r="KD14" s="83"/>
      <c r="KE14" s="83"/>
      <c r="KF14" s="83"/>
    </row>
    <row r="15" spans="2:294" ht="18.95" customHeight="1" x14ac:dyDescent="0.35">
      <c r="B15" s="79"/>
      <c r="C15" s="82"/>
      <c r="D15" s="99"/>
      <c r="E15" s="100"/>
      <c r="F15" s="100"/>
      <c r="G15" s="100"/>
      <c r="H15" s="100"/>
      <c r="I15" s="100"/>
      <c r="J15" s="100"/>
      <c r="K15" s="100"/>
      <c r="L15" s="100"/>
      <c r="M15" s="100"/>
      <c r="N15" s="100"/>
      <c r="O15" s="101"/>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c r="HG15" s="102"/>
      <c r="HH15" s="102"/>
      <c r="HI15" s="102"/>
      <c r="HJ15" s="102"/>
      <c r="HK15" s="102"/>
      <c r="HL15" s="102"/>
      <c r="HM15" s="102"/>
      <c r="HN15" s="102"/>
      <c r="HO15" s="102"/>
      <c r="HP15" s="102"/>
      <c r="HQ15" s="102"/>
      <c r="HR15" s="102"/>
      <c r="HS15" s="102"/>
      <c r="HT15" s="102"/>
      <c r="HU15" s="102"/>
      <c r="HV15" s="102"/>
      <c r="HW15" s="102"/>
      <c r="HX15" s="102"/>
      <c r="HY15" s="102"/>
      <c r="HZ15" s="102"/>
      <c r="IA15" s="102"/>
      <c r="IB15" s="102"/>
      <c r="IC15" s="102"/>
      <c r="ID15" s="102"/>
      <c r="IE15" s="102"/>
      <c r="IF15" s="102"/>
      <c r="IG15" s="102"/>
      <c r="IH15" s="102"/>
      <c r="II15" s="102"/>
      <c r="IJ15" s="102"/>
      <c r="IK15" s="102"/>
      <c r="IL15" s="102"/>
      <c r="IM15" s="102"/>
      <c r="IN15" s="102"/>
      <c r="IO15" s="102"/>
      <c r="IP15" s="102"/>
      <c r="IQ15" s="102"/>
      <c r="IR15" s="102"/>
      <c r="IS15" s="102"/>
      <c r="IT15" s="102"/>
      <c r="IU15" s="102"/>
      <c r="IV15" s="102"/>
      <c r="IW15" s="102"/>
      <c r="IX15" s="102"/>
      <c r="IY15" s="102"/>
      <c r="IZ15" s="102"/>
      <c r="JA15" s="102"/>
      <c r="JB15" s="102"/>
      <c r="JC15" s="102"/>
      <c r="JD15" s="102"/>
      <c r="JE15" s="102"/>
      <c r="JF15" s="102"/>
      <c r="JG15" s="102"/>
      <c r="JH15" s="102"/>
      <c r="JI15" s="102"/>
      <c r="JJ15" s="102"/>
      <c r="JK15" s="102"/>
      <c r="JL15" s="102"/>
      <c r="JM15" s="102"/>
      <c r="JN15" s="102"/>
      <c r="JO15" s="102"/>
      <c r="JP15" s="102"/>
      <c r="JQ15" s="102"/>
      <c r="JR15" s="102"/>
      <c r="JS15" s="102"/>
      <c r="JT15" s="102"/>
      <c r="JU15" s="102"/>
      <c r="JV15" s="102"/>
      <c r="JW15" s="102"/>
      <c r="JX15" s="102"/>
      <c r="JY15" s="102"/>
      <c r="JZ15" s="102"/>
      <c r="KA15" s="102"/>
      <c r="KB15" s="102"/>
      <c r="KC15" s="102"/>
      <c r="KD15" s="102"/>
      <c r="KE15" s="102"/>
      <c r="KF15" s="102"/>
    </row>
    <row r="16" spans="2:294" ht="18.95" customHeight="1" x14ac:dyDescent="0.35">
      <c r="B16" s="79"/>
      <c r="C16" s="82"/>
      <c r="D16" s="103"/>
      <c r="E16" s="104"/>
      <c r="F16" s="104"/>
      <c r="G16" s="104"/>
      <c r="H16" s="104"/>
      <c r="I16" s="104"/>
      <c r="J16" s="104"/>
      <c r="K16" s="104"/>
      <c r="L16" s="104"/>
      <c r="M16" s="104"/>
      <c r="N16" s="104"/>
      <c r="O16" s="105"/>
      <c r="P16" s="106"/>
      <c r="Q16" s="106"/>
      <c r="R16" s="106"/>
      <c r="S16" s="106"/>
      <c r="T16" s="106"/>
      <c r="U16" s="10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6"/>
      <c r="BK16" s="106"/>
      <c r="BL16" s="106"/>
      <c r="BM16" s="106"/>
      <c r="BN16" s="106"/>
      <c r="BO16" s="106"/>
      <c r="BP16" s="106"/>
      <c r="BQ16" s="106"/>
      <c r="BR16" s="106"/>
      <c r="BS16" s="106"/>
      <c r="BT16" s="106"/>
      <c r="BU16" s="106"/>
      <c r="BV16" s="106"/>
      <c r="BW16" s="106"/>
      <c r="BX16" s="106"/>
      <c r="BY16" s="106"/>
      <c r="BZ16" s="106"/>
      <c r="CA16" s="106"/>
      <c r="CB16" s="106"/>
      <c r="CC16" s="106"/>
      <c r="CD16" s="106"/>
      <c r="CE16" s="106"/>
      <c r="CF16" s="106"/>
      <c r="CG16" s="106"/>
      <c r="CH16" s="106"/>
      <c r="CI16" s="106"/>
      <c r="CJ16" s="106"/>
      <c r="CK16" s="106"/>
      <c r="CL16" s="106"/>
      <c r="CM16" s="106"/>
      <c r="CN16" s="106"/>
      <c r="CO16" s="106"/>
      <c r="CP16" s="106"/>
      <c r="CQ16" s="106"/>
      <c r="CR16" s="106"/>
      <c r="CS16" s="106"/>
      <c r="CT16" s="106"/>
      <c r="CU16" s="106"/>
      <c r="CV16" s="106"/>
      <c r="CW16" s="106"/>
      <c r="CX16" s="106"/>
      <c r="CY16" s="106"/>
      <c r="CZ16" s="106"/>
      <c r="DA16" s="106"/>
      <c r="DB16" s="106"/>
      <c r="DC16" s="106"/>
      <c r="DD16" s="106"/>
      <c r="DE16" s="106"/>
      <c r="DF16" s="106"/>
      <c r="DG16" s="106"/>
      <c r="DH16" s="106"/>
      <c r="DI16" s="106"/>
      <c r="DJ16" s="106"/>
      <c r="DK16" s="106"/>
      <c r="DL16" s="106"/>
      <c r="DM16" s="106"/>
      <c r="DN16" s="106"/>
      <c r="DO16" s="106"/>
      <c r="DP16" s="106"/>
      <c r="DQ16" s="106"/>
      <c r="DR16" s="106"/>
      <c r="DS16" s="106"/>
      <c r="DT16" s="106"/>
      <c r="DU16" s="106"/>
      <c r="DV16" s="106"/>
      <c r="DW16" s="106"/>
      <c r="DX16" s="106"/>
      <c r="DY16" s="106"/>
      <c r="DZ16" s="106"/>
      <c r="EA16" s="106"/>
      <c r="EB16" s="106"/>
      <c r="EC16" s="106"/>
      <c r="ED16" s="106"/>
      <c r="EE16" s="106"/>
      <c r="EF16" s="106"/>
      <c r="EG16" s="106"/>
      <c r="EH16" s="106"/>
      <c r="EI16" s="106"/>
      <c r="EJ16" s="106"/>
      <c r="EK16" s="106"/>
      <c r="EL16" s="106"/>
      <c r="EM16" s="106"/>
      <c r="EN16" s="106"/>
      <c r="EO16" s="106"/>
      <c r="EP16" s="106"/>
      <c r="EQ16" s="106"/>
      <c r="ER16" s="106"/>
      <c r="ES16" s="106"/>
      <c r="ET16" s="106"/>
      <c r="EU16" s="106"/>
      <c r="EV16" s="106"/>
      <c r="EW16" s="106"/>
      <c r="EX16" s="106"/>
      <c r="EY16" s="106"/>
      <c r="EZ16" s="106"/>
      <c r="FA16" s="106"/>
      <c r="FB16" s="106"/>
      <c r="FC16" s="106"/>
      <c r="FD16" s="106"/>
      <c r="FE16" s="106"/>
      <c r="FF16" s="106"/>
      <c r="FG16" s="106"/>
      <c r="FH16" s="106"/>
      <c r="FI16" s="106"/>
      <c r="FJ16" s="106"/>
      <c r="FK16" s="106"/>
      <c r="FL16" s="106"/>
      <c r="FM16" s="106"/>
      <c r="FN16" s="106"/>
      <c r="FO16" s="106"/>
      <c r="FP16" s="106"/>
      <c r="FQ16" s="106"/>
      <c r="FR16" s="106"/>
      <c r="FS16" s="106"/>
      <c r="FT16" s="106"/>
      <c r="FU16" s="106"/>
      <c r="FV16" s="106"/>
      <c r="FW16" s="106"/>
      <c r="FX16" s="106"/>
      <c r="FY16" s="106"/>
      <c r="FZ16" s="106"/>
      <c r="GA16" s="106"/>
      <c r="GB16" s="106"/>
      <c r="GC16" s="106"/>
      <c r="GD16" s="106"/>
      <c r="GE16" s="106"/>
      <c r="GF16" s="106"/>
      <c r="GG16" s="106"/>
      <c r="GH16" s="106"/>
      <c r="GI16" s="106"/>
      <c r="GJ16" s="106"/>
      <c r="GK16" s="106"/>
      <c r="GL16" s="106"/>
      <c r="GM16" s="106"/>
      <c r="GN16" s="106"/>
      <c r="GO16" s="106"/>
      <c r="GP16" s="106"/>
      <c r="GQ16" s="106"/>
      <c r="GR16" s="106"/>
      <c r="GS16" s="106"/>
      <c r="GT16" s="106"/>
      <c r="GU16" s="106"/>
      <c r="GV16" s="106"/>
      <c r="GW16" s="106"/>
      <c r="GX16" s="106"/>
      <c r="GY16" s="106"/>
      <c r="GZ16" s="106"/>
      <c r="HA16" s="106"/>
      <c r="HB16" s="106"/>
      <c r="HC16" s="106"/>
      <c r="HD16" s="106"/>
      <c r="HE16" s="106"/>
      <c r="HF16" s="106"/>
      <c r="HG16" s="106"/>
      <c r="HH16" s="106"/>
      <c r="HI16" s="106"/>
      <c r="HJ16" s="106"/>
      <c r="HK16" s="106"/>
      <c r="HL16" s="106"/>
      <c r="HM16" s="106"/>
      <c r="HN16" s="106"/>
      <c r="HO16" s="106"/>
      <c r="HP16" s="106"/>
      <c r="HQ16" s="106"/>
      <c r="HR16" s="106"/>
      <c r="HS16" s="106"/>
      <c r="HT16" s="106"/>
      <c r="HU16" s="106"/>
      <c r="HV16" s="106"/>
      <c r="HW16" s="106"/>
      <c r="HX16" s="106"/>
      <c r="HY16" s="106"/>
      <c r="HZ16" s="106"/>
      <c r="IA16" s="106"/>
      <c r="IB16" s="106"/>
      <c r="IC16" s="106"/>
      <c r="ID16" s="106"/>
      <c r="IE16" s="106"/>
      <c r="IF16" s="106"/>
      <c r="IG16" s="106"/>
      <c r="IH16" s="106"/>
      <c r="II16" s="106"/>
      <c r="IJ16" s="106"/>
      <c r="IK16" s="106"/>
      <c r="IL16" s="106"/>
      <c r="IM16" s="106"/>
      <c r="IN16" s="106"/>
      <c r="IO16" s="106"/>
      <c r="IP16" s="106"/>
      <c r="IQ16" s="106"/>
      <c r="IR16" s="106"/>
      <c r="IS16" s="106"/>
      <c r="IT16" s="106"/>
      <c r="IU16" s="106"/>
      <c r="IV16" s="106"/>
      <c r="IW16" s="106"/>
      <c r="IX16" s="106"/>
      <c r="IY16" s="106"/>
      <c r="IZ16" s="106"/>
      <c r="JA16" s="106"/>
      <c r="JB16" s="106"/>
      <c r="JC16" s="106"/>
      <c r="JD16" s="106"/>
      <c r="JE16" s="106"/>
      <c r="JF16" s="106"/>
      <c r="JG16" s="106"/>
      <c r="JH16" s="106"/>
      <c r="JI16" s="106"/>
      <c r="JJ16" s="106"/>
      <c r="JK16" s="106"/>
      <c r="JL16" s="106"/>
      <c r="JM16" s="106"/>
      <c r="JN16" s="106"/>
      <c r="JO16" s="106"/>
      <c r="JP16" s="106"/>
      <c r="JQ16" s="106"/>
      <c r="JR16" s="106"/>
      <c r="JS16" s="106"/>
      <c r="JT16" s="106"/>
      <c r="JU16" s="106"/>
      <c r="JV16" s="106"/>
      <c r="JW16" s="106"/>
      <c r="JX16" s="106"/>
      <c r="JY16" s="106"/>
      <c r="JZ16" s="106"/>
      <c r="KA16" s="106"/>
      <c r="KB16" s="106"/>
      <c r="KC16" s="106"/>
      <c r="KD16" s="106"/>
      <c r="KE16" s="106"/>
      <c r="KF16" s="106"/>
    </row>
    <row r="17" spans="2:358" ht="18.95" customHeight="1" x14ac:dyDescent="0.35">
      <c r="B17" s="140"/>
      <c r="C17" s="141"/>
      <c r="D17" s="142"/>
      <c r="E17" s="143"/>
      <c r="F17" s="143"/>
      <c r="G17" s="143"/>
      <c r="H17" s="143"/>
      <c r="I17" s="143"/>
      <c r="J17" s="143"/>
      <c r="K17" s="143"/>
      <c r="L17" s="745" t="s">
        <v>222</v>
      </c>
      <c r="M17" s="746"/>
      <c r="N17" s="746"/>
      <c r="O17" s="144"/>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c r="BS17" s="107"/>
      <c r="BT17" s="107"/>
      <c r="BU17" s="107"/>
      <c r="BV17" s="107"/>
      <c r="BW17" s="107"/>
      <c r="BX17" s="107"/>
      <c r="BY17" s="107"/>
      <c r="BZ17" s="107"/>
      <c r="CA17" s="107"/>
      <c r="CB17" s="107"/>
      <c r="CC17" s="107"/>
      <c r="CD17" s="107"/>
      <c r="CE17" s="107"/>
      <c r="CF17" s="107"/>
      <c r="CG17" s="107"/>
      <c r="CH17" s="107"/>
      <c r="CI17" s="107"/>
      <c r="CJ17" s="107"/>
      <c r="CK17" s="107"/>
      <c r="CL17" s="107"/>
      <c r="CM17" s="107"/>
      <c r="CN17" s="107"/>
      <c r="CO17" s="107"/>
      <c r="CP17" s="107"/>
      <c r="CQ17" s="107"/>
      <c r="CR17" s="107"/>
      <c r="CS17" s="107"/>
      <c r="CT17" s="107"/>
      <c r="CU17" s="107"/>
      <c r="CV17" s="107"/>
      <c r="CW17" s="107"/>
      <c r="CX17" s="107"/>
      <c r="CY17" s="107"/>
      <c r="CZ17" s="107"/>
      <c r="DA17" s="107"/>
      <c r="DB17" s="107"/>
      <c r="DC17" s="107"/>
      <c r="DD17" s="107"/>
      <c r="DE17" s="107"/>
      <c r="DF17" s="107"/>
      <c r="DG17" s="107"/>
      <c r="DH17" s="107"/>
      <c r="DI17" s="107"/>
      <c r="DJ17" s="107"/>
      <c r="DK17" s="107"/>
      <c r="DL17" s="107"/>
      <c r="DM17" s="107"/>
      <c r="DN17" s="107"/>
      <c r="DO17" s="107"/>
      <c r="DP17" s="107"/>
      <c r="DQ17" s="107"/>
      <c r="DR17" s="107"/>
      <c r="DS17" s="107"/>
      <c r="DT17" s="107"/>
      <c r="DU17" s="107"/>
      <c r="DV17" s="107"/>
      <c r="DW17" s="107"/>
      <c r="DX17" s="107"/>
      <c r="DY17" s="107"/>
      <c r="DZ17" s="107"/>
      <c r="EA17" s="107"/>
      <c r="EB17" s="107"/>
      <c r="EC17" s="107"/>
      <c r="ED17" s="107"/>
      <c r="EE17" s="107"/>
      <c r="EF17" s="107"/>
      <c r="EG17" s="107"/>
      <c r="EH17" s="107"/>
      <c r="EI17" s="107"/>
      <c r="EJ17" s="107"/>
      <c r="EK17" s="107"/>
      <c r="EL17" s="107"/>
      <c r="EM17" s="107"/>
      <c r="EN17" s="107"/>
      <c r="EO17" s="107"/>
      <c r="EP17" s="107"/>
      <c r="EQ17" s="107"/>
      <c r="ER17" s="107"/>
      <c r="ES17" s="107"/>
      <c r="ET17" s="107"/>
      <c r="EU17" s="107"/>
      <c r="EV17" s="107"/>
      <c r="EW17" s="107"/>
      <c r="EX17" s="107"/>
      <c r="EY17" s="107"/>
      <c r="EZ17" s="107"/>
      <c r="FA17" s="107"/>
      <c r="FB17" s="107"/>
      <c r="FC17" s="107"/>
      <c r="FD17" s="107"/>
      <c r="FE17" s="107"/>
      <c r="FF17" s="107"/>
      <c r="FG17" s="107"/>
      <c r="FH17" s="107"/>
      <c r="FI17" s="107"/>
      <c r="FJ17" s="107"/>
      <c r="FK17" s="107"/>
      <c r="FL17" s="107"/>
      <c r="FM17" s="107"/>
      <c r="FN17" s="107"/>
      <c r="FO17" s="107"/>
      <c r="FP17" s="107"/>
      <c r="FQ17" s="107"/>
      <c r="FR17" s="107"/>
      <c r="FS17" s="107"/>
      <c r="FT17" s="107"/>
      <c r="FU17" s="107"/>
      <c r="FV17" s="107"/>
      <c r="FW17" s="107"/>
      <c r="FX17" s="107"/>
      <c r="FY17" s="107"/>
      <c r="FZ17" s="107"/>
      <c r="GA17" s="107"/>
      <c r="GB17" s="107"/>
      <c r="GC17" s="107"/>
      <c r="GD17" s="107"/>
      <c r="GE17" s="107"/>
      <c r="GF17" s="107"/>
      <c r="GG17" s="107"/>
      <c r="GH17" s="107"/>
      <c r="GI17" s="107"/>
      <c r="GJ17" s="107"/>
      <c r="GK17" s="107"/>
      <c r="GL17" s="107"/>
      <c r="GM17" s="107"/>
      <c r="GN17" s="107"/>
      <c r="GO17" s="107"/>
      <c r="GP17" s="107"/>
      <c r="GQ17" s="107"/>
      <c r="GR17" s="107"/>
      <c r="GS17" s="107"/>
      <c r="GT17" s="107"/>
      <c r="GU17" s="107"/>
      <c r="GV17" s="107"/>
      <c r="GW17" s="107"/>
      <c r="GX17" s="107"/>
      <c r="GY17" s="107"/>
      <c r="GZ17" s="107"/>
      <c r="HA17" s="107"/>
      <c r="HB17" s="107"/>
      <c r="HC17" s="107"/>
      <c r="HD17" s="107"/>
      <c r="HE17" s="107"/>
      <c r="HF17" s="107"/>
      <c r="HG17" s="107"/>
      <c r="HH17" s="107"/>
      <c r="HI17" s="107"/>
      <c r="HJ17" s="107"/>
      <c r="HK17" s="107"/>
      <c r="HL17" s="107"/>
      <c r="HM17" s="107"/>
      <c r="HN17" s="107"/>
      <c r="HO17" s="107"/>
      <c r="HP17" s="107"/>
      <c r="HQ17" s="107"/>
      <c r="HR17" s="107"/>
      <c r="HS17" s="107"/>
      <c r="HT17" s="107"/>
      <c r="HU17" s="107"/>
      <c r="HV17" s="107"/>
      <c r="HW17" s="107"/>
      <c r="HX17" s="107"/>
      <c r="HY17" s="107"/>
      <c r="HZ17" s="107"/>
      <c r="IA17" s="107"/>
      <c r="IB17" s="107"/>
      <c r="IC17" s="107"/>
      <c r="ID17" s="107"/>
      <c r="IE17" s="107"/>
      <c r="IF17" s="107"/>
      <c r="IG17" s="107"/>
      <c r="IH17" s="107"/>
      <c r="II17" s="107"/>
      <c r="IJ17" s="107"/>
      <c r="IK17" s="107"/>
      <c r="IL17" s="107"/>
      <c r="IM17" s="107"/>
      <c r="IN17" s="107"/>
      <c r="IO17" s="107"/>
      <c r="IP17" s="107"/>
      <c r="IQ17" s="107"/>
      <c r="IR17" s="107"/>
      <c r="IS17" s="107"/>
      <c r="IT17" s="107"/>
      <c r="IU17" s="107"/>
      <c r="IV17" s="107"/>
      <c r="IW17" s="107"/>
      <c r="IX17" s="107"/>
      <c r="IY17" s="107"/>
      <c r="IZ17" s="107"/>
      <c r="JA17" s="107"/>
      <c r="JB17" s="107"/>
      <c r="JC17" s="107"/>
      <c r="JD17" s="107"/>
      <c r="JE17" s="107"/>
      <c r="JF17" s="107"/>
      <c r="JG17" s="107"/>
      <c r="JH17" s="107"/>
      <c r="JI17" s="107"/>
      <c r="JJ17" s="107"/>
      <c r="JK17" s="107"/>
      <c r="JL17" s="107"/>
      <c r="JM17" s="107"/>
      <c r="JN17" s="107"/>
      <c r="JO17" s="107"/>
      <c r="JP17" s="107"/>
      <c r="JQ17" s="107"/>
      <c r="JR17" s="107"/>
      <c r="JS17" s="107"/>
      <c r="JT17" s="107"/>
      <c r="JU17" s="107"/>
      <c r="JV17" s="107"/>
      <c r="JW17" s="107"/>
      <c r="JX17" s="107"/>
      <c r="JY17" s="107"/>
      <c r="JZ17" s="107"/>
      <c r="KA17" s="107"/>
      <c r="KB17" s="107"/>
      <c r="KC17" s="107"/>
      <c r="KD17" s="107"/>
      <c r="KE17" s="107"/>
      <c r="KF17" s="107"/>
    </row>
    <row r="18" spans="2:358" ht="18.95" customHeight="1" x14ac:dyDescent="0.35">
      <c r="C18" s="83"/>
      <c r="D18" s="108"/>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c r="BS18" s="107"/>
      <c r="BT18" s="107"/>
      <c r="BU18" s="107"/>
      <c r="BV18" s="107"/>
      <c r="BW18" s="107"/>
      <c r="BX18" s="107"/>
      <c r="BY18" s="107"/>
      <c r="BZ18" s="107"/>
      <c r="CA18" s="107"/>
      <c r="CB18" s="107"/>
      <c r="CC18" s="107"/>
      <c r="CD18" s="107"/>
      <c r="CE18" s="107"/>
      <c r="CF18" s="107"/>
      <c r="CG18" s="107"/>
      <c r="CH18" s="107"/>
      <c r="CI18" s="107"/>
      <c r="CJ18" s="107"/>
      <c r="CK18" s="107"/>
      <c r="CL18" s="107"/>
      <c r="CM18" s="107"/>
      <c r="CN18" s="107"/>
      <c r="CO18" s="107"/>
      <c r="CP18" s="107"/>
      <c r="CQ18" s="107"/>
      <c r="CR18" s="107"/>
      <c r="CS18" s="107"/>
      <c r="CT18" s="107"/>
      <c r="CU18" s="107"/>
      <c r="CV18" s="107"/>
      <c r="CW18" s="107"/>
      <c r="CX18" s="107"/>
      <c r="CY18" s="107"/>
      <c r="CZ18" s="107"/>
      <c r="DA18" s="107"/>
      <c r="DB18" s="107"/>
      <c r="DC18" s="107"/>
      <c r="DD18" s="107"/>
      <c r="DE18" s="107"/>
      <c r="DF18" s="107"/>
      <c r="DG18" s="107"/>
      <c r="DH18" s="107"/>
      <c r="DI18" s="107"/>
      <c r="DJ18" s="107"/>
      <c r="DK18" s="107"/>
      <c r="DL18" s="107"/>
      <c r="DM18" s="107"/>
      <c r="DN18" s="107"/>
      <c r="DO18" s="107"/>
      <c r="DP18" s="107"/>
      <c r="DQ18" s="107"/>
      <c r="DR18" s="107"/>
      <c r="DS18" s="107"/>
      <c r="DT18" s="107"/>
      <c r="DU18" s="107"/>
      <c r="DV18" s="107"/>
      <c r="DW18" s="107"/>
      <c r="DX18" s="107"/>
      <c r="DY18" s="107"/>
      <c r="DZ18" s="107"/>
      <c r="EA18" s="107"/>
      <c r="EB18" s="107"/>
      <c r="EC18" s="107"/>
      <c r="ED18" s="107"/>
      <c r="EE18" s="107"/>
      <c r="EF18" s="107"/>
      <c r="EG18" s="107"/>
      <c r="EH18" s="107"/>
      <c r="EI18" s="107"/>
      <c r="EJ18" s="107"/>
      <c r="EK18" s="107"/>
      <c r="EL18" s="107"/>
      <c r="EM18" s="107"/>
      <c r="EN18" s="107"/>
      <c r="EO18" s="107"/>
      <c r="EP18" s="107"/>
      <c r="EQ18" s="107"/>
      <c r="ER18" s="107"/>
      <c r="ES18" s="107"/>
      <c r="ET18" s="107"/>
      <c r="EU18" s="107"/>
      <c r="EV18" s="107"/>
      <c r="EW18" s="107"/>
      <c r="EX18" s="107"/>
      <c r="EY18" s="107"/>
      <c r="EZ18" s="107"/>
      <c r="FA18" s="107"/>
      <c r="FB18" s="107"/>
      <c r="FC18" s="107"/>
      <c r="FD18" s="107"/>
      <c r="FE18" s="107"/>
      <c r="FF18" s="107"/>
      <c r="FG18" s="107"/>
      <c r="FH18" s="107"/>
      <c r="FI18" s="107"/>
      <c r="FJ18" s="107"/>
      <c r="FK18" s="107"/>
      <c r="FL18" s="107"/>
      <c r="FM18" s="107"/>
      <c r="FN18" s="107"/>
      <c r="FO18" s="107"/>
      <c r="FP18" s="107"/>
      <c r="FQ18" s="107"/>
      <c r="FR18" s="107"/>
      <c r="FS18" s="107"/>
      <c r="FT18" s="107"/>
      <c r="FU18" s="107"/>
      <c r="FV18" s="107"/>
      <c r="FW18" s="107"/>
      <c r="FX18" s="107"/>
      <c r="FY18" s="107"/>
      <c r="FZ18" s="107"/>
      <c r="GA18" s="107"/>
      <c r="GB18" s="107"/>
      <c r="GC18" s="107"/>
      <c r="GD18" s="107"/>
      <c r="GE18" s="107"/>
      <c r="GF18" s="107"/>
      <c r="GG18" s="107"/>
      <c r="GH18" s="107"/>
      <c r="GI18" s="107"/>
      <c r="GJ18" s="107"/>
      <c r="GK18" s="107"/>
      <c r="GL18" s="107"/>
      <c r="GM18" s="107"/>
      <c r="GN18" s="107"/>
      <c r="GO18" s="107"/>
      <c r="GP18" s="107"/>
      <c r="GQ18" s="107"/>
      <c r="GR18" s="107"/>
      <c r="GS18" s="107"/>
      <c r="GT18" s="107"/>
      <c r="GU18" s="107"/>
      <c r="GV18" s="107"/>
      <c r="GW18" s="107"/>
      <c r="GX18" s="107"/>
      <c r="GY18" s="107"/>
      <c r="GZ18" s="107"/>
      <c r="HA18" s="107"/>
      <c r="HB18" s="107"/>
      <c r="HC18" s="107"/>
      <c r="HD18" s="107"/>
      <c r="HE18" s="107"/>
      <c r="HF18" s="107"/>
      <c r="HG18" s="107"/>
      <c r="HH18" s="107"/>
      <c r="HI18" s="107"/>
      <c r="HJ18" s="107"/>
      <c r="HK18" s="107"/>
      <c r="HL18" s="107"/>
      <c r="HM18" s="107"/>
      <c r="HN18" s="107"/>
      <c r="HO18" s="107"/>
      <c r="HP18" s="107"/>
      <c r="HQ18" s="107"/>
      <c r="HR18" s="107"/>
      <c r="HS18" s="107"/>
      <c r="HT18" s="107"/>
      <c r="HU18" s="107"/>
      <c r="HV18" s="107"/>
      <c r="HW18" s="107"/>
      <c r="HX18" s="107"/>
      <c r="HY18" s="107"/>
      <c r="HZ18" s="107"/>
      <c r="IA18" s="107"/>
      <c r="IB18" s="107"/>
      <c r="IC18" s="107"/>
      <c r="ID18" s="107"/>
      <c r="IE18" s="107"/>
      <c r="IF18" s="107"/>
      <c r="IG18" s="107"/>
      <c r="IH18" s="107"/>
      <c r="II18" s="107"/>
      <c r="IJ18" s="107"/>
      <c r="IK18" s="107"/>
      <c r="IL18" s="107"/>
      <c r="IM18" s="107"/>
      <c r="IN18" s="107"/>
      <c r="IO18" s="107"/>
      <c r="IP18" s="107"/>
      <c r="IQ18" s="107"/>
      <c r="IR18" s="107"/>
      <c r="IS18" s="107"/>
      <c r="IT18" s="107"/>
      <c r="IU18" s="107"/>
      <c r="IV18" s="107"/>
      <c r="IW18" s="107"/>
      <c r="IX18" s="107"/>
      <c r="IY18" s="107"/>
      <c r="IZ18" s="107"/>
      <c r="JA18" s="107"/>
      <c r="JB18" s="107"/>
      <c r="JC18" s="107"/>
      <c r="JD18" s="107"/>
      <c r="JE18" s="107"/>
      <c r="JF18" s="107"/>
      <c r="JG18" s="107"/>
      <c r="JH18" s="107"/>
      <c r="JI18" s="107"/>
      <c r="JJ18" s="107"/>
      <c r="JK18" s="107"/>
      <c r="JL18" s="107"/>
      <c r="JM18" s="107"/>
      <c r="JN18" s="107"/>
      <c r="JO18" s="107"/>
      <c r="JP18" s="107"/>
      <c r="JQ18" s="107"/>
      <c r="JR18" s="107"/>
      <c r="JS18" s="107"/>
      <c r="JT18" s="107"/>
      <c r="JU18" s="107"/>
      <c r="JV18" s="107"/>
      <c r="JW18" s="107"/>
      <c r="JX18" s="107"/>
      <c r="JY18" s="107"/>
      <c r="JZ18" s="107"/>
      <c r="KA18" s="107"/>
      <c r="KB18" s="107"/>
      <c r="KC18" s="107"/>
      <c r="KD18" s="107"/>
      <c r="KE18" s="107"/>
      <c r="KF18" s="107"/>
    </row>
    <row r="19" spans="2:358" ht="18.95" hidden="1" customHeight="1" x14ac:dyDescent="0.35">
      <c r="C19" s="83"/>
      <c r="D19" s="108"/>
      <c r="E19" s="109"/>
      <c r="F19" s="107"/>
      <c r="G19" s="107"/>
      <c r="H19" s="107"/>
      <c r="I19" s="107"/>
      <c r="J19" s="107"/>
      <c r="K19" s="107"/>
      <c r="L19" s="107"/>
      <c r="M19" s="107"/>
      <c r="N19" s="107"/>
      <c r="O19" s="107"/>
      <c r="P19" s="107"/>
      <c r="Q19" s="109"/>
      <c r="R19" s="107"/>
      <c r="S19" s="107"/>
      <c r="T19" s="107"/>
      <c r="U19" s="107"/>
      <c r="V19" s="107"/>
      <c r="W19" s="107"/>
      <c r="X19" s="107"/>
      <c r="Y19" s="107"/>
      <c r="Z19" s="107"/>
      <c r="AA19" s="107"/>
      <c r="AB19" s="107"/>
      <c r="AC19" s="109"/>
      <c r="AD19" s="107"/>
      <c r="AE19" s="107"/>
      <c r="AF19" s="107"/>
      <c r="AG19" s="107"/>
      <c r="AH19" s="107"/>
      <c r="AI19" s="107"/>
      <c r="AJ19" s="107"/>
      <c r="AK19" s="107"/>
      <c r="AL19" s="107"/>
      <c r="AM19" s="107"/>
      <c r="AN19" s="107"/>
      <c r="AO19" s="109"/>
      <c r="AP19" s="107"/>
      <c r="AQ19" s="107"/>
      <c r="AR19" s="107"/>
      <c r="AS19" s="107"/>
      <c r="AT19" s="107"/>
      <c r="AU19" s="107"/>
      <c r="AV19" s="107"/>
      <c r="AW19" s="107"/>
      <c r="AX19" s="107"/>
      <c r="AY19" s="107"/>
      <c r="AZ19" s="107"/>
      <c r="BA19" s="109"/>
      <c r="BB19" s="107"/>
      <c r="BC19" s="107"/>
      <c r="BD19" s="107"/>
      <c r="BE19" s="107"/>
      <c r="BF19" s="107"/>
      <c r="BG19" s="107"/>
      <c r="BH19" s="107"/>
      <c r="BI19" s="107"/>
      <c r="BJ19" s="107"/>
      <c r="BK19" s="107"/>
      <c r="BL19" s="107"/>
      <c r="BM19" s="109"/>
      <c r="BN19" s="107"/>
      <c r="BO19" s="107"/>
      <c r="BP19" s="107"/>
      <c r="BQ19" s="107"/>
      <c r="BR19" s="107"/>
      <c r="BS19" s="107"/>
      <c r="BT19" s="107"/>
      <c r="BU19" s="107"/>
      <c r="BV19" s="107"/>
      <c r="BW19" s="107"/>
      <c r="BX19" s="107"/>
      <c r="BY19" s="109"/>
      <c r="BZ19" s="107"/>
      <c r="CA19" s="107"/>
      <c r="CB19" s="107"/>
      <c r="CC19" s="107"/>
      <c r="CD19" s="107"/>
      <c r="CE19" s="107"/>
      <c r="CF19" s="107"/>
      <c r="CG19" s="107"/>
      <c r="CH19" s="107"/>
      <c r="CI19" s="107"/>
      <c r="CJ19" s="107"/>
      <c r="CK19" s="109"/>
      <c r="CL19" s="107"/>
      <c r="CM19" s="107"/>
      <c r="CN19" s="107"/>
      <c r="CO19" s="107"/>
      <c r="CP19" s="107"/>
      <c r="CQ19" s="107"/>
      <c r="CR19" s="107"/>
      <c r="CS19" s="107"/>
      <c r="CT19" s="107"/>
      <c r="CU19" s="107"/>
      <c r="CV19" s="107"/>
      <c r="CW19" s="109"/>
      <c r="CX19" s="107"/>
      <c r="CY19" s="107"/>
      <c r="CZ19" s="107"/>
      <c r="DA19" s="107"/>
      <c r="DB19" s="107"/>
      <c r="DC19" s="107"/>
      <c r="DD19" s="107"/>
      <c r="DE19" s="107"/>
      <c r="DF19" s="107"/>
      <c r="DG19" s="107"/>
      <c r="DH19" s="107"/>
      <c r="DI19" s="109"/>
      <c r="DJ19" s="107"/>
      <c r="DK19" s="107"/>
      <c r="DL19" s="107"/>
      <c r="DM19" s="107"/>
      <c r="DN19" s="107"/>
      <c r="DO19" s="107"/>
      <c r="DP19" s="107"/>
      <c r="DQ19" s="107"/>
      <c r="DR19" s="107"/>
      <c r="DS19" s="107"/>
      <c r="DT19" s="107"/>
      <c r="DU19" s="109"/>
      <c r="DV19" s="107"/>
      <c r="DW19" s="107"/>
      <c r="DX19" s="107"/>
      <c r="DY19" s="107"/>
      <c r="DZ19" s="107"/>
      <c r="EA19" s="107"/>
      <c r="EB19" s="107"/>
      <c r="EC19" s="107"/>
      <c r="ED19" s="107"/>
      <c r="EE19" s="107"/>
      <c r="EF19" s="107"/>
      <c r="EG19" s="109"/>
      <c r="EH19" s="107"/>
      <c r="EI19" s="107"/>
      <c r="EJ19" s="107"/>
      <c r="EK19" s="107"/>
      <c r="EL19" s="107"/>
      <c r="EM19" s="107"/>
      <c r="EN19" s="107"/>
      <c r="EO19" s="107"/>
      <c r="EP19" s="107"/>
      <c r="EQ19" s="107"/>
      <c r="ER19" s="107"/>
      <c r="ES19" s="109"/>
      <c r="ET19" s="107"/>
      <c r="EU19" s="107"/>
      <c r="EV19" s="107"/>
      <c r="EW19" s="107"/>
      <c r="EX19" s="107"/>
      <c r="EY19" s="107"/>
      <c r="EZ19" s="107"/>
      <c r="FA19" s="107"/>
      <c r="FB19" s="107"/>
      <c r="FC19" s="107"/>
      <c r="FD19" s="107"/>
      <c r="FE19" s="109"/>
      <c r="FF19" s="107"/>
      <c r="FG19" s="107"/>
      <c r="FH19" s="107"/>
      <c r="FI19" s="107"/>
      <c r="FJ19" s="107"/>
      <c r="FK19" s="107"/>
      <c r="FL19" s="107"/>
      <c r="FM19" s="107"/>
      <c r="FN19" s="107"/>
      <c r="FO19" s="107"/>
      <c r="FP19" s="107"/>
      <c r="FQ19" s="109"/>
      <c r="FR19" s="107"/>
      <c r="FS19" s="107"/>
      <c r="FT19" s="107"/>
      <c r="FU19" s="107"/>
      <c r="FV19" s="107"/>
      <c r="FW19" s="107"/>
      <c r="FX19" s="107"/>
      <c r="FY19" s="107"/>
      <c r="FZ19" s="107"/>
      <c r="GA19" s="107"/>
      <c r="GB19" s="107"/>
      <c r="GC19" s="109"/>
      <c r="GD19" s="107"/>
      <c r="GE19" s="107"/>
      <c r="GF19" s="107"/>
      <c r="GG19" s="107"/>
      <c r="GH19" s="107"/>
      <c r="GI19" s="107"/>
      <c r="GJ19" s="107"/>
      <c r="GK19" s="107"/>
      <c r="GL19" s="107"/>
      <c r="GM19" s="107"/>
      <c r="GN19" s="107"/>
      <c r="GO19" s="109"/>
      <c r="GP19" s="107"/>
      <c r="GQ19" s="107"/>
      <c r="GR19" s="107"/>
      <c r="GS19" s="107"/>
      <c r="GT19" s="107"/>
      <c r="GU19" s="107"/>
      <c r="GV19" s="107"/>
      <c r="GW19" s="107"/>
      <c r="GX19" s="107"/>
      <c r="GY19" s="107"/>
      <c r="GZ19" s="107"/>
      <c r="HA19" s="109"/>
      <c r="HB19" s="107"/>
      <c r="HC19" s="107"/>
      <c r="HD19" s="107"/>
      <c r="HE19" s="107"/>
      <c r="HF19" s="107"/>
      <c r="HG19" s="107"/>
      <c r="HH19" s="107"/>
      <c r="HI19" s="107"/>
      <c r="HJ19" s="107"/>
      <c r="HK19" s="107"/>
      <c r="HL19" s="107"/>
      <c r="HM19" s="109"/>
      <c r="HN19" s="107"/>
      <c r="HO19" s="107"/>
      <c r="HP19" s="107"/>
      <c r="HQ19" s="107"/>
      <c r="HR19" s="107"/>
      <c r="HS19" s="107"/>
      <c r="HT19" s="107"/>
      <c r="HU19" s="107"/>
      <c r="HV19" s="107"/>
      <c r="HW19" s="107"/>
      <c r="HX19" s="107"/>
      <c r="HY19" s="109"/>
      <c r="HZ19" s="107"/>
      <c r="IA19" s="107"/>
      <c r="IB19" s="107"/>
      <c r="IC19" s="107"/>
      <c r="ID19" s="107"/>
      <c r="IE19" s="107"/>
      <c r="IF19" s="107"/>
      <c r="IG19" s="107"/>
      <c r="IH19" s="107"/>
      <c r="II19" s="107"/>
      <c r="IJ19" s="107"/>
      <c r="IK19" s="109"/>
      <c r="IL19" s="107"/>
      <c r="IM19" s="107"/>
      <c r="IN19" s="107"/>
      <c r="IO19" s="107"/>
      <c r="IP19" s="107"/>
      <c r="IQ19" s="107"/>
      <c r="IR19" s="107"/>
      <c r="IS19" s="107"/>
      <c r="IT19" s="107"/>
      <c r="IU19" s="107"/>
      <c r="IV19" s="107"/>
      <c r="IW19" s="109"/>
      <c r="IX19" s="107"/>
      <c r="IY19" s="107"/>
      <c r="IZ19" s="107"/>
      <c r="JA19" s="107"/>
      <c r="JB19" s="107"/>
      <c r="JC19" s="107"/>
      <c r="JD19" s="107"/>
      <c r="JE19" s="107"/>
      <c r="JF19" s="107"/>
      <c r="JG19" s="107"/>
      <c r="JH19" s="107"/>
      <c r="JI19" s="109"/>
      <c r="JJ19" s="107"/>
      <c r="JK19" s="107"/>
      <c r="JL19" s="107"/>
      <c r="JM19" s="107"/>
      <c r="JN19" s="107"/>
      <c r="JO19" s="107"/>
      <c r="JP19" s="107"/>
      <c r="JQ19" s="107"/>
      <c r="JR19" s="107"/>
      <c r="JS19" s="107"/>
      <c r="JT19" s="107"/>
      <c r="JU19" s="109"/>
      <c r="JV19" s="107"/>
      <c r="JW19" s="107"/>
      <c r="JX19" s="107"/>
      <c r="JY19" s="107"/>
      <c r="JZ19" s="107"/>
      <c r="KA19" s="107"/>
      <c r="KB19" s="107"/>
      <c r="KC19" s="107"/>
      <c r="KD19" s="107"/>
      <c r="KE19" s="107"/>
      <c r="KF19" s="107"/>
    </row>
    <row r="20" spans="2:358" ht="18.95" hidden="1" customHeight="1" x14ac:dyDescent="0.35">
      <c r="C20" s="83"/>
      <c r="D20" s="108"/>
      <c r="E20" s="110"/>
      <c r="F20" s="110"/>
      <c r="G20" s="11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10"/>
      <c r="CS20" s="110"/>
      <c r="CT20" s="110"/>
      <c r="CU20" s="110"/>
      <c r="CV20" s="110"/>
      <c r="CW20" s="110"/>
      <c r="CX20" s="110"/>
      <c r="CY20" s="110"/>
      <c r="CZ20" s="110"/>
      <c r="DA20" s="110"/>
      <c r="DB20" s="110"/>
      <c r="DC20" s="110"/>
      <c r="DD20" s="110"/>
      <c r="DE20" s="110"/>
      <c r="DF20" s="110"/>
      <c r="DG20" s="110"/>
      <c r="DH20" s="110"/>
      <c r="DI20" s="110"/>
      <c r="DJ20" s="110"/>
      <c r="DK20" s="110"/>
      <c r="DL20" s="110"/>
      <c r="DM20" s="110"/>
      <c r="DN20" s="110"/>
      <c r="DO20" s="110"/>
      <c r="DP20" s="110"/>
      <c r="DQ20" s="110"/>
      <c r="DR20" s="110"/>
      <c r="DS20" s="110"/>
      <c r="DT20" s="110"/>
      <c r="DU20" s="110"/>
      <c r="DV20" s="110"/>
      <c r="DW20" s="110"/>
      <c r="DX20" s="110"/>
      <c r="DY20" s="110"/>
      <c r="DZ20" s="110"/>
      <c r="EA20" s="110"/>
      <c r="EB20" s="110"/>
      <c r="EC20" s="110"/>
      <c r="ED20" s="110"/>
      <c r="EE20" s="110"/>
      <c r="EF20" s="110"/>
      <c r="EG20" s="110"/>
      <c r="EH20" s="110"/>
      <c r="EI20" s="110"/>
      <c r="EJ20" s="110"/>
      <c r="EK20" s="110"/>
      <c r="EL20" s="110"/>
      <c r="EM20" s="110"/>
      <c r="EN20" s="110"/>
      <c r="EO20" s="110"/>
      <c r="EP20" s="110"/>
      <c r="EQ20" s="110"/>
      <c r="ER20" s="110"/>
      <c r="ES20" s="110"/>
      <c r="ET20" s="110"/>
      <c r="EU20" s="110"/>
      <c r="EV20" s="110"/>
      <c r="EW20" s="110"/>
      <c r="EX20" s="110"/>
      <c r="EY20" s="110"/>
      <c r="EZ20" s="110"/>
      <c r="FA20" s="110"/>
      <c r="FB20" s="110"/>
      <c r="FC20" s="110"/>
      <c r="FD20" s="110"/>
      <c r="FE20" s="110"/>
      <c r="FF20" s="110"/>
      <c r="FG20" s="110"/>
      <c r="FH20" s="110"/>
      <c r="FI20" s="110"/>
      <c r="FJ20" s="110"/>
      <c r="FK20" s="110"/>
      <c r="FL20" s="110"/>
      <c r="FM20" s="110"/>
      <c r="FN20" s="110"/>
      <c r="FO20" s="110"/>
      <c r="FP20" s="110"/>
      <c r="FQ20" s="110"/>
      <c r="FR20" s="110"/>
      <c r="FS20" s="110"/>
      <c r="FT20" s="110"/>
      <c r="FU20" s="110"/>
      <c r="FV20" s="110"/>
      <c r="FW20" s="110"/>
      <c r="FX20" s="110"/>
      <c r="FY20" s="110"/>
      <c r="FZ20" s="110"/>
      <c r="GA20" s="110"/>
      <c r="GB20" s="110"/>
      <c r="GC20" s="110"/>
      <c r="GD20" s="110"/>
      <c r="GE20" s="110"/>
      <c r="GF20" s="110"/>
      <c r="GG20" s="110"/>
      <c r="GH20" s="110"/>
      <c r="GI20" s="110"/>
      <c r="GJ20" s="110"/>
      <c r="GK20" s="110"/>
      <c r="GL20" s="110"/>
      <c r="GM20" s="110"/>
      <c r="GN20" s="110"/>
      <c r="GO20" s="110"/>
      <c r="GP20" s="110"/>
      <c r="GQ20" s="110"/>
      <c r="GR20" s="110"/>
      <c r="GS20" s="110"/>
      <c r="GT20" s="110"/>
      <c r="GU20" s="110"/>
      <c r="GV20" s="110"/>
      <c r="GW20" s="110"/>
      <c r="GX20" s="110"/>
      <c r="GY20" s="110"/>
      <c r="GZ20" s="110"/>
      <c r="HA20" s="110"/>
      <c r="HB20" s="110"/>
      <c r="HC20" s="110"/>
      <c r="HD20" s="110"/>
      <c r="HE20" s="110"/>
      <c r="HF20" s="110"/>
      <c r="HG20" s="110"/>
      <c r="HH20" s="110"/>
      <c r="HI20" s="110"/>
      <c r="HJ20" s="110"/>
      <c r="HK20" s="110"/>
      <c r="HL20" s="110"/>
      <c r="HM20" s="110"/>
      <c r="HN20" s="110"/>
      <c r="HO20" s="110"/>
      <c r="HP20" s="110"/>
      <c r="HQ20" s="110"/>
      <c r="HR20" s="110"/>
      <c r="HS20" s="110"/>
      <c r="HT20" s="110"/>
      <c r="HU20" s="110"/>
      <c r="HV20" s="110"/>
      <c r="HW20" s="110"/>
      <c r="HX20" s="110"/>
      <c r="HY20" s="110"/>
      <c r="HZ20" s="110"/>
      <c r="IA20" s="110"/>
      <c r="IB20" s="110"/>
      <c r="IC20" s="110"/>
      <c r="ID20" s="110"/>
      <c r="IE20" s="110"/>
      <c r="IF20" s="110"/>
      <c r="IG20" s="110"/>
      <c r="IH20" s="110"/>
      <c r="II20" s="110"/>
      <c r="IJ20" s="110"/>
      <c r="IK20" s="110"/>
      <c r="IL20" s="110"/>
      <c r="IM20" s="110"/>
      <c r="IN20" s="110"/>
      <c r="IO20" s="110"/>
      <c r="IP20" s="110"/>
      <c r="IQ20" s="110"/>
      <c r="IR20" s="110"/>
      <c r="IS20" s="110"/>
      <c r="IT20" s="110"/>
      <c r="IU20" s="110"/>
      <c r="IV20" s="110"/>
      <c r="IW20" s="110"/>
      <c r="IX20" s="110"/>
      <c r="IY20" s="110"/>
      <c r="IZ20" s="110"/>
      <c r="JA20" s="110"/>
      <c r="JB20" s="110"/>
      <c r="JC20" s="110"/>
      <c r="JD20" s="110"/>
      <c r="JE20" s="110"/>
      <c r="JF20" s="110"/>
      <c r="JG20" s="110"/>
      <c r="JH20" s="110"/>
      <c r="JI20" s="110"/>
      <c r="JJ20" s="110"/>
      <c r="JK20" s="110"/>
      <c r="JL20" s="110"/>
      <c r="JM20" s="110"/>
      <c r="JN20" s="110"/>
      <c r="JO20" s="110"/>
      <c r="JP20" s="110"/>
      <c r="JQ20" s="110"/>
      <c r="JR20" s="110"/>
      <c r="JS20" s="110"/>
      <c r="JT20" s="110"/>
      <c r="JU20" s="110"/>
      <c r="JV20" s="110"/>
      <c r="JW20" s="110"/>
      <c r="JX20" s="110"/>
      <c r="JY20" s="110"/>
      <c r="JZ20" s="110"/>
      <c r="KA20" s="110"/>
      <c r="KB20" s="110"/>
      <c r="KC20" s="110"/>
      <c r="KD20" s="110"/>
      <c r="KE20" s="110"/>
      <c r="KF20" s="110"/>
    </row>
    <row r="21" spans="2:358" ht="18.95" hidden="1" customHeight="1" x14ac:dyDescent="0.35">
      <c r="C21" s="83"/>
      <c r="D21" s="108"/>
      <c r="E21" s="110"/>
      <c r="F21" s="110"/>
      <c r="G21" s="110"/>
      <c r="H21" s="110"/>
      <c r="I21" s="110"/>
      <c r="J21" s="110"/>
      <c r="K21" s="110"/>
      <c r="L21" s="110"/>
      <c r="M21" s="110"/>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10"/>
      <c r="CU21" s="110"/>
      <c r="CV21" s="110"/>
      <c r="CW21" s="110"/>
      <c r="CX21" s="110"/>
      <c r="CY21" s="110"/>
      <c r="CZ21" s="110"/>
      <c r="DA21" s="110"/>
      <c r="DB21" s="110"/>
      <c r="DC21" s="110"/>
      <c r="DD21" s="110"/>
      <c r="DE21" s="110"/>
      <c r="DF21" s="110"/>
      <c r="DG21" s="110"/>
      <c r="DH21" s="110"/>
      <c r="DI21" s="110"/>
      <c r="DJ21" s="110"/>
      <c r="DK21" s="110"/>
      <c r="DL21" s="110"/>
      <c r="DM21" s="110"/>
      <c r="DN21" s="110"/>
      <c r="DO21" s="110"/>
      <c r="DP21" s="110"/>
      <c r="DQ21" s="110"/>
      <c r="DR21" s="110"/>
      <c r="DS21" s="110"/>
      <c r="DT21" s="110"/>
      <c r="DU21" s="110"/>
      <c r="DV21" s="110"/>
      <c r="DW21" s="110"/>
      <c r="DX21" s="110"/>
      <c r="DY21" s="110"/>
      <c r="DZ21" s="110"/>
      <c r="EA21" s="110"/>
      <c r="EB21" s="110"/>
      <c r="EC21" s="110"/>
      <c r="ED21" s="110"/>
      <c r="EE21" s="110"/>
      <c r="EF21" s="110"/>
      <c r="EG21" s="110"/>
      <c r="EH21" s="110"/>
      <c r="EI21" s="110"/>
      <c r="EJ21" s="110"/>
      <c r="EK21" s="110"/>
      <c r="EL21" s="110"/>
      <c r="EM21" s="110"/>
      <c r="EN21" s="110"/>
      <c r="EO21" s="110"/>
      <c r="EP21" s="110"/>
      <c r="EQ21" s="110"/>
      <c r="ER21" s="110"/>
      <c r="ES21" s="110"/>
      <c r="ET21" s="110"/>
      <c r="EU21" s="110"/>
      <c r="EV21" s="110"/>
      <c r="EW21" s="110"/>
      <c r="EX21" s="110"/>
      <c r="EY21" s="110"/>
      <c r="EZ21" s="110"/>
      <c r="FA21" s="110"/>
      <c r="FB21" s="110"/>
      <c r="FC21" s="110"/>
      <c r="FD21" s="110"/>
      <c r="FE21" s="110"/>
      <c r="FF21" s="110"/>
      <c r="FG21" s="110"/>
      <c r="FH21" s="110"/>
      <c r="FI21" s="110"/>
      <c r="FJ21" s="110"/>
      <c r="FK21" s="110"/>
      <c r="FL21" s="110"/>
      <c r="FM21" s="110"/>
      <c r="FN21" s="110"/>
      <c r="FO21" s="110"/>
      <c r="FP21" s="110"/>
      <c r="FQ21" s="110"/>
      <c r="FR21" s="110"/>
      <c r="FS21" s="110"/>
      <c r="FT21" s="110"/>
      <c r="FU21" s="110"/>
      <c r="FV21" s="110"/>
      <c r="FW21" s="110"/>
      <c r="FX21" s="110"/>
      <c r="FY21" s="110"/>
      <c r="FZ21" s="110"/>
      <c r="GA21" s="110"/>
      <c r="GB21" s="110"/>
      <c r="GC21" s="110"/>
      <c r="GD21" s="110"/>
      <c r="GE21" s="110"/>
      <c r="GF21" s="110"/>
      <c r="GG21" s="110"/>
      <c r="GH21" s="110"/>
      <c r="GI21" s="110"/>
      <c r="GJ21" s="110"/>
      <c r="GK21" s="110"/>
      <c r="GL21" s="110"/>
      <c r="GM21" s="110"/>
      <c r="GN21" s="110"/>
      <c r="GO21" s="110"/>
      <c r="GP21" s="110"/>
      <c r="GQ21" s="110"/>
      <c r="GR21" s="110"/>
      <c r="GS21" s="110"/>
      <c r="GT21" s="110"/>
      <c r="GU21" s="110"/>
      <c r="GV21" s="110"/>
      <c r="GW21" s="110"/>
      <c r="GX21" s="110"/>
      <c r="GY21" s="110"/>
      <c r="GZ21" s="110"/>
      <c r="HA21" s="110"/>
      <c r="HB21" s="110"/>
      <c r="HC21" s="110"/>
      <c r="HD21" s="110"/>
      <c r="HE21" s="110"/>
      <c r="HF21" s="110"/>
      <c r="HG21" s="110"/>
      <c r="HH21" s="110"/>
      <c r="HI21" s="110"/>
      <c r="HJ21" s="110"/>
      <c r="HK21" s="110"/>
      <c r="HL21" s="110"/>
      <c r="HM21" s="110"/>
      <c r="HN21" s="110"/>
      <c r="HO21" s="110"/>
      <c r="HP21" s="110"/>
      <c r="HQ21" s="110"/>
      <c r="HR21" s="110"/>
      <c r="HS21" s="110"/>
      <c r="HT21" s="110"/>
      <c r="HU21" s="110"/>
      <c r="HV21" s="110"/>
      <c r="HW21" s="110"/>
      <c r="HX21" s="110"/>
      <c r="HY21" s="110"/>
      <c r="HZ21" s="110"/>
      <c r="IA21" s="110"/>
      <c r="IB21" s="110"/>
      <c r="IC21" s="110"/>
      <c r="ID21" s="110"/>
      <c r="IE21" s="110"/>
      <c r="IF21" s="110"/>
      <c r="IG21" s="110"/>
      <c r="IH21" s="110"/>
      <c r="II21" s="110"/>
      <c r="IJ21" s="110"/>
      <c r="IK21" s="110"/>
      <c r="IL21" s="110"/>
      <c r="IM21" s="110"/>
      <c r="IN21" s="110"/>
      <c r="IO21" s="110"/>
      <c r="IP21" s="110"/>
      <c r="IQ21" s="110"/>
      <c r="IR21" s="110"/>
      <c r="IS21" s="110"/>
      <c r="IT21" s="110"/>
      <c r="IU21" s="110"/>
      <c r="IV21" s="110"/>
      <c r="IW21" s="110"/>
      <c r="IX21" s="110"/>
      <c r="IY21" s="110"/>
      <c r="IZ21" s="110"/>
      <c r="JA21" s="110"/>
      <c r="JB21" s="110"/>
      <c r="JC21" s="110"/>
      <c r="JD21" s="110"/>
      <c r="JE21" s="110"/>
      <c r="JF21" s="110"/>
      <c r="JG21" s="110"/>
      <c r="JH21" s="110"/>
      <c r="JI21" s="110"/>
      <c r="JJ21" s="110"/>
      <c r="JK21" s="110"/>
      <c r="JL21" s="110"/>
      <c r="JM21" s="110"/>
      <c r="JN21" s="110"/>
      <c r="JO21" s="110"/>
      <c r="JP21" s="110"/>
      <c r="JQ21" s="110"/>
      <c r="JR21" s="110"/>
      <c r="JS21" s="110"/>
      <c r="JT21" s="110"/>
      <c r="JU21" s="110"/>
      <c r="JV21" s="110"/>
      <c r="JW21" s="110"/>
      <c r="JX21" s="110"/>
      <c r="JY21" s="110"/>
      <c r="JZ21" s="110"/>
      <c r="KA21" s="110"/>
      <c r="KB21" s="110"/>
      <c r="KC21" s="110"/>
      <c r="KD21" s="110"/>
      <c r="KE21" s="110"/>
      <c r="KF21" s="110"/>
    </row>
    <row r="22" spans="2:358" ht="18.95" hidden="1" customHeight="1" x14ac:dyDescent="0.35">
      <c r="C22" s="83"/>
      <c r="D22" s="108"/>
      <c r="E22" s="110"/>
      <c r="F22" s="110"/>
      <c r="G22" s="110"/>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10"/>
      <c r="CU22" s="110"/>
      <c r="CV22" s="110"/>
      <c r="CW22" s="110"/>
      <c r="CX22" s="110"/>
      <c r="CY22" s="110"/>
      <c r="CZ22" s="110"/>
      <c r="DA22" s="110"/>
      <c r="DB22" s="110"/>
      <c r="DC22" s="110"/>
      <c r="DD22" s="110"/>
      <c r="DE22" s="110"/>
      <c r="DF22" s="110"/>
      <c r="DG22" s="110"/>
      <c r="DH22" s="110"/>
      <c r="DI22" s="110"/>
      <c r="DJ22" s="110"/>
      <c r="DK22" s="110"/>
      <c r="DL22" s="110"/>
      <c r="DM22" s="110"/>
      <c r="DN22" s="110"/>
      <c r="DO22" s="110"/>
      <c r="DP22" s="110"/>
      <c r="DQ22" s="110"/>
      <c r="DR22" s="110"/>
      <c r="DS22" s="110"/>
      <c r="DT22" s="110"/>
      <c r="DU22" s="110"/>
      <c r="DV22" s="110"/>
      <c r="DW22" s="110"/>
      <c r="DX22" s="110"/>
      <c r="DY22" s="110"/>
      <c r="DZ22" s="110"/>
      <c r="EA22" s="110"/>
      <c r="EB22" s="110"/>
      <c r="EC22" s="110"/>
      <c r="ED22" s="110"/>
      <c r="EE22" s="110"/>
      <c r="EF22" s="110"/>
      <c r="EG22" s="110"/>
      <c r="EH22" s="110"/>
      <c r="EI22" s="110"/>
      <c r="EJ22" s="110"/>
      <c r="EK22" s="110"/>
      <c r="EL22" s="110"/>
      <c r="EM22" s="110"/>
      <c r="EN22" s="110"/>
      <c r="EO22" s="110"/>
      <c r="EP22" s="110"/>
      <c r="EQ22" s="110"/>
      <c r="ER22" s="110"/>
      <c r="ES22" s="110"/>
      <c r="ET22" s="110"/>
      <c r="EU22" s="110"/>
      <c r="EV22" s="110"/>
      <c r="EW22" s="110"/>
      <c r="EX22" s="110"/>
      <c r="EY22" s="110"/>
      <c r="EZ22" s="110"/>
      <c r="FA22" s="110"/>
      <c r="FB22" s="110"/>
      <c r="FC22" s="110"/>
      <c r="FD22" s="110"/>
      <c r="FE22" s="110"/>
      <c r="FF22" s="110"/>
      <c r="FG22" s="110"/>
      <c r="FH22" s="110"/>
      <c r="FI22" s="110"/>
      <c r="FJ22" s="110"/>
      <c r="FK22" s="110"/>
      <c r="FL22" s="110"/>
      <c r="FM22" s="110"/>
      <c r="FN22" s="110"/>
      <c r="FO22" s="110"/>
      <c r="FP22" s="110"/>
      <c r="FQ22" s="110"/>
      <c r="FR22" s="110"/>
      <c r="FS22" s="110"/>
      <c r="FT22" s="110"/>
      <c r="FU22" s="110"/>
      <c r="FV22" s="110"/>
      <c r="FW22" s="110"/>
      <c r="FX22" s="110"/>
      <c r="FY22" s="110"/>
      <c r="FZ22" s="110"/>
      <c r="GA22" s="110"/>
      <c r="GB22" s="110"/>
      <c r="GC22" s="110"/>
      <c r="GD22" s="110"/>
      <c r="GE22" s="110"/>
      <c r="GF22" s="110"/>
      <c r="GG22" s="110"/>
      <c r="GH22" s="110"/>
      <c r="GI22" s="110"/>
      <c r="GJ22" s="110"/>
      <c r="GK22" s="110"/>
      <c r="GL22" s="110"/>
      <c r="GM22" s="110"/>
      <c r="GN22" s="110"/>
      <c r="GO22" s="110"/>
      <c r="GP22" s="110"/>
      <c r="GQ22" s="110"/>
      <c r="GR22" s="110"/>
      <c r="GS22" s="110"/>
      <c r="GT22" s="110"/>
      <c r="GU22" s="110"/>
      <c r="GV22" s="110"/>
      <c r="GW22" s="110"/>
      <c r="GX22" s="110"/>
      <c r="GY22" s="110"/>
      <c r="GZ22" s="110"/>
      <c r="HA22" s="110"/>
      <c r="HB22" s="110"/>
      <c r="HC22" s="110"/>
      <c r="HD22" s="110"/>
      <c r="HE22" s="110"/>
      <c r="HF22" s="110"/>
      <c r="HG22" s="110"/>
      <c r="HH22" s="110"/>
      <c r="HI22" s="110"/>
      <c r="HJ22" s="110"/>
      <c r="HK22" s="110"/>
      <c r="HL22" s="110"/>
      <c r="HM22" s="110"/>
      <c r="HN22" s="110"/>
      <c r="HO22" s="110"/>
      <c r="HP22" s="110"/>
      <c r="HQ22" s="110"/>
      <c r="HR22" s="110"/>
      <c r="HS22" s="110"/>
      <c r="HT22" s="110"/>
      <c r="HU22" s="110"/>
      <c r="HV22" s="110"/>
      <c r="HW22" s="110"/>
      <c r="HX22" s="110"/>
      <c r="HY22" s="110"/>
      <c r="HZ22" s="110"/>
      <c r="IA22" s="110"/>
      <c r="IB22" s="110"/>
      <c r="IC22" s="110"/>
      <c r="ID22" s="110"/>
      <c r="IE22" s="110"/>
      <c r="IF22" s="110"/>
      <c r="IG22" s="110"/>
      <c r="IH22" s="110"/>
      <c r="II22" s="110"/>
      <c r="IJ22" s="110"/>
      <c r="IK22" s="110"/>
      <c r="IL22" s="110"/>
      <c r="IM22" s="110"/>
      <c r="IN22" s="110"/>
      <c r="IO22" s="110"/>
      <c r="IP22" s="110"/>
      <c r="IQ22" s="110"/>
      <c r="IR22" s="110"/>
      <c r="IS22" s="110"/>
      <c r="IT22" s="110"/>
      <c r="IU22" s="110"/>
      <c r="IV22" s="110"/>
      <c r="IW22" s="110"/>
      <c r="IX22" s="110"/>
      <c r="IY22" s="110"/>
      <c r="IZ22" s="110"/>
      <c r="JA22" s="110"/>
      <c r="JB22" s="110"/>
      <c r="JC22" s="110"/>
      <c r="JD22" s="110"/>
      <c r="JE22" s="110"/>
      <c r="JF22" s="110"/>
      <c r="JG22" s="110"/>
      <c r="JH22" s="110"/>
      <c r="JI22" s="110"/>
      <c r="JJ22" s="110"/>
      <c r="JK22" s="110"/>
      <c r="JL22" s="110"/>
      <c r="JM22" s="110"/>
      <c r="JN22" s="110"/>
      <c r="JO22" s="110"/>
      <c r="JP22" s="110"/>
      <c r="JQ22" s="110"/>
      <c r="JR22" s="110"/>
      <c r="JS22" s="110"/>
      <c r="JT22" s="110"/>
      <c r="JU22" s="110"/>
      <c r="JV22" s="110"/>
      <c r="JW22" s="110"/>
      <c r="JX22" s="110"/>
      <c r="JY22" s="110"/>
      <c r="JZ22" s="110"/>
      <c r="KA22" s="110"/>
      <c r="KB22" s="110"/>
      <c r="KC22" s="110"/>
      <c r="KD22" s="110"/>
      <c r="KE22" s="110"/>
      <c r="KF22" s="110"/>
    </row>
    <row r="23" spans="2:358" ht="18.95" hidden="1" customHeight="1" x14ac:dyDescent="0.35">
      <c r="C23" s="83"/>
      <c r="D23" s="108"/>
      <c r="E23" s="107"/>
      <c r="F23" s="83"/>
      <c r="G23" s="83"/>
      <c r="H23" s="83"/>
      <c r="I23" s="83"/>
      <c r="J23" s="83"/>
      <c r="K23" s="83"/>
      <c r="L23" s="83"/>
      <c r="M23" s="83"/>
      <c r="N23" s="83"/>
      <c r="O23" s="83"/>
      <c r="P23" s="83"/>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c r="BS23" s="107"/>
      <c r="BT23" s="107"/>
      <c r="BU23" s="107"/>
      <c r="BV23" s="107"/>
      <c r="BW23" s="107"/>
      <c r="BX23" s="107"/>
      <c r="BY23" s="107"/>
      <c r="BZ23" s="107"/>
      <c r="CA23" s="107"/>
      <c r="CB23" s="107"/>
      <c r="CC23" s="107"/>
      <c r="CD23" s="107"/>
      <c r="CE23" s="107"/>
      <c r="CF23" s="107"/>
      <c r="CG23" s="107"/>
      <c r="CH23" s="107"/>
      <c r="CI23" s="107"/>
      <c r="CJ23" s="107"/>
      <c r="CK23" s="107"/>
      <c r="CL23" s="107"/>
      <c r="CM23" s="107"/>
      <c r="CN23" s="107"/>
      <c r="CO23" s="107"/>
      <c r="CP23" s="107"/>
      <c r="CQ23" s="107"/>
      <c r="CR23" s="107"/>
      <c r="CS23" s="107"/>
      <c r="CT23" s="107"/>
      <c r="CU23" s="107"/>
      <c r="CV23" s="107"/>
      <c r="CW23" s="107"/>
      <c r="CX23" s="83"/>
      <c r="CY23" s="83"/>
      <c r="CZ23" s="83"/>
      <c r="DA23" s="83"/>
      <c r="DB23" s="83"/>
      <c r="DC23" s="83"/>
      <c r="DD23" s="83"/>
      <c r="DE23" s="83"/>
      <c r="DF23" s="83"/>
      <c r="DG23" s="83"/>
      <c r="DH23" s="83"/>
      <c r="DI23" s="107"/>
      <c r="DJ23" s="83"/>
      <c r="DK23" s="83"/>
      <c r="DL23" s="83"/>
      <c r="DM23" s="83"/>
      <c r="DN23" s="83"/>
      <c r="DO23" s="83"/>
      <c r="DP23" s="83"/>
      <c r="DQ23" s="83"/>
      <c r="DR23" s="83"/>
      <c r="DS23" s="83"/>
      <c r="DT23" s="83"/>
      <c r="DU23" s="107"/>
      <c r="DV23" s="107"/>
      <c r="DW23" s="107"/>
      <c r="DX23" s="107"/>
      <c r="DY23" s="107"/>
      <c r="DZ23" s="107"/>
      <c r="EA23" s="107"/>
      <c r="EB23" s="107"/>
      <c r="EC23" s="107"/>
      <c r="ED23" s="107"/>
      <c r="EE23" s="107"/>
      <c r="EF23" s="107"/>
      <c r="EG23" s="107"/>
      <c r="EH23" s="107"/>
      <c r="EI23" s="107"/>
      <c r="EJ23" s="107"/>
      <c r="EK23" s="107"/>
      <c r="EL23" s="107"/>
      <c r="EM23" s="107"/>
      <c r="EN23" s="107"/>
      <c r="EO23" s="107"/>
      <c r="EP23" s="107"/>
      <c r="EQ23" s="107"/>
      <c r="ER23" s="107"/>
      <c r="ES23" s="107"/>
      <c r="ET23" s="107"/>
      <c r="EU23" s="107"/>
      <c r="EV23" s="107"/>
      <c r="EW23" s="107"/>
      <c r="EX23" s="107"/>
      <c r="EY23" s="107"/>
      <c r="EZ23" s="107"/>
      <c r="FA23" s="107"/>
      <c r="FB23" s="107"/>
      <c r="FC23" s="107"/>
      <c r="FD23" s="107"/>
      <c r="FE23" s="107"/>
      <c r="FF23" s="107"/>
      <c r="FG23" s="107"/>
      <c r="FH23" s="107"/>
      <c r="FI23" s="107"/>
      <c r="FJ23" s="107"/>
      <c r="FK23" s="107"/>
      <c r="FL23" s="107"/>
      <c r="FM23" s="107"/>
      <c r="FN23" s="107"/>
      <c r="FO23" s="107"/>
      <c r="FP23" s="107"/>
      <c r="FQ23" s="107"/>
      <c r="FR23" s="107"/>
      <c r="FS23" s="107"/>
      <c r="FT23" s="107"/>
      <c r="FU23" s="107"/>
      <c r="FV23" s="107"/>
      <c r="FW23" s="107"/>
      <c r="FX23" s="107"/>
      <c r="FY23" s="107"/>
      <c r="FZ23" s="107"/>
      <c r="GA23" s="107"/>
      <c r="GB23" s="107"/>
      <c r="GC23" s="107"/>
      <c r="GD23" s="107"/>
      <c r="GE23" s="107"/>
      <c r="GF23" s="107"/>
      <c r="GG23" s="107"/>
      <c r="GH23" s="107"/>
      <c r="GI23" s="107"/>
      <c r="GJ23" s="107"/>
      <c r="GK23" s="107"/>
      <c r="GL23" s="107"/>
      <c r="GM23" s="107"/>
      <c r="GN23" s="107"/>
      <c r="GO23" s="107"/>
      <c r="GP23" s="83"/>
      <c r="GQ23" s="83"/>
      <c r="GR23" s="83"/>
      <c r="GS23" s="83"/>
      <c r="GT23" s="83"/>
      <c r="GU23" s="83"/>
      <c r="GV23" s="83"/>
      <c r="GW23" s="83"/>
      <c r="GX23" s="83"/>
      <c r="GY23" s="83"/>
      <c r="GZ23" s="83"/>
      <c r="HA23" s="111"/>
      <c r="HB23" s="83"/>
      <c r="HC23" s="83"/>
      <c r="HD23" s="83"/>
      <c r="HE23" s="83"/>
      <c r="HF23" s="83"/>
      <c r="HG23" s="83"/>
      <c r="HH23" s="83"/>
      <c r="HI23" s="83"/>
      <c r="HJ23" s="83"/>
      <c r="HK23" s="83"/>
      <c r="HL23" s="83"/>
      <c r="HM23" s="111"/>
      <c r="HN23" s="83"/>
      <c r="HO23" s="83"/>
      <c r="HP23" s="83"/>
      <c r="HQ23" s="83"/>
      <c r="HR23" s="83"/>
      <c r="HS23" s="83"/>
      <c r="HT23" s="83"/>
      <c r="HU23" s="83"/>
      <c r="HV23" s="83"/>
      <c r="HW23" s="83"/>
      <c r="HX23" s="83"/>
      <c r="HY23" s="111"/>
      <c r="HZ23" s="83"/>
      <c r="IA23" s="83"/>
      <c r="IB23" s="83"/>
      <c r="IC23" s="83"/>
      <c r="ID23" s="83"/>
      <c r="IE23" s="83"/>
      <c r="IF23" s="83"/>
      <c r="IG23" s="83"/>
      <c r="IH23" s="83"/>
      <c r="II23" s="83"/>
      <c r="IJ23" s="83"/>
      <c r="IK23" s="111"/>
      <c r="IL23" s="83"/>
      <c r="IM23" s="83"/>
      <c r="IN23" s="83"/>
      <c r="IO23" s="83"/>
      <c r="IP23" s="83"/>
      <c r="IQ23" s="83"/>
      <c r="IR23" s="83"/>
      <c r="IS23" s="83"/>
      <c r="IT23" s="83"/>
      <c r="IU23" s="83"/>
      <c r="IV23" s="83"/>
      <c r="IW23" s="111"/>
      <c r="IX23" s="83"/>
      <c r="IY23" s="83"/>
      <c r="IZ23" s="83"/>
      <c r="JA23" s="83"/>
      <c r="JB23" s="83"/>
      <c r="JC23" s="83"/>
      <c r="JD23" s="83"/>
      <c r="JE23" s="83"/>
      <c r="JF23" s="83"/>
      <c r="JG23" s="83"/>
      <c r="JH23" s="83"/>
      <c r="JI23" s="111"/>
      <c r="JJ23" s="83"/>
      <c r="JK23" s="83"/>
      <c r="JL23" s="83"/>
      <c r="JM23" s="83"/>
      <c r="JN23" s="83"/>
      <c r="JO23" s="83"/>
      <c r="JP23" s="83"/>
      <c r="JQ23" s="83"/>
      <c r="JR23" s="83"/>
      <c r="JS23" s="83"/>
      <c r="JT23" s="83"/>
      <c r="JU23" s="111"/>
      <c r="JV23" s="83"/>
      <c r="JW23" s="83"/>
      <c r="JX23" s="83"/>
      <c r="JY23" s="83"/>
      <c r="JZ23" s="83"/>
      <c r="KA23" s="83"/>
      <c r="KB23" s="83"/>
      <c r="KC23" s="83"/>
      <c r="KD23" s="83"/>
      <c r="KE23" s="83"/>
      <c r="KF23" s="83"/>
    </row>
    <row r="24" spans="2:358" ht="18.95" hidden="1" customHeight="1" x14ac:dyDescent="0.35">
      <c r="C24" s="83"/>
      <c r="D24" s="108"/>
      <c r="E24" s="107"/>
      <c r="F24" s="83"/>
      <c r="G24" s="83"/>
      <c r="H24" s="83"/>
      <c r="I24" s="83"/>
      <c r="J24" s="83"/>
      <c r="K24" s="83"/>
      <c r="L24" s="83"/>
      <c r="M24" s="83"/>
      <c r="N24" s="83"/>
      <c r="O24" s="83"/>
      <c r="P24" s="83"/>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c r="BS24" s="107"/>
      <c r="BT24" s="107"/>
      <c r="BU24" s="107"/>
      <c r="BV24" s="107"/>
      <c r="BW24" s="107"/>
      <c r="BX24" s="107"/>
      <c r="BY24" s="107"/>
      <c r="BZ24" s="107"/>
      <c r="CA24" s="107"/>
      <c r="CB24" s="107"/>
      <c r="CC24" s="107"/>
      <c r="CD24" s="107"/>
      <c r="CE24" s="107"/>
      <c r="CF24" s="107"/>
      <c r="CG24" s="107"/>
      <c r="CH24" s="107"/>
      <c r="CI24" s="107"/>
      <c r="CJ24" s="107"/>
      <c r="CK24" s="107"/>
      <c r="CL24" s="107"/>
      <c r="CM24" s="107"/>
      <c r="CN24" s="107"/>
      <c r="CO24" s="107"/>
      <c r="CP24" s="107"/>
      <c r="CQ24" s="107"/>
      <c r="CR24" s="107"/>
      <c r="CS24" s="107"/>
      <c r="CT24" s="107"/>
      <c r="CU24" s="107"/>
      <c r="CV24" s="107"/>
      <c r="CW24" s="107"/>
      <c r="CX24" s="83"/>
      <c r="CY24" s="83"/>
      <c r="CZ24" s="83"/>
      <c r="DA24" s="83"/>
      <c r="DB24" s="83"/>
      <c r="DC24" s="83"/>
      <c r="DD24" s="83"/>
      <c r="DE24" s="83"/>
      <c r="DF24" s="83"/>
      <c r="DG24" s="83"/>
      <c r="DH24" s="83"/>
      <c r="DI24" s="107"/>
      <c r="DJ24" s="107"/>
      <c r="DK24" s="107"/>
      <c r="DL24" s="107"/>
      <c r="DM24" s="107"/>
      <c r="DN24" s="107"/>
      <c r="DO24" s="107"/>
      <c r="DP24" s="107"/>
      <c r="DQ24" s="107"/>
      <c r="DR24" s="107"/>
      <c r="DS24" s="107"/>
      <c r="DT24" s="107"/>
      <c r="DU24" s="107"/>
      <c r="DV24" s="107"/>
      <c r="DW24" s="107"/>
      <c r="DX24" s="107"/>
      <c r="DY24" s="107"/>
      <c r="DZ24" s="107"/>
      <c r="EA24" s="107"/>
      <c r="EB24" s="107"/>
      <c r="EC24" s="107"/>
      <c r="ED24" s="107"/>
      <c r="EE24" s="107"/>
      <c r="EF24" s="107"/>
      <c r="EG24" s="107"/>
      <c r="EH24" s="107"/>
      <c r="EI24" s="107"/>
      <c r="EJ24" s="107"/>
      <c r="EK24" s="107"/>
      <c r="EL24" s="107"/>
      <c r="EM24" s="107"/>
      <c r="EN24" s="107"/>
      <c r="EO24" s="107"/>
      <c r="EP24" s="107"/>
      <c r="EQ24" s="107"/>
      <c r="ER24" s="107"/>
      <c r="ES24" s="107"/>
      <c r="ET24" s="107"/>
      <c r="EU24" s="107"/>
      <c r="EV24" s="107"/>
      <c r="EW24" s="107"/>
      <c r="EX24" s="107"/>
      <c r="EY24" s="107"/>
      <c r="EZ24" s="107"/>
      <c r="FA24" s="107"/>
      <c r="FB24" s="107"/>
      <c r="FC24" s="107"/>
      <c r="FD24" s="107"/>
      <c r="FE24" s="107"/>
      <c r="FF24" s="107"/>
      <c r="FG24" s="107"/>
      <c r="FH24" s="107"/>
      <c r="FI24" s="107"/>
      <c r="FJ24" s="107"/>
      <c r="FK24" s="107"/>
      <c r="FL24" s="107"/>
      <c r="FM24" s="107"/>
      <c r="FN24" s="107"/>
      <c r="FO24" s="107"/>
      <c r="FP24" s="107"/>
      <c r="FQ24" s="107"/>
      <c r="FR24" s="107"/>
      <c r="FS24" s="107"/>
      <c r="FT24" s="107"/>
      <c r="FU24" s="107"/>
      <c r="FV24" s="107"/>
      <c r="FW24" s="107"/>
      <c r="FX24" s="107"/>
      <c r="FY24" s="107"/>
      <c r="FZ24" s="107"/>
      <c r="GA24" s="107"/>
      <c r="GB24" s="107"/>
      <c r="GC24" s="107"/>
      <c r="GD24" s="107"/>
      <c r="GE24" s="107"/>
      <c r="GF24" s="107"/>
      <c r="GG24" s="107"/>
      <c r="GH24" s="107"/>
      <c r="GI24" s="107"/>
      <c r="GJ24" s="107"/>
      <c r="GK24" s="107"/>
      <c r="GL24" s="107"/>
      <c r="GM24" s="107"/>
      <c r="GN24" s="107"/>
      <c r="GO24" s="107"/>
      <c r="GP24" s="107"/>
      <c r="GQ24" s="107"/>
      <c r="GR24" s="107"/>
      <c r="GS24" s="107"/>
      <c r="GT24" s="107"/>
      <c r="GU24" s="107"/>
      <c r="GV24" s="107"/>
      <c r="GW24" s="107"/>
      <c r="GX24" s="107"/>
      <c r="GY24" s="107"/>
      <c r="GZ24" s="107"/>
      <c r="HA24" s="107"/>
      <c r="HB24" s="83"/>
      <c r="HC24" s="83"/>
      <c r="HD24" s="83"/>
      <c r="HE24" s="83"/>
      <c r="HF24" s="83"/>
      <c r="HG24" s="83"/>
      <c r="HH24" s="83"/>
      <c r="HI24" s="83"/>
      <c r="HJ24" s="83"/>
      <c r="HK24" s="83"/>
      <c r="HL24" s="83"/>
      <c r="HM24" s="107"/>
      <c r="HN24" s="107"/>
      <c r="HO24" s="107"/>
      <c r="HP24" s="107"/>
      <c r="HQ24" s="107"/>
      <c r="HR24" s="107"/>
      <c r="HS24" s="107"/>
      <c r="HT24" s="107"/>
      <c r="HU24" s="107"/>
      <c r="HV24" s="107"/>
      <c r="HW24" s="107"/>
      <c r="HX24" s="107"/>
      <c r="HY24" s="107"/>
      <c r="HZ24" s="107"/>
      <c r="IA24" s="107"/>
      <c r="IB24" s="107"/>
      <c r="IC24" s="107"/>
      <c r="ID24" s="107"/>
      <c r="IE24" s="107"/>
      <c r="IF24" s="107"/>
      <c r="IG24" s="107"/>
      <c r="IH24" s="107"/>
      <c r="II24" s="107"/>
      <c r="IJ24" s="107"/>
      <c r="IK24" s="107"/>
      <c r="IL24" s="107"/>
      <c r="IM24" s="107"/>
      <c r="IN24" s="107"/>
      <c r="IO24" s="107"/>
      <c r="IP24" s="107"/>
      <c r="IQ24" s="107"/>
      <c r="IR24" s="107"/>
      <c r="IS24" s="107"/>
      <c r="IT24" s="107"/>
      <c r="IU24" s="107"/>
      <c r="IV24" s="107"/>
      <c r="IW24" s="107"/>
      <c r="IX24" s="107"/>
      <c r="IY24" s="107"/>
      <c r="IZ24" s="107"/>
      <c r="JA24" s="107"/>
      <c r="JB24" s="107"/>
      <c r="JC24" s="107"/>
      <c r="JD24" s="107"/>
      <c r="JE24" s="107"/>
      <c r="JF24" s="107"/>
      <c r="JG24" s="107"/>
      <c r="JH24" s="107"/>
      <c r="JI24" s="107"/>
      <c r="JJ24" s="107"/>
      <c r="JK24" s="107"/>
      <c r="JL24" s="107"/>
      <c r="JM24" s="107"/>
      <c r="JN24" s="107"/>
      <c r="JO24" s="107"/>
      <c r="JP24" s="107"/>
      <c r="JQ24" s="107"/>
      <c r="JR24" s="107"/>
      <c r="JS24" s="107"/>
      <c r="JT24" s="107"/>
      <c r="JU24" s="107"/>
      <c r="JV24" s="107"/>
      <c r="JW24" s="107"/>
      <c r="JX24" s="107"/>
      <c r="JY24" s="107"/>
      <c r="JZ24" s="107"/>
      <c r="KA24" s="107"/>
      <c r="KB24" s="107"/>
      <c r="KC24" s="107"/>
      <c r="KD24" s="107"/>
      <c r="KE24" s="107"/>
      <c r="KF24" s="107"/>
    </row>
    <row r="25" spans="2:358" ht="18.95" hidden="1" customHeight="1" x14ac:dyDescent="0.35">
      <c r="C25" s="83"/>
      <c r="D25" s="108"/>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c r="BS25" s="107"/>
      <c r="BT25" s="107"/>
      <c r="BU25" s="107"/>
      <c r="BV25" s="107"/>
      <c r="BW25" s="107"/>
      <c r="BX25" s="107"/>
      <c r="BY25" s="107"/>
      <c r="BZ25" s="107"/>
      <c r="CA25" s="107"/>
      <c r="CB25" s="107"/>
      <c r="CC25" s="107"/>
      <c r="CD25" s="107"/>
      <c r="CE25" s="107"/>
      <c r="CF25" s="107"/>
      <c r="CG25" s="107"/>
      <c r="CH25" s="107"/>
      <c r="CI25" s="107"/>
      <c r="CJ25" s="107"/>
      <c r="CK25" s="107"/>
      <c r="CL25" s="107"/>
      <c r="CM25" s="107"/>
      <c r="CN25" s="107"/>
      <c r="CO25" s="107"/>
      <c r="CP25" s="107"/>
      <c r="CQ25" s="107"/>
      <c r="CR25" s="107"/>
      <c r="CS25" s="107"/>
      <c r="CT25" s="107"/>
      <c r="CU25" s="107"/>
      <c r="CV25" s="107"/>
      <c r="CW25" s="107"/>
      <c r="CX25" s="107"/>
      <c r="CY25" s="107"/>
      <c r="CZ25" s="107"/>
      <c r="DA25" s="107"/>
      <c r="DB25" s="107"/>
      <c r="DC25" s="107"/>
      <c r="DD25" s="107"/>
      <c r="DE25" s="107"/>
      <c r="DF25" s="107"/>
      <c r="DG25" s="107"/>
      <c r="DH25" s="107"/>
      <c r="DI25" s="107"/>
      <c r="DJ25" s="107"/>
      <c r="DK25" s="107"/>
      <c r="DL25" s="107"/>
      <c r="DM25" s="107"/>
      <c r="DN25" s="107"/>
      <c r="DO25" s="107"/>
      <c r="DP25" s="107"/>
      <c r="DQ25" s="107"/>
      <c r="DR25" s="107"/>
      <c r="DS25" s="107"/>
      <c r="DT25" s="107"/>
      <c r="DU25" s="107"/>
      <c r="DV25" s="107"/>
      <c r="DW25" s="107"/>
      <c r="DX25" s="107"/>
      <c r="DY25" s="107"/>
      <c r="DZ25" s="107"/>
      <c r="EA25" s="107"/>
      <c r="EB25" s="107"/>
      <c r="EC25" s="107"/>
      <c r="ED25" s="107"/>
      <c r="EE25" s="107"/>
      <c r="EF25" s="107"/>
      <c r="EG25" s="107"/>
      <c r="EH25" s="107"/>
      <c r="EI25" s="107"/>
      <c r="EJ25" s="107"/>
      <c r="EK25" s="107"/>
      <c r="EL25" s="107"/>
      <c r="EM25" s="107"/>
      <c r="EN25" s="107"/>
      <c r="EO25" s="107"/>
      <c r="EP25" s="107"/>
      <c r="EQ25" s="107"/>
      <c r="ER25" s="107"/>
      <c r="ES25" s="107"/>
      <c r="ET25" s="107"/>
      <c r="EU25" s="107"/>
      <c r="EV25" s="107"/>
      <c r="EW25" s="107"/>
      <c r="EX25" s="107"/>
      <c r="EY25" s="107"/>
      <c r="EZ25" s="107"/>
      <c r="FA25" s="107"/>
      <c r="FB25" s="107"/>
      <c r="FC25" s="107"/>
      <c r="FD25" s="107"/>
      <c r="FE25" s="107"/>
      <c r="FF25" s="107"/>
      <c r="FG25" s="107"/>
      <c r="FH25" s="107"/>
      <c r="FI25" s="107"/>
      <c r="FJ25" s="107"/>
      <c r="FK25" s="107"/>
      <c r="FL25" s="107"/>
      <c r="FM25" s="107"/>
      <c r="FN25" s="107"/>
      <c r="FO25" s="107"/>
      <c r="FP25" s="107"/>
      <c r="FQ25" s="107"/>
      <c r="FR25" s="107"/>
      <c r="FS25" s="107"/>
      <c r="FT25" s="107"/>
      <c r="FU25" s="107"/>
      <c r="FV25" s="107"/>
      <c r="FW25" s="107"/>
      <c r="FX25" s="107"/>
      <c r="FY25" s="107"/>
      <c r="FZ25" s="107"/>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HZ25" s="107"/>
      <c r="IA25" s="107"/>
      <c r="IB25" s="107"/>
      <c r="IC25" s="107"/>
      <c r="ID25" s="107"/>
      <c r="IE25" s="107"/>
      <c r="IF25" s="107"/>
      <c r="IG25" s="107"/>
      <c r="IH25" s="107"/>
      <c r="II25" s="107"/>
      <c r="IJ25" s="107"/>
      <c r="IK25" s="107"/>
      <c r="IL25" s="107"/>
      <c r="IM25" s="107"/>
      <c r="IN25" s="107"/>
      <c r="IO25" s="107"/>
      <c r="IP25" s="107"/>
      <c r="IQ25" s="107"/>
      <c r="IR25" s="107"/>
      <c r="IS25" s="107"/>
      <c r="IT25" s="107"/>
      <c r="IU25" s="107"/>
      <c r="IV25" s="107"/>
      <c r="IW25" s="107"/>
      <c r="IX25" s="107"/>
      <c r="IY25" s="107"/>
      <c r="IZ25" s="107"/>
      <c r="JA25" s="107"/>
      <c r="JB25" s="107"/>
      <c r="JC25" s="107"/>
      <c r="JD25" s="107"/>
      <c r="JE25" s="107"/>
      <c r="JF25" s="107"/>
      <c r="JG25" s="107"/>
      <c r="JH25" s="107"/>
      <c r="JI25" s="107"/>
      <c r="JJ25" s="107"/>
      <c r="JK25" s="107"/>
      <c r="JL25" s="107"/>
      <c r="JM25" s="107"/>
      <c r="JN25" s="107"/>
      <c r="JO25" s="107"/>
      <c r="JP25" s="107"/>
      <c r="JQ25" s="107"/>
      <c r="JR25" s="107"/>
      <c r="JS25" s="107"/>
      <c r="JT25" s="107"/>
      <c r="JU25" s="107"/>
      <c r="JV25" s="107"/>
      <c r="JW25" s="107"/>
      <c r="JX25" s="107"/>
      <c r="JY25" s="107"/>
      <c r="JZ25" s="107"/>
      <c r="KA25" s="107"/>
      <c r="KB25" s="107"/>
      <c r="KC25" s="107"/>
      <c r="KD25" s="107"/>
      <c r="KE25" s="107"/>
      <c r="KF25" s="107"/>
    </row>
    <row r="26" spans="2:358" ht="18.95" hidden="1" customHeight="1" x14ac:dyDescent="0.35">
      <c r="C26" s="83"/>
      <c r="D26" s="108"/>
      <c r="E26" s="107"/>
      <c r="F26" s="83"/>
      <c r="G26" s="83"/>
      <c r="H26" s="83"/>
      <c r="I26" s="83"/>
      <c r="J26" s="83"/>
      <c r="K26" s="83"/>
      <c r="L26" s="83"/>
      <c r="M26" s="83"/>
      <c r="N26" s="83"/>
      <c r="O26" s="83"/>
      <c r="P26" s="83"/>
      <c r="Q26" s="107"/>
      <c r="R26" s="83"/>
      <c r="S26" s="83"/>
      <c r="T26" s="83"/>
      <c r="U26" s="83"/>
      <c r="V26" s="83"/>
      <c r="W26" s="83"/>
      <c r="X26" s="83"/>
      <c r="Y26" s="83"/>
      <c r="Z26" s="83"/>
      <c r="AA26" s="83"/>
      <c r="AB26" s="83"/>
      <c r="AC26" s="107"/>
      <c r="AD26" s="83"/>
      <c r="AE26" s="83"/>
      <c r="AF26" s="83"/>
      <c r="AG26" s="83"/>
      <c r="AH26" s="83"/>
      <c r="AI26" s="83"/>
      <c r="AJ26" s="83"/>
      <c r="AK26" s="83"/>
      <c r="AL26" s="83"/>
      <c r="AM26" s="83"/>
      <c r="AN26" s="83"/>
      <c r="AO26" s="107"/>
      <c r="AP26" s="83"/>
      <c r="AQ26" s="83"/>
      <c r="AR26" s="83"/>
      <c r="AS26" s="83"/>
      <c r="AT26" s="83"/>
      <c r="AU26" s="83"/>
      <c r="AV26" s="83"/>
      <c r="AW26" s="83"/>
      <c r="AX26" s="83"/>
      <c r="AY26" s="83"/>
      <c r="AZ26" s="83"/>
      <c r="BA26" s="107"/>
      <c r="BB26" s="83"/>
      <c r="BC26" s="83"/>
      <c r="BD26" s="83"/>
      <c r="BE26" s="83"/>
      <c r="BF26" s="83"/>
      <c r="BG26" s="83"/>
      <c r="BH26" s="83"/>
      <c r="BI26" s="83"/>
      <c r="BJ26" s="83"/>
      <c r="BK26" s="83"/>
      <c r="BL26" s="83"/>
      <c r="BM26" s="107"/>
      <c r="BN26" s="83"/>
      <c r="BO26" s="83"/>
      <c r="BP26" s="83"/>
      <c r="BQ26" s="83"/>
      <c r="BR26" s="83"/>
      <c r="BS26" s="83"/>
      <c r="BT26" s="83"/>
      <c r="BU26" s="83"/>
      <c r="BV26" s="83"/>
      <c r="BW26" s="83"/>
      <c r="BX26" s="83"/>
      <c r="BY26" s="107"/>
      <c r="BZ26" s="83"/>
      <c r="CA26" s="83"/>
      <c r="CB26" s="83"/>
      <c r="CC26" s="83"/>
      <c r="CD26" s="83"/>
      <c r="CE26" s="83"/>
      <c r="CF26" s="83"/>
      <c r="CG26" s="83"/>
      <c r="CH26" s="83"/>
      <c r="CI26" s="83"/>
      <c r="CJ26" s="83"/>
      <c r="CK26" s="107"/>
      <c r="CL26" s="83"/>
      <c r="CM26" s="83"/>
      <c r="CN26" s="83"/>
      <c r="CO26" s="83"/>
      <c r="CP26" s="83"/>
      <c r="CQ26" s="83"/>
      <c r="CR26" s="83"/>
      <c r="CS26" s="83"/>
      <c r="CT26" s="83"/>
      <c r="CU26" s="83"/>
      <c r="CV26" s="83"/>
      <c r="CW26" s="107"/>
      <c r="CX26" s="83"/>
      <c r="CY26" s="83"/>
      <c r="CZ26" s="83"/>
      <c r="DA26" s="83"/>
      <c r="DB26" s="83"/>
      <c r="DC26" s="83"/>
      <c r="DD26" s="83"/>
      <c r="DE26" s="83"/>
      <c r="DF26" s="83"/>
      <c r="DG26" s="83"/>
      <c r="DH26" s="83"/>
      <c r="DI26" s="107"/>
      <c r="DJ26" s="83"/>
      <c r="DK26" s="83"/>
      <c r="DL26" s="83"/>
      <c r="DM26" s="83"/>
      <c r="DN26" s="83"/>
      <c r="DO26" s="83"/>
      <c r="DP26" s="83"/>
      <c r="DQ26" s="83"/>
      <c r="DR26" s="83"/>
      <c r="DS26" s="83"/>
      <c r="DT26" s="83"/>
      <c r="DU26" s="107"/>
      <c r="DV26" s="83"/>
      <c r="DW26" s="83"/>
      <c r="DX26" s="83"/>
      <c r="DY26" s="83"/>
      <c r="DZ26" s="83"/>
      <c r="EA26" s="83"/>
      <c r="EB26" s="83"/>
      <c r="EC26" s="83"/>
      <c r="ED26" s="83"/>
      <c r="EE26" s="83"/>
      <c r="EF26" s="83"/>
      <c r="EG26" s="107"/>
      <c r="EH26" s="83"/>
      <c r="EI26" s="83"/>
      <c r="EJ26" s="83"/>
      <c r="EK26" s="83"/>
      <c r="EL26" s="83"/>
      <c r="EM26" s="83"/>
      <c r="EN26" s="83"/>
      <c r="EO26" s="83"/>
      <c r="EP26" s="83"/>
      <c r="EQ26" s="83"/>
      <c r="ER26" s="83"/>
      <c r="ES26" s="107"/>
      <c r="ET26" s="83"/>
      <c r="EU26" s="83"/>
      <c r="EV26" s="83"/>
      <c r="EW26" s="83"/>
      <c r="EX26" s="83"/>
      <c r="EY26" s="83"/>
      <c r="EZ26" s="83"/>
      <c r="FA26" s="83"/>
      <c r="FB26" s="83"/>
      <c r="FC26" s="83"/>
      <c r="FD26" s="83"/>
      <c r="FE26" s="107"/>
      <c r="FF26" s="83"/>
      <c r="FG26" s="83"/>
      <c r="FH26" s="83"/>
      <c r="FI26" s="83"/>
      <c r="FJ26" s="83"/>
      <c r="FK26" s="83"/>
      <c r="FL26" s="83"/>
      <c r="FM26" s="83"/>
      <c r="FN26" s="83"/>
      <c r="FO26" s="83"/>
      <c r="FP26" s="83"/>
      <c r="FQ26" s="107"/>
      <c r="FR26" s="83"/>
      <c r="FS26" s="83"/>
      <c r="FT26" s="83"/>
      <c r="FU26" s="83"/>
      <c r="FV26" s="83"/>
      <c r="FW26" s="83"/>
      <c r="FX26" s="83"/>
      <c r="FY26" s="83"/>
      <c r="FZ26" s="83"/>
      <c r="GA26" s="83"/>
      <c r="GB26" s="83"/>
      <c r="GC26" s="107"/>
      <c r="GD26" s="83"/>
      <c r="GE26" s="83"/>
      <c r="GF26" s="83"/>
      <c r="GG26" s="83"/>
      <c r="GH26" s="83"/>
      <c r="GI26" s="83"/>
      <c r="GJ26" s="83"/>
      <c r="GK26" s="83"/>
      <c r="GL26" s="83"/>
      <c r="GM26" s="83"/>
      <c r="GN26" s="83"/>
      <c r="GO26" s="107"/>
      <c r="GP26" s="83"/>
      <c r="GQ26" s="83"/>
      <c r="GR26" s="83"/>
      <c r="GS26" s="83"/>
      <c r="GT26" s="83"/>
      <c r="GU26" s="83"/>
      <c r="GV26" s="83"/>
      <c r="GW26" s="83"/>
      <c r="GX26" s="83"/>
      <c r="GY26" s="83"/>
      <c r="GZ26" s="83"/>
      <c r="HA26" s="107"/>
      <c r="HB26" s="83"/>
      <c r="HC26" s="83"/>
      <c r="HD26" s="83"/>
      <c r="HE26" s="83"/>
      <c r="HF26" s="83"/>
      <c r="HG26" s="83"/>
      <c r="HH26" s="83"/>
      <c r="HI26" s="83"/>
      <c r="HJ26" s="83"/>
      <c r="HK26" s="83"/>
      <c r="HL26" s="83"/>
      <c r="HM26" s="107"/>
      <c r="HN26" s="83"/>
      <c r="HO26" s="83"/>
      <c r="HP26" s="83"/>
      <c r="HQ26" s="83"/>
      <c r="HR26" s="83"/>
      <c r="HS26" s="83"/>
      <c r="HT26" s="83"/>
      <c r="HU26" s="83"/>
      <c r="HV26" s="83"/>
      <c r="HW26" s="83"/>
      <c r="HX26" s="83"/>
      <c r="HY26" s="107"/>
      <c r="HZ26" s="83"/>
      <c r="IA26" s="83"/>
      <c r="IB26" s="83"/>
      <c r="IC26" s="83"/>
      <c r="ID26" s="83"/>
      <c r="IE26" s="83"/>
      <c r="IF26" s="83"/>
      <c r="IG26" s="83"/>
      <c r="IH26" s="83"/>
      <c r="II26" s="83"/>
      <c r="IJ26" s="83"/>
      <c r="IK26" s="107"/>
      <c r="IL26" s="83"/>
      <c r="IM26" s="83"/>
      <c r="IN26" s="83"/>
      <c r="IO26" s="83"/>
      <c r="IP26" s="83"/>
      <c r="IQ26" s="83"/>
      <c r="IR26" s="83"/>
      <c r="IS26" s="83"/>
      <c r="IT26" s="83"/>
      <c r="IU26" s="83"/>
      <c r="IV26" s="83"/>
      <c r="IW26" s="107"/>
      <c r="IX26" s="83"/>
      <c r="IY26" s="83"/>
      <c r="IZ26" s="83"/>
      <c r="JA26" s="83"/>
      <c r="JB26" s="83"/>
      <c r="JC26" s="83"/>
      <c r="JD26" s="83"/>
      <c r="JE26" s="83"/>
      <c r="JF26" s="83"/>
      <c r="JG26" s="83"/>
      <c r="JH26" s="83"/>
      <c r="JI26" s="107"/>
      <c r="JJ26" s="83"/>
      <c r="JK26" s="83"/>
      <c r="JL26" s="83"/>
      <c r="JM26" s="83"/>
      <c r="JN26" s="83"/>
      <c r="JO26" s="83"/>
      <c r="JP26" s="83"/>
      <c r="JQ26" s="83"/>
      <c r="JR26" s="83"/>
      <c r="JS26" s="83"/>
      <c r="JT26" s="83"/>
      <c r="JU26" s="107"/>
      <c r="JV26" s="83"/>
      <c r="JW26" s="83"/>
      <c r="JX26" s="83"/>
      <c r="JY26" s="83"/>
      <c r="JZ26" s="83"/>
      <c r="KA26" s="83"/>
      <c r="KB26" s="83"/>
      <c r="KC26" s="83"/>
      <c r="KD26" s="83"/>
      <c r="KE26" s="83"/>
      <c r="KF26" s="83"/>
    </row>
    <row r="27" spans="2:358" ht="18.95" hidden="1" customHeight="1" x14ac:dyDescent="0.35">
      <c r="C27" s="83"/>
      <c r="D27" s="112"/>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13"/>
      <c r="CL27" s="113"/>
      <c r="CM27" s="113"/>
      <c r="CN27" s="113"/>
      <c r="CO27" s="113"/>
      <c r="CP27" s="113"/>
      <c r="CQ27" s="113"/>
      <c r="CR27" s="113"/>
      <c r="CS27" s="113"/>
      <c r="CT27" s="113"/>
      <c r="CU27" s="113"/>
      <c r="CV27" s="113"/>
      <c r="CW27" s="113"/>
      <c r="CX27" s="113"/>
      <c r="CY27" s="113"/>
      <c r="CZ27" s="113"/>
      <c r="DA27" s="113"/>
      <c r="DB27" s="113"/>
      <c r="DC27" s="113"/>
      <c r="DD27" s="113"/>
      <c r="DE27" s="113"/>
      <c r="DF27" s="113"/>
      <c r="DG27" s="113"/>
      <c r="DH27" s="113"/>
      <c r="DI27" s="113"/>
      <c r="DJ27" s="113"/>
      <c r="DK27" s="113"/>
      <c r="DL27" s="113"/>
      <c r="DM27" s="113"/>
      <c r="DN27" s="113"/>
      <c r="DO27" s="113"/>
      <c r="DP27" s="113"/>
      <c r="DQ27" s="113"/>
      <c r="DR27" s="113"/>
      <c r="DS27" s="113"/>
      <c r="DT27" s="113"/>
      <c r="DU27" s="113"/>
      <c r="DV27" s="113"/>
      <c r="DW27" s="113"/>
      <c r="DX27" s="113"/>
      <c r="DY27" s="113"/>
      <c r="DZ27" s="113"/>
      <c r="EA27" s="113"/>
      <c r="EB27" s="113"/>
      <c r="EC27" s="113"/>
      <c r="ED27" s="113"/>
      <c r="EE27" s="113"/>
      <c r="EF27" s="113"/>
      <c r="EG27" s="113"/>
      <c r="EH27" s="113"/>
      <c r="EI27" s="113"/>
      <c r="EJ27" s="113"/>
      <c r="EK27" s="113"/>
      <c r="EL27" s="113"/>
      <c r="EM27" s="113"/>
      <c r="EN27" s="113"/>
      <c r="EO27" s="113"/>
      <c r="EP27" s="113"/>
      <c r="EQ27" s="113"/>
      <c r="ER27" s="113"/>
      <c r="ES27" s="113"/>
      <c r="ET27" s="113"/>
      <c r="EU27" s="113"/>
      <c r="EV27" s="113"/>
      <c r="EW27" s="113"/>
      <c r="EX27" s="113"/>
      <c r="EY27" s="113"/>
      <c r="EZ27" s="113"/>
      <c r="FA27" s="113"/>
      <c r="FB27" s="113"/>
      <c r="FC27" s="113"/>
      <c r="FD27" s="113"/>
      <c r="FE27" s="113"/>
      <c r="FF27" s="113"/>
      <c r="FG27" s="113"/>
      <c r="FH27" s="113"/>
      <c r="FI27" s="113"/>
      <c r="FJ27" s="113"/>
      <c r="FK27" s="113"/>
      <c r="FL27" s="113"/>
      <c r="FM27" s="113"/>
      <c r="FN27" s="113"/>
      <c r="FO27" s="113"/>
      <c r="FP27" s="113"/>
      <c r="FQ27" s="113"/>
      <c r="FR27" s="113"/>
      <c r="FS27" s="113"/>
      <c r="FT27" s="113"/>
      <c r="FU27" s="113"/>
      <c r="FV27" s="113"/>
      <c r="FW27" s="113"/>
      <c r="FX27" s="113"/>
      <c r="FY27" s="113"/>
      <c r="FZ27" s="113"/>
      <c r="GA27" s="113"/>
      <c r="GB27" s="113"/>
      <c r="GC27" s="113"/>
      <c r="GD27" s="113"/>
      <c r="GE27" s="113"/>
      <c r="GF27" s="113"/>
      <c r="GG27" s="113"/>
      <c r="GH27" s="113"/>
      <c r="GI27" s="113"/>
      <c r="GJ27" s="113"/>
      <c r="GK27" s="113"/>
      <c r="GL27" s="113"/>
      <c r="GM27" s="113"/>
      <c r="GN27" s="113"/>
      <c r="GO27" s="113"/>
      <c r="GP27" s="113"/>
      <c r="GQ27" s="113"/>
      <c r="GR27" s="113"/>
      <c r="GS27" s="113"/>
      <c r="GT27" s="113"/>
      <c r="GU27" s="113"/>
      <c r="GV27" s="113"/>
      <c r="GW27" s="113"/>
      <c r="GX27" s="113"/>
      <c r="GY27" s="113"/>
      <c r="GZ27" s="113"/>
      <c r="HA27" s="113"/>
      <c r="HB27" s="113"/>
      <c r="HC27" s="113"/>
      <c r="HD27" s="113"/>
      <c r="HE27" s="113"/>
      <c r="HF27" s="113"/>
      <c r="HG27" s="113"/>
      <c r="HH27" s="113"/>
      <c r="HI27" s="113"/>
      <c r="HJ27" s="113"/>
      <c r="HK27" s="113"/>
      <c r="HL27" s="113"/>
      <c r="HM27" s="113"/>
      <c r="HN27" s="113"/>
      <c r="HO27" s="113"/>
      <c r="HP27" s="113"/>
      <c r="HQ27" s="113"/>
      <c r="HR27" s="113"/>
      <c r="HS27" s="113"/>
      <c r="HT27" s="113"/>
      <c r="HU27" s="113"/>
      <c r="HV27" s="113"/>
      <c r="HW27" s="113"/>
      <c r="HX27" s="113"/>
      <c r="HY27" s="113"/>
      <c r="HZ27" s="113"/>
      <c r="IA27" s="113"/>
      <c r="IB27" s="113"/>
      <c r="IC27" s="113"/>
      <c r="ID27" s="113"/>
      <c r="IE27" s="113"/>
      <c r="IF27" s="113"/>
      <c r="IG27" s="113"/>
      <c r="IH27" s="113"/>
      <c r="II27" s="113"/>
      <c r="IJ27" s="113"/>
      <c r="IK27" s="113"/>
      <c r="IL27" s="113"/>
      <c r="IM27" s="113"/>
      <c r="IN27" s="113"/>
      <c r="IO27" s="113"/>
      <c r="IP27" s="113"/>
      <c r="IQ27" s="113"/>
      <c r="IR27" s="113"/>
      <c r="IS27" s="113"/>
      <c r="IT27" s="113"/>
      <c r="IU27" s="113"/>
      <c r="IV27" s="113"/>
      <c r="IW27" s="113"/>
      <c r="IX27" s="113"/>
      <c r="IY27" s="113"/>
      <c r="IZ27" s="113"/>
      <c r="JA27" s="113"/>
      <c r="JB27" s="113"/>
      <c r="JC27" s="113"/>
      <c r="JD27" s="113"/>
      <c r="JE27" s="113"/>
      <c r="JF27" s="113"/>
      <c r="JG27" s="113"/>
      <c r="JH27" s="113"/>
      <c r="JI27" s="113"/>
      <c r="JJ27" s="113"/>
      <c r="JK27" s="113"/>
      <c r="JL27" s="113"/>
      <c r="JM27" s="113"/>
      <c r="JN27" s="113"/>
      <c r="JO27" s="113"/>
      <c r="JP27" s="113"/>
      <c r="JQ27" s="113"/>
      <c r="JR27" s="113"/>
      <c r="JS27" s="113"/>
      <c r="JT27" s="113"/>
      <c r="JU27" s="113"/>
      <c r="JV27" s="113"/>
      <c r="JW27" s="113"/>
      <c r="JX27" s="113"/>
      <c r="JY27" s="113"/>
      <c r="JZ27" s="113"/>
      <c r="KA27" s="113"/>
      <c r="KB27" s="113"/>
      <c r="KC27" s="113"/>
      <c r="KD27" s="113"/>
      <c r="KE27" s="113"/>
      <c r="KF27" s="113"/>
    </row>
    <row r="28" spans="2:358" ht="18.95" hidden="1" customHeight="1" x14ac:dyDescent="0.35">
      <c r="C28" s="83"/>
      <c r="D28" s="108"/>
      <c r="E28" s="114"/>
      <c r="F28" s="114"/>
      <c r="G28" s="114"/>
      <c r="H28" s="114"/>
      <c r="I28" s="114"/>
      <c r="J28" s="114"/>
      <c r="K28" s="114"/>
      <c r="L28" s="114"/>
      <c r="M28" s="114"/>
      <c r="N28" s="114"/>
      <c r="O28" s="114"/>
      <c r="P28" s="114"/>
      <c r="Q28" s="114"/>
      <c r="R28" s="114"/>
      <c r="S28" s="114"/>
      <c r="T28" s="114"/>
      <c r="U28" s="114"/>
      <c r="V28" s="114"/>
      <c r="W28" s="114"/>
      <c r="X28" s="114"/>
      <c r="Y28" s="114"/>
      <c r="Z28" s="114"/>
      <c r="AA28" s="114"/>
      <c r="AB28" s="114"/>
      <c r="AC28" s="114"/>
      <c r="AD28" s="114"/>
      <c r="AE28" s="114"/>
      <c r="AF28" s="114"/>
      <c r="AG28" s="114"/>
      <c r="AH28" s="114"/>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c r="BS28" s="114"/>
      <c r="BT28" s="114"/>
      <c r="BU28" s="114"/>
      <c r="BV28" s="114"/>
      <c r="BW28" s="114"/>
      <c r="BX28" s="114"/>
      <c r="BY28" s="114"/>
      <c r="BZ28" s="114"/>
      <c r="CA28" s="114"/>
      <c r="CB28" s="114"/>
      <c r="CC28" s="114"/>
      <c r="CD28" s="114"/>
      <c r="CE28" s="114"/>
      <c r="CF28" s="114"/>
      <c r="CG28" s="114"/>
      <c r="CH28" s="114"/>
      <c r="CI28" s="114"/>
      <c r="CJ28" s="114"/>
      <c r="CK28" s="114"/>
      <c r="CL28" s="114"/>
      <c r="CM28" s="114"/>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114"/>
      <c r="DN28" s="114"/>
      <c r="DO28" s="114"/>
      <c r="DP28" s="114"/>
      <c r="DQ28" s="114"/>
      <c r="DR28" s="114"/>
      <c r="DS28" s="114"/>
      <c r="DT28" s="114"/>
      <c r="DU28" s="114"/>
      <c r="DV28" s="114"/>
      <c r="DW28" s="114"/>
      <c r="DX28" s="114"/>
      <c r="DY28" s="114"/>
      <c r="DZ28" s="114"/>
      <c r="EA28" s="114"/>
      <c r="EB28" s="114"/>
      <c r="EC28" s="114"/>
      <c r="ED28" s="114"/>
      <c r="EE28" s="114"/>
      <c r="EF28" s="114"/>
      <c r="EG28" s="114"/>
      <c r="EH28" s="114"/>
      <c r="EI28" s="114"/>
      <c r="EJ28" s="114"/>
      <c r="EK28" s="114"/>
      <c r="EL28" s="114"/>
      <c r="EM28" s="114"/>
      <c r="EN28" s="114"/>
      <c r="EO28" s="114"/>
      <c r="EP28" s="114"/>
      <c r="EQ28" s="114"/>
      <c r="ER28" s="114"/>
      <c r="ES28" s="114"/>
      <c r="ET28" s="114"/>
      <c r="EU28" s="114"/>
      <c r="EV28" s="114"/>
      <c r="EW28" s="114"/>
      <c r="EX28" s="114"/>
      <c r="EY28" s="114"/>
      <c r="EZ28" s="114"/>
      <c r="FA28" s="114"/>
      <c r="FB28" s="114"/>
      <c r="FC28" s="114"/>
      <c r="FD28" s="114"/>
      <c r="FE28" s="114"/>
      <c r="FF28" s="114"/>
      <c r="FG28" s="114"/>
      <c r="FH28" s="114"/>
      <c r="FI28" s="114"/>
      <c r="FJ28" s="114"/>
      <c r="FK28" s="114"/>
      <c r="FL28" s="114"/>
      <c r="FM28" s="114"/>
      <c r="FN28" s="114"/>
      <c r="FO28" s="114"/>
      <c r="FP28" s="114"/>
      <c r="FQ28" s="114"/>
      <c r="FR28" s="114"/>
      <c r="FS28" s="114"/>
      <c r="FT28" s="114"/>
      <c r="FU28" s="114"/>
      <c r="FV28" s="114"/>
      <c r="FW28" s="114"/>
      <c r="FX28" s="114"/>
      <c r="FY28" s="114"/>
      <c r="FZ28" s="114"/>
      <c r="GA28" s="114"/>
      <c r="GB28" s="114"/>
      <c r="GC28" s="114"/>
      <c r="GD28" s="114"/>
      <c r="GE28" s="114"/>
      <c r="GF28" s="114"/>
      <c r="GG28" s="114"/>
      <c r="GH28" s="114"/>
      <c r="GI28" s="114"/>
      <c r="GJ28" s="114"/>
      <c r="GK28" s="114"/>
      <c r="GL28" s="114"/>
      <c r="GM28" s="114"/>
      <c r="GN28" s="114"/>
      <c r="GO28" s="114"/>
      <c r="GP28" s="114"/>
      <c r="GQ28" s="114"/>
      <c r="GR28" s="114"/>
      <c r="GS28" s="114"/>
      <c r="GT28" s="114"/>
      <c r="GU28" s="114"/>
      <c r="GV28" s="114"/>
      <c r="GW28" s="114"/>
      <c r="GX28" s="114"/>
      <c r="GY28" s="114"/>
      <c r="GZ28" s="114"/>
      <c r="HA28" s="114"/>
      <c r="HB28" s="114"/>
      <c r="HC28" s="114"/>
      <c r="HD28" s="114"/>
      <c r="HE28" s="114"/>
      <c r="HF28" s="114"/>
      <c r="HG28" s="114"/>
      <c r="HH28" s="114"/>
      <c r="HI28" s="114"/>
      <c r="HJ28" s="114"/>
      <c r="HK28" s="114"/>
      <c r="HL28" s="114"/>
      <c r="HM28" s="114"/>
      <c r="HN28" s="114"/>
      <c r="HO28" s="114"/>
      <c r="HP28" s="114"/>
      <c r="HQ28" s="114"/>
      <c r="HR28" s="114"/>
      <c r="HS28" s="114"/>
      <c r="HT28" s="114"/>
      <c r="HU28" s="114"/>
      <c r="HV28" s="114"/>
      <c r="HW28" s="114"/>
      <c r="HX28" s="114"/>
      <c r="HY28" s="114"/>
      <c r="HZ28" s="114"/>
      <c r="IA28" s="114"/>
      <c r="IB28" s="114"/>
      <c r="IC28" s="114"/>
      <c r="ID28" s="114"/>
      <c r="IE28" s="114"/>
      <c r="IF28" s="114"/>
      <c r="IG28" s="114"/>
      <c r="IH28" s="114"/>
      <c r="II28" s="114"/>
      <c r="IJ28" s="114"/>
      <c r="IK28" s="114"/>
      <c r="IL28" s="114"/>
      <c r="IM28" s="114"/>
      <c r="IN28" s="114"/>
      <c r="IO28" s="114"/>
      <c r="IP28" s="114"/>
      <c r="IQ28" s="114"/>
      <c r="IR28" s="114"/>
      <c r="IS28" s="114"/>
      <c r="IT28" s="114"/>
      <c r="IU28" s="114"/>
      <c r="IV28" s="114"/>
      <c r="IW28" s="114"/>
      <c r="IX28" s="114"/>
      <c r="IY28" s="114"/>
      <c r="IZ28" s="114"/>
      <c r="JA28" s="114"/>
      <c r="JB28" s="114"/>
      <c r="JC28" s="114"/>
      <c r="JD28" s="114"/>
      <c r="JE28" s="114"/>
      <c r="JF28" s="114"/>
      <c r="JG28" s="114"/>
      <c r="JH28" s="114"/>
      <c r="JI28" s="114"/>
      <c r="JJ28" s="114"/>
      <c r="JK28" s="114"/>
      <c r="JL28" s="114"/>
      <c r="JM28" s="114"/>
      <c r="JN28" s="114"/>
      <c r="JO28" s="114"/>
      <c r="JP28" s="114"/>
      <c r="JQ28" s="114"/>
      <c r="JR28" s="114"/>
      <c r="JS28" s="114"/>
      <c r="JT28" s="114"/>
      <c r="JU28" s="114"/>
      <c r="JV28" s="114"/>
      <c r="JW28" s="114"/>
      <c r="JX28" s="114"/>
      <c r="JY28" s="114"/>
      <c r="JZ28" s="114"/>
      <c r="KA28" s="114"/>
      <c r="KB28" s="114"/>
      <c r="KC28" s="114"/>
      <c r="KD28" s="114"/>
      <c r="KE28" s="114"/>
      <c r="KF28" s="114"/>
    </row>
    <row r="29" spans="2:358" ht="18.95" hidden="1" customHeight="1" x14ac:dyDescent="0.35">
      <c r="C29" s="83"/>
      <c r="D29" s="108"/>
      <c r="E29" s="114"/>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6"/>
      <c r="BN29" s="116"/>
      <c r="BO29" s="116"/>
      <c r="BP29" s="116"/>
      <c r="BQ29" s="116"/>
      <c r="BR29" s="116"/>
      <c r="BS29" s="115"/>
      <c r="BT29" s="115"/>
      <c r="BU29" s="115"/>
      <c r="BV29" s="115"/>
      <c r="BW29" s="115"/>
      <c r="BX29" s="115"/>
      <c r="BY29" s="115"/>
      <c r="BZ29" s="115"/>
      <c r="CA29" s="115"/>
      <c r="CB29" s="115"/>
      <c r="CC29" s="115"/>
      <c r="CD29" s="115"/>
      <c r="CE29" s="115"/>
      <c r="CF29" s="115"/>
      <c r="CG29" s="115"/>
      <c r="CH29" s="115"/>
      <c r="CI29" s="115"/>
      <c r="CJ29" s="115"/>
      <c r="CK29" s="115"/>
      <c r="CL29" s="115"/>
      <c r="CM29" s="115"/>
      <c r="CN29" s="115"/>
      <c r="CO29" s="115"/>
      <c r="CP29" s="115"/>
      <c r="CQ29" s="115"/>
      <c r="CR29" s="115"/>
      <c r="CS29" s="115"/>
      <c r="CT29" s="115"/>
      <c r="CU29" s="115"/>
      <c r="CV29" s="115"/>
      <c r="CW29" s="115"/>
      <c r="CX29" s="115"/>
      <c r="CY29" s="115"/>
      <c r="CZ29" s="115"/>
      <c r="DA29" s="115"/>
      <c r="DB29" s="115"/>
      <c r="DC29" s="115"/>
      <c r="DD29" s="115"/>
      <c r="DE29" s="115"/>
      <c r="DF29" s="115"/>
      <c r="DG29" s="115"/>
      <c r="DH29" s="115"/>
      <c r="DI29" s="115"/>
      <c r="DJ29" s="115"/>
      <c r="DK29" s="115"/>
      <c r="DL29" s="115"/>
      <c r="DM29" s="115"/>
      <c r="DN29" s="115"/>
      <c r="DO29" s="115"/>
      <c r="DP29" s="115"/>
      <c r="DQ29" s="115"/>
      <c r="DR29" s="115"/>
      <c r="DS29" s="115"/>
      <c r="DT29" s="115"/>
      <c r="DU29" s="115"/>
      <c r="DV29" s="115"/>
      <c r="DW29" s="115"/>
      <c r="DX29" s="115"/>
      <c r="DY29" s="115"/>
      <c r="DZ29" s="115"/>
      <c r="EA29" s="115"/>
      <c r="EB29" s="115"/>
      <c r="EC29" s="115"/>
      <c r="ED29" s="115"/>
      <c r="EE29" s="115"/>
      <c r="EF29" s="115"/>
      <c r="EG29" s="115"/>
      <c r="EH29" s="115"/>
      <c r="EI29" s="115"/>
      <c r="EJ29" s="115"/>
      <c r="EK29" s="115"/>
      <c r="EL29" s="115"/>
      <c r="EM29" s="115"/>
      <c r="EN29" s="115"/>
      <c r="EO29" s="115"/>
      <c r="EP29" s="115"/>
      <c r="EQ29" s="115"/>
      <c r="ER29" s="115"/>
      <c r="ES29" s="115"/>
      <c r="ET29" s="115"/>
      <c r="EU29" s="115"/>
      <c r="EV29" s="115"/>
      <c r="EW29" s="115"/>
      <c r="EX29" s="115"/>
      <c r="EY29" s="115"/>
      <c r="EZ29" s="115"/>
      <c r="FA29" s="115"/>
      <c r="FB29" s="115"/>
      <c r="FC29" s="115"/>
      <c r="FD29" s="115"/>
      <c r="FE29" s="115"/>
      <c r="FF29" s="115"/>
      <c r="FG29" s="115"/>
      <c r="FH29" s="115"/>
      <c r="FI29" s="115"/>
      <c r="FJ29" s="115"/>
      <c r="FK29" s="115"/>
      <c r="FL29" s="115"/>
      <c r="FM29" s="115"/>
      <c r="FN29" s="115"/>
      <c r="FO29" s="115"/>
      <c r="FP29" s="115"/>
      <c r="FQ29" s="115"/>
      <c r="FR29" s="115"/>
      <c r="FS29" s="115"/>
      <c r="FT29" s="115"/>
      <c r="FU29" s="115"/>
      <c r="FV29" s="115"/>
      <c r="FW29" s="115"/>
      <c r="FX29" s="115"/>
      <c r="FY29" s="115"/>
      <c r="FZ29" s="115"/>
      <c r="GA29" s="115"/>
      <c r="GB29" s="115"/>
      <c r="GC29" s="115"/>
      <c r="GD29" s="115"/>
      <c r="GE29" s="115"/>
      <c r="GF29" s="115"/>
      <c r="GG29" s="115"/>
      <c r="GH29" s="115"/>
      <c r="GI29" s="115"/>
      <c r="GJ29" s="115"/>
      <c r="GK29" s="115"/>
      <c r="GL29" s="115"/>
      <c r="GM29" s="115"/>
      <c r="GN29" s="115"/>
      <c r="GO29" s="115"/>
      <c r="GP29" s="115"/>
      <c r="GQ29" s="115"/>
      <c r="GR29" s="115"/>
      <c r="GS29" s="115"/>
      <c r="GT29" s="115"/>
      <c r="GU29" s="115"/>
      <c r="GV29" s="115"/>
      <c r="GW29" s="115"/>
      <c r="GX29" s="115"/>
      <c r="GY29" s="115"/>
      <c r="GZ29" s="115"/>
      <c r="HA29" s="115"/>
      <c r="HB29" s="115"/>
      <c r="HC29" s="115"/>
      <c r="HD29" s="115"/>
      <c r="HE29" s="115"/>
      <c r="HF29" s="115"/>
      <c r="HG29" s="115"/>
      <c r="HH29" s="115"/>
      <c r="HI29" s="115"/>
      <c r="HJ29" s="115"/>
      <c r="HK29" s="115"/>
      <c r="HL29" s="115"/>
      <c r="HM29" s="115"/>
      <c r="HN29" s="115"/>
      <c r="HO29" s="115"/>
      <c r="HP29" s="115"/>
      <c r="HQ29" s="115"/>
      <c r="HR29" s="115"/>
      <c r="HS29" s="115"/>
      <c r="HT29" s="115"/>
      <c r="HU29" s="115"/>
      <c r="HV29" s="115"/>
      <c r="HW29" s="115"/>
      <c r="HX29" s="115"/>
      <c r="HY29" s="115"/>
      <c r="HZ29" s="115"/>
      <c r="IA29" s="115"/>
      <c r="IB29" s="115"/>
      <c r="IC29" s="115"/>
      <c r="ID29" s="115"/>
      <c r="IE29" s="115"/>
      <c r="IF29" s="115"/>
      <c r="IG29" s="115"/>
      <c r="IH29" s="115"/>
      <c r="II29" s="115"/>
      <c r="IJ29" s="115"/>
      <c r="IK29" s="115"/>
      <c r="IL29" s="115"/>
      <c r="IM29" s="115"/>
      <c r="IN29" s="115"/>
      <c r="IO29" s="115"/>
      <c r="IP29" s="115"/>
      <c r="IQ29" s="115"/>
      <c r="IR29" s="115"/>
      <c r="IS29" s="115"/>
      <c r="IT29" s="115"/>
      <c r="IU29" s="115"/>
      <c r="IV29" s="115"/>
      <c r="IW29" s="115"/>
      <c r="IX29" s="115"/>
      <c r="IY29" s="115"/>
      <c r="IZ29" s="115"/>
      <c r="JA29" s="115"/>
      <c r="JB29" s="115"/>
      <c r="JC29" s="115"/>
      <c r="JD29" s="115"/>
      <c r="JE29" s="115"/>
      <c r="JF29" s="115"/>
      <c r="JG29" s="115"/>
      <c r="JH29" s="115"/>
      <c r="JI29" s="115"/>
      <c r="JJ29" s="115"/>
      <c r="JK29" s="115"/>
      <c r="JL29" s="115"/>
      <c r="JM29" s="115"/>
      <c r="JN29" s="115"/>
      <c r="JO29" s="115"/>
      <c r="JP29" s="115"/>
      <c r="JQ29" s="115"/>
      <c r="JR29" s="115"/>
      <c r="JS29" s="115"/>
      <c r="JT29" s="115"/>
      <c r="JU29" s="115"/>
      <c r="JV29" s="115"/>
      <c r="JW29" s="115"/>
      <c r="JX29" s="115"/>
      <c r="JY29" s="115"/>
      <c r="JZ29" s="115"/>
      <c r="KA29" s="115"/>
      <c r="KB29" s="115"/>
      <c r="KC29" s="115"/>
      <c r="KD29" s="115"/>
      <c r="KE29" s="115"/>
      <c r="KF29" s="115"/>
    </row>
    <row r="30" spans="2:358" ht="18.95" hidden="1" customHeight="1" x14ac:dyDescent="0.35">
      <c r="C30" s="83"/>
      <c r="D30" s="108"/>
      <c r="E30" s="114"/>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83"/>
      <c r="AP30" s="83"/>
      <c r="AQ30" s="83"/>
      <c r="AR30" s="83"/>
      <c r="AS30" s="83"/>
      <c r="AT30" s="83"/>
      <c r="AU30" s="83"/>
      <c r="AV30" s="83"/>
      <c r="AW30" s="114"/>
      <c r="AX30" s="114"/>
      <c r="AY30" s="114"/>
      <c r="AZ30" s="114"/>
      <c r="BA30" s="114"/>
      <c r="BB30" s="114"/>
      <c r="BC30" s="83"/>
      <c r="BD30" s="83"/>
      <c r="BE30" s="83"/>
      <c r="BF30" s="83"/>
      <c r="BG30" s="83"/>
      <c r="BH30" s="83"/>
      <c r="BI30" s="83"/>
      <c r="BJ30" s="83"/>
      <c r="BK30" s="83"/>
      <c r="BL30" s="83"/>
      <c r="BM30" s="83"/>
      <c r="BN30" s="114"/>
      <c r="BO30" s="114"/>
      <c r="BP30" s="114"/>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114"/>
      <c r="CX30" s="114"/>
      <c r="CY30" s="83"/>
      <c r="CZ30" s="83"/>
      <c r="DA30" s="83"/>
      <c r="DB30" s="83"/>
      <c r="DC30" s="83"/>
      <c r="DD30" s="83"/>
      <c r="DE30" s="114"/>
      <c r="DF30" s="114"/>
      <c r="DG30" s="83"/>
      <c r="DH30" s="83"/>
      <c r="DI30" s="83"/>
      <c r="DJ30" s="83"/>
      <c r="DK30" s="83"/>
      <c r="DL30" s="83"/>
      <c r="DM30" s="114"/>
      <c r="DN30" s="114"/>
      <c r="DO30" s="83"/>
      <c r="DP30" s="83"/>
      <c r="DQ30" s="83"/>
      <c r="DR30" s="83"/>
      <c r="DS30" s="83"/>
      <c r="DT30" s="83"/>
      <c r="DU30" s="114"/>
      <c r="DV30" s="114"/>
      <c r="DW30" s="83"/>
      <c r="DX30" s="83"/>
      <c r="DY30" s="83"/>
      <c r="DZ30" s="83"/>
      <c r="EA30" s="83"/>
      <c r="EB30" s="83"/>
      <c r="EC30" s="83"/>
      <c r="ED30" s="83"/>
      <c r="EE30" s="83"/>
      <c r="EF30" s="83"/>
      <c r="EG30" s="83"/>
      <c r="EH30" s="114"/>
      <c r="EI30" s="114"/>
      <c r="EJ30" s="83"/>
      <c r="EK30" s="83"/>
      <c r="EL30" s="83"/>
      <c r="EM30" s="83"/>
      <c r="EN30" s="83"/>
      <c r="EO30" s="83"/>
      <c r="EP30" s="114"/>
      <c r="EQ30" s="114"/>
      <c r="ER30" s="83"/>
      <c r="ES30" s="83"/>
      <c r="ET30" s="83"/>
      <c r="EU30" s="83"/>
      <c r="EV30" s="83"/>
      <c r="EW30" s="83"/>
      <c r="EX30" s="114"/>
      <c r="EY30" s="114"/>
      <c r="EZ30" s="83"/>
      <c r="FA30" s="83"/>
      <c r="FB30" s="83"/>
      <c r="FC30" s="83"/>
      <c r="FD30" s="83"/>
      <c r="FE30" s="114"/>
      <c r="FF30" s="114"/>
      <c r="FG30" s="83"/>
      <c r="FH30" s="83"/>
      <c r="FI30" s="83"/>
      <c r="FJ30" s="83"/>
      <c r="FK30" s="83"/>
      <c r="FL30" s="83"/>
      <c r="FM30" s="83"/>
      <c r="FN30" s="83"/>
      <c r="FO30" s="83"/>
      <c r="FP30" s="83"/>
      <c r="FQ30" s="83"/>
      <c r="FR30" s="114"/>
      <c r="FS30" s="114"/>
      <c r="FT30" s="114"/>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114"/>
      <c r="HB30" s="114"/>
      <c r="HC30" s="83"/>
      <c r="HD30" s="83"/>
      <c r="HE30" s="83"/>
      <c r="HF30" s="83"/>
      <c r="HG30" s="83"/>
      <c r="HH30" s="83"/>
      <c r="HI30" s="114"/>
      <c r="HJ30" s="114"/>
      <c r="HK30" s="83"/>
      <c r="HL30" s="83"/>
      <c r="HM30" s="83"/>
      <c r="HN30" s="83"/>
      <c r="HO30" s="83"/>
      <c r="HP30" s="83"/>
      <c r="HQ30" s="114"/>
      <c r="HR30" s="114"/>
      <c r="HS30" s="83"/>
      <c r="HT30" s="83"/>
      <c r="HU30" s="83"/>
      <c r="HV30" s="83"/>
      <c r="HW30" s="83"/>
      <c r="HX30" s="83"/>
      <c r="HY30" s="114"/>
      <c r="HZ30" s="114"/>
      <c r="IA30" s="83"/>
      <c r="IB30" s="83"/>
      <c r="IC30" s="83"/>
      <c r="ID30" s="83"/>
      <c r="IE30" s="83"/>
      <c r="IF30" s="83"/>
      <c r="IG30" s="83"/>
      <c r="IH30" s="83"/>
      <c r="II30" s="83"/>
      <c r="IJ30" s="83"/>
      <c r="IK30" s="83"/>
      <c r="IL30" s="83"/>
      <c r="IM30" s="83"/>
      <c r="IN30" s="83"/>
      <c r="IO30" s="83"/>
      <c r="IP30" s="83"/>
      <c r="IQ30" s="83"/>
      <c r="IR30" s="83"/>
      <c r="IS30" s="83"/>
      <c r="IT30" s="83"/>
      <c r="IU30" s="83"/>
      <c r="IV30" s="83"/>
      <c r="IW30" s="114"/>
      <c r="IX30" s="114"/>
      <c r="IY30" s="83"/>
      <c r="IZ30" s="83"/>
      <c r="JA30" s="83"/>
      <c r="JB30" s="83"/>
      <c r="JC30" s="83"/>
      <c r="JD30" s="83"/>
      <c r="JE30" s="83"/>
      <c r="JF30" s="83"/>
      <c r="JG30" s="83"/>
      <c r="JH30" s="83"/>
      <c r="JI30" s="83"/>
      <c r="JJ30" s="114"/>
      <c r="JK30" s="114"/>
      <c r="JL30" s="114"/>
      <c r="JM30" s="83"/>
      <c r="JN30" s="83"/>
      <c r="JO30" s="83"/>
      <c r="JP30" s="83"/>
      <c r="JQ30" s="83"/>
      <c r="JR30" s="83"/>
      <c r="JS30" s="83"/>
      <c r="JT30" s="83"/>
      <c r="JU30" s="83"/>
      <c r="JV30" s="83"/>
      <c r="JW30" s="83"/>
      <c r="JX30" s="83"/>
      <c r="JY30" s="83"/>
      <c r="JZ30" s="83"/>
      <c r="KA30" s="83"/>
      <c r="KB30" s="83"/>
      <c r="KC30" s="83"/>
      <c r="KD30" s="83"/>
      <c r="KE30" s="83"/>
      <c r="KF30" s="83"/>
    </row>
    <row r="31" spans="2:358" ht="18.95" hidden="1" customHeight="1" x14ac:dyDescent="0.35">
      <c r="C31" s="83"/>
      <c r="D31" s="108"/>
      <c r="E31" s="83"/>
      <c r="F31" s="83"/>
      <c r="G31" s="83"/>
      <c r="H31" s="114"/>
      <c r="I31" s="114"/>
      <c r="J31" s="83"/>
      <c r="K31" s="83"/>
      <c r="L31" s="83"/>
      <c r="M31" s="83"/>
      <c r="N31" s="83"/>
      <c r="O31" s="83"/>
      <c r="P31" s="83"/>
      <c r="Q31" s="83"/>
      <c r="R31" s="83"/>
      <c r="S31" s="83"/>
      <c r="T31" s="114"/>
      <c r="U31" s="114"/>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114"/>
      <c r="BB31" s="114"/>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114"/>
      <c r="CP31" s="114"/>
      <c r="CQ31" s="83"/>
      <c r="CR31" s="83"/>
      <c r="CS31" s="83"/>
      <c r="CT31" s="83"/>
      <c r="CU31" s="83"/>
      <c r="CV31" s="83"/>
      <c r="CW31" s="114"/>
      <c r="CX31" s="114"/>
      <c r="CY31" s="83"/>
      <c r="CZ31" s="83"/>
      <c r="DA31" s="83"/>
      <c r="DB31" s="114"/>
      <c r="DC31" s="83"/>
      <c r="DD31" s="83"/>
      <c r="DE31" s="114"/>
      <c r="DF31" s="114"/>
      <c r="DG31" s="83"/>
      <c r="DH31" s="83"/>
      <c r="DI31" s="83"/>
      <c r="DJ31" s="83"/>
      <c r="DK31" s="83"/>
      <c r="DL31" s="83"/>
      <c r="DM31" s="83"/>
      <c r="DN31" s="83"/>
      <c r="DO31" s="83"/>
      <c r="DP31" s="83"/>
      <c r="DQ31" s="114"/>
      <c r="DR31" s="114"/>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114"/>
      <c r="EU31" s="114"/>
      <c r="EV31" s="114"/>
      <c r="EW31" s="83"/>
      <c r="EX31" s="83"/>
      <c r="EY31" s="83"/>
      <c r="EZ31" s="83"/>
      <c r="FA31" s="83"/>
      <c r="FB31" s="83"/>
      <c r="FC31" s="83"/>
      <c r="FD31" s="83"/>
      <c r="FE31" s="83"/>
      <c r="FF31" s="83"/>
      <c r="FG31" s="83"/>
      <c r="FH31" s="83"/>
      <c r="FI31" s="83"/>
      <c r="FJ31" s="83"/>
      <c r="FK31" s="83"/>
      <c r="FL31" s="83"/>
      <c r="FM31" s="83"/>
      <c r="FN31" s="83"/>
      <c r="FO31" s="83"/>
      <c r="FP31" s="83"/>
      <c r="FQ31" s="114"/>
      <c r="FR31" s="114"/>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114"/>
      <c r="HF31" s="114"/>
      <c r="HG31" s="83"/>
      <c r="HH31" s="83"/>
      <c r="HI31" s="83"/>
      <c r="HJ31" s="83"/>
      <c r="HK31" s="83"/>
      <c r="HL31" s="83"/>
      <c r="HM31" s="114"/>
      <c r="HN31" s="114"/>
      <c r="HO31" s="83"/>
      <c r="HP31" s="83"/>
      <c r="HQ31" s="83"/>
      <c r="HR31" s="114"/>
      <c r="HS31" s="83"/>
      <c r="HT31" s="83"/>
      <c r="HU31" s="114"/>
      <c r="HV31" s="114"/>
      <c r="HW31" s="83"/>
      <c r="HX31" s="83"/>
      <c r="HY31" s="83"/>
      <c r="HZ31" s="83"/>
      <c r="IA31" s="83"/>
      <c r="IB31" s="83"/>
      <c r="IC31" s="83"/>
      <c r="ID31" s="83"/>
      <c r="IE31" s="83"/>
      <c r="IF31" s="83"/>
      <c r="IG31" s="114"/>
      <c r="IH31" s="114"/>
      <c r="II31" s="83"/>
      <c r="IJ31" s="83"/>
      <c r="IK31" s="83"/>
      <c r="IL31" s="83"/>
      <c r="IM31" s="83"/>
      <c r="IN31" s="83"/>
      <c r="IO31" s="83"/>
      <c r="IP31" s="83"/>
      <c r="IQ31" s="83"/>
      <c r="IR31" s="83"/>
      <c r="IS31" s="83"/>
      <c r="IT31" s="83"/>
      <c r="IU31" s="83"/>
      <c r="IV31" s="83"/>
      <c r="IW31" s="83"/>
      <c r="IX31" s="83"/>
      <c r="IY31" s="83"/>
      <c r="IZ31" s="83"/>
      <c r="JA31" s="83"/>
      <c r="JB31" s="83"/>
      <c r="JC31" s="83"/>
      <c r="JD31" s="83"/>
      <c r="JE31" s="83"/>
      <c r="JF31" s="83"/>
      <c r="JG31" s="83"/>
      <c r="JH31" s="83"/>
      <c r="JI31" s="83"/>
      <c r="JJ31" s="114"/>
      <c r="JK31" s="114"/>
      <c r="JL31" s="114"/>
      <c r="JM31" s="83"/>
      <c r="JN31" s="83"/>
      <c r="JO31" s="83"/>
      <c r="JP31" s="83"/>
      <c r="JQ31" s="83"/>
      <c r="JR31" s="83"/>
      <c r="JS31" s="83"/>
      <c r="JT31" s="83"/>
      <c r="JU31" s="83"/>
      <c r="JV31" s="83"/>
      <c r="JW31" s="83"/>
      <c r="JX31" s="83"/>
      <c r="JY31" s="83"/>
      <c r="JZ31" s="83"/>
      <c r="KA31" s="83"/>
      <c r="KB31" s="83"/>
      <c r="KC31" s="83"/>
      <c r="KD31" s="83"/>
      <c r="KE31" s="83"/>
      <c r="KF31" s="83"/>
      <c r="KH31" s="83"/>
      <c r="KI31" s="83"/>
      <c r="KJ31" s="83"/>
      <c r="KK31" s="83"/>
      <c r="KL31" s="83"/>
      <c r="KM31" s="83"/>
      <c r="KN31" s="83"/>
      <c r="KO31" s="83"/>
      <c r="KP31" s="83"/>
      <c r="KQ31" s="83"/>
      <c r="KR31" s="83"/>
      <c r="KS31" s="83"/>
      <c r="KT31" s="83"/>
      <c r="KU31" s="83"/>
      <c r="KV31" s="83"/>
      <c r="KW31" s="83"/>
      <c r="KX31" s="83"/>
      <c r="KY31" s="83"/>
      <c r="KZ31" s="83"/>
      <c r="LA31" s="83"/>
      <c r="LB31" s="83"/>
      <c r="LC31" s="83"/>
      <c r="LD31" s="83"/>
      <c r="LE31" s="83"/>
      <c r="LF31" s="83"/>
      <c r="LG31" s="83"/>
      <c r="LH31" s="83"/>
      <c r="LI31" s="83"/>
      <c r="LJ31" s="83"/>
      <c r="LK31" s="114"/>
      <c r="LL31" s="114"/>
      <c r="LM31" s="83"/>
      <c r="LN31" s="83"/>
      <c r="LO31" s="83"/>
      <c r="LP31" s="83"/>
      <c r="LQ31" s="83"/>
      <c r="LR31" s="83"/>
      <c r="LS31" s="114"/>
      <c r="LT31" s="114"/>
      <c r="LU31" s="83"/>
      <c r="LV31" s="83"/>
      <c r="LW31" s="83"/>
      <c r="LX31" s="83"/>
      <c r="LY31" s="83"/>
      <c r="LZ31" s="83"/>
      <c r="MA31" s="114"/>
      <c r="MB31" s="114"/>
      <c r="MC31" s="83"/>
      <c r="MD31" s="83"/>
      <c r="ME31" s="83"/>
      <c r="MF31" s="83"/>
      <c r="MG31" s="83"/>
      <c r="MH31" s="83"/>
      <c r="MI31" s="114"/>
      <c r="MJ31" s="114"/>
      <c r="MK31" s="83"/>
      <c r="ML31" s="83"/>
      <c r="MM31" s="83"/>
      <c r="MN31" s="83"/>
      <c r="MO31" s="83"/>
      <c r="MP31" s="83"/>
      <c r="MQ31" s="83"/>
      <c r="MR31" s="83"/>
      <c r="MS31" s="83"/>
      <c r="MT31" s="83"/>
    </row>
    <row r="32" spans="2:358" ht="18.95" hidden="1" customHeight="1" x14ac:dyDescent="0.35">
      <c r="C32" s="83"/>
      <c r="D32" s="108"/>
      <c r="E32" s="83"/>
      <c r="F32" s="83"/>
      <c r="G32" s="83"/>
      <c r="H32" s="83"/>
      <c r="I32" s="83"/>
      <c r="J32" s="114"/>
      <c r="K32" s="114"/>
      <c r="L32" s="83"/>
      <c r="M32" s="83"/>
      <c r="N32" s="83"/>
      <c r="O32" s="83"/>
      <c r="P32" s="83"/>
      <c r="Q32" s="83"/>
      <c r="R32" s="114"/>
      <c r="S32" s="114"/>
      <c r="T32" s="83"/>
      <c r="U32" s="83"/>
      <c r="V32" s="83"/>
      <c r="W32" s="83"/>
      <c r="X32" s="83"/>
      <c r="Y32" s="83"/>
      <c r="Z32" s="114"/>
      <c r="AA32" s="114"/>
      <c r="AB32" s="114"/>
      <c r="AC32" s="114"/>
      <c r="AD32" s="83"/>
      <c r="AE32" s="83"/>
      <c r="AF32" s="83"/>
      <c r="AG32" s="83"/>
      <c r="AH32" s="83"/>
      <c r="AI32" s="83"/>
      <c r="AJ32" s="83"/>
      <c r="AK32" s="83"/>
      <c r="AL32" s="83"/>
      <c r="AM32" s="83"/>
      <c r="AN32" s="83"/>
      <c r="AO32" s="114"/>
      <c r="AP32" s="114"/>
      <c r="AQ32" s="83"/>
      <c r="AR32" s="83"/>
      <c r="AS32" s="83"/>
      <c r="AT32" s="83"/>
      <c r="AU32" s="83"/>
      <c r="AV32" s="83"/>
      <c r="AW32" s="83"/>
      <c r="AX32" s="83"/>
      <c r="AY32" s="83"/>
      <c r="AZ32" s="83"/>
      <c r="BA32" s="83"/>
      <c r="BB32" s="114"/>
      <c r="BC32" s="114"/>
      <c r="BD32" s="114"/>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114"/>
      <c r="CR32" s="114"/>
      <c r="CS32" s="83"/>
      <c r="CT32" s="83"/>
      <c r="CU32" s="83"/>
      <c r="CV32" s="83"/>
      <c r="CW32" s="83"/>
      <c r="CX32" s="83"/>
      <c r="CY32" s="114"/>
      <c r="CZ32" s="114"/>
      <c r="DA32" s="83"/>
      <c r="DB32" s="83"/>
      <c r="DC32" s="83"/>
      <c r="DD32" s="114"/>
      <c r="DE32" s="83"/>
      <c r="DF32" s="83"/>
      <c r="DG32" s="114"/>
      <c r="DH32" s="114"/>
      <c r="DI32" s="83"/>
      <c r="DJ32" s="83"/>
      <c r="DK32" s="83"/>
      <c r="DL32" s="83"/>
      <c r="DM32" s="83"/>
      <c r="DN32" s="83"/>
      <c r="DO32" s="83"/>
      <c r="DP32" s="83"/>
      <c r="DQ32" s="83"/>
      <c r="DR32" s="83"/>
      <c r="DS32" s="114"/>
      <c r="DT32" s="114"/>
      <c r="DU32" s="83"/>
      <c r="DV32" s="83"/>
      <c r="DW32" s="83"/>
      <c r="DX32" s="83"/>
      <c r="DY32" s="83"/>
      <c r="DZ32" s="83"/>
      <c r="EA32" s="83"/>
      <c r="EB32" s="83"/>
      <c r="EC32" s="83"/>
      <c r="ED32" s="83"/>
      <c r="EE32" s="83"/>
      <c r="EF32" s="83"/>
      <c r="EG32" s="83"/>
      <c r="EH32" s="114"/>
      <c r="EI32" s="83"/>
      <c r="EJ32" s="83"/>
      <c r="EK32" s="114"/>
      <c r="EL32" s="114"/>
      <c r="EM32" s="83"/>
      <c r="EN32" s="83"/>
      <c r="EO32" s="83"/>
      <c r="EP32" s="83"/>
      <c r="EQ32" s="83"/>
      <c r="ER32" s="83"/>
      <c r="ES32" s="83"/>
      <c r="ET32" s="114"/>
      <c r="EU32" s="114"/>
      <c r="EV32" s="83"/>
      <c r="EW32" s="83"/>
      <c r="EX32" s="83"/>
      <c r="EY32" s="114"/>
      <c r="EZ32" s="114"/>
      <c r="FA32" s="83"/>
      <c r="FB32" s="83"/>
      <c r="FC32" s="83"/>
      <c r="FD32" s="83"/>
      <c r="FE32" s="114"/>
      <c r="FF32" s="114"/>
      <c r="FG32" s="83"/>
      <c r="FH32" s="83"/>
      <c r="FI32" s="83"/>
      <c r="FJ32" s="83"/>
      <c r="FK32" s="83"/>
      <c r="FL32" s="83"/>
      <c r="FM32" s="83"/>
      <c r="FN32" s="83"/>
      <c r="FO32" s="83"/>
      <c r="FP32" s="83"/>
      <c r="FQ32" s="83"/>
      <c r="FR32" s="114"/>
      <c r="FS32" s="114"/>
      <c r="FT32" s="114"/>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114"/>
      <c r="HH32" s="114"/>
      <c r="HI32" s="83"/>
      <c r="HJ32" s="83"/>
      <c r="HK32" s="83"/>
      <c r="HL32" s="83"/>
      <c r="HM32" s="83"/>
      <c r="HN32" s="83"/>
      <c r="HO32" s="114"/>
      <c r="HP32" s="114"/>
      <c r="HQ32" s="83"/>
      <c r="HR32" s="83"/>
      <c r="HS32" s="83"/>
      <c r="HT32" s="114"/>
      <c r="HU32" s="83"/>
      <c r="HV32" s="83"/>
      <c r="HW32" s="114"/>
      <c r="HX32" s="114"/>
      <c r="HY32" s="83"/>
      <c r="HZ32" s="83"/>
      <c r="IA32" s="83"/>
      <c r="IB32" s="83"/>
      <c r="IC32" s="83"/>
      <c r="ID32" s="83"/>
      <c r="IE32" s="83"/>
      <c r="IF32" s="83"/>
      <c r="IG32" s="83"/>
      <c r="IH32" s="83"/>
      <c r="II32" s="114"/>
      <c r="IJ32" s="114"/>
      <c r="IK32" s="83"/>
      <c r="IL32" s="83"/>
      <c r="IM32" s="83"/>
      <c r="IN32" s="83"/>
      <c r="IO32" s="83"/>
      <c r="IP32" s="83"/>
      <c r="IQ32" s="83"/>
      <c r="IR32" s="83"/>
      <c r="IS32" s="83"/>
      <c r="IT32" s="83"/>
      <c r="IU32" s="83"/>
      <c r="IV32" s="83"/>
      <c r="IW32" s="83"/>
      <c r="IX32" s="83"/>
      <c r="IY32" s="83"/>
      <c r="IZ32" s="114"/>
      <c r="JA32" s="114"/>
      <c r="JB32" s="114"/>
      <c r="JC32" s="83"/>
      <c r="JD32" s="83"/>
      <c r="JE32" s="83"/>
      <c r="JF32" s="83"/>
      <c r="JG32" s="83"/>
      <c r="JH32" s="83"/>
      <c r="JI32" s="83"/>
      <c r="JJ32" s="83"/>
      <c r="JK32" s="83"/>
      <c r="JL32" s="83"/>
      <c r="JM32" s="114"/>
      <c r="JN32" s="114"/>
      <c r="JO32" s="83"/>
      <c r="JP32" s="83"/>
      <c r="JQ32" s="83"/>
      <c r="JR32" s="83"/>
      <c r="JS32" s="83"/>
      <c r="JT32" s="83"/>
      <c r="JU32" s="83"/>
      <c r="JV32" s="83"/>
      <c r="JW32" s="83"/>
      <c r="JX32" s="83"/>
      <c r="JY32" s="83"/>
      <c r="JZ32" s="83"/>
      <c r="KA32" s="83"/>
      <c r="KB32" s="83"/>
      <c r="KC32" s="83"/>
      <c r="KD32" s="83"/>
      <c r="KE32" s="83"/>
      <c r="KF32" s="83"/>
      <c r="KH32" s="83"/>
      <c r="KI32" s="83"/>
      <c r="KJ32" s="83"/>
      <c r="KK32" s="83"/>
      <c r="KL32" s="114"/>
    </row>
    <row r="33" spans="3:326" ht="18.95" hidden="1" customHeight="1" x14ac:dyDescent="0.35">
      <c r="C33" s="83"/>
      <c r="D33" s="108"/>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114"/>
      <c r="AI33" s="114"/>
      <c r="AJ33" s="83"/>
      <c r="AK33" s="83"/>
      <c r="AL33" s="83"/>
      <c r="AM33" s="83"/>
      <c r="AN33" s="83"/>
      <c r="AO33" s="83"/>
      <c r="AP33" s="114"/>
      <c r="AQ33" s="114"/>
      <c r="AR33" s="83"/>
      <c r="AS33" s="83"/>
      <c r="AT33" s="83"/>
      <c r="AU33" s="114"/>
      <c r="AV33" s="83"/>
      <c r="AW33" s="83"/>
      <c r="AX33" s="114"/>
      <c r="AY33" s="114"/>
      <c r="AZ33" s="83"/>
      <c r="BA33" s="83"/>
      <c r="BB33" s="83"/>
      <c r="BC33" s="83"/>
      <c r="BD33" s="83"/>
      <c r="BE33" s="83"/>
      <c r="BF33" s="83"/>
      <c r="BG33" s="83"/>
      <c r="BH33" s="83"/>
      <c r="BI33" s="83"/>
      <c r="BJ33" s="114"/>
      <c r="BK33" s="114"/>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114"/>
      <c r="CX33" s="114"/>
      <c r="CY33" s="83"/>
      <c r="CZ33" s="83"/>
      <c r="DA33" s="83"/>
      <c r="DB33" s="83"/>
      <c r="DC33" s="83"/>
      <c r="DD33" s="83"/>
      <c r="DE33" s="83"/>
      <c r="DF33" s="83"/>
      <c r="DG33" s="83"/>
      <c r="DH33" s="83"/>
      <c r="DI33" s="83"/>
      <c r="DJ33" s="114"/>
      <c r="DK33" s="114"/>
      <c r="DL33" s="114"/>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114"/>
      <c r="EZ33" s="114"/>
      <c r="FA33" s="83"/>
      <c r="FB33" s="83"/>
      <c r="FC33" s="83"/>
      <c r="FD33" s="83"/>
      <c r="FE33" s="83"/>
      <c r="FF33" s="83"/>
      <c r="FG33" s="114"/>
      <c r="FH33" s="114"/>
      <c r="FI33" s="83"/>
      <c r="FJ33" s="83"/>
      <c r="FK33" s="83"/>
      <c r="FL33" s="114"/>
      <c r="FM33" s="83"/>
      <c r="FN33" s="83"/>
      <c r="FO33" s="114"/>
      <c r="FP33" s="114"/>
      <c r="FQ33" s="83"/>
      <c r="FR33" s="83"/>
      <c r="FS33" s="83"/>
      <c r="FT33" s="83"/>
      <c r="FU33" s="83"/>
      <c r="FV33" s="83"/>
      <c r="FW33" s="83"/>
      <c r="FX33" s="83"/>
      <c r="FY33" s="83"/>
      <c r="FZ33" s="83"/>
      <c r="GA33" s="114"/>
      <c r="GB33" s="114"/>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114"/>
      <c r="HN33" s="114"/>
      <c r="HO33" s="83"/>
      <c r="HP33" s="83"/>
      <c r="HQ33" s="83"/>
      <c r="HR33" s="83"/>
      <c r="HS33" s="83"/>
      <c r="HT33" s="83"/>
      <c r="HU33" s="83"/>
      <c r="HV33" s="83"/>
      <c r="HW33" s="83"/>
      <c r="HX33" s="83"/>
      <c r="HY33" s="83"/>
      <c r="HZ33" s="114"/>
      <c r="IA33" s="114"/>
      <c r="IB33" s="114"/>
      <c r="IC33" s="83"/>
      <c r="ID33" s="83"/>
      <c r="IE33" s="83"/>
      <c r="IF33" s="83"/>
      <c r="IG33" s="83"/>
      <c r="IH33" s="83"/>
      <c r="II33" s="83"/>
      <c r="IJ33" s="83"/>
      <c r="IK33" s="83"/>
      <c r="IL33" s="83"/>
      <c r="IM33" s="83"/>
      <c r="IN33" s="83"/>
      <c r="IO33" s="83"/>
      <c r="IP33" s="83"/>
      <c r="IQ33" s="83"/>
      <c r="IR33" s="83"/>
      <c r="IS33" s="83"/>
      <c r="IT33" s="83"/>
      <c r="IU33" s="83"/>
      <c r="IV33" s="83"/>
      <c r="IW33" s="83"/>
      <c r="IX33" s="83"/>
      <c r="IY33" s="83"/>
      <c r="IZ33" s="83"/>
      <c r="JA33" s="83"/>
      <c r="JB33" s="83"/>
      <c r="JC33" s="83"/>
      <c r="JD33" s="83"/>
      <c r="JE33" s="83"/>
      <c r="JF33" s="83"/>
      <c r="JG33" s="83"/>
      <c r="JH33" s="83"/>
      <c r="JI33" s="83"/>
      <c r="JJ33" s="83"/>
      <c r="JK33" s="83"/>
      <c r="JL33" s="83"/>
      <c r="JM33" s="83"/>
      <c r="JN33" s="83"/>
      <c r="JO33" s="114"/>
      <c r="JP33" s="114"/>
      <c r="JQ33" s="83"/>
      <c r="JR33" s="83"/>
      <c r="JS33" s="83"/>
      <c r="JT33" s="83"/>
      <c r="JU33" s="83"/>
      <c r="JV33" s="83"/>
      <c r="JW33" s="114"/>
      <c r="JX33" s="114"/>
      <c r="JY33" s="83"/>
      <c r="JZ33" s="83"/>
      <c r="KA33" s="83"/>
      <c r="KB33" s="114"/>
      <c r="KC33" s="83"/>
      <c r="KD33" s="83"/>
      <c r="KE33" s="114"/>
      <c r="KF33" s="114"/>
      <c r="KH33" s="83"/>
      <c r="KI33" s="83"/>
      <c r="KJ33" s="83"/>
      <c r="KK33" s="83"/>
      <c r="KL33" s="83"/>
      <c r="KM33" s="83"/>
      <c r="KN33" s="83"/>
      <c r="KO33" s="83"/>
      <c r="KP33" s="83"/>
      <c r="KQ33" s="83"/>
      <c r="KR33" s="83"/>
    </row>
    <row r="34" spans="3:326" ht="18.95" hidden="1" customHeight="1" x14ac:dyDescent="0.35">
      <c r="C34" s="83"/>
      <c r="D34" s="108"/>
      <c r="E34" s="114"/>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c r="AI34" s="114"/>
      <c r="AJ34" s="114"/>
      <c r="AK34" s="114"/>
      <c r="AL34" s="114"/>
      <c r="AM34" s="114"/>
      <c r="AN34" s="114"/>
      <c r="AO34" s="114"/>
      <c r="AP34" s="114"/>
      <c r="AQ34" s="114"/>
      <c r="AR34" s="114"/>
      <c r="AS34" s="114"/>
      <c r="AT34" s="114"/>
      <c r="AU34" s="114"/>
      <c r="AV34" s="114"/>
      <c r="AW34" s="114"/>
      <c r="AX34" s="114"/>
      <c r="AY34" s="114"/>
      <c r="AZ34" s="114"/>
      <c r="BA34" s="114"/>
      <c r="BB34" s="114"/>
      <c r="BC34" s="114"/>
      <c r="BD34" s="114"/>
      <c r="BE34" s="114"/>
      <c r="BF34" s="114"/>
      <c r="BG34" s="114"/>
      <c r="BH34" s="114"/>
      <c r="BI34" s="114"/>
      <c r="BJ34" s="114"/>
      <c r="BK34" s="114"/>
      <c r="BL34" s="114"/>
      <c r="BM34" s="114"/>
      <c r="BN34" s="114"/>
      <c r="BO34" s="114"/>
      <c r="BP34" s="114"/>
      <c r="BQ34" s="114"/>
      <c r="BR34" s="114"/>
      <c r="BS34" s="114"/>
      <c r="BT34" s="114"/>
      <c r="BU34" s="114"/>
      <c r="BV34" s="114"/>
      <c r="BW34" s="114"/>
      <c r="BX34" s="114"/>
      <c r="BY34" s="114"/>
      <c r="BZ34" s="114"/>
      <c r="CA34" s="114"/>
      <c r="CB34" s="114"/>
      <c r="CC34" s="114"/>
      <c r="CD34" s="114"/>
      <c r="CE34" s="114"/>
      <c r="CF34" s="114"/>
      <c r="CG34" s="114"/>
      <c r="CH34" s="114"/>
      <c r="CI34" s="114"/>
      <c r="CJ34" s="114"/>
      <c r="CK34" s="114"/>
      <c r="CL34" s="114"/>
      <c r="CM34" s="114"/>
      <c r="CN34" s="114"/>
      <c r="CO34" s="114"/>
      <c r="CP34" s="114"/>
      <c r="CQ34" s="114"/>
      <c r="CR34" s="114"/>
      <c r="CS34" s="114"/>
      <c r="CT34" s="114"/>
      <c r="CU34" s="114"/>
      <c r="CV34" s="114"/>
      <c r="CW34" s="114"/>
      <c r="CX34" s="114"/>
      <c r="CY34" s="114"/>
      <c r="CZ34" s="114"/>
      <c r="DA34" s="114"/>
      <c r="DB34" s="114"/>
      <c r="DC34" s="114"/>
      <c r="DD34" s="114"/>
      <c r="DE34" s="114"/>
      <c r="DF34" s="114"/>
      <c r="DG34" s="114"/>
      <c r="DH34" s="114"/>
      <c r="DI34" s="114"/>
      <c r="DJ34" s="114"/>
      <c r="DK34" s="114"/>
      <c r="DL34" s="114"/>
      <c r="DM34" s="114"/>
      <c r="DN34" s="114"/>
      <c r="DO34" s="114"/>
      <c r="DP34" s="114"/>
      <c r="DQ34" s="114"/>
      <c r="DR34" s="114"/>
      <c r="DS34" s="114"/>
      <c r="DT34" s="114"/>
      <c r="DU34" s="114"/>
      <c r="DV34" s="114"/>
      <c r="DW34" s="114"/>
      <c r="DX34" s="114"/>
      <c r="DY34" s="114"/>
      <c r="DZ34" s="114"/>
      <c r="EA34" s="114"/>
      <c r="EB34" s="114"/>
      <c r="EC34" s="114"/>
      <c r="ED34" s="114"/>
      <c r="EE34" s="114"/>
      <c r="EF34" s="114"/>
      <c r="EG34" s="114"/>
      <c r="EH34" s="114"/>
      <c r="EI34" s="114"/>
      <c r="EJ34" s="114"/>
      <c r="EK34" s="114"/>
      <c r="EL34" s="114"/>
      <c r="EM34" s="114"/>
      <c r="EN34" s="114"/>
      <c r="EO34" s="114"/>
      <c r="EP34" s="114"/>
      <c r="EQ34" s="114"/>
      <c r="ER34" s="114"/>
      <c r="ES34" s="114"/>
      <c r="ET34" s="114"/>
      <c r="EU34" s="114"/>
      <c r="EV34" s="114"/>
      <c r="EW34" s="114"/>
      <c r="EX34" s="114"/>
      <c r="EY34" s="114"/>
      <c r="EZ34" s="114"/>
      <c r="FA34" s="114"/>
      <c r="FB34" s="114"/>
      <c r="FC34" s="114"/>
      <c r="FD34" s="114"/>
      <c r="FE34" s="114"/>
      <c r="FF34" s="114"/>
      <c r="FG34" s="114"/>
      <c r="FH34" s="114"/>
      <c r="FI34" s="114"/>
      <c r="FJ34" s="114"/>
      <c r="FK34" s="114"/>
      <c r="FL34" s="114"/>
      <c r="FM34" s="114"/>
      <c r="FN34" s="114"/>
      <c r="FO34" s="114"/>
      <c r="FP34" s="114"/>
      <c r="FQ34" s="114"/>
      <c r="FR34" s="114"/>
      <c r="FS34" s="114"/>
      <c r="FT34" s="114"/>
      <c r="FU34" s="114"/>
      <c r="FV34" s="114"/>
      <c r="FW34" s="114"/>
      <c r="FX34" s="114"/>
      <c r="FY34" s="114"/>
      <c r="FZ34" s="114"/>
      <c r="GA34" s="114"/>
      <c r="GB34" s="114"/>
      <c r="GC34" s="114"/>
      <c r="GD34" s="114"/>
      <c r="GE34" s="114"/>
      <c r="GF34" s="114"/>
      <c r="GG34" s="114"/>
      <c r="GH34" s="114"/>
      <c r="GI34" s="114"/>
      <c r="GJ34" s="114"/>
      <c r="GK34" s="114"/>
      <c r="GL34" s="114"/>
      <c r="GM34" s="114"/>
      <c r="GN34" s="114"/>
      <c r="GO34" s="114"/>
      <c r="GP34" s="114"/>
      <c r="GQ34" s="114"/>
      <c r="GR34" s="114"/>
      <c r="GS34" s="114"/>
      <c r="GT34" s="114"/>
      <c r="GU34" s="114"/>
      <c r="GV34" s="114"/>
      <c r="GW34" s="114"/>
      <c r="GX34" s="114"/>
      <c r="GY34" s="114"/>
      <c r="GZ34" s="114"/>
      <c r="HA34" s="114"/>
      <c r="HB34" s="114"/>
      <c r="HC34" s="114"/>
      <c r="HD34" s="114"/>
      <c r="HE34" s="114"/>
      <c r="HF34" s="114"/>
      <c r="HG34" s="114"/>
      <c r="HH34" s="114"/>
      <c r="HI34" s="114"/>
      <c r="HJ34" s="114"/>
      <c r="HK34" s="114"/>
      <c r="HL34" s="114"/>
      <c r="HM34" s="114"/>
      <c r="HN34" s="114"/>
      <c r="HO34" s="114"/>
      <c r="HP34" s="114"/>
      <c r="HQ34" s="114"/>
      <c r="HR34" s="114"/>
      <c r="HS34" s="114"/>
      <c r="HT34" s="114"/>
      <c r="HU34" s="114"/>
      <c r="HV34" s="114"/>
      <c r="HW34" s="114"/>
      <c r="HX34" s="114"/>
      <c r="HY34" s="114"/>
      <c r="HZ34" s="114"/>
      <c r="IA34" s="114"/>
      <c r="IB34" s="114"/>
      <c r="IC34" s="114"/>
      <c r="ID34" s="114"/>
      <c r="IE34" s="114"/>
      <c r="IF34" s="114"/>
      <c r="IG34" s="114"/>
      <c r="IH34" s="114"/>
      <c r="II34" s="114"/>
      <c r="IJ34" s="114"/>
      <c r="IK34" s="114"/>
      <c r="IL34" s="114"/>
      <c r="IM34" s="114"/>
      <c r="IN34" s="114"/>
      <c r="IO34" s="114"/>
      <c r="IP34" s="114"/>
      <c r="IQ34" s="114"/>
      <c r="IR34" s="114"/>
      <c r="IS34" s="114"/>
      <c r="IT34" s="114"/>
      <c r="IU34" s="114"/>
      <c r="IV34" s="114"/>
      <c r="IW34" s="114"/>
      <c r="IX34" s="114"/>
      <c r="IY34" s="114"/>
      <c r="IZ34" s="114"/>
      <c r="JA34" s="114"/>
      <c r="JB34" s="114"/>
      <c r="JC34" s="114"/>
      <c r="JD34" s="114"/>
      <c r="JE34" s="114"/>
      <c r="JF34" s="114"/>
      <c r="JG34" s="114"/>
      <c r="JH34" s="114"/>
      <c r="JI34" s="114"/>
      <c r="JJ34" s="114"/>
      <c r="JK34" s="114"/>
      <c r="JL34" s="114"/>
      <c r="JM34" s="114"/>
      <c r="JN34" s="114"/>
      <c r="JO34" s="114"/>
      <c r="JP34" s="114"/>
      <c r="JQ34" s="114"/>
      <c r="JR34" s="114"/>
      <c r="JS34" s="114"/>
      <c r="JT34" s="114"/>
      <c r="JU34" s="114"/>
      <c r="JV34" s="114"/>
      <c r="JW34" s="114"/>
      <c r="JX34" s="114"/>
      <c r="JY34" s="114"/>
      <c r="JZ34" s="114"/>
      <c r="KA34" s="114"/>
      <c r="KB34" s="114"/>
      <c r="KC34" s="114"/>
      <c r="KD34" s="114"/>
      <c r="KE34" s="114"/>
      <c r="KF34" s="114"/>
      <c r="KH34" s="114"/>
      <c r="KI34" s="114"/>
      <c r="KJ34" s="114"/>
      <c r="KK34" s="114"/>
      <c r="KL34" s="114"/>
      <c r="KM34" s="114"/>
      <c r="KN34" s="114"/>
      <c r="KO34" s="114"/>
      <c r="KP34" s="114"/>
      <c r="KQ34" s="114"/>
      <c r="KR34" s="114"/>
      <c r="KS34" s="114"/>
      <c r="KT34" s="114"/>
      <c r="KU34" s="114"/>
      <c r="KV34" s="114"/>
      <c r="KW34" s="114"/>
      <c r="KX34" s="114"/>
      <c r="KY34" s="114"/>
      <c r="KZ34" s="114"/>
      <c r="LA34" s="114"/>
      <c r="LB34" s="114"/>
      <c r="LC34" s="114"/>
      <c r="LD34" s="114"/>
      <c r="LE34" s="114"/>
      <c r="LF34" s="114"/>
      <c r="LG34" s="114"/>
      <c r="LH34" s="114"/>
      <c r="LI34" s="114"/>
      <c r="LJ34" s="114"/>
      <c r="LK34" s="114"/>
      <c r="LL34" s="114"/>
      <c r="LM34" s="114"/>
      <c r="LN34" s="114"/>
    </row>
    <row r="35" spans="3:326" ht="18.95" hidden="1" customHeight="1" x14ac:dyDescent="0.35">
      <c r="C35" s="83"/>
      <c r="D35" s="108"/>
      <c r="E35" s="114"/>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c r="AI35" s="114"/>
      <c r="AJ35" s="114"/>
      <c r="AK35" s="114"/>
      <c r="AL35" s="114"/>
      <c r="AM35" s="114"/>
      <c r="AN35" s="114"/>
      <c r="AO35" s="114"/>
      <c r="AP35" s="114"/>
      <c r="AQ35" s="114"/>
      <c r="AR35" s="114"/>
      <c r="AS35" s="114"/>
      <c r="AT35" s="114"/>
      <c r="AU35" s="114"/>
      <c r="AV35" s="114"/>
      <c r="AW35" s="114"/>
      <c r="AX35" s="114"/>
      <c r="AY35" s="114"/>
      <c r="AZ35" s="114"/>
      <c r="BA35" s="114"/>
      <c r="BB35" s="114"/>
      <c r="BC35" s="114"/>
      <c r="BD35" s="114"/>
      <c r="BE35" s="114"/>
      <c r="BF35" s="114"/>
      <c r="BG35" s="114"/>
      <c r="BH35" s="114"/>
      <c r="BI35" s="114"/>
      <c r="BJ35" s="114"/>
      <c r="BK35" s="114"/>
      <c r="BL35" s="114"/>
      <c r="BM35" s="114"/>
      <c r="BN35" s="114"/>
      <c r="BO35" s="114"/>
      <c r="BP35" s="114"/>
      <c r="BQ35" s="114"/>
      <c r="BR35" s="114"/>
      <c r="BS35" s="114"/>
      <c r="BT35" s="114"/>
      <c r="BU35" s="114"/>
      <c r="BV35" s="114"/>
      <c r="BW35" s="114"/>
      <c r="BX35" s="114"/>
      <c r="BY35" s="114"/>
      <c r="BZ35" s="114"/>
      <c r="CA35" s="114"/>
      <c r="CB35" s="114"/>
      <c r="CC35" s="114"/>
      <c r="CD35" s="114"/>
      <c r="CE35" s="114"/>
      <c r="CF35" s="114"/>
      <c r="CG35" s="114"/>
      <c r="CH35" s="114"/>
      <c r="CI35" s="114"/>
      <c r="CJ35" s="114"/>
      <c r="CK35" s="114"/>
      <c r="CL35" s="114"/>
      <c r="CM35" s="114"/>
      <c r="CN35" s="114"/>
      <c r="CO35" s="114"/>
      <c r="CP35" s="114"/>
      <c r="CQ35" s="114"/>
      <c r="CR35" s="114"/>
      <c r="CS35" s="114"/>
      <c r="CT35" s="114"/>
      <c r="CU35" s="114"/>
      <c r="CV35" s="114"/>
      <c r="CW35" s="114"/>
      <c r="CX35" s="114"/>
      <c r="CY35" s="114"/>
      <c r="CZ35" s="114"/>
      <c r="DA35" s="114"/>
      <c r="DB35" s="114"/>
      <c r="DC35" s="114"/>
      <c r="DD35" s="114"/>
      <c r="DE35" s="114"/>
      <c r="DF35" s="114"/>
      <c r="DG35" s="114"/>
      <c r="DH35" s="114"/>
      <c r="DI35" s="114"/>
      <c r="DJ35" s="114"/>
      <c r="DK35" s="114"/>
      <c r="DL35" s="114"/>
      <c r="DM35" s="114"/>
      <c r="DN35" s="114"/>
      <c r="DO35" s="114"/>
      <c r="DP35" s="114"/>
      <c r="DQ35" s="114"/>
      <c r="DR35" s="114"/>
      <c r="DS35" s="114"/>
      <c r="DT35" s="114"/>
      <c r="DU35" s="114"/>
      <c r="DV35" s="114"/>
      <c r="DW35" s="114"/>
      <c r="DX35" s="114"/>
      <c r="DY35" s="114"/>
      <c r="DZ35" s="114"/>
      <c r="EA35" s="114"/>
      <c r="EB35" s="114"/>
      <c r="EC35" s="114"/>
      <c r="ED35" s="114"/>
      <c r="EE35" s="114"/>
      <c r="EF35" s="114"/>
      <c r="EG35" s="114"/>
      <c r="EH35" s="114"/>
      <c r="EI35" s="114"/>
      <c r="EJ35" s="114"/>
      <c r="EK35" s="114"/>
      <c r="EL35" s="114"/>
      <c r="EM35" s="114"/>
      <c r="EN35" s="114"/>
      <c r="EO35" s="114"/>
      <c r="EP35" s="114"/>
      <c r="EQ35" s="114"/>
      <c r="ER35" s="114"/>
      <c r="ES35" s="114"/>
      <c r="ET35" s="114"/>
      <c r="EU35" s="114"/>
      <c r="EV35" s="114"/>
      <c r="EW35" s="114"/>
      <c r="EX35" s="114"/>
      <c r="EY35" s="114"/>
      <c r="EZ35" s="114"/>
      <c r="FA35" s="114"/>
      <c r="FB35" s="114"/>
      <c r="FC35" s="114"/>
      <c r="FD35" s="114"/>
      <c r="FE35" s="114"/>
      <c r="FF35" s="114"/>
      <c r="FG35" s="114"/>
      <c r="FH35" s="114"/>
      <c r="FI35" s="114"/>
      <c r="FJ35" s="114"/>
      <c r="FK35" s="114"/>
      <c r="FL35" s="114"/>
      <c r="FM35" s="114"/>
      <c r="FN35" s="114"/>
      <c r="FO35" s="114"/>
      <c r="FP35" s="114"/>
      <c r="FQ35" s="114"/>
      <c r="FR35" s="114"/>
      <c r="FS35" s="114"/>
      <c r="FT35" s="114"/>
      <c r="FU35" s="114"/>
      <c r="FV35" s="114"/>
      <c r="FW35" s="114"/>
      <c r="FX35" s="114"/>
      <c r="FY35" s="114"/>
      <c r="FZ35" s="114"/>
      <c r="GA35" s="114"/>
      <c r="GB35" s="114"/>
      <c r="GC35" s="114"/>
      <c r="GD35" s="114"/>
      <c r="GE35" s="114"/>
      <c r="GF35" s="114"/>
      <c r="GG35" s="114"/>
      <c r="GH35" s="114"/>
      <c r="GI35" s="114"/>
      <c r="GJ35" s="114"/>
      <c r="GK35" s="114"/>
      <c r="GL35" s="114"/>
      <c r="GM35" s="114"/>
      <c r="GN35" s="114"/>
      <c r="GO35" s="114"/>
      <c r="GP35" s="114"/>
      <c r="GQ35" s="114"/>
      <c r="GR35" s="114"/>
      <c r="GS35" s="114"/>
      <c r="GT35" s="114"/>
      <c r="GU35" s="114"/>
      <c r="GV35" s="114"/>
      <c r="GW35" s="114"/>
      <c r="GX35" s="114"/>
      <c r="GY35" s="114"/>
      <c r="GZ35" s="114"/>
      <c r="HA35" s="114"/>
      <c r="HB35" s="114"/>
      <c r="HC35" s="114"/>
      <c r="HD35" s="114"/>
      <c r="HE35" s="114"/>
      <c r="HF35" s="114"/>
      <c r="HG35" s="114"/>
      <c r="HH35" s="114"/>
      <c r="HI35" s="114"/>
      <c r="HJ35" s="114"/>
      <c r="HK35" s="114"/>
      <c r="HL35" s="114"/>
      <c r="HM35" s="114"/>
      <c r="HN35" s="114"/>
      <c r="HO35" s="114"/>
      <c r="HP35" s="114"/>
      <c r="HQ35" s="114"/>
      <c r="HR35" s="114"/>
      <c r="HS35" s="114"/>
      <c r="HT35" s="114"/>
      <c r="HU35" s="114"/>
      <c r="HV35" s="114"/>
      <c r="HW35" s="114"/>
      <c r="HX35" s="114"/>
      <c r="HY35" s="114"/>
      <c r="HZ35" s="114"/>
      <c r="IA35" s="114"/>
      <c r="IB35" s="114"/>
      <c r="IC35" s="114"/>
      <c r="ID35" s="114"/>
      <c r="IE35" s="114"/>
      <c r="IF35" s="114"/>
      <c r="IG35" s="114"/>
      <c r="IH35" s="114"/>
      <c r="II35" s="114"/>
      <c r="IJ35" s="114"/>
      <c r="IK35" s="114"/>
      <c r="IL35" s="114"/>
      <c r="IM35" s="114"/>
      <c r="IN35" s="114"/>
      <c r="IO35" s="114"/>
      <c r="IP35" s="114"/>
      <c r="IQ35" s="114"/>
      <c r="IR35" s="114"/>
      <c r="IS35" s="114"/>
      <c r="IT35" s="114"/>
      <c r="IU35" s="114"/>
      <c r="IV35" s="114"/>
      <c r="IW35" s="114"/>
      <c r="IX35" s="114"/>
      <c r="IY35" s="114"/>
      <c r="IZ35" s="114"/>
      <c r="JA35" s="114"/>
      <c r="JB35" s="114"/>
      <c r="JC35" s="114"/>
      <c r="JD35" s="114"/>
      <c r="JE35" s="114"/>
      <c r="JF35" s="114"/>
      <c r="JG35" s="114"/>
      <c r="JH35" s="114"/>
      <c r="JI35" s="114"/>
      <c r="JJ35" s="114"/>
      <c r="JK35" s="114"/>
      <c r="JL35" s="114"/>
      <c r="JM35" s="114"/>
      <c r="JN35" s="114"/>
      <c r="JO35" s="114"/>
      <c r="JP35" s="114"/>
      <c r="JQ35" s="114"/>
      <c r="JR35" s="114"/>
      <c r="JS35" s="114"/>
      <c r="JT35" s="114"/>
      <c r="JU35" s="114"/>
      <c r="JV35" s="114"/>
      <c r="JW35" s="114"/>
      <c r="JX35" s="114"/>
      <c r="JY35" s="114"/>
      <c r="JZ35" s="114"/>
      <c r="KA35" s="114"/>
      <c r="KB35" s="114"/>
      <c r="KC35" s="114"/>
      <c r="KD35" s="114"/>
      <c r="KE35" s="114"/>
      <c r="KF35" s="114"/>
      <c r="KH35" s="114"/>
      <c r="KI35" s="114"/>
      <c r="KJ35" s="114"/>
      <c r="KK35" s="114"/>
      <c r="KL35" s="114"/>
      <c r="KM35" s="114"/>
      <c r="KN35" s="114"/>
      <c r="KO35" s="114"/>
      <c r="KP35" s="114"/>
      <c r="KQ35" s="114"/>
      <c r="KR35" s="114"/>
      <c r="KS35" s="114"/>
      <c r="KT35" s="114"/>
      <c r="KU35" s="114"/>
      <c r="KV35" s="114"/>
      <c r="KW35" s="114"/>
      <c r="KX35" s="114"/>
      <c r="KY35" s="114"/>
      <c r="KZ35" s="114"/>
      <c r="LA35" s="114"/>
      <c r="LB35" s="114"/>
      <c r="LC35" s="114"/>
      <c r="LD35" s="114"/>
      <c r="LE35" s="114"/>
      <c r="LF35" s="114"/>
      <c r="LG35" s="114"/>
      <c r="LH35" s="114"/>
      <c r="LI35" s="114"/>
      <c r="LJ35" s="114"/>
      <c r="LK35" s="114"/>
      <c r="LL35" s="114"/>
      <c r="LM35" s="114"/>
      <c r="LN35" s="114"/>
    </row>
    <row r="36" spans="3:326" ht="18.95" hidden="1" customHeight="1" x14ac:dyDescent="0.35">
      <c r="C36" s="83"/>
      <c r="D36" s="117"/>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c r="IH36" s="83"/>
      <c r="II36" s="83"/>
      <c r="IJ36" s="83"/>
      <c r="IK36" s="83"/>
      <c r="IL36" s="83"/>
      <c r="IM36" s="83"/>
      <c r="IN36" s="83"/>
      <c r="IO36" s="83"/>
      <c r="IP36" s="83"/>
      <c r="IQ36" s="83"/>
      <c r="IR36" s="83"/>
      <c r="IS36" s="83"/>
      <c r="IT36" s="83"/>
      <c r="IU36" s="83"/>
      <c r="IV36" s="83"/>
      <c r="IW36" s="83"/>
      <c r="IX36" s="83"/>
      <c r="IY36" s="83"/>
      <c r="IZ36" s="83"/>
      <c r="JA36" s="83"/>
      <c r="JB36" s="83"/>
      <c r="JC36" s="83"/>
      <c r="JD36" s="83"/>
      <c r="JE36" s="83"/>
      <c r="JF36" s="83"/>
      <c r="JG36" s="83"/>
      <c r="JH36" s="83"/>
      <c r="JI36" s="83"/>
      <c r="JJ36" s="83"/>
      <c r="JK36" s="83"/>
      <c r="JL36" s="83"/>
      <c r="JM36" s="83"/>
      <c r="JN36" s="83"/>
      <c r="JO36" s="83"/>
      <c r="JP36" s="83"/>
      <c r="JQ36" s="83"/>
      <c r="JR36" s="83"/>
      <c r="JS36" s="83"/>
      <c r="JT36" s="83"/>
      <c r="JU36" s="83"/>
      <c r="JV36" s="83"/>
      <c r="JW36" s="83"/>
      <c r="JX36" s="83"/>
      <c r="JY36" s="83"/>
      <c r="JZ36" s="83"/>
      <c r="KA36" s="83"/>
      <c r="KB36" s="83"/>
      <c r="KC36" s="83"/>
      <c r="KD36" s="83"/>
      <c r="KE36" s="83"/>
      <c r="KF36" s="83"/>
    </row>
    <row r="37" spans="3:326" ht="18.95" hidden="1" customHeight="1" x14ac:dyDescent="0.35">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c r="AB37" s="118"/>
      <c r="AI37" s="118"/>
      <c r="AJ37" s="118"/>
      <c r="AK37" s="118"/>
      <c r="AL37" s="118"/>
      <c r="AM37" s="118"/>
      <c r="AN37" s="118"/>
      <c r="AO37" s="118"/>
      <c r="AP37" s="118"/>
      <c r="AQ37" s="118"/>
      <c r="AR37" s="118"/>
      <c r="AS37" s="118"/>
      <c r="AT37" s="118"/>
      <c r="AU37" s="118"/>
      <c r="AV37" s="118"/>
      <c r="AW37" s="118"/>
      <c r="AX37" s="118"/>
      <c r="AY37" s="118"/>
      <c r="AZ37" s="118"/>
      <c r="BA37" s="118"/>
      <c r="BB37" s="118"/>
      <c r="BC37" s="118"/>
      <c r="BD37" s="118"/>
      <c r="BE37" s="118"/>
      <c r="BF37" s="118"/>
      <c r="BG37" s="118"/>
      <c r="BH37" s="118"/>
      <c r="BI37" s="118"/>
      <c r="BJ37" s="118"/>
      <c r="BK37" s="118"/>
    </row>
    <row r="38" spans="3:326" ht="18.95" hidden="1" customHeight="1" x14ac:dyDescent="0.35"/>
    <row r="39" spans="3:326" ht="18.95" hidden="1" customHeight="1" x14ac:dyDescent="0.35">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c r="CB39" s="119"/>
      <c r="CC39" s="119"/>
      <c r="CD39" s="119"/>
      <c r="CE39" s="119"/>
      <c r="CF39" s="119"/>
      <c r="CG39" s="119"/>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19"/>
      <c r="GT39" s="119"/>
      <c r="GU39" s="119"/>
      <c r="GV39" s="119"/>
      <c r="GW39" s="119"/>
      <c r="GX39" s="119"/>
      <c r="GY39" s="119"/>
      <c r="GZ39" s="119"/>
      <c r="HA39" s="119"/>
      <c r="HB39" s="119"/>
      <c r="HC39" s="119"/>
      <c r="HD39" s="119"/>
      <c r="HE39" s="119"/>
      <c r="HF39" s="119"/>
      <c r="HG39" s="119"/>
      <c r="HH39" s="119"/>
      <c r="HI39" s="119"/>
      <c r="HJ39" s="119"/>
      <c r="HK39" s="119"/>
      <c r="HL39" s="119"/>
      <c r="HM39" s="119"/>
      <c r="HN39" s="119"/>
      <c r="HO39" s="119"/>
      <c r="HP39" s="119"/>
      <c r="HQ39" s="119"/>
      <c r="HR39" s="119"/>
      <c r="HS39" s="119"/>
      <c r="HT39" s="119"/>
      <c r="HU39" s="119"/>
      <c r="HV39" s="119"/>
      <c r="HW39" s="119"/>
      <c r="HX39" s="119"/>
      <c r="HY39" s="119"/>
      <c r="HZ39" s="119"/>
      <c r="IA39" s="119"/>
      <c r="IB39" s="119"/>
      <c r="IC39" s="119"/>
      <c r="ID39" s="119"/>
      <c r="IE39" s="119"/>
      <c r="IF39" s="119"/>
      <c r="IG39" s="119"/>
      <c r="IH39" s="119"/>
      <c r="II39" s="119"/>
      <c r="IJ39" s="119"/>
      <c r="IK39" s="119"/>
      <c r="IL39" s="119"/>
      <c r="IM39" s="119"/>
      <c r="IN39" s="119"/>
      <c r="IO39" s="119"/>
      <c r="IP39" s="119"/>
      <c r="IQ39" s="119"/>
      <c r="IR39" s="119"/>
      <c r="IS39" s="119"/>
      <c r="IT39" s="119"/>
      <c r="IU39" s="119"/>
      <c r="IV39" s="119"/>
      <c r="IW39" s="119"/>
      <c r="IX39" s="119"/>
      <c r="IY39" s="119"/>
      <c r="IZ39" s="119"/>
      <c r="JA39" s="119"/>
      <c r="JB39" s="119"/>
      <c r="JC39" s="119"/>
      <c r="JD39" s="119"/>
      <c r="JE39" s="119"/>
      <c r="JF39" s="119"/>
      <c r="JG39" s="119"/>
      <c r="JH39" s="119"/>
      <c r="JI39" s="119"/>
      <c r="JJ39" s="119"/>
      <c r="JK39" s="119"/>
      <c r="JL39" s="119"/>
      <c r="JM39" s="119"/>
      <c r="JN39" s="119"/>
      <c r="JO39" s="119"/>
      <c r="JP39" s="119"/>
      <c r="JQ39" s="119"/>
      <c r="JR39" s="119"/>
      <c r="JS39" s="119"/>
      <c r="JT39" s="119"/>
      <c r="JU39" s="119"/>
      <c r="JV39" s="119"/>
      <c r="JW39" s="119"/>
      <c r="JX39" s="119"/>
      <c r="JY39" s="119"/>
      <c r="JZ39" s="119"/>
      <c r="KA39" s="119"/>
      <c r="KB39" s="119"/>
      <c r="KC39" s="119"/>
      <c r="KD39" s="119"/>
      <c r="KE39" s="119"/>
      <c r="KF39" s="119"/>
    </row>
    <row r="40" spans="3:326" ht="18.95" hidden="1" customHeight="1" x14ac:dyDescent="0.35">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c r="CB40" s="119"/>
      <c r="CC40" s="119"/>
      <c r="CD40" s="119"/>
      <c r="CE40" s="119"/>
      <c r="CF40" s="119"/>
      <c r="CG40" s="119"/>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c r="GK40" s="119"/>
      <c r="GL40" s="119"/>
      <c r="GM40" s="119"/>
      <c r="GN40" s="119"/>
      <c r="GO40" s="119"/>
      <c r="GP40" s="119"/>
      <c r="GQ40" s="119"/>
      <c r="GR40" s="119"/>
      <c r="GS40" s="119"/>
      <c r="GT40" s="119"/>
      <c r="GU40" s="119"/>
      <c r="GV40" s="119"/>
      <c r="GW40" s="119"/>
      <c r="GX40" s="119"/>
      <c r="GY40" s="119"/>
      <c r="GZ40" s="119"/>
      <c r="HA40" s="119"/>
      <c r="HB40" s="119"/>
      <c r="HC40" s="119"/>
      <c r="HD40" s="119"/>
      <c r="HE40" s="119"/>
      <c r="HF40" s="119"/>
      <c r="HG40" s="119"/>
      <c r="HH40" s="119"/>
      <c r="HI40" s="119"/>
      <c r="HJ40" s="119"/>
      <c r="HK40" s="119"/>
      <c r="HL40" s="119"/>
      <c r="HM40" s="119"/>
      <c r="HN40" s="119"/>
      <c r="HO40" s="119"/>
      <c r="HP40" s="119"/>
      <c r="HQ40" s="119"/>
      <c r="HR40" s="119"/>
      <c r="HS40" s="119"/>
      <c r="HT40" s="119"/>
      <c r="HU40" s="119"/>
      <c r="HV40" s="119"/>
      <c r="HW40" s="119"/>
      <c r="HX40" s="119"/>
      <c r="HY40" s="119"/>
      <c r="HZ40" s="119"/>
      <c r="IA40" s="119"/>
      <c r="IB40" s="119"/>
      <c r="IC40" s="119"/>
      <c r="ID40" s="119"/>
      <c r="IE40" s="119"/>
      <c r="IF40" s="119"/>
      <c r="IG40" s="119"/>
      <c r="IH40" s="119"/>
      <c r="II40" s="119"/>
      <c r="IJ40" s="119"/>
      <c r="IK40" s="119"/>
      <c r="IL40" s="119"/>
      <c r="IM40" s="119"/>
      <c r="IN40" s="119"/>
      <c r="IO40" s="119"/>
      <c r="IP40" s="119"/>
      <c r="IQ40" s="119"/>
      <c r="IR40" s="119"/>
      <c r="IS40" s="119"/>
      <c r="IT40" s="119"/>
      <c r="IU40" s="119"/>
      <c r="IV40" s="119"/>
      <c r="IW40" s="119"/>
      <c r="IX40" s="119"/>
      <c r="IY40" s="119"/>
      <c r="IZ40" s="119"/>
      <c r="JA40" s="119"/>
      <c r="JB40" s="119"/>
      <c r="JC40" s="119"/>
      <c r="JD40" s="119"/>
      <c r="JE40" s="119"/>
      <c r="JF40" s="119"/>
      <c r="JG40" s="119"/>
      <c r="JH40" s="119"/>
      <c r="JI40" s="119"/>
      <c r="JJ40" s="119"/>
      <c r="JK40" s="119"/>
      <c r="JL40" s="119"/>
      <c r="JM40" s="119"/>
      <c r="JN40" s="119"/>
      <c r="JO40" s="119"/>
      <c r="JP40" s="119"/>
      <c r="JQ40" s="119"/>
      <c r="JR40" s="119"/>
      <c r="JS40" s="119"/>
      <c r="JT40" s="119"/>
      <c r="JU40" s="119"/>
      <c r="JV40" s="119"/>
      <c r="JW40" s="119"/>
      <c r="JX40" s="119"/>
      <c r="JY40" s="119"/>
      <c r="JZ40" s="119"/>
      <c r="KA40" s="119"/>
      <c r="KB40" s="119"/>
      <c r="KC40" s="119"/>
      <c r="KD40" s="119"/>
      <c r="KE40" s="119"/>
      <c r="KF40" s="119"/>
    </row>
    <row r="41" spans="3:326" ht="18.95" hidden="1" customHeight="1" x14ac:dyDescent="0.35">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c r="GK41" s="119"/>
      <c r="GL41" s="119"/>
      <c r="GM41" s="119"/>
      <c r="GN41" s="119"/>
      <c r="GO41" s="119"/>
      <c r="GP41" s="119"/>
      <c r="GQ41" s="119"/>
      <c r="GR41" s="119"/>
      <c r="GS41" s="119"/>
      <c r="GT41" s="119"/>
      <c r="GU41" s="119"/>
      <c r="GV41" s="119"/>
      <c r="GW41" s="119"/>
      <c r="GX41" s="119"/>
      <c r="GY41" s="119"/>
      <c r="GZ41" s="119"/>
      <c r="HA41" s="119"/>
      <c r="HB41" s="119"/>
      <c r="HC41" s="119"/>
      <c r="HD41" s="119"/>
      <c r="HE41" s="119"/>
      <c r="HF41" s="119"/>
      <c r="HG41" s="119"/>
      <c r="HH41" s="119"/>
      <c r="HI41" s="119"/>
      <c r="HJ41" s="119"/>
      <c r="HK41" s="119"/>
      <c r="HL41" s="119"/>
      <c r="HM41" s="119"/>
      <c r="HN41" s="119"/>
      <c r="HO41" s="119"/>
      <c r="HP41" s="119"/>
      <c r="HQ41" s="119"/>
      <c r="HR41" s="119"/>
      <c r="HS41" s="119"/>
      <c r="HT41" s="119"/>
      <c r="HU41" s="119"/>
      <c r="HV41" s="119"/>
      <c r="HW41" s="119"/>
      <c r="HX41" s="119"/>
      <c r="HY41" s="119"/>
      <c r="HZ41" s="119"/>
      <c r="IA41" s="119"/>
      <c r="IB41" s="119"/>
      <c r="IC41" s="119"/>
      <c r="ID41" s="119"/>
      <c r="IE41" s="119"/>
      <c r="IF41" s="119"/>
      <c r="IG41" s="119"/>
      <c r="IH41" s="119"/>
      <c r="II41" s="119"/>
      <c r="IJ41" s="119"/>
      <c r="IK41" s="119"/>
      <c r="IL41" s="119"/>
      <c r="IM41" s="119"/>
      <c r="IN41" s="119"/>
      <c r="IO41" s="119"/>
      <c r="IP41" s="119"/>
      <c r="IQ41" s="119"/>
      <c r="IR41" s="119"/>
      <c r="IS41" s="119"/>
      <c r="IT41" s="119"/>
      <c r="IU41" s="119"/>
      <c r="IV41" s="119"/>
      <c r="IW41" s="119"/>
      <c r="IX41" s="119"/>
      <c r="IY41" s="119"/>
      <c r="IZ41" s="119"/>
      <c r="JA41" s="119"/>
      <c r="JB41" s="119"/>
      <c r="JC41" s="119"/>
      <c r="JD41" s="119"/>
      <c r="JE41" s="119"/>
      <c r="JF41" s="119"/>
      <c r="JG41" s="119"/>
      <c r="JH41" s="119"/>
      <c r="JI41" s="119"/>
      <c r="JJ41" s="119"/>
      <c r="JK41" s="119"/>
      <c r="JL41" s="119"/>
      <c r="JM41" s="119"/>
      <c r="JN41" s="119"/>
      <c r="JO41" s="119"/>
      <c r="JP41" s="119"/>
      <c r="JQ41" s="119"/>
      <c r="JR41" s="119"/>
      <c r="JS41" s="119"/>
      <c r="JT41" s="119"/>
      <c r="JU41" s="119"/>
      <c r="JV41" s="119"/>
      <c r="JW41" s="119"/>
      <c r="JX41" s="119"/>
      <c r="JY41" s="119"/>
      <c r="JZ41" s="119"/>
      <c r="KA41" s="119"/>
      <c r="KB41" s="119"/>
      <c r="KC41" s="119"/>
      <c r="KD41" s="119"/>
      <c r="KE41" s="119"/>
      <c r="KF41" s="119"/>
    </row>
    <row r="42" spans="3:326" ht="18.95" hidden="1" customHeight="1" x14ac:dyDescent="0.35">
      <c r="D42" s="120"/>
      <c r="E42" s="120"/>
      <c r="F42" s="120"/>
      <c r="G42" s="120"/>
      <c r="H42" s="120"/>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0"/>
      <c r="GT42" s="120"/>
      <c r="GU42" s="120"/>
      <c r="GV42" s="120"/>
      <c r="GW42" s="120"/>
      <c r="GX42" s="120"/>
      <c r="GY42" s="120"/>
      <c r="GZ42" s="120"/>
      <c r="HA42" s="120"/>
      <c r="HB42" s="120"/>
      <c r="HC42" s="120"/>
      <c r="HD42" s="120"/>
      <c r="HE42" s="120"/>
      <c r="HF42" s="120"/>
      <c r="HG42" s="120"/>
      <c r="HH42" s="120"/>
      <c r="HI42" s="120"/>
      <c r="HJ42" s="120"/>
      <c r="HK42" s="120"/>
      <c r="HL42" s="120"/>
      <c r="HM42" s="120"/>
      <c r="HN42" s="120"/>
      <c r="HO42" s="120"/>
      <c r="HP42" s="120"/>
      <c r="HQ42" s="120"/>
      <c r="HR42" s="120"/>
      <c r="HS42" s="120"/>
      <c r="HT42" s="120"/>
      <c r="HU42" s="120"/>
      <c r="HV42" s="120"/>
      <c r="HW42" s="120"/>
      <c r="HX42" s="120"/>
      <c r="HY42" s="120"/>
      <c r="HZ42" s="120"/>
      <c r="IA42" s="120"/>
      <c r="IB42" s="120"/>
      <c r="IC42" s="120"/>
      <c r="ID42" s="120"/>
      <c r="IE42" s="120"/>
      <c r="IF42" s="120"/>
      <c r="IG42" s="120"/>
      <c r="IH42" s="120"/>
      <c r="II42" s="120"/>
      <c r="IJ42" s="120"/>
      <c r="IK42" s="120"/>
      <c r="IL42" s="120"/>
      <c r="IM42" s="120"/>
      <c r="IN42" s="120"/>
      <c r="IO42" s="120"/>
      <c r="IP42" s="120"/>
      <c r="IQ42" s="120"/>
      <c r="IR42" s="120"/>
      <c r="IS42" s="120"/>
      <c r="IT42" s="120"/>
      <c r="IU42" s="120"/>
      <c r="IV42" s="120"/>
      <c r="IW42" s="120"/>
      <c r="IX42" s="120"/>
      <c r="IY42" s="120"/>
      <c r="IZ42" s="120"/>
      <c r="JA42" s="120"/>
      <c r="JB42" s="120"/>
      <c r="JC42" s="120"/>
      <c r="JD42" s="120"/>
      <c r="JE42" s="120"/>
      <c r="JF42" s="120"/>
      <c r="JG42" s="120"/>
      <c r="JH42" s="120"/>
      <c r="JI42" s="120"/>
      <c r="JJ42" s="120"/>
      <c r="JK42" s="120"/>
      <c r="JL42" s="120"/>
      <c r="JM42" s="120"/>
      <c r="JN42" s="120"/>
      <c r="JO42" s="120"/>
      <c r="JP42" s="120"/>
      <c r="JQ42" s="120"/>
      <c r="JR42" s="120"/>
      <c r="JS42" s="120"/>
      <c r="JT42" s="120"/>
      <c r="JU42" s="120"/>
      <c r="JV42" s="120"/>
      <c r="JW42" s="120"/>
      <c r="JX42" s="120"/>
      <c r="JY42" s="120"/>
      <c r="JZ42" s="120"/>
      <c r="KA42" s="120"/>
      <c r="KB42" s="120"/>
      <c r="KC42" s="120"/>
      <c r="KD42" s="120"/>
      <c r="KE42" s="120"/>
      <c r="KF42" s="120"/>
    </row>
    <row r="43" spans="3:326" ht="18.95" hidden="1" customHeight="1" x14ac:dyDescent="0.35">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c r="GK43" s="119"/>
      <c r="GL43" s="119"/>
      <c r="GM43" s="119"/>
      <c r="GN43" s="119"/>
      <c r="GO43" s="119"/>
      <c r="GP43" s="119"/>
      <c r="GQ43" s="119"/>
      <c r="GR43" s="119"/>
      <c r="GS43" s="119"/>
      <c r="GT43" s="119"/>
      <c r="GU43" s="119"/>
      <c r="GV43" s="119"/>
      <c r="GW43" s="119"/>
      <c r="GX43" s="119"/>
      <c r="GY43" s="119"/>
      <c r="GZ43" s="119"/>
      <c r="HA43" s="119"/>
      <c r="HB43" s="119"/>
      <c r="HC43" s="119"/>
      <c r="HD43" s="119"/>
      <c r="HE43" s="119"/>
      <c r="HF43" s="119"/>
      <c r="HG43" s="119"/>
      <c r="HH43" s="119"/>
      <c r="HI43" s="119"/>
      <c r="HJ43" s="119"/>
      <c r="HK43" s="119"/>
      <c r="HL43" s="119"/>
      <c r="HM43" s="119"/>
      <c r="HN43" s="119"/>
      <c r="HO43" s="119"/>
      <c r="HP43" s="119"/>
      <c r="HQ43" s="119"/>
      <c r="HR43" s="119"/>
      <c r="HS43" s="119"/>
      <c r="HT43" s="119"/>
      <c r="HU43" s="119"/>
      <c r="HV43" s="119"/>
      <c r="HW43" s="119"/>
      <c r="HX43" s="119"/>
      <c r="HY43" s="119"/>
      <c r="HZ43" s="119"/>
      <c r="IA43" s="119"/>
      <c r="IB43" s="119"/>
      <c r="IC43" s="119"/>
      <c r="ID43" s="119"/>
      <c r="IE43" s="119"/>
      <c r="IF43" s="119"/>
      <c r="IG43" s="119"/>
      <c r="IH43" s="119"/>
      <c r="II43" s="119"/>
      <c r="IJ43" s="119"/>
      <c r="IK43" s="119"/>
      <c r="IL43" s="119"/>
      <c r="IM43" s="119"/>
      <c r="IN43" s="119"/>
      <c r="IO43" s="119"/>
      <c r="IP43" s="119"/>
      <c r="IQ43" s="119"/>
      <c r="IR43" s="119"/>
      <c r="IS43" s="119"/>
      <c r="IT43" s="119"/>
      <c r="IU43" s="119"/>
      <c r="IV43" s="119"/>
      <c r="IW43" s="119"/>
      <c r="IX43" s="119"/>
      <c r="IY43" s="119"/>
      <c r="IZ43" s="119"/>
      <c r="JA43" s="119"/>
      <c r="JB43" s="119"/>
      <c r="JC43" s="119"/>
      <c r="JD43" s="119"/>
      <c r="JE43" s="119"/>
      <c r="JF43" s="119"/>
      <c r="JG43" s="119"/>
      <c r="JH43" s="119"/>
      <c r="JI43" s="119"/>
      <c r="JJ43" s="119"/>
      <c r="JK43" s="119"/>
      <c r="JL43" s="119"/>
      <c r="JM43" s="119"/>
      <c r="JN43" s="119"/>
      <c r="JO43" s="119"/>
      <c r="JP43" s="119"/>
      <c r="JQ43" s="119"/>
      <c r="JR43" s="119"/>
      <c r="JS43" s="119"/>
      <c r="JT43" s="119"/>
      <c r="JU43" s="119"/>
      <c r="JV43" s="119"/>
      <c r="JW43" s="119"/>
      <c r="JX43" s="119"/>
      <c r="JY43" s="119"/>
      <c r="JZ43" s="119"/>
      <c r="KA43" s="119"/>
      <c r="KB43" s="119"/>
      <c r="KC43" s="119"/>
      <c r="KD43" s="119"/>
      <c r="KE43" s="119"/>
      <c r="KF43" s="119"/>
    </row>
    <row r="44" spans="3:326" ht="18.95" hidden="1" customHeight="1" x14ac:dyDescent="0.35">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c r="CB44" s="119"/>
      <c r="CC44" s="119"/>
      <c r="CD44" s="119"/>
      <c r="CE44" s="119"/>
      <c r="CF44" s="119"/>
      <c r="CG44" s="119"/>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c r="GK44" s="119"/>
      <c r="GL44" s="119"/>
      <c r="GM44" s="119"/>
      <c r="GN44" s="119"/>
      <c r="GO44" s="119"/>
      <c r="GP44" s="119"/>
      <c r="GQ44" s="119"/>
      <c r="GR44" s="119"/>
      <c r="GS44" s="119"/>
      <c r="GT44" s="119"/>
      <c r="GU44" s="119"/>
      <c r="GV44" s="119"/>
      <c r="GW44" s="119"/>
      <c r="GX44" s="119"/>
      <c r="GY44" s="119"/>
      <c r="GZ44" s="119"/>
      <c r="HA44" s="119"/>
      <c r="HB44" s="119"/>
      <c r="HC44" s="119"/>
      <c r="HD44" s="119"/>
      <c r="HE44" s="119"/>
      <c r="HF44" s="119"/>
      <c r="HG44" s="119"/>
      <c r="HH44" s="119"/>
      <c r="HI44" s="119"/>
      <c r="HJ44" s="119"/>
      <c r="HK44" s="119"/>
      <c r="HL44" s="119"/>
      <c r="HM44" s="119"/>
      <c r="HN44" s="119"/>
      <c r="HO44" s="119"/>
      <c r="HP44" s="119"/>
      <c r="HQ44" s="119"/>
      <c r="HR44" s="119"/>
      <c r="HS44" s="119"/>
      <c r="HT44" s="119"/>
      <c r="HU44" s="119"/>
      <c r="HV44" s="119"/>
      <c r="HW44" s="119"/>
      <c r="HX44" s="119"/>
      <c r="HY44" s="119"/>
      <c r="HZ44" s="119"/>
      <c r="IA44" s="119"/>
      <c r="IB44" s="119"/>
      <c r="IC44" s="119"/>
      <c r="ID44" s="119"/>
      <c r="IE44" s="119"/>
      <c r="IF44" s="119"/>
      <c r="IG44" s="119"/>
      <c r="IH44" s="119"/>
      <c r="II44" s="119"/>
      <c r="IJ44" s="119"/>
      <c r="IK44" s="119"/>
      <c r="IL44" s="119"/>
      <c r="IM44" s="119"/>
      <c r="IN44" s="119"/>
      <c r="IO44" s="119"/>
      <c r="IP44" s="119"/>
      <c r="IQ44" s="119"/>
      <c r="IR44" s="119"/>
      <c r="IS44" s="119"/>
      <c r="IT44" s="119"/>
      <c r="IU44" s="119"/>
      <c r="IV44" s="119"/>
      <c r="IW44" s="119"/>
      <c r="IX44" s="119"/>
      <c r="IY44" s="119"/>
      <c r="IZ44" s="119"/>
      <c r="JA44" s="119"/>
      <c r="JB44" s="119"/>
      <c r="JC44" s="119"/>
      <c r="JD44" s="119"/>
      <c r="JE44" s="119"/>
      <c r="JF44" s="119"/>
      <c r="JG44" s="119"/>
      <c r="JH44" s="119"/>
      <c r="JI44" s="119"/>
      <c r="JJ44" s="119"/>
      <c r="JK44" s="119"/>
      <c r="JL44" s="119"/>
      <c r="JM44" s="119"/>
      <c r="JN44" s="119"/>
      <c r="JO44" s="119"/>
      <c r="JP44" s="119"/>
      <c r="JQ44" s="119"/>
      <c r="JR44" s="119"/>
      <c r="JS44" s="119"/>
      <c r="JT44" s="119"/>
      <c r="JU44" s="119"/>
      <c r="JV44" s="119"/>
      <c r="JW44" s="119"/>
      <c r="JX44" s="119"/>
      <c r="JY44" s="119"/>
      <c r="JZ44" s="119"/>
      <c r="KA44" s="119"/>
      <c r="KB44" s="119"/>
      <c r="KC44" s="119"/>
      <c r="KD44" s="119"/>
      <c r="KE44" s="119"/>
      <c r="KF44" s="119"/>
    </row>
    <row r="45" spans="3:326" ht="18.95" hidden="1" customHeight="1" x14ac:dyDescent="0.35">
      <c r="D45" s="119"/>
      <c r="E45" s="119"/>
      <c r="F45" s="119"/>
      <c r="G45" s="119"/>
      <c r="H45" s="119"/>
      <c r="I45" s="119"/>
      <c r="J45" s="119"/>
      <c r="K45" s="119"/>
      <c r="L45" s="119"/>
      <c r="M45" s="119"/>
      <c r="N45" s="119"/>
      <c r="O45" s="119"/>
      <c r="P45" s="119"/>
      <c r="Q45" s="119"/>
      <c r="R45" s="119"/>
      <c r="S45" s="119"/>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119"/>
      <c r="AT45" s="119"/>
      <c r="AU45" s="119"/>
      <c r="AV45" s="119"/>
      <c r="AW45" s="119"/>
      <c r="AX45" s="119"/>
      <c r="AY45" s="119"/>
      <c r="AZ45" s="119"/>
      <c r="BA45" s="119"/>
      <c r="BB45" s="119"/>
      <c r="BC45" s="119"/>
      <c r="BD45" s="119"/>
      <c r="BE45" s="119"/>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c r="CB45" s="119"/>
      <c r="CC45" s="119"/>
      <c r="CD45" s="119"/>
      <c r="CE45" s="119"/>
      <c r="CF45" s="119"/>
      <c r="CG45" s="119"/>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c r="GK45" s="119"/>
      <c r="GL45" s="119"/>
      <c r="GM45" s="119"/>
      <c r="GN45" s="119"/>
      <c r="GO45" s="119"/>
      <c r="GP45" s="119"/>
      <c r="GQ45" s="119"/>
      <c r="GR45" s="119"/>
      <c r="GS45" s="119"/>
      <c r="GT45" s="119"/>
      <c r="GU45" s="119"/>
      <c r="GV45" s="119"/>
      <c r="GW45" s="119"/>
      <c r="GX45" s="119"/>
      <c r="GY45" s="119"/>
      <c r="GZ45" s="119"/>
      <c r="HA45" s="119"/>
      <c r="HB45" s="119"/>
      <c r="HC45" s="119"/>
      <c r="HD45" s="119"/>
      <c r="HE45" s="119"/>
      <c r="HF45" s="119"/>
      <c r="HG45" s="119"/>
      <c r="HH45" s="119"/>
      <c r="HI45" s="119"/>
      <c r="HJ45" s="119"/>
      <c r="HK45" s="119"/>
      <c r="HL45" s="119"/>
      <c r="HM45" s="119"/>
      <c r="HN45" s="119"/>
      <c r="HO45" s="119"/>
      <c r="HP45" s="119"/>
      <c r="HQ45" s="119"/>
      <c r="HR45" s="119"/>
      <c r="HS45" s="119"/>
      <c r="HT45" s="119"/>
      <c r="HU45" s="119"/>
      <c r="HV45" s="119"/>
      <c r="HW45" s="119"/>
      <c r="HX45" s="119"/>
      <c r="HY45" s="119"/>
      <c r="HZ45" s="119"/>
      <c r="IA45" s="119"/>
      <c r="IB45" s="119"/>
      <c r="IC45" s="119"/>
      <c r="ID45" s="119"/>
      <c r="IE45" s="119"/>
      <c r="IF45" s="119"/>
      <c r="IG45" s="119"/>
      <c r="IH45" s="119"/>
      <c r="II45" s="119"/>
      <c r="IJ45" s="119"/>
      <c r="IK45" s="119"/>
      <c r="IL45" s="119"/>
      <c r="IM45" s="119"/>
      <c r="IN45" s="119"/>
      <c r="IO45" s="119"/>
      <c r="IP45" s="119"/>
      <c r="IQ45" s="119"/>
      <c r="IR45" s="119"/>
      <c r="IS45" s="119"/>
      <c r="IT45" s="119"/>
      <c r="IU45" s="119"/>
      <c r="IV45" s="119"/>
      <c r="IW45" s="119"/>
      <c r="IX45" s="119"/>
      <c r="IY45" s="119"/>
      <c r="IZ45" s="119"/>
      <c r="JA45" s="119"/>
      <c r="JB45" s="119"/>
      <c r="JC45" s="119"/>
      <c r="JD45" s="119"/>
      <c r="JE45" s="119"/>
      <c r="JF45" s="119"/>
      <c r="JG45" s="119"/>
      <c r="JH45" s="119"/>
      <c r="JI45" s="119"/>
      <c r="JJ45" s="119"/>
      <c r="JK45" s="119"/>
      <c r="JL45" s="119"/>
      <c r="JM45" s="119"/>
      <c r="JN45" s="119"/>
      <c r="JO45" s="119"/>
      <c r="JP45" s="119"/>
      <c r="JQ45" s="119"/>
      <c r="JR45" s="119"/>
      <c r="JS45" s="119"/>
      <c r="JT45" s="119"/>
      <c r="JU45" s="119"/>
      <c r="JV45" s="119"/>
      <c r="JW45" s="119"/>
      <c r="JX45" s="119"/>
      <c r="JY45" s="119"/>
      <c r="JZ45" s="119"/>
      <c r="KA45" s="119"/>
      <c r="KB45" s="119"/>
      <c r="KC45" s="119"/>
      <c r="KD45" s="119"/>
      <c r="KE45" s="119"/>
      <c r="KF45" s="119"/>
    </row>
    <row r="46" spans="3:326" ht="18.95" hidden="1" customHeight="1" x14ac:dyDescent="0.35">
      <c r="D46" s="119"/>
      <c r="E46" s="119"/>
      <c r="F46" s="119"/>
      <c r="G46" s="119"/>
      <c r="H46" s="119"/>
      <c r="I46" s="119"/>
      <c r="J46" s="119"/>
      <c r="K46" s="119"/>
      <c r="L46" s="119"/>
      <c r="M46" s="119"/>
      <c r="N46" s="119"/>
      <c r="O46" s="119"/>
      <c r="P46" s="119"/>
      <c r="Q46" s="119"/>
      <c r="R46" s="119"/>
      <c r="S46" s="119"/>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119"/>
      <c r="AT46" s="119"/>
      <c r="AU46" s="119"/>
      <c r="AV46" s="119"/>
      <c r="AW46" s="119"/>
      <c r="AX46" s="119"/>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c r="GK46" s="119"/>
      <c r="GL46" s="119"/>
      <c r="GM46" s="119"/>
      <c r="GN46" s="119"/>
      <c r="GO46" s="119"/>
      <c r="GP46" s="119"/>
      <c r="GQ46" s="119"/>
      <c r="GR46" s="119"/>
      <c r="GS46" s="119"/>
      <c r="GT46" s="119"/>
      <c r="GU46" s="119"/>
      <c r="GV46" s="119"/>
      <c r="GW46" s="119"/>
      <c r="GX46" s="119"/>
      <c r="GY46" s="119"/>
      <c r="GZ46" s="119"/>
      <c r="HA46" s="119"/>
      <c r="HB46" s="119"/>
      <c r="HC46" s="119"/>
      <c r="HD46" s="119"/>
      <c r="HE46" s="119"/>
      <c r="HF46" s="119"/>
      <c r="HG46" s="119"/>
      <c r="HH46" s="119"/>
      <c r="HI46" s="119"/>
      <c r="HJ46" s="119"/>
      <c r="HK46" s="119"/>
      <c r="HL46" s="119"/>
      <c r="HM46" s="119"/>
      <c r="HN46" s="119"/>
      <c r="HO46" s="119"/>
      <c r="HP46" s="119"/>
      <c r="HQ46" s="119"/>
      <c r="HR46" s="119"/>
      <c r="HS46" s="119"/>
      <c r="HT46" s="119"/>
      <c r="HU46" s="119"/>
      <c r="HV46" s="119"/>
      <c r="HW46" s="119"/>
      <c r="HX46" s="119"/>
      <c r="HY46" s="119"/>
      <c r="HZ46" s="119"/>
      <c r="IA46" s="119"/>
      <c r="IB46" s="119"/>
      <c r="IC46" s="119"/>
      <c r="ID46" s="119"/>
      <c r="IE46" s="119"/>
      <c r="IF46" s="119"/>
      <c r="IG46" s="119"/>
      <c r="IH46" s="119"/>
      <c r="II46" s="119"/>
      <c r="IJ46" s="119"/>
      <c r="IK46" s="119"/>
      <c r="IL46" s="119"/>
      <c r="IM46" s="119"/>
      <c r="IN46" s="119"/>
      <c r="IO46" s="119"/>
      <c r="IP46" s="119"/>
      <c r="IQ46" s="119"/>
      <c r="IR46" s="119"/>
      <c r="IS46" s="119"/>
      <c r="IT46" s="119"/>
      <c r="IU46" s="119"/>
      <c r="IV46" s="119"/>
      <c r="IW46" s="119"/>
      <c r="IX46" s="119"/>
      <c r="IY46" s="119"/>
      <c r="IZ46" s="119"/>
      <c r="JA46" s="119"/>
      <c r="JB46" s="119"/>
      <c r="JC46" s="119"/>
      <c r="JD46" s="119"/>
      <c r="JE46" s="119"/>
      <c r="JF46" s="119"/>
      <c r="JG46" s="119"/>
      <c r="JH46" s="119"/>
      <c r="JI46" s="119"/>
      <c r="JJ46" s="119"/>
      <c r="JK46" s="119"/>
      <c r="JL46" s="119"/>
      <c r="JM46" s="119"/>
      <c r="JN46" s="119"/>
      <c r="JO46" s="119"/>
      <c r="JP46" s="119"/>
      <c r="JQ46" s="119"/>
      <c r="JR46" s="119"/>
      <c r="JS46" s="119"/>
      <c r="JT46" s="119"/>
      <c r="JU46" s="119"/>
      <c r="JV46" s="119"/>
      <c r="JW46" s="119"/>
      <c r="JX46" s="119"/>
      <c r="JY46" s="119"/>
      <c r="JZ46" s="119"/>
      <c r="KA46" s="119"/>
      <c r="KB46" s="119"/>
      <c r="KC46" s="119"/>
      <c r="KD46" s="119"/>
      <c r="KE46" s="119"/>
      <c r="KF46" s="119"/>
    </row>
    <row r="47" spans="3:326" ht="18.95" hidden="1" customHeight="1" x14ac:dyDescent="0.35">
      <c r="D47" s="119"/>
      <c r="E47" s="119"/>
      <c r="F47" s="119"/>
      <c r="G47" s="119"/>
      <c r="H47" s="119"/>
      <c r="I47" s="119"/>
      <c r="J47" s="119"/>
      <c r="K47" s="119"/>
      <c r="L47" s="119"/>
      <c r="M47" s="119"/>
      <c r="N47" s="119"/>
      <c r="O47" s="119"/>
      <c r="P47" s="119"/>
      <c r="Q47" s="119"/>
      <c r="R47" s="119"/>
      <c r="S47" s="119"/>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119"/>
      <c r="AT47" s="119"/>
      <c r="AU47" s="119"/>
      <c r="AV47" s="119"/>
      <c r="AW47" s="119"/>
      <c r="AX47" s="119"/>
      <c r="AY47" s="119"/>
      <c r="AZ47" s="119"/>
      <c r="BA47" s="119"/>
      <c r="BB47" s="119"/>
      <c r="BC47" s="119"/>
      <c r="BD47" s="119"/>
      <c r="BE47" s="119"/>
      <c r="BF47" s="119"/>
      <c r="BG47" s="119"/>
      <c r="BH47" s="119"/>
      <c r="BI47" s="119"/>
      <c r="BJ47" s="119"/>
      <c r="BK47" s="119"/>
      <c r="BL47" s="119"/>
      <c r="BM47" s="119"/>
      <c r="BN47" s="119"/>
      <c r="BO47" s="119"/>
      <c r="BP47" s="119"/>
      <c r="BQ47" s="119"/>
      <c r="BR47" s="119"/>
      <c r="BS47" s="119"/>
      <c r="BT47" s="119"/>
      <c r="BU47" s="119"/>
      <c r="BV47" s="119"/>
      <c r="BW47" s="119"/>
      <c r="BX47" s="119"/>
      <c r="BY47" s="119"/>
      <c r="BZ47" s="119"/>
      <c r="CA47" s="119"/>
      <c r="CB47" s="119"/>
      <c r="CC47" s="119"/>
      <c r="CD47" s="119"/>
      <c r="CE47" s="119"/>
      <c r="CF47" s="119"/>
      <c r="CG47" s="119"/>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c r="GK47" s="119"/>
      <c r="GL47" s="119"/>
      <c r="GM47" s="119"/>
      <c r="GN47" s="119"/>
      <c r="GO47" s="119"/>
      <c r="GP47" s="119"/>
      <c r="GQ47" s="119"/>
      <c r="GR47" s="119"/>
      <c r="GS47" s="119"/>
      <c r="GT47" s="119"/>
      <c r="GU47" s="119"/>
      <c r="GV47" s="119"/>
      <c r="GW47" s="119"/>
      <c r="GX47" s="119"/>
      <c r="GY47" s="119"/>
      <c r="GZ47" s="119"/>
      <c r="HA47" s="119"/>
      <c r="HB47" s="119"/>
      <c r="HC47" s="119"/>
      <c r="HD47" s="119"/>
      <c r="HE47" s="119"/>
      <c r="HF47" s="119"/>
      <c r="HG47" s="119"/>
      <c r="HH47" s="119"/>
      <c r="HI47" s="119"/>
      <c r="HJ47" s="119"/>
      <c r="HK47" s="119"/>
      <c r="HL47" s="119"/>
      <c r="HM47" s="119"/>
      <c r="HN47" s="119"/>
      <c r="HO47" s="119"/>
      <c r="HP47" s="119"/>
      <c r="HQ47" s="119"/>
      <c r="HR47" s="119"/>
      <c r="HS47" s="119"/>
      <c r="HT47" s="119"/>
      <c r="HU47" s="119"/>
      <c r="HV47" s="119"/>
      <c r="HW47" s="119"/>
      <c r="HX47" s="119"/>
      <c r="HY47" s="119"/>
      <c r="HZ47" s="119"/>
      <c r="IA47" s="119"/>
      <c r="IB47" s="119"/>
      <c r="IC47" s="119"/>
      <c r="ID47" s="119"/>
      <c r="IE47" s="119"/>
      <c r="IF47" s="119"/>
      <c r="IG47" s="119"/>
      <c r="IH47" s="119"/>
      <c r="II47" s="119"/>
      <c r="IJ47" s="119"/>
      <c r="IK47" s="119"/>
      <c r="IL47" s="119"/>
      <c r="IM47" s="119"/>
      <c r="IN47" s="119"/>
      <c r="IO47" s="119"/>
      <c r="IP47" s="119"/>
      <c r="IQ47" s="119"/>
      <c r="IR47" s="119"/>
      <c r="IS47" s="119"/>
      <c r="IT47" s="119"/>
      <c r="IU47" s="119"/>
      <c r="IV47" s="119"/>
      <c r="IW47" s="119"/>
      <c r="IX47" s="119"/>
      <c r="IY47" s="119"/>
      <c r="IZ47" s="119"/>
      <c r="JA47" s="119"/>
      <c r="JB47" s="119"/>
      <c r="JC47" s="119"/>
      <c r="JD47" s="119"/>
      <c r="JE47" s="119"/>
      <c r="JF47" s="119"/>
      <c r="JG47" s="119"/>
      <c r="JH47" s="119"/>
      <c r="JI47" s="119"/>
      <c r="JJ47" s="119"/>
      <c r="JK47" s="119"/>
      <c r="JL47" s="119"/>
      <c r="JM47" s="119"/>
      <c r="JN47" s="119"/>
      <c r="JO47" s="119"/>
      <c r="JP47" s="119"/>
      <c r="JQ47" s="119"/>
      <c r="JR47" s="119"/>
      <c r="JS47" s="119"/>
      <c r="JT47" s="119"/>
      <c r="JU47" s="119"/>
      <c r="JV47" s="119"/>
      <c r="JW47" s="119"/>
      <c r="JX47" s="119"/>
      <c r="JY47" s="119"/>
      <c r="JZ47" s="119"/>
      <c r="KA47" s="119"/>
      <c r="KB47" s="119"/>
      <c r="KC47" s="119"/>
      <c r="KD47" s="119"/>
      <c r="KE47" s="119"/>
      <c r="KF47" s="119"/>
    </row>
    <row r="48" spans="3:326" ht="18.95" hidden="1" customHeight="1" x14ac:dyDescent="0.35">
      <c r="D48" s="119"/>
      <c r="E48" s="119"/>
      <c r="F48" s="119"/>
      <c r="G48" s="119"/>
      <c r="H48" s="119"/>
      <c r="I48" s="119"/>
      <c r="J48" s="119"/>
      <c r="K48" s="119"/>
      <c r="L48" s="119"/>
      <c r="M48" s="119"/>
      <c r="N48" s="119"/>
      <c r="O48" s="119"/>
      <c r="P48" s="119"/>
      <c r="Q48" s="119"/>
      <c r="R48" s="119"/>
      <c r="S48" s="119"/>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119"/>
      <c r="AT48" s="119"/>
      <c r="AU48" s="119"/>
      <c r="AV48" s="119"/>
      <c r="AW48" s="119"/>
      <c r="AX48" s="119"/>
      <c r="AY48" s="119"/>
      <c r="AZ48" s="119"/>
      <c r="BA48" s="119"/>
      <c r="BB48" s="119"/>
      <c r="BC48" s="119"/>
      <c r="BD48" s="119"/>
      <c r="BE48" s="119"/>
      <c r="BF48" s="119"/>
      <c r="BG48" s="119"/>
      <c r="BH48" s="119"/>
      <c r="BI48" s="119"/>
      <c r="BJ48" s="119"/>
      <c r="BK48" s="119"/>
      <c r="BL48" s="119"/>
      <c r="BM48" s="119"/>
      <c r="BN48" s="119"/>
      <c r="BO48" s="119"/>
      <c r="BP48" s="119"/>
      <c r="BQ48" s="119"/>
      <c r="BR48" s="119"/>
      <c r="BS48" s="119"/>
      <c r="BT48" s="119"/>
      <c r="BU48" s="119"/>
      <c r="BV48" s="119"/>
      <c r="BW48" s="119"/>
      <c r="BX48" s="119"/>
      <c r="BY48" s="119"/>
      <c r="BZ48" s="119"/>
      <c r="CA48" s="119"/>
      <c r="CB48" s="119"/>
      <c r="CC48" s="119"/>
      <c r="CD48" s="119"/>
      <c r="CE48" s="119"/>
      <c r="CF48" s="119"/>
      <c r="CG48" s="119"/>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c r="GK48" s="119"/>
      <c r="GL48" s="119"/>
      <c r="GM48" s="119"/>
      <c r="GN48" s="119"/>
      <c r="GO48" s="119"/>
      <c r="GP48" s="119"/>
      <c r="GQ48" s="119"/>
      <c r="GR48" s="119"/>
      <c r="GS48" s="119"/>
      <c r="GT48" s="119"/>
      <c r="GU48" s="119"/>
      <c r="GV48" s="119"/>
      <c r="GW48" s="119"/>
      <c r="GX48" s="119"/>
      <c r="GY48" s="119"/>
      <c r="GZ48" s="119"/>
      <c r="HA48" s="119"/>
      <c r="HB48" s="119"/>
      <c r="HC48" s="119"/>
      <c r="HD48" s="119"/>
      <c r="HE48" s="119"/>
      <c r="HF48" s="119"/>
      <c r="HG48" s="119"/>
      <c r="HH48" s="119"/>
      <c r="HI48" s="119"/>
      <c r="HJ48" s="119"/>
      <c r="HK48" s="119"/>
      <c r="HL48" s="119"/>
      <c r="HM48" s="119"/>
      <c r="HN48" s="119"/>
      <c r="HO48" s="119"/>
      <c r="HP48" s="119"/>
      <c r="HQ48" s="119"/>
      <c r="HR48" s="119"/>
      <c r="HS48" s="119"/>
      <c r="HT48" s="119"/>
      <c r="HU48" s="119"/>
      <c r="HV48" s="119"/>
      <c r="HW48" s="119"/>
      <c r="HX48" s="119"/>
      <c r="HY48" s="119"/>
      <c r="HZ48" s="119"/>
      <c r="IA48" s="119"/>
      <c r="IB48" s="119"/>
      <c r="IC48" s="119"/>
      <c r="ID48" s="119"/>
      <c r="IE48" s="119"/>
      <c r="IF48" s="119"/>
      <c r="IG48" s="119"/>
      <c r="IH48" s="119"/>
      <c r="II48" s="119"/>
      <c r="IJ48" s="119"/>
      <c r="IK48" s="119"/>
      <c r="IL48" s="119"/>
      <c r="IM48" s="119"/>
      <c r="IN48" s="119"/>
      <c r="IO48" s="119"/>
      <c r="IP48" s="119"/>
      <c r="IQ48" s="119"/>
      <c r="IR48" s="119"/>
      <c r="IS48" s="119"/>
      <c r="IT48" s="119"/>
      <c r="IU48" s="119"/>
      <c r="IV48" s="119"/>
      <c r="IW48" s="119"/>
      <c r="IX48" s="119"/>
      <c r="IY48" s="119"/>
      <c r="IZ48" s="119"/>
      <c r="JA48" s="119"/>
      <c r="JB48" s="119"/>
      <c r="JC48" s="119"/>
      <c r="JD48" s="119"/>
      <c r="JE48" s="119"/>
      <c r="JF48" s="119"/>
      <c r="JG48" s="119"/>
      <c r="JH48" s="119"/>
      <c r="JI48" s="119"/>
      <c r="JJ48" s="119"/>
      <c r="JK48" s="119"/>
      <c r="JL48" s="119"/>
      <c r="JM48" s="119"/>
      <c r="JN48" s="119"/>
      <c r="JO48" s="119"/>
      <c r="JP48" s="119"/>
      <c r="JQ48" s="119"/>
      <c r="JR48" s="119"/>
      <c r="JS48" s="119"/>
      <c r="JT48" s="119"/>
      <c r="JU48" s="119"/>
      <c r="JV48" s="119"/>
      <c r="JW48" s="119"/>
      <c r="JX48" s="119"/>
      <c r="JY48" s="119"/>
      <c r="JZ48" s="119"/>
      <c r="KA48" s="119"/>
      <c r="KB48" s="119"/>
      <c r="KC48" s="119"/>
      <c r="KD48" s="119"/>
      <c r="KE48" s="119"/>
      <c r="KF48" s="119"/>
    </row>
    <row r="49" spans="3:292" ht="18.95" hidden="1" customHeight="1" x14ac:dyDescent="0.35">
      <c r="D49" s="119"/>
      <c r="E49" s="119"/>
      <c r="F49" s="119"/>
      <c r="G49" s="119"/>
      <c r="H49" s="119"/>
      <c r="I49" s="119"/>
      <c r="J49" s="119"/>
      <c r="K49" s="119"/>
      <c r="L49" s="119"/>
      <c r="M49" s="119"/>
      <c r="N49" s="119"/>
      <c r="O49" s="119"/>
      <c r="P49" s="119"/>
      <c r="Q49" s="119"/>
      <c r="R49" s="119"/>
      <c r="S49" s="119"/>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119"/>
      <c r="AT49" s="119"/>
      <c r="AU49" s="119"/>
      <c r="AV49" s="119"/>
      <c r="AW49" s="119"/>
      <c r="AX49" s="119"/>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119"/>
      <c r="GR49" s="119"/>
      <c r="GS49" s="119"/>
      <c r="GT49" s="119"/>
      <c r="GU49" s="119"/>
      <c r="GV49" s="119"/>
      <c r="GW49" s="119"/>
      <c r="GX49" s="119"/>
      <c r="GY49" s="119"/>
      <c r="GZ49" s="119"/>
      <c r="HA49" s="119"/>
      <c r="HB49" s="119"/>
      <c r="HC49" s="119"/>
      <c r="HD49" s="119"/>
      <c r="HE49" s="119"/>
      <c r="HF49" s="119"/>
      <c r="HG49" s="119"/>
      <c r="HH49" s="119"/>
      <c r="HI49" s="119"/>
      <c r="HJ49" s="119"/>
      <c r="HK49" s="119"/>
      <c r="HL49" s="119"/>
      <c r="HM49" s="119"/>
      <c r="HN49" s="119"/>
      <c r="HO49" s="119"/>
      <c r="HP49" s="119"/>
      <c r="HQ49" s="119"/>
      <c r="HR49" s="119"/>
      <c r="HS49" s="119"/>
      <c r="HT49" s="119"/>
      <c r="HU49" s="119"/>
      <c r="HV49" s="119"/>
      <c r="HW49" s="119"/>
      <c r="HX49" s="119"/>
      <c r="HY49" s="119"/>
      <c r="HZ49" s="119"/>
      <c r="IA49" s="119"/>
      <c r="IB49" s="119"/>
      <c r="IC49" s="119"/>
      <c r="ID49" s="119"/>
      <c r="IE49" s="119"/>
      <c r="IF49" s="119"/>
      <c r="IG49" s="119"/>
      <c r="IH49" s="119"/>
      <c r="II49" s="119"/>
      <c r="IJ49" s="119"/>
      <c r="IK49" s="119"/>
      <c r="IL49" s="119"/>
      <c r="IM49" s="119"/>
      <c r="IN49" s="119"/>
      <c r="IO49" s="119"/>
      <c r="IP49" s="119"/>
      <c r="IQ49" s="119"/>
      <c r="IR49" s="119"/>
      <c r="IS49" s="119"/>
      <c r="IT49" s="119"/>
      <c r="IU49" s="119"/>
      <c r="IV49" s="119"/>
      <c r="IW49" s="119"/>
      <c r="IX49" s="119"/>
      <c r="IY49" s="119"/>
      <c r="IZ49" s="119"/>
      <c r="JA49" s="119"/>
      <c r="JB49" s="119"/>
      <c r="JC49" s="119"/>
      <c r="JD49" s="119"/>
      <c r="JE49" s="119"/>
      <c r="JF49" s="119"/>
      <c r="JG49" s="119"/>
      <c r="JH49" s="119"/>
      <c r="JI49" s="119"/>
      <c r="JJ49" s="119"/>
      <c r="JK49" s="119"/>
      <c r="JL49" s="119"/>
      <c r="JM49" s="119"/>
      <c r="JN49" s="119"/>
      <c r="JO49" s="119"/>
      <c r="JP49" s="119"/>
      <c r="JQ49" s="119"/>
      <c r="JR49" s="119"/>
      <c r="JS49" s="119"/>
      <c r="JT49" s="119"/>
      <c r="JU49" s="119"/>
      <c r="JV49" s="119"/>
      <c r="JW49" s="119"/>
      <c r="JX49" s="119"/>
      <c r="JY49" s="119"/>
      <c r="JZ49" s="119"/>
      <c r="KA49" s="119"/>
      <c r="KB49" s="119"/>
      <c r="KC49" s="119"/>
      <c r="KD49" s="119"/>
      <c r="KE49" s="119"/>
      <c r="KF49" s="119"/>
    </row>
    <row r="50" spans="3:292" ht="18.95" hidden="1" customHeight="1" x14ac:dyDescent="0.35">
      <c r="D50" s="119"/>
      <c r="E50" s="119"/>
      <c r="F50" s="119"/>
      <c r="G50" s="119"/>
      <c r="H50" s="119"/>
      <c r="I50" s="119"/>
      <c r="J50" s="119"/>
      <c r="K50" s="119"/>
      <c r="L50" s="119"/>
      <c r="M50" s="119"/>
      <c r="N50" s="119"/>
      <c r="O50" s="119"/>
      <c r="P50" s="119"/>
      <c r="Q50" s="119"/>
      <c r="R50" s="119"/>
      <c r="S50" s="119"/>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119"/>
      <c r="AT50" s="119"/>
      <c r="AU50" s="119"/>
      <c r="AV50" s="119"/>
      <c r="AW50" s="119"/>
      <c r="AX50" s="119"/>
      <c r="AY50" s="119"/>
      <c r="AZ50" s="119"/>
      <c r="BA50" s="119"/>
      <c r="BB50" s="119"/>
      <c r="BC50" s="119"/>
      <c r="BD50" s="119"/>
      <c r="BE50" s="119"/>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c r="CB50" s="119"/>
      <c r="CC50" s="119"/>
      <c r="CD50" s="119"/>
      <c r="CE50" s="119"/>
      <c r="CF50" s="119"/>
      <c r="CG50" s="119"/>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c r="GK50" s="119"/>
      <c r="GL50" s="119"/>
      <c r="GM50" s="119"/>
      <c r="GN50" s="119"/>
      <c r="GO50" s="119"/>
      <c r="GP50" s="119"/>
      <c r="GQ50" s="119"/>
      <c r="GR50" s="119"/>
      <c r="GS50" s="119"/>
      <c r="GT50" s="119"/>
      <c r="GU50" s="119"/>
      <c r="GV50" s="119"/>
      <c r="GW50" s="119"/>
      <c r="GX50" s="119"/>
      <c r="GY50" s="119"/>
      <c r="GZ50" s="119"/>
      <c r="HA50" s="119"/>
      <c r="HB50" s="119"/>
      <c r="HC50" s="119"/>
      <c r="HD50" s="119"/>
      <c r="HE50" s="119"/>
      <c r="HF50" s="119"/>
      <c r="HG50" s="119"/>
      <c r="HH50" s="119"/>
      <c r="HI50" s="119"/>
      <c r="HJ50" s="119"/>
      <c r="HK50" s="119"/>
      <c r="HL50" s="119"/>
      <c r="HM50" s="119"/>
      <c r="HN50" s="119"/>
      <c r="HO50" s="119"/>
      <c r="HP50" s="119"/>
      <c r="HQ50" s="119"/>
      <c r="HR50" s="119"/>
      <c r="HS50" s="119"/>
      <c r="HT50" s="119"/>
      <c r="HU50" s="119"/>
      <c r="HV50" s="119"/>
      <c r="HW50" s="119"/>
      <c r="HX50" s="119"/>
      <c r="HY50" s="119"/>
      <c r="HZ50" s="119"/>
      <c r="IA50" s="119"/>
      <c r="IB50" s="119"/>
      <c r="IC50" s="119"/>
      <c r="ID50" s="119"/>
      <c r="IE50" s="119"/>
      <c r="IF50" s="119"/>
      <c r="IG50" s="119"/>
      <c r="IH50" s="119"/>
      <c r="II50" s="119"/>
      <c r="IJ50" s="119"/>
      <c r="IK50" s="119"/>
      <c r="IL50" s="119"/>
      <c r="IM50" s="119"/>
      <c r="IN50" s="119"/>
      <c r="IO50" s="119"/>
      <c r="IP50" s="119"/>
      <c r="IQ50" s="119"/>
      <c r="IR50" s="119"/>
      <c r="IS50" s="119"/>
      <c r="IT50" s="119"/>
      <c r="IU50" s="119"/>
      <c r="IV50" s="119"/>
      <c r="IW50" s="119"/>
      <c r="IX50" s="119"/>
      <c r="IY50" s="119"/>
      <c r="IZ50" s="119"/>
      <c r="JA50" s="119"/>
      <c r="JB50" s="119"/>
      <c r="JC50" s="119"/>
      <c r="JD50" s="119"/>
      <c r="JE50" s="119"/>
      <c r="JF50" s="119"/>
      <c r="JG50" s="119"/>
      <c r="JH50" s="119"/>
      <c r="JI50" s="119"/>
      <c r="JJ50" s="119"/>
      <c r="JK50" s="119"/>
      <c r="JL50" s="119"/>
      <c r="JM50" s="119"/>
      <c r="JN50" s="119"/>
      <c r="JO50" s="119"/>
      <c r="JP50" s="119"/>
      <c r="JQ50" s="119"/>
      <c r="JR50" s="119"/>
      <c r="JS50" s="119"/>
      <c r="JT50" s="119"/>
      <c r="JU50" s="119"/>
      <c r="JV50" s="119"/>
      <c r="JW50" s="119"/>
      <c r="JX50" s="119"/>
      <c r="JY50" s="119"/>
      <c r="JZ50" s="119"/>
      <c r="KA50" s="119"/>
      <c r="KB50" s="119"/>
      <c r="KC50" s="119"/>
      <c r="KD50" s="119"/>
      <c r="KE50" s="119"/>
      <c r="KF50" s="119"/>
    </row>
    <row r="51" spans="3:292" ht="18.95" hidden="1" customHeight="1" x14ac:dyDescent="0.35">
      <c r="C51" s="83"/>
      <c r="D51" s="78"/>
      <c r="E51" s="78"/>
      <c r="F51" s="78"/>
      <c r="G51" s="78"/>
      <c r="H51" s="78"/>
      <c r="I51" s="78"/>
      <c r="J51" s="78"/>
      <c r="K51" s="78"/>
      <c r="L51" s="78"/>
      <c r="M51" s="78"/>
      <c r="N51" s="78"/>
      <c r="O51" s="78"/>
      <c r="P51" s="78"/>
      <c r="Q51" s="78"/>
      <c r="R51" s="78"/>
      <c r="S51" s="78"/>
      <c r="T51" s="78"/>
      <c r="U51" s="78"/>
      <c r="V51" s="78"/>
      <c r="W51" s="78"/>
      <c r="X51" s="78"/>
      <c r="Y51" s="78"/>
      <c r="Z51" s="78"/>
      <c r="AA51" s="78"/>
      <c r="AB51" s="78"/>
      <c r="AC51" s="78"/>
      <c r="AD51" s="78"/>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21"/>
      <c r="IB51" s="121"/>
      <c r="IC51" s="121"/>
      <c r="ID51" s="121"/>
      <c r="IE51" s="121"/>
      <c r="IF51" s="121"/>
      <c r="IG51" s="121"/>
      <c r="IH51" s="121"/>
      <c r="II51" s="121"/>
      <c r="IJ51" s="121"/>
      <c r="IK51" s="121"/>
      <c r="IL51" s="121"/>
      <c r="IM51" s="121"/>
      <c r="IN51" s="121"/>
      <c r="IO51" s="121"/>
      <c r="IP51" s="121"/>
      <c r="IQ51" s="121"/>
      <c r="IR51" s="121"/>
      <c r="IS51" s="121"/>
      <c r="IT51" s="121"/>
      <c r="IU51" s="121"/>
      <c r="IV51" s="121"/>
      <c r="IW51" s="121"/>
      <c r="IX51" s="121"/>
      <c r="IY51" s="121"/>
      <c r="IZ51" s="121"/>
      <c r="JA51" s="121"/>
      <c r="JB51" s="121"/>
      <c r="JC51" s="121"/>
      <c r="JD51" s="121"/>
      <c r="JE51" s="121"/>
      <c r="JF51" s="121"/>
      <c r="JG51" s="121"/>
      <c r="JH51" s="121"/>
      <c r="JI51" s="121"/>
      <c r="JJ51" s="121"/>
      <c r="JK51" s="121"/>
      <c r="JL51" s="121"/>
      <c r="JM51" s="121"/>
      <c r="JN51" s="121"/>
      <c r="JO51" s="121"/>
      <c r="JP51" s="121"/>
      <c r="JQ51" s="121"/>
      <c r="JR51" s="121"/>
      <c r="JS51" s="121"/>
      <c r="JT51" s="121"/>
      <c r="JU51" s="121"/>
      <c r="JV51" s="121"/>
      <c r="JW51" s="121"/>
      <c r="JX51" s="121"/>
      <c r="JY51" s="121"/>
      <c r="JZ51" s="121"/>
      <c r="KA51" s="121"/>
      <c r="KB51" s="121"/>
    </row>
    <row r="52" spans="3:292" ht="18.95" hidden="1" customHeight="1" x14ac:dyDescent="0.35">
      <c r="C52" s="83"/>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122"/>
      <c r="HF52" s="122"/>
      <c r="HG52" s="122"/>
      <c r="HH52" s="122"/>
      <c r="HI52" s="122"/>
      <c r="HJ52" s="122"/>
      <c r="HK52" s="122"/>
      <c r="HL52" s="122"/>
      <c r="HM52" s="122"/>
      <c r="HN52" s="122"/>
      <c r="HO52" s="122"/>
      <c r="HP52" s="122"/>
      <c r="HQ52" s="122"/>
      <c r="HR52" s="122"/>
      <c r="HS52" s="122"/>
      <c r="HT52" s="122"/>
      <c r="HU52" s="122"/>
      <c r="HV52" s="122"/>
      <c r="HW52" s="122"/>
      <c r="HX52" s="122"/>
      <c r="HY52" s="122"/>
      <c r="HZ52" s="122"/>
      <c r="IA52" s="122"/>
      <c r="IB52" s="122"/>
      <c r="IC52" s="122"/>
      <c r="ID52" s="122"/>
      <c r="IE52" s="122"/>
      <c r="IF52" s="122"/>
      <c r="IG52" s="122"/>
      <c r="IH52" s="122"/>
      <c r="II52" s="122"/>
      <c r="IJ52" s="122"/>
      <c r="IK52" s="122"/>
      <c r="IL52" s="122"/>
      <c r="IM52" s="122"/>
      <c r="IN52" s="122"/>
      <c r="IO52" s="122"/>
      <c r="IP52" s="122"/>
      <c r="IQ52" s="122"/>
      <c r="IR52" s="122"/>
      <c r="IS52" s="122"/>
      <c r="IT52" s="122"/>
      <c r="IU52" s="122"/>
      <c r="IV52" s="122"/>
      <c r="IW52" s="122"/>
      <c r="IX52" s="122"/>
      <c r="IY52" s="122"/>
      <c r="IZ52" s="122"/>
      <c r="JA52" s="122"/>
      <c r="JB52" s="122"/>
      <c r="JC52" s="122"/>
      <c r="JD52" s="122"/>
      <c r="JE52" s="122"/>
      <c r="JF52" s="122"/>
      <c r="JG52" s="122"/>
      <c r="JH52" s="122"/>
      <c r="JI52" s="122"/>
      <c r="JJ52" s="122"/>
      <c r="JK52" s="122"/>
      <c r="JL52" s="122"/>
      <c r="JM52" s="122"/>
      <c r="JN52" s="122"/>
      <c r="JO52" s="122"/>
      <c r="JP52" s="122"/>
      <c r="JQ52" s="122"/>
      <c r="JR52" s="122"/>
      <c r="JS52" s="122"/>
      <c r="JT52" s="122"/>
      <c r="JU52" s="122"/>
      <c r="JV52" s="122"/>
      <c r="JW52" s="122"/>
      <c r="JX52" s="122"/>
      <c r="JY52" s="122"/>
      <c r="JZ52" s="122"/>
      <c r="KA52" s="122"/>
      <c r="KB52" s="122"/>
    </row>
    <row r="53" spans="3:292" ht="18.95" hidden="1" customHeight="1" x14ac:dyDescent="0.35">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6"/>
      <c r="AY53" s="86"/>
      <c r="AZ53" s="86"/>
      <c r="BA53" s="86"/>
      <c r="BB53" s="86"/>
      <c r="BC53" s="86"/>
      <c r="BD53" s="86"/>
      <c r="BE53" s="86"/>
      <c r="BF53" s="86"/>
      <c r="BG53" s="86"/>
      <c r="BH53" s="86"/>
      <c r="BI53" s="86"/>
      <c r="BJ53" s="86"/>
      <c r="BK53" s="86"/>
      <c r="BL53" s="86"/>
      <c r="BM53" s="86"/>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78"/>
      <c r="CL53" s="78"/>
      <c r="CM53" s="78"/>
      <c r="CN53" s="78"/>
      <c r="CO53" s="78"/>
      <c r="CP53" s="78"/>
      <c r="CQ53" s="78"/>
      <c r="CR53" s="78"/>
      <c r="CS53" s="78"/>
      <c r="CT53" s="78"/>
      <c r="CU53" s="78"/>
      <c r="CV53" s="78"/>
      <c r="CW53" s="78"/>
      <c r="CX53" s="78"/>
      <c r="CY53" s="78"/>
      <c r="CZ53" s="78"/>
      <c r="DA53" s="78"/>
      <c r="DB53" s="78"/>
      <c r="DC53" s="78"/>
      <c r="DD53" s="78"/>
      <c r="DE53" s="78"/>
      <c r="DF53" s="78"/>
      <c r="DG53" s="78"/>
      <c r="DH53" s="78"/>
      <c r="DI53" s="78"/>
      <c r="DJ53" s="78"/>
      <c r="DK53" s="78"/>
      <c r="DL53" s="78"/>
      <c r="DM53" s="78"/>
      <c r="DN53" s="78"/>
      <c r="DO53" s="78"/>
      <c r="DP53" s="78"/>
      <c r="DQ53" s="78"/>
      <c r="DR53" s="78"/>
      <c r="DS53" s="78"/>
      <c r="DT53" s="78"/>
      <c r="DU53" s="78"/>
      <c r="DV53" s="78"/>
      <c r="DW53" s="78"/>
      <c r="DX53" s="78"/>
      <c r="DY53" s="78"/>
      <c r="DZ53" s="78"/>
      <c r="EA53" s="78"/>
      <c r="EB53" s="78"/>
      <c r="EC53" s="78"/>
      <c r="ED53" s="78"/>
      <c r="EE53" s="78"/>
      <c r="EF53" s="78"/>
      <c r="EG53" s="78"/>
      <c r="EH53" s="78"/>
      <c r="EI53" s="78"/>
      <c r="EJ53" s="78"/>
      <c r="EK53" s="78"/>
      <c r="EL53" s="78"/>
      <c r="EM53" s="78"/>
      <c r="EN53" s="78"/>
      <c r="EO53" s="78"/>
      <c r="EP53" s="78"/>
      <c r="EQ53" s="78"/>
      <c r="ER53" s="78"/>
      <c r="ES53" s="78"/>
      <c r="ET53" s="78"/>
      <c r="EU53" s="78"/>
      <c r="EV53" s="78"/>
      <c r="EW53" s="78"/>
      <c r="EX53" s="78"/>
      <c r="EY53" s="78"/>
      <c r="EZ53" s="78"/>
      <c r="FA53" s="78"/>
      <c r="FB53" s="78"/>
      <c r="FC53" s="78"/>
      <c r="FD53" s="78"/>
      <c r="FE53" s="78"/>
      <c r="FF53" s="78"/>
      <c r="FG53" s="78"/>
      <c r="FH53" s="78"/>
      <c r="FI53" s="78"/>
      <c r="FJ53" s="78"/>
      <c r="FK53" s="78"/>
      <c r="FL53" s="78"/>
      <c r="FM53" s="78"/>
      <c r="FN53" s="78"/>
      <c r="FO53" s="78"/>
      <c r="FP53" s="78"/>
      <c r="FQ53" s="78"/>
      <c r="FR53" s="78"/>
      <c r="FS53" s="78"/>
      <c r="FT53" s="78"/>
      <c r="FU53" s="78"/>
      <c r="FV53" s="78"/>
      <c r="FW53" s="78"/>
      <c r="FX53" s="78"/>
      <c r="FY53" s="78"/>
      <c r="FZ53" s="78"/>
      <c r="GA53" s="78"/>
      <c r="GB53" s="78"/>
      <c r="GC53" s="78"/>
      <c r="GD53" s="78"/>
      <c r="GE53" s="78"/>
      <c r="GF53" s="78"/>
      <c r="GG53" s="78"/>
      <c r="GH53" s="78"/>
      <c r="GI53" s="78"/>
      <c r="GJ53" s="78"/>
      <c r="GK53" s="78"/>
      <c r="GL53" s="78"/>
      <c r="GM53" s="78"/>
      <c r="GN53" s="78"/>
      <c r="GO53" s="78"/>
      <c r="GP53" s="78"/>
      <c r="GQ53" s="78"/>
      <c r="GR53" s="78"/>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c r="IH53" s="83"/>
      <c r="II53" s="83"/>
      <c r="IJ53" s="83"/>
      <c r="IK53" s="83"/>
      <c r="IL53" s="83"/>
      <c r="IM53" s="83"/>
      <c r="IN53" s="83"/>
      <c r="IO53" s="83"/>
      <c r="IP53" s="83"/>
      <c r="IQ53" s="83"/>
      <c r="IR53" s="83"/>
      <c r="IS53" s="83"/>
      <c r="IT53" s="83"/>
      <c r="IU53" s="83"/>
      <c r="IV53" s="83"/>
      <c r="IW53" s="83"/>
      <c r="IX53" s="83"/>
      <c r="IY53" s="83"/>
      <c r="IZ53" s="83"/>
      <c r="JA53" s="83"/>
      <c r="JB53" s="83"/>
      <c r="JC53" s="83"/>
      <c r="JD53" s="83"/>
      <c r="JE53" s="83"/>
      <c r="JF53" s="83"/>
      <c r="JG53" s="83"/>
      <c r="JH53" s="83"/>
      <c r="JI53" s="92"/>
      <c r="JJ53" s="92"/>
      <c r="JK53" s="92"/>
      <c r="JL53" s="92"/>
      <c r="JM53" s="92"/>
      <c r="JN53" s="92"/>
      <c r="JO53" s="92"/>
      <c r="JP53" s="92"/>
      <c r="JQ53" s="92"/>
      <c r="JR53" s="92"/>
      <c r="JS53" s="92"/>
      <c r="JT53" s="92"/>
      <c r="JU53" s="92"/>
      <c r="JV53" s="92"/>
      <c r="JW53" s="92"/>
      <c r="JX53" s="92"/>
      <c r="JY53" s="92"/>
      <c r="JZ53" s="92"/>
      <c r="KA53" s="92"/>
      <c r="KB53" s="92"/>
    </row>
    <row r="54" spans="3:292" ht="18.95" hidden="1" customHeight="1" x14ac:dyDescent="0.35">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6"/>
      <c r="EN54" s="86"/>
      <c r="EO54" s="86"/>
      <c r="EP54" s="86"/>
      <c r="EQ54" s="86"/>
      <c r="ER54" s="86"/>
      <c r="ES54" s="86"/>
      <c r="ET54" s="86"/>
      <c r="EU54" s="86"/>
      <c r="EV54" s="86"/>
      <c r="EW54" s="86"/>
      <c r="EX54" s="86"/>
      <c r="EY54" s="86"/>
      <c r="EZ54" s="86"/>
      <c r="FA54" s="86"/>
      <c r="FB54" s="86"/>
      <c r="FC54" s="86"/>
      <c r="FD54" s="86"/>
      <c r="FE54" s="86"/>
      <c r="FF54" s="86"/>
      <c r="FG54" s="86"/>
      <c r="FH54" s="86"/>
      <c r="FI54" s="86"/>
      <c r="FJ54" s="86"/>
      <c r="FK54" s="86"/>
      <c r="FL54" s="86"/>
      <c r="FM54" s="86"/>
      <c r="FN54" s="86"/>
      <c r="FO54" s="86"/>
      <c r="FP54" s="86"/>
      <c r="FQ54" s="86"/>
      <c r="FR54" s="86"/>
      <c r="FS54" s="86"/>
      <c r="FT54" s="86"/>
      <c r="FU54" s="86"/>
      <c r="FV54" s="86"/>
      <c r="FW54" s="86"/>
      <c r="FX54" s="88"/>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c r="IH54" s="83"/>
      <c r="II54" s="83"/>
      <c r="IJ54" s="83"/>
      <c r="IK54" s="83"/>
      <c r="IL54" s="83"/>
      <c r="IM54" s="83"/>
      <c r="IN54" s="83"/>
      <c r="IO54" s="83"/>
      <c r="IP54" s="83"/>
      <c r="IQ54" s="83"/>
      <c r="IR54" s="83"/>
      <c r="IS54" s="109"/>
      <c r="IT54" s="83"/>
      <c r="IU54" s="83"/>
      <c r="IV54" s="83"/>
      <c r="IW54" s="83"/>
      <c r="IX54" s="83"/>
      <c r="IY54" s="83"/>
      <c r="IZ54" s="83"/>
      <c r="JA54" s="83"/>
      <c r="JB54" s="83"/>
      <c r="JC54" s="83"/>
      <c r="JD54" s="83"/>
      <c r="JE54" s="83"/>
      <c r="JF54" s="83"/>
      <c r="JG54" s="83"/>
      <c r="JH54" s="83"/>
      <c r="JI54" s="123"/>
      <c r="JJ54" s="92"/>
      <c r="JK54" s="92"/>
      <c r="JL54" s="92"/>
      <c r="JM54" s="92"/>
      <c r="JN54" s="92"/>
      <c r="JO54" s="92"/>
      <c r="JP54" s="92"/>
      <c r="JQ54" s="92"/>
      <c r="JR54" s="92"/>
      <c r="JS54" s="92"/>
      <c r="JT54" s="92"/>
      <c r="JU54" s="92"/>
      <c r="JV54" s="92"/>
      <c r="JW54" s="92"/>
      <c r="JX54" s="92"/>
      <c r="JY54" s="92"/>
      <c r="JZ54" s="92"/>
      <c r="KA54" s="92"/>
      <c r="KB54" s="92"/>
    </row>
    <row r="55" spans="3:292" ht="18.95" hidden="1" customHeight="1" x14ac:dyDescent="0.35">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97"/>
      <c r="AY55" s="86"/>
      <c r="AZ55" s="86"/>
      <c r="BA55" s="86"/>
      <c r="BB55" s="86"/>
      <c r="BC55" s="86"/>
      <c r="BD55" s="86"/>
      <c r="BE55" s="86"/>
      <c r="BF55" s="86"/>
      <c r="BG55" s="86"/>
      <c r="BH55" s="86"/>
      <c r="BI55" s="86"/>
      <c r="BJ55" s="86"/>
      <c r="BK55" s="86"/>
      <c r="BL55" s="86"/>
      <c r="BM55" s="86"/>
      <c r="BN55" s="96"/>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7"/>
      <c r="EN55" s="86"/>
      <c r="EO55" s="86"/>
      <c r="EP55" s="86"/>
      <c r="EQ55" s="86"/>
      <c r="ER55" s="86"/>
      <c r="ES55" s="86"/>
      <c r="ET55" s="86"/>
      <c r="EU55" s="86"/>
      <c r="EV55" s="86"/>
      <c r="EW55" s="86"/>
      <c r="EX55" s="86"/>
      <c r="EY55" s="86"/>
      <c r="EZ55" s="86"/>
      <c r="FA55" s="86"/>
      <c r="FB55" s="86"/>
      <c r="FC55" s="88"/>
      <c r="FD55" s="83"/>
      <c r="FE55" s="83"/>
      <c r="FF55" s="83"/>
      <c r="FG55" s="83"/>
      <c r="FH55" s="83"/>
      <c r="FI55" s="83"/>
      <c r="FJ55" s="83"/>
      <c r="FK55" s="83"/>
      <c r="FL55" s="83"/>
      <c r="FM55" s="83"/>
      <c r="FN55" s="83"/>
      <c r="FO55" s="83"/>
      <c r="FP55" s="83"/>
      <c r="FQ55" s="83"/>
      <c r="FR55" s="83"/>
      <c r="FS55" s="83"/>
      <c r="FT55" s="83"/>
      <c r="FU55" s="83"/>
      <c r="FV55" s="83"/>
      <c r="FW55" s="83"/>
      <c r="FX55" s="88"/>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c r="IH55" s="83"/>
      <c r="II55" s="83"/>
      <c r="IJ55" s="83"/>
      <c r="IK55" s="83"/>
      <c r="IL55" s="83"/>
      <c r="IM55" s="83"/>
      <c r="IN55" s="83"/>
      <c r="IO55" s="83"/>
      <c r="IP55" s="83"/>
      <c r="IQ55" s="83"/>
      <c r="IR55" s="83"/>
      <c r="IS55" s="109"/>
      <c r="IT55" s="83"/>
      <c r="IU55" s="83"/>
      <c r="IV55" s="83"/>
      <c r="IW55" s="83"/>
      <c r="IX55" s="83"/>
      <c r="IY55" s="83"/>
      <c r="IZ55" s="83"/>
      <c r="JA55" s="83"/>
      <c r="JB55" s="83"/>
      <c r="JC55" s="83"/>
      <c r="JD55" s="83"/>
      <c r="JE55" s="83"/>
      <c r="JF55" s="83"/>
      <c r="JG55" s="83"/>
      <c r="JH55" s="83"/>
      <c r="JI55" s="123"/>
      <c r="JJ55" s="92"/>
      <c r="JK55" s="92"/>
      <c r="JL55" s="92"/>
      <c r="JM55" s="92"/>
      <c r="JN55" s="92"/>
      <c r="JO55" s="92"/>
      <c r="JP55" s="92"/>
      <c r="JQ55" s="92"/>
      <c r="JR55" s="92"/>
      <c r="JS55" s="92"/>
      <c r="JT55" s="92"/>
      <c r="JU55" s="92"/>
      <c r="JV55" s="92"/>
      <c r="JW55" s="92"/>
      <c r="JX55" s="92"/>
      <c r="JY55" s="92"/>
      <c r="JZ55" s="92"/>
      <c r="KA55" s="92"/>
      <c r="KB55" s="92"/>
    </row>
    <row r="56" spans="3:292" ht="18.95" hidden="1" customHeight="1" x14ac:dyDescent="0.35">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c r="IH56" s="83"/>
      <c r="II56" s="83"/>
      <c r="IJ56" s="124"/>
      <c r="IK56" s="124"/>
      <c r="IL56" s="124"/>
      <c r="IM56" s="124"/>
      <c r="IN56" s="124"/>
      <c r="IO56" s="124"/>
      <c r="IP56" s="124"/>
      <c r="IQ56" s="124"/>
      <c r="IR56" s="124"/>
      <c r="IS56" s="124"/>
      <c r="IT56" s="124"/>
      <c r="IU56" s="124"/>
      <c r="IV56" s="124"/>
      <c r="IW56" s="124"/>
    </row>
    <row r="57" spans="3:292" ht="18.95" hidden="1" customHeight="1" x14ac:dyDescent="0.35">
      <c r="C57" s="83"/>
      <c r="D57" s="117"/>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c r="IH57" s="83"/>
      <c r="II57" s="83"/>
      <c r="IJ57" s="83"/>
      <c r="IK57" s="83"/>
      <c r="IL57" s="83"/>
      <c r="IM57" s="83"/>
      <c r="IN57" s="83"/>
      <c r="IO57" s="83"/>
      <c r="IP57" s="83"/>
      <c r="IQ57" s="83"/>
      <c r="IR57" s="83"/>
      <c r="IS57" s="83"/>
      <c r="IT57" s="83"/>
      <c r="IU57" s="83"/>
      <c r="IV57" s="83"/>
      <c r="IW57" s="83"/>
      <c r="IX57" s="83"/>
      <c r="IY57" s="83"/>
      <c r="IZ57" s="83"/>
      <c r="JA57" s="83"/>
      <c r="JB57" s="83"/>
      <c r="JC57" s="83"/>
      <c r="JD57" s="83"/>
      <c r="JE57" s="83"/>
      <c r="JF57" s="83"/>
      <c r="JG57" s="83"/>
      <c r="JH57" s="83"/>
      <c r="JI57" s="83"/>
      <c r="JJ57" s="83"/>
      <c r="JK57" s="83"/>
      <c r="JL57" s="83"/>
      <c r="JM57" s="83"/>
      <c r="JN57" s="83"/>
      <c r="JO57" s="83"/>
      <c r="JP57" s="83"/>
      <c r="JQ57" s="83"/>
      <c r="JR57" s="83"/>
      <c r="JS57" s="83"/>
      <c r="JT57" s="83"/>
      <c r="JU57" s="83"/>
      <c r="JV57" s="83"/>
      <c r="JW57" s="83"/>
      <c r="JX57" s="83"/>
      <c r="JY57" s="83"/>
      <c r="JZ57" s="83"/>
      <c r="KA57" s="83"/>
      <c r="KB57" s="83"/>
      <c r="KC57" s="83"/>
      <c r="KD57" s="83"/>
      <c r="KE57" s="83"/>
      <c r="KF57" s="83"/>
    </row>
    <row r="58" spans="3:292" ht="18.95" hidden="1" customHeight="1" x14ac:dyDescent="0.35"/>
    <row r="59" spans="3:292" ht="18.95" hidden="1" customHeight="1" x14ac:dyDescent="0.35"/>
    <row r="60" spans="3:292" ht="18.95" hidden="1" customHeight="1" x14ac:dyDescent="0.35"/>
    <row r="61" spans="3:292" ht="18.95" hidden="1" customHeight="1" x14ac:dyDescent="0.35"/>
    <row r="62" spans="3:292" ht="18.95" hidden="1" customHeight="1" x14ac:dyDescent="0.35"/>
    <row r="63" spans="3:292" ht="18.95" hidden="1" customHeight="1" x14ac:dyDescent="0.35"/>
    <row r="64" spans="3:292" ht="18.95" hidden="1" customHeight="1" x14ac:dyDescent="0.35"/>
    <row r="65" ht="18.95" hidden="1" customHeight="1" x14ac:dyDescent="0.35"/>
    <row r="66" ht="18.95" hidden="1" customHeight="1" x14ac:dyDescent="0.35"/>
    <row r="67" ht="18.95" hidden="1" customHeight="1" x14ac:dyDescent="0.35"/>
    <row r="68" ht="18.95" hidden="1" customHeight="1" x14ac:dyDescent="0.35"/>
    <row r="69" ht="18.95" hidden="1" customHeight="1" x14ac:dyDescent="0.35"/>
    <row r="70" ht="18.95" hidden="1" customHeight="1" x14ac:dyDescent="0.35"/>
    <row r="71" ht="18.95" hidden="1" customHeight="1" x14ac:dyDescent="0.35"/>
    <row r="72" ht="18.95" hidden="1" customHeight="1" x14ac:dyDescent="0.35"/>
    <row r="73" ht="18.95" hidden="1" customHeight="1" x14ac:dyDescent="0.35"/>
    <row r="74" ht="18.95" hidden="1" customHeight="1" x14ac:dyDescent="0.35"/>
    <row r="75" ht="18.95" hidden="1" customHeight="1" x14ac:dyDescent="0.35"/>
    <row r="76" ht="18.95" hidden="1" customHeight="1" x14ac:dyDescent="0.35"/>
    <row r="77" ht="18.95" hidden="1" customHeight="1" x14ac:dyDescent="0.35"/>
    <row r="78" ht="18.95" hidden="1" customHeight="1" x14ac:dyDescent="0.35"/>
    <row r="79" ht="18.95" hidden="1" customHeight="1" x14ac:dyDescent="0.35"/>
    <row r="80" ht="18.95" hidden="1" customHeight="1" x14ac:dyDescent="0.35"/>
    <row r="81" ht="18.95" hidden="1" customHeight="1" x14ac:dyDescent="0.35"/>
    <row r="82" ht="18.95" hidden="1" customHeight="1" x14ac:dyDescent="0.35"/>
    <row r="83" ht="18.95" hidden="1" customHeight="1" x14ac:dyDescent="0.35"/>
    <row r="84" ht="18.95" hidden="1" customHeight="1" x14ac:dyDescent="0.35"/>
    <row r="85" ht="18.95" hidden="1" customHeight="1" x14ac:dyDescent="0.35"/>
    <row r="86" ht="18.95" hidden="1" customHeight="1" x14ac:dyDescent="0.35"/>
    <row r="87" ht="18.95" hidden="1" customHeight="1" x14ac:dyDescent="0.35"/>
    <row r="88" ht="18.95" hidden="1" customHeight="1" x14ac:dyDescent="0.35"/>
    <row r="89" ht="18.95" hidden="1" customHeight="1" x14ac:dyDescent="0.35"/>
    <row r="90" ht="18.95" hidden="1" customHeight="1" x14ac:dyDescent="0.35"/>
    <row r="91" ht="18.95" hidden="1" customHeight="1" x14ac:dyDescent="0.35"/>
    <row r="92" ht="18.95" hidden="1" customHeight="1" x14ac:dyDescent="0.35"/>
    <row r="93" ht="18.95" hidden="1" customHeight="1" x14ac:dyDescent="0.35"/>
    <row r="94" ht="18.95" hidden="1" customHeight="1" x14ac:dyDescent="0.35"/>
    <row r="95" ht="18.95" hidden="1" customHeight="1" x14ac:dyDescent="0.35"/>
    <row r="96" ht="18.95" hidden="1" customHeight="1" x14ac:dyDescent="0.35"/>
    <row r="97" ht="18.95" hidden="1" customHeight="1" x14ac:dyDescent="0.35"/>
    <row r="98" ht="18.95" hidden="1" customHeight="1" x14ac:dyDescent="0.35"/>
    <row r="99" ht="18.95" hidden="1" customHeight="1" x14ac:dyDescent="0.35"/>
    <row r="100" ht="18.95" hidden="1" customHeight="1" x14ac:dyDescent="0.35"/>
    <row r="101" ht="18.95" hidden="1" customHeight="1" x14ac:dyDescent="0.35"/>
    <row r="102" ht="18.95" hidden="1" customHeight="1" x14ac:dyDescent="0.35"/>
    <row r="103" ht="18.95" hidden="1" customHeight="1" x14ac:dyDescent="0.35"/>
    <row r="104" ht="18.95" hidden="1" customHeight="1" x14ac:dyDescent="0.35"/>
    <row r="105" ht="18.95" hidden="1" customHeight="1" x14ac:dyDescent="0.35"/>
    <row r="106" ht="18.95" hidden="1" customHeight="1" x14ac:dyDescent="0.35"/>
    <row r="107" ht="18.95" hidden="1" customHeight="1" x14ac:dyDescent="0.35"/>
  </sheetData>
  <sheetProtection algorithmName="SHA-512" hashValue="h2T23yZPIqnmKrsdnL21DeSImN48C0FWdfIFL4KS4dsfeR+pmq02VrD1iRXJISczFA2AAZjB2A0cCmZ+O20e0w==" saltValue="LBG1O/ow0NFqG9Z4rl38EA==" spinCount="100000" sheet="1" objects="1" scenarios="1" selectLockedCells="1"/>
  <mergeCells count="2">
    <mergeCell ref="B2:F3"/>
    <mergeCell ref="L17:N17"/>
  </mergeCells>
  <printOptions horizontalCentered="1" verticalCentered="1"/>
  <pageMargins left="1.22" right="0.2" top="0.5" bottom="0.25" header="0.3" footer="0.3"/>
  <pageSetup paperSize="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open_keyin">
                <anchor moveWithCells="1" sizeWithCells="1">
                  <from>
                    <xdr:col>4</xdr:col>
                    <xdr:colOff>66675</xdr:colOff>
                    <xdr:row>11</xdr:row>
                    <xdr:rowOff>180975</xdr:rowOff>
                  </from>
                  <to>
                    <xdr:col>5</xdr:col>
                    <xdr:colOff>447675</xdr:colOff>
                    <xdr:row>13</xdr:row>
                    <xdr:rowOff>47625</xdr:rowOff>
                  </to>
                </anchor>
              </controlPr>
            </control>
          </mc:Choice>
        </mc:AlternateContent>
        <mc:AlternateContent xmlns:mc="http://schemas.openxmlformats.org/markup-compatibility/2006">
          <mc:Choice Requires="x14">
            <control shapeId="15362" r:id="rId5" name="Button 2">
              <controlPr defaultSize="0" print="0" autoFill="0" autoPict="0" macro="[0]!open_plan">
                <anchor moveWithCells="1" sizeWithCells="1">
                  <from>
                    <xdr:col>2</xdr:col>
                    <xdr:colOff>28575</xdr:colOff>
                    <xdr:row>11</xdr:row>
                    <xdr:rowOff>180975</xdr:rowOff>
                  </from>
                  <to>
                    <xdr:col>3</xdr:col>
                    <xdr:colOff>409575</xdr:colOff>
                    <xdr:row>13</xdr:row>
                    <xdr:rowOff>47625</xdr:rowOff>
                  </to>
                </anchor>
              </controlPr>
            </control>
          </mc:Choice>
        </mc:AlternateContent>
        <mc:AlternateContent xmlns:mc="http://schemas.openxmlformats.org/markup-compatibility/2006">
          <mc:Choice Requires="x14">
            <control shapeId="15363" r:id="rId6" name="Button 3">
              <controlPr defaultSize="0" print="0" autoFill="0" autoPict="0" macro="[0]!open_plan_keyin">
                <anchor moveWithCells="1" sizeWithCells="1">
                  <from>
                    <xdr:col>6</xdr:col>
                    <xdr:colOff>104775</xdr:colOff>
                    <xdr:row>11</xdr:row>
                    <xdr:rowOff>171450</xdr:rowOff>
                  </from>
                  <to>
                    <xdr:col>9</xdr:col>
                    <xdr:colOff>85725</xdr:colOff>
                    <xdr:row>13</xdr:row>
                    <xdr:rowOff>171450</xdr:rowOff>
                  </to>
                </anchor>
              </controlPr>
            </control>
          </mc:Choice>
        </mc:AlternateContent>
        <mc:AlternateContent xmlns:mc="http://schemas.openxmlformats.org/markup-compatibility/2006">
          <mc:Choice Requires="x14">
            <control shapeId="15364" r:id="rId7" name="Button 4">
              <controlPr defaultSize="0" print="0" autoFill="0" autoPict="0" macro="[0]!unlock1">
                <anchor moveWithCells="1" sizeWithCells="1">
                  <from>
                    <xdr:col>9</xdr:col>
                    <xdr:colOff>647700</xdr:colOff>
                    <xdr:row>12</xdr:row>
                    <xdr:rowOff>0</xdr:rowOff>
                  </from>
                  <to>
                    <xdr:col>10</xdr:col>
                    <xdr:colOff>657225</xdr:colOff>
                    <xdr:row>13</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DJS315"/>
  <sheetViews>
    <sheetView tabSelected="1" topLeftCell="C1" zoomScale="70" zoomScaleNormal="70" workbookViewId="0">
      <selection activeCell="S17" sqref="S17"/>
    </sheetView>
  </sheetViews>
  <sheetFormatPr defaultColWidth="0" defaultRowHeight="20.100000000000001" customHeight="1" x14ac:dyDescent="0.25"/>
  <cols>
    <col min="1" max="1" width="1.7109375" style="3" customWidth="1"/>
    <col min="2" max="2" width="2.7109375" style="3" customWidth="1"/>
    <col min="3" max="3" width="11.42578125" style="3" customWidth="1"/>
    <col min="4" max="4" width="16.85546875" style="3" customWidth="1"/>
    <col min="5" max="5" width="18" style="3" customWidth="1"/>
    <col min="6" max="6" width="24.42578125" style="3" customWidth="1"/>
    <col min="7" max="7" width="19" style="3" bestFit="1" customWidth="1"/>
    <col min="8" max="103" width="5.28515625" style="3" customWidth="1"/>
    <col min="104" max="104" width="11.7109375" style="3" bestFit="1" customWidth="1"/>
    <col min="105" max="105" width="11" style="3" bestFit="1" customWidth="1"/>
    <col min="106" max="106" width="4.28515625" style="3" customWidth="1"/>
    <col min="107" max="107" width="9.140625" style="330" customWidth="1"/>
    <col min="108" max="111" width="9.140625" style="330" hidden="1" customWidth="1"/>
    <col min="112" max="114" width="9.140625" style="3" hidden="1" customWidth="1"/>
    <col min="115" max="210" width="4.7109375" style="3" hidden="1" customWidth="1"/>
    <col min="211" max="16384" width="9.140625" style="3" hidden="1"/>
  </cols>
  <sheetData>
    <row r="1" spans="2:210" ht="21" customHeight="1" x14ac:dyDescent="0.25">
      <c r="G1" s="330"/>
      <c r="DA1" s="330"/>
    </row>
    <row r="2" spans="2:210" ht="39" customHeight="1" x14ac:dyDescent="0.25">
      <c r="B2" s="150"/>
      <c r="C2" s="770" t="s">
        <v>87</v>
      </c>
      <c r="D2" s="770"/>
      <c r="E2" s="770"/>
      <c r="F2" s="149"/>
      <c r="G2" s="330"/>
      <c r="DA2" s="330"/>
    </row>
    <row r="3" spans="2:210" ht="21" customHeight="1" x14ac:dyDescent="0.25">
      <c r="B3" s="151"/>
      <c r="C3" s="146"/>
      <c r="D3" s="146"/>
      <c r="E3" s="146"/>
      <c r="F3" s="146"/>
      <c r="G3" s="355"/>
      <c r="H3" s="747">
        <f>AVERAGE(H7:K7)</f>
        <v>175</v>
      </c>
      <c r="I3" s="747"/>
      <c r="J3" s="747"/>
      <c r="K3" s="747"/>
      <c r="L3" s="747">
        <f t="shared" ref="L3" si="0">AVERAGE(L7:O7)</f>
        <v>175</v>
      </c>
      <c r="M3" s="747"/>
      <c r="N3" s="747"/>
      <c r="O3" s="747"/>
      <c r="P3" s="747">
        <f t="shared" ref="P3" si="1">AVERAGE(P7:S7)</f>
        <v>175</v>
      </c>
      <c r="Q3" s="747"/>
      <c r="R3" s="747"/>
      <c r="S3" s="747"/>
      <c r="T3" s="747">
        <f t="shared" ref="T3" si="2">AVERAGE(T7:W7)</f>
        <v>175</v>
      </c>
      <c r="U3" s="747"/>
      <c r="V3" s="747"/>
      <c r="W3" s="747"/>
      <c r="X3" s="747">
        <f t="shared" ref="X3" si="3">AVERAGE(X7:AA7)</f>
        <v>175</v>
      </c>
      <c r="Y3" s="747"/>
      <c r="Z3" s="747"/>
      <c r="AA3" s="747"/>
      <c r="AB3" s="747">
        <f t="shared" ref="AB3" si="4">AVERAGE(AB7:AE7)</f>
        <v>175</v>
      </c>
      <c r="AC3" s="747"/>
      <c r="AD3" s="747"/>
      <c r="AE3" s="747"/>
      <c r="AF3" s="747">
        <f t="shared" ref="AF3" si="5">AVERAGE(AF7:AI7)</f>
        <v>175</v>
      </c>
      <c r="AG3" s="747"/>
      <c r="AH3" s="747"/>
      <c r="AI3" s="747"/>
      <c r="AJ3" s="747">
        <f t="shared" ref="AJ3" si="6">AVERAGE(AJ7:AM7)</f>
        <v>175</v>
      </c>
      <c r="AK3" s="747"/>
      <c r="AL3" s="747"/>
      <c r="AM3" s="747"/>
      <c r="AN3" s="747">
        <f t="shared" ref="AN3" si="7">AVERAGE(AN7:AQ7)</f>
        <v>175</v>
      </c>
      <c r="AO3" s="747"/>
      <c r="AP3" s="747"/>
      <c r="AQ3" s="747"/>
      <c r="AR3" s="747">
        <f t="shared" ref="AR3" si="8">AVERAGE(AR7:AU7)</f>
        <v>175</v>
      </c>
      <c r="AS3" s="747"/>
      <c r="AT3" s="747"/>
      <c r="AU3" s="747"/>
      <c r="AV3" s="747">
        <f t="shared" ref="AV3" si="9">AVERAGE(AV7:AY7)</f>
        <v>175</v>
      </c>
      <c r="AW3" s="747"/>
      <c r="AX3" s="747"/>
      <c r="AY3" s="747"/>
      <c r="AZ3" s="747">
        <f t="shared" ref="AZ3" si="10">AVERAGE(AZ7:BC7)</f>
        <v>175</v>
      </c>
      <c r="BA3" s="747"/>
      <c r="BB3" s="747"/>
      <c r="BC3" s="747"/>
      <c r="BD3" s="747">
        <f t="shared" ref="BD3" si="11">AVERAGE(BD7:BG7)</f>
        <v>175</v>
      </c>
      <c r="BE3" s="747"/>
      <c r="BF3" s="747"/>
      <c r="BG3" s="747"/>
      <c r="BH3" s="747">
        <f t="shared" ref="BH3" si="12">AVERAGE(BH7:BK7)</f>
        <v>175</v>
      </c>
      <c r="BI3" s="747"/>
      <c r="BJ3" s="747"/>
      <c r="BK3" s="747"/>
      <c r="BL3" s="747">
        <f t="shared" ref="BL3" si="13">AVERAGE(BL7:BO7)</f>
        <v>175</v>
      </c>
      <c r="BM3" s="747"/>
      <c r="BN3" s="747"/>
      <c r="BO3" s="747"/>
      <c r="BP3" s="747">
        <f t="shared" ref="BP3" si="14">AVERAGE(BP7:BS7)</f>
        <v>175</v>
      </c>
      <c r="BQ3" s="747"/>
      <c r="BR3" s="747"/>
      <c r="BS3" s="747"/>
      <c r="BT3" s="747">
        <f t="shared" ref="BT3" si="15">AVERAGE(BT7:BW7)</f>
        <v>175</v>
      </c>
      <c r="BU3" s="747"/>
      <c r="BV3" s="747"/>
      <c r="BW3" s="747"/>
      <c r="BX3" s="747">
        <f t="shared" ref="BX3" si="16">AVERAGE(BX7:CA7)</f>
        <v>175</v>
      </c>
      <c r="BY3" s="747"/>
      <c r="BZ3" s="747"/>
      <c r="CA3" s="747"/>
      <c r="CB3" s="747">
        <f t="shared" ref="CB3" si="17">AVERAGE(CB7:CE7)</f>
        <v>175</v>
      </c>
      <c r="CC3" s="747"/>
      <c r="CD3" s="747"/>
      <c r="CE3" s="747"/>
      <c r="CF3" s="747">
        <f t="shared" ref="CF3" si="18">AVERAGE(CF7:CI7)</f>
        <v>175</v>
      </c>
      <c r="CG3" s="747"/>
      <c r="CH3" s="747"/>
      <c r="CI3" s="747"/>
      <c r="CJ3" s="747">
        <f t="shared" ref="CJ3" si="19">AVERAGE(CJ7:CM7)</f>
        <v>175</v>
      </c>
      <c r="CK3" s="747"/>
      <c r="CL3" s="747"/>
      <c r="CM3" s="747"/>
      <c r="CN3" s="747">
        <f t="shared" ref="CN3" si="20">AVERAGE(CN7:CQ7)</f>
        <v>175</v>
      </c>
      <c r="CO3" s="747"/>
      <c r="CP3" s="747"/>
      <c r="CQ3" s="747"/>
      <c r="CR3" s="747">
        <f t="shared" ref="CR3" si="21">AVERAGE(CR7:CU7)</f>
        <v>175</v>
      </c>
      <c r="CS3" s="747"/>
      <c r="CT3" s="747"/>
      <c r="CU3" s="747"/>
      <c r="CV3" s="747">
        <f t="shared" ref="CV3" si="22">AVERAGE(CV7:CY7)</f>
        <v>175</v>
      </c>
      <c r="CW3" s="747"/>
      <c r="CX3" s="747"/>
      <c r="CY3" s="747"/>
      <c r="CZ3" s="355"/>
      <c r="DA3" s="355"/>
      <c r="DB3" s="203"/>
      <c r="DH3" s="330"/>
      <c r="DI3" s="330"/>
    </row>
    <row r="4" spans="2:210" ht="21" x14ac:dyDescent="0.25">
      <c r="B4" s="151"/>
      <c r="C4" s="146"/>
      <c r="D4" s="146"/>
      <c r="E4" s="146"/>
      <c r="F4" s="146"/>
      <c r="G4" s="356"/>
      <c r="H4" s="762"/>
      <c r="I4" s="763"/>
      <c r="J4" s="763"/>
      <c r="K4" s="763"/>
      <c r="L4" s="777" t="s">
        <v>74</v>
      </c>
      <c r="M4" s="777"/>
      <c r="N4" s="777"/>
      <c r="O4" s="777"/>
      <c r="P4" s="777"/>
      <c r="Q4" s="777"/>
      <c r="R4" s="777"/>
      <c r="S4" s="777"/>
      <c r="T4" s="777"/>
      <c r="U4" s="777"/>
      <c r="V4" s="777"/>
      <c r="W4" s="777"/>
      <c r="X4" s="777"/>
      <c r="Y4" s="777"/>
      <c r="Z4" s="777"/>
      <c r="AA4" s="777"/>
      <c r="AB4" s="777"/>
      <c r="AC4" s="777"/>
      <c r="AD4" s="777"/>
      <c r="AE4" s="777"/>
      <c r="AF4" s="777"/>
      <c r="AG4" s="777"/>
      <c r="AH4" s="777"/>
      <c r="AI4" s="777"/>
      <c r="AJ4" s="777"/>
      <c r="AK4" s="777"/>
      <c r="AL4" s="777"/>
      <c r="AM4" s="777"/>
      <c r="AN4" s="777"/>
      <c r="AO4" s="777"/>
      <c r="AP4" s="777"/>
      <c r="AQ4" s="777"/>
      <c r="AR4" s="778" t="s">
        <v>75</v>
      </c>
      <c r="AS4" s="778"/>
      <c r="AT4" s="778"/>
      <c r="AU4" s="778"/>
      <c r="AV4" s="778"/>
      <c r="AW4" s="778"/>
      <c r="AX4" s="778"/>
      <c r="AY4" s="778"/>
      <c r="AZ4" s="778"/>
      <c r="BA4" s="778"/>
      <c r="BB4" s="778"/>
      <c r="BC4" s="778"/>
      <c r="BD4" s="778"/>
      <c r="BE4" s="778"/>
      <c r="BF4" s="778"/>
      <c r="BG4" s="778"/>
      <c r="BH4" s="778"/>
      <c r="BI4" s="778"/>
      <c r="BJ4" s="778"/>
      <c r="BK4" s="778"/>
      <c r="BL4" s="778"/>
      <c r="BM4" s="778"/>
      <c r="BN4" s="778"/>
      <c r="BO4" s="778"/>
      <c r="BP4" s="778"/>
      <c r="BQ4" s="778"/>
      <c r="BR4" s="778"/>
      <c r="BS4" s="778"/>
      <c r="BT4" s="778"/>
      <c r="BU4" s="778"/>
      <c r="BV4" s="778"/>
      <c r="BW4" s="778"/>
      <c r="BX4" s="779" t="s">
        <v>76</v>
      </c>
      <c r="BY4" s="779"/>
      <c r="BZ4" s="779"/>
      <c r="CA4" s="779"/>
      <c r="CB4" s="779"/>
      <c r="CC4" s="779"/>
      <c r="CD4" s="779"/>
      <c r="CE4" s="779"/>
      <c r="CF4" s="779"/>
      <c r="CG4" s="779"/>
      <c r="CH4" s="779"/>
      <c r="CI4" s="779"/>
      <c r="CJ4" s="779"/>
      <c r="CK4" s="779"/>
      <c r="CL4" s="779"/>
      <c r="CM4" s="779"/>
      <c r="CN4" s="779"/>
      <c r="CO4" s="779"/>
      <c r="CP4" s="779"/>
      <c r="CQ4" s="779"/>
      <c r="CR4" s="779"/>
      <c r="CS4" s="779"/>
      <c r="CT4" s="779"/>
      <c r="CU4" s="779"/>
      <c r="CV4" s="779"/>
      <c r="CW4" s="779"/>
      <c r="CX4" s="779"/>
      <c r="CY4" s="779"/>
      <c r="CZ4" s="224"/>
      <c r="DA4" s="356"/>
      <c r="DB4" s="204"/>
      <c r="DH4" s="330"/>
      <c r="DI4" s="330"/>
      <c r="DK4" s="762"/>
      <c r="DL4" s="763"/>
      <c r="DM4" s="763"/>
      <c r="DN4" s="763"/>
      <c r="DO4" s="777" t="s">
        <v>74</v>
      </c>
      <c r="DP4" s="777"/>
      <c r="DQ4" s="777"/>
      <c r="DR4" s="777"/>
      <c r="DS4" s="777"/>
      <c r="DT4" s="777"/>
      <c r="DU4" s="777"/>
      <c r="DV4" s="777"/>
      <c r="DW4" s="777"/>
      <c r="DX4" s="777"/>
      <c r="DY4" s="777"/>
      <c r="DZ4" s="777"/>
      <c r="EA4" s="777"/>
      <c r="EB4" s="777"/>
      <c r="EC4" s="777"/>
      <c r="ED4" s="777"/>
      <c r="EE4" s="777"/>
      <c r="EF4" s="777"/>
      <c r="EG4" s="777"/>
      <c r="EH4" s="777"/>
      <c r="EI4" s="777"/>
      <c r="EJ4" s="777"/>
      <c r="EK4" s="777"/>
      <c r="EL4" s="777"/>
      <c r="EM4" s="777"/>
      <c r="EN4" s="777"/>
      <c r="EO4" s="777"/>
      <c r="EP4" s="777"/>
      <c r="EQ4" s="777"/>
      <c r="ER4" s="777"/>
      <c r="ES4" s="777"/>
      <c r="ET4" s="777"/>
      <c r="EU4" s="778" t="s">
        <v>75</v>
      </c>
      <c r="EV4" s="778"/>
      <c r="EW4" s="778"/>
      <c r="EX4" s="778"/>
      <c r="EY4" s="778"/>
      <c r="EZ4" s="778"/>
      <c r="FA4" s="778"/>
      <c r="FB4" s="778"/>
      <c r="FC4" s="778"/>
      <c r="FD4" s="778"/>
      <c r="FE4" s="778"/>
      <c r="FF4" s="778"/>
      <c r="FG4" s="778"/>
      <c r="FH4" s="778"/>
      <c r="FI4" s="778"/>
      <c r="FJ4" s="778"/>
      <c r="FK4" s="778"/>
      <c r="FL4" s="778"/>
      <c r="FM4" s="778"/>
      <c r="FN4" s="778"/>
      <c r="FO4" s="778"/>
      <c r="FP4" s="778"/>
      <c r="FQ4" s="778"/>
      <c r="FR4" s="778"/>
      <c r="FS4" s="778"/>
      <c r="FT4" s="778"/>
      <c r="FU4" s="778"/>
      <c r="FV4" s="778"/>
      <c r="FW4" s="778"/>
      <c r="FX4" s="778"/>
      <c r="FY4" s="778"/>
      <c r="FZ4" s="778"/>
      <c r="GA4" s="779" t="s">
        <v>76</v>
      </c>
      <c r="GB4" s="779"/>
      <c r="GC4" s="779"/>
      <c r="GD4" s="779"/>
      <c r="GE4" s="779"/>
      <c r="GF4" s="779"/>
      <c r="GG4" s="779"/>
      <c r="GH4" s="779"/>
      <c r="GI4" s="779"/>
      <c r="GJ4" s="779"/>
      <c r="GK4" s="779"/>
      <c r="GL4" s="779"/>
      <c r="GM4" s="779"/>
      <c r="GN4" s="779"/>
      <c r="GO4" s="779"/>
      <c r="GP4" s="779"/>
      <c r="GQ4" s="779"/>
      <c r="GR4" s="779"/>
      <c r="GS4" s="779"/>
      <c r="GT4" s="779"/>
      <c r="GU4" s="779"/>
      <c r="GV4" s="779"/>
      <c r="GW4" s="779"/>
      <c r="GX4" s="779"/>
      <c r="GY4" s="779"/>
      <c r="GZ4" s="779"/>
      <c r="HA4" s="779"/>
      <c r="HB4" s="779"/>
    </row>
    <row r="5" spans="2:210" ht="22.5" customHeight="1" x14ac:dyDescent="0.3">
      <c r="B5" s="151"/>
      <c r="C5" s="146"/>
      <c r="D5" s="146"/>
      <c r="E5" s="159" t="s">
        <v>0</v>
      </c>
      <c r="F5" s="270">
        <v>42253</v>
      </c>
      <c r="G5" s="146"/>
      <c r="H5" s="751">
        <v>0.25</v>
      </c>
      <c r="I5" s="750"/>
      <c r="J5" s="750"/>
      <c r="K5" s="750"/>
      <c r="L5" s="750">
        <f>+H5+1/24</f>
        <v>0.29166666666666669</v>
      </c>
      <c r="M5" s="750"/>
      <c r="N5" s="750"/>
      <c r="O5" s="750"/>
      <c r="P5" s="750">
        <f>+L5+1/24</f>
        <v>0.33333333333333337</v>
      </c>
      <c r="Q5" s="750"/>
      <c r="R5" s="750"/>
      <c r="S5" s="750"/>
      <c r="T5" s="750">
        <f>+P5+1/24</f>
        <v>0.37500000000000006</v>
      </c>
      <c r="U5" s="750"/>
      <c r="V5" s="750"/>
      <c r="W5" s="750"/>
      <c r="X5" s="750">
        <f>+T5+1/24</f>
        <v>0.41666666666666674</v>
      </c>
      <c r="Y5" s="750"/>
      <c r="Z5" s="750"/>
      <c r="AA5" s="750"/>
      <c r="AB5" s="750">
        <f>+X5+1/24</f>
        <v>0.45833333333333343</v>
      </c>
      <c r="AC5" s="750"/>
      <c r="AD5" s="750"/>
      <c r="AE5" s="750"/>
      <c r="AF5" s="750">
        <f>+AB5+1/24</f>
        <v>0.50000000000000011</v>
      </c>
      <c r="AG5" s="750"/>
      <c r="AH5" s="750"/>
      <c r="AI5" s="750"/>
      <c r="AJ5" s="750">
        <f>+AF5+1/24</f>
        <v>0.54166666666666674</v>
      </c>
      <c r="AK5" s="750"/>
      <c r="AL5" s="750"/>
      <c r="AM5" s="750"/>
      <c r="AN5" s="750">
        <f>+AJ5+1/24</f>
        <v>0.58333333333333337</v>
      </c>
      <c r="AO5" s="750"/>
      <c r="AP5" s="750"/>
      <c r="AQ5" s="750"/>
      <c r="AR5" s="750">
        <f>+AN5+1/24</f>
        <v>0.625</v>
      </c>
      <c r="AS5" s="750"/>
      <c r="AT5" s="750"/>
      <c r="AU5" s="750"/>
      <c r="AV5" s="750">
        <f>+AR5+1/24</f>
        <v>0.66666666666666663</v>
      </c>
      <c r="AW5" s="750"/>
      <c r="AX5" s="750"/>
      <c r="AY5" s="750"/>
      <c r="AZ5" s="750">
        <f>+AV5+1/24</f>
        <v>0.70833333333333326</v>
      </c>
      <c r="BA5" s="750"/>
      <c r="BB5" s="750"/>
      <c r="BC5" s="750"/>
      <c r="BD5" s="750">
        <f>+AZ5+1/24</f>
        <v>0.74999999999999989</v>
      </c>
      <c r="BE5" s="750"/>
      <c r="BF5" s="750"/>
      <c r="BG5" s="750"/>
      <c r="BH5" s="750">
        <f>+BD5+1/24</f>
        <v>0.79166666666666652</v>
      </c>
      <c r="BI5" s="750"/>
      <c r="BJ5" s="750"/>
      <c r="BK5" s="750"/>
      <c r="BL5" s="750">
        <f>+BH5+1/24</f>
        <v>0.83333333333333315</v>
      </c>
      <c r="BM5" s="750"/>
      <c r="BN5" s="750"/>
      <c r="BO5" s="750"/>
      <c r="BP5" s="750">
        <f>+BL5+1/24</f>
        <v>0.87499999999999978</v>
      </c>
      <c r="BQ5" s="750"/>
      <c r="BR5" s="750"/>
      <c r="BS5" s="750"/>
      <c r="BT5" s="750">
        <f>+BP5+1/24</f>
        <v>0.91666666666666641</v>
      </c>
      <c r="BU5" s="750"/>
      <c r="BV5" s="750"/>
      <c r="BW5" s="750"/>
      <c r="BX5" s="750">
        <f>+BT5+1/24</f>
        <v>0.95833333333333304</v>
      </c>
      <c r="BY5" s="750"/>
      <c r="BZ5" s="750"/>
      <c r="CA5" s="750"/>
      <c r="CB5" s="750">
        <f>+BX5+1/24</f>
        <v>0.99999999999999967</v>
      </c>
      <c r="CC5" s="750"/>
      <c r="CD5" s="750"/>
      <c r="CE5" s="750"/>
      <c r="CF5" s="750">
        <f>+CB5+1/24</f>
        <v>1.0416666666666663</v>
      </c>
      <c r="CG5" s="750"/>
      <c r="CH5" s="750"/>
      <c r="CI5" s="750"/>
      <c r="CJ5" s="750">
        <f>+CF5+1/24</f>
        <v>1.083333333333333</v>
      </c>
      <c r="CK5" s="750"/>
      <c r="CL5" s="750"/>
      <c r="CM5" s="750"/>
      <c r="CN5" s="750">
        <f>+CJ5+1/24</f>
        <v>1.1249999999999998</v>
      </c>
      <c r="CO5" s="750"/>
      <c r="CP5" s="750"/>
      <c r="CQ5" s="750"/>
      <c r="CR5" s="750">
        <f>+CN5+1/24</f>
        <v>1.1666666666666665</v>
      </c>
      <c r="CS5" s="750"/>
      <c r="CT5" s="750"/>
      <c r="CU5" s="750"/>
      <c r="CV5" s="750">
        <f>+CR5+1/24</f>
        <v>1.2083333333333333</v>
      </c>
      <c r="CW5" s="750"/>
      <c r="CX5" s="750"/>
      <c r="CY5" s="750"/>
      <c r="CZ5" s="225"/>
      <c r="DA5" s="146"/>
      <c r="DB5" s="204"/>
      <c r="DH5" s="330"/>
      <c r="DI5" s="330"/>
      <c r="DK5" s="751">
        <v>0.25</v>
      </c>
      <c r="DL5" s="750"/>
      <c r="DM5" s="750"/>
      <c r="DN5" s="750"/>
      <c r="DO5" s="750">
        <f>+DK5+1/24</f>
        <v>0.29166666666666669</v>
      </c>
      <c r="DP5" s="750"/>
      <c r="DQ5" s="750"/>
      <c r="DR5" s="750"/>
      <c r="DS5" s="750">
        <f>+DO5+1/24</f>
        <v>0.33333333333333337</v>
      </c>
      <c r="DT5" s="750"/>
      <c r="DU5" s="750"/>
      <c r="DV5" s="750"/>
      <c r="DW5" s="750">
        <f>+DS5+1/24</f>
        <v>0.37500000000000006</v>
      </c>
      <c r="DX5" s="750"/>
      <c r="DY5" s="750"/>
      <c r="DZ5" s="750"/>
      <c r="EA5" s="750">
        <f>+DW5+1/24</f>
        <v>0.41666666666666674</v>
      </c>
      <c r="EB5" s="750"/>
      <c r="EC5" s="750"/>
      <c r="ED5" s="750"/>
      <c r="EE5" s="750">
        <f>+EA5+1/24</f>
        <v>0.45833333333333343</v>
      </c>
      <c r="EF5" s="750"/>
      <c r="EG5" s="750"/>
      <c r="EH5" s="750"/>
      <c r="EI5" s="750">
        <f>+EE5+1/24</f>
        <v>0.50000000000000011</v>
      </c>
      <c r="EJ5" s="750"/>
      <c r="EK5" s="750"/>
      <c r="EL5" s="750"/>
      <c r="EM5" s="750">
        <f>+EI5+1/24</f>
        <v>0.54166666666666674</v>
      </c>
      <c r="EN5" s="750"/>
      <c r="EO5" s="750"/>
      <c r="EP5" s="750"/>
      <c r="EQ5" s="750">
        <f>+EM5+1/24</f>
        <v>0.58333333333333337</v>
      </c>
      <c r="ER5" s="750"/>
      <c r="ES5" s="750"/>
      <c r="ET5" s="750"/>
      <c r="EU5" s="750">
        <f>+EQ5+1/24</f>
        <v>0.625</v>
      </c>
      <c r="EV5" s="750"/>
      <c r="EW5" s="750"/>
      <c r="EX5" s="750"/>
      <c r="EY5" s="750">
        <f>+EU5+1/24</f>
        <v>0.66666666666666663</v>
      </c>
      <c r="EZ5" s="750"/>
      <c r="FA5" s="750"/>
      <c r="FB5" s="750"/>
      <c r="FC5" s="750">
        <f>+EY5+1/24</f>
        <v>0.70833333333333326</v>
      </c>
      <c r="FD5" s="750"/>
      <c r="FE5" s="750"/>
      <c r="FF5" s="750"/>
      <c r="FG5" s="750">
        <f>+FC5+1/24</f>
        <v>0.74999999999999989</v>
      </c>
      <c r="FH5" s="750"/>
      <c r="FI5" s="750"/>
      <c r="FJ5" s="750"/>
      <c r="FK5" s="750">
        <f>+FG5+1/24</f>
        <v>0.79166666666666652</v>
      </c>
      <c r="FL5" s="750"/>
      <c r="FM5" s="750"/>
      <c r="FN5" s="750"/>
      <c r="FO5" s="750">
        <f>+FK5+1/24</f>
        <v>0.83333333333333315</v>
      </c>
      <c r="FP5" s="750"/>
      <c r="FQ5" s="750"/>
      <c r="FR5" s="750"/>
      <c r="FS5" s="750">
        <f>+FO5+1/24</f>
        <v>0.87499999999999978</v>
      </c>
      <c r="FT5" s="750"/>
      <c r="FU5" s="750"/>
      <c r="FV5" s="750"/>
      <c r="FW5" s="750">
        <f>+FS5+1/24</f>
        <v>0.91666666666666641</v>
      </c>
      <c r="FX5" s="750"/>
      <c r="FY5" s="750"/>
      <c r="FZ5" s="750"/>
      <c r="GA5" s="750">
        <f>+FW5+1/24</f>
        <v>0.95833333333333304</v>
      </c>
      <c r="GB5" s="750"/>
      <c r="GC5" s="750"/>
      <c r="GD5" s="750"/>
      <c r="GE5" s="750">
        <f>+GA5+1/24</f>
        <v>0.99999999999999967</v>
      </c>
      <c r="GF5" s="750"/>
      <c r="GG5" s="750"/>
      <c r="GH5" s="750"/>
      <c r="GI5" s="750">
        <f>+GE5+1/24</f>
        <v>1.0416666666666663</v>
      </c>
      <c r="GJ5" s="750"/>
      <c r="GK5" s="750"/>
      <c r="GL5" s="750"/>
      <c r="GM5" s="750">
        <f>+GI5+1/24</f>
        <v>1.083333333333333</v>
      </c>
      <c r="GN5" s="750"/>
      <c r="GO5" s="750"/>
      <c r="GP5" s="750"/>
      <c r="GQ5" s="750">
        <f>+GM5+1/24</f>
        <v>1.1249999999999998</v>
      </c>
      <c r="GR5" s="750"/>
      <c r="GS5" s="750"/>
      <c r="GT5" s="750"/>
      <c r="GU5" s="750">
        <f>+GQ5+1/24</f>
        <v>1.1666666666666665</v>
      </c>
      <c r="GV5" s="750"/>
      <c r="GW5" s="750"/>
      <c r="GX5" s="750"/>
      <c r="GY5" s="750">
        <f>+GU5+1/24</f>
        <v>1.2083333333333333</v>
      </c>
      <c r="GZ5" s="750"/>
      <c r="HA5" s="750"/>
      <c r="HB5" s="750"/>
    </row>
    <row r="6" spans="2:210" ht="47.25" customHeight="1" thickBot="1" x14ac:dyDescent="0.3">
      <c r="B6" s="151"/>
      <c r="C6" s="146"/>
      <c r="D6" s="146"/>
      <c r="E6" s="146"/>
      <c r="F6" s="363" t="s">
        <v>98</v>
      </c>
      <c r="G6" s="284">
        <f>DAY(keyindate)</f>
        <v>6</v>
      </c>
      <c r="H6" s="232">
        <v>0.25</v>
      </c>
      <c r="I6" s="160">
        <f>+H6+0.25/24</f>
        <v>0.26041666666666669</v>
      </c>
      <c r="J6" s="160">
        <f t="shared" ref="J6:BU6" si="23">+I6+0.25/24</f>
        <v>0.27083333333333337</v>
      </c>
      <c r="K6" s="160">
        <f t="shared" si="23"/>
        <v>0.28125000000000006</v>
      </c>
      <c r="L6" s="160">
        <f t="shared" si="23"/>
        <v>0.29166666666666674</v>
      </c>
      <c r="M6" s="160">
        <f t="shared" si="23"/>
        <v>0.30208333333333343</v>
      </c>
      <c r="N6" s="160">
        <f t="shared" si="23"/>
        <v>0.31250000000000011</v>
      </c>
      <c r="O6" s="160">
        <f t="shared" si="23"/>
        <v>0.3229166666666668</v>
      </c>
      <c r="P6" s="160">
        <f t="shared" si="23"/>
        <v>0.33333333333333348</v>
      </c>
      <c r="Q6" s="160">
        <f t="shared" si="23"/>
        <v>0.34375000000000017</v>
      </c>
      <c r="R6" s="160">
        <f t="shared" si="23"/>
        <v>0.35416666666666685</v>
      </c>
      <c r="S6" s="160">
        <f t="shared" si="23"/>
        <v>0.36458333333333354</v>
      </c>
      <c r="T6" s="160">
        <f t="shared" si="23"/>
        <v>0.37500000000000022</v>
      </c>
      <c r="U6" s="160">
        <f t="shared" si="23"/>
        <v>0.38541666666666691</v>
      </c>
      <c r="V6" s="160">
        <f t="shared" si="23"/>
        <v>0.39583333333333359</v>
      </c>
      <c r="W6" s="160">
        <f t="shared" si="23"/>
        <v>0.40625000000000028</v>
      </c>
      <c r="X6" s="160">
        <f t="shared" si="23"/>
        <v>0.41666666666666696</v>
      </c>
      <c r="Y6" s="160">
        <f t="shared" si="23"/>
        <v>0.42708333333333365</v>
      </c>
      <c r="Z6" s="160">
        <f t="shared" si="23"/>
        <v>0.43750000000000033</v>
      </c>
      <c r="AA6" s="160">
        <f t="shared" si="23"/>
        <v>0.44791666666666702</v>
      </c>
      <c r="AB6" s="160">
        <f t="shared" si="23"/>
        <v>0.4583333333333337</v>
      </c>
      <c r="AC6" s="160">
        <f t="shared" si="23"/>
        <v>0.46875000000000039</v>
      </c>
      <c r="AD6" s="160">
        <f t="shared" si="23"/>
        <v>0.47916666666666707</v>
      </c>
      <c r="AE6" s="160">
        <f t="shared" si="23"/>
        <v>0.48958333333333376</v>
      </c>
      <c r="AF6" s="160">
        <f t="shared" si="23"/>
        <v>0.50000000000000044</v>
      </c>
      <c r="AG6" s="160">
        <f t="shared" si="23"/>
        <v>0.51041666666666707</v>
      </c>
      <c r="AH6" s="160">
        <f t="shared" si="23"/>
        <v>0.5208333333333337</v>
      </c>
      <c r="AI6" s="160">
        <f t="shared" si="23"/>
        <v>0.53125000000000033</v>
      </c>
      <c r="AJ6" s="160">
        <f t="shared" si="23"/>
        <v>0.54166666666666696</v>
      </c>
      <c r="AK6" s="160">
        <f t="shared" si="23"/>
        <v>0.55208333333333359</v>
      </c>
      <c r="AL6" s="160">
        <f t="shared" si="23"/>
        <v>0.56250000000000022</v>
      </c>
      <c r="AM6" s="160">
        <f t="shared" si="23"/>
        <v>0.57291666666666685</v>
      </c>
      <c r="AN6" s="160">
        <f t="shared" si="23"/>
        <v>0.58333333333333348</v>
      </c>
      <c r="AO6" s="160">
        <f t="shared" si="23"/>
        <v>0.59375000000000011</v>
      </c>
      <c r="AP6" s="160">
        <f t="shared" si="23"/>
        <v>0.60416666666666674</v>
      </c>
      <c r="AQ6" s="160">
        <f t="shared" si="23"/>
        <v>0.61458333333333337</v>
      </c>
      <c r="AR6" s="160">
        <f t="shared" si="23"/>
        <v>0.625</v>
      </c>
      <c r="AS6" s="160">
        <f t="shared" si="23"/>
        <v>0.63541666666666663</v>
      </c>
      <c r="AT6" s="160">
        <f t="shared" si="23"/>
        <v>0.64583333333333326</v>
      </c>
      <c r="AU6" s="160">
        <f t="shared" si="23"/>
        <v>0.65624999999999989</v>
      </c>
      <c r="AV6" s="160">
        <f t="shared" si="23"/>
        <v>0.66666666666666652</v>
      </c>
      <c r="AW6" s="160">
        <f t="shared" si="23"/>
        <v>0.67708333333333315</v>
      </c>
      <c r="AX6" s="160">
        <f t="shared" si="23"/>
        <v>0.68749999999999978</v>
      </c>
      <c r="AY6" s="160">
        <f t="shared" si="23"/>
        <v>0.69791666666666641</v>
      </c>
      <c r="AZ6" s="160">
        <f t="shared" si="23"/>
        <v>0.70833333333333304</v>
      </c>
      <c r="BA6" s="160">
        <f t="shared" si="23"/>
        <v>0.71874999999999967</v>
      </c>
      <c r="BB6" s="160">
        <f t="shared" si="23"/>
        <v>0.7291666666666663</v>
      </c>
      <c r="BC6" s="160">
        <f t="shared" si="23"/>
        <v>0.73958333333333293</v>
      </c>
      <c r="BD6" s="160">
        <f t="shared" si="23"/>
        <v>0.74999999999999956</v>
      </c>
      <c r="BE6" s="160">
        <f t="shared" si="23"/>
        <v>0.76041666666666619</v>
      </c>
      <c r="BF6" s="160">
        <f t="shared" si="23"/>
        <v>0.77083333333333282</v>
      </c>
      <c r="BG6" s="160">
        <f t="shared" si="23"/>
        <v>0.78124999999999944</v>
      </c>
      <c r="BH6" s="160">
        <f t="shared" si="23"/>
        <v>0.79166666666666607</v>
      </c>
      <c r="BI6" s="160">
        <f t="shared" si="23"/>
        <v>0.8020833333333327</v>
      </c>
      <c r="BJ6" s="160">
        <f t="shared" si="23"/>
        <v>0.81249999999999933</v>
      </c>
      <c r="BK6" s="160">
        <f t="shared" si="23"/>
        <v>0.82291666666666596</v>
      </c>
      <c r="BL6" s="160">
        <f t="shared" si="23"/>
        <v>0.83333333333333259</v>
      </c>
      <c r="BM6" s="160">
        <f t="shared" si="23"/>
        <v>0.84374999999999922</v>
      </c>
      <c r="BN6" s="160">
        <f t="shared" si="23"/>
        <v>0.85416666666666585</v>
      </c>
      <c r="BO6" s="160">
        <f t="shared" si="23"/>
        <v>0.86458333333333248</v>
      </c>
      <c r="BP6" s="160">
        <f t="shared" si="23"/>
        <v>0.87499999999999911</v>
      </c>
      <c r="BQ6" s="160">
        <f t="shared" si="23"/>
        <v>0.88541666666666574</v>
      </c>
      <c r="BR6" s="160">
        <f t="shared" si="23"/>
        <v>0.89583333333333237</v>
      </c>
      <c r="BS6" s="160">
        <f t="shared" si="23"/>
        <v>0.906249999999999</v>
      </c>
      <c r="BT6" s="160">
        <f t="shared" si="23"/>
        <v>0.91666666666666563</v>
      </c>
      <c r="BU6" s="160">
        <f t="shared" si="23"/>
        <v>0.92708333333333226</v>
      </c>
      <c r="BV6" s="160">
        <f t="shared" ref="BV6:CY6" si="24">+BU6+0.25/24</f>
        <v>0.93749999999999889</v>
      </c>
      <c r="BW6" s="160">
        <f t="shared" si="24"/>
        <v>0.94791666666666552</v>
      </c>
      <c r="BX6" s="160">
        <f t="shared" si="24"/>
        <v>0.95833333333333215</v>
      </c>
      <c r="BY6" s="160">
        <f t="shared" si="24"/>
        <v>0.96874999999999878</v>
      </c>
      <c r="BZ6" s="160">
        <f t="shared" si="24"/>
        <v>0.97916666666666541</v>
      </c>
      <c r="CA6" s="160">
        <f t="shared" si="24"/>
        <v>0.98958333333333204</v>
      </c>
      <c r="CB6" s="160">
        <f t="shared" si="24"/>
        <v>0.99999999999999867</v>
      </c>
      <c r="CC6" s="160">
        <f t="shared" si="24"/>
        <v>1.0104166666666654</v>
      </c>
      <c r="CD6" s="160">
        <f t="shared" si="24"/>
        <v>1.0208333333333321</v>
      </c>
      <c r="CE6" s="160">
        <f t="shared" si="24"/>
        <v>1.0312499999999989</v>
      </c>
      <c r="CF6" s="160">
        <f t="shared" si="24"/>
        <v>1.0416666666666656</v>
      </c>
      <c r="CG6" s="160">
        <f t="shared" si="24"/>
        <v>1.0520833333333324</v>
      </c>
      <c r="CH6" s="160">
        <f t="shared" si="24"/>
        <v>1.0624999999999991</v>
      </c>
      <c r="CI6" s="160">
        <f t="shared" si="24"/>
        <v>1.0729166666666659</v>
      </c>
      <c r="CJ6" s="160">
        <f t="shared" si="24"/>
        <v>1.0833333333333326</v>
      </c>
      <c r="CK6" s="160">
        <f t="shared" si="24"/>
        <v>1.0937499999999993</v>
      </c>
      <c r="CL6" s="160">
        <f t="shared" si="24"/>
        <v>1.1041666666666661</v>
      </c>
      <c r="CM6" s="160">
        <f t="shared" si="24"/>
        <v>1.1145833333333328</v>
      </c>
      <c r="CN6" s="160">
        <f t="shared" si="24"/>
        <v>1.1249999999999996</v>
      </c>
      <c r="CO6" s="160">
        <f t="shared" si="24"/>
        <v>1.1354166666666663</v>
      </c>
      <c r="CP6" s="160">
        <f t="shared" si="24"/>
        <v>1.145833333333333</v>
      </c>
      <c r="CQ6" s="160">
        <f t="shared" si="24"/>
        <v>1.1562499999999998</v>
      </c>
      <c r="CR6" s="160">
        <f t="shared" si="24"/>
        <v>1.1666666666666665</v>
      </c>
      <c r="CS6" s="160">
        <f t="shared" si="24"/>
        <v>1.1770833333333333</v>
      </c>
      <c r="CT6" s="160">
        <f t="shared" si="24"/>
        <v>1.1875</v>
      </c>
      <c r="CU6" s="160">
        <f t="shared" si="24"/>
        <v>1.1979166666666667</v>
      </c>
      <c r="CV6" s="160">
        <f t="shared" si="24"/>
        <v>1.2083333333333335</v>
      </c>
      <c r="CW6" s="160">
        <f t="shared" si="24"/>
        <v>1.2187500000000002</v>
      </c>
      <c r="CX6" s="160">
        <f t="shared" si="24"/>
        <v>1.229166666666667</v>
      </c>
      <c r="CY6" s="160">
        <f t="shared" si="24"/>
        <v>1.2395833333333337</v>
      </c>
      <c r="CZ6" s="226" t="s">
        <v>94</v>
      </c>
      <c r="DA6" s="170"/>
      <c r="DB6" s="205"/>
      <c r="DC6" s="331"/>
      <c r="DD6" s="331"/>
      <c r="DE6" s="760"/>
      <c r="DF6" s="760"/>
      <c r="DG6" s="760"/>
      <c r="DH6" s="760"/>
      <c r="DI6" s="354"/>
      <c r="DK6" s="232">
        <v>0.25</v>
      </c>
      <c r="DL6" s="160">
        <f>+DK6+0.25/24</f>
        <v>0.26041666666666669</v>
      </c>
      <c r="DM6" s="160">
        <f t="shared" ref="DM6" si="25">+DL6+0.25/24</f>
        <v>0.27083333333333337</v>
      </c>
      <c r="DN6" s="160">
        <f t="shared" ref="DN6" si="26">+DM6+0.25/24</f>
        <v>0.28125000000000006</v>
      </c>
      <c r="DO6" s="160">
        <f t="shared" ref="DO6" si="27">+DN6+0.25/24</f>
        <v>0.29166666666666674</v>
      </c>
      <c r="DP6" s="160">
        <f t="shared" ref="DP6" si="28">+DO6+0.25/24</f>
        <v>0.30208333333333343</v>
      </c>
      <c r="DQ6" s="160">
        <f t="shared" ref="DQ6" si="29">+DP6+0.25/24</f>
        <v>0.31250000000000011</v>
      </c>
      <c r="DR6" s="160">
        <f t="shared" ref="DR6" si="30">+DQ6+0.25/24</f>
        <v>0.3229166666666668</v>
      </c>
      <c r="DS6" s="160">
        <f t="shared" ref="DS6" si="31">+DR6+0.25/24</f>
        <v>0.33333333333333348</v>
      </c>
      <c r="DT6" s="160">
        <f t="shared" ref="DT6" si="32">+DS6+0.25/24</f>
        <v>0.34375000000000017</v>
      </c>
      <c r="DU6" s="160">
        <f t="shared" ref="DU6" si="33">+DT6+0.25/24</f>
        <v>0.35416666666666685</v>
      </c>
      <c r="DV6" s="160">
        <f t="shared" ref="DV6" si="34">+DU6+0.25/24</f>
        <v>0.36458333333333354</v>
      </c>
      <c r="DW6" s="160">
        <f t="shared" ref="DW6" si="35">+DV6+0.25/24</f>
        <v>0.37500000000000022</v>
      </c>
      <c r="DX6" s="160">
        <f t="shared" ref="DX6" si="36">+DW6+0.25/24</f>
        <v>0.38541666666666691</v>
      </c>
      <c r="DY6" s="160">
        <f t="shared" ref="DY6" si="37">+DX6+0.25/24</f>
        <v>0.39583333333333359</v>
      </c>
      <c r="DZ6" s="160">
        <f t="shared" ref="DZ6" si="38">+DY6+0.25/24</f>
        <v>0.40625000000000028</v>
      </c>
      <c r="EA6" s="160">
        <f t="shared" ref="EA6" si="39">+DZ6+0.25/24</f>
        <v>0.41666666666666696</v>
      </c>
      <c r="EB6" s="160">
        <f t="shared" ref="EB6" si="40">+EA6+0.25/24</f>
        <v>0.42708333333333365</v>
      </c>
      <c r="EC6" s="160">
        <f t="shared" ref="EC6" si="41">+EB6+0.25/24</f>
        <v>0.43750000000000033</v>
      </c>
      <c r="ED6" s="160">
        <f t="shared" ref="ED6" si="42">+EC6+0.25/24</f>
        <v>0.44791666666666702</v>
      </c>
      <c r="EE6" s="160">
        <f t="shared" ref="EE6" si="43">+ED6+0.25/24</f>
        <v>0.4583333333333337</v>
      </c>
      <c r="EF6" s="160">
        <f t="shared" ref="EF6" si="44">+EE6+0.25/24</f>
        <v>0.46875000000000039</v>
      </c>
      <c r="EG6" s="160">
        <f t="shared" ref="EG6" si="45">+EF6+0.25/24</f>
        <v>0.47916666666666707</v>
      </c>
      <c r="EH6" s="160">
        <f t="shared" ref="EH6" si="46">+EG6+0.25/24</f>
        <v>0.48958333333333376</v>
      </c>
      <c r="EI6" s="160">
        <f t="shared" ref="EI6" si="47">+EH6+0.25/24</f>
        <v>0.50000000000000044</v>
      </c>
      <c r="EJ6" s="160">
        <f t="shared" ref="EJ6" si="48">+EI6+0.25/24</f>
        <v>0.51041666666666707</v>
      </c>
      <c r="EK6" s="160">
        <f t="shared" ref="EK6" si="49">+EJ6+0.25/24</f>
        <v>0.5208333333333337</v>
      </c>
      <c r="EL6" s="160">
        <f t="shared" ref="EL6" si="50">+EK6+0.25/24</f>
        <v>0.53125000000000033</v>
      </c>
      <c r="EM6" s="160">
        <f t="shared" ref="EM6" si="51">+EL6+0.25/24</f>
        <v>0.54166666666666696</v>
      </c>
      <c r="EN6" s="160">
        <f t="shared" ref="EN6" si="52">+EM6+0.25/24</f>
        <v>0.55208333333333359</v>
      </c>
      <c r="EO6" s="160">
        <f t="shared" ref="EO6" si="53">+EN6+0.25/24</f>
        <v>0.56250000000000022</v>
      </c>
      <c r="EP6" s="160">
        <f t="shared" ref="EP6" si="54">+EO6+0.25/24</f>
        <v>0.57291666666666685</v>
      </c>
      <c r="EQ6" s="160">
        <f t="shared" ref="EQ6" si="55">+EP6+0.25/24</f>
        <v>0.58333333333333348</v>
      </c>
      <c r="ER6" s="160">
        <f t="shared" ref="ER6" si="56">+EQ6+0.25/24</f>
        <v>0.59375000000000011</v>
      </c>
      <c r="ES6" s="160">
        <f t="shared" ref="ES6" si="57">+ER6+0.25/24</f>
        <v>0.60416666666666674</v>
      </c>
      <c r="ET6" s="160">
        <f t="shared" ref="ET6" si="58">+ES6+0.25/24</f>
        <v>0.61458333333333337</v>
      </c>
      <c r="EU6" s="160">
        <f t="shared" ref="EU6" si="59">+ET6+0.25/24</f>
        <v>0.625</v>
      </c>
      <c r="EV6" s="160">
        <f t="shared" ref="EV6" si="60">+EU6+0.25/24</f>
        <v>0.63541666666666663</v>
      </c>
      <c r="EW6" s="160">
        <f t="shared" ref="EW6" si="61">+EV6+0.25/24</f>
        <v>0.64583333333333326</v>
      </c>
      <c r="EX6" s="160">
        <f t="shared" ref="EX6" si="62">+EW6+0.25/24</f>
        <v>0.65624999999999989</v>
      </c>
      <c r="EY6" s="160">
        <f t="shared" ref="EY6" si="63">+EX6+0.25/24</f>
        <v>0.66666666666666652</v>
      </c>
      <c r="EZ6" s="160">
        <f t="shared" ref="EZ6" si="64">+EY6+0.25/24</f>
        <v>0.67708333333333315</v>
      </c>
      <c r="FA6" s="160">
        <f t="shared" ref="FA6" si="65">+EZ6+0.25/24</f>
        <v>0.68749999999999978</v>
      </c>
      <c r="FB6" s="160">
        <f t="shared" ref="FB6" si="66">+FA6+0.25/24</f>
        <v>0.69791666666666641</v>
      </c>
      <c r="FC6" s="160">
        <f t="shared" ref="FC6" si="67">+FB6+0.25/24</f>
        <v>0.70833333333333304</v>
      </c>
      <c r="FD6" s="160">
        <f t="shared" ref="FD6" si="68">+FC6+0.25/24</f>
        <v>0.71874999999999967</v>
      </c>
      <c r="FE6" s="160">
        <f t="shared" ref="FE6" si="69">+FD6+0.25/24</f>
        <v>0.7291666666666663</v>
      </c>
      <c r="FF6" s="160">
        <f t="shared" ref="FF6" si="70">+FE6+0.25/24</f>
        <v>0.73958333333333293</v>
      </c>
      <c r="FG6" s="160">
        <f t="shared" ref="FG6" si="71">+FF6+0.25/24</f>
        <v>0.74999999999999956</v>
      </c>
      <c r="FH6" s="160">
        <f t="shared" ref="FH6" si="72">+FG6+0.25/24</f>
        <v>0.76041666666666619</v>
      </c>
      <c r="FI6" s="160">
        <f t="shared" ref="FI6" si="73">+FH6+0.25/24</f>
        <v>0.77083333333333282</v>
      </c>
      <c r="FJ6" s="160">
        <f t="shared" ref="FJ6" si="74">+FI6+0.25/24</f>
        <v>0.78124999999999944</v>
      </c>
      <c r="FK6" s="160">
        <f t="shared" ref="FK6" si="75">+FJ6+0.25/24</f>
        <v>0.79166666666666607</v>
      </c>
      <c r="FL6" s="160">
        <f t="shared" ref="FL6" si="76">+FK6+0.25/24</f>
        <v>0.8020833333333327</v>
      </c>
      <c r="FM6" s="160">
        <f t="shared" ref="FM6" si="77">+FL6+0.25/24</f>
        <v>0.81249999999999933</v>
      </c>
      <c r="FN6" s="160">
        <f t="shared" ref="FN6" si="78">+FM6+0.25/24</f>
        <v>0.82291666666666596</v>
      </c>
      <c r="FO6" s="160">
        <f t="shared" ref="FO6" si="79">+FN6+0.25/24</f>
        <v>0.83333333333333259</v>
      </c>
      <c r="FP6" s="160">
        <f t="shared" ref="FP6" si="80">+FO6+0.25/24</f>
        <v>0.84374999999999922</v>
      </c>
      <c r="FQ6" s="160">
        <f t="shared" ref="FQ6" si="81">+FP6+0.25/24</f>
        <v>0.85416666666666585</v>
      </c>
      <c r="FR6" s="160">
        <f t="shared" ref="FR6" si="82">+FQ6+0.25/24</f>
        <v>0.86458333333333248</v>
      </c>
      <c r="FS6" s="160">
        <f t="shared" ref="FS6" si="83">+FR6+0.25/24</f>
        <v>0.87499999999999911</v>
      </c>
      <c r="FT6" s="160">
        <f t="shared" ref="FT6" si="84">+FS6+0.25/24</f>
        <v>0.88541666666666574</v>
      </c>
      <c r="FU6" s="160">
        <f t="shared" ref="FU6" si="85">+FT6+0.25/24</f>
        <v>0.89583333333333237</v>
      </c>
      <c r="FV6" s="160">
        <f t="shared" ref="FV6" si="86">+FU6+0.25/24</f>
        <v>0.906249999999999</v>
      </c>
      <c r="FW6" s="160">
        <f t="shared" ref="FW6" si="87">+FV6+0.25/24</f>
        <v>0.91666666666666563</v>
      </c>
      <c r="FX6" s="160">
        <f t="shared" ref="FX6" si="88">+FW6+0.25/24</f>
        <v>0.92708333333333226</v>
      </c>
      <c r="FY6" s="160">
        <f t="shared" ref="FY6" si="89">+FX6+0.25/24</f>
        <v>0.93749999999999889</v>
      </c>
      <c r="FZ6" s="160">
        <f t="shared" ref="FZ6" si="90">+FY6+0.25/24</f>
        <v>0.94791666666666552</v>
      </c>
      <c r="GA6" s="160">
        <f t="shared" ref="GA6" si="91">+FZ6+0.25/24</f>
        <v>0.95833333333333215</v>
      </c>
      <c r="GB6" s="160">
        <f t="shared" ref="GB6" si="92">+GA6+0.25/24</f>
        <v>0.96874999999999878</v>
      </c>
      <c r="GC6" s="160">
        <f t="shared" ref="GC6" si="93">+GB6+0.25/24</f>
        <v>0.97916666666666541</v>
      </c>
      <c r="GD6" s="160">
        <f t="shared" ref="GD6" si="94">+GC6+0.25/24</f>
        <v>0.98958333333333204</v>
      </c>
      <c r="GE6" s="160">
        <f t="shared" ref="GE6" si="95">+GD6+0.25/24</f>
        <v>0.99999999999999867</v>
      </c>
      <c r="GF6" s="160">
        <f t="shared" ref="GF6" si="96">+GE6+0.25/24</f>
        <v>1.0104166666666654</v>
      </c>
      <c r="GG6" s="160">
        <f t="shared" ref="GG6" si="97">+GF6+0.25/24</f>
        <v>1.0208333333333321</v>
      </c>
      <c r="GH6" s="160">
        <f t="shared" ref="GH6" si="98">+GG6+0.25/24</f>
        <v>1.0312499999999989</v>
      </c>
      <c r="GI6" s="160">
        <f t="shared" ref="GI6" si="99">+GH6+0.25/24</f>
        <v>1.0416666666666656</v>
      </c>
      <c r="GJ6" s="160">
        <f t="shared" ref="GJ6" si="100">+GI6+0.25/24</f>
        <v>1.0520833333333324</v>
      </c>
      <c r="GK6" s="160">
        <f t="shared" ref="GK6" si="101">+GJ6+0.25/24</f>
        <v>1.0624999999999991</v>
      </c>
      <c r="GL6" s="160">
        <f t="shared" ref="GL6" si="102">+GK6+0.25/24</f>
        <v>1.0729166666666659</v>
      </c>
      <c r="GM6" s="160">
        <f t="shared" ref="GM6" si="103">+GL6+0.25/24</f>
        <v>1.0833333333333326</v>
      </c>
      <c r="GN6" s="160">
        <f t="shared" ref="GN6" si="104">+GM6+0.25/24</f>
        <v>1.0937499999999993</v>
      </c>
      <c r="GO6" s="160">
        <f t="shared" ref="GO6" si="105">+GN6+0.25/24</f>
        <v>1.1041666666666661</v>
      </c>
      <c r="GP6" s="160">
        <f t="shared" ref="GP6" si="106">+GO6+0.25/24</f>
        <v>1.1145833333333328</v>
      </c>
      <c r="GQ6" s="160">
        <f t="shared" ref="GQ6" si="107">+GP6+0.25/24</f>
        <v>1.1249999999999996</v>
      </c>
      <c r="GR6" s="160">
        <f t="shared" ref="GR6" si="108">+GQ6+0.25/24</f>
        <v>1.1354166666666663</v>
      </c>
      <c r="GS6" s="160">
        <f t="shared" ref="GS6" si="109">+GR6+0.25/24</f>
        <v>1.145833333333333</v>
      </c>
      <c r="GT6" s="160">
        <f t="shared" ref="GT6" si="110">+GS6+0.25/24</f>
        <v>1.1562499999999998</v>
      </c>
      <c r="GU6" s="160">
        <f t="shared" ref="GU6" si="111">+GT6+0.25/24</f>
        <v>1.1666666666666665</v>
      </c>
      <c r="GV6" s="160">
        <f t="shared" ref="GV6" si="112">+GU6+0.25/24</f>
        <v>1.1770833333333333</v>
      </c>
      <c r="GW6" s="160">
        <f t="shared" ref="GW6" si="113">+GV6+0.25/24</f>
        <v>1.1875</v>
      </c>
      <c r="GX6" s="160">
        <f t="shared" ref="GX6" si="114">+GW6+0.25/24</f>
        <v>1.1979166666666667</v>
      </c>
      <c r="GY6" s="160">
        <f t="shared" ref="GY6" si="115">+GX6+0.25/24</f>
        <v>1.2083333333333335</v>
      </c>
      <c r="GZ6" s="160">
        <f t="shared" ref="GZ6" si="116">+GY6+0.25/24</f>
        <v>1.2187500000000002</v>
      </c>
      <c r="HA6" s="160">
        <f t="shared" ref="HA6" si="117">+GZ6+0.25/24</f>
        <v>1.229166666666667</v>
      </c>
      <c r="HB6" s="160">
        <f t="shared" ref="HB6" si="118">+HA6+0.25/24</f>
        <v>1.2395833333333337</v>
      </c>
    </row>
    <row r="7" spans="2:210" s="5" customFormat="1" ht="31.5" x14ac:dyDescent="0.25">
      <c r="B7" s="157"/>
      <c r="C7" s="158"/>
      <c r="D7" s="376" t="s">
        <v>199</v>
      </c>
      <c r="E7" s="366">
        <v>46</v>
      </c>
      <c r="F7" s="367">
        <v>0.215</v>
      </c>
      <c r="G7" s="365" t="s">
        <v>201</v>
      </c>
      <c r="H7" s="761">
        <v>175</v>
      </c>
      <c r="I7" s="758"/>
      <c r="J7" s="761">
        <v>175</v>
      </c>
      <c r="K7" s="758"/>
      <c r="L7" s="761">
        <v>175</v>
      </c>
      <c r="M7" s="758"/>
      <c r="N7" s="761">
        <v>175</v>
      </c>
      <c r="O7" s="758"/>
      <c r="P7" s="761">
        <v>175</v>
      </c>
      <c r="Q7" s="758"/>
      <c r="R7" s="761">
        <v>175</v>
      </c>
      <c r="S7" s="758"/>
      <c r="T7" s="761">
        <v>175</v>
      </c>
      <c r="U7" s="758"/>
      <c r="V7" s="761">
        <v>175</v>
      </c>
      <c r="W7" s="758"/>
      <c r="X7" s="761">
        <v>175</v>
      </c>
      <c r="Y7" s="758"/>
      <c r="Z7" s="761">
        <v>175</v>
      </c>
      <c r="AA7" s="758"/>
      <c r="AB7" s="761">
        <v>175</v>
      </c>
      <c r="AC7" s="758"/>
      <c r="AD7" s="761">
        <v>175</v>
      </c>
      <c r="AE7" s="758"/>
      <c r="AF7" s="761">
        <v>175</v>
      </c>
      <c r="AG7" s="758"/>
      <c r="AH7" s="761">
        <v>175</v>
      </c>
      <c r="AI7" s="758"/>
      <c r="AJ7" s="761">
        <v>175</v>
      </c>
      <c r="AK7" s="758"/>
      <c r="AL7" s="761">
        <v>175</v>
      </c>
      <c r="AM7" s="758"/>
      <c r="AN7" s="761">
        <v>175</v>
      </c>
      <c r="AO7" s="758"/>
      <c r="AP7" s="761">
        <v>175</v>
      </c>
      <c r="AQ7" s="758"/>
      <c r="AR7" s="761">
        <v>175</v>
      </c>
      <c r="AS7" s="758"/>
      <c r="AT7" s="761">
        <v>175</v>
      </c>
      <c r="AU7" s="758"/>
      <c r="AV7" s="761">
        <v>175</v>
      </c>
      <c r="AW7" s="758"/>
      <c r="AX7" s="761">
        <v>175</v>
      </c>
      <c r="AY7" s="758"/>
      <c r="AZ7" s="761">
        <v>175</v>
      </c>
      <c r="BA7" s="758"/>
      <c r="BB7" s="761">
        <v>175</v>
      </c>
      <c r="BC7" s="758"/>
      <c r="BD7" s="761">
        <v>175</v>
      </c>
      <c r="BE7" s="758"/>
      <c r="BF7" s="761">
        <v>175</v>
      </c>
      <c r="BG7" s="758"/>
      <c r="BH7" s="761">
        <v>175</v>
      </c>
      <c r="BI7" s="758"/>
      <c r="BJ7" s="761">
        <v>175</v>
      </c>
      <c r="BK7" s="758"/>
      <c r="BL7" s="761">
        <v>175</v>
      </c>
      <c r="BM7" s="758"/>
      <c r="BN7" s="761">
        <v>175</v>
      </c>
      <c r="BO7" s="758"/>
      <c r="BP7" s="761">
        <v>175</v>
      </c>
      <c r="BQ7" s="758"/>
      <c r="BR7" s="761">
        <v>175</v>
      </c>
      <c r="BS7" s="758"/>
      <c r="BT7" s="761">
        <v>175</v>
      </c>
      <c r="BU7" s="758"/>
      <c r="BV7" s="761">
        <v>175</v>
      </c>
      <c r="BW7" s="758"/>
      <c r="BX7" s="761">
        <v>175</v>
      </c>
      <c r="BY7" s="758"/>
      <c r="BZ7" s="761">
        <v>175</v>
      </c>
      <c r="CA7" s="758"/>
      <c r="CB7" s="761">
        <v>175</v>
      </c>
      <c r="CC7" s="758"/>
      <c r="CD7" s="761">
        <v>175</v>
      </c>
      <c r="CE7" s="758"/>
      <c r="CF7" s="761">
        <v>175</v>
      </c>
      <c r="CG7" s="758"/>
      <c r="CH7" s="761">
        <v>175</v>
      </c>
      <c r="CI7" s="758"/>
      <c r="CJ7" s="761">
        <v>175</v>
      </c>
      <c r="CK7" s="758"/>
      <c r="CL7" s="761">
        <v>175</v>
      </c>
      <c r="CM7" s="758"/>
      <c r="CN7" s="761">
        <v>175</v>
      </c>
      <c r="CO7" s="758"/>
      <c r="CP7" s="761">
        <v>175</v>
      </c>
      <c r="CQ7" s="758"/>
      <c r="CR7" s="761">
        <v>175</v>
      </c>
      <c r="CS7" s="758"/>
      <c r="CT7" s="761">
        <v>175</v>
      </c>
      <c r="CU7" s="758"/>
      <c r="CV7" s="761">
        <v>175</v>
      </c>
      <c r="CW7" s="758"/>
      <c r="CX7" s="761">
        <v>175</v>
      </c>
      <c r="CY7" s="758"/>
      <c r="CZ7" s="362">
        <f>SUM(H3:CY3)</f>
        <v>4200</v>
      </c>
      <c r="DA7" s="158"/>
      <c r="DB7" s="206"/>
      <c r="DK7" s="802">
        <f>H7</f>
        <v>175</v>
      </c>
      <c r="DL7" s="802"/>
      <c r="DM7" s="802">
        <f t="shared" ref="DM7" si="119">J7</f>
        <v>175</v>
      </c>
      <c r="DN7" s="802"/>
      <c r="DO7" s="802">
        <f t="shared" ref="DO7" si="120">L7</f>
        <v>175</v>
      </c>
      <c r="DP7" s="802"/>
      <c r="DQ7" s="802">
        <f t="shared" ref="DQ7" si="121">N7</f>
        <v>175</v>
      </c>
      <c r="DR7" s="802"/>
      <c r="DS7" s="802">
        <f t="shared" ref="DS7" si="122">P7</f>
        <v>175</v>
      </c>
      <c r="DT7" s="802"/>
      <c r="DU7" s="802">
        <f t="shared" ref="DU7" si="123">R7</f>
        <v>175</v>
      </c>
      <c r="DV7" s="802"/>
      <c r="DW7" s="802">
        <f t="shared" ref="DW7" si="124">T7</f>
        <v>175</v>
      </c>
      <c r="DX7" s="802"/>
      <c r="DY7" s="802">
        <f t="shared" ref="DY7" si="125">V7</f>
        <v>175</v>
      </c>
      <c r="DZ7" s="802"/>
      <c r="EA7" s="802">
        <f t="shared" ref="EA7" si="126">X7</f>
        <v>175</v>
      </c>
      <c r="EB7" s="802"/>
      <c r="EC7" s="802">
        <f t="shared" ref="EC7" si="127">Z7</f>
        <v>175</v>
      </c>
      <c r="ED7" s="802"/>
      <c r="EE7" s="802">
        <f t="shared" ref="EE7" si="128">AB7</f>
        <v>175</v>
      </c>
      <c r="EF7" s="802"/>
      <c r="EG7" s="802">
        <f t="shared" ref="EG7" si="129">AD7</f>
        <v>175</v>
      </c>
      <c r="EH7" s="802"/>
      <c r="EI7" s="802">
        <f t="shared" ref="EI7" si="130">AF7</f>
        <v>175</v>
      </c>
      <c r="EJ7" s="802"/>
      <c r="EK7" s="802">
        <f t="shared" ref="EK7" si="131">AH7</f>
        <v>175</v>
      </c>
      <c r="EL7" s="802"/>
      <c r="EM7" s="802">
        <f t="shared" ref="EM7" si="132">AJ7</f>
        <v>175</v>
      </c>
      <c r="EN7" s="802"/>
      <c r="EO7" s="802">
        <f t="shared" ref="EO7" si="133">AL7</f>
        <v>175</v>
      </c>
      <c r="EP7" s="802"/>
      <c r="EQ7" s="802">
        <f t="shared" ref="EQ7" si="134">AN7</f>
        <v>175</v>
      </c>
      <c r="ER7" s="802"/>
      <c r="ES7" s="802">
        <f t="shared" ref="ES7" si="135">AP7</f>
        <v>175</v>
      </c>
      <c r="ET7" s="802"/>
      <c r="EU7" s="802">
        <f t="shared" ref="EU7" si="136">AR7</f>
        <v>175</v>
      </c>
      <c r="EV7" s="802"/>
      <c r="EW7" s="802">
        <f t="shared" ref="EW7" si="137">AT7</f>
        <v>175</v>
      </c>
      <c r="EX7" s="802"/>
      <c r="EY7" s="802">
        <f t="shared" ref="EY7" si="138">AV7</f>
        <v>175</v>
      </c>
      <c r="EZ7" s="802"/>
      <c r="FA7" s="802">
        <f t="shared" ref="FA7" si="139">AX7</f>
        <v>175</v>
      </c>
      <c r="FB7" s="802"/>
      <c r="FC7" s="802">
        <f t="shared" ref="FC7" si="140">AZ7</f>
        <v>175</v>
      </c>
      <c r="FD7" s="802"/>
      <c r="FE7" s="802">
        <f t="shared" ref="FE7" si="141">BB7</f>
        <v>175</v>
      </c>
      <c r="FF7" s="802"/>
      <c r="FG7" s="802">
        <f t="shared" ref="FG7" si="142">BD7</f>
        <v>175</v>
      </c>
      <c r="FH7" s="802"/>
      <c r="FI7" s="802">
        <f t="shared" ref="FI7" si="143">BF7</f>
        <v>175</v>
      </c>
      <c r="FJ7" s="802"/>
      <c r="FK7" s="802">
        <f t="shared" ref="FK7" si="144">BH7</f>
        <v>175</v>
      </c>
      <c r="FL7" s="802"/>
      <c r="FM7" s="802">
        <f t="shared" ref="FM7" si="145">BJ7</f>
        <v>175</v>
      </c>
      <c r="FN7" s="802"/>
      <c r="FO7" s="802">
        <f t="shared" ref="FO7" si="146">BL7</f>
        <v>175</v>
      </c>
      <c r="FP7" s="802"/>
      <c r="FQ7" s="802">
        <f t="shared" ref="FQ7" si="147">BN7</f>
        <v>175</v>
      </c>
      <c r="FR7" s="802"/>
      <c r="FS7" s="802">
        <f t="shared" ref="FS7" si="148">BP7</f>
        <v>175</v>
      </c>
      <c r="FT7" s="802"/>
      <c r="FU7" s="802">
        <f t="shared" ref="FU7" si="149">BR7</f>
        <v>175</v>
      </c>
      <c r="FV7" s="802"/>
      <c r="FW7" s="802">
        <f t="shared" ref="FW7" si="150">BT7</f>
        <v>175</v>
      </c>
      <c r="FX7" s="802"/>
      <c r="FY7" s="802">
        <f t="shared" ref="FY7" si="151">BV7</f>
        <v>175</v>
      </c>
      <c r="FZ7" s="802"/>
      <c r="GA7" s="802">
        <f t="shared" ref="GA7" si="152">BX7</f>
        <v>175</v>
      </c>
      <c r="GB7" s="802"/>
      <c r="GC7" s="802">
        <f t="shared" ref="GC7" si="153">BZ7</f>
        <v>175</v>
      </c>
      <c r="GD7" s="802"/>
      <c r="GE7" s="802">
        <f t="shared" ref="GE7" si="154">CB7</f>
        <v>175</v>
      </c>
      <c r="GF7" s="802"/>
      <c r="GG7" s="802">
        <f t="shared" ref="GG7" si="155">CD7</f>
        <v>175</v>
      </c>
      <c r="GH7" s="802"/>
      <c r="GI7" s="802">
        <f t="shared" ref="GI7" si="156">CF7</f>
        <v>175</v>
      </c>
      <c r="GJ7" s="802"/>
      <c r="GK7" s="802">
        <f t="shared" ref="GK7" si="157">CH7</f>
        <v>175</v>
      </c>
      <c r="GL7" s="802"/>
      <c r="GM7" s="802">
        <f t="shared" ref="GM7" si="158">CJ7</f>
        <v>175</v>
      </c>
      <c r="GN7" s="802"/>
      <c r="GO7" s="802">
        <f t="shared" ref="GO7" si="159">CL7</f>
        <v>175</v>
      </c>
      <c r="GP7" s="802"/>
      <c r="GQ7" s="802">
        <f t="shared" ref="GQ7" si="160">CN7</f>
        <v>175</v>
      </c>
      <c r="GR7" s="802"/>
      <c r="GS7" s="802">
        <f t="shared" ref="GS7" si="161">CP7</f>
        <v>175</v>
      </c>
      <c r="GT7" s="802"/>
      <c r="GU7" s="802">
        <f t="shared" ref="GU7" si="162">CR7</f>
        <v>175</v>
      </c>
      <c r="GV7" s="802"/>
      <c r="GW7" s="802">
        <f t="shared" ref="GW7" si="163">CT7</f>
        <v>175</v>
      </c>
      <c r="GX7" s="802"/>
      <c r="GY7" s="802">
        <f t="shared" ref="GY7" si="164">CV7</f>
        <v>175</v>
      </c>
      <c r="GZ7" s="802"/>
      <c r="HA7" s="802">
        <f t="shared" ref="HA7" si="165">CX7</f>
        <v>175</v>
      </c>
      <c r="HB7" s="802"/>
    </row>
    <row r="8" spans="2:210" ht="23.1" customHeight="1" thickBot="1" x14ac:dyDescent="0.3">
      <c r="B8" s="151"/>
      <c r="C8" s="359">
        <v>112</v>
      </c>
      <c r="D8" s="360"/>
      <c r="E8" s="368">
        <v>7</v>
      </c>
      <c r="F8" s="367">
        <v>0.6</v>
      </c>
      <c r="G8" s="365" t="s">
        <v>200</v>
      </c>
      <c r="H8" s="756">
        <f>((((H7*(F7/100)/(F8/100))/E8)/2)+$E$7)-(H9*$E$8)</f>
        <v>36.479166666666664</v>
      </c>
      <c r="I8" s="757"/>
      <c r="J8" s="756">
        <f>((((J7*($F$7/100)/($F$8/100))/$E$8)/2)+H8)-(J9*$E$8)</f>
        <v>40.958333333333329</v>
      </c>
      <c r="K8" s="757"/>
      <c r="L8" s="756">
        <f t="shared" ref="L8" si="166">((((L7*($F$7/100)/($F$8/100))/$E$8)/2)+J8)-(L9*$E$8)</f>
        <v>45.437499999999993</v>
      </c>
      <c r="M8" s="757"/>
      <c r="N8" s="756">
        <f t="shared" ref="N8" si="167">((((N7*($F$7/100)/($F$8/100))/$E$8)/2)+L8)-(N9*$E$8)</f>
        <v>35.916666666666657</v>
      </c>
      <c r="O8" s="757"/>
      <c r="P8" s="756">
        <f t="shared" ref="P8" si="168">((((P7*($F$7/100)/($F$8/100))/$E$8)/2)+N8)-(P9*$E$8)</f>
        <v>40.395833333333321</v>
      </c>
      <c r="Q8" s="757"/>
      <c r="R8" s="756">
        <f t="shared" ref="R8" si="169">((((R7*($F$7/100)/($F$8/100))/$E$8)/2)+P8)-(R9*$E$8)</f>
        <v>44.874999999999986</v>
      </c>
      <c r="S8" s="757"/>
      <c r="T8" s="756">
        <f t="shared" ref="T8" si="170">((((T7*($F$7/100)/($F$8/100))/$E$8)/2)+R8)-(T9*$E$8)</f>
        <v>35.35416666666665</v>
      </c>
      <c r="U8" s="757"/>
      <c r="V8" s="756">
        <f t="shared" ref="V8" si="171">((((V7*($F$7/100)/($F$8/100))/$E$8)/2)+T8)-(V9*$E$8)</f>
        <v>39.833333333333314</v>
      </c>
      <c r="W8" s="757"/>
      <c r="X8" s="756">
        <f t="shared" ref="X8" si="172">((((X7*($F$7/100)/($F$8/100))/$E$8)/2)+V8)-(X9*$E$8)</f>
        <v>44.312499999999979</v>
      </c>
      <c r="Y8" s="757"/>
      <c r="Z8" s="756">
        <f t="shared" ref="Z8" si="173">((((Z7*($F$7/100)/($F$8/100))/$E$8)/2)+X8)-(Z9*$E$8)</f>
        <v>34.791666666666643</v>
      </c>
      <c r="AA8" s="757"/>
      <c r="AB8" s="756">
        <f t="shared" ref="AB8" si="174">((((AB7*($F$7/100)/($F$8/100))/$E$8)/2)+Z8)-(AB9*$E$8)</f>
        <v>39.270833333333307</v>
      </c>
      <c r="AC8" s="757"/>
      <c r="AD8" s="756">
        <f t="shared" ref="AD8" si="175">((((AD7*($F$7/100)/($F$8/100))/$E$8)/2)+AB8)-(AD9*$E$8)</f>
        <v>43.749999999999972</v>
      </c>
      <c r="AE8" s="757"/>
      <c r="AF8" s="756">
        <f t="shared" ref="AF8" si="176">((((AF7*($F$7/100)/($F$8/100))/$E$8)/2)+AD8)-(AF9*$E$8)</f>
        <v>34.229166666666636</v>
      </c>
      <c r="AG8" s="757"/>
      <c r="AH8" s="756">
        <f t="shared" ref="AH8" si="177">((((AH7*($F$7/100)/($F$8/100))/$E$8)/2)+AF8)-(AH9*$E$8)</f>
        <v>38.7083333333333</v>
      </c>
      <c r="AI8" s="757"/>
      <c r="AJ8" s="756">
        <f t="shared" ref="AJ8" si="178">((((AJ7*($F$7/100)/($F$8/100))/$E$8)/2)+AH8)-(AJ9*$E$8)</f>
        <v>43.187499999999964</v>
      </c>
      <c r="AK8" s="757"/>
      <c r="AL8" s="756">
        <f t="shared" ref="AL8" si="179">((((AL7*($F$7/100)/($F$8/100))/$E$8)/2)+AJ8)-(AL9*$E$8)</f>
        <v>33.666666666666629</v>
      </c>
      <c r="AM8" s="757"/>
      <c r="AN8" s="756">
        <f t="shared" ref="AN8" si="180">((((AN7*($F$7/100)/($F$8/100))/$E$8)/2)+AL8)-(AN9*$E$8)</f>
        <v>38.145833333333293</v>
      </c>
      <c r="AO8" s="757"/>
      <c r="AP8" s="756">
        <f t="shared" ref="AP8" si="181">((((AP7*($F$7/100)/($F$8/100))/$E$8)/2)+AN8)-(AP9*$E$8)</f>
        <v>42.624999999999957</v>
      </c>
      <c r="AQ8" s="757"/>
      <c r="AR8" s="756">
        <f t="shared" ref="AR8" si="182">((((AR7*($F$7/100)/($F$8/100))/$E$8)/2)+AP8)-(AR9*$E$8)</f>
        <v>33.104166666666622</v>
      </c>
      <c r="AS8" s="757"/>
      <c r="AT8" s="756">
        <f t="shared" ref="AT8" si="183">((((AT7*($F$7/100)/($F$8/100))/$E$8)/2)+AR8)-(AT9*$E$8)</f>
        <v>37.583333333333286</v>
      </c>
      <c r="AU8" s="757"/>
      <c r="AV8" s="756">
        <f t="shared" ref="AV8" si="184">((((AV7*($F$7/100)/($F$8/100))/$E$8)/2)+AT8)-(AV9*$E$8)</f>
        <v>42.06249999999995</v>
      </c>
      <c r="AW8" s="757"/>
      <c r="AX8" s="756">
        <f t="shared" ref="AX8" si="185">((((AX7*($F$7/100)/($F$8/100))/$E$8)/2)+AV8)-(AX9*$E$8)</f>
        <v>32.541666666666615</v>
      </c>
      <c r="AY8" s="757"/>
      <c r="AZ8" s="756">
        <f t="shared" ref="AZ8" si="186">((((AZ7*($F$7/100)/($F$8/100))/$E$8)/2)+AX8)-(AZ9*$E$8)</f>
        <v>37.020833333333279</v>
      </c>
      <c r="BA8" s="757"/>
      <c r="BB8" s="756">
        <f t="shared" ref="BB8" si="187">((((BB7*($F$7/100)/($F$8/100))/$E$8)/2)+AZ8)-(BB9*$E$8)</f>
        <v>41.499999999999943</v>
      </c>
      <c r="BC8" s="757"/>
      <c r="BD8" s="756">
        <f t="shared" ref="BD8" si="188">((((BD7*($F$7/100)/($F$8/100))/$E$8)/2)+BB8)-(BD9*$E$8)</f>
        <v>31.979166666666607</v>
      </c>
      <c r="BE8" s="757"/>
      <c r="BF8" s="756">
        <f t="shared" ref="BF8" si="189">((((BF7*($F$7/100)/($F$8/100))/$E$8)/2)+BD8)-(BF9*$E$8)</f>
        <v>36.458333333333272</v>
      </c>
      <c r="BG8" s="757"/>
      <c r="BH8" s="756">
        <f t="shared" ref="BH8" si="190">((((BH7*($F$7/100)/($F$8/100))/$E$8)/2)+BF8)-(BH9*$E$8)</f>
        <v>40.937499999999936</v>
      </c>
      <c r="BI8" s="757"/>
      <c r="BJ8" s="756">
        <f t="shared" ref="BJ8" si="191">((((BJ7*($F$7/100)/($F$8/100))/$E$8)/2)+BH8)-(BJ9*$E$8)</f>
        <v>31.4166666666666</v>
      </c>
      <c r="BK8" s="757"/>
      <c r="BL8" s="756">
        <f t="shared" ref="BL8" si="192">((((BL7*($F$7/100)/($F$8/100))/$E$8)/2)+BJ8)-(BL9*$E$8)</f>
        <v>35.895833333333265</v>
      </c>
      <c r="BM8" s="757"/>
      <c r="BN8" s="756">
        <f t="shared" ref="BN8" si="193">((((BN7*($F$7/100)/($F$8/100))/$E$8)/2)+BL8)-(BN9*$E$8)</f>
        <v>40.374999999999929</v>
      </c>
      <c r="BO8" s="757"/>
      <c r="BP8" s="756">
        <f t="shared" ref="BP8" si="194">((((BP7*($F$7/100)/($F$8/100))/$E$8)/2)+BN8)-(BP9*$E$8)</f>
        <v>30.854166666666593</v>
      </c>
      <c r="BQ8" s="757"/>
      <c r="BR8" s="756">
        <f t="shared" ref="BR8" si="195">((((BR7*($F$7/100)/($F$8/100))/$E$8)/2)+BP8)-(BR9*$E$8)</f>
        <v>35.333333333333258</v>
      </c>
      <c r="BS8" s="757"/>
      <c r="BT8" s="756">
        <f t="shared" ref="BT8" si="196">((((BT7*($F$7/100)/($F$8/100))/$E$8)/2)+BR8)-(BT9*$E$8)</f>
        <v>39.812499999999922</v>
      </c>
      <c r="BU8" s="757"/>
      <c r="BV8" s="756">
        <f t="shared" ref="BV8" si="197">((((BV7*($F$7/100)/($F$8/100))/$E$8)/2)+BT8)-(BV9*$E$8)</f>
        <v>30.291666666666586</v>
      </c>
      <c r="BW8" s="757"/>
      <c r="BX8" s="756">
        <f t="shared" ref="BX8" si="198">((((BX7*($F$7/100)/($F$8/100))/$E$8)/2)+BV8)-(BX9*$E$8)</f>
        <v>34.77083333333325</v>
      </c>
      <c r="BY8" s="757"/>
      <c r="BZ8" s="756">
        <f t="shared" ref="BZ8" si="199">((((BZ7*($F$7/100)/($F$8/100))/$E$8)/2)+BX8)-(BZ9*$E$8)</f>
        <v>39.249999999999915</v>
      </c>
      <c r="CA8" s="757"/>
      <c r="CB8" s="756">
        <f t="shared" ref="CB8" si="200">((((CB7*($F$7/100)/($F$8/100))/$E$8)/2)+BZ8)-(CB9*$E$8)</f>
        <v>29.729166666666579</v>
      </c>
      <c r="CC8" s="757"/>
      <c r="CD8" s="756">
        <f t="shared" ref="CD8" si="201">((((CD7*($F$7/100)/($F$8/100))/$E$8)/2)+CB8)-(CD9*$E$8)</f>
        <v>34.208333333333243</v>
      </c>
      <c r="CE8" s="757"/>
      <c r="CF8" s="756">
        <f t="shared" ref="CF8" si="202">((((CF7*($F$7/100)/($F$8/100))/$E$8)/2)+CD8)-(CF9*$E$8)</f>
        <v>38.687499999999908</v>
      </c>
      <c r="CG8" s="757"/>
      <c r="CH8" s="756">
        <f t="shared" ref="CH8" si="203">((((CH7*($F$7/100)/($F$8/100))/$E$8)/2)+CF8)-(CH9*$E$8)</f>
        <v>29.166666666666572</v>
      </c>
      <c r="CI8" s="757"/>
      <c r="CJ8" s="756">
        <f t="shared" ref="CJ8" si="204">((((CJ7*($F$7/100)/($F$8/100))/$E$8)/2)+CH8)-(CJ9*$E$8)</f>
        <v>33.645833333333236</v>
      </c>
      <c r="CK8" s="757"/>
      <c r="CL8" s="756">
        <f t="shared" ref="CL8" si="205">((((CL7*($F$7/100)/($F$8/100))/$E$8)/2)+CJ8)-(CL9*$E$8)</f>
        <v>38.124999999999901</v>
      </c>
      <c r="CM8" s="757"/>
      <c r="CN8" s="756">
        <f t="shared" ref="CN8" si="206">((((CN7*($F$7/100)/($F$8/100))/$E$8)/2)+CL8)-(CN9*$E$8)</f>
        <v>42.604166666666565</v>
      </c>
      <c r="CO8" s="757"/>
      <c r="CP8" s="756">
        <f t="shared" ref="CP8" si="207">((((CP7*($F$7/100)/($F$8/100))/$E$8)/2)+CN8)-(CP9*$E$8)</f>
        <v>33.083333333333229</v>
      </c>
      <c r="CQ8" s="757"/>
      <c r="CR8" s="756">
        <f t="shared" ref="CR8" si="208">((((CR7*($F$7/100)/($F$8/100))/$E$8)/2)+CP8)-(CR9*$E$8)</f>
        <v>37.562499999999893</v>
      </c>
      <c r="CS8" s="757"/>
      <c r="CT8" s="756">
        <f t="shared" ref="CT8" si="209">((((CT7*($F$7/100)/($F$8/100))/$E$8)/2)+CR8)-(CT9*$E$8)</f>
        <v>42.041666666666558</v>
      </c>
      <c r="CU8" s="757"/>
      <c r="CV8" s="756">
        <f t="shared" ref="CV8" si="210">((((CV7*($F$7/100)/($F$8/100))/$E$8)/2)+CT8)-(CV9*$E$8)</f>
        <v>32.520833333333222</v>
      </c>
      <c r="CW8" s="757"/>
      <c r="CX8" s="756">
        <f t="shared" ref="CX8" si="211">((((CX7*($F$7/100)/($F$8/100))/$E$8)/2)+CV8)-(CX9*$E$8)</f>
        <v>36.999999999999886</v>
      </c>
      <c r="CY8" s="757"/>
      <c r="CZ8" s="361"/>
      <c r="DA8" s="333"/>
      <c r="DB8" s="293"/>
      <c r="DC8" s="289" t="s">
        <v>112</v>
      </c>
      <c r="DD8" s="289"/>
      <c r="DE8" s="289"/>
      <c r="DF8" s="292" t="s">
        <v>4</v>
      </c>
      <c r="DG8" s="293">
        <f>(COUNTA(M8:DD8)-COUNTIF(M8:DD8,0))/2</f>
        <v>23</v>
      </c>
      <c r="DH8" s="289"/>
      <c r="DI8" s="330"/>
      <c r="DK8" s="802">
        <f>H9</f>
        <v>2</v>
      </c>
      <c r="DL8" s="802"/>
      <c r="DM8" s="802">
        <f t="shared" ref="DM8" si="212">J9</f>
        <v>0</v>
      </c>
      <c r="DN8" s="802"/>
      <c r="DO8" s="802">
        <f t="shared" ref="DO8" si="213">L9</f>
        <v>0</v>
      </c>
      <c r="DP8" s="802"/>
      <c r="DQ8" s="802">
        <f t="shared" ref="DQ8" si="214">N9</f>
        <v>2</v>
      </c>
      <c r="DR8" s="802"/>
      <c r="DS8" s="802">
        <f t="shared" ref="DS8" si="215">P9</f>
        <v>0</v>
      </c>
      <c r="DT8" s="802"/>
      <c r="DU8" s="802">
        <f t="shared" ref="DU8" si="216">R9</f>
        <v>0</v>
      </c>
      <c r="DV8" s="802"/>
      <c r="DW8" s="802">
        <f t="shared" ref="DW8" si="217">T9</f>
        <v>2</v>
      </c>
      <c r="DX8" s="802"/>
      <c r="DY8" s="802">
        <f t="shared" ref="DY8" si="218">V9</f>
        <v>0</v>
      </c>
      <c r="DZ8" s="802"/>
      <c r="EA8" s="802">
        <f t="shared" ref="EA8" si="219">X9</f>
        <v>0</v>
      </c>
      <c r="EB8" s="802"/>
      <c r="EC8" s="802">
        <f t="shared" ref="EC8" si="220">Z9</f>
        <v>2</v>
      </c>
      <c r="ED8" s="802"/>
      <c r="EE8" s="802">
        <f t="shared" ref="EE8" si="221">AB9</f>
        <v>0</v>
      </c>
      <c r="EF8" s="802"/>
      <c r="EG8" s="802">
        <f t="shared" ref="EG8" si="222">AD9</f>
        <v>0</v>
      </c>
      <c r="EH8" s="802"/>
      <c r="EI8" s="802">
        <f t="shared" ref="EI8" si="223">AF9</f>
        <v>2</v>
      </c>
      <c r="EJ8" s="802"/>
      <c r="EK8" s="802">
        <f t="shared" ref="EK8" si="224">AH9</f>
        <v>0</v>
      </c>
      <c r="EL8" s="802"/>
      <c r="EM8" s="802">
        <f t="shared" ref="EM8" si="225">AJ9</f>
        <v>0</v>
      </c>
      <c r="EN8" s="802"/>
      <c r="EO8" s="802">
        <f t="shared" ref="EO8" si="226">AL9</f>
        <v>2</v>
      </c>
      <c r="EP8" s="802"/>
      <c r="EQ8" s="802">
        <f t="shared" ref="EQ8" si="227">AN9</f>
        <v>0</v>
      </c>
      <c r="ER8" s="802"/>
      <c r="ES8" s="802">
        <f t="shared" ref="ES8" si="228">AP9</f>
        <v>0</v>
      </c>
      <c r="ET8" s="802"/>
      <c r="EU8" s="802">
        <f t="shared" ref="EU8" si="229">AR9</f>
        <v>2</v>
      </c>
      <c r="EV8" s="802"/>
      <c r="EW8" s="802">
        <f t="shared" ref="EW8" si="230">AT9</f>
        <v>0</v>
      </c>
      <c r="EX8" s="802"/>
      <c r="EY8" s="802">
        <f t="shared" ref="EY8" si="231">AV9</f>
        <v>0</v>
      </c>
      <c r="EZ8" s="802"/>
      <c r="FA8" s="802">
        <f t="shared" ref="FA8" si="232">AX9</f>
        <v>2</v>
      </c>
      <c r="FB8" s="802"/>
      <c r="FC8" s="802">
        <f t="shared" ref="FC8" si="233">AZ9</f>
        <v>0</v>
      </c>
      <c r="FD8" s="802"/>
      <c r="FE8" s="802">
        <f t="shared" ref="FE8" si="234">BB9</f>
        <v>0</v>
      </c>
      <c r="FF8" s="802"/>
      <c r="FG8" s="802">
        <f t="shared" ref="FG8" si="235">BD9</f>
        <v>2</v>
      </c>
      <c r="FH8" s="802"/>
      <c r="FI8" s="802">
        <f t="shared" ref="FI8" si="236">BF9</f>
        <v>0</v>
      </c>
      <c r="FJ8" s="802"/>
      <c r="FK8" s="802">
        <f t="shared" ref="FK8" si="237">BH9</f>
        <v>0</v>
      </c>
      <c r="FL8" s="802"/>
      <c r="FM8" s="802">
        <f t="shared" ref="FM8" si="238">BJ9</f>
        <v>2</v>
      </c>
      <c r="FN8" s="802"/>
      <c r="FO8" s="802">
        <f t="shared" ref="FO8" si="239">BL9</f>
        <v>0</v>
      </c>
      <c r="FP8" s="802"/>
      <c r="FQ8" s="802">
        <f t="shared" ref="FQ8" si="240">BN9</f>
        <v>0</v>
      </c>
      <c r="FR8" s="802"/>
      <c r="FS8" s="802">
        <f t="shared" ref="FS8" si="241">BP9</f>
        <v>2</v>
      </c>
      <c r="FT8" s="802"/>
      <c r="FU8" s="802">
        <f t="shared" ref="FU8" si="242">BR9</f>
        <v>0</v>
      </c>
      <c r="FV8" s="802"/>
      <c r="FW8" s="802">
        <f t="shared" ref="FW8" si="243">BT9</f>
        <v>0</v>
      </c>
      <c r="FX8" s="802"/>
      <c r="FY8" s="802">
        <f t="shared" ref="FY8" si="244">BV9</f>
        <v>2</v>
      </c>
      <c r="FZ8" s="802"/>
      <c r="GA8" s="802">
        <f t="shared" ref="GA8" si="245">BX9</f>
        <v>0</v>
      </c>
      <c r="GB8" s="802"/>
      <c r="GC8" s="802">
        <f t="shared" ref="GC8" si="246">BZ9</f>
        <v>0</v>
      </c>
      <c r="GD8" s="802"/>
      <c r="GE8" s="802">
        <f t="shared" ref="GE8" si="247">CB9</f>
        <v>2</v>
      </c>
      <c r="GF8" s="802"/>
      <c r="GG8" s="802">
        <f t="shared" ref="GG8" si="248">CD9</f>
        <v>0</v>
      </c>
      <c r="GH8" s="802"/>
      <c r="GI8" s="802">
        <f t="shared" ref="GI8" si="249">CF9</f>
        <v>0</v>
      </c>
      <c r="GJ8" s="802"/>
      <c r="GK8" s="802">
        <f t="shared" ref="GK8" si="250">CH9</f>
        <v>2</v>
      </c>
      <c r="GL8" s="802"/>
      <c r="GM8" s="802">
        <f t="shared" ref="GM8" si="251">CJ9</f>
        <v>0</v>
      </c>
      <c r="GN8" s="802"/>
      <c r="GO8" s="802">
        <f t="shared" ref="GO8" si="252">CL9</f>
        <v>0</v>
      </c>
      <c r="GP8" s="802"/>
      <c r="GQ8" s="802">
        <f t="shared" ref="GQ8" si="253">CN9</f>
        <v>0</v>
      </c>
      <c r="GR8" s="802"/>
      <c r="GS8" s="802">
        <f t="shared" ref="GS8" si="254">CP9</f>
        <v>2</v>
      </c>
      <c r="GT8" s="802"/>
      <c r="GU8" s="802">
        <f t="shared" ref="GU8" si="255">CR9</f>
        <v>0</v>
      </c>
      <c r="GV8" s="802"/>
      <c r="GW8" s="802">
        <f t="shared" ref="GW8" si="256">CT9</f>
        <v>0</v>
      </c>
      <c r="GX8" s="802"/>
      <c r="GY8" s="802">
        <f t="shared" ref="GY8" si="257">CV9</f>
        <v>2</v>
      </c>
      <c r="GZ8" s="802"/>
      <c r="HA8" s="802">
        <f t="shared" ref="HA8" si="258">CX9</f>
        <v>0</v>
      </c>
      <c r="HB8" s="802"/>
    </row>
    <row r="9" spans="2:210" ht="21.95" customHeight="1" x14ac:dyDescent="0.25">
      <c r="B9" s="151"/>
      <c r="C9" s="318"/>
      <c r="D9" s="378" t="s">
        <v>237</v>
      </c>
      <c r="E9" s="357"/>
      <c r="F9" s="181" t="s">
        <v>90</v>
      </c>
      <c r="G9" s="153" t="s">
        <v>92</v>
      </c>
      <c r="H9" s="758">
        <v>2</v>
      </c>
      <c r="I9" s="759"/>
      <c r="J9" s="759"/>
      <c r="K9" s="759"/>
      <c r="L9" s="758"/>
      <c r="M9" s="759"/>
      <c r="N9" s="759">
        <v>2</v>
      </c>
      <c r="O9" s="759"/>
      <c r="P9" s="758"/>
      <c r="Q9" s="759"/>
      <c r="R9" s="759"/>
      <c r="S9" s="759"/>
      <c r="T9" s="758">
        <v>2</v>
      </c>
      <c r="U9" s="759"/>
      <c r="V9" s="759"/>
      <c r="W9" s="759"/>
      <c r="X9" s="758"/>
      <c r="Y9" s="759"/>
      <c r="Z9" s="759">
        <v>2</v>
      </c>
      <c r="AA9" s="759"/>
      <c r="AB9" s="758"/>
      <c r="AC9" s="759"/>
      <c r="AD9" s="759"/>
      <c r="AE9" s="759"/>
      <c r="AF9" s="758">
        <v>2</v>
      </c>
      <c r="AG9" s="759"/>
      <c r="AH9" s="759"/>
      <c r="AI9" s="759"/>
      <c r="AJ9" s="758"/>
      <c r="AK9" s="759"/>
      <c r="AL9" s="759">
        <v>2</v>
      </c>
      <c r="AM9" s="759"/>
      <c r="AN9" s="758"/>
      <c r="AO9" s="759"/>
      <c r="AP9" s="759"/>
      <c r="AQ9" s="759"/>
      <c r="AR9" s="758">
        <v>2</v>
      </c>
      <c r="AS9" s="759"/>
      <c r="AT9" s="759"/>
      <c r="AU9" s="759"/>
      <c r="AV9" s="758"/>
      <c r="AW9" s="759"/>
      <c r="AX9" s="759">
        <v>2</v>
      </c>
      <c r="AY9" s="759"/>
      <c r="AZ9" s="758"/>
      <c r="BA9" s="759"/>
      <c r="BB9" s="759"/>
      <c r="BC9" s="759"/>
      <c r="BD9" s="758">
        <v>2</v>
      </c>
      <c r="BE9" s="759"/>
      <c r="BF9" s="759"/>
      <c r="BG9" s="759"/>
      <c r="BH9" s="758"/>
      <c r="BI9" s="759"/>
      <c r="BJ9" s="758">
        <v>2</v>
      </c>
      <c r="BK9" s="759"/>
      <c r="BL9" s="759"/>
      <c r="BM9" s="759"/>
      <c r="BN9" s="759"/>
      <c r="BO9" s="759"/>
      <c r="BP9" s="758">
        <v>2</v>
      </c>
      <c r="BQ9" s="759"/>
      <c r="BR9" s="759"/>
      <c r="BS9" s="759"/>
      <c r="BT9" s="758"/>
      <c r="BU9" s="759"/>
      <c r="BV9" s="759">
        <v>2</v>
      </c>
      <c r="BW9" s="759"/>
      <c r="BX9" s="758"/>
      <c r="BY9" s="759"/>
      <c r="BZ9" s="759"/>
      <c r="CA9" s="759"/>
      <c r="CB9" s="758">
        <v>2</v>
      </c>
      <c r="CC9" s="759"/>
      <c r="CD9" s="759"/>
      <c r="CE9" s="759"/>
      <c r="CF9" s="758"/>
      <c r="CG9" s="759"/>
      <c r="CH9" s="759">
        <v>2</v>
      </c>
      <c r="CI9" s="759"/>
      <c r="CJ9" s="758"/>
      <c r="CK9" s="759"/>
      <c r="CL9" s="759"/>
      <c r="CM9" s="759"/>
      <c r="CN9" s="758"/>
      <c r="CO9" s="759"/>
      <c r="CP9" s="759">
        <v>2</v>
      </c>
      <c r="CQ9" s="759"/>
      <c r="CR9" s="758"/>
      <c r="CS9" s="759"/>
      <c r="CT9" s="759"/>
      <c r="CU9" s="759"/>
      <c r="CV9" s="758">
        <v>2</v>
      </c>
      <c r="CW9" s="759"/>
      <c r="CX9" s="759"/>
      <c r="CY9" s="759"/>
      <c r="CZ9" s="235">
        <f>SUM(H9:CY9)</f>
        <v>32</v>
      </c>
      <c r="DA9" s="333"/>
      <c r="DB9" s="293"/>
      <c r="DC9" s="289"/>
      <c r="DD9" s="289"/>
      <c r="DE9" s="289"/>
      <c r="DF9" s="292"/>
      <c r="DG9" s="293"/>
      <c r="DH9" s="289"/>
      <c r="DI9" s="330"/>
      <c r="DK9" s="803" t="str">
        <f>H10</f>
        <v>-</v>
      </c>
      <c r="DL9" s="804"/>
      <c r="DM9" s="804"/>
      <c r="DN9" s="804"/>
      <c r="DO9" s="804"/>
      <c r="DP9" s="804"/>
      <c r="DQ9" s="804"/>
      <c r="DR9" s="804"/>
      <c r="DS9" s="804"/>
      <c r="DT9" s="804"/>
      <c r="DU9" s="804"/>
      <c r="DV9" s="804"/>
      <c r="DW9" s="804"/>
      <c r="DX9" s="804"/>
      <c r="DY9" s="804"/>
      <c r="DZ9" s="804"/>
      <c r="EA9" s="804"/>
      <c r="EB9" s="804"/>
      <c r="EC9" s="804"/>
      <c r="ED9" s="804"/>
      <c r="EE9" s="804"/>
      <c r="EF9" s="804"/>
      <c r="EG9" s="805"/>
    </row>
    <row r="10" spans="2:210" ht="21.95" customHeight="1" thickBot="1" x14ac:dyDescent="0.3">
      <c r="B10" s="151"/>
      <c r="C10" s="765">
        <f>DAY(keyindate)</f>
        <v>6</v>
      </c>
      <c r="D10" s="358"/>
      <c r="E10" s="358"/>
      <c r="F10" s="775" t="s">
        <v>88</v>
      </c>
      <c r="G10" s="776"/>
      <c r="H10" s="748" t="s">
        <v>24</v>
      </c>
      <c r="I10" s="749"/>
      <c r="J10" s="749"/>
      <c r="K10" s="749"/>
      <c r="L10" s="749"/>
      <c r="M10" s="749"/>
      <c r="N10" s="749"/>
      <c r="O10" s="749"/>
      <c r="P10" s="749"/>
      <c r="Q10" s="749"/>
      <c r="R10" s="749"/>
      <c r="S10" s="749"/>
      <c r="T10" s="749"/>
      <c r="U10" s="749"/>
      <c r="V10" s="749"/>
      <c r="W10" s="749"/>
      <c r="X10" s="749"/>
      <c r="Y10" s="749"/>
      <c r="Z10" s="749"/>
      <c r="AA10" s="749"/>
      <c r="AB10" s="749"/>
      <c r="AC10" s="749"/>
      <c r="AD10" s="749"/>
      <c r="AE10" s="749"/>
      <c r="AF10" s="749"/>
      <c r="AG10" s="749"/>
      <c r="AH10" s="749"/>
      <c r="AI10" s="749"/>
      <c r="AJ10" s="749"/>
      <c r="AK10" s="749"/>
      <c r="AL10" s="749"/>
      <c r="AM10" s="749"/>
      <c r="AN10" s="749"/>
      <c r="AO10" s="749"/>
      <c r="AP10" s="749"/>
      <c r="AQ10" s="749"/>
      <c r="AR10" s="749"/>
      <c r="AS10" s="749"/>
      <c r="AT10" s="749"/>
      <c r="AU10" s="749"/>
      <c r="AV10" s="749"/>
      <c r="AW10" s="749"/>
      <c r="AX10" s="749"/>
      <c r="AY10" s="749"/>
      <c r="AZ10" s="326"/>
      <c r="BA10" s="326"/>
      <c r="BB10" s="326"/>
      <c r="BC10" s="326"/>
      <c r="BD10" s="326"/>
      <c r="BE10" s="326"/>
      <c r="BF10" s="326"/>
      <c r="BG10" s="326"/>
      <c r="BH10" s="326"/>
      <c r="BI10" s="326"/>
      <c r="BJ10" s="326"/>
      <c r="BK10" s="326"/>
      <c r="BL10" s="326"/>
      <c r="BM10" s="326"/>
      <c r="BN10" s="326"/>
      <c r="BO10" s="326"/>
      <c r="BP10" s="326"/>
      <c r="BQ10" s="326"/>
      <c r="BR10" s="326"/>
      <c r="BS10" s="326"/>
      <c r="BT10" s="326"/>
      <c r="BU10" s="326"/>
      <c r="BV10" s="326"/>
      <c r="BW10" s="326"/>
      <c r="BX10" s="326"/>
      <c r="BY10" s="326"/>
      <c r="BZ10" s="326"/>
      <c r="CA10" s="326"/>
      <c r="CB10" s="326"/>
      <c r="CC10" s="326"/>
      <c r="CD10" s="326"/>
      <c r="CE10" s="326"/>
      <c r="CF10" s="326"/>
      <c r="CG10" s="326"/>
      <c r="CH10" s="326"/>
      <c r="CI10" s="326"/>
      <c r="CJ10" s="326"/>
      <c r="CK10" s="326"/>
      <c r="CL10" s="326"/>
      <c r="CM10" s="326"/>
      <c r="CN10" s="326"/>
      <c r="CO10" s="326"/>
      <c r="CP10" s="326"/>
      <c r="CQ10" s="326"/>
      <c r="CR10" s="326"/>
      <c r="CS10" s="326"/>
      <c r="CT10" s="326"/>
      <c r="CU10" s="326"/>
      <c r="CV10" s="326"/>
      <c r="CW10" s="326"/>
      <c r="CX10" s="326"/>
      <c r="CY10" s="326"/>
      <c r="CZ10" s="229"/>
      <c r="DA10" s="333"/>
      <c r="DB10" s="293"/>
      <c r="DC10" s="289"/>
      <c r="DD10" s="289"/>
      <c r="DE10" s="289"/>
      <c r="DF10" s="292"/>
      <c r="DG10" s="293"/>
      <c r="DH10" s="289"/>
      <c r="DI10" s="330"/>
    </row>
    <row r="11" spans="2:210" ht="21.95" customHeight="1" x14ac:dyDescent="0.25">
      <c r="B11" s="151"/>
      <c r="C11" s="765"/>
      <c r="D11" s="236"/>
      <c r="E11" s="237"/>
      <c r="F11" s="213" t="s">
        <v>78</v>
      </c>
      <c r="G11" s="271" t="s">
        <v>216</v>
      </c>
      <c r="H11" s="272" t="s">
        <v>225</v>
      </c>
      <c r="I11" s="272"/>
      <c r="J11" s="272"/>
      <c r="K11" s="319" t="s">
        <v>119</v>
      </c>
      <c r="L11" s="272" t="s">
        <v>119</v>
      </c>
      <c r="M11" s="272" t="s">
        <v>119</v>
      </c>
      <c r="N11" s="272" t="s">
        <v>119</v>
      </c>
      <c r="O11" s="319" t="s">
        <v>119</v>
      </c>
      <c r="P11" s="272" t="s">
        <v>119</v>
      </c>
      <c r="Q11" s="272" t="s">
        <v>119</v>
      </c>
      <c r="R11" s="272" t="s">
        <v>119</v>
      </c>
      <c r="S11" s="319" t="s">
        <v>119</v>
      </c>
      <c r="T11" s="272" t="s">
        <v>119</v>
      </c>
      <c r="U11" s="272" t="s">
        <v>119</v>
      </c>
      <c r="V11" s="272" t="s">
        <v>119</v>
      </c>
      <c r="W11" s="319" t="s">
        <v>119</v>
      </c>
      <c r="X11" s="272" t="s">
        <v>119</v>
      </c>
      <c r="Y11" s="272" t="s">
        <v>119</v>
      </c>
      <c r="Z11" s="272" t="s">
        <v>119</v>
      </c>
      <c r="AA11" s="319"/>
      <c r="AB11" s="272"/>
      <c r="AC11" s="272"/>
      <c r="AD11" s="272"/>
      <c r="AE11" s="319"/>
      <c r="AF11" s="272"/>
      <c r="AG11" s="272"/>
      <c r="AH11" s="272"/>
      <c r="AI11" s="319"/>
      <c r="AJ11" s="272"/>
      <c r="AK11" s="272"/>
      <c r="AL11" s="272"/>
      <c r="AM11" s="319"/>
      <c r="AN11" s="272"/>
      <c r="AO11" s="272"/>
      <c r="AP11" s="272"/>
      <c r="AQ11" s="319"/>
      <c r="AR11" s="272"/>
      <c r="AS11" s="272"/>
      <c r="AT11" s="272"/>
      <c r="AU11" s="319"/>
      <c r="AV11" s="272"/>
      <c r="AW11" s="272"/>
      <c r="AX11" s="272"/>
      <c r="AY11" s="319"/>
      <c r="AZ11" s="272"/>
      <c r="BA11" s="272"/>
      <c r="BB11" s="272"/>
      <c r="BC11" s="319"/>
      <c r="BD11" s="272" t="s">
        <v>225</v>
      </c>
      <c r="BE11" s="272" t="s">
        <v>225</v>
      </c>
      <c r="BF11" s="272" t="s">
        <v>225</v>
      </c>
      <c r="BG11" s="319" t="s">
        <v>225</v>
      </c>
      <c r="BH11" s="272" t="s">
        <v>225</v>
      </c>
      <c r="BI11" s="272"/>
      <c r="BJ11" s="272"/>
      <c r="BK11" s="319" t="s">
        <v>225</v>
      </c>
      <c r="BL11" s="272" t="s">
        <v>225</v>
      </c>
      <c r="BM11" s="272" t="s">
        <v>225</v>
      </c>
      <c r="BN11" s="272" t="s">
        <v>225</v>
      </c>
      <c r="BO11" s="319"/>
      <c r="BP11" s="272" t="s">
        <v>225</v>
      </c>
      <c r="BQ11" s="272" t="s">
        <v>225</v>
      </c>
      <c r="BR11" s="272" t="s">
        <v>225</v>
      </c>
      <c r="BS11" s="319"/>
      <c r="BT11" s="272"/>
      <c r="BU11" s="272" t="s">
        <v>119</v>
      </c>
      <c r="BV11" s="272" t="s">
        <v>119</v>
      </c>
      <c r="BW11" s="319" t="s">
        <v>119</v>
      </c>
      <c r="BX11" s="272" t="s">
        <v>119</v>
      </c>
      <c r="BY11" s="272" t="s">
        <v>119</v>
      </c>
      <c r="BZ11" s="272" t="s">
        <v>119</v>
      </c>
      <c r="CA11" s="319" t="s">
        <v>119</v>
      </c>
      <c r="CB11" s="272" t="s">
        <v>119</v>
      </c>
      <c r="CC11" s="272" t="s">
        <v>119</v>
      </c>
      <c r="CD11" s="272" t="s">
        <v>119</v>
      </c>
      <c r="CE11" s="319" t="s">
        <v>119</v>
      </c>
      <c r="CF11" s="272" t="s">
        <v>119</v>
      </c>
      <c r="CG11" s="272" t="s">
        <v>119</v>
      </c>
      <c r="CH11" s="272" t="s">
        <v>119</v>
      </c>
      <c r="CI11" s="319" t="s">
        <v>119</v>
      </c>
      <c r="CJ11" s="272" t="s">
        <v>119</v>
      </c>
      <c r="CK11" s="272"/>
      <c r="CL11" s="272"/>
      <c r="CM11" s="319"/>
      <c r="CN11" s="272"/>
      <c r="CO11" s="272"/>
      <c r="CP11" s="272"/>
      <c r="CQ11" s="319"/>
      <c r="CR11" s="272"/>
      <c r="CS11" s="272"/>
      <c r="CT11" s="272"/>
      <c r="CU11" s="319"/>
      <c r="CV11" s="272"/>
      <c r="CW11" s="272"/>
      <c r="CX11" s="272"/>
      <c r="CY11" s="319"/>
      <c r="CZ11" s="227">
        <f>COUNTIF(H11:CY11,"c")</f>
        <v>32</v>
      </c>
      <c r="DA11" s="333"/>
      <c r="DB11" s="293"/>
      <c r="DC11" s="289" t="s">
        <v>119</v>
      </c>
      <c r="DD11" s="289" t="s">
        <v>85</v>
      </c>
      <c r="DE11" s="289"/>
      <c r="DF11" s="292" t="s">
        <v>119</v>
      </c>
      <c r="DG11" s="293" t="s">
        <v>119</v>
      </c>
      <c r="DH11" s="289"/>
      <c r="DI11" s="330"/>
    </row>
    <row r="12" spans="2:210" ht="21.95" customHeight="1" x14ac:dyDescent="0.25">
      <c r="B12" s="151"/>
      <c r="C12" s="765"/>
      <c r="D12" s="377" t="s">
        <v>77</v>
      </c>
      <c r="E12" s="238"/>
      <c r="F12" s="214" t="s">
        <v>79</v>
      </c>
      <c r="G12" s="273" t="s">
        <v>216</v>
      </c>
      <c r="H12" s="275"/>
      <c r="I12" s="275"/>
      <c r="J12" s="275"/>
      <c r="K12" s="321"/>
      <c r="L12" s="275"/>
      <c r="M12" s="654"/>
      <c r="N12" s="654"/>
      <c r="O12" s="320"/>
      <c r="P12" s="654"/>
      <c r="Q12" s="658"/>
      <c r="R12" s="658"/>
      <c r="S12" s="658"/>
      <c r="T12" s="659"/>
      <c r="U12" s="659"/>
      <c r="V12" s="658"/>
      <c r="W12" s="658"/>
      <c r="X12" s="320"/>
      <c r="Y12" s="658"/>
      <c r="Z12" s="275"/>
      <c r="AA12" s="275"/>
      <c r="AB12" s="320"/>
      <c r="AC12" s="660"/>
      <c r="AD12" s="321"/>
      <c r="AE12" s="275"/>
      <c r="AF12" s="275"/>
      <c r="AG12" s="275"/>
      <c r="AH12" s="275"/>
      <c r="AI12" s="275"/>
      <c r="AJ12" s="321"/>
      <c r="AK12" s="275"/>
      <c r="AL12" s="275"/>
      <c r="AM12" s="275"/>
      <c r="AN12" s="275"/>
      <c r="AO12" s="275"/>
      <c r="AP12" s="275"/>
      <c r="AQ12" s="275"/>
      <c r="AR12" s="275"/>
      <c r="AS12" s="275"/>
      <c r="AT12" s="321"/>
      <c r="AU12" s="275"/>
      <c r="AV12" s="275"/>
      <c r="AW12" s="275"/>
      <c r="AX12" s="275"/>
      <c r="AY12" s="275"/>
      <c r="AZ12" s="321"/>
      <c r="BA12" s="275"/>
      <c r="BB12" s="275"/>
      <c r="BC12" s="275"/>
      <c r="BD12" s="321"/>
      <c r="BE12" s="275"/>
      <c r="BF12" s="275"/>
      <c r="BG12" s="321"/>
      <c r="BH12" s="275"/>
      <c r="BI12" s="660"/>
      <c r="BJ12" s="660"/>
      <c r="BK12" s="320"/>
      <c r="BL12" s="660"/>
      <c r="BM12" s="660"/>
      <c r="BN12" s="660"/>
      <c r="BO12" s="660"/>
      <c r="BP12" s="660"/>
      <c r="BQ12" s="660"/>
      <c r="BR12" s="660"/>
      <c r="BS12" s="660"/>
      <c r="BT12" s="320"/>
      <c r="BU12" s="660"/>
      <c r="BV12" s="275"/>
      <c r="BW12" s="275"/>
      <c r="BX12" s="320"/>
      <c r="BY12" s="660"/>
      <c r="BZ12" s="321"/>
      <c r="CA12" s="275"/>
      <c r="CB12" s="275"/>
      <c r="CC12" s="275"/>
      <c r="CD12" s="275"/>
      <c r="CE12" s="275"/>
      <c r="CF12" s="321"/>
      <c r="CG12" s="275"/>
      <c r="CH12" s="275"/>
      <c r="CI12" s="275"/>
      <c r="CJ12" s="275"/>
      <c r="CK12" s="275"/>
      <c r="CL12" s="275"/>
      <c r="CM12" s="275"/>
      <c r="CN12" s="275"/>
      <c r="CO12" s="275"/>
      <c r="CP12" s="659"/>
      <c r="CQ12" s="320"/>
      <c r="CR12" s="659"/>
      <c r="CS12" s="659"/>
      <c r="CT12" s="659"/>
      <c r="CU12" s="659"/>
      <c r="CV12" s="659"/>
      <c r="CW12" s="659"/>
      <c r="CX12" s="659"/>
      <c r="CY12" s="659"/>
      <c r="CZ12" s="227">
        <f>COUNTIF(H12:CY12,"c")</f>
        <v>0</v>
      </c>
      <c r="DA12" s="333" t="s">
        <v>119</v>
      </c>
      <c r="DB12" s="293"/>
      <c r="DC12" s="289"/>
      <c r="DD12" s="289" t="s">
        <v>85</v>
      </c>
      <c r="DE12" s="289"/>
      <c r="DF12" s="292"/>
      <c r="DG12" s="293"/>
      <c r="DH12" s="289"/>
      <c r="DI12" s="330"/>
    </row>
    <row r="13" spans="2:210" ht="21.75" customHeight="1" thickBot="1" x14ac:dyDescent="0.3">
      <c r="B13" s="151"/>
      <c r="C13" s="765"/>
      <c r="D13" s="767" t="s">
        <v>113</v>
      </c>
      <c r="E13" s="240">
        <v>151.9</v>
      </c>
      <c r="F13" s="214" t="s">
        <v>80</v>
      </c>
      <c r="G13" s="273" t="s">
        <v>236</v>
      </c>
      <c r="H13" s="275" t="s">
        <v>119</v>
      </c>
      <c r="I13" s="275" t="s">
        <v>119</v>
      </c>
      <c r="J13" s="275" t="s">
        <v>119</v>
      </c>
      <c r="K13" s="275" t="s">
        <v>119</v>
      </c>
      <c r="L13" s="275" t="s">
        <v>119</v>
      </c>
      <c r="M13" s="275" t="s">
        <v>119</v>
      </c>
      <c r="N13" s="275" t="s">
        <v>119</v>
      </c>
      <c r="O13" s="663" t="s">
        <v>119</v>
      </c>
      <c r="P13" s="663" t="s">
        <v>119</v>
      </c>
      <c r="Q13" s="320" t="s">
        <v>119</v>
      </c>
      <c r="R13" s="663"/>
      <c r="S13" s="663"/>
      <c r="T13" s="663"/>
      <c r="U13" s="663"/>
      <c r="V13" s="663"/>
      <c r="W13" s="663"/>
      <c r="X13" s="275"/>
      <c r="Y13" s="321"/>
      <c r="Z13" s="275"/>
      <c r="AA13" s="663"/>
      <c r="AB13" s="663"/>
      <c r="AC13" s="660"/>
      <c r="AD13" s="660"/>
      <c r="AE13" s="320"/>
      <c r="AF13" s="660"/>
      <c r="AG13" s="660"/>
      <c r="AH13" s="660"/>
      <c r="AI13" s="660"/>
      <c r="AJ13" s="664" t="s">
        <v>225</v>
      </c>
      <c r="AK13" s="664" t="s">
        <v>225</v>
      </c>
      <c r="AL13" s="664" t="s">
        <v>225</v>
      </c>
      <c r="AM13" s="664" t="s">
        <v>225</v>
      </c>
      <c r="AN13" s="321" t="s">
        <v>225</v>
      </c>
      <c r="AO13" s="275"/>
      <c r="AP13" s="275"/>
      <c r="AQ13" s="275" t="s">
        <v>225</v>
      </c>
      <c r="AR13" s="275" t="s">
        <v>225</v>
      </c>
      <c r="AS13" s="275" t="s">
        <v>225</v>
      </c>
      <c r="AT13" s="321" t="s">
        <v>225</v>
      </c>
      <c r="AU13" s="275"/>
      <c r="AV13" s="275" t="s">
        <v>225</v>
      </c>
      <c r="AW13" s="275" t="s">
        <v>225</v>
      </c>
      <c r="AX13" s="275" t="s">
        <v>225</v>
      </c>
      <c r="AY13" s="275"/>
      <c r="AZ13" s="275"/>
      <c r="BA13" s="275" t="s">
        <v>119</v>
      </c>
      <c r="BB13" s="275" t="s">
        <v>119</v>
      </c>
      <c r="BC13" s="275" t="s">
        <v>119</v>
      </c>
      <c r="BD13" s="275" t="s">
        <v>119</v>
      </c>
      <c r="BE13" s="321" t="s">
        <v>119</v>
      </c>
      <c r="BF13" s="275" t="s">
        <v>119</v>
      </c>
      <c r="BG13" s="664" t="s">
        <v>119</v>
      </c>
      <c r="BH13" s="664" t="s">
        <v>119</v>
      </c>
      <c r="BI13" s="320" t="s">
        <v>119</v>
      </c>
      <c r="BJ13" s="664" t="s">
        <v>119</v>
      </c>
      <c r="BK13" s="664" t="s">
        <v>119</v>
      </c>
      <c r="BL13" s="664" t="s">
        <v>119</v>
      </c>
      <c r="BM13" s="664" t="s">
        <v>119</v>
      </c>
      <c r="BN13" s="664" t="s">
        <v>119</v>
      </c>
      <c r="BO13" s="664" t="s">
        <v>119</v>
      </c>
      <c r="BP13" s="275" t="s">
        <v>119</v>
      </c>
      <c r="BQ13" s="663"/>
      <c r="BR13" s="663"/>
      <c r="BS13" s="663"/>
      <c r="BT13" s="663"/>
      <c r="BU13" s="663"/>
      <c r="BV13" s="320"/>
      <c r="BW13" s="663"/>
      <c r="BX13" s="275"/>
      <c r="BY13" s="275"/>
      <c r="BZ13" s="320"/>
      <c r="CA13" s="663"/>
      <c r="CB13" s="321"/>
      <c r="CC13" s="275"/>
      <c r="CD13" s="321"/>
      <c r="CE13" s="275"/>
      <c r="CF13" s="275"/>
      <c r="CG13" s="275"/>
      <c r="CH13" s="275"/>
      <c r="CI13" s="275"/>
      <c r="CJ13" s="321"/>
      <c r="CK13" s="275"/>
      <c r="CL13" s="275"/>
      <c r="CM13" s="275"/>
      <c r="CN13" s="275"/>
      <c r="CO13" s="275"/>
      <c r="CP13" s="275"/>
      <c r="CQ13" s="275"/>
      <c r="CR13" s="275"/>
      <c r="CS13" s="321"/>
      <c r="CT13" s="275" t="s">
        <v>225</v>
      </c>
      <c r="CU13" s="275" t="s">
        <v>225</v>
      </c>
      <c r="CV13" s="320" t="s">
        <v>225</v>
      </c>
      <c r="CW13" s="663" t="s">
        <v>225</v>
      </c>
      <c r="CX13" s="321" t="s">
        <v>225</v>
      </c>
      <c r="CY13" s="321"/>
      <c r="CZ13" s="227">
        <f t="shared" ref="CZ13:CZ14" si="259">COUNTIF(H13:CY13,"c")</f>
        <v>26</v>
      </c>
      <c r="DA13" s="333"/>
      <c r="DB13" s="293"/>
      <c r="DC13" s="289"/>
      <c r="DD13" s="289" t="s">
        <v>85</v>
      </c>
      <c r="DE13" s="289"/>
      <c r="DF13" s="292" t="s">
        <v>11</v>
      </c>
      <c r="DG13" s="293"/>
      <c r="DH13" s="289"/>
      <c r="DI13" s="330"/>
    </row>
    <row r="14" spans="2:210" ht="21.95" customHeight="1" x14ac:dyDescent="0.25">
      <c r="B14" s="151"/>
      <c r="C14" s="765"/>
      <c r="D14" s="768"/>
      <c r="E14" s="239"/>
      <c r="F14" s="214" t="s">
        <v>81</v>
      </c>
      <c r="G14" s="274" t="s">
        <v>216</v>
      </c>
      <c r="H14" s="275"/>
      <c r="I14" s="275"/>
      <c r="J14" s="275"/>
      <c r="K14" s="275"/>
      <c r="L14" s="320"/>
      <c r="M14" s="658"/>
      <c r="N14" s="275"/>
      <c r="O14" s="275"/>
      <c r="P14" s="321"/>
      <c r="Q14" s="275"/>
      <c r="R14" s="275"/>
      <c r="S14" s="275" t="s">
        <v>225</v>
      </c>
      <c r="T14" s="275" t="s">
        <v>225</v>
      </c>
      <c r="U14" s="321" t="s">
        <v>225</v>
      </c>
      <c r="V14" s="275" t="s">
        <v>225</v>
      </c>
      <c r="W14" s="275" t="s">
        <v>225</v>
      </c>
      <c r="X14" s="275"/>
      <c r="Y14" s="275"/>
      <c r="Z14" s="275" t="s">
        <v>225</v>
      </c>
      <c r="AA14" s="321" t="s">
        <v>225</v>
      </c>
      <c r="AB14" s="275" t="s">
        <v>225</v>
      </c>
      <c r="AC14" s="275" t="s">
        <v>225</v>
      </c>
      <c r="AD14" s="275"/>
      <c r="AE14" s="275" t="s">
        <v>225</v>
      </c>
      <c r="AF14" s="275" t="s">
        <v>225</v>
      </c>
      <c r="AG14" s="275" t="s">
        <v>225</v>
      </c>
      <c r="AH14" s="275"/>
      <c r="AI14" s="275"/>
      <c r="AJ14" s="275" t="s">
        <v>119</v>
      </c>
      <c r="AK14" s="275" t="s">
        <v>119</v>
      </c>
      <c r="AL14" s="321" t="s">
        <v>119</v>
      </c>
      <c r="AM14" s="275" t="s">
        <v>119</v>
      </c>
      <c r="AN14" s="664" t="s">
        <v>119</v>
      </c>
      <c r="AO14" s="664" t="s">
        <v>119</v>
      </c>
      <c r="AP14" s="320" t="s">
        <v>119</v>
      </c>
      <c r="AQ14" s="664" t="s">
        <v>119</v>
      </c>
      <c r="AR14" s="664" t="s">
        <v>119</v>
      </c>
      <c r="AS14" s="664" t="s">
        <v>119</v>
      </c>
      <c r="AT14" s="664" t="s">
        <v>119</v>
      </c>
      <c r="AU14" s="664" t="s">
        <v>119</v>
      </c>
      <c r="AV14" s="664" t="s">
        <v>119</v>
      </c>
      <c r="AW14" s="275" t="s">
        <v>119</v>
      </c>
      <c r="AX14" s="321" t="s">
        <v>119</v>
      </c>
      <c r="AY14" s="275" t="s">
        <v>119</v>
      </c>
      <c r="AZ14" s="320"/>
      <c r="BA14" s="663"/>
      <c r="BB14" s="275"/>
      <c r="BC14" s="275"/>
      <c r="BD14" s="320"/>
      <c r="BE14" s="663"/>
      <c r="BF14" s="321"/>
      <c r="BG14" s="275"/>
      <c r="BH14" s="275"/>
      <c r="BI14" s="275"/>
      <c r="BJ14" s="275"/>
      <c r="BK14" s="275"/>
      <c r="BL14" s="321"/>
      <c r="BM14" s="275"/>
      <c r="BN14" s="275"/>
      <c r="BO14" s="275"/>
      <c r="BP14" s="275"/>
      <c r="BQ14" s="275"/>
      <c r="BR14" s="275"/>
      <c r="BS14" s="275"/>
      <c r="BT14" s="275"/>
      <c r="BU14" s="275"/>
      <c r="BV14" s="275"/>
      <c r="BW14" s="321"/>
      <c r="BX14" s="275" t="s">
        <v>225</v>
      </c>
      <c r="BY14" s="663" t="s">
        <v>225</v>
      </c>
      <c r="BZ14" s="663" t="s">
        <v>225</v>
      </c>
      <c r="CA14" s="320" t="s">
        <v>225</v>
      </c>
      <c r="CB14" s="663" t="s">
        <v>225</v>
      </c>
      <c r="CC14" s="663"/>
      <c r="CD14" s="663"/>
      <c r="CE14" s="663" t="s">
        <v>225</v>
      </c>
      <c r="CF14" s="663" t="s">
        <v>225</v>
      </c>
      <c r="CG14" s="663" t="s">
        <v>225</v>
      </c>
      <c r="CH14" s="275" t="s">
        <v>225</v>
      </c>
      <c r="CI14" s="321"/>
      <c r="CJ14" s="275" t="s">
        <v>225</v>
      </c>
      <c r="CK14" s="663" t="s">
        <v>225</v>
      </c>
      <c r="CL14" s="663" t="s">
        <v>225</v>
      </c>
      <c r="CM14" s="663"/>
      <c r="CN14" s="663"/>
      <c r="CO14" s="663" t="s">
        <v>119</v>
      </c>
      <c r="CP14" s="320" t="s">
        <v>119</v>
      </c>
      <c r="CQ14" s="663" t="s">
        <v>119</v>
      </c>
      <c r="CR14" s="275" t="s">
        <v>119</v>
      </c>
      <c r="CS14" s="275" t="s">
        <v>119</v>
      </c>
      <c r="CT14" s="320" t="s">
        <v>119</v>
      </c>
      <c r="CU14" s="663" t="s">
        <v>119</v>
      </c>
      <c r="CV14" s="321" t="s">
        <v>119</v>
      </c>
      <c r="CW14" s="275" t="s">
        <v>119</v>
      </c>
      <c r="CX14" s="320" t="s">
        <v>119</v>
      </c>
      <c r="CY14" s="660" t="s">
        <v>119</v>
      </c>
      <c r="CZ14" s="227">
        <f t="shared" si="259"/>
        <v>27</v>
      </c>
      <c r="DA14" s="334" t="s">
        <v>119</v>
      </c>
      <c r="DB14" s="293"/>
      <c r="DC14" s="289"/>
      <c r="DD14" s="289" t="s">
        <v>85</v>
      </c>
      <c r="DE14" s="289"/>
      <c r="DF14" s="294">
        <f>SUM(DE11:DE14)/8</f>
        <v>0</v>
      </c>
      <c r="DG14" s="293"/>
      <c r="DH14" s="289"/>
      <c r="DI14" s="330"/>
    </row>
    <row r="15" spans="2:210" ht="21.95" customHeight="1" x14ac:dyDescent="0.25">
      <c r="B15" s="151"/>
      <c r="C15" s="765"/>
      <c r="D15" s="771" t="s">
        <v>82</v>
      </c>
      <c r="E15" s="772"/>
      <c r="F15" s="215" t="s">
        <v>83</v>
      </c>
      <c r="G15" s="276"/>
      <c r="H15" s="277"/>
      <c r="I15" s="277"/>
      <c r="J15" s="277"/>
      <c r="K15" s="322"/>
      <c r="L15" s="277"/>
      <c r="M15" s="277"/>
      <c r="N15" s="277"/>
      <c r="O15" s="322"/>
      <c r="P15" s="324"/>
      <c r="Q15" s="658"/>
      <c r="R15" s="658"/>
      <c r="S15" s="658" t="s">
        <v>241</v>
      </c>
      <c r="T15" s="658" t="s">
        <v>241</v>
      </c>
      <c r="U15" s="658" t="s">
        <v>241</v>
      </c>
      <c r="V15" s="658" t="s">
        <v>241</v>
      </c>
      <c r="W15" s="658" t="s">
        <v>241</v>
      </c>
      <c r="X15" s="658" t="s">
        <v>241</v>
      </c>
      <c r="Y15" s="658" t="s">
        <v>241</v>
      </c>
      <c r="Z15" s="658" t="s">
        <v>241</v>
      </c>
      <c r="AA15" s="658" t="s">
        <v>241</v>
      </c>
      <c r="AB15" s="658" t="s">
        <v>241</v>
      </c>
      <c r="AC15" s="658" t="s">
        <v>241</v>
      </c>
      <c r="AD15" s="658" t="s">
        <v>241</v>
      </c>
      <c r="AE15" s="658" t="s">
        <v>241</v>
      </c>
      <c r="AF15" s="658" t="s">
        <v>241</v>
      </c>
      <c r="AG15" s="658" t="s">
        <v>241</v>
      </c>
      <c r="AH15" s="658" t="s">
        <v>241</v>
      </c>
      <c r="AI15" s="658" t="s">
        <v>241</v>
      </c>
      <c r="AJ15" s="658" t="s">
        <v>241</v>
      </c>
      <c r="AK15" s="658" t="s">
        <v>241</v>
      </c>
      <c r="AL15" s="658" t="s">
        <v>241</v>
      </c>
      <c r="AM15" s="322" t="s">
        <v>241</v>
      </c>
      <c r="AN15" s="324" t="s">
        <v>241</v>
      </c>
      <c r="AO15" s="277" t="s">
        <v>241</v>
      </c>
      <c r="AP15" s="277" t="s">
        <v>241</v>
      </c>
      <c r="AQ15" s="322"/>
      <c r="AR15" s="324" t="s">
        <v>242</v>
      </c>
      <c r="AS15" s="277" t="s">
        <v>242</v>
      </c>
      <c r="AT15" s="322" t="s">
        <v>242</v>
      </c>
      <c r="AU15" s="324" t="s">
        <v>242</v>
      </c>
      <c r="AV15" s="277" t="s">
        <v>242</v>
      </c>
      <c r="AW15" s="277" t="s">
        <v>242</v>
      </c>
      <c r="AX15" s="322" t="s">
        <v>242</v>
      </c>
      <c r="AY15" s="324" t="s">
        <v>242</v>
      </c>
      <c r="AZ15" s="277" t="s">
        <v>242</v>
      </c>
      <c r="BA15" s="277" t="s">
        <v>242</v>
      </c>
      <c r="BB15" s="322" t="s">
        <v>242</v>
      </c>
      <c r="BC15" s="324" t="s">
        <v>242</v>
      </c>
      <c r="BD15" s="277" t="s">
        <v>242</v>
      </c>
      <c r="BE15" s="277" t="s">
        <v>242</v>
      </c>
      <c r="BF15" s="322" t="s">
        <v>242</v>
      </c>
      <c r="BG15" s="324" t="s">
        <v>242</v>
      </c>
      <c r="BH15" s="277" t="s">
        <v>242</v>
      </c>
      <c r="BI15" s="277" t="s">
        <v>242</v>
      </c>
      <c r="BJ15" s="322" t="s">
        <v>242</v>
      </c>
      <c r="BK15" s="324" t="s">
        <v>242</v>
      </c>
      <c r="BL15" s="277" t="s">
        <v>242</v>
      </c>
      <c r="BM15" s="277" t="s">
        <v>242</v>
      </c>
      <c r="BN15" s="322" t="s">
        <v>242</v>
      </c>
      <c r="BO15" s="324" t="s">
        <v>242</v>
      </c>
      <c r="BP15" s="277"/>
      <c r="BQ15" s="277"/>
      <c r="BR15" s="322"/>
      <c r="BS15" s="324"/>
      <c r="BT15" s="277"/>
      <c r="BU15" s="277"/>
      <c r="BV15" s="322"/>
      <c r="BW15" s="324"/>
      <c r="BX15" s="277"/>
      <c r="BY15" s="277"/>
      <c r="BZ15" s="322"/>
      <c r="CA15" s="324"/>
      <c r="CB15" s="277"/>
      <c r="CC15" s="277"/>
      <c r="CD15" s="322"/>
      <c r="CE15" s="324"/>
      <c r="CF15" s="277"/>
      <c r="CG15" s="277"/>
      <c r="CH15" s="322"/>
      <c r="CI15" s="324"/>
      <c r="CJ15" s="277"/>
      <c r="CK15" s="277"/>
      <c r="CL15" s="322"/>
      <c r="CM15" s="324"/>
      <c r="CN15" s="277"/>
      <c r="CO15" s="277"/>
      <c r="CP15" s="277"/>
      <c r="CQ15" s="322"/>
      <c r="CR15" s="324"/>
      <c r="CS15" s="277"/>
      <c r="CT15" s="277"/>
      <c r="CU15" s="322"/>
      <c r="CV15" s="277"/>
      <c r="CW15" s="277"/>
      <c r="CX15" s="277"/>
      <c r="CY15" s="278"/>
      <c r="CZ15" s="227">
        <f>COUNTIF(H15:CY15,"ca")</f>
        <v>24</v>
      </c>
      <c r="DA15" s="333"/>
      <c r="DB15" s="293"/>
      <c r="DC15" s="289"/>
      <c r="DD15" s="289" t="s">
        <v>86</v>
      </c>
      <c r="DE15" s="289"/>
      <c r="DF15" s="292"/>
      <c r="DG15" s="293"/>
      <c r="DH15" s="289"/>
      <c r="DI15" s="330"/>
    </row>
    <row r="16" spans="2:210" ht="21.95" customHeight="1" thickBot="1" x14ac:dyDescent="0.3">
      <c r="B16" s="151"/>
      <c r="C16" s="766"/>
      <c r="D16" s="773"/>
      <c r="E16" s="774"/>
      <c r="F16" s="216" t="s">
        <v>84</v>
      </c>
      <c r="G16" s="279"/>
      <c r="H16" s="280" t="s">
        <v>242</v>
      </c>
      <c r="I16" s="280" t="s">
        <v>242</v>
      </c>
      <c r="J16" s="280" t="s">
        <v>242</v>
      </c>
      <c r="K16" s="323" t="s">
        <v>242</v>
      </c>
      <c r="L16" s="280" t="s">
        <v>242</v>
      </c>
      <c r="M16" s="280" t="s">
        <v>242</v>
      </c>
      <c r="N16" s="280" t="s">
        <v>242</v>
      </c>
      <c r="O16" s="323" t="s">
        <v>242</v>
      </c>
      <c r="P16" s="323" t="s">
        <v>242</v>
      </c>
      <c r="Q16" s="280" t="s">
        <v>242</v>
      </c>
      <c r="R16" s="280" t="s">
        <v>242</v>
      </c>
      <c r="S16" s="323" t="s">
        <v>242</v>
      </c>
      <c r="T16" s="325" t="s">
        <v>242</v>
      </c>
      <c r="U16" s="280" t="s">
        <v>242</v>
      </c>
      <c r="V16" s="280" t="s">
        <v>242</v>
      </c>
      <c r="W16" s="323" t="s">
        <v>242</v>
      </c>
      <c r="X16" s="325" t="s">
        <v>242</v>
      </c>
      <c r="Y16" s="280" t="s">
        <v>242</v>
      </c>
      <c r="Z16" s="280" t="s">
        <v>242</v>
      </c>
      <c r="AA16" s="323" t="s">
        <v>242</v>
      </c>
      <c r="AB16" s="325"/>
      <c r="AC16" s="280"/>
      <c r="AD16" s="280"/>
      <c r="AE16" s="323"/>
      <c r="AF16" s="325"/>
      <c r="AG16" s="280"/>
      <c r="AH16" s="280"/>
      <c r="AI16" s="323"/>
      <c r="AJ16" s="325"/>
      <c r="AK16" s="280"/>
      <c r="AL16" s="280"/>
      <c r="AM16" s="323"/>
      <c r="AN16" s="325"/>
      <c r="AO16" s="280"/>
      <c r="AP16" s="280"/>
      <c r="AQ16" s="323"/>
      <c r="AR16" s="325"/>
      <c r="AS16" s="280"/>
      <c r="AT16" s="280"/>
      <c r="AU16" s="323"/>
      <c r="AV16" s="325"/>
      <c r="AW16" s="280"/>
      <c r="AX16" s="280"/>
      <c r="AY16" s="323"/>
      <c r="AZ16" s="325"/>
      <c r="BA16" s="280"/>
      <c r="BB16" s="280"/>
      <c r="BC16" s="323"/>
      <c r="BD16" s="325"/>
      <c r="BE16" s="280"/>
      <c r="BF16" s="280"/>
      <c r="BG16" s="323"/>
      <c r="BH16" s="325"/>
      <c r="BI16" s="280"/>
      <c r="BJ16" s="280"/>
      <c r="BK16" s="323"/>
      <c r="BL16" s="325"/>
      <c r="BM16" s="280"/>
      <c r="BN16" s="280"/>
      <c r="BO16" s="323"/>
      <c r="BP16" s="325"/>
      <c r="BQ16" s="280"/>
      <c r="BR16" s="280" t="s">
        <v>241</v>
      </c>
      <c r="BS16" s="323" t="s">
        <v>241</v>
      </c>
      <c r="BT16" s="325" t="s">
        <v>241</v>
      </c>
      <c r="BU16" s="280" t="s">
        <v>241</v>
      </c>
      <c r="BV16" s="280" t="s">
        <v>241</v>
      </c>
      <c r="BW16" s="323" t="s">
        <v>241</v>
      </c>
      <c r="BX16" s="325" t="s">
        <v>241</v>
      </c>
      <c r="BY16" s="280" t="s">
        <v>241</v>
      </c>
      <c r="BZ16" s="280" t="s">
        <v>241</v>
      </c>
      <c r="CA16" s="323" t="s">
        <v>241</v>
      </c>
      <c r="CB16" s="325" t="s">
        <v>241</v>
      </c>
      <c r="CC16" s="280" t="s">
        <v>241</v>
      </c>
      <c r="CD16" s="280" t="s">
        <v>241</v>
      </c>
      <c r="CE16" s="323" t="s">
        <v>241</v>
      </c>
      <c r="CF16" s="325" t="s">
        <v>241</v>
      </c>
      <c r="CG16" s="280" t="s">
        <v>241</v>
      </c>
      <c r="CH16" s="280" t="s">
        <v>241</v>
      </c>
      <c r="CI16" s="323" t="s">
        <v>241</v>
      </c>
      <c r="CJ16" s="325" t="s">
        <v>241</v>
      </c>
      <c r="CK16" s="280" t="s">
        <v>241</v>
      </c>
      <c r="CL16" s="280" t="s">
        <v>241</v>
      </c>
      <c r="CM16" s="323" t="s">
        <v>241</v>
      </c>
      <c r="CN16" s="325" t="s">
        <v>241</v>
      </c>
      <c r="CO16" s="280" t="s">
        <v>241</v>
      </c>
      <c r="CP16" s="280"/>
      <c r="CQ16" s="323" t="s">
        <v>242</v>
      </c>
      <c r="CR16" s="325" t="s">
        <v>242</v>
      </c>
      <c r="CS16" s="280" t="s">
        <v>242</v>
      </c>
      <c r="CT16" s="280" t="s">
        <v>242</v>
      </c>
      <c r="CU16" s="323" t="s">
        <v>242</v>
      </c>
      <c r="CV16" s="280" t="s">
        <v>242</v>
      </c>
      <c r="CW16" s="280" t="s">
        <v>242</v>
      </c>
      <c r="CX16" s="280" t="s">
        <v>242</v>
      </c>
      <c r="CY16" s="281" t="s">
        <v>242</v>
      </c>
      <c r="CZ16" s="228">
        <f>COUNTIF(H16:CY16,"ca")</f>
        <v>29</v>
      </c>
      <c r="DA16" s="335"/>
      <c r="DB16" s="204"/>
      <c r="DC16" s="289"/>
      <c r="DD16" s="289" t="s">
        <v>86</v>
      </c>
      <c r="DE16" s="289"/>
      <c r="DF16" s="292"/>
      <c r="DG16" s="293"/>
      <c r="DH16" s="289"/>
      <c r="DI16" s="330"/>
    </row>
    <row r="17" spans="2:1023 1025:2047 2049:2983" s="145" customFormat="1" ht="15" x14ac:dyDescent="0.25">
      <c r="B17" s="151"/>
      <c r="C17" s="164"/>
      <c r="D17" s="147"/>
      <c r="E17" s="147"/>
      <c r="F17" s="147"/>
      <c r="G17" s="147"/>
      <c r="H17" s="327"/>
      <c r="I17" s="327"/>
      <c r="J17" s="327"/>
      <c r="K17" s="327"/>
      <c r="L17" s="327"/>
      <c r="M17" s="327"/>
      <c r="N17" s="327"/>
      <c r="O17" s="327"/>
      <c r="P17" s="327"/>
      <c r="Q17" s="327"/>
      <c r="R17" s="327"/>
      <c r="S17" s="327"/>
      <c r="T17" s="327"/>
      <c r="U17" s="327"/>
      <c r="V17" s="327"/>
      <c r="W17" s="327"/>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7"/>
      <c r="AY17" s="327"/>
      <c r="AZ17" s="327"/>
      <c r="BA17" s="327"/>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c r="BY17" s="327"/>
      <c r="BZ17" s="327"/>
      <c r="CA17" s="327"/>
      <c r="CB17" s="327"/>
      <c r="CC17" s="327"/>
      <c r="CD17" s="327"/>
      <c r="CE17" s="327"/>
      <c r="CF17" s="327"/>
      <c r="CG17" s="327"/>
      <c r="CH17" s="327"/>
      <c r="CI17" s="327"/>
      <c r="CJ17" s="327"/>
      <c r="CK17" s="327"/>
      <c r="CL17" s="327"/>
      <c r="CM17" s="327"/>
      <c r="CN17" s="327"/>
      <c r="CO17" s="327"/>
      <c r="CP17" s="327"/>
      <c r="CQ17" s="327"/>
      <c r="CR17" s="327"/>
      <c r="CS17" s="327"/>
      <c r="CT17" s="327"/>
      <c r="CU17" s="327"/>
      <c r="CV17" s="327"/>
      <c r="CW17" s="327"/>
      <c r="CX17" s="327"/>
      <c r="CY17" s="327"/>
      <c r="CZ17" s="147"/>
      <c r="DA17" s="147"/>
      <c r="DB17" s="204"/>
      <c r="DC17" s="364"/>
      <c r="DD17" s="364"/>
      <c r="DE17" s="364"/>
      <c r="DF17" s="364"/>
      <c r="DG17" s="364"/>
      <c r="DH17" s="364"/>
      <c r="DI17" s="332"/>
    </row>
    <row r="18" spans="2:1023 1025:2047 2049:2983" s="145" customFormat="1" ht="15" x14ac:dyDescent="0.25">
      <c r="B18" s="151"/>
      <c r="C18" s="164"/>
      <c r="D18" s="147"/>
      <c r="E18" s="147"/>
      <c r="F18" s="147"/>
      <c r="G18" s="147"/>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c r="AF18" s="165"/>
      <c r="AG18" s="165"/>
      <c r="AH18" s="165"/>
      <c r="AI18" s="165"/>
      <c r="AJ18" s="165"/>
      <c r="AK18" s="165"/>
      <c r="AL18" s="165"/>
      <c r="AM18" s="165"/>
      <c r="AN18" s="165"/>
      <c r="AO18" s="165"/>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c r="BS18" s="165"/>
      <c r="BT18" s="165"/>
      <c r="BU18" s="165"/>
      <c r="BV18" s="165"/>
      <c r="BW18" s="165"/>
      <c r="BX18" s="165"/>
      <c r="BY18" s="165"/>
      <c r="BZ18" s="165"/>
      <c r="CA18" s="165"/>
      <c r="CB18" s="165"/>
      <c r="CC18" s="165"/>
      <c r="CD18" s="165"/>
      <c r="CE18" s="165"/>
      <c r="CF18" s="165"/>
      <c r="CG18" s="165"/>
      <c r="CH18" s="165"/>
      <c r="CI18" s="165"/>
      <c r="CJ18" s="165"/>
      <c r="CK18" s="165"/>
      <c r="CL18" s="165"/>
      <c r="CM18" s="290"/>
      <c r="CN18" s="290" t="s">
        <v>111</v>
      </c>
      <c r="CO18" s="290"/>
      <c r="CP18" s="290"/>
      <c r="CQ18" s="290"/>
      <c r="CR18" s="290">
        <f>+CZ19*(450/435)</f>
        <v>2056.0344827586209</v>
      </c>
      <c r="CS18" s="290"/>
      <c r="CT18" s="290"/>
      <c r="CU18" s="290"/>
      <c r="CV18" s="290"/>
      <c r="CW18" s="290"/>
      <c r="CX18" s="290" t="s">
        <v>109</v>
      </c>
      <c r="CY18" s="290"/>
      <c r="CZ18" s="291">
        <f>SUM(CZ11:CZ14)*(151.9/8)</f>
        <v>1613.9375</v>
      </c>
      <c r="DA18" s="147"/>
      <c r="DB18" s="204"/>
      <c r="DC18" s="364"/>
      <c r="DD18" s="364"/>
      <c r="DE18" s="364"/>
      <c r="DF18" s="364"/>
      <c r="DG18" s="364"/>
      <c r="DH18" s="364"/>
    </row>
    <row r="19" spans="2:1023 1025:2047 2049:2983" s="145" customFormat="1" ht="15" x14ac:dyDescent="0.25">
      <c r="B19" s="166"/>
      <c r="C19" s="164"/>
      <c r="D19" s="147"/>
      <c r="E19" s="147"/>
      <c r="F19" s="147"/>
      <c r="G19" s="147"/>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c r="BS19" s="165"/>
      <c r="BT19" s="165"/>
      <c r="BU19" s="165"/>
      <c r="BV19" s="165"/>
      <c r="BW19" s="165"/>
      <c r="BX19" s="165"/>
      <c r="BY19" s="165"/>
      <c r="BZ19" s="165"/>
      <c r="CA19" s="165"/>
      <c r="CB19" s="165"/>
      <c r="CC19" s="165"/>
      <c r="CD19" s="165"/>
      <c r="CE19" s="165"/>
      <c r="CF19" s="165"/>
      <c r="CG19" s="165"/>
      <c r="CH19" s="165"/>
      <c r="CI19" s="165"/>
      <c r="CJ19" s="165"/>
      <c r="CK19" s="165"/>
      <c r="CL19" s="165"/>
      <c r="CM19" s="290"/>
      <c r="CN19" s="290"/>
      <c r="CO19" s="290"/>
      <c r="CP19" s="290"/>
      <c r="CQ19" s="290"/>
      <c r="CR19" s="290"/>
      <c r="CS19" s="290"/>
      <c r="CT19" s="290"/>
      <c r="CU19" s="290"/>
      <c r="CV19" s="290"/>
      <c r="CW19" s="290"/>
      <c r="CX19" s="290" t="s">
        <v>110</v>
      </c>
      <c r="CY19" s="290"/>
      <c r="CZ19" s="291">
        <f>SUM(CZ15:CZ16)*(450/12)</f>
        <v>1987.5</v>
      </c>
      <c r="DA19" s="147"/>
      <c r="DB19" s="204"/>
      <c r="DC19" s="364"/>
      <c r="DD19" s="364"/>
      <c r="DE19" s="364"/>
      <c r="DF19" s="364"/>
      <c r="DG19" s="364"/>
      <c r="DH19" s="364"/>
    </row>
    <row r="20" spans="2:1023 1025:2047 2049:2983" ht="39" customHeight="1" x14ac:dyDescent="0.25">
      <c r="B20" s="167"/>
      <c r="C20" s="764" t="s">
        <v>93</v>
      </c>
      <c r="D20" s="764"/>
      <c r="E20" s="764"/>
      <c r="F20" s="223"/>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207"/>
    </row>
    <row r="21" spans="2:1023 1025:2047 2049:2983" ht="26.25" customHeight="1" x14ac:dyDescent="0.25">
      <c r="B21" s="168"/>
      <c r="C21" s="147"/>
      <c r="D21" s="147"/>
      <c r="E21" s="147"/>
      <c r="F21" s="146"/>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208"/>
    </row>
    <row r="22" spans="2:1023 1025:2047 2049:2983" s="145" customFormat="1" ht="21.95" customHeight="1" x14ac:dyDescent="0.25">
      <c r="B22" s="168"/>
      <c r="C22" s="164"/>
      <c r="D22" s="147"/>
      <c r="E22" s="159" t="s">
        <v>96</v>
      </c>
      <c r="F22" s="282">
        <v>2013</v>
      </c>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209"/>
      <c r="DC22" s="332"/>
      <c r="DD22" s="332"/>
      <c r="DE22" s="332"/>
      <c r="DF22" s="332"/>
      <c r="DG22" s="332"/>
    </row>
    <row r="23" spans="2:1023 1025:2047 2049:2983" s="145" customFormat="1" ht="26.25" customHeight="1" x14ac:dyDescent="0.25">
      <c r="B23" s="168"/>
      <c r="C23" s="164"/>
      <c r="D23" s="147"/>
      <c r="E23" s="159" t="s">
        <v>97</v>
      </c>
      <c r="F23" s="283" t="s">
        <v>254</v>
      </c>
      <c r="G23" s="147"/>
      <c r="H23" s="147"/>
      <c r="I23" s="147"/>
      <c r="J23" s="147"/>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209"/>
      <c r="DC23" s="332"/>
      <c r="DD23" s="332"/>
      <c r="DE23" s="332"/>
      <c r="DF23" s="332"/>
      <c r="DG23" s="332"/>
      <c r="DK23" s="145">
        <f>((((DK22*0.2/0.52)/7)/2)+$E$7)-(DK24*$E$8)</f>
        <v>46</v>
      </c>
      <c r="DM23" s="145">
        <f>((((DM22*0.2/0.52)/7)/2)+DK23)-(DM24*$E$8)</f>
        <v>46</v>
      </c>
      <c r="DO23" s="145">
        <f t="shared" ref="DO23" si="260">((((DO22*0.2/0.52)/7)/2)+DM23)-(DO24*$E$8)</f>
        <v>46</v>
      </c>
      <c r="DQ23" s="145">
        <f t="shared" ref="DQ23" si="261">((((DQ22*0.2/0.52)/7)/2)+DO23)-(DQ24*$E$8)</f>
        <v>46</v>
      </c>
      <c r="DS23" s="145">
        <f t="shared" ref="DS23" si="262">((((DS22*0.2/0.52)/7)/2)+DQ23)-(DS24*$E$8)</f>
        <v>46</v>
      </c>
      <c r="DU23" s="145">
        <f t="shared" ref="DU23" si="263">((((DU22*0.2/0.52)/7)/2)+DS23)-(DU24*$E$8)</f>
        <v>46</v>
      </c>
      <c r="DW23" s="145">
        <f t="shared" ref="DW23" si="264">((((DW22*0.2/0.52)/7)/2)+DU23)-(DW24*$E$8)</f>
        <v>46</v>
      </c>
      <c r="DY23" s="145">
        <f t="shared" ref="DY23" si="265">((((DY22*0.2/0.52)/7)/2)+DW23)-(DY24*$E$8)</f>
        <v>46</v>
      </c>
      <c r="EA23" s="145">
        <f t="shared" ref="EA23" si="266">((((EA22*0.2/0.52)/7)/2)+DY23)-(EA24*$E$8)</f>
        <v>46</v>
      </c>
      <c r="EC23" s="145">
        <f t="shared" ref="EC23" si="267">((((EC22*0.2/0.52)/7)/2)+EA23)-(EC24*$E$8)</f>
        <v>46</v>
      </c>
      <c r="EE23" s="145">
        <f t="shared" ref="EE23" si="268">((((EE22*0.2/0.52)/7)/2)+EC23)-(EE24*$E$8)</f>
        <v>46</v>
      </c>
      <c r="EG23" s="145">
        <f t="shared" ref="EG23" si="269">((((EG22*0.2/0.52)/7)/2)+EE23)-(EG24*$E$8)</f>
        <v>46</v>
      </c>
      <c r="EI23" s="145">
        <f t="shared" ref="EI23" si="270">((((EI22*0.2/0.52)/7)/2)+EG23)-(EI24*$E$8)</f>
        <v>46</v>
      </c>
      <c r="EK23" s="145">
        <f t="shared" ref="EK23" si="271">((((EK22*0.2/0.52)/7)/2)+EI23)-(EK24*$E$8)</f>
        <v>46</v>
      </c>
      <c r="EM23" s="145">
        <f t="shared" ref="EM23" si="272">((((EM22*0.2/0.52)/7)/2)+EK23)-(EM24*$E$8)</f>
        <v>46</v>
      </c>
      <c r="EO23" s="145">
        <f t="shared" ref="EO23" si="273">((((EO22*0.2/0.52)/7)/2)+EM23)-(EO24*$E$8)</f>
        <v>46</v>
      </c>
      <c r="EQ23" s="145">
        <f t="shared" ref="EQ23" si="274">((((EQ22*0.2/0.52)/7)/2)+EO23)-(EQ24*$E$8)</f>
        <v>46</v>
      </c>
      <c r="ES23" s="145">
        <f t="shared" ref="ES23" si="275">((((ES22*0.2/0.52)/7)/2)+EQ23)-(ES24*$E$8)</f>
        <v>46</v>
      </c>
      <c r="EU23" s="145">
        <f t="shared" ref="EU23" si="276">((((EU22*0.2/0.52)/7)/2)+ES23)-(EU24*$E$8)</f>
        <v>46</v>
      </c>
      <c r="EW23" s="145">
        <f t="shared" ref="EW23" si="277">((((EW22*0.2/0.52)/7)/2)+EU23)-(EW24*$E$8)</f>
        <v>46</v>
      </c>
      <c r="EY23" s="145">
        <f t="shared" ref="EY23" si="278">((((EY22*0.2/0.52)/7)/2)+EW23)-(EY24*$E$8)</f>
        <v>46</v>
      </c>
      <c r="FA23" s="145">
        <f t="shared" ref="FA23" si="279">((((FA22*0.2/0.52)/7)/2)+EY23)-(FA24*$E$8)</f>
        <v>46</v>
      </c>
      <c r="FC23" s="145">
        <f t="shared" ref="FC23" si="280">((((FC22*0.2/0.52)/7)/2)+FA23)-(FC24*$E$8)</f>
        <v>46</v>
      </c>
      <c r="FE23" s="145">
        <f t="shared" ref="FE23" si="281">((((FE22*0.2/0.52)/7)/2)+FC23)-(FE24*$E$8)</f>
        <v>46</v>
      </c>
      <c r="FG23" s="145">
        <f t="shared" ref="FG23" si="282">((((FG22*0.2/0.52)/7)/2)+FE23)-(FG24*$E$8)</f>
        <v>46</v>
      </c>
      <c r="FI23" s="145">
        <f t="shared" ref="FI23" si="283">((((FI22*0.2/0.52)/7)/2)+FG23)-(FI24*$E$8)</f>
        <v>46</v>
      </c>
      <c r="FK23" s="145">
        <f t="shared" ref="FK23" si="284">((((FK22*0.2/0.52)/7)/2)+FI23)-(FK24*$E$8)</f>
        <v>46</v>
      </c>
      <c r="FM23" s="145">
        <f t="shared" ref="FM23" si="285">((((FM22*0.2/0.52)/7)/2)+FK23)-(FM24*$E$8)</f>
        <v>46</v>
      </c>
      <c r="FO23" s="145">
        <f t="shared" ref="FO23" si="286">((((FO22*0.2/0.52)/7)/2)+FM23)-(FO24*$E$8)</f>
        <v>46</v>
      </c>
      <c r="FQ23" s="145">
        <f t="shared" ref="FQ23" si="287">((((FQ22*0.2/0.52)/7)/2)+FO23)-(FQ24*$E$8)</f>
        <v>46</v>
      </c>
      <c r="FS23" s="145">
        <f t="shared" ref="FS23" si="288">((((FS22*0.2/0.52)/7)/2)+FQ23)-(FS24*$E$8)</f>
        <v>46</v>
      </c>
      <c r="FU23" s="145">
        <f t="shared" ref="FU23" si="289">((((FU22*0.2/0.52)/7)/2)+FS23)-(FU24*$E$8)</f>
        <v>46</v>
      </c>
      <c r="FW23" s="145">
        <f t="shared" ref="FW23" si="290">((((FW22*0.2/0.52)/7)/2)+FU23)-(FW24*$E$8)</f>
        <v>46</v>
      </c>
      <c r="FY23" s="145">
        <f t="shared" ref="FY23" si="291">((((FY22*0.2/0.52)/7)/2)+FW23)-(FY24*$E$8)</f>
        <v>46</v>
      </c>
      <c r="GA23" s="145">
        <f t="shared" ref="GA23" si="292">((((GA22*0.2/0.52)/7)/2)+FY23)-(GA24*$E$8)</f>
        <v>46</v>
      </c>
      <c r="GC23" s="145">
        <f t="shared" ref="GC23" si="293">((((GC22*0.2/0.52)/7)/2)+GA23)-(GC24*$E$8)</f>
        <v>46</v>
      </c>
      <c r="GE23" s="145">
        <f t="shared" ref="GE23" si="294">((((GE22*0.2/0.52)/7)/2)+GC23)-(GE24*$E$8)</f>
        <v>46</v>
      </c>
      <c r="GG23" s="145">
        <f t="shared" ref="GG23" si="295">((((GG22*0.2/0.52)/7)/2)+GE23)-(GG24*$E$8)</f>
        <v>46</v>
      </c>
      <c r="GI23" s="145">
        <f t="shared" ref="GI23" si="296">((((GI22*0.2/0.52)/7)/2)+GG23)-(GI24*$E$8)</f>
        <v>46</v>
      </c>
      <c r="GK23" s="145">
        <f t="shared" ref="GK23" si="297">((((GK22*0.2/0.52)/7)/2)+GI23)-(GK24*$E$8)</f>
        <v>46</v>
      </c>
      <c r="GM23" s="145">
        <f t="shared" ref="GM23" si="298">((((GM22*0.2/0.52)/7)/2)+GK23)-(GM24*$E$8)</f>
        <v>46</v>
      </c>
      <c r="GO23" s="145">
        <f t="shared" ref="GO23" si="299">((((GO22*0.2/0.52)/7)/2)+GM23)-(GO24*$E$8)</f>
        <v>46</v>
      </c>
      <c r="GQ23" s="145">
        <f t="shared" ref="GQ23" si="300">((((GQ22*0.2/0.52)/7)/2)+GO23)-(GQ24*$E$8)</f>
        <v>46</v>
      </c>
      <c r="GS23" s="145">
        <f t="shared" ref="GS23" si="301">((((GS22*0.2/0.52)/7)/2)+GQ23)-(GS24*$E$8)</f>
        <v>46</v>
      </c>
      <c r="GU23" s="145">
        <f t="shared" ref="GU23" si="302">((((GU22*0.2/0.52)/7)/2)+GS23)-(GU24*$E$8)</f>
        <v>46</v>
      </c>
      <c r="GW23" s="145">
        <f t="shared" ref="GW23" si="303">((((GW22*0.2/0.52)/7)/2)+GU23)-(GW24*$E$8)</f>
        <v>46</v>
      </c>
      <c r="GY23" s="145">
        <f t="shared" ref="GY23" si="304">((((GY22*0.2/0.52)/7)/2)+GW23)-(GY24*$E$8)</f>
        <v>46</v>
      </c>
      <c r="HA23" s="145">
        <f t="shared" ref="HA23" si="305">((((HA22*0.2/0.52)/7)/2)+GY23)-(HA24*$E$8)</f>
        <v>46</v>
      </c>
    </row>
    <row r="24" spans="2:1023 1025:2047 2049:2983" s="145" customFormat="1" ht="15" x14ac:dyDescent="0.25">
      <c r="B24" s="168"/>
      <c r="C24" s="164"/>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209"/>
      <c r="DC24" s="332"/>
      <c r="DD24" s="332"/>
      <c r="DE24" s="332"/>
      <c r="DF24" s="332"/>
      <c r="DG24" s="332"/>
    </row>
    <row r="25" spans="2:1023 1025:2047 2049:2983" s="145" customFormat="1" ht="15" x14ac:dyDescent="0.25">
      <c r="B25" s="168"/>
      <c r="C25" s="194"/>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c r="BL25" s="191"/>
      <c r="BM25" s="191"/>
      <c r="BN25" s="191"/>
      <c r="BO25" s="191"/>
      <c r="BP25" s="191"/>
      <c r="BQ25" s="191"/>
      <c r="BR25" s="191"/>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1"/>
      <c r="CR25" s="191"/>
      <c r="CS25" s="191"/>
      <c r="CT25" s="191"/>
      <c r="CU25" s="191"/>
      <c r="CV25" s="191"/>
      <c r="CW25" s="191"/>
      <c r="CX25" s="191"/>
      <c r="CY25" s="191"/>
      <c r="CZ25" s="191"/>
      <c r="DA25" s="199"/>
      <c r="DB25" s="192"/>
      <c r="DC25" s="332"/>
      <c r="DD25" s="332"/>
      <c r="DE25" s="332"/>
      <c r="DF25" s="332"/>
      <c r="DG25" s="332"/>
    </row>
    <row r="26" spans="2:1023 1025:2047 2049:2983" s="145" customFormat="1" ht="21" x14ac:dyDescent="0.25">
      <c r="B26" s="168"/>
      <c r="C26" s="195"/>
      <c r="H26" s="762"/>
      <c r="I26" s="763"/>
      <c r="J26" s="763"/>
      <c r="K26" s="763"/>
      <c r="L26" s="777" t="s">
        <v>74</v>
      </c>
      <c r="M26" s="777"/>
      <c r="N26" s="777"/>
      <c r="O26" s="777"/>
      <c r="P26" s="777"/>
      <c r="Q26" s="777"/>
      <c r="R26" s="777"/>
      <c r="S26" s="777"/>
      <c r="T26" s="777"/>
      <c r="U26" s="777"/>
      <c r="V26" s="777"/>
      <c r="W26" s="777"/>
      <c r="X26" s="777"/>
      <c r="Y26" s="777"/>
      <c r="Z26" s="777"/>
      <c r="AA26" s="777"/>
      <c r="AB26" s="777"/>
      <c r="AC26" s="777"/>
      <c r="AD26" s="777"/>
      <c r="AE26" s="777"/>
      <c r="AF26" s="777"/>
      <c r="AG26" s="777"/>
      <c r="AH26" s="777"/>
      <c r="AI26" s="777"/>
      <c r="AJ26" s="777"/>
      <c r="AK26" s="777"/>
      <c r="AL26" s="777"/>
      <c r="AM26" s="777"/>
      <c r="AN26" s="777"/>
      <c r="AO26" s="777"/>
      <c r="AP26" s="777"/>
      <c r="AQ26" s="777"/>
      <c r="AR26" s="778" t="s">
        <v>75</v>
      </c>
      <c r="AS26" s="778"/>
      <c r="AT26" s="778"/>
      <c r="AU26" s="778"/>
      <c r="AV26" s="778"/>
      <c r="AW26" s="778"/>
      <c r="AX26" s="778"/>
      <c r="AY26" s="778"/>
      <c r="AZ26" s="778"/>
      <c r="BA26" s="778"/>
      <c r="BB26" s="778"/>
      <c r="BC26" s="778"/>
      <c r="BD26" s="778"/>
      <c r="BE26" s="778"/>
      <c r="BF26" s="778"/>
      <c r="BG26" s="778"/>
      <c r="BH26" s="778"/>
      <c r="BI26" s="778"/>
      <c r="BJ26" s="778"/>
      <c r="BK26" s="778"/>
      <c r="BL26" s="778"/>
      <c r="BM26" s="778"/>
      <c r="BN26" s="778"/>
      <c r="BO26" s="778"/>
      <c r="BP26" s="778"/>
      <c r="BQ26" s="778"/>
      <c r="BR26" s="778"/>
      <c r="BS26" s="778"/>
      <c r="BT26" s="778"/>
      <c r="BU26" s="778"/>
      <c r="BV26" s="778"/>
      <c r="BW26" s="778"/>
      <c r="BX26" s="779" t="s">
        <v>76</v>
      </c>
      <c r="BY26" s="779"/>
      <c r="BZ26" s="779"/>
      <c r="CA26" s="779"/>
      <c r="CB26" s="779"/>
      <c r="CC26" s="779"/>
      <c r="CD26" s="779"/>
      <c r="CE26" s="779"/>
      <c r="CF26" s="779"/>
      <c r="CG26" s="779"/>
      <c r="CH26" s="779"/>
      <c r="CI26" s="779"/>
      <c r="CJ26" s="779"/>
      <c r="CK26" s="779"/>
      <c r="CL26" s="779"/>
      <c r="CM26" s="779"/>
      <c r="CN26" s="779"/>
      <c r="CO26" s="779"/>
      <c r="CP26" s="779"/>
      <c r="CQ26" s="779"/>
      <c r="CR26" s="779"/>
      <c r="CS26" s="779"/>
      <c r="CT26" s="779"/>
      <c r="CU26" s="779"/>
      <c r="CV26" s="779"/>
      <c r="CW26" s="779"/>
      <c r="CX26" s="779"/>
      <c r="CY26" s="780"/>
      <c r="CZ26" s="175"/>
      <c r="DA26" s="200"/>
      <c r="DB26" s="192"/>
      <c r="DC26" s="332"/>
      <c r="DD26" s="332"/>
      <c r="DE26" s="332"/>
      <c r="DF26" s="332"/>
      <c r="DG26" s="332"/>
    </row>
    <row r="27" spans="2:1023 1025:2047 2049:2983" s="145" customFormat="1" ht="20.25" x14ac:dyDescent="0.3">
      <c r="B27" s="168"/>
      <c r="C27" s="195"/>
      <c r="H27" s="751">
        <v>0.25</v>
      </c>
      <c r="I27" s="750"/>
      <c r="J27" s="750"/>
      <c r="K27" s="750"/>
      <c r="L27" s="750">
        <f>+H27+1/24</f>
        <v>0.29166666666666669</v>
      </c>
      <c r="M27" s="750"/>
      <c r="N27" s="750"/>
      <c r="O27" s="750"/>
      <c r="P27" s="750">
        <f>+L27+1/24</f>
        <v>0.33333333333333337</v>
      </c>
      <c r="Q27" s="750"/>
      <c r="R27" s="750"/>
      <c r="S27" s="750"/>
      <c r="T27" s="750">
        <f>+P27+1/24</f>
        <v>0.37500000000000006</v>
      </c>
      <c r="U27" s="750"/>
      <c r="V27" s="750"/>
      <c r="W27" s="750"/>
      <c r="X27" s="750">
        <f>+T27+1/24</f>
        <v>0.41666666666666674</v>
      </c>
      <c r="Y27" s="750"/>
      <c r="Z27" s="750"/>
      <c r="AA27" s="750"/>
      <c r="AB27" s="750">
        <f>+X27+1/24</f>
        <v>0.45833333333333343</v>
      </c>
      <c r="AC27" s="750"/>
      <c r="AD27" s="750"/>
      <c r="AE27" s="750"/>
      <c r="AF27" s="750">
        <f>+AB27+1/24</f>
        <v>0.50000000000000011</v>
      </c>
      <c r="AG27" s="750"/>
      <c r="AH27" s="750"/>
      <c r="AI27" s="750"/>
      <c r="AJ27" s="750">
        <f>+AF27+1/24</f>
        <v>0.54166666666666674</v>
      </c>
      <c r="AK27" s="750"/>
      <c r="AL27" s="750"/>
      <c r="AM27" s="750"/>
      <c r="AN27" s="750">
        <f>+AJ27+1/24</f>
        <v>0.58333333333333337</v>
      </c>
      <c r="AO27" s="750"/>
      <c r="AP27" s="750"/>
      <c r="AQ27" s="750"/>
      <c r="AR27" s="750">
        <f>+AN27+1/24</f>
        <v>0.625</v>
      </c>
      <c r="AS27" s="750"/>
      <c r="AT27" s="750"/>
      <c r="AU27" s="750"/>
      <c r="AV27" s="750">
        <f>+AR27+1/24</f>
        <v>0.66666666666666663</v>
      </c>
      <c r="AW27" s="750"/>
      <c r="AX27" s="750"/>
      <c r="AY27" s="750"/>
      <c r="AZ27" s="750">
        <f>+AV27+1/24</f>
        <v>0.70833333333333326</v>
      </c>
      <c r="BA27" s="750"/>
      <c r="BB27" s="750"/>
      <c r="BC27" s="750"/>
      <c r="BD27" s="750">
        <f>+AZ27+1/24</f>
        <v>0.74999999999999989</v>
      </c>
      <c r="BE27" s="750"/>
      <c r="BF27" s="750"/>
      <c r="BG27" s="750"/>
      <c r="BH27" s="750">
        <f>+BD27+1/24</f>
        <v>0.79166666666666652</v>
      </c>
      <c r="BI27" s="750"/>
      <c r="BJ27" s="750"/>
      <c r="BK27" s="750"/>
      <c r="BL27" s="750">
        <f>+BH27+1/24</f>
        <v>0.83333333333333315</v>
      </c>
      <c r="BM27" s="750"/>
      <c r="BN27" s="750"/>
      <c r="BO27" s="750"/>
      <c r="BP27" s="750">
        <f>+BL27+1/24</f>
        <v>0.87499999999999978</v>
      </c>
      <c r="BQ27" s="750"/>
      <c r="BR27" s="750"/>
      <c r="BS27" s="750"/>
      <c r="BT27" s="750">
        <f>+BP27+1/24</f>
        <v>0.91666666666666641</v>
      </c>
      <c r="BU27" s="750"/>
      <c r="BV27" s="750"/>
      <c r="BW27" s="750"/>
      <c r="BX27" s="750">
        <f>+BT27+1/24</f>
        <v>0.95833333333333304</v>
      </c>
      <c r="BY27" s="750"/>
      <c r="BZ27" s="750"/>
      <c r="CA27" s="750"/>
      <c r="CB27" s="750">
        <f>+BX27+1/24</f>
        <v>0.99999999999999967</v>
      </c>
      <c r="CC27" s="750"/>
      <c r="CD27" s="750"/>
      <c r="CE27" s="750"/>
      <c r="CF27" s="750">
        <f>+CB27+1/24</f>
        <v>1.0416666666666663</v>
      </c>
      <c r="CG27" s="750"/>
      <c r="CH27" s="750"/>
      <c r="CI27" s="750"/>
      <c r="CJ27" s="750">
        <f>+CF27+1/24</f>
        <v>1.083333333333333</v>
      </c>
      <c r="CK27" s="750"/>
      <c r="CL27" s="750"/>
      <c r="CM27" s="750"/>
      <c r="CN27" s="750">
        <f>+CJ27+1/24</f>
        <v>1.1249999999999998</v>
      </c>
      <c r="CO27" s="750"/>
      <c r="CP27" s="750"/>
      <c r="CQ27" s="750"/>
      <c r="CR27" s="750">
        <f>+CN27+1/24</f>
        <v>1.1666666666666665</v>
      </c>
      <c r="CS27" s="750"/>
      <c r="CT27" s="750"/>
      <c r="CU27" s="750"/>
      <c r="CV27" s="750">
        <f>+CR27+1/24</f>
        <v>1.2083333333333333</v>
      </c>
      <c r="CW27" s="750"/>
      <c r="CX27" s="750"/>
      <c r="CY27" s="769"/>
      <c r="CZ27" s="171"/>
      <c r="DA27" s="200"/>
      <c r="DB27" s="192"/>
      <c r="DC27" s="332"/>
      <c r="DD27" s="332"/>
      <c r="DE27" s="332"/>
      <c r="DF27" s="332"/>
      <c r="DG27" s="332"/>
    </row>
    <row r="28" spans="2:1023 1025:2047 2049:2983" s="145" customFormat="1" ht="35.25" customHeight="1" thickBot="1" x14ac:dyDescent="0.4">
      <c r="B28" s="168"/>
      <c r="C28" s="196"/>
      <c r="F28" s="231"/>
      <c r="G28" s="230"/>
      <c r="H28" s="176">
        <v>0.25</v>
      </c>
      <c r="I28" s="160">
        <f t="shared" ref="I28:AN28" si="306">+H28+0.25/24</f>
        <v>0.26041666666666669</v>
      </c>
      <c r="J28" s="160">
        <f t="shared" si="306"/>
        <v>0.27083333333333337</v>
      </c>
      <c r="K28" s="160">
        <f t="shared" si="306"/>
        <v>0.28125000000000006</v>
      </c>
      <c r="L28" s="160">
        <f t="shared" si="306"/>
        <v>0.29166666666666674</v>
      </c>
      <c r="M28" s="160">
        <f t="shared" si="306"/>
        <v>0.30208333333333343</v>
      </c>
      <c r="N28" s="160">
        <f t="shared" si="306"/>
        <v>0.31250000000000011</v>
      </c>
      <c r="O28" s="160">
        <f t="shared" si="306"/>
        <v>0.3229166666666668</v>
      </c>
      <c r="P28" s="160">
        <f t="shared" si="306"/>
        <v>0.33333333333333348</v>
      </c>
      <c r="Q28" s="160">
        <f t="shared" si="306"/>
        <v>0.34375000000000017</v>
      </c>
      <c r="R28" s="160">
        <f t="shared" si="306"/>
        <v>0.35416666666666685</v>
      </c>
      <c r="S28" s="160">
        <f t="shared" si="306"/>
        <v>0.36458333333333354</v>
      </c>
      <c r="T28" s="160">
        <f t="shared" si="306"/>
        <v>0.37500000000000022</v>
      </c>
      <c r="U28" s="160">
        <f t="shared" si="306"/>
        <v>0.38541666666666691</v>
      </c>
      <c r="V28" s="160">
        <f t="shared" si="306"/>
        <v>0.39583333333333359</v>
      </c>
      <c r="W28" s="160">
        <f t="shared" si="306"/>
        <v>0.40625000000000028</v>
      </c>
      <c r="X28" s="160">
        <f t="shared" si="306"/>
        <v>0.41666666666666696</v>
      </c>
      <c r="Y28" s="160">
        <f t="shared" si="306"/>
        <v>0.42708333333333365</v>
      </c>
      <c r="Z28" s="160">
        <f t="shared" si="306"/>
        <v>0.43750000000000033</v>
      </c>
      <c r="AA28" s="160">
        <f t="shared" si="306"/>
        <v>0.44791666666666702</v>
      </c>
      <c r="AB28" s="160">
        <f t="shared" si="306"/>
        <v>0.4583333333333337</v>
      </c>
      <c r="AC28" s="160">
        <f t="shared" si="306"/>
        <v>0.46875000000000039</v>
      </c>
      <c r="AD28" s="160">
        <f t="shared" si="306"/>
        <v>0.47916666666666707</v>
      </c>
      <c r="AE28" s="160">
        <f t="shared" si="306"/>
        <v>0.48958333333333376</v>
      </c>
      <c r="AF28" s="160">
        <f t="shared" si="306"/>
        <v>0.50000000000000044</v>
      </c>
      <c r="AG28" s="160">
        <f t="shared" si="306"/>
        <v>0.51041666666666707</v>
      </c>
      <c r="AH28" s="160">
        <f t="shared" si="306"/>
        <v>0.5208333333333337</v>
      </c>
      <c r="AI28" s="160">
        <f t="shared" si="306"/>
        <v>0.53125000000000033</v>
      </c>
      <c r="AJ28" s="160">
        <f t="shared" si="306"/>
        <v>0.54166666666666696</v>
      </c>
      <c r="AK28" s="160">
        <f t="shared" si="306"/>
        <v>0.55208333333333359</v>
      </c>
      <c r="AL28" s="160">
        <f t="shared" si="306"/>
        <v>0.56250000000000022</v>
      </c>
      <c r="AM28" s="160">
        <f t="shared" si="306"/>
        <v>0.57291666666666685</v>
      </c>
      <c r="AN28" s="160">
        <f t="shared" si="306"/>
        <v>0.58333333333333348</v>
      </c>
      <c r="AO28" s="160">
        <f t="shared" ref="AO28:BT28" si="307">+AN28+0.25/24</f>
        <v>0.59375000000000011</v>
      </c>
      <c r="AP28" s="160">
        <f t="shared" si="307"/>
        <v>0.60416666666666674</v>
      </c>
      <c r="AQ28" s="160">
        <f t="shared" si="307"/>
        <v>0.61458333333333337</v>
      </c>
      <c r="AR28" s="160">
        <f t="shared" si="307"/>
        <v>0.625</v>
      </c>
      <c r="AS28" s="160">
        <f t="shared" si="307"/>
        <v>0.63541666666666663</v>
      </c>
      <c r="AT28" s="160">
        <f t="shared" si="307"/>
        <v>0.64583333333333326</v>
      </c>
      <c r="AU28" s="160">
        <f t="shared" si="307"/>
        <v>0.65624999999999989</v>
      </c>
      <c r="AV28" s="160">
        <f t="shared" si="307"/>
        <v>0.66666666666666652</v>
      </c>
      <c r="AW28" s="160">
        <f t="shared" si="307"/>
        <v>0.67708333333333315</v>
      </c>
      <c r="AX28" s="160">
        <f t="shared" si="307"/>
        <v>0.68749999999999978</v>
      </c>
      <c r="AY28" s="160">
        <f t="shared" si="307"/>
        <v>0.69791666666666641</v>
      </c>
      <c r="AZ28" s="160">
        <f t="shared" si="307"/>
        <v>0.70833333333333304</v>
      </c>
      <c r="BA28" s="160">
        <f t="shared" si="307"/>
        <v>0.71874999999999967</v>
      </c>
      <c r="BB28" s="160">
        <f t="shared" si="307"/>
        <v>0.7291666666666663</v>
      </c>
      <c r="BC28" s="160">
        <f t="shared" si="307"/>
        <v>0.73958333333333293</v>
      </c>
      <c r="BD28" s="160">
        <f t="shared" si="307"/>
        <v>0.74999999999999956</v>
      </c>
      <c r="BE28" s="160">
        <f t="shared" si="307"/>
        <v>0.76041666666666619</v>
      </c>
      <c r="BF28" s="160">
        <f t="shared" si="307"/>
        <v>0.77083333333333282</v>
      </c>
      <c r="BG28" s="160">
        <f t="shared" si="307"/>
        <v>0.78124999999999944</v>
      </c>
      <c r="BH28" s="160">
        <f t="shared" si="307"/>
        <v>0.79166666666666607</v>
      </c>
      <c r="BI28" s="160">
        <f t="shared" si="307"/>
        <v>0.8020833333333327</v>
      </c>
      <c r="BJ28" s="160">
        <f t="shared" si="307"/>
        <v>0.81249999999999933</v>
      </c>
      <c r="BK28" s="160">
        <f t="shared" si="307"/>
        <v>0.82291666666666596</v>
      </c>
      <c r="BL28" s="160">
        <f t="shared" si="307"/>
        <v>0.83333333333333259</v>
      </c>
      <c r="BM28" s="160">
        <f t="shared" si="307"/>
        <v>0.84374999999999922</v>
      </c>
      <c r="BN28" s="160">
        <f t="shared" si="307"/>
        <v>0.85416666666666585</v>
      </c>
      <c r="BO28" s="160">
        <f t="shared" si="307"/>
        <v>0.86458333333333248</v>
      </c>
      <c r="BP28" s="160">
        <f t="shared" si="307"/>
        <v>0.87499999999999911</v>
      </c>
      <c r="BQ28" s="160">
        <f t="shared" si="307"/>
        <v>0.88541666666666574</v>
      </c>
      <c r="BR28" s="160">
        <f t="shared" si="307"/>
        <v>0.89583333333333237</v>
      </c>
      <c r="BS28" s="160">
        <f t="shared" si="307"/>
        <v>0.906249999999999</v>
      </c>
      <c r="BT28" s="160">
        <f t="shared" si="307"/>
        <v>0.91666666666666563</v>
      </c>
      <c r="BU28" s="160">
        <f t="shared" ref="BU28:CY28" si="308">+BT28+0.25/24</f>
        <v>0.92708333333333226</v>
      </c>
      <c r="BV28" s="160">
        <f t="shared" si="308"/>
        <v>0.93749999999999889</v>
      </c>
      <c r="BW28" s="160">
        <f t="shared" si="308"/>
        <v>0.94791666666666552</v>
      </c>
      <c r="BX28" s="160">
        <f t="shared" si="308"/>
        <v>0.95833333333333215</v>
      </c>
      <c r="BY28" s="160">
        <f t="shared" si="308"/>
        <v>0.96874999999999878</v>
      </c>
      <c r="BZ28" s="160">
        <f t="shared" si="308"/>
        <v>0.97916666666666541</v>
      </c>
      <c r="CA28" s="160">
        <f t="shared" si="308"/>
        <v>0.98958333333333204</v>
      </c>
      <c r="CB28" s="160">
        <f t="shared" si="308"/>
        <v>0.99999999999999867</v>
      </c>
      <c r="CC28" s="160">
        <f t="shared" si="308"/>
        <v>1.0104166666666654</v>
      </c>
      <c r="CD28" s="160">
        <f t="shared" si="308"/>
        <v>1.0208333333333321</v>
      </c>
      <c r="CE28" s="160">
        <f t="shared" si="308"/>
        <v>1.0312499999999989</v>
      </c>
      <c r="CF28" s="160">
        <f t="shared" si="308"/>
        <v>1.0416666666666656</v>
      </c>
      <c r="CG28" s="160">
        <f t="shared" si="308"/>
        <v>1.0520833333333324</v>
      </c>
      <c r="CH28" s="160">
        <f t="shared" si="308"/>
        <v>1.0624999999999991</v>
      </c>
      <c r="CI28" s="160">
        <f t="shared" si="308"/>
        <v>1.0729166666666659</v>
      </c>
      <c r="CJ28" s="160">
        <f t="shared" si="308"/>
        <v>1.0833333333333326</v>
      </c>
      <c r="CK28" s="160">
        <f t="shared" si="308"/>
        <v>1.0937499999999993</v>
      </c>
      <c r="CL28" s="160">
        <f t="shared" si="308"/>
        <v>1.1041666666666661</v>
      </c>
      <c r="CM28" s="160">
        <f t="shared" si="308"/>
        <v>1.1145833333333328</v>
      </c>
      <c r="CN28" s="160">
        <f t="shared" si="308"/>
        <v>1.1249999999999996</v>
      </c>
      <c r="CO28" s="160">
        <f t="shared" si="308"/>
        <v>1.1354166666666663</v>
      </c>
      <c r="CP28" s="160">
        <f t="shared" si="308"/>
        <v>1.145833333333333</v>
      </c>
      <c r="CQ28" s="160">
        <f t="shared" si="308"/>
        <v>1.1562499999999998</v>
      </c>
      <c r="CR28" s="160">
        <f t="shared" si="308"/>
        <v>1.1666666666666665</v>
      </c>
      <c r="CS28" s="160">
        <f t="shared" si="308"/>
        <v>1.1770833333333333</v>
      </c>
      <c r="CT28" s="160">
        <f t="shared" si="308"/>
        <v>1.1875</v>
      </c>
      <c r="CU28" s="160">
        <f t="shared" si="308"/>
        <v>1.1979166666666667</v>
      </c>
      <c r="CV28" s="160">
        <f t="shared" si="308"/>
        <v>1.2083333333333335</v>
      </c>
      <c r="CW28" s="160">
        <f t="shared" si="308"/>
        <v>1.2187500000000002</v>
      </c>
      <c r="CX28" s="160">
        <f t="shared" si="308"/>
        <v>1.229166666666667</v>
      </c>
      <c r="CY28" s="161">
        <f t="shared" si="308"/>
        <v>1.2395833333333337</v>
      </c>
      <c r="CZ28" s="212" t="s">
        <v>94</v>
      </c>
      <c r="DA28" s="200"/>
      <c r="DB28" s="192"/>
      <c r="DC28" s="332"/>
      <c r="DD28" s="332"/>
      <c r="DE28" s="332"/>
      <c r="DF28" s="332"/>
      <c r="DG28" s="332"/>
    </row>
    <row r="29" spans="2:1023 1025:2047 2049:2983" s="145" customFormat="1" ht="20.100000000000001" customHeight="1" x14ac:dyDescent="0.25">
      <c r="B29" s="168"/>
      <c r="C29" s="782">
        <v>1</v>
      </c>
      <c r="D29" s="785" t="s">
        <v>237</v>
      </c>
      <c r="E29" s="786"/>
      <c r="F29" s="185" t="s">
        <v>89</v>
      </c>
      <c r="G29" s="152" t="s">
        <v>91</v>
      </c>
      <c r="H29" s="794">
        <f>[2]DB!$F$4</f>
        <v>115</v>
      </c>
      <c r="I29" s="755"/>
      <c r="J29" s="755">
        <f>[2]DB!$H$4</f>
        <v>115</v>
      </c>
      <c r="K29" s="755"/>
      <c r="L29" s="755">
        <f>[2]DB!$J$4</f>
        <v>115</v>
      </c>
      <c r="M29" s="755"/>
      <c r="N29" s="755">
        <f>[2]DB!$L$4</f>
        <v>115</v>
      </c>
      <c r="O29" s="755"/>
      <c r="P29" s="755">
        <f>[2]DB!$N$4</f>
        <v>115</v>
      </c>
      <c r="Q29" s="755"/>
      <c r="R29" s="755">
        <f>[2]DB!$P$4</f>
        <v>115</v>
      </c>
      <c r="S29" s="755"/>
      <c r="T29" s="755">
        <f>[2]DB!$R$4</f>
        <v>115</v>
      </c>
      <c r="U29" s="755"/>
      <c r="V29" s="755">
        <f>[2]DB!$T$4</f>
        <v>115</v>
      </c>
      <c r="W29" s="755"/>
      <c r="X29" s="755">
        <f>[2]DB!$V$4</f>
        <v>115</v>
      </c>
      <c r="Y29" s="755"/>
      <c r="Z29" s="755">
        <f>[2]DB!$X$4</f>
        <v>0</v>
      </c>
      <c r="AA29" s="755"/>
      <c r="AB29" s="755">
        <f>[2]DB!$Z$4</f>
        <v>115</v>
      </c>
      <c r="AC29" s="755"/>
      <c r="AD29" s="755">
        <f>[2]DB!$AB$4</f>
        <v>115</v>
      </c>
      <c r="AE29" s="755"/>
      <c r="AF29" s="755">
        <f>[2]DB!$AD$4</f>
        <v>115</v>
      </c>
      <c r="AG29" s="755"/>
      <c r="AH29" s="755">
        <f>[2]DB!$AF$4</f>
        <v>115</v>
      </c>
      <c r="AI29" s="755"/>
      <c r="AJ29" s="755">
        <f>[2]DB!$AH$4</f>
        <v>115</v>
      </c>
      <c r="AK29" s="755"/>
      <c r="AL29" s="755">
        <f>[2]DB!$AJ$4</f>
        <v>115</v>
      </c>
      <c r="AM29" s="755"/>
      <c r="AN29" s="755">
        <f>[2]DB!$AL$4</f>
        <v>115</v>
      </c>
      <c r="AO29" s="755"/>
      <c r="AP29" s="755">
        <f>[2]DB!$AN$4</f>
        <v>115</v>
      </c>
      <c r="AQ29" s="755"/>
      <c r="AR29" s="755">
        <f>[2]DB!$AP$4</f>
        <v>115</v>
      </c>
      <c r="AS29" s="755"/>
      <c r="AT29" s="755">
        <f>[2]DB!$AR$4</f>
        <v>115</v>
      </c>
      <c r="AU29" s="755"/>
      <c r="AV29" s="755">
        <f>[2]DB!$AT$4</f>
        <v>115</v>
      </c>
      <c r="AW29" s="755"/>
      <c r="AX29" s="755">
        <f>[2]DB!$AV$4</f>
        <v>115</v>
      </c>
      <c r="AY29" s="755"/>
      <c r="AZ29" s="755">
        <f>[2]DB!$AX$4</f>
        <v>115</v>
      </c>
      <c r="BA29" s="755"/>
      <c r="BB29" s="755">
        <f>[2]DB!$AZ$4</f>
        <v>115</v>
      </c>
      <c r="BC29" s="755"/>
      <c r="BD29" s="755">
        <f>[2]DB!$BB$4</f>
        <v>115</v>
      </c>
      <c r="BE29" s="755"/>
      <c r="BF29" s="755">
        <f>[2]DB!$BD$4</f>
        <v>115</v>
      </c>
      <c r="BG29" s="755"/>
      <c r="BH29" s="755">
        <f>[2]DB!$BF$4</f>
        <v>115</v>
      </c>
      <c r="BI29" s="755"/>
      <c r="BJ29" s="755">
        <f>[2]DB!$BH$4</f>
        <v>115</v>
      </c>
      <c r="BK29" s="755"/>
      <c r="BL29" s="755">
        <f>[2]DB!$BJ$4</f>
        <v>115</v>
      </c>
      <c r="BM29" s="755"/>
      <c r="BN29" s="755">
        <f>[2]DB!$BL$4</f>
        <v>115</v>
      </c>
      <c r="BO29" s="755"/>
      <c r="BP29" s="755">
        <f>[2]DB!$BN$4</f>
        <v>115</v>
      </c>
      <c r="BQ29" s="755"/>
      <c r="BR29" s="755">
        <f>[2]DB!$BP$4</f>
        <v>115</v>
      </c>
      <c r="BS29" s="755"/>
      <c r="BT29" s="755">
        <f>[2]DB!$BR$4</f>
        <v>115</v>
      </c>
      <c r="BU29" s="755"/>
      <c r="BV29" s="755">
        <f>[2]DB!$BT$4</f>
        <v>115</v>
      </c>
      <c r="BW29" s="755"/>
      <c r="BX29" s="755">
        <f>[2]DB!$BV$4</f>
        <v>115</v>
      </c>
      <c r="BY29" s="755"/>
      <c r="BZ29" s="755">
        <f>[2]DB!$BX$4</f>
        <v>115</v>
      </c>
      <c r="CA29" s="755"/>
      <c r="CB29" s="755">
        <f>[2]DB!$BZ$4</f>
        <v>115</v>
      </c>
      <c r="CC29" s="755"/>
      <c r="CD29" s="755">
        <f>[2]DB!$CB$4</f>
        <v>115</v>
      </c>
      <c r="CE29" s="755"/>
      <c r="CF29" s="755">
        <f>[2]DB!$CD$4</f>
        <v>115</v>
      </c>
      <c r="CG29" s="755"/>
      <c r="CH29" s="755">
        <f>[2]DB!$CF$4</f>
        <v>115</v>
      </c>
      <c r="CI29" s="755"/>
      <c r="CJ29" s="755">
        <f>[2]DB!$CH$4</f>
        <v>115</v>
      </c>
      <c r="CK29" s="755"/>
      <c r="CL29" s="755">
        <f>[2]DB!$CJ$4</f>
        <v>115</v>
      </c>
      <c r="CM29" s="755"/>
      <c r="CN29" s="755">
        <f>[2]DB!$CL$4</f>
        <v>115</v>
      </c>
      <c r="CO29" s="755"/>
      <c r="CP29" s="755">
        <f>[2]DB!$CN$4</f>
        <v>115</v>
      </c>
      <c r="CQ29" s="755"/>
      <c r="CR29" s="755">
        <f>[2]DB!$CP$4</f>
        <v>115</v>
      </c>
      <c r="CS29" s="755"/>
      <c r="CT29" s="755">
        <f>[2]DB!$CR$4</f>
        <v>115</v>
      </c>
      <c r="CU29" s="755"/>
      <c r="CV29" s="755">
        <f>[2]DB!$CT$4</f>
        <v>115</v>
      </c>
      <c r="CW29" s="755"/>
      <c r="CX29" s="755">
        <f>[2]DB!$CV$4</f>
        <v>115</v>
      </c>
      <c r="CY29" s="781"/>
      <c r="CZ29" s="172"/>
      <c r="DA29" s="200"/>
      <c r="DB29" s="192"/>
      <c r="DC29" s="332"/>
      <c r="DD29" s="332"/>
      <c r="DE29" s="332"/>
      <c r="DF29" s="332"/>
      <c r="DG29" s="332"/>
    </row>
    <row r="30" spans="2:1023 1025:2047 2049:2983" s="145" customFormat="1" ht="20.100000000000001" customHeight="1" x14ac:dyDescent="0.25">
      <c r="B30" s="168"/>
      <c r="C30" s="783"/>
      <c r="D30" s="787"/>
      <c r="E30" s="788"/>
      <c r="F30" s="186" t="s">
        <v>90</v>
      </c>
      <c r="G30" s="153" t="s">
        <v>92</v>
      </c>
      <c r="H30" s="794">
        <f>[2]DB!$F$5</f>
        <v>0</v>
      </c>
      <c r="I30" s="755"/>
      <c r="J30" s="755">
        <f>[2]DB!$H$5</f>
        <v>2</v>
      </c>
      <c r="K30" s="755"/>
      <c r="L30" s="755">
        <f>[2]DB!$J$5</f>
        <v>0</v>
      </c>
      <c r="M30" s="755"/>
      <c r="N30" s="755">
        <f>[2]DB!$L$5</f>
        <v>1</v>
      </c>
      <c r="O30" s="755"/>
      <c r="P30" s="755">
        <f>[2]DB!$N$5</f>
        <v>0</v>
      </c>
      <c r="Q30" s="755"/>
      <c r="R30" s="755">
        <f>[2]DB!$P$5</f>
        <v>1</v>
      </c>
      <c r="S30" s="755"/>
      <c r="T30" s="755">
        <f>[2]DB!$R$5</f>
        <v>0</v>
      </c>
      <c r="U30" s="755"/>
      <c r="V30" s="755">
        <f>[2]DB!$T$5</f>
        <v>0</v>
      </c>
      <c r="W30" s="755"/>
      <c r="X30" s="755">
        <f>[2]DB!$V$5</f>
        <v>0</v>
      </c>
      <c r="Y30" s="755"/>
      <c r="Z30" s="755">
        <f>[2]DB!$X$5</f>
        <v>0</v>
      </c>
      <c r="AA30" s="755"/>
      <c r="AB30" s="755">
        <f>[2]DB!$Z$5</f>
        <v>0</v>
      </c>
      <c r="AC30" s="755"/>
      <c r="AD30" s="755">
        <f>[2]DB!$AB$5</f>
        <v>2</v>
      </c>
      <c r="AE30" s="755"/>
      <c r="AF30" s="755">
        <f>[2]DB!$AD$5</f>
        <v>0</v>
      </c>
      <c r="AG30" s="755"/>
      <c r="AH30" s="755">
        <f>[2]DB!$AF$5</f>
        <v>1</v>
      </c>
      <c r="AI30" s="755"/>
      <c r="AJ30" s="755">
        <f>[2]DB!$AH$5</f>
        <v>0</v>
      </c>
      <c r="AK30" s="755"/>
      <c r="AL30" s="755">
        <f>[2]DB!$AJ$5</f>
        <v>1</v>
      </c>
      <c r="AM30" s="755"/>
      <c r="AN30" s="755">
        <f>[2]DB!$AL$5</f>
        <v>0</v>
      </c>
      <c r="AO30" s="755"/>
      <c r="AP30" s="755">
        <f>[2]DB!$AN$5</f>
        <v>0</v>
      </c>
      <c r="AQ30" s="755"/>
      <c r="AR30" s="755">
        <f>[2]DB!$AP$5</f>
        <v>0</v>
      </c>
      <c r="AS30" s="755"/>
      <c r="AT30" s="755">
        <f>[2]DB!$AR$5</f>
        <v>0</v>
      </c>
      <c r="AU30" s="755"/>
      <c r="AV30" s="755">
        <f>[2]DB!$AT$5</f>
        <v>2</v>
      </c>
      <c r="AW30" s="755"/>
      <c r="AX30" s="755">
        <f>[2]DB!$AV$5</f>
        <v>0</v>
      </c>
      <c r="AY30" s="755"/>
      <c r="AZ30" s="755">
        <f>[2]DB!$AX$5</f>
        <v>1</v>
      </c>
      <c r="BA30" s="755"/>
      <c r="BB30" s="755">
        <f>[2]DB!$AZ$5</f>
        <v>0</v>
      </c>
      <c r="BC30" s="755"/>
      <c r="BD30" s="755">
        <f>[2]DB!$BB$5</f>
        <v>1</v>
      </c>
      <c r="BE30" s="755"/>
      <c r="BF30" s="755">
        <f>[2]DB!$BD$5</f>
        <v>0</v>
      </c>
      <c r="BG30" s="755"/>
      <c r="BH30" s="755">
        <f>[2]DB!$BF$5</f>
        <v>0</v>
      </c>
      <c r="BI30" s="755"/>
      <c r="BJ30" s="755">
        <f>[2]DB!$BH$5</f>
        <v>0</v>
      </c>
      <c r="BK30" s="755"/>
      <c r="BL30" s="755">
        <f>[2]DB!$BJ$5</f>
        <v>0</v>
      </c>
      <c r="BM30" s="755"/>
      <c r="BN30" s="755">
        <f>[2]DB!$BL$5</f>
        <v>2</v>
      </c>
      <c r="BO30" s="755"/>
      <c r="BP30" s="755">
        <f>[2]DB!$BN$5</f>
        <v>0</v>
      </c>
      <c r="BQ30" s="755"/>
      <c r="BR30" s="755">
        <f>[2]DB!$BP$5</f>
        <v>1</v>
      </c>
      <c r="BS30" s="755"/>
      <c r="BT30" s="755">
        <f>[2]DB!$BR$5</f>
        <v>0</v>
      </c>
      <c r="BU30" s="755"/>
      <c r="BV30" s="755">
        <f>[2]DB!$BT$5</f>
        <v>1</v>
      </c>
      <c r="BW30" s="755"/>
      <c r="BX30" s="755">
        <f>[2]DB!$BV$5</f>
        <v>0</v>
      </c>
      <c r="BY30" s="755"/>
      <c r="BZ30" s="755">
        <f>[2]DB!$BX$5</f>
        <v>0</v>
      </c>
      <c r="CA30" s="755"/>
      <c r="CB30" s="755">
        <f>[2]DB!$BZ$5</f>
        <v>0</v>
      </c>
      <c r="CC30" s="755"/>
      <c r="CD30" s="755">
        <f>[2]DB!$CB$5</f>
        <v>0</v>
      </c>
      <c r="CE30" s="755"/>
      <c r="CF30" s="755">
        <f>[2]DB!$CD$5</f>
        <v>2</v>
      </c>
      <c r="CG30" s="755"/>
      <c r="CH30" s="755">
        <f>[2]DB!$CF$5</f>
        <v>0</v>
      </c>
      <c r="CI30" s="755"/>
      <c r="CJ30" s="755">
        <f>[2]DB!$CH$5</f>
        <v>1</v>
      </c>
      <c r="CK30" s="755"/>
      <c r="CL30" s="755">
        <f>[2]DB!$CJ$5</f>
        <v>0</v>
      </c>
      <c r="CM30" s="755"/>
      <c r="CN30" s="755">
        <f>[2]DB!$CL$5</f>
        <v>1</v>
      </c>
      <c r="CO30" s="755"/>
      <c r="CP30" s="755">
        <f>[2]DB!$CN$5</f>
        <v>0</v>
      </c>
      <c r="CQ30" s="755"/>
      <c r="CR30" s="755">
        <f>[2]DB!$CP$5</f>
        <v>0</v>
      </c>
      <c r="CS30" s="755"/>
      <c r="CT30" s="755">
        <f>[2]DB!$CR$5</f>
        <v>0</v>
      </c>
      <c r="CU30" s="755"/>
      <c r="CV30" s="755">
        <f>[2]DB!$CT$5</f>
        <v>2</v>
      </c>
      <c r="CW30" s="755"/>
      <c r="CX30" s="755">
        <f>[2]DB!$CV$5</f>
        <v>0</v>
      </c>
      <c r="CY30" s="781"/>
      <c r="CZ30" s="173"/>
      <c r="DA30" s="200"/>
      <c r="DB30" s="192"/>
      <c r="DC30" s="332"/>
      <c r="DD30" s="332"/>
      <c r="DE30" s="332"/>
      <c r="DF30" s="332"/>
      <c r="DG30" s="332"/>
      <c r="SM30" s="145">
        <f>[3]DB!$SJ$50</f>
        <v>0</v>
      </c>
      <c r="SO30" s="145">
        <f>[3]DB!$SL$50</f>
        <v>0</v>
      </c>
      <c r="SQ30" s="145">
        <f>[3]DB!$SN$50</f>
        <v>0</v>
      </c>
      <c r="SS30" s="145">
        <f>[3]DB!$SP$50</f>
        <v>0</v>
      </c>
      <c r="SU30" s="145">
        <f>[3]DB!$SR$50</f>
        <v>0</v>
      </c>
      <c r="SW30" s="145">
        <f>[3]DB!$ST$50</f>
        <v>0</v>
      </c>
      <c r="SY30" s="145">
        <f>[3]DB!$SV$50</f>
        <v>0</v>
      </c>
      <c r="TA30" s="145">
        <f>[3]DB!$SX$50</f>
        <v>0</v>
      </c>
      <c r="TC30" s="145">
        <f>[3]DB!$SZ$50</f>
        <v>0</v>
      </c>
      <c r="TE30" s="145">
        <f>[3]DB!$TB$50</f>
        <v>0</v>
      </c>
      <c r="TG30" s="145">
        <f>[3]DB!$TD$50</f>
        <v>0</v>
      </c>
      <c r="TI30" s="145">
        <f>[3]DB!$TF$50</f>
        <v>0</v>
      </c>
      <c r="TK30" s="145">
        <f>[3]DB!$TH$50</f>
        <v>0</v>
      </c>
      <c r="TM30" s="145">
        <f>[3]DB!$TJ$50</f>
        <v>0</v>
      </c>
      <c r="TO30" s="145">
        <f>[3]DB!$TL$50</f>
        <v>0</v>
      </c>
      <c r="TQ30" s="145">
        <f>[3]DB!$TN$50</f>
        <v>0</v>
      </c>
      <c r="TS30" s="145">
        <f>[3]DB!$TP$50</f>
        <v>0</v>
      </c>
      <c r="TU30" s="145">
        <f>[3]DB!$TR$50</f>
        <v>0</v>
      </c>
      <c r="TW30" s="145">
        <f>[3]DB!$TT$50</f>
        <v>0</v>
      </c>
      <c r="TY30" s="145">
        <f>[3]DB!$TV$50</f>
        <v>0</v>
      </c>
      <c r="UA30" s="145">
        <f>[3]DB!$TX$50</f>
        <v>0</v>
      </c>
      <c r="UC30" s="145">
        <f>[3]DB!$TZ$50</f>
        <v>0</v>
      </c>
      <c r="UE30" s="145">
        <f>[3]DB!$UB$50</f>
        <v>0</v>
      </c>
      <c r="UG30" s="145">
        <f>[3]DB!$UD$50</f>
        <v>0</v>
      </c>
      <c r="UI30" s="145">
        <f>[3]DB!$UF$50</f>
        <v>0</v>
      </c>
      <c r="UK30" s="145">
        <f>[3]DB!$UH$50</f>
        <v>0</v>
      </c>
      <c r="UM30" s="145">
        <f>[3]DB!$UJ$50</f>
        <v>0</v>
      </c>
      <c r="UO30" s="145">
        <f>[3]DB!$UL$50</f>
        <v>0</v>
      </c>
      <c r="UQ30" s="145">
        <f>[3]DB!$UN$50</f>
        <v>0</v>
      </c>
      <c r="US30" s="145">
        <f>[3]DB!$UP$50</f>
        <v>0</v>
      </c>
      <c r="UU30" s="145">
        <f>[3]DB!$UR$50</f>
        <v>0</v>
      </c>
      <c r="UW30" s="145">
        <f>[3]DB!$UT$50</f>
        <v>0</v>
      </c>
      <c r="UY30" s="145">
        <f>[3]DB!$UV$50</f>
        <v>0</v>
      </c>
      <c r="VA30" s="145">
        <f>[3]DB!$UX$50</f>
        <v>0</v>
      </c>
      <c r="VC30" s="145">
        <f>[3]DB!$UZ$50</f>
        <v>0</v>
      </c>
      <c r="VE30" s="145">
        <f>[3]DB!$VB$50</f>
        <v>0</v>
      </c>
      <c r="VG30" s="145">
        <f>[3]DB!$VD$50</f>
        <v>0</v>
      </c>
      <c r="VI30" s="145">
        <f>[3]DB!$VF$50</f>
        <v>0</v>
      </c>
      <c r="VK30" s="145">
        <f>[3]DB!$VH$50</f>
        <v>0</v>
      </c>
      <c r="VM30" s="145">
        <f>[3]DB!$VJ$50</f>
        <v>0</v>
      </c>
      <c r="VO30" s="145">
        <f>[3]DB!$VL$50</f>
        <v>0</v>
      </c>
      <c r="VQ30" s="145">
        <f>[3]DB!$VN$50</f>
        <v>0</v>
      </c>
      <c r="VS30" s="145">
        <f>[3]DB!$VP$50</f>
        <v>0</v>
      </c>
      <c r="VU30" s="145">
        <f>[3]DB!$VR$50</f>
        <v>0</v>
      </c>
      <c r="VW30" s="145">
        <f>[3]DB!$VT$50</f>
        <v>0</v>
      </c>
      <c r="VY30" s="145">
        <f>[3]DB!$VV$50</f>
        <v>0</v>
      </c>
      <c r="WA30" s="145">
        <f>[3]DB!$VX$50</f>
        <v>0</v>
      </c>
      <c r="WC30" s="145">
        <f>[3]DB!$VZ$50</f>
        <v>0</v>
      </c>
      <c r="WE30" s="145">
        <f>[3]DB!$WB$50</f>
        <v>0</v>
      </c>
      <c r="WG30" s="145">
        <f>[3]DB!$WD$50</f>
        <v>0</v>
      </c>
      <c r="WI30" s="145">
        <f>[3]DB!$WF$50</f>
        <v>0</v>
      </c>
      <c r="WK30" s="145">
        <f>[3]DB!$WH$50</f>
        <v>0</v>
      </c>
      <c r="WM30" s="145">
        <f>[3]DB!$WJ$50</f>
        <v>0</v>
      </c>
      <c r="WO30" s="145">
        <f>[3]DB!$WL$50</f>
        <v>0</v>
      </c>
      <c r="WQ30" s="145">
        <f>[3]DB!$WN$50</f>
        <v>0</v>
      </c>
      <c r="WS30" s="145">
        <f>[3]DB!$WP$50</f>
        <v>0</v>
      </c>
      <c r="WU30" s="145">
        <f>[3]DB!$WR$50</f>
        <v>0</v>
      </c>
      <c r="WW30" s="145">
        <f>[3]DB!$WT$50</f>
        <v>0</v>
      </c>
      <c r="WY30" s="145">
        <f>[3]DB!$WV$50</f>
        <v>0</v>
      </c>
      <c r="XA30" s="145">
        <f>[3]DB!$WX$50</f>
        <v>0</v>
      </c>
      <c r="XC30" s="145">
        <f>[3]DB!$WZ$50</f>
        <v>0</v>
      </c>
      <c r="XE30" s="145">
        <f>[3]DB!$XB$50</f>
        <v>0</v>
      </c>
      <c r="XG30" s="145">
        <f>[3]DB!$XD$50</f>
        <v>0</v>
      </c>
      <c r="XI30" s="145">
        <f>[3]DB!$XF$50</f>
        <v>0</v>
      </c>
      <c r="XK30" s="145">
        <f>[3]DB!$XH$50</f>
        <v>0</v>
      </c>
      <c r="XM30" s="145">
        <f>[3]DB!$XJ$50</f>
        <v>0</v>
      </c>
      <c r="XO30" s="145">
        <f>[3]DB!$XL$50</f>
        <v>0</v>
      </c>
      <c r="XQ30" s="145">
        <f>[3]DB!$XN$50</f>
        <v>0</v>
      </c>
      <c r="XS30" s="145">
        <f>[3]DB!$XP$50</f>
        <v>0</v>
      </c>
      <c r="XU30" s="145">
        <f>[3]DB!$XR$50</f>
        <v>0</v>
      </c>
      <c r="XW30" s="145">
        <f>[3]DB!$XT$50</f>
        <v>0</v>
      </c>
      <c r="XY30" s="145">
        <f>[3]DB!$XV$50</f>
        <v>0</v>
      </c>
      <c r="YA30" s="145">
        <f>[3]DB!$XX$50</f>
        <v>0</v>
      </c>
      <c r="YC30" s="145">
        <f>[3]DB!$XZ$50</f>
        <v>0</v>
      </c>
      <c r="YE30" s="145">
        <f>[3]DB!$YB$50</f>
        <v>0</v>
      </c>
      <c r="YG30" s="145">
        <f>[3]DB!$YD$50</f>
        <v>0</v>
      </c>
      <c r="YI30" s="145">
        <f>[3]DB!$YF$50</f>
        <v>0</v>
      </c>
      <c r="YK30" s="145">
        <f>[3]DB!$YH$50</f>
        <v>0</v>
      </c>
      <c r="YM30" s="145">
        <f>[3]DB!$YJ$50</f>
        <v>0</v>
      </c>
      <c r="YO30" s="145">
        <f>[3]DB!$YL$50</f>
        <v>0</v>
      </c>
      <c r="YQ30" s="145">
        <f>[3]DB!$YN$50</f>
        <v>0</v>
      </c>
      <c r="YS30" s="145">
        <f>[3]DB!$YP$50</f>
        <v>0</v>
      </c>
      <c r="YU30" s="145">
        <f>[3]DB!$YR$50</f>
        <v>0</v>
      </c>
      <c r="YW30" s="145">
        <f>[3]DB!$YT$50</f>
        <v>0</v>
      </c>
      <c r="YY30" s="145">
        <f>[3]DB!$YV$50</f>
        <v>0</v>
      </c>
      <c r="ZA30" s="145">
        <f>[3]DB!$YX$50</f>
        <v>0</v>
      </c>
      <c r="ZC30" s="145">
        <f>[3]DB!$YZ$50</f>
        <v>0</v>
      </c>
      <c r="ZE30" s="145">
        <f>[3]DB!$ZB$50</f>
        <v>0</v>
      </c>
      <c r="ZG30" s="145">
        <f>[3]DB!$ZD$50</f>
        <v>0</v>
      </c>
      <c r="ZI30" s="145">
        <f>[3]DB!$ZF$50</f>
        <v>0</v>
      </c>
      <c r="ZK30" s="145">
        <f>[3]DB!$ZH$50</f>
        <v>0</v>
      </c>
      <c r="ZM30" s="145">
        <f>[3]DB!$ZJ$50</f>
        <v>0</v>
      </c>
      <c r="ZO30" s="145">
        <f>[3]DB!$ZL$50</f>
        <v>0</v>
      </c>
      <c r="ZQ30" s="145">
        <f>[3]DB!$ZN$50</f>
        <v>0</v>
      </c>
      <c r="ZS30" s="145">
        <f>[3]DB!$ZP$50</f>
        <v>0</v>
      </c>
      <c r="ZU30" s="145">
        <f>[3]DB!$ZR$50</f>
        <v>0</v>
      </c>
      <c r="ZW30" s="145">
        <f>[3]DB!$ZT$50</f>
        <v>0</v>
      </c>
      <c r="ZY30" s="145">
        <f>[3]DB!$ZV$50</f>
        <v>0</v>
      </c>
      <c r="AAA30" s="145">
        <f>[3]DB!$ZX$50</f>
        <v>0</v>
      </c>
      <c r="AAC30" s="145">
        <f>[3]DB!$ZZ$50</f>
        <v>0</v>
      </c>
      <c r="AAE30" s="145">
        <f>[3]DB!$AAB$50</f>
        <v>0</v>
      </c>
      <c r="AAG30" s="145">
        <f>[3]DB!$AAD$50</f>
        <v>0</v>
      </c>
      <c r="AAI30" s="145">
        <f>[3]DB!$AAF$50</f>
        <v>0</v>
      </c>
      <c r="AAK30" s="145">
        <f>[3]DB!$AAH$50</f>
        <v>0</v>
      </c>
      <c r="AAM30" s="145">
        <f>[3]DB!$AAJ$50</f>
        <v>0</v>
      </c>
      <c r="AAO30" s="145">
        <f>[3]DB!$AAL$50</f>
        <v>0</v>
      </c>
      <c r="AAQ30" s="145">
        <f>[3]DB!$AAN$50</f>
        <v>0</v>
      </c>
      <c r="AAS30" s="145">
        <f>[3]DB!$AAP$50</f>
        <v>0</v>
      </c>
      <c r="AAU30" s="145">
        <f>[3]DB!$AAR$50</f>
        <v>0</v>
      </c>
      <c r="AAW30" s="145">
        <f>[3]DB!$AAT$50</f>
        <v>0</v>
      </c>
      <c r="AAY30" s="145">
        <f>[3]DB!$AAV$50</f>
        <v>0</v>
      </c>
      <c r="ABA30" s="145">
        <f>[3]DB!$AAX$50</f>
        <v>0</v>
      </c>
      <c r="ABC30" s="145">
        <f>[3]DB!$AAZ$50</f>
        <v>0</v>
      </c>
      <c r="ABE30" s="145">
        <f>[3]DB!$ABB$50</f>
        <v>0</v>
      </c>
      <c r="ABG30" s="145">
        <f>[3]DB!$ABD$50</f>
        <v>0</v>
      </c>
      <c r="ABI30" s="145">
        <f>[3]DB!$ABF$50</f>
        <v>0</v>
      </c>
      <c r="ABK30" s="145">
        <f>[3]DB!$ABH$50</f>
        <v>0</v>
      </c>
      <c r="ABM30" s="145">
        <f>[3]DB!$ABJ$50</f>
        <v>0</v>
      </c>
      <c r="ABO30" s="145">
        <f>[3]DB!$ABL$50</f>
        <v>0</v>
      </c>
      <c r="ABQ30" s="145">
        <f>[3]DB!$ABN$50</f>
        <v>0</v>
      </c>
      <c r="ABS30" s="145">
        <f>[3]DB!$ABP$50</f>
        <v>0</v>
      </c>
      <c r="ABU30" s="145">
        <f>[3]DB!$ABR$50</f>
        <v>0</v>
      </c>
      <c r="ABW30" s="145">
        <f>[3]DB!$ABT$50</f>
        <v>0</v>
      </c>
      <c r="ABY30" s="145">
        <f>[3]DB!$ABV$50</f>
        <v>0</v>
      </c>
      <c r="ACA30" s="145">
        <f>[3]DB!$ABX$50</f>
        <v>0</v>
      </c>
      <c r="ACC30" s="145">
        <f>[3]DB!$ABZ$50</f>
        <v>0</v>
      </c>
      <c r="ACE30" s="145">
        <f>[3]DB!$ACB$50</f>
        <v>0</v>
      </c>
      <c r="ACG30" s="145">
        <f>[3]DB!$ACD$50</f>
        <v>0</v>
      </c>
      <c r="ACI30" s="145">
        <f>[3]DB!$ACF$50</f>
        <v>0</v>
      </c>
      <c r="ACK30" s="145">
        <f>[3]DB!$ACH$50</f>
        <v>0</v>
      </c>
      <c r="ACM30" s="145">
        <f>[3]DB!$ACJ$50</f>
        <v>0</v>
      </c>
      <c r="ACO30" s="145">
        <f>[3]DB!$ACL$50</f>
        <v>0</v>
      </c>
      <c r="ACQ30" s="145">
        <f>[3]DB!$ACN$50</f>
        <v>0</v>
      </c>
      <c r="ACS30" s="145">
        <f>[3]DB!$ACP$50</f>
        <v>0</v>
      </c>
      <c r="ACU30" s="145">
        <f>[3]DB!$ACR$50</f>
        <v>0</v>
      </c>
      <c r="ACW30" s="145">
        <f>[3]DB!$ACT$50</f>
        <v>0</v>
      </c>
      <c r="ACY30" s="145">
        <f>[3]DB!$ACV$50</f>
        <v>0</v>
      </c>
      <c r="ADA30" s="145">
        <f>[3]DB!$ACX$50</f>
        <v>0</v>
      </c>
      <c r="ADC30" s="145">
        <f>[3]DB!$ACZ$50</f>
        <v>0</v>
      </c>
      <c r="ADE30" s="145">
        <f>[3]DB!$ADB$50</f>
        <v>0</v>
      </c>
      <c r="ADG30" s="145">
        <f>[3]DB!$ADD$50</f>
        <v>0</v>
      </c>
      <c r="ADI30" s="145">
        <f>[3]DB!$ADF$50</f>
        <v>0</v>
      </c>
      <c r="ADK30" s="145">
        <f>[3]DB!$ADH$50</f>
        <v>0</v>
      </c>
      <c r="ADM30" s="145">
        <f>[3]DB!$ADJ$50</f>
        <v>0</v>
      </c>
      <c r="ADO30" s="145">
        <f>[3]DB!$ADL$50</f>
        <v>0</v>
      </c>
      <c r="ADQ30" s="145">
        <f>[3]DB!$ADN$50</f>
        <v>0</v>
      </c>
      <c r="ADS30" s="145">
        <f>[3]DB!$ADP$50</f>
        <v>0</v>
      </c>
      <c r="ADU30" s="145">
        <f>[3]DB!$ADR$50</f>
        <v>0</v>
      </c>
      <c r="ADW30" s="145">
        <f>[3]DB!$ADT$50</f>
        <v>0</v>
      </c>
      <c r="ADY30" s="145">
        <f>[3]DB!$ADV$50</f>
        <v>0</v>
      </c>
      <c r="AEA30" s="145">
        <f>[3]DB!$ADX$50</f>
        <v>0</v>
      </c>
      <c r="AEC30" s="145">
        <f>[3]DB!$ADZ$50</f>
        <v>0</v>
      </c>
      <c r="AEE30" s="145">
        <f>[3]DB!$AEB$50</f>
        <v>0</v>
      </c>
      <c r="AEG30" s="145">
        <f>[3]DB!$AED$50</f>
        <v>0</v>
      </c>
      <c r="AEI30" s="145">
        <f>[3]DB!$AEF$50</f>
        <v>0</v>
      </c>
      <c r="AEK30" s="145">
        <f>[3]DB!$AEH$50</f>
        <v>0</v>
      </c>
      <c r="AEM30" s="145">
        <f>[3]DB!$AEJ$50</f>
        <v>0</v>
      </c>
      <c r="AEO30" s="145">
        <f>[3]DB!$AEL$50</f>
        <v>0</v>
      </c>
      <c r="AEQ30" s="145">
        <f>[3]DB!$AEN$50</f>
        <v>0</v>
      </c>
      <c r="AES30" s="145">
        <f>[3]DB!$AEP$50</f>
        <v>0</v>
      </c>
      <c r="AEU30" s="145">
        <f>[3]DB!$AER$50</f>
        <v>0</v>
      </c>
      <c r="AEW30" s="145">
        <f>[3]DB!$AET$50</f>
        <v>0</v>
      </c>
      <c r="AEY30" s="145">
        <f>[3]DB!$AEV$50</f>
        <v>0</v>
      </c>
      <c r="AFA30" s="145">
        <f>[3]DB!$AEX$50</f>
        <v>0</v>
      </c>
      <c r="AFC30" s="145">
        <f>[3]DB!$AEZ$50</f>
        <v>0</v>
      </c>
      <c r="AFE30" s="145">
        <f>[3]DB!$AFB$50</f>
        <v>0</v>
      </c>
      <c r="AFG30" s="145">
        <f>[3]DB!$AFD$50</f>
        <v>0</v>
      </c>
      <c r="AFI30" s="145">
        <f>[3]DB!$AFF$50</f>
        <v>0</v>
      </c>
      <c r="AFK30" s="145">
        <f>[3]DB!$AFH$50</f>
        <v>0</v>
      </c>
      <c r="AFM30" s="145">
        <f>[3]DB!$AFJ$50</f>
        <v>0</v>
      </c>
      <c r="AFO30" s="145">
        <f>[3]DB!$AFL$50</f>
        <v>0</v>
      </c>
      <c r="AFQ30" s="145">
        <f>[3]DB!$AFN$50</f>
        <v>0</v>
      </c>
      <c r="AFS30" s="145">
        <f>[3]DB!$AFP$50</f>
        <v>0</v>
      </c>
      <c r="AFU30" s="145">
        <f>[3]DB!$AFR$50</f>
        <v>0</v>
      </c>
      <c r="AFW30" s="145">
        <f>[3]DB!$AFT$50</f>
        <v>0</v>
      </c>
      <c r="AFY30" s="145">
        <f>[3]DB!$AFV$50</f>
        <v>0</v>
      </c>
      <c r="AGA30" s="145">
        <f>[3]DB!$AFX$50</f>
        <v>0</v>
      </c>
      <c r="AGC30" s="145">
        <f>[3]DB!$AFZ$50</f>
        <v>0</v>
      </c>
      <c r="AGE30" s="145">
        <f>[3]DB!$AGB$50</f>
        <v>0</v>
      </c>
      <c r="AGG30" s="145">
        <f>[3]DB!$AGD$50</f>
        <v>0</v>
      </c>
      <c r="AGI30" s="145">
        <f>[3]DB!$AGF$50</f>
        <v>0</v>
      </c>
      <c r="AGK30" s="145">
        <f>[3]DB!$AGH$50</f>
        <v>0</v>
      </c>
      <c r="AGM30" s="145">
        <f>[3]DB!$AGJ$50</f>
        <v>0</v>
      </c>
      <c r="AGO30" s="145">
        <f>[3]DB!$AGL$50</f>
        <v>0</v>
      </c>
      <c r="AGQ30" s="145">
        <f>[3]DB!$AGN$50</f>
        <v>0</v>
      </c>
      <c r="AGS30" s="145">
        <f>[3]DB!$AGP$50</f>
        <v>0</v>
      </c>
      <c r="AGU30" s="145">
        <f>[3]DB!$AGR$50</f>
        <v>0</v>
      </c>
      <c r="AGW30" s="145">
        <f>[3]DB!$AGT$50</f>
        <v>0</v>
      </c>
      <c r="AGY30" s="145">
        <f>[3]DB!$AGV$50</f>
        <v>0</v>
      </c>
      <c r="AHA30" s="145">
        <f>[3]DB!$AGX$50</f>
        <v>0</v>
      </c>
      <c r="AHC30" s="145">
        <f>[3]DB!$AGZ$50</f>
        <v>0</v>
      </c>
      <c r="AHE30" s="145">
        <f>[3]DB!$AHB$50</f>
        <v>0</v>
      </c>
      <c r="AHG30" s="145">
        <f>[3]DB!$AHD$50</f>
        <v>0</v>
      </c>
      <c r="AHI30" s="145">
        <f>[3]DB!$AHF$50</f>
        <v>0</v>
      </c>
      <c r="AHK30" s="145">
        <f>[3]DB!$AHH$50</f>
        <v>0</v>
      </c>
      <c r="AHM30" s="145">
        <f>[3]DB!$AHJ$50</f>
        <v>0</v>
      </c>
      <c r="AHO30" s="145">
        <f>[3]DB!$AHL$50</f>
        <v>0</v>
      </c>
      <c r="AHQ30" s="145">
        <f>[3]DB!$AHN$50</f>
        <v>0</v>
      </c>
      <c r="AHS30" s="145">
        <f>[3]DB!$AHP$50</f>
        <v>0</v>
      </c>
      <c r="AHU30" s="145">
        <f>[3]DB!$AHR$50</f>
        <v>0</v>
      </c>
      <c r="AHW30" s="145">
        <f>[3]DB!$AHT$50</f>
        <v>0</v>
      </c>
      <c r="AHY30" s="145">
        <f>[3]DB!$AHV$50</f>
        <v>0</v>
      </c>
      <c r="AIA30" s="145">
        <f>[3]DB!$AHX$50</f>
        <v>0</v>
      </c>
      <c r="AIC30" s="145">
        <f>[3]DB!$AHZ$50</f>
        <v>0</v>
      </c>
      <c r="AIE30" s="145">
        <f>[3]DB!$AIB$50</f>
        <v>0</v>
      </c>
      <c r="AIG30" s="145">
        <f>[3]DB!$AID$50</f>
        <v>0</v>
      </c>
      <c r="AII30" s="145">
        <f>[3]DB!$AIF$50</f>
        <v>0</v>
      </c>
      <c r="AIK30" s="145">
        <f>[3]DB!$AIH$50</f>
        <v>0</v>
      </c>
      <c r="AIM30" s="145">
        <f>[3]DB!$AIJ$50</f>
        <v>0</v>
      </c>
      <c r="AIO30" s="145">
        <f>[3]DB!$AIL$50</f>
        <v>0</v>
      </c>
      <c r="AIQ30" s="145">
        <f>[3]DB!$AIN$50</f>
        <v>0</v>
      </c>
      <c r="AIS30" s="145">
        <f>[3]DB!$AIP$50</f>
        <v>0</v>
      </c>
      <c r="AIU30" s="145">
        <f>[3]DB!$AIR$50</f>
        <v>0</v>
      </c>
      <c r="AIW30" s="145">
        <f>[3]DB!$AIT$50</f>
        <v>0</v>
      </c>
      <c r="AIY30" s="145">
        <f>[3]DB!$AIV$50</f>
        <v>0</v>
      </c>
      <c r="AJA30" s="145">
        <f>[3]DB!$AIX$50</f>
        <v>0</v>
      </c>
      <c r="AJC30" s="145">
        <f>[3]DB!$AIZ$50</f>
        <v>0</v>
      </c>
      <c r="AJE30" s="145">
        <f>[3]DB!$AJB$50</f>
        <v>0</v>
      </c>
      <c r="AJG30" s="145">
        <f>[3]DB!$AJD$50</f>
        <v>0</v>
      </c>
      <c r="AJI30" s="145">
        <f>[3]DB!$AJF$50</f>
        <v>0</v>
      </c>
      <c r="AJK30" s="145">
        <f>[3]DB!$AJH$50</f>
        <v>0</v>
      </c>
      <c r="AJM30" s="145">
        <f>[3]DB!$AJJ$50</f>
        <v>0</v>
      </c>
      <c r="AJO30" s="145">
        <f>[3]DB!$AJL$50</f>
        <v>0</v>
      </c>
      <c r="AJQ30" s="145">
        <f>[3]DB!$AJN$50</f>
        <v>0</v>
      </c>
      <c r="AJS30" s="145">
        <f>[3]DB!$AJP$50</f>
        <v>0</v>
      </c>
      <c r="AJU30" s="145">
        <f>[3]DB!$AJR$50</f>
        <v>0</v>
      </c>
      <c r="AJW30" s="145">
        <f>[3]DB!$AJT$50</f>
        <v>0</v>
      </c>
      <c r="AJY30" s="145">
        <f>[3]DB!$AJV$50</f>
        <v>0</v>
      </c>
      <c r="AKA30" s="145">
        <f>[3]DB!$AJX$50</f>
        <v>0</v>
      </c>
      <c r="AKC30" s="145">
        <f>[3]DB!$AJZ$50</f>
        <v>0</v>
      </c>
      <c r="AKE30" s="145">
        <f>[3]DB!$AKB$50</f>
        <v>0</v>
      </c>
      <c r="AKG30" s="145">
        <f>[3]DB!$AKD$50</f>
        <v>0</v>
      </c>
      <c r="AKI30" s="145">
        <f>[3]DB!$AKF$50</f>
        <v>0</v>
      </c>
      <c r="AKK30" s="145">
        <f>[3]DB!$AKH$50</f>
        <v>0</v>
      </c>
      <c r="AKM30" s="145">
        <f>[3]DB!$AKJ$50</f>
        <v>0</v>
      </c>
      <c r="AKO30" s="145">
        <f>[3]DB!$AKL$50</f>
        <v>0</v>
      </c>
      <c r="AKQ30" s="145">
        <f>[3]DB!$AKN$50</f>
        <v>0</v>
      </c>
      <c r="AKS30" s="145">
        <f>[3]DB!$AKP$50</f>
        <v>0</v>
      </c>
      <c r="AKU30" s="145">
        <f>[3]DB!$AKR$50</f>
        <v>0</v>
      </c>
      <c r="AKW30" s="145">
        <f>[3]DB!$AKT$50</f>
        <v>0</v>
      </c>
      <c r="AKY30" s="145">
        <f>[3]DB!$AKV$50</f>
        <v>0</v>
      </c>
      <c r="ALA30" s="145">
        <f>[3]DB!$AKX$50</f>
        <v>0</v>
      </c>
      <c r="ALC30" s="145">
        <f>[3]DB!$AKZ$50</f>
        <v>0</v>
      </c>
      <c r="ALE30" s="145">
        <f>[3]DB!$ALB$50</f>
        <v>0</v>
      </c>
      <c r="ALG30" s="145">
        <f>[3]DB!$ALD$50</f>
        <v>0</v>
      </c>
      <c r="ALI30" s="145">
        <f>[3]DB!$ALF$50</f>
        <v>0</v>
      </c>
      <c r="ALK30" s="145">
        <f>[3]DB!$ALH$50</f>
        <v>0</v>
      </c>
      <c r="ALM30" s="145">
        <f>[3]DB!$ALJ$50</f>
        <v>0</v>
      </c>
      <c r="ALO30" s="145">
        <f>[3]DB!$ALL$50</f>
        <v>0</v>
      </c>
      <c r="ALQ30" s="145">
        <f>[3]DB!$ALN$50</f>
        <v>0</v>
      </c>
      <c r="ALS30" s="145">
        <f>[3]DB!$ALP$50</f>
        <v>0</v>
      </c>
      <c r="ALU30" s="145">
        <f>[3]DB!$ALR$50</f>
        <v>0</v>
      </c>
      <c r="ALW30" s="145">
        <f>[3]DB!$ALT$50</f>
        <v>0</v>
      </c>
      <c r="ALY30" s="145">
        <f>[3]DB!$ALV$50</f>
        <v>0</v>
      </c>
      <c r="AMA30" s="145">
        <f>[3]DB!$ALX$50</f>
        <v>0</v>
      </c>
      <c r="AMC30" s="145">
        <f>[3]DB!$ALZ$50</f>
        <v>0</v>
      </c>
      <c r="AME30" s="145">
        <f>[3]DB!$AMB$50</f>
        <v>0</v>
      </c>
      <c r="AMG30" s="145">
        <f>[3]DB!$AMD$50</f>
        <v>0</v>
      </c>
      <c r="AMI30" s="145">
        <f>[3]DB!$AMF$50</f>
        <v>0</v>
      </c>
      <c r="AMK30" s="145">
        <f>[3]DB!$AMH$50</f>
        <v>0</v>
      </c>
      <c r="AMM30" s="145">
        <f>[3]DB!$AMJ$50</f>
        <v>0</v>
      </c>
      <c r="AMO30" s="145">
        <f>[3]DB!$AML$50</f>
        <v>0</v>
      </c>
      <c r="AMQ30" s="145">
        <f>[3]DB!$AMN$50</f>
        <v>0</v>
      </c>
      <c r="AMS30" s="145">
        <f>[3]DB!$AMP$50</f>
        <v>0</v>
      </c>
      <c r="AMU30" s="145">
        <f>[3]DB!$AMR$50</f>
        <v>0</v>
      </c>
      <c r="AMW30" s="145">
        <f>[3]DB!$AMT$50</f>
        <v>0</v>
      </c>
      <c r="AMY30" s="145">
        <f>[3]DB!$AMV$50</f>
        <v>0</v>
      </c>
      <c r="ANA30" s="145">
        <f>[3]DB!$AMX$50</f>
        <v>0</v>
      </c>
      <c r="ANC30" s="145">
        <f>[3]DB!$AMZ$50</f>
        <v>0</v>
      </c>
      <c r="ANE30" s="145">
        <f>[3]DB!$ANB$50</f>
        <v>0</v>
      </c>
      <c r="ANG30" s="145">
        <f>[3]DB!$AND$50</f>
        <v>0</v>
      </c>
      <c r="ANI30" s="145">
        <f>[3]DB!$ANF$50</f>
        <v>0</v>
      </c>
      <c r="ANK30" s="145">
        <f>[3]DB!$ANH$50</f>
        <v>0</v>
      </c>
      <c r="ANM30" s="145">
        <f>[3]DB!$ANJ$50</f>
        <v>0</v>
      </c>
      <c r="ANO30" s="145">
        <f>[3]DB!$ANL$50</f>
        <v>0</v>
      </c>
      <c r="ANQ30" s="145">
        <f>[3]DB!$ANN$50</f>
        <v>0</v>
      </c>
      <c r="ANS30" s="145">
        <f>[3]DB!$ANP$50</f>
        <v>0</v>
      </c>
      <c r="ANU30" s="145">
        <f>[3]DB!$ANR$50</f>
        <v>0</v>
      </c>
      <c r="ANW30" s="145">
        <f>[3]DB!$ANT$50</f>
        <v>0</v>
      </c>
      <c r="ANY30" s="145">
        <f>[3]DB!$ANV$50</f>
        <v>0</v>
      </c>
      <c r="AOA30" s="145">
        <f>[3]DB!$ANX$50</f>
        <v>0</v>
      </c>
      <c r="AOC30" s="145">
        <f>[3]DB!$ANZ$50</f>
        <v>0</v>
      </c>
      <c r="AOE30" s="145">
        <f>[3]DB!$AOB$50</f>
        <v>0</v>
      </c>
      <c r="AOG30" s="145">
        <f>[3]DB!$AOD$50</f>
        <v>0</v>
      </c>
      <c r="AOI30" s="145">
        <f>[3]DB!$AOF$50</f>
        <v>0</v>
      </c>
      <c r="AOK30" s="145">
        <f>[3]DB!$AOH$50</f>
        <v>0</v>
      </c>
      <c r="AOM30" s="145">
        <f>[3]DB!$AOJ$50</f>
        <v>0</v>
      </c>
      <c r="AOO30" s="145">
        <f>[3]DB!$AOL$50</f>
        <v>0</v>
      </c>
      <c r="AOQ30" s="145">
        <f>[3]DB!$AON$50</f>
        <v>0</v>
      </c>
      <c r="AOS30" s="145">
        <f>[3]DB!$AOP$50</f>
        <v>0</v>
      </c>
      <c r="AOU30" s="145">
        <f>[3]DB!$AOR$50</f>
        <v>0</v>
      </c>
      <c r="AOW30" s="145">
        <f>[3]DB!$AOT$50</f>
        <v>0</v>
      </c>
      <c r="AOY30" s="145">
        <f>[3]DB!$AOV$50</f>
        <v>0</v>
      </c>
      <c r="APA30" s="145">
        <f>[3]DB!$AOX$50</f>
        <v>0</v>
      </c>
      <c r="APC30" s="145">
        <f>[3]DB!$AOZ$50</f>
        <v>0</v>
      </c>
      <c r="APE30" s="145">
        <f>[3]DB!$APB$50</f>
        <v>0</v>
      </c>
      <c r="APG30" s="145">
        <f>[3]DB!$APD$50</f>
        <v>0</v>
      </c>
      <c r="API30" s="145">
        <f>[3]DB!$APF$50</f>
        <v>0</v>
      </c>
      <c r="APK30" s="145">
        <f>[3]DB!$APH$50</f>
        <v>0</v>
      </c>
      <c r="APM30" s="145">
        <f>[3]DB!$APJ$50</f>
        <v>0</v>
      </c>
      <c r="APO30" s="145">
        <f>[3]DB!$APL$50</f>
        <v>0</v>
      </c>
      <c r="APQ30" s="145">
        <f>[3]DB!$APN$50</f>
        <v>0</v>
      </c>
      <c r="APS30" s="145">
        <f>[3]DB!$APP$50</f>
        <v>0</v>
      </c>
      <c r="APU30" s="145">
        <f>[3]DB!$APR$50</f>
        <v>0</v>
      </c>
      <c r="APW30" s="145">
        <f>[3]DB!$APT$50</f>
        <v>0</v>
      </c>
      <c r="APY30" s="145">
        <f>[3]DB!$APV$50</f>
        <v>0</v>
      </c>
      <c r="AQA30" s="145">
        <f>[3]DB!$APX$50</f>
        <v>0</v>
      </c>
      <c r="AQC30" s="145">
        <f>[3]DB!$APZ$50</f>
        <v>0</v>
      </c>
      <c r="AQE30" s="145">
        <f>[3]DB!$AQB$50</f>
        <v>0</v>
      </c>
      <c r="AQG30" s="145">
        <f>[3]DB!$AQD$50</f>
        <v>0</v>
      </c>
      <c r="AQI30" s="145">
        <f>[3]DB!$AQF$50</f>
        <v>0</v>
      </c>
      <c r="AQK30" s="145">
        <f>[3]DB!$AQH$50</f>
        <v>0</v>
      </c>
      <c r="AQM30" s="145">
        <f>[3]DB!$AQJ$50</f>
        <v>0</v>
      </c>
      <c r="AQO30" s="145">
        <f>[3]DB!$AQL$50</f>
        <v>0</v>
      </c>
      <c r="AQQ30" s="145">
        <f>[3]DB!$AQN$50</f>
        <v>0</v>
      </c>
      <c r="AQS30" s="145">
        <f>[3]DB!$AQP$50</f>
        <v>0</v>
      </c>
      <c r="AQU30" s="145">
        <f>[3]DB!$AQR$50</f>
        <v>0</v>
      </c>
      <c r="AQW30" s="145">
        <f>[3]DB!$AQT$50</f>
        <v>0</v>
      </c>
      <c r="AQY30" s="145">
        <f>[3]DB!$AQV$50</f>
        <v>0</v>
      </c>
      <c r="ARA30" s="145">
        <f>[3]DB!$AQX$50</f>
        <v>0</v>
      </c>
      <c r="ARC30" s="145">
        <f>[3]DB!$AQZ$50</f>
        <v>0</v>
      </c>
      <c r="ARE30" s="145">
        <f>[3]DB!$ARB$50</f>
        <v>0</v>
      </c>
      <c r="ARG30" s="145">
        <f>[3]DB!$ARD$50</f>
        <v>0</v>
      </c>
      <c r="ARI30" s="145">
        <f>[3]DB!$ARF$50</f>
        <v>0</v>
      </c>
      <c r="ARK30" s="145">
        <f>[3]DB!$ARH$50</f>
        <v>0</v>
      </c>
      <c r="ARM30" s="145">
        <f>[3]DB!$ARJ$50</f>
        <v>0</v>
      </c>
      <c r="ARO30" s="145">
        <f>[3]DB!$ARL$50</f>
        <v>0</v>
      </c>
      <c r="ARQ30" s="145">
        <f>[3]DB!$ARN$50</f>
        <v>0</v>
      </c>
      <c r="ARS30" s="145">
        <f>[3]DB!$ARP$50</f>
        <v>0</v>
      </c>
      <c r="ARU30" s="145">
        <f>[3]DB!$ARR$50</f>
        <v>0</v>
      </c>
      <c r="ARW30" s="145">
        <f>[3]DB!$ART$50</f>
        <v>0</v>
      </c>
      <c r="ARY30" s="145">
        <f>[3]DB!$ARV$50</f>
        <v>0</v>
      </c>
      <c r="ASA30" s="145">
        <f>[3]DB!$ARX$50</f>
        <v>0</v>
      </c>
      <c r="ASC30" s="145">
        <f>[3]DB!$ARZ$50</f>
        <v>0</v>
      </c>
      <c r="ASE30" s="145">
        <f>[3]DB!$ASB$50</f>
        <v>0</v>
      </c>
      <c r="ASG30" s="145">
        <f>[3]DB!$ASD$50</f>
        <v>0</v>
      </c>
      <c r="ASI30" s="145">
        <f>[3]DB!$ASF$50</f>
        <v>0</v>
      </c>
      <c r="ASK30" s="145">
        <f>[3]DB!$ASH$50</f>
        <v>0</v>
      </c>
      <c r="ASM30" s="145">
        <f>[3]DB!$ASJ$50</f>
        <v>0</v>
      </c>
      <c r="ASO30" s="145">
        <f>[3]DB!$ASL$50</f>
        <v>0</v>
      </c>
      <c r="ASQ30" s="145">
        <f>[3]DB!$ASN$50</f>
        <v>0</v>
      </c>
      <c r="ASS30" s="145">
        <f>[3]DB!$ASP$50</f>
        <v>0</v>
      </c>
      <c r="ASU30" s="145">
        <f>[3]DB!$ASR$50</f>
        <v>0</v>
      </c>
      <c r="ASW30" s="145">
        <f>[3]DB!$AST$50</f>
        <v>0</v>
      </c>
      <c r="ASY30" s="145">
        <f>[3]DB!$ASV$50</f>
        <v>0</v>
      </c>
      <c r="ATA30" s="145">
        <f>[3]DB!$ASX$50</f>
        <v>0</v>
      </c>
      <c r="ATC30" s="145">
        <f>[3]DB!$ASZ$50</f>
        <v>0</v>
      </c>
      <c r="ATE30" s="145">
        <f>[3]DB!$ATB$50</f>
        <v>0</v>
      </c>
      <c r="ATG30" s="145">
        <f>[3]DB!$ATD$50</f>
        <v>0</v>
      </c>
      <c r="ATI30" s="145">
        <f>[3]DB!$ATF$50</f>
        <v>0</v>
      </c>
      <c r="ATK30" s="145">
        <f>[3]DB!$ATH$50</f>
        <v>0</v>
      </c>
      <c r="ATM30" s="145">
        <f>[3]DB!$ATJ$50</f>
        <v>0</v>
      </c>
      <c r="ATO30" s="145">
        <f>[3]DB!$ATL$50</f>
        <v>0</v>
      </c>
      <c r="ATQ30" s="145">
        <f>[3]DB!$ATN$50</f>
        <v>0</v>
      </c>
      <c r="ATS30" s="145">
        <f>[3]DB!$ATP$50</f>
        <v>0</v>
      </c>
      <c r="ATU30" s="145">
        <f>[3]DB!$ATR$50</f>
        <v>0</v>
      </c>
      <c r="ATW30" s="145">
        <f>[3]DB!$ATT$50</f>
        <v>0</v>
      </c>
      <c r="ATY30" s="145">
        <f>[3]DB!$ATV$50</f>
        <v>0</v>
      </c>
      <c r="AUA30" s="145">
        <f>[3]DB!$ATX$50</f>
        <v>0</v>
      </c>
      <c r="AUC30" s="145">
        <f>[3]DB!$ATZ$50</f>
        <v>0</v>
      </c>
      <c r="AUE30" s="145">
        <f>[3]DB!$AUB$50</f>
        <v>0</v>
      </c>
      <c r="AUG30" s="145">
        <f>[3]DB!$AUD$50</f>
        <v>0</v>
      </c>
      <c r="AUI30" s="145">
        <f>[3]DB!$AUF$50</f>
        <v>0</v>
      </c>
      <c r="AUK30" s="145">
        <f>[3]DB!$AUH$50</f>
        <v>0</v>
      </c>
      <c r="AUM30" s="145">
        <f>[3]DB!$AUJ$50</f>
        <v>0</v>
      </c>
      <c r="AUO30" s="145">
        <f>[3]DB!$AUL$50</f>
        <v>0</v>
      </c>
      <c r="AUQ30" s="145">
        <f>[3]DB!$AUN$50</f>
        <v>0</v>
      </c>
      <c r="AUS30" s="145">
        <f>[3]DB!$AUP$50</f>
        <v>0</v>
      </c>
      <c r="AUU30" s="145">
        <f>[3]DB!$AUR$50</f>
        <v>0</v>
      </c>
      <c r="AUW30" s="145">
        <f>[3]DB!$AUT$50</f>
        <v>0</v>
      </c>
      <c r="AUY30" s="145">
        <f>[3]DB!$AUV$50</f>
        <v>0</v>
      </c>
      <c r="AVA30" s="145">
        <f>[3]DB!$AUX$50</f>
        <v>0</v>
      </c>
      <c r="AVC30" s="145">
        <f>[3]DB!$AUZ$50</f>
        <v>0</v>
      </c>
      <c r="AVE30" s="145">
        <f>[3]DB!$AVB$50</f>
        <v>0</v>
      </c>
      <c r="AVG30" s="145">
        <f>[3]DB!$AVD$50</f>
        <v>0</v>
      </c>
      <c r="AVI30" s="145">
        <f>[3]DB!$AVF$50</f>
        <v>0</v>
      </c>
      <c r="AVK30" s="145">
        <f>[3]DB!$AVH$50</f>
        <v>0</v>
      </c>
      <c r="AVM30" s="145">
        <f>[3]DB!$AVJ$50</f>
        <v>0</v>
      </c>
      <c r="AVO30" s="145">
        <f>[3]DB!$AVL$50</f>
        <v>0</v>
      </c>
      <c r="AVQ30" s="145">
        <f>[3]DB!$AVN$50</f>
        <v>0</v>
      </c>
      <c r="AVS30" s="145">
        <f>[3]DB!$AVP$50</f>
        <v>0</v>
      </c>
      <c r="AVU30" s="145">
        <f>[3]DB!$AVR$50</f>
        <v>0</v>
      </c>
      <c r="AVW30" s="145">
        <f>[3]DB!$AVT$50</f>
        <v>0</v>
      </c>
      <c r="AVY30" s="145">
        <f>[3]DB!$AVV$50</f>
        <v>0</v>
      </c>
      <c r="AWA30" s="145">
        <f>[3]DB!$AVX$50</f>
        <v>0</v>
      </c>
      <c r="AWC30" s="145">
        <f>[3]DB!$AVZ$50</f>
        <v>0</v>
      </c>
      <c r="AWE30" s="145">
        <f>[3]DB!$AWB$50</f>
        <v>0</v>
      </c>
      <c r="AWG30" s="145">
        <f>[3]DB!$AWD$50</f>
        <v>0</v>
      </c>
      <c r="AWI30" s="145">
        <f>[3]DB!$AWF$50</f>
        <v>0</v>
      </c>
      <c r="AWK30" s="145">
        <f>[3]DB!$AWH$50</f>
        <v>0</v>
      </c>
      <c r="AWM30" s="145">
        <f>[3]DB!$AWJ$50</f>
        <v>0</v>
      </c>
      <c r="AWO30" s="145">
        <f>[3]DB!$AWL$50</f>
        <v>0</v>
      </c>
      <c r="AWQ30" s="145">
        <f>[3]DB!$AWN$50</f>
        <v>0</v>
      </c>
      <c r="AWS30" s="145">
        <f>[3]DB!$AWP$50</f>
        <v>0</v>
      </c>
      <c r="AWU30" s="145">
        <f>[3]DB!$AWR$50</f>
        <v>0</v>
      </c>
      <c r="AWW30" s="145">
        <f>[3]DB!$AWT$50</f>
        <v>0</v>
      </c>
      <c r="AWY30" s="145">
        <f>[3]DB!$AWV$50</f>
        <v>0</v>
      </c>
      <c r="AXA30" s="145">
        <f>[3]DB!$AWX$50</f>
        <v>0</v>
      </c>
      <c r="AXC30" s="145">
        <f>[3]DB!$AWZ$50</f>
        <v>0</v>
      </c>
      <c r="AXE30" s="145">
        <f>[3]DB!$AXB$50</f>
        <v>0</v>
      </c>
      <c r="AXG30" s="145">
        <f>[3]DB!$AXD$50</f>
        <v>0</v>
      </c>
      <c r="AXI30" s="145">
        <f>[3]DB!$AXF$50</f>
        <v>0</v>
      </c>
      <c r="AXK30" s="145">
        <f>[3]DB!$AXH$50</f>
        <v>0</v>
      </c>
      <c r="AXM30" s="145">
        <f>[3]DB!$AXJ$50</f>
        <v>0</v>
      </c>
      <c r="AXO30" s="145">
        <f>[3]DB!$AXL$50</f>
        <v>0</v>
      </c>
      <c r="AXQ30" s="145">
        <f>[3]DB!$AXN$50</f>
        <v>0</v>
      </c>
      <c r="AXS30" s="145">
        <f>[3]DB!$AXP$50</f>
        <v>0</v>
      </c>
      <c r="AXU30" s="145">
        <f>[3]DB!$AXR$50</f>
        <v>0</v>
      </c>
      <c r="AXW30" s="145">
        <f>[3]DB!$AXT$50</f>
        <v>0</v>
      </c>
      <c r="AXY30" s="145">
        <f>[3]DB!$AXV$50</f>
        <v>0</v>
      </c>
      <c r="AYA30" s="145">
        <f>[3]DB!$AXX$50</f>
        <v>0</v>
      </c>
      <c r="AYC30" s="145">
        <f>[3]DB!$AXZ$50</f>
        <v>0</v>
      </c>
      <c r="AYE30" s="145">
        <f>[3]DB!$AYB$50</f>
        <v>0</v>
      </c>
      <c r="AYG30" s="145">
        <f>[3]DB!$AYD$50</f>
        <v>0</v>
      </c>
      <c r="AYI30" s="145">
        <f>[3]DB!$AYF$50</f>
        <v>0</v>
      </c>
      <c r="AYK30" s="145">
        <f>[3]DB!$AYH$50</f>
        <v>0</v>
      </c>
      <c r="AYM30" s="145">
        <f>[3]DB!$AYJ$50</f>
        <v>0</v>
      </c>
      <c r="AYO30" s="145">
        <f>[3]DB!$AYL$50</f>
        <v>0</v>
      </c>
      <c r="AYQ30" s="145">
        <f>[3]DB!$AYN$50</f>
        <v>0</v>
      </c>
      <c r="AYS30" s="145">
        <f>[3]DB!$AYP$50</f>
        <v>0</v>
      </c>
      <c r="AYU30" s="145">
        <f>[3]DB!$AYR$50</f>
        <v>0</v>
      </c>
      <c r="AYW30" s="145">
        <f>[3]DB!$AYT$50</f>
        <v>0</v>
      </c>
      <c r="AYY30" s="145">
        <f>[3]DB!$AYV$50</f>
        <v>0</v>
      </c>
      <c r="AZA30" s="145">
        <f>[3]DB!$AYX$50</f>
        <v>0</v>
      </c>
      <c r="AZC30" s="145">
        <f>[3]DB!$AYZ$50</f>
        <v>0</v>
      </c>
      <c r="AZE30" s="145">
        <f>[3]DB!$AZB$50</f>
        <v>0</v>
      </c>
      <c r="AZG30" s="145">
        <f>[3]DB!$AZD$50</f>
        <v>0</v>
      </c>
      <c r="AZI30" s="145">
        <f>[3]DB!$AZF$50</f>
        <v>0</v>
      </c>
      <c r="AZK30" s="145">
        <f>[3]DB!$AZH$50</f>
        <v>0</v>
      </c>
      <c r="AZM30" s="145">
        <f>[3]DB!$AZJ$50</f>
        <v>0</v>
      </c>
      <c r="AZO30" s="145">
        <f>[3]DB!$AZL$50</f>
        <v>0</v>
      </c>
      <c r="AZQ30" s="145">
        <f>[3]DB!$AZN$50</f>
        <v>0</v>
      </c>
      <c r="AZS30" s="145">
        <f>[3]DB!$AZP$50</f>
        <v>0</v>
      </c>
      <c r="AZU30" s="145">
        <f>[3]DB!$AZR$50</f>
        <v>0</v>
      </c>
      <c r="AZW30" s="145">
        <f>[3]DB!$AZT$50</f>
        <v>0</v>
      </c>
      <c r="AZY30" s="145">
        <f>[3]DB!$AZV$50</f>
        <v>0</v>
      </c>
      <c r="BAA30" s="145">
        <f>[3]DB!$AZX$50</f>
        <v>0</v>
      </c>
      <c r="BAC30" s="145">
        <f>[3]DB!$AZZ$50</f>
        <v>0</v>
      </c>
      <c r="BAE30" s="145">
        <f>[3]DB!$BAB$50</f>
        <v>0</v>
      </c>
      <c r="BAG30" s="145">
        <f>[3]DB!$BAD$50</f>
        <v>0</v>
      </c>
      <c r="BAI30" s="145">
        <f>[3]DB!$BAF$50</f>
        <v>0</v>
      </c>
      <c r="BAK30" s="145">
        <f>[3]DB!$BAH$50</f>
        <v>0</v>
      </c>
      <c r="BAM30" s="145">
        <f>[3]DB!$BAJ$50</f>
        <v>0</v>
      </c>
      <c r="BAO30" s="145">
        <f>[3]DB!$BAL$50</f>
        <v>0</v>
      </c>
      <c r="BAQ30" s="145">
        <f>[3]DB!$BAN$50</f>
        <v>0</v>
      </c>
      <c r="BAS30" s="145">
        <f>[3]DB!$BAP$50</f>
        <v>0</v>
      </c>
      <c r="BAU30" s="145">
        <f>[3]DB!$BAR$50</f>
        <v>0</v>
      </c>
      <c r="BAW30" s="145">
        <f>[3]DB!$BAT$50</f>
        <v>0</v>
      </c>
      <c r="BAY30" s="145">
        <f>[3]DB!$BAV$50</f>
        <v>0</v>
      </c>
      <c r="BBA30" s="145">
        <f>[3]DB!$BAX$50</f>
        <v>0</v>
      </c>
      <c r="BBC30" s="145">
        <f>[3]DB!$BAZ$50</f>
        <v>0</v>
      </c>
      <c r="BBE30" s="145">
        <f>[3]DB!$BBB$50</f>
        <v>0</v>
      </c>
      <c r="BBG30" s="145">
        <f>[3]DB!$BBD$50</f>
        <v>0</v>
      </c>
      <c r="BBI30" s="145">
        <f>[3]DB!$BBF$50</f>
        <v>0</v>
      </c>
      <c r="BBK30" s="145">
        <f>[3]DB!$BBH$50</f>
        <v>0</v>
      </c>
      <c r="BBM30" s="145">
        <f>[3]DB!$BBJ$50</f>
        <v>0</v>
      </c>
      <c r="BBO30" s="145">
        <f>[3]DB!$BBL$50</f>
        <v>0</v>
      </c>
      <c r="BBQ30" s="145">
        <f>[3]DB!$BBN$50</f>
        <v>0</v>
      </c>
      <c r="BBS30" s="145">
        <f>[3]DB!$BBP$50</f>
        <v>0</v>
      </c>
      <c r="BBU30" s="145">
        <f>[3]DB!$BBR$50</f>
        <v>0</v>
      </c>
      <c r="BBW30" s="145">
        <f>[3]DB!$BBT$50</f>
        <v>0</v>
      </c>
      <c r="BBY30" s="145">
        <f>[3]DB!$BBV$50</f>
        <v>0</v>
      </c>
      <c r="BCA30" s="145">
        <f>[3]DB!$BBX$50</f>
        <v>0</v>
      </c>
      <c r="BCC30" s="145">
        <f>[3]DB!$BBZ$50</f>
        <v>0</v>
      </c>
      <c r="BCE30" s="145">
        <f>[3]DB!$BCB$50</f>
        <v>0</v>
      </c>
      <c r="BCG30" s="145">
        <f>[3]DB!$BCD$50</f>
        <v>0</v>
      </c>
      <c r="BCI30" s="145">
        <f>[3]DB!$BCF$50</f>
        <v>0</v>
      </c>
      <c r="BCK30" s="145">
        <f>[3]DB!$BCH$50</f>
        <v>0</v>
      </c>
      <c r="BCM30" s="145">
        <f>[3]DB!$BCJ$50</f>
        <v>0</v>
      </c>
      <c r="BCO30" s="145">
        <f>[3]DB!$BCL$50</f>
        <v>0</v>
      </c>
      <c r="BCQ30" s="145">
        <f>[3]DB!$BCN$50</f>
        <v>0</v>
      </c>
      <c r="BCS30" s="145">
        <f>[3]DB!$BCP$50</f>
        <v>0</v>
      </c>
      <c r="BCU30" s="145">
        <f>[3]DB!$BCR$50</f>
        <v>0</v>
      </c>
      <c r="BCW30" s="145">
        <f>[3]DB!$BCT$50</f>
        <v>0</v>
      </c>
      <c r="BCY30" s="145">
        <f>[3]DB!$BCV$50</f>
        <v>0</v>
      </c>
      <c r="BDA30" s="145">
        <f>[3]DB!$BCX$50</f>
        <v>0</v>
      </c>
      <c r="BDC30" s="145">
        <f>[3]DB!$BCZ$50</f>
        <v>0</v>
      </c>
      <c r="BDE30" s="145">
        <f>[3]DB!$BDB$50</f>
        <v>0</v>
      </c>
      <c r="BDG30" s="145">
        <f>[3]DB!$BDD$50</f>
        <v>0</v>
      </c>
      <c r="BDI30" s="145">
        <f>[3]DB!$BDF$50</f>
        <v>0</v>
      </c>
      <c r="BDK30" s="145">
        <f>[3]DB!$BDH$50</f>
        <v>0</v>
      </c>
      <c r="BDM30" s="145">
        <f>[3]DB!$BDJ$50</f>
        <v>0</v>
      </c>
      <c r="BDO30" s="145">
        <f>[3]DB!$BDL$50</f>
        <v>0</v>
      </c>
      <c r="BDQ30" s="145">
        <f>[3]DB!$BDN$50</f>
        <v>0</v>
      </c>
      <c r="BDS30" s="145">
        <f>[3]DB!$BDP$50</f>
        <v>0</v>
      </c>
      <c r="BDU30" s="145">
        <f>[3]DB!$BDR$50</f>
        <v>0</v>
      </c>
      <c r="BDW30" s="145">
        <f>[3]DB!$BDT$50</f>
        <v>0</v>
      </c>
      <c r="BDY30" s="145">
        <f>[3]DB!$BDV$50</f>
        <v>0</v>
      </c>
      <c r="BEA30" s="145">
        <f>[3]DB!$BDX$50</f>
        <v>0</v>
      </c>
      <c r="BEC30" s="145">
        <f>[3]DB!$BDZ$50</f>
        <v>0</v>
      </c>
      <c r="BEE30" s="145">
        <f>[3]DB!$BEB$50</f>
        <v>0</v>
      </c>
      <c r="BEG30" s="145">
        <f>[3]DB!$BED$50</f>
        <v>0</v>
      </c>
      <c r="BEI30" s="145">
        <f>[3]DB!$BEF$50</f>
        <v>0</v>
      </c>
      <c r="BEK30" s="145">
        <f>[3]DB!$BEH$50</f>
        <v>0</v>
      </c>
      <c r="BEM30" s="145">
        <f>[3]DB!$BEJ$50</f>
        <v>0</v>
      </c>
      <c r="BEO30" s="145">
        <f>[3]DB!$BEL$50</f>
        <v>0</v>
      </c>
      <c r="BEQ30" s="145">
        <f>[3]DB!$BEN$50</f>
        <v>0</v>
      </c>
      <c r="BES30" s="145">
        <f>[3]DB!$BEP$50</f>
        <v>0</v>
      </c>
      <c r="BEU30" s="145">
        <f>[3]DB!$BER$50</f>
        <v>0</v>
      </c>
      <c r="BEW30" s="145">
        <f>[3]DB!$BET$50</f>
        <v>0</v>
      </c>
      <c r="BEY30" s="145">
        <f>[3]DB!$BEV$50</f>
        <v>0</v>
      </c>
      <c r="BFA30" s="145">
        <f>[3]DB!$BEX$50</f>
        <v>0</v>
      </c>
      <c r="BFC30" s="145">
        <f>[3]DB!$BEZ$50</f>
        <v>0</v>
      </c>
      <c r="BFE30" s="145">
        <f>[3]DB!$BFB$50</f>
        <v>0</v>
      </c>
      <c r="BFG30" s="145">
        <f>[3]DB!$BFD$50</f>
        <v>0</v>
      </c>
      <c r="BFI30" s="145">
        <f>[3]DB!$BFF$50</f>
        <v>0</v>
      </c>
      <c r="BFK30" s="145">
        <f>[3]DB!$BFH$50</f>
        <v>0</v>
      </c>
      <c r="BFM30" s="145">
        <f>[3]DB!$BFJ$50</f>
        <v>0</v>
      </c>
      <c r="BFO30" s="145">
        <f>[3]DB!$BFL$50</f>
        <v>0</v>
      </c>
      <c r="BFQ30" s="145">
        <f>[3]DB!$BFN$50</f>
        <v>0</v>
      </c>
      <c r="BFS30" s="145">
        <f>[3]DB!$BFP$50</f>
        <v>0</v>
      </c>
      <c r="BFU30" s="145">
        <f>[3]DB!$BFR$50</f>
        <v>0</v>
      </c>
      <c r="BFW30" s="145">
        <f>[3]DB!$BFT$50</f>
        <v>0</v>
      </c>
      <c r="BFY30" s="145">
        <f>[3]DB!$BFV$50</f>
        <v>0</v>
      </c>
      <c r="BGA30" s="145">
        <f>[3]DB!$BFX$50</f>
        <v>0</v>
      </c>
      <c r="BGC30" s="145">
        <f>[3]DB!$BFZ$50</f>
        <v>0</v>
      </c>
      <c r="BGE30" s="145">
        <f>[3]DB!$BGB$50</f>
        <v>0</v>
      </c>
      <c r="BGG30" s="145">
        <f>[3]DB!$BGD$50</f>
        <v>0</v>
      </c>
      <c r="BGI30" s="145">
        <f>[3]DB!$BGF$50</f>
        <v>0</v>
      </c>
      <c r="BGK30" s="145">
        <f>[3]DB!$BGH$50</f>
        <v>0</v>
      </c>
      <c r="BGM30" s="145">
        <f>[3]DB!$BGJ$50</f>
        <v>0</v>
      </c>
      <c r="BGO30" s="145">
        <f>[3]DB!$BGL$50</f>
        <v>0</v>
      </c>
      <c r="BGQ30" s="145">
        <f>[3]DB!$BGN$50</f>
        <v>0</v>
      </c>
      <c r="BGS30" s="145">
        <f>[3]DB!$BGP$50</f>
        <v>0</v>
      </c>
      <c r="BGU30" s="145">
        <f>[3]DB!$BGR$50</f>
        <v>0</v>
      </c>
      <c r="BGW30" s="145">
        <f>[3]DB!$BGT$50</f>
        <v>0</v>
      </c>
      <c r="BGY30" s="145">
        <f>[3]DB!$BGV$50</f>
        <v>0</v>
      </c>
      <c r="BHA30" s="145">
        <f>[3]DB!$BGX$50</f>
        <v>0</v>
      </c>
      <c r="BHC30" s="145">
        <f>[3]DB!$BGZ$50</f>
        <v>0</v>
      </c>
      <c r="BHE30" s="145">
        <f>[3]DB!$BHB$50</f>
        <v>0</v>
      </c>
      <c r="BHG30" s="145">
        <f>[3]DB!$BHD$50</f>
        <v>0</v>
      </c>
      <c r="BHI30" s="145">
        <f>[3]DB!$BHF$50</f>
        <v>0</v>
      </c>
      <c r="BHK30" s="145">
        <f>[3]DB!$BHH$50</f>
        <v>0</v>
      </c>
      <c r="BHM30" s="145">
        <f>[3]DB!$BHJ$50</f>
        <v>0</v>
      </c>
      <c r="BHO30" s="145">
        <f>[3]DB!$BHL$50</f>
        <v>0</v>
      </c>
      <c r="BHQ30" s="145">
        <f>[3]DB!$BHN$50</f>
        <v>0</v>
      </c>
      <c r="BHS30" s="145">
        <f>[3]DB!$BHP$50</f>
        <v>0</v>
      </c>
      <c r="BHU30" s="145">
        <f>[3]DB!$BHR$50</f>
        <v>0</v>
      </c>
      <c r="BHW30" s="145">
        <f>[3]DB!$BHT$50</f>
        <v>0</v>
      </c>
      <c r="BHY30" s="145">
        <f>[3]DB!$BHV$50</f>
        <v>0</v>
      </c>
      <c r="BIA30" s="145">
        <f>[3]DB!$BHX$50</f>
        <v>0</v>
      </c>
      <c r="BIC30" s="145">
        <f>[3]DB!$BHZ$50</f>
        <v>0</v>
      </c>
      <c r="BIE30" s="145">
        <f>[3]DB!$BIB$50</f>
        <v>0</v>
      </c>
      <c r="BIG30" s="145">
        <f>[3]DB!$BID$50</f>
        <v>0</v>
      </c>
      <c r="BII30" s="145">
        <f>[3]DB!$BIF$50</f>
        <v>0</v>
      </c>
      <c r="BIK30" s="145">
        <f>[3]DB!$BIH$50</f>
        <v>0</v>
      </c>
      <c r="BIM30" s="145">
        <f>[3]DB!$BIJ$50</f>
        <v>0</v>
      </c>
      <c r="BIO30" s="145">
        <f>[3]DB!$BIL$50</f>
        <v>0</v>
      </c>
      <c r="BIQ30" s="145">
        <f>[3]DB!$BIN$50</f>
        <v>0</v>
      </c>
      <c r="BIS30" s="145">
        <f>[3]DB!$BIP$50</f>
        <v>0</v>
      </c>
      <c r="BIU30" s="145">
        <f>[3]DB!$BIR$50</f>
        <v>0</v>
      </c>
      <c r="BIW30" s="145">
        <f>[3]DB!$BIT$50</f>
        <v>0</v>
      </c>
      <c r="BIY30" s="145">
        <f>[3]DB!$BIV$50</f>
        <v>0</v>
      </c>
      <c r="BJA30" s="145">
        <f>[3]DB!$BIX$50</f>
        <v>0</v>
      </c>
      <c r="BJC30" s="145">
        <f>[3]DB!$BIZ$50</f>
        <v>0</v>
      </c>
      <c r="BJE30" s="145">
        <f>[3]DB!$BJB$50</f>
        <v>0</v>
      </c>
      <c r="BJG30" s="145">
        <f>[3]DB!$BJD$50</f>
        <v>0</v>
      </c>
      <c r="BJI30" s="145">
        <f>[3]DB!$BJF$50</f>
        <v>0</v>
      </c>
      <c r="BJK30" s="145">
        <f>[3]DB!$BJH$50</f>
        <v>0</v>
      </c>
      <c r="BJM30" s="145">
        <f>[3]DB!$BJJ$50</f>
        <v>0</v>
      </c>
      <c r="BJO30" s="145">
        <f>[3]DB!$BJL$50</f>
        <v>0</v>
      </c>
      <c r="BJQ30" s="145">
        <f>[3]DB!$BJN$50</f>
        <v>0</v>
      </c>
      <c r="BJS30" s="145">
        <f>[3]DB!$BJP$50</f>
        <v>0</v>
      </c>
      <c r="BJU30" s="145">
        <f>[3]DB!$BJR$50</f>
        <v>0</v>
      </c>
      <c r="BJW30" s="145">
        <f>[3]DB!$BJT$50</f>
        <v>0</v>
      </c>
      <c r="BJY30" s="145">
        <f>[3]DB!$BJV$50</f>
        <v>0</v>
      </c>
      <c r="BKA30" s="145">
        <f>[3]DB!$BJX$50</f>
        <v>0</v>
      </c>
      <c r="BKC30" s="145">
        <f>[3]DB!$BJZ$50</f>
        <v>0</v>
      </c>
      <c r="BKE30" s="145">
        <f>[3]DB!$BKB$50</f>
        <v>0</v>
      </c>
      <c r="BKG30" s="145">
        <f>[3]DB!$BKD$50</f>
        <v>0</v>
      </c>
      <c r="BKI30" s="145">
        <f>[3]DB!$BKF$50</f>
        <v>0</v>
      </c>
      <c r="BKK30" s="145">
        <f>[3]DB!$BKH$50</f>
        <v>0</v>
      </c>
      <c r="BKM30" s="145">
        <f>[3]DB!$BKJ$50</f>
        <v>0</v>
      </c>
      <c r="BKO30" s="145">
        <f>[3]DB!$BKL$50</f>
        <v>0</v>
      </c>
      <c r="BKQ30" s="145">
        <f>[3]DB!$BKN$50</f>
        <v>0</v>
      </c>
      <c r="BKS30" s="145">
        <f>[3]DB!$BKP$50</f>
        <v>0</v>
      </c>
      <c r="BKU30" s="145">
        <f>[3]DB!$BKR$50</f>
        <v>0</v>
      </c>
      <c r="BKW30" s="145">
        <f>[3]DB!$BKT$50</f>
        <v>0</v>
      </c>
      <c r="BKY30" s="145">
        <f>[3]DB!$BKV$50</f>
        <v>0</v>
      </c>
      <c r="BLA30" s="145">
        <f>[3]DB!$BKX$50</f>
        <v>0</v>
      </c>
      <c r="BLC30" s="145">
        <f>[3]DB!$BKZ$50</f>
        <v>0</v>
      </c>
      <c r="BLE30" s="145">
        <f>[3]DB!$BLB$50</f>
        <v>0</v>
      </c>
      <c r="BLG30" s="145">
        <f>[3]DB!$BLD$50</f>
        <v>0</v>
      </c>
      <c r="BLI30" s="145">
        <f>[3]DB!$BLF$50</f>
        <v>0</v>
      </c>
      <c r="BLK30" s="145">
        <f>[3]DB!$BLH$50</f>
        <v>0</v>
      </c>
      <c r="BLM30" s="145">
        <f>[3]DB!$BLJ$50</f>
        <v>0</v>
      </c>
      <c r="BLO30" s="145">
        <f>[3]DB!$BLL$50</f>
        <v>0</v>
      </c>
      <c r="BLQ30" s="145">
        <f>[3]DB!$BLN$50</f>
        <v>0</v>
      </c>
      <c r="BLS30" s="145">
        <f>[3]DB!$BLP$50</f>
        <v>0</v>
      </c>
      <c r="BLU30" s="145">
        <f>[3]DB!$BLR$50</f>
        <v>0</v>
      </c>
      <c r="BLW30" s="145">
        <f>[3]DB!$BLT$50</f>
        <v>0</v>
      </c>
      <c r="BLY30" s="145">
        <f>[3]DB!$BLV$50</f>
        <v>0</v>
      </c>
      <c r="BMA30" s="145">
        <f>[3]DB!$BLX$50</f>
        <v>0</v>
      </c>
      <c r="BMC30" s="145">
        <f>[3]DB!$BLZ$50</f>
        <v>0</v>
      </c>
      <c r="BME30" s="145">
        <f>[3]DB!$BMB$50</f>
        <v>0</v>
      </c>
      <c r="BMG30" s="145">
        <f>[3]DB!$BMD$50</f>
        <v>0</v>
      </c>
      <c r="BMI30" s="145">
        <f>[3]DB!$BMF$50</f>
        <v>0</v>
      </c>
      <c r="BMK30" s="145">
        <f>[3]DB!$BMH$50</f>
        <v>0</v>
      </c>
      <c r="BMM30" s="145">
        <f>[3]DB!$BMJ$50</f>
        <v>0</v>
      </c>
      <c r="BMO30" s="145">
        <f>[3]DB!$BML$50</f>
        <v>0</v>
      </c>
      <c r="BMQ30" s="145">
        <f>[3]DB!$BMN$50</f>
        <v>0</v>
      </c>
      <c r="BMS30" s="145">
        <f>[3]DB!$BMP$50</f>
        <v>0</v>
      </c>
      <c r="BMU30" s="145">
        <f>[3]DB!$BMR$50</f>
        <v>0</v>
      </c>
      <c r="BMW30" s="145">
        <f>[3]DB!$BMT$50</f>
        <v>0</v>
      </c>
      <c r="BMY30" s="145">
        <f>[3]DB!$BMV$50</f>
        <v>0</v>
      </c>
      <c r="BNA30" s="145">
        <f>[3]DB!$BMX$50</f>
        <v>0</v>
      </c>
      <c r="BNC30" s="145">
        <f>[3]DB!$BMZ$50</f>
        <v>0</v>
      </c>
      <c r="BNE30" s="145">
        <f>[3]DB!$BNB$50</f>
        <v>0</v>
      </c>
      <c r="BNG30" s="145">
        <f>[3]DB!$BND$50</f>
        <v>0</v>
      </c>
      <c r="BNI30" s="145">
        <f>[3]DB!$BNF$50</f>
        <v>0</v>
      </c>
      <c r="BNK30" s="145">
        <f>[3]DB!$BNH$50</f>
        <v>0</v>
      </c>
      <c r="BNM30" s="145">
        <f>[3]DB!$BNJ$50</f>
        <v>0</v>
      </c>
      <c r="BNO30" s="145">
        <f>[3]DB!$BNL$50</f>
        <v>0</v>
      </c>
      <c r="BNQ30" s="145">
        <f>[3]DB!$BNN$50</f>
        <v>0</v>
      </c>
      <c r="BNS30" s="145">
        <f>[3]DB!$BNP$50</f>
        <v>0</v>
      </c>
      <c r="BNU30" s="145">
        <f>[3]DB!$BNR$50</f>
        <v>0</v>
      </c>
      <c r="BNW30" s="145">
        <f>[3]DB!$BNT$50</f>
        <v>0</v>
      </c>
      <c r="BNY30" s="145">
        <f>[3]DB!$BNV$50</f>
        <v>0</v>
      </c>
      <c r="BOA30" s="145">
        <f>[3]DB!$BNX$50</f>
        <v>0</v>
      </c>
      <c r="BOC30" s="145">
        <f>[3]DB!$BNZ$50</f>
        <v>0</v>
      </c>
      <c r="BOE30" s="145">
        <f>[3]DB!$BOB$50</f>
        <v>0</v>
      </c>
      <c r="BOG30" s="145">
        <f>[3]DB!$BOD$50</f>
        <v>0</v>
      </c>
      <c r="BOI30" s="145">
        <f>[3]DB!$BOF$50</f>
        <v>0</v>
      </c>
      <c r="BOK30" s="145">
        <f>[3]DB!$BOH$50</f>
        <v>0</v>
      </c>
      <c r="BOM30" s="145">
        <f>[3]DB!$BOJ$50</f>
        <v>0</v>
      </c>
      <c r="BOO30" s="145">
        <f>[3]DB!$BOL$50</f>
        <v>0</v>
      </c>
      <c r="BOQ30" s="145">
        <f>[3]DB!$BON$50</f>
        <v>0</v>
      </c>
      <c r="BOS30" s="145">
        <f>[3]DB!$BOP$50</f>
        <v>0</v>
      </c>
      <c r="BOU30" s="145">
        <f>[3]DB!$BOR$50</f>
        <v>0</v>
      </c>
      <c r="BOW30" s="145">
        <f>[3]DB!$BOT$50</f>
        <v>0</v>
      </c>
      <c r="BOY30" s="145">
        <f>[3]DB!$BOV$50</f>
        <v>0</v>
      </c>
      <c r="BPA30" s="145">
        <f>[3]DB!$BOX$50</f>
        <v>0</v>
      </c>
      <c r="BPC30" s="145">
        <f>[3]DB!$BOZ$50</f>
        <v>0</v>
      </c>
      <c r="BPE30" s="145">
        <f>[3]DB!$BPB$50</f>
        <v>0</v>
      </c>
      <c r="BPG30" s="145">
        <f>[3]DB!$BPD$50</f>
        <v>0</v>
      </c>
      <c r="BPI30" s="145">
        <f>[3]DB!$BPF$50</f>
        <v>0</v>
      </c>
      <c r="BPK30" s="145">
        <f>[3]DB!$BPH$50</f>
        <v>0</v>
      </c>
      <c r="BPM30" s="145">
        <f>[3]DB!$BPJ$50</f>
        <v>0</v>
      </c>
      <c r="BPO30" s="145">
        <f>[3]DB!$BPL$50</f>
        <v>0</v>
      </c>
      <c r="BPQ30" s="145">
        <f>[3]DB!$BPN$50</f>
        <v>0</v>
      </c>
      <c r="BPS30" s="145">
        <f>[3]DB!$BPP$50</f>
        <v>0</v>
      </c>
      <c r="BPU30" s="145">
        <f>[3]DB!$BPR$50</f>
        <v>0</v>
      </c>
      <c r="BPW30" s="145">
        <f>[3]DB!$BPT$50</f>
        <v>0</v>
      </c>
      <c r="BPY30" s="145">
        <f>[3]DB!$BPV$50</f>
        <v>0</v>
      </c>
      <c r="BQA30" s="145">
        <f>[3]DB!$BPX$50</f>
        <v>0</v>
      </c>
      <c r="BQC30" s="145">
        <f>[3]DB!$BPZ$50</f>
        <v>0</v>
      </c>
      <c r="BQE30" s="145">
        <f>[3]DB!$BQB$50</f>
        <v>0</v>
      </c>
      <c r="BQG30" s="145">
        <f>[3]DB!$BQD$50</f>
        <v>0</v>
      </c>
      <c r="BQI30" s="145">
        <f>[3]DB!$BQF$50</f>
        <v>0</v>
      </c>
      <c r="BQK30" s="145">
        <f>[3]DB!$BQH$50</f>
        <v>0</v>
      </c>
      <c r="BQM30" s="145">
        <f>[3]DB!$BQJ$50</f>
        <v>0</v>
      </c>
      <c r="BQO30" s="145">
        <f>[3]DB!$BQL$50</f>
        <v>0</v>
      </c>
      <c r="BQQ30" s="145">
        <f>[3]DB!$BQN$50</f>
        <v>0</v>
      </c>
      <c r="BQS30" s="145">
        <f>[3]DB!$BQP$50</f>
        <v>0</v>
      </c>
      <c r="BQU30" s="145">
        <f>[3]DB!$BQR$50</f>
        <v>0</v>
      </c>
      <c r="BQW30" s="145">
        <f>[3]DB!$BQT$50</f>
        <v>0</v>
      </c>
      <c r="BQY30" s="145">
        <f>[3]DB!$BQV$50</f>
        <v>0</v>
      </c>
      <c r="BRA30" s="145">
        <f>[3]DB!$BQX$50</f>
        <v>0</v>
      </c>
      <c r="BRC30" s="145">
        <f>[3]DB!$BQZ$50</f>
        <v>0</v>
      </c>
      <c r="BRE30" s="145">
        <f>[3]DB!$BRB$50</f>
        <v>0</v>
      </c>
      <c r="BRG30" s="145">
        <f>[3]DB!$BRD$50</f>
        <v>0</v>
      </c>
      <c r="BRI30" s="145">
        <f>[3]DB!$BRF$50</f>
        <v>0</v>
      </c>
      <c r="BRK30" s="145">
        <f>[3]DB!$BRH$50</f>
        <v>0</v>
      </c>
      <c r="BRM30" s="145">
        <f>[3]DB!$BRJ$50</f>
        <v>0</v>
      </c>
      <c r="BRO30" s="145">
        <f>[3]DB!$BRL$50</f>
        <v>0</v>
      </c>
      <c r="BRQ30" s="145">
        <f>[3]DB!$BRN$50</f>
        <v>0</v>
      </c>
      <c r="BRS30" s="145">
        <f>[3]DB!$BRP$50</f>
        <v>0</v>
      </c>
      <c r="BRU30" s="145">
        <f>[3]DB!$BRR$50</f>
        <v>0</v>
      </c>
      <c r="BRW30" s="145">
        <f>[3]DB!$BRT$50</f>
        <v>0</v>
      </c>
      <c r="BRY30" s="145">
        <f>[3]DB!$BRV$50</f>
        <v>0</v>
      </c>
      <c r="BSA30" s="145">
        <f>[3]DB!$BRX$50</f>
        <v>0</v>
      </c>
      <c r="BSC30" s="145">
        <f>[3]DB!$BRZ$50</f>
        <v>0</v>
      </c>
      <c r="BSE30" s="145">
        <f>[3]DB!$BSB$50</f>
        <v>0</v>
      </c>
      <c r="BSG30" s="145">
        <f>[3]DB!$BSD$50</f>
        <v>0</v>
      </c>
      <c r="BSI30" s="145">
        <f>[3]DB!$BSF$50</f>
        <v>0</v>
      </c>
      <c r="BSK30" s="145">
        <f>[3]DB!$BSH$50</f>
        <v>0</v>
      </c>
      <c r="BSM30" s="145">
        <f>[3]DB!$BSJ$50</f>
        <v>0</v>
      </c>
      <c r="BSO30" s="145">
        <f>[3]DB!$BSL$50</f>
        <v>0</v>
      </c>
      <c r="BSQ30" s="145">
        <f>[3]DB!$BSN$50</f>
        <v>0</v>
      </c>
      <c r="BSS30" s="145">
        <f>[3]DB!$BSP$50</f>
        <v>0</v>
      </c>
      <c r="BSU30" s="145">
        <f>[3]DB!$BSR$50</f>
        <v>0</v>
      </c>
      <c r="BSW30" s="145">
        <f>[3]DB!$BST$50</f>
        <v>0</v>
      </c>
      <c r="BSY30" s="145">
        <f>[3]DB!$BSV$50</f>
        <v>0</v>
      </c>
      <c r="BTA30" s="145">
        <f>[3]DB!$BSX$50</f>
        <v>0</v>
      </c>
      <c r="BTC30" s="145">
        <f>[3]DB!$BSZ$50</f>
        <v>0</v>
      </c>
      <c r="BTE30" s="145">
        <f>[3]DB!$BTB$50</f>
        <v>0</v>
      </c>
      <c r="BTG30" s="145">
        <f>[3]DB!$BTD$50</f>
        <v>0</v>
      </c>
      <c r="BTI30" s="145">
        <f>[3]DB!$BTF$50</f>
        <v>0</v>
      </c>
      <c r="BTK30" s="145">
        <f>[3]DB!$BTH$50</f>
        <v>0</v>
      </c>
      <c r="BTM30" s="145">
        <f>[3]DB!$BTJ$50</f>
        <v>0</v>
      </c>
      <c r="BTO30" s="145">
        <f>[3]DB!$BTL$50</f>
        <v>0</v>
      </c>
      <c r="BTQ30" s="145">
        <f>[3]DB!$BTN$50</f>
        <v>0</v>
      </c>
      <c r="BTS30" s="145">
        <f>[3]DB!$BTP$50</f>
        <v>0</v>
      </c>
      <c r="BTU30" s="145">
        <f>[3]DB!$BTR$50</f>
        <v>0</v>
      </c>
      <c r="BTW30" s="145">
        <f>[3]DB!$BTT$50</f>
        <v>0</v>
      </c>
      <c r="BTY30" s="145">
        <f>[3]DB!$BTV$50</f>
        <v>0</v>
      </c>
      <c r="BUA30" s="145">
        <f>[3]DB!$BTX$50</f>
        <v>0</v>
      </c>
      <c r="BUC30" s="145">
        <f>[3]DB!$BTZ$50</f>
        <v>0</v>
      </c>
      <c r="BUE30" s="145">
        <f>[3]DB!$BUB$50</f>
        <v>0</v>
      </c>
      <c r="BUG30" s="145">
        <f>[3]DB!$BUD$50</f>
        <v>0</v>
      </c>
      <c r="BUI30" s="145">
        <f>[3]DB!$BUF$50</f>
        <v>0</v>
      </c>
      <c r="BUK30" s="145">
        <f>[3]DB!$BUH$50</f>
        <v>0</v>
      </c>
      <c r="BUM30" s="145">
        <f>[3]DB!$BUJ$50</f>
        <v>0</v>
      </c>
      <c r="BUO30" s="145">
        <f>[3]DB!$BUL$50</f>
        <v>0</v>
      </c>
      <c r="BUQ30" s="145">
        <f>[3]DB!$BUN$50</f>
        <v>0</v>
      </c>
      <c r="BUS30" s="145">
        <f>[3]DB!$BUP$50</f>
        <v>0</v>
      </c>
      <c r="BUU30" s="145">
        <f>[3]DB!$BUR$50</f>
        <v>0</v>
      </c>
      <c r="BUW30" s="145">
        <f>[3]DB!$BUT$50</f>
        <v>0</v>
      </c>
      <c r="BUY30" s="145">
        <f>[3]DB!$BUV$50</f>
        <v>0</v>
      </c>
      <c r="BVA30" s="145">
        <f>[3]DB!$BUX$50</f>
        <v>0</v>
      </c>
      <c r="BVC30" s="145">
        <f>[3]DB!$BUZ$50</f>
        <v>0</v>
      </c>
      <c r="BVE30" s="145">
        <f>[3]DB!$BVB$50</f>
        <v>0</v>
      </c>
      <c r="BVG30" s="145">
        <f>[3]DB!$BVD$50</f>
        <v>0</v>
      </c>
      <c r="BVI30" s="145">
        <f>[3]DB!$BVF$50</f>
        <v>0</v>
      </c>
      <c r="BVK30" s="145">
        <f>[3]DB!$BVH$50</f>
        <v>0</v>
      </c>
      <c r="BVM30" s="145">
        <f>[3]DB!$BVJ$50</f>
        <v>0</v>
      </c>
      <c r="BVO30" s="145">
        <f>[3]DB!$BVL$50</f>
        <v>0</v>
      </c>
      <c r="BVQ30" s="145">
        <f>[3]DB!$BVN$50</f>
        <v>0</v>
      </c>
      <c r="BVS30" s="145">
        <f>[3]DB!$BVP$50</f>
        <v>0</v>
      </c>
      <c r="BVU30" s="145">
        <f>[3]DB!$BVR$50</f>
        <v>0</v>
      </c>
      <c r="BVW30" s="145">
        <f>[3]DB!$BVT$50</f>
        <v>0</v>
      </c>
      <c r="BVY30" s="145">
        <f>[3]DB!$BVV$50</f>
        <v>0</v>
      </c>
      <c r="BWA30" s="145">
        <f>[3]DB!$BVX$50</f>
        <v>0</v>
      </c>
      <c r="BWC30" s="145">
        <f>[3]DB!$BVZ$50</f>
        <v>0</v>
      </c>
      <c r="BWE30" s="145">
        <f>[3]DB!$BWB$50</f>
        <v>0</v>
      </c>
      <c r="BWG30" s="145">
        <f>[3]DB!$BWD$50</f>
        <v>0</v>
      </c>
      <c r="BWI30" s="145">
        <f>[3]DB!$BWF$50</f>
        <v>0</v>
      </c>
      <c r="BWK30" s="145">
        <f>[3]DB!$BWH$50</f>
        <v>0</v>
      </c>
      <c r="BWM30" s="145">
        <f>[3]DB!$BWJ$50</f>
        <v>0</v>
      </c>
      <c r="BWO30" s="145">
        <f>[3]DB!$BWL$50</f>
        <v>0</v>
      </c>
      <c r="BWQ30" s="145">
        <f>[3]DB!$BWN$50</f>
        <v>0</v>
      </c>
      <c r="BWS30" s="145">
        <f>[3]DB!$BWP$50</f>
        <v>0</v>
      </c>
      <c r="BWU30" s="145">
        <f>[3]DB!$BWR$50</f>
        <v>0</v>
      </c>
      <c r="BWW30" s="145">
        <f>[3]DB!$BWT$50</f>
        <v>0</v>
      </c>
      <c r="BWY30" s="145">
        <f>[3]DB!$BWV$50</f>
        <v>0</v>
      </c>
      <c r="BXA30" s="145">
        <f>[3]DB!$BWX$50</f>
        <v>0</v>
      </c>
      <c r="BXC30" s="145">
        <f>[3]DB!$BWZ$50</f>
        <v>0</v>
      </c>
      <c r="BXE30" s="145">
        <f>[3]DB!$BXB$50</f>
        <v>0</v>
      </c>
      <c r="BXG30" s="145">
        <f>[3]DB!$BXD$50</f>
        <v>0</v>
      </c>
      <c r="BXI30" s="145">
        <f>[3]DB!$BXF$50</f>
        <v>0</v>
      </c>
      <c r="BXK30" s="145">
        <f>[3]DB!$BXH$50</f>
        <v>0</v>
      </c>
      <c r="BXM30" s="145">
        <f>[3]DB!$BXJ$50</f>
        <v>0</v>
      </c>
      <c r="BXO30" s="145">
        <f>[3]DB!$BXL$50</f>
        <v>0</v>
      </c>
      <c r="BXQ30" s="145">
        <f>[3]DB!$BXN$50</f>
        <v>0</v>
      </c>
      <c r="BXS30" s="145">
        <f>[3]DB!$BXP$50</f>
        <v>0</v>
      </c>
      <c r="BXU30" s="145">
        <f>[3]DB!$BXR$50</f>
        <v>0</v>
      </c>
      <c r="BXW30" s="145">
        <f>[3]DB!$BXT$50</f>
        <v>0</v>
      </c>
      <c r="BXY30" s="145">
        <f>[3]DB!$BXV$50</f>
        <v>0</v>
      </c>
      <c r="BYA30" s="145">
        <f>[3]DB!$BXX$50</f>
        <v>0</v>
      </c>
      <c r="BYC30" s="145">
        <f>[3]DB!$BXZ$50</f>
        <v>0</v>
      </c>
      <c r="BYE30" s="145">
        <f>[3]DB!$BYB$50</f>
        <v>0</v>
      </c>
      <c r="BYG30" s="145">
        <f>[3]DB!$BYD$50</f>
        <v>0</v>
      </c>
      <c r="BYI30" s="145">
        <f>[3]DB!$BYF$50</f>
        <v>0</v>
      </c>
      <c r="BYK30" s="145">
        <f>[3]DB!$BYH$50</f>
        <v>0</v>
      </c>
      <c r="BYM30" s="145">
        <f>[3]DB!$BYJ$50</f>
        <v>0</v>
      </c>
      <c r="BYO30" s="145">
        <f>[3]DB!$BYL$50</f>
        <v>0</v>
      </c>
      <c r="BYQ30" s="145">
        <f>[3]DB!$BYN$50</f>
        <v>0</v>
      </c>
      <c r="BYS30" s="145">
        <f>[3]DB!$BYP$50</f>
        <v>0</v>
      </c>
      <c r="BYU30" s="145">
        <f>[3]DB!$BYR$50</f>
        <v>0</v>
      </c>
      <c r="BYW30" s="145">
        <f>[3]DB!$BYT$50</f>
        <v>0</v>
      </c>
      <c r="BYY30" s="145">
        <f>[3]DB!$BYV$50</f>
        <v>0</v>
      </c>
      <c r="BZA30" s="145">
        <f>[3]DB!$BYX$50</f>
        <v>0</v>
      </c>
      <c r="BZC30" s="145">
        <f>[3]DB!$BYZ$50</f>
        <v>0</v>
      </c>
      <c r="BZE30" s="145">
        <f>[3]DB!$BZB$50</f>
        <v>0</v>
      </c>
      <c r="BZG30" s="145">
        <f>[3]DB!$BZD$50</f>
        <v>0</v>
      </c>
      <c r="BZI30" s="145">
        <f>[3]DB!$BZF$50</f>
        <v>0</v>
      </c>
      <c r="BZK30" s="145">
        <f>[3]DB!$BZH$50</f>
        <v>0</v>
      </c>
      <c r="BZM30" s="145">
        <f>[3]DB!$BZJ$50</f>
        <v>0</v>
      </c>
      <c r="BZO30" s="145">
        <f>[3]DB!$BZL$50</f>
        <v>0</v>
      </c>
      <c r="BZQ30" s="145">
        <f>[3]DB!$BZN$50</f>
        <v>0</v>
      </c>
      <c r="BZS30" s="145">
        <f>[3]DB!$BZP$50</f>
        <v>0</v>
      </c>
      <c r="BZU30" s="145">
        <f>[3]DB!$BZR$50</f>
        <v>0</v>
      </c>
      <c r="BZW30" s="145">
        <f>[3]DB!$BZT$50</f>
        <v>0</v>
      </c>
      <c r="BZY30" s="145">
        <f>[3]DB!$BZV$50</f>
        <v>0</v>
      </c>
      <c r="CAA30" s="145">
        <f>[3]DB!$BZX$50</f>
        <v>0</v>
      </c>
      <c r="CAC30" s="145">
        <f>[3]DB!$BZZ$50</f>
        <v>0</v>
      </c>
      <c r="CAE30" s="145">
        <f>[3]DB!$CAB$50</f>
        <v>0</v>
      </c>
      <c r="CAG30" s="145">
        <f>[3]DB!$CAD$50</f>
        <v>0</v>
      </c>
      <c r="CAI30" s="145">
        <f>[3]DB!$CAF$50</f>
        <v>0</v>
      </c>
      <c r="CAK30" s="145">
        <f>[3]DB!$CAH$50</f>
        <v>0</v>
      </c>
      <c r="CAM30" s="145">
        <f>[3]DB!$CAJ$50</f>
        <v>0</v>
      </c>
      <c r="CAO30" s="145">
        <f>[3]DB!$CAL$50</f>
        <v>0</v>
      </c>
      <c r="CAQ30" s="145">
        <f>[3]DB!$CAN$50</f>
        <v>0</v>
      </c>
      <c r="CAS30" s="145">
        <f>[3]DB!$CAP$50</f>
        <v>0</v>
      </c>
      <c r="CAU30" s="145">
        <f>[3]DB!$CAR$50</f>
        <v>0</v>
      </c>
      <c r="CAW30" s="145">
        <f>[3]DB!$CAT$50</f>
        <v>0</v>
      </c>
      <c r="CAY30" s="145">
        <f>[3]DB!$CAV$50</f>
        <v>0</v>
      </c>
      <c r="CBA30" s="145">
        <f>[3]DB!$CAX$50</f>
        <v>0</v>
      </c>
      <c r="CBC30" s="145">
        <f>[3]DB!$CAZ$50</f>
        <v>0</v>
      </c>
      <c r="CBE30" s="145">
        <f>[3]DB!$CBB$50</f>
        <v>0</v>
      </c>
      <c r="CBG30" s="145">
        <f>[3]DB!$CBD$50</f>
        <v>0</v>
      </c>
      <c r="CBI30" s="145">
        <f>[3]DB!$CBF$50</f>
        <v>0</v>
      </c>
      <c r="CBK30" s="145">
        <f>[3]DB!$CBH$50</f>
        <v>0</v>
      </c>
      <c r="CBM30" s="145">
        <f>[3]DB!$CBJ$50</f>
        <v>0</v>
      </c>
      <c r="CBO30" s="145">
        <f>[3]DB!$CBL$50</f>
        <v>0</v>
      </c>
      <c r="CBQ30" s="145">
        <f>[3]DB!$CBN$50</f>
        <v>0</v>
      </c>
      <c r="CBS30" s="145">
        <f>[3]DB!$CBP$50</f>
        <v>0</v>
      </c>
      <c r="CBU30" s="145">
        <f>[3]DB!$CBR$50</f>
        <v>0</v>
      </c>
      <c r="CBW30" s="145">
        <f>[3]DB!$CBT$50</f>
        <v>0</v>
      </c>
      <c r="CBY30" s="145">
        <f>[3]DB!$CBV$50</f>
        <v>0</v>
      </c>
      <c r="CCA30" s="145">
        <f>[3]DB!$CBX$50</f>
        <v>0</v>
      </c>
      <c r="CCC30" s="145">
        <f>[3]DB!$CBZ$50</f>
        <v>0</v>
      </c>
      <c r="CCE30" s="145">
        <f>[3]DB!$CCB$50</f>
        <v>0</v>
      </c>
      <c r="CCG30" s="145">
        <f>[3]DB!$CCD$50</f>
        <v>0</v>
      </c>
      <c r="CCI30" s="145">
        <f>[3]DB!$CCF$50</f>
        <v>0</v>
      </c>
      <c r="CCK30" s="145">
        <f>[3]DB!$CCH$50</f>
        <v>0</v>
      </c>
      <c r="CCM30" s="145">
        <f>[3]DB!$CCJ$50</f>
        <v>0</v>
      </c>
      <c r="CCO30" s="145">
        <f>[3]DB!$CCL$50</f>
        <v>0</v>
      </c>
      <c r="CCQ30" s="145">
        <f>[3]DB!$CCN$50</f>
        <v>0</v>
      </c>
      <c r="CCS30" s="145">
        <f>[3]DB!$CCP$50</f>
        <v>0</v>
      </c>
      <c r="CCU30" s="145">
        <f>[3]DB!$CCR$50</f>
        <v>0</v>
      </c>
      <c r="CCW30" s="145">
        <f>[3]DB!$CCT$50</f>
        <v>0</v>
      </c>
      <c r="CCY30" s="145">
        <f>[3]DB!$CCV$50</f>
        <v>0</v>
      </c>
      <c r="CDA30" s="145">
        <f>[3]DB!$CCX$50</f>
        <v>0</v>
      </c>
      <c r="CDC30" s="145">
        <f>[3]DB!$CCZ$50</f>
        <v>0</v>
      </c>
      <c r="CDE30" s="145">
        <f>[3]DB!$CDB$50</f>
        <v>0</v>
      </c>
      <c r="CDG30" s="145">
        <f>[3]DB!$CDD$50</f>
        <v>0</v>
      </c>
      <c r="CDI30" s="145">
        <f>[3]DB!$CDF$50</f>
        <v>0</v>
      </c>
      <c r="CDK30" s="145">
        <f>[3]DB!$CDH$50</f>
        <v>0</v>
      </c>
      <c r="CDM30" s="145">
        <f>[3]DB!$CDJ$50</f>
        <v>0</v>
      </c>
      <c r="CDO30" s="145">
        <f>[3]DB!$CDL$50</f>
        <v>0</v>
      </c>
      <c r="CDQ30" s="145">
        <f>[3]DB!$CDN$50</f>
        <v>0</v>
      </c>
      <c r="CDS30" s="145">
        <f>[3]DB!$CDP$50</f>
        <v>0</v>
      </c>
      <c r="CDU30" s="145">
        <f>[3]DB!$CDR$50</f>
        <v>0</v>
      </c>
      <c r="CDW30" s="145">
        <f>[3]DB!$CDT$50</f>
        <v>0</v>
      </c>
      <c r="CDY30" s="145">
        <f>[3]DB!$CDV$50</f>
        <v>0</v>
      </c>
      <c r="CEA30" s="145">
        <f>[3]DB!$CDX$50</f>
        <v>0</v>
      </c>
      <c r="CEC30" s="145">
        <f>[3]DB!$CDZ$50</f>
        <v>0</v>
      </c>
      <c r="CEE30" s="145">
        <f>[3]DB!$CEB$50</f>
        <v>0</v>
      </c>
      <c r="CEG30" s="145">
        <f>[3]DB!$CED$50</f>
        <v>0</v>
      </c>
      <c r="CEI30" s="145">
        <f>[3]DB!$CEF$50</f>
        <v>0</v>
      </c>
      <c r="CEK30" s="145">
        <f>[3]DB!$CEH$50</f>
        <v>0</v>
      </c>
      <c r="CEM30" s="145">
        <f>[3]DB!$CEJ$50</f>
        <v>0</v>
      </c>
      <c r="CEO30" s="145">
        <f>[3]DB!$CEL$50</f>
        <v>0</v>
      </c>
      <c r="CEQ30" s="145">
        <f>[3]DB!$CEN$50</f>
        <v>0</v>
      </c>
      <c r="CES30" s="145">
        <f>[3]DB!$CEP$50</f>
        <v>0</v>
      </c>
      <c r="CEU30" s="145">
        <f>[3]DB!$CER$50</f>
        <v>0</v>
      </c>
      <c r="CEW30" s="145">
        <f>[3]DB!$CET$50</f>
        <v>0</v>
      </c>
      <c r="CEY30" s="145">
        <f>[3]DB!$CEV$50</f>
        <v>0</v>
      </c>
      <c r="CFA30" s="145">
        <f>[3]DB!$CEX$50</f>
        <v>0</v>
      </c>
      <c r="CFC30" s="145">
        <f>[3]DB!$CEZ$50</f>
        <v>0</v>
      </c>
      <c r="CFE30" s="145">
        <f>[3]DB!$CFB$50</f>
        <v>0</v>
      </c>
      <c r="CFG30" s="145">
        <f>[3]DB!$CFD$50</f>
        <v>0</v>
      </c>
      <c r="CFI30" s="145">
        <f>[3]DB!$CFF$50</f>
        <v>0</v>
      </c>
      <c r="CFK30" s="145">
        <f>[3]DB!$CFH$50</f>
        <v>0</v>
      </c>
      <c r="CFM30" s="145">
        <f>[3]DB!$CFJ$50</f>
        <v>0</v>
      </c>
      <c r="CFO30" s="145">
        <f>[3]DB!$CFL$50</f>
        <v>0</v>
      </c>
      <c r="CFQ30" s="145">
        <f>[3]DB!$CFN$50</f>
        <v>0</v>
      </c>
      <c r="CFS30" s="145">
        <f>[3]DB!$CFP$50</f>
        <v>0</v>
      </c>
      <c r="CFU30" s="145">
        <f>[3]DB!$CFR$50</f>
        <v>0</v>
      </c>
      <c r="CFW30" s="145">
        <f>[3]DB!$CFT$50</f>
        <v>0</v>
      </c>
      <c r="CFY30" s="145">
        <f>[3]DB!$CFV$50</f>
        <v>0</v>
      </c>
      <c r="CGA30" s="145">
        <f>[3]DB!$CFX$50</f>
        <v>0</v>
      </c>
      <c r="CGC30" s="145">
        <f>[3]DB!$CFZ$50</f>
        <v>0</v>
      </c>
      <c r="CGE30" s="145">
        <f>[3]DB!$CGB$50</f>
        <v>0</v>
      </c>
      <c r="CGG30" s="145">
        <f>[3]DB!$CGD$50</f>
        <v>0</v>
      </c>
      <c r="CGI30" s="145">
        <f>[3]DB!$CGF$50</f>
        <v>0</v>
      </c>
      <c r="CGK30" s="145">
        <f>[3]DB!$CGH$50</f>
        <v>0</v>
      </c>
      <c r="CGM30" s="145">
        <f>[3]DB!$CGJ$50</f>
        <v>0</v>
      </c>
      <c r="CGO30" s="145">
        <f>[3]DB!$CGL$50</f>
        <v>0</v>
      </c>
      <c r="CGQ30" s="145">
        <f>[3]DB!$CGN$50</f>
        <v>0</v>
      </c>
      <c r="CGS30" s="145">
        <f>[3]DB!$CGP$50</f>
        <v>0</v>
      </c>
      <c r="CGU30" s="145">
        <f>[3]DB!$CGR$50</f>
        <v>0</v>
      </c>
      <c r="CGW30" s="145">
        <f>[3]DB!$CGT$50</f>
        <v>0</v>
      </c>
      <c r="CGY30" s="145">
        <f>[3]DB!$CGV$50</f>
        <v>0</v>
      </c>
      <c r="CHA30" s="145">
        <f>[3]DB!$CGX$50</f>
        <v>0</v>
      </c>
      <c r="CHC30" s="145">
        <f>[3]DB!$CGZ$50</f>
        <v>0</v>
      </c>
      <c r="CHE30" s="145">
        <f>[3]DB!$CHB$50</f>
        <v>0</v>
      </c>
      <c r="CHG30" s="145">
        <f>[3]DB!$CHD$50</f>
        <v>0</v>
      </c>
      <c r="CHI30" s="145">
        <f>[3]DB!$CHF$50</f>
        <v>0</v>
      </c>
      <c r="CHK30" s="145">
        <f>[3]DB!$CHH$50</f>
        <v>0</v>
      </c>
      <c r="CHM30" s="145">
        <f>[3]DB!$CHJ$50</f>
        <v>0</v>
      </c>
      <c r="CHO30" s="145">
        <f>[3]DB!$CHL$50</f>
        <v>0</v>
      </c>
      <c r="CHQ30" s="145">
        <f>[3]DB!$CHN$50</f>
        <v>0</v>
      </c>
      <c r="CHS30" s="145">
        <f>[3]DB!$CHP$50</f>
        <v>0</v>
      </c>
      <c r="CHU30" s="145">
        <f>[3]DB!$CHR$50</f>
        <v>0</v>
      </c>
      <c r="CHW30" s="145">
        <f>[3]DB!$CHT$50</f>
        <v>0</v>
      </c>
      <c r="CHY30" s="145">
        <f>[3]DB!$CHV$50</f>
        <v>0</v>
      </c>
      <c r="CIA30" s="145">
        <f>[3]DB!$CHX$50</f>
        <v>0</v>
      </c>
      <c r="CIC30" s="145">
        <f>[3]DB!$CHZ$50</f>
        <v>0</v>
      </c>
      <c r="CIE30" s="145">
        <f>[3]DB!$CIB$50</f>
        <v>0</v>
      </c>
      <c r="CIG30" s="145">
        <f>[3]DB!$CID$50</f>
        <v>0</v>
      </c>
      <c r="CII30" s="145">
        <f>[3]DB!$CIF$50</f>
        <v>0</v>
      </c>
      <c r="CIK30" s="145">
        <f>[3]DB!$CIH$50</f>
        <v>0</v>
      </c>
      <c r="CIM30" s="145">
        <f>[3]DB!$CIJ$50</f>
        <v>0</v>
      </c>
      <c r="CIO30" s="145">
        <f>[3]DB!$CIL$50</f>
        <v>0</v>
      </c>
      <c r="CIQ30" s="145">
        <f>[3]DB!$CIN$50</f>
        <v>0</v>
      </c>
      <c r="CIS30" s="145">
        <f>[3]DB!$CIP$50</f>
        <v>0</v>
      </c>
      <c r="CIU30" s="145">
        <f>[3]DB!$CIR$50</f>
        <v>0</v>
      </c>
      <c r="CIW30" s="145">
        <f>[3]DB!$CIT$50</f>
        <v>0</v>
      </c>
      <c r="CIY30" s="145">
        <f>[3]DB!$CIV$50</f>
        <v>0</v>
      </c>
      <c r="CJA30" s="145">
        <f>[3]DB!$CIX$50</f>
        <v>0</v>
      </c>
      <c r="CJC30" s="145">
        <f>[3]DB!$CIZ$50</f>
        <v>0</v>
      </c>
      <c r="CJE30" s="145">
        <f>[3]DB!$CJB$50</f>
        <v>0</v>
      </c>
      <c r="CJG30" s="145">
        <f>[3]DB!$CJD$50</f>
        <v>0</v>
      </c>
      <c r="CJI30" s="145">
        <f>[3]DB!$CJF$50</f>
        <v>0</v>
      </c>
      <c r="CJK30" s="145">
        <f>[3]DB!$CJH$50</f>
        <v>0</v>
      </c>
      <c r="CJM30" s="145">
        <f>[3]DB!$CJJ$50</f>
        <v>0</v>
      </c>
      <c r="CJO30" s="145">
        <f>[3]DB!$CJL$50</f>
        <v>0</v>
      </c>
      <c r="CJQ30" s="145">
        <f>[3]DB!$CJN$50</f>
        <v>0</v>
      </c>
      <c r="CJS30" s="145">
        <f>[3]DB!$CJP$50</f>
        <v>0</v>
      </c>
      <c r="CJU30" s="145">
        <f>[3]DB!$CJR$50</f>
        <v>0</v>
      </c>
      <c r="CJW30" s="145">
        <f>[3]DB!$CJT$50</f>
        <v>0</v>
      </c>
      <c r="CJY30" s="145">
        <f>[3]DB!$CJV$50</f>
        <v>0</v>
      </c>
      <c r="CKA30" s="145">
        <f>[3]DB!$CJX$50</f>
        <v>0</v>
      </c>
      <c r="CKC30" s="145">
        <f>[3]DB!$CJZ$50</f>
        <v>0</v>
      </c>
      <c r="CKE30" s="145">
        <f>[3]DB!$CKB$50</f>
        <v>0</v>
      </c>
      <c r="CKG30" s="145">
        <f>[3]DB!$CKD$50</f>
        <v>0</v>
      </c>
      <c r="CKI30" s="145">
        <f>[3]DB!$CKF$50</f>
        <v>0</v>
      </c>
      <c r="CKK30" s="145">
        <f>[3]DB!$CKH$50</f>
        <v>0</v>
      </c>
      <c r="CKM30" s="145">
        <f>[3]DB!$CKJ$50</f>
        <v>0</v>
      </c>
      <c r="CKO30" s="145">
        <f>[3]DB!$CKL$50</f>
        <v>0</v>
      </c>
      <c r="CKQ30" s="145">
        <f>[3]DB!$CKN$50</f>
        <v>0</v>
      </c>
      <c r="CKS30" s="145">
        <f>[3]DB!$CKP$50</f>
        <v>0</v>
      </c>
      <c r="CKU30" s="145">
        <f>[3]DB!$CKR$50</f>
        <v>0</v>
      </c>
      <c r="CKW30" s="145">
        <f>[3]DB!$CKT$50</f>
        <v>0</v>
      </c>
      <c r="CKY30" s="145">
        <f>[3]DB!$CKV$50</f>
        <v>0</v>
      </c>
      <c r="CLA30" s="145">
        <f>[3]DB!$CKX$50</f>
        <v>0</v>
      </c>
      <c r="CLC30" s="145">
        <f>[3]DB!$CKZ$50</f>
        <v>0</v>
      </c>
      <c r="CLE30" s="145">
        <f>[3]DB!$CLB$50</f>
        <v>0</v>
      </c>
      <c r="CLG30" s="145">
        <f>[3]DB!$CLD$50</f>
        <v>0</v>
      </c>
      <c r="CLI30" s="145">
        <f>[3]DB!$CLF$50</f>
        <v>0</v>
      </c>
      <c r="CLK30" s="145">
        <f>[3]DB!$CLH$50</f>
        <v>0</v>
      </c>
      <c r="CLM30" s="145">
        <f>[3]DB!$CLJ$50</f>
        <v>0</v>
      </c>
      <c r="CLO30" s="145">
        <f>[3]DB!$CLL$50</f>
        <v>0</v>
      </c>
      <c r="CLQ30" s="145">
        <f>[3]DB!$CLN$50</f>
        <v>0</v>
      </c>
      <c r="CLS30" s="145">
        <f>[3]DB!$CLP$50</f>
        <v>0</v>
      </c>
      <c r="CLU30" s="145">
        <f>[3]DB!$CLR$50</f>
        <v>0</v>
      </c>
      <c r="CLW30" s="145">
        <f>[3]DB!$CLT$50</f>
        <v>0</v>
      </c>
      <c r="CLY30" s="145">
        <f>[3]DB!$CLV$50</f>
        <v>0</v>
      </c>
      <c r="CMA30" s="145">
        <f>[3]DB!$CLX$50</f>
        <v>0</v>
      </c>
      <c r="CMC30" s="145">
        <f>[3]DB!$CLZ$50</f>
        <v>0</v>
      </c>
      <c r="CME30" s="145">
        <f>[3]DB!$CMB$50</f>
        <v>0</v>
      </c>
      <c r="CMG30" s="145">
        <f>[3]DB!$CMD$50</f>
        <v>0</v>
      </c>
      <c r="CMI30" s="145">
        <f>[3]DB!$CMF$50</f>
        <v>0</v>
      </c>
      <c r="CMK30" s="145">
        <f>[3]DB!$CMH$50</f>
        <v>0</v>
      </c>
      <c r="CMM30" s="145">
        <f>[3]DB!$CMJ$50</f>
        <v>0</v>
      </c>
      <c r="CMO30" s="145">
        <f>[3]DB!$CML$50</f>
        <v>0</v>
      </c>
      <c r="CMQ30" s="145">
        <f>[3]DB!$CMN$50</f>
        <v>0</v>
      </c>
      <c r="CMS30" s="145">
        <f>[3]DB!$CMP$50</f>
        <v>0</v>
      </c>
      <c r="CMU30" s="145">
        <f>[3]DB!$CMR$50</f>
        <v>0</v>
      </c>
      <c r="CMW30" s="145">
        <f>[3]DB!$CMT$50</f>
        <v>0</v>
      </c>
      <c r="CMY30" s="145">
        <f>[3]DB!$CMV$50</f>
        <v>0</v>
      </c>
      <c r="CNA30" s="145">
        <f>[3]DB!$CMX$50</f>
        <v>0</v>
      </c>
      <c r="CNC30" s="145">
        <f>[3]DB!$CMZ$50</f>
        <v>0</v>
      </c>
      <c r="CNE30" s="145">
        <f>[3]DB!$CNB$50</f>
        <v>0</v>
      </c>
      <c r="CNG30" s="145">
        <f>[3]DB!$CND$50</f>
        <v>0</v>
      </c>
      <c r="CNI30" s="145">
        <f>[3]DB!$CNF$50</f>
        <v>0</v>
      </c>
      <c r="CNK30" s="145">
        <f>[3]DB!$CNH$50</f>
        <v>0</v>
      </c>
      <c r="CNM30" s="145">
        <f>[3]DB!$CNJ$50</f>
        <v>0</v>
      </c>
      <c r="CNO30" s="145">
        <f>[3]DB!$CNL$50</f>
        <v>0</v>
      </c>
      <c r="CNQ30" s="145">
        <f>[3]DB!$CNN$50</f>
        <v>0</v>
      </c>
      <c r="CNS30" s="145">
        <f>[3]DB!$CNP$50</f>
        <v>0</v>
      </c>
      <c r="CNU30" s="145">
        <f>[3]DB!$CNR$50</f>
        <v>0</v>
      </c>
      <c r="CNW30" s="145">
        <f>[3]DB!$CNT$50</f>
        <v>0</v>
      </c>
      <c r="CNY30" s="145">
        <f>[3]DB!$CNV$50</f>
        <v>0</v>
      </c>
      <c r="COA30" s="145">
        <f>[3]DB!$CNX$50</f>
        <v>0</v>
      </c>
      <c r="COC30" s="145">
        <f>[3]DB!$CNZ$50</f>
        <v>0</v>
      </c>
      <c r="COE30" s="145">
        <f>[3]DB!$COB$50</f>
        <v>0</v>
      </c>
      <c r="COG30" s="145">
        <f>[3]DB!$COD$50</f>
        <v>0</v>
      </c>
      <c r="COI30" s="145">
        <f>[3]DB!$COF$50</f>
        <v>0</v>
      </c>
      <c r="COK30" s="145">
        <f>[3]DB!$COH$50</f>
        <v>0</v>
      </c>
      <c r="COM30" s="145">
        <f>[3]DB!$COJ$50</f>
        <v>0</v>
      </c>
      <c r="COO30" s="145">
        <f>[3]DB!$COL$50</f>
        <v>0</v>
      </c>
      <c r="COQ30" s="145">
        <f>[3]DB!$CON$50</f>
        <v>0</v>
      </c>
      <c r="COS30" s="145">
        <f>[3]DB!$COP$50</f>
        <v>0</v>
      </c>
      <c r="COU30" s="145">
        <f>[3]DB!$COR$50</f>
        <v>0</v>
      </c>
      <c r="COW30" s="145">
        <f>[3]DB!$COT$50</f>
        <v>0</v>
      </c>
      <c r="COY30" s="145">
        <f>[3]DB!$COV$50</f>
        <v>0</v>
      </c>
      <c r="CPA30" s="145">
        <f>[3]DB!$COX$50</f>
        <v>0</v>
      </c>
      <c r="CPC30" s="145">
        <f>[3]DB!$COZ$50</f>
        <v>0</v>
      </c>
      <c r="CPE30" s="145">
        <f>[3]DB!$CPB$50</f>
        <v>0</v>
      </c>
      <c r="CPG30" s="145">
        <f>[3]DB!$CPD$50</f>
        <v>0</v>
      </c>
      <c r="CPI30" s="145">
        <f>[3]DB!$CPF$50</f>
        <v>0</v>
      </c>
      <c r="CPK30" s="145">
        <f>[3]DB!$CPH$50</f>
        <v>0</v>
      </c>
      <c r="CPM30" s="145">
        <f>[3]DB!$CPJ$50</f>
        <v>0</v>
      </c>
      <c r="CPO30" s="145">
        <f>[3]DB!$CPL$50</f>
        <v>0</v>
      </c>
      <c r="CPQ30" s="145">
        <f>[3]DB!$CPN$50</f>
        <v>0</v>
      </c>
      <c r="CPS30" s="145">
        <f>[3]DB!$CPP$50</f>
        <v>0</v>
      </c>
      <c r="CPU30" s="145">
        <f>[3]DB!$CPR$50</f>
        <v>0</v>
      </c>
      <c r="CPW30" s="145">
        <f>[3]DB!$CPT$50</f>
        <v>0</v>
      </c>
      <c r="CPY30" s="145">
        <f>[3]DB!$CPV$50</f>
        <v>0</v>
      </c>
      <c r="CQA30" s="145">
        <f>[3]DB!$CPX$50</f>
        <v>0</v>
      </c>
      <c r="CQC30" s="145">
        <f>[3]DB!$CPZ$50</f>
        <v>0</v>
      </c>
      <c r="CQE30" s="145">
        <f>[3]DB!$CQB$50</f>
        <v>0</v>
      </c>
      <c r="CQG30" s="145">
        <f>[3]DB!$CQD$50</f>
        <v>0</v>
      </c>
      <c r="CQI30" s="145">
        <f>[3]DB!$CQF$50</f>
        <v>0</v>
      </c>
      <c r="CQK30" s="145">
        <f>[3]DB!$CQH$50</f>
        <v>0</v>
      </c>
      <c r="CQM30" s="145">
        <f>[3]DB!$CQJ$50</f>
        <v>0</v>
      </c>
      <c r="CQO30" s="145">
        <f>[3]DB!$CQL$50</f>
        <v>0</v>
      </c>
      <c r="CQQ30" s="145">
        <f>[3]DB!$CQN$50</f>
        <v>0</v>
      </c>
      <c r="CQS30" s="145">
        <f>[3]DB!$CQP$50</f>
        <v>0</v>
      </c>
      <c r="CQU30" s="145">
        <f>[3]DB!$CQR$50</f>
        <v>0</v>
      </c>
      <c r="CQW30" s="145">
        <f>[3]DB!$CQT$50</f>
        <v>0</v>
      </c>
      <c r="CQY30" s="145">
        <f>[3]DB!$CQV$50</f>
        <v>0</v>
      </c>
      <c r="CRA30" s="145">
        <f>[3]DB!$CQX$50</f>
        <v>0</v>
      </c>
      <c r="CRC30" s="145">
        <f>[3]DB!$CQZ$50</f>
        <v>0</v>
      </c>
      <c r="CRE30" s="145">
        <f>[3]DB!$CRB$50</f>
        <v>0</v>
      </c>
      <c r="CRG30" s="145">
        <f>[3]DB!$CRD$50</f>
        <v>0</v>
      </c>
      <c r="CRI30" s="145">
        <f>[3]DB!$CRF$50</f>
        <v>0</v>
      </c>
      <c r="CRK30" s="145">
        <f>[3]DB!$CRH$50</f>
        <v>0</v>
      </c>
      <c r="CRM30" s="145">
        <f>[3]DB!$CRJ$50</f>
        <v>0</v>
      </c>
      <c r="CRO30" s="145">
        <f>[3]DB!$CRL$50</f>
        <v>0</v>
      </c>
      <c r="CRQ30" s="145">
        <f>[3]DB!$CRN$50</f>
        <v>0</v>
      </c>
      <c r="CRS30" s="145">
        <f>[3]DB!$CRP$50</f>
        <v>0</v>
      </c>
      <c r="CRU30" s="145">
        <f>[3]DB!$CRR$50</f>
        <v>0</v>
      </c>
      <c r="CRW30" s="145">
        <f>[3]DB!$CRT$50</f>
        <v>0</v>
      </c>
      <c r="CRY30" s="145">
        <f>[3]DB!$CRV$50</f>
        <v>0</v>
      </c>
      <c r="CSA30" s="145">
        <f>[3]DB!$CRX$50</f>
        <v>0</v>
      </c>
      <c r="CSC30" s="145">
        <f>[3]DB!$CRZ$50</f>
        <v>0</v>
      </c>
      <c r="CSE30" s="145">
        <f>[3]DB!$CSB$50</f>
        <v>0</v>
      </c>
      <c r="CSG30" s="145">
        <f>[3]DB!$CSD$50</f>
        <v>0</v>
      </c>
      <c r="CSI30" s="145">
        <f>[3]DB!$CSF$50</f>
        <v>0</v>
      </c>
      <c r="CSK30" s="145">
        <f>[3]DB!$CSH$50</f>
        <v>0</v>
      </c>
      <c r="CSM30" s="145">
        <f>[3]DB!$CSJ$50</f>
        <v>0</v>
      </c>
      <c r="CSO30" s="145">
        <f>[3]DB!$CSL$50</f>
        <v>0</v>
      </c>
      <c r="CSQ30" s="145">
        <f>[3]DB!$CSN$50</f>
        <v>0</v>
      </c>
      <c r="CSS30" s="145">
        <f>[3]DB!$CSP$50</f>
        <v>0</v>
      </c>
      <c r="CSU30" s="145">
        <f>[3]DB!$CSR$50</f>
        <v>0</v>
      </c>
      <c r="CSW30" s="145">
        <f>[3]DB!$CST$50</f>
        <v>0</v>
      </c>
      <c r="CSY30" s="145">
        <f>[3]DB!$CSV$50</f>
        <v>0</v>
      </c>
      <c r="CTA30" s="145">
        <f>[3]DB!$CSX$50</f>
        <v>0</v>
      </c>
      <c r="CTC30" s="145">
        <f>[3]DB!$CSZ$50</f>
        <v>0</v>
      </c>
      <c r="CTE30" s="145">
        <f>[3]DB!$CTB$50</f>
        <v>0</v>
      </c>
      <c r="CTG30" s="145">
        <f>[3]DB!$CTD$50</f>
        <v>0</v>
      </c>
      <c r="CTI30" s="145">
        <f>[3]DB!$CTF$50</f>
        <v>0</v>
      </c>
      <c r="CTK30" s="145">
        <f>[3]DB!$CTH$50</f>
        <v>0</v>
      </c>
      <c r="CTM30" s="145">
        <f>[3]DB!$CTJ$50</f>
        <v>0</v>
      </c>
      <c r="CTO30" s="145">
        <f>[3]DB!$CTL$50</f>
        <v>0</v>
      </c>
      <c r="CTQ30" s="145">
        <f>[3]DB!$CTN$50</f>
        <v>0</v>
      </c>
      <c r="CTS30" s="145">
        <f>[3]DB!$CTP$50</f>
        <v>0</v>
      </c>
      <c r="CTU30" s="145">
        <f>[3]DB!$CTR$50</f>
        <v>0</v>
      </c>
      <c r="CTW30" s="145">
        <f>[3]DB!$CTT$50</f>
        <v>0</v>
      </c>
      <c r="CTY30" s="145">
        <f>[3]DB!$CTV$50</f>
        <v>0</v>
      </c>
      <c r="CUA30" s="145">
        <f>[3]DB!$CTX$50</f>
        <v>0</v>
      </c>
      <c r="CUC30" s="145">
        <f>[3]DB!$CTZ$50</f>
        <v>0</v>
      </c>
      <c r="CUE30" s="145">
        <f>[3]DB!$CUB$50</f>
        <v>0</v>
      </c>
      <c r="CUG30" s="145">
        <f>[3]DB!$CUD$50</f>
        <v>0</v>
      </c>
      <c r="CUI30" s="145">
        <f>[3]DB!$CUF$50</f>
        <v>0</v>
      </c>
      <c r="CUK30" s="145">
        <f>[3]DB!$CUH$50</f>
        <v>0</v>
      </c>
      <c r="CUM30" s="145">
        <f>[3]DB!$CUJ$50</f>
        <v>0</v>
      </c>
      <c r="CUO30" s="145">
        <f>[3]DB!$CUL$50</f>
        <v>0</v>
      </c>
      <c r="CUQ30" s="145">
        <f>[3]DB!$CUN$50</f>
        <v>0</v>
      </c>
      <c r="CUS30" s="145">
        <f>[3]DB!$CUP$50</f>
        <v>0</v>
      </c>
      <c r="CUU30" s="145">
        <f>[3]DB!$CUR$50</f>
        <v>0</v>
      </c>
      <c r="CUW30" s="145">
        <f>[3]DB!$CUT$50</f>
        <v>0</v>
      </c>
      <c r="CUY30" s="145">
        <f>[3]DB!$CUV$50</f>
        <v>0</v>
      </c>
      <c r="CVA30" s="145">
        <f>[3]DB!$CUX$50</f>
        <v>0</v>
      </c>
      <c r="CVC30" s="145">
        <f>[3]DB!$CUZ$50</f>
        <v>0</v>
      </c>
      <c r="CVE30" s="145">
        <f>[3]DB!$CVB$50</f>
        <v>0</v>
      </c>
      <c r="CVG30" s="145">
        <f>[3]DB!$CVD$50</f>
        <v>0</v>
      </c>
      <c r="CVI30" s="145">
        <f>[3]DB!$CVF$50</f>
        <v>0</v>
      </c>
      <c r="CVK30" s="145">
        <f>[3]DB!$CVH$50</f>
        <v>0</v>
      </c>
      <c r="CVM30" s="145">
        <f>[3]DB!$CVJ$50</f>
        <v>0</v>
      </c>
      <c r="CVO30" s="145">
        <f>[3]DB!$CVL$50</f>
        <v>0</v>
      </c>
      <c r="CVQ30" s="145">
        <f>[3]DB!$CVN$50</f>
        <v>0</v>
      </c>
      <c r="CVS30" s="145">
        <f>[3]DB!$CVP$50</f>
        <v>0</v>
      </c>
      <c r="CVU30" s="145">
        <f>[3]DB!$CVR$50</f>
        <v>0</v>
      </c>
      <c r="CVW30" s="145">
        <f>[3]DB!$CVT$50</f>
        <v>0</v>
      </c>
      <c r="CVY30" s="145">
        <f>[3]DB!$CVV$50</f>
        <v>0</v>
      </c>
      <c r="CWA30" s="145">
        <f>[3]DB!$CVX$50</f>
        <v>0</v>
      </c>
      <c r="CWC30" s="145">
        <f>[3]DB!$CVZ$50</f>
        <v>0</v>
      </c>
      <c r="CWE30" s="145">
        <f>[3]DB!$CWB$50</f>
        <v>0</v>
      </c>
      <c r="CWG30" s="145">
        <f>[3]DB!$CWD$50</f>
        <v>0</v>
      </c>
      <c r="CWI30" s="145">
        <f>[3]DB!$CWF$50</f>
        <v>0</v>
      </c>
      <c r="CWK30" s="145">
        <f>[3]DB!$CWH$50</f>
        <v>0</v>
      </c>
      <c r="CWM30" s="145">
        <f>[3]DB!$CWJ$50</f>
        <v>0</v>
      </c>
      <c r="CWO30" s="145">
        <f>[3]DB!$CWL$50</f>
        <v>0</v>
      </c>
      <c r="CWQ30" s="145">
        <f>[3]DB!$CWN$50</f>
        <v>0</v>
      </c>
      <c r="CWS30" s="145">
        <f>[3]DB!$CWP$50</f>
        <v>0</v>
      </c>
      <c r="CWU30" s="145">
        <f>[3]DB!$CWR$50</f>
        <v>0</v>
      </c>
      <c r="CWW30" s="145">
        <f>[3]DB!$CWT$50</f>
        <v>0</v>
      </c>
      <c r="CWY30" s="145">
        <f>[3]DB!$CWV$50</f>
        <v>0</v>
      </c>
      <c r="CXA30" s="145">
        <f>[3]DB!$CWX$50</f>
        <v>0</v>
      </c>
      <c r="CXC30" s="145">
        <f>[3]DB!$CWZ$50</f>
        <v>0</v>
      </c>
      <c r="CXE30" s="145">
        <f>[3]DB!$CXB$50</f>
        <v>0</v>
      </c>
      <c r="CXG30" s="145">
        <f>[3]DB!$CXD$50</f>
        <v>0</v>
      </c>
      <c r="CXI30" s="145">
        <f>[3]DB!$CXF$50</f>
        <v>0</v>
      </c>
      <c r="CXK30" s="145">
        <f>[3]DB!$CXH$50</f>
        <v>0</v>
      </c>
      <c r="CXM30" s="145">
        <f>[3]DB!$CXJ$50</f>
        <v>0</v>
      </c>
      <c r="CXO30" s="145">
        <f>[3]DB!$CXL$50</f>
        <v>0</v>
      </c>
      <c r="CXQ30" s="145">
        <f>[3]DB!$CXN$50</f>
        <v>0</v>
      </c>
      <c r="CXS30" s="145">
        <f>[3]DB!$CXP$50</f>
        <v>0</v>
      </c>
      <c r="CXU30" s="145">
        <f>[3]DB!$CXR$50</f>
        <v>0</v>
      </c>
      <c r="CXW30" s="145">
        <f>[3]DB!$CXT$50</f>
        <v>0</v>
      </c>
      <c r="CXY30" s="145">
        <f>[3]DB!$CXV$50</f>
        <v>0</v>
      </c>
      <c r="CYA30" s="145">
        <f>[3]DB!$CXX$50</f>
        <v>0</v>
      </c>
      <c r="CYC30" s="145">
        <f>[3]DB!$CXZ$50</f>
        <v>0</v>
      </c>
      <c r="CYE30" s="145">
        <f>[3]DB!$CYB$50</f>
        <v>0</v>
      </c>
      <c r="CYG30" s="145">
        <f>[3]DB!$CYD$50</f>
        <v>0</v>
      </c>
      <c r="CYI30" s="145">
        <f>[3]DB!$CYF$50</f>
        <v>0</v>
      </c>
      <c r="CYK30" s="145">
        <f>[3]DB!$CYH$50</f>
        <v>0</v>
      </c>
      <c r="CYM30" s="145">
        <f>[3]DB!$CYJ$50</f>
        <v>0</v>
      </c>
      <c r="CYO30" s="145">
        <f>[3]DB!$CYL$50</f>
        <v>0</v>
      </c>
      <c r="CYQ30" s="145">
        <f>[3]DB!$CYN$50</f>
        <v>0</v>
      </c>
      <c r="CYS30" s="145">
        <f>[3]DB!$CYP$50</f>
        <v>0</v>
      </c>
      <c r="CYU30" s="145">
        <f>[3]DB!$CYR$50</f>
        <v>0</v>
      </c>
      <c r="CYW30" s="145">
        <f>[3]DB!$CYT$50</f>
        <v>0</v>
      </c>
      <c r="CYY30" s="145">
        <f>[3]DB!$CYV$50</f>
        <v>0</v>
      </c>
      <c r="CZA30" s="145">
        <f>[3]DB!$CYX$50</f>
        <v>0</v>
      </c>
      <c r="CZC30" s="145">
        <f>[3]DB!$CYZ$50</f>
        <v>0</v>
      </c>
      <c r="CZE30" s="145">
        <f>[3]DB!$CZB$50</f>
        <v>0</v>
      </c>
      <c r="CZG30" s="145">
        <f>[3]DB!$CZD$50</f>
        <v>0</v>
      </c>
      <c r="CZI30" s="145">
        <f>[3]DB!$CZF$50</f>
        <v>0</v>
      </c>
      <c r="CZK30" s="145">
        <f>[3]DB!$CZH$50</f>
        <v>0</v>
      </c>
      <c r="CZM30" s="145">
        <f>[3]DB!$CZJ$50</f>
        <v>0</v>
      </c>
      <c r="CZO30" s="145">
        <f>[3]DB!$CZL$50</f>
        <v>0</v>
      </c>
      <c r="CZQ30" s="145">
        <f>[3]DB!$CZN$50</f>
        <v>0</v>
      </c>
      <c r="CZS30" s="145">
        <f>[3]DB!$CZP$50</f>
        <v>0</v>
      </c>
      <c r="CZU30" s="145">
        <f>[3]DB!$CZR$50</f>
        <v>0</v>
      </c>
      <c r="CZW30" s="145">
        <f>[3]DB!$CZT$50</f>
        <v>0</v>
      </c>
      <c r="CZY30" s="145">
        <f>[3]DB!$CZV$50</f>
        <v>0</v>
      </c>
      <c r="DAA30" s="145">
        <f>[3]DB!$CZX$50</f>
        <v>0</v>
      </c>
      <c r="DAC30" s="145">
        <f>[3]DB!$CZZ$50</f>
        <v>0</v>
      </c>
      <c r="DAE30" s="145">
        <f>[3]DB!$DAB$50</f>
        <v>0</v>
      </c>
      <c r="DAG30" s="145">
        <f>[3]DB!$DAD$50</f>
        <v>0</v>
      </c>
      <c r="DAI30" s="145">
        <f>[3]DB!$DAF$50</f>
        <v>0</v>
      </c>
      <c r="DAK30" s="145">
        <f>[3]DB!$DAH$50</f>
        <v>0</v>
      </c>
      <c r="DAM30" s="145">
        <f>[3]DB!$DAJ$50</f>
        <v>0</v>
      </c>
      <c r="DAO30" s="145">
        <f>[3]DB!$DAL$50</f>
        <v>0</v>
      </c>
      <c r="DAQ30" s="145">
        <f>[3]DB!$DAN$50</f>
        <v>0</v>
      </c>
      <c r="DAS30" s="145">
        <f>[3]DB!$DAP$50</f>
        <v>0</v>
      </c>
      <c r="DAU30" s="145">
        <f>[3]DB!$DAR$50</f>
        <v>0</v>
      </c>
      <c r="DAW30" s="145">
        <f>[3]DB!$DAT$50</f>
        <v>0</v>
      </c>
      <c r="DAY30" s="145">
        <f>[3]DB!$DAV$50</f>
        <v>0</v>
      </c>
      <c r="DBA30" s="145">
        <f>[3]DB!$DAX$50</f>
        <v>0</v>
      </c>
      <c r="DBC30" s="145">
        <f>[3]DB!$DAZ$50</f>
        <v>0</v>
      </c>
      <c r="DBE30" s="145">
        <f>[3]DB!$DBB$50</f>
        <v>0</v>
      </c>
      <c r="DBG30" s="145">
        <f>[3]DB!$DBD$50</f>
        <v>0</v>
      </c>
      <c r="DBI30" s="145">
        <f>[3]DB!$DBF$50</f>
        <v>0</v>
      </c>
      <c r="DBK30" s="145">
        <f>[3]DB!$DBH$50</f>
        <v>0</v>
      </c>
      <c r="DBM30" s="145">
        <f>[3]DB!$DBJ$50</f>
        <v>0</v>
      </c>
      <c r="DBO30" s="145">
        <f>[3]DB!$DBL$50</f>
        <v>0</v>
      </c>
      <c r="DBQ30" s="145">
        <f>[3]DB!$DBN$50</f>
        <v>0</v>
      </c>
      <c r="DBS30" s="145">
        <f>[3]DB!$DBP$50</f>
        <v>0</v>
      </c>
      <c r="DBU30" s="145">
        <f>[3]DB!$DBR$50</f>
        <v>0</v>
      </c>
      <c r="DBW30" s="145">
        <f>[3]DB!$DBT$50</f>
        <v>0</v>
      </c>
      <c r="DBY30" s="145">
        <f>[3]DB!$DBV$50</f>
        <v>0</v>
      </c>
      <c r="DCA30" s="145">
        <f>[3]DB!$DBX$50</f>
        <v>0</v>
      </c>
      <c r="DCC30" s="145">
        <f>[3]DB!$DBZ$50</f>
        <v>0</v>
      </c>
      <c r="DCE30" s="145">
        <f>[3]DB!$DCB$50</f>
        <v>0</v>
      </c>
      <c r="DCG30" s="145">
        <f>[3]DB!$DCD$50</f>
        <v>0</v>
      </c>
      <c r="DCI30" s="145">
        <f>[3]DB!$DCF$50</f>
        <v>0</v>
      </c>
      <c r="DCK30" s="145">
        <f>[3]DB!$DCH$50</f>
        <v>0</v>
      </c>
      <c r="DCM30" s="145">
        <f>[3]DB!$DCJ$50</f>
        <v>0</v>
      </c>
      <c r="DCO30" s="145">
        <f>[3]DB!$DCL$50</f>
        <v>0</v>
      </c>
      <c r="DCQ30" s="145">
        <f>[3]DB!$DCN$50</f>
        <v>0</v>
      </c>
      <c r="DCS30" s="145">
        <f>[3]DB!$DCP$50</f>
        <v>0</v>
      </c>
      <c r="DCU30" s="145">
        <f>[3]DB!$DCR$50</f>
        <v>0</v>
      </c>
      <c r="DCW30" s="145">
        <f>[3]DB!$DCT$50</f>
        <v>0</v>
      </c>
      <c r="DCY30" s="145">
        <f>[3]DB!$DCV$50</f>
        <v>0</v>
      </c>
      <c r="DDA30" s="145">
        <f>[3]DB!$DCX$50</f>
        <v>0</v>
      </c>
      <c r="DDC30" s="145">
        <f>[3]DB!$DCZ$50</f>
        <v>0</v>
      </c>
      <c r="DDE30" s="145">
        <f>[3]DB!$DDB$50</f>
        <v>0</v>
      </c>
      <c r="DDG30" s="145">
        <f>[3]DB!$DDD$50</f>
        <v>0</v>
      </c>
      <c r="DDI30" s="145">
        <f>[3]DB!$DDF$50</f>
        <v>0</v>
      </c>
      <c r="DDK30" s="145">
        <f>[3]DB!$DDH$50</f>
        <v>0</v>
      </c>
      <c r="DDM30" s="145">
        <f>[3]DB!$DDJ$50</f>
        <v>0</v>
      </c>
      <c r="DDO30" s="145">
        <f>[3]DB!$DDL$50</f>
        <v>0</v>
      </c>
      <c r="DDQ30" s="145">
        <f>[3]DB!$DDN$50</f>
        <v>0</v>
      </c>
      <c r="DDS30" s="145">
        <f>[3]DB!$DDP$50</f>
        <v>0</v>
      </c>
      <c r="DDU30" s="145">
        <f>[3]DB!$DDR$50</f>
        <v>0</v>
      </c>
      <c r="DDW30" s="145">
        <f>[3]DB!$DDT$50</f>
        <v>0</v>
      </c>
      <c r="DDY30" s="145">
        <f>[3]DB!$DDV$50</f>
        <v>0</v>
      </c>
      <c r="DEA30" s="145">
        <f>[3]DB!$DDX$50</f>
        <v>0</v>
      </c>
      <c r="DEC30" s="145">
        <f>[3]DB!$DDZ$50</f>
        <v>0</v>
      </c>
      <c r="DEE30" s="145">
        <f>[3]DB!$DEB$50</f>
        <v>0</v>
      </c>
      <c r="DEG30" s="145">
        <f>[3]DB!$DED$50</f>
        <v>0</v>
      </c>
      <c r="DEI30" s="145">
        <f>[3]DB!$DEF$50</f>
        <v>0</v>
      </c>
      <c r="DEK30" s="145">
        <f>[3]DB!$DEH$50</f>
        <v>0</v>
      </c>
      <c r="DEM30" s="145">
        <f>[3]DB!$DEJ$50</f>
        <v>0</v>
      </c>
      <c r="DEO30" s="145">
        <f>[3]DB!$DEL$50</f>
        <v>0</v>
      </c>
      <c r="DEQ30" s="145">
        <f>[3]DB!$DEN$50</f>
        <v>0</v>
      </c>
      <c r="DES30" s="145">
        <f>[3]DB!$DEP$50</f>
        <v>0</v>
      </c>
      <c r="DEU30" s="145">
        <f>[3]DB!$DER$50</f>
        <v>0</v>
      </c>
      <c r="DEW30" s="145">
        <f>[3]DB!$DET$50</f>
        <v>0</v>
      </c>
      <c r="DEY30" s="145">
        <f>[3]DB!$DEV$50</f>
        <v>0</v>
      </c>
      <c r="DFA30" s="145">
        <f>[3]DB!$DEX$50</f>
        <v>0</v>
      </c>
      <c r="DFC30" s="145">
        <f>[3]DB!$DEZ$50</f>
        <v>0</v>
      </c>
      <c r="DFE30" s="145">
        <f>[3]DB!$DFB$50</f>
        <v>0</v>
      </c>
      <c r="DFG30" s="145">
        <f>[3]DB!$DFD$50</f>
        <v>0</v>
      </c>
      <c r="DFI30" s="145">
        <f>[3]DB!$DFF$50</f>
        <v>0</v>
      </c>
      <c r="DFK30" s="145">
        <f>[3]DB!$DFH$50</f>
        <v>0</v>
      </c>
      <c r="DFM30" s="145">
        <f>[3]DB!$DFJ$50</f>
        <v>0</v>
      </c>
      <c r="DFO30" s="145">
        <f>[3]DB!$DFL$50</f>
        <v>0</v>
      </c>
      <c r="DFQ30" s="145">
        <f>[3]DB!$DFN$50</f>
        <v>0</v>
      </c>
      <c r="DFS30" s="145">
        <f>[3]DB!$DFP$50</f>
        <v>0</v>
      </c>
      <c r="DFU30" s="145">
        <f>[3]DB!$DFR$50</f>
        <v>0</v>
      </c>
      <c r="DFW30" s="145">
        <f>[3]DB!$DFT$50</f>
        <v>0</v>
      </c>
      <c r="DFY30" s="145">
        <f>[3]DB!$DFV$50</f>
        <v>0</v>
      </c>
      <c r="DGA30" s="145">
        <f>[3]DB!$DFX$50</f>
        <v>0</v>
      </c>
      <c r="DGC30" s="145">
        <f>[3]DB!$DFZ$50</f>
        <v>0</v>
      </c>
      <c r="DGE30" s="145">
        <f>[3]DB!$DGB$50</f>
        <v>0</v>
      </c>
      <c r="DGG30" s="145">
        <f>[3]DB!$DGD$50</f>
        <v>0</v>
      </c>
      <c r="DGI30" s="145">
        <f>[3]DB!$DGF$50</f>
        <v>0</v>
      </c>
      <c r="DGK30" s="145">
        <f>[3]DB!$DGH$50</f>
        <v>0</v>
      </c>
      <c r="DGM30" s="145">
        <f>[3]DB!$DGJ$50</f>
        <v>0</v>
      </c>
      <c r="DGO30" s="145">
        <f>[3]DB!$DGL$50</f>
        <v>0</v>
      </c>
      <c r="DGQ30" s="145">
        <f>[3]DB!$DGN$50</f>
        <v>0</v>
      </c>
      <c r="DGS30" s="145">
        <f>[3]DB!$DGP$50</f>
        <v>0</v>
      </c>
      <c r="DGU30" s="145">
        <f>[3]DB!$DGR$50</f>
        <v>0</v>
      </c>
      <c r="DGW30" s="145">
        <f>[3]DB!$DGT$50</f>
        <v>0</v>
      </c>
      <c r="DGY30" s="145">
        <f>[3]DB!$DGV$50</f>
        <v>0</v>
      </c>
      <c r="DHA30" s="145">
        <f>[3]DB!$DGX$50</f>
        <v>0</v>
      </c>
      <c r="DHC30" s="145">
        <f>[3]DB!$DGZ$50</f>
        <v>0</v>
      </c>
      <c r="DHE30" s="145">
        <f>[3]DB!$DHB$50</f>
        <v>0</v>
      </c>
      <c r="DHG30" s="145">
        <f>[3]DB!$DHD$50</f>
        <v>0</v>
      </c>
      <c r="DHI30" s="145">
        <f>[3]DB!$DHF$50</f>
        <v>0</v>
      </c>
      <c r="DHK30" s="145">
        <f>[3]DB!$DHH$50</f>
        <v>0</v>
      </c>
      <c r="DHM30" s="145">
        <f>[3]DB!$DHJ$50</f>
        <v>0</v>
      </c>
      <c r="DHO30" s="145">
        <f>[3]DB!$DHL$50</f>
        <v>0</v>
      </c>
      <c r="DHQ30" s="145">
        <f>[3]DB!$DHN$50</f>
        <v>0</v>
      </c>
      <c r="DHS30" s="145">
        <f>[3]DB!$DHP$50</f>
        <v>0</v>
      </c>
      <c r="DHU30" s="145">
        <f>[3]DB!$DHR$50</f>
        <v>0</v>
      </c>
      <c r="DHW30" s="145">
        <f>[3]DB!$DHT$50</f>
        <v>0</v>
      </c>
      <c r="DHY30" s="145">
        <f>[3]DB!$DHV$50</f>
        <v>0</v>
      </c>
      <c r="DIA30" s="145">
        <f>[3]DB!$DHX$50</f>
        <v>0</v>
      </c>
      <c r="DIC30" s="145">
        <f>[3]DB!$DHZ$50</f>
        <v>0</v>
      </c>
      <c r="DIE30" s="145">
        <f>[3]DB!$DIB$50</f>
        <v>0</v>
      </c>
      <c r="DIG30" s="145">
        <f>[3]DB!$DID$50</f>
        <v>0</v>
      </c>
      <c r="DII30" s="145">
        <f>[3]DB!$DIF$50</f>
        <v>0</v>
      </c>
      <c r="DIK30" s="145">
        <f>[3]DB!$DIH$50</f>
        <v>0</v>
      </c>
      <c r="DIM30" s="145">
        <f>[3]DB!$DIJ$50</f>
        <v>0</v>
      </c>
      <c r="DIO30" s="145">
        <f>[3]DB!$DIL$50</f>
        <v>0</v>
      </c>
      <c r="DIQ30" s="145">
        <f>[3]DB!$DIN$50</f>
        <v>0</v>
      </c>
      <c r="DIS30" s="145">
        <f>[3]DB!$DIP$50</f>
        <v>0</v>
      </c>
      <c r="DIU30" s="145">
        <f>[3]DB!$DIR$50</f>
        <v>0</v>
      </c>
      <c r="DIW30" s="145">
        <f>[3]DB!$DIT$50</f>
        <v>0</v>
      </c>
      <c r="DIY30" s="145">
        <f>[3]DB!$DIV$50</f>
        <v>0</v>
      </c>
      <c r="DJA30" s="145">
        <f>[3]DB!$DIX$50</f>
        <v>0</v>
      </c>
      <c r="DJC30" s="145">
        <f>[3]DB!$DIZ$50</f>
        <v>0</v>
      </c>
      <c r="DJE30" s="145">
        <f>[3]DB!$DJB$50</f>
        <v>0</v>
      </c>
      <c r="DJG30" s="145">
        <f>[3]DB!$DJD$50</f>
        <v>0</v>
      </c>
      <c r="DJI30" s="145">
        <f>[3]DB!$DJF$50</f>
        <v>0</v>
      </c>
      <c r="DJK30" s="145">
        <f>[3]DB!$DJH$50</f>
        <v>0</v>
      </c>
      <c r="DJM30" s="145">
        <f>[3]DB!$DJJ$50</f>
        <v>0</v>
      </c>
      <c r="DJO30" s="145">
        <f>[3]DB!$DJL$50</f>
        <v>0</v>
      </c>
      <c r="DJQ30" s="145">
        <f>[3]DB!$DJN$50</f>
        <v>0</v>
      </c>
      <c r="DJS30" s="145">
        <f>[3]DB!$DJP$50</f>
        <v>0</v>
      </c>
    </row>
    <row r="31" spans="2:1023 1025:2047 2049:2983" s="145" customFormat="1" ht="20.100000000000001" customHeight="1" thickBot="1" x14ac:dyDescent="0.3">
      <c r="B31" s="168"/>
      <c r="C31" s="783"/>
      <c r="D31" s="787"/>
      <c r="E31" s="788"/>
      <c r="F31" s="789" t="s">
        <v>88</v>
      </c>
      <c r="G31" s="790"/>
      <c r="H31" s="752" t="str">
        <f>[2]DB!$F$6</f>
        <v>Stop charge at 1030H for dispersing cone cleaning and uptake accretion removal. Duration time 15-20 mins</v>
      </c>
      <c r="I31" s="753"/>
      <c r="J31" s="753"/>
      <c r="K31" s="753"/>
      <c r="L31" s="753"/>
      <c r="M31" s="753"/>
      <c r="N31" s="753"/>
      <c r="O31" s="753"/>
      <c r="P31" s="753"/>
      <c r="Q31" s="753"/>
      <c r="R31" s="753"/>
      <c r="S31" s="753"/>
      <c r="T31" s="753"/>
      <c r="U31" s="753"/>
      <c r="V31" s="753"/>
      <c r="W31" s="753"/>
      <c r="X31" s="753"/>
      <c r="Y31" s="753"/>
      <c r="Z31" s="753"/>
      <c r="AA31" s="753"/>
      <c r="AB31" s="753"/>
      <c r="AC31" s="753"/>
      <c r="AD31" s="753"/>
      <c r="AE31" s="753"/>
      <c r="AF31" s="753"/>
      <c r="AG31" s="753"/>
      <c r="AH31" s="753"/>
      <c r="AI31" s="753"/>
      <c r="AJ31" s="753"/>
      <c r="AK31" s="753"/>
      <c r="AL31" s="753"/>
      <c r="AM31" s="753"/>
      <c r="AN31" s="753"/>
      <c r="AO31" s="753"/>
      <c r="AP31" s="753"/>
      <c r="AQ31" s="753"/>
      <c r="AR31" s="753"/>
      <c r="AS31" s="753"/>
      <c r="AT31" s="753"/>
      <c r="AU31" s="753"/>
      <c r="AV31" s="753"/>
      <c r="AW31" s="753"/>
      <c r="AX31" s="753"/>
      <c r="AY31" s="753"/>
      <c r="AZ31" s="753"/>
      <c r="BA31" s="753"/>
      <c r="BB31" s="753"/>
      <c r="BC31" s="753"/>
      <c r="BD31" s="753"/>
      <c r="BE31" s="753"/>
      <c r="BF31" s="753"/>
      <c r="BG31" s="753"/>
      <c r="BH31" s="753"/>
      <c r="BI31" s="753"/>
      <c r="BJ31" s="753"/>
      <c r="BK31" s="753"/>
      <c r="BL31" s="753"/>
      <c r="BM31" s="753"/>
      <c r="BN31" s="753"/>
      <c r="BO31" s="753"/>
      <c r="BP31" s="753"/>
      <c r="BQ31" s="753"/>
      <c r="BR31" s="753"/>
      <c r="BS31" s="753"/>
      <c r="BT31" s="753"/>
      <c r="BU31" s="753"/>
      <c r="BV31" s="753"/>
      <c r="BW31" s="753"/>
      <c r="BX31" s="753"/>
      <c r="BY31" s="753"/>
      <c r="BZ31" s="753"/>
      <c r="CA31" s="753"/>
      <c r="CB31" s="753"/>
      <c r="CC31" s="753"/>
      <c r="CD31" s="753"/>
      <c r="CE31" s="753"/>
      <c r="CF31" s="753"/>
      <c r="CG31" s="753"/>
      <c r="CH31" s="753"/>
      <c r="CI31" s="753"/>
      <c r="CJ31" s="753"/>
      <c r="CK31" s="753"/>
      <c r="CL31" s="753"/>
      <c r="CM31" s="753"/>
      <c r="CN31" s="753"/>
      <c r="CO31" s="753"/>
      <c r="CP31" s="753"/>
      <c r="CQ31" s="753"/>
      <c r="CR31" s="753"/>
      <c r="CS31" s="753"/>
      <c r="CT31" s="753"/>
      <c r="CU31" s="753"/>
      <c r="CV31" s="753"/>
      <c r="CW31" s="753"/>
      <c r="CX31" s="753"/>
      <c r="CY31" s="753"/>
      <c r="CZ31" s="754"/>
      <c r="DA31" s="200"/>
      <c r="DB31" s="192"/>
      <c r="DC31" s="332"/>
      <c r="DD31" s="332"/>
      <c r="DE31" s="332"/>
      <c r="DF31" s="332"/>
      <c r="DG31" s="332"/>
    </row>
    <row r="32" spans="2:1023 1025:2047 2049:2983" s="145" customFormat="1" ht="20.100000000000001" customHeight="1" x14ac:dyDescent="0.25">
      <c r="B32" s="168"/>
      <c r="C32" s="783"/>
      <c r="D32" s="787" t="s">
        <v>77</v>
      </c>
      <c r="E32" s="791"/>
      <c r="F32" s="182" t="s">
        <v>78</v>
      </c>
      <c r="G32" s="154" t="str">
        <f>[2]DB!$E$7</f>
        <v>OPERATING</v>
      </c>
      <c r="H32" s="220">
        <f>[2]DB!$F$7</f>
        <v>0</v>
      </c>
      <c r="I32" s="220">
        <f>[2]DB!$G$7</f>
        <v>0</v>
      </c>
      <c r="J32" s="220">
        <f>[2]DB!$H$7</f>
        <v>0</v>
      </c>
      <c r="K32" s="220">
        <f>[2]DB!$I$7</f>
        <v>0</v>
      </c>
      <c r="L32" s="220">
        <f>[2]DB!$J$7</f>
        <v>0</v>
      </c>
      <c r="M32" s="220">
        <f>[2]DB!$K$7</f>
        <v>0</v>
      </c>
      <c r="N32" s="220">
        <f>[2]DB!$L$7</f>
        <v>0</v>
      </c>
      <c r="O32" s="220">
        <f>[2]DB!$M$7</f>
        <v>0</v>
      </c>
      <c r="P32" s="220">
        <f>[2]DB!$N$7</f>
        <v>0</v>
      </c>
      <c r="Q32" s="220">
        <f>[2]DB!$O$7</f>
        <v>0</v>
      </c>
      <c r="R32" s="220">
        <f>[2]DB!$P$7</f>
        <v>0</v>
      </c>
      <c r="S32" s="220">
        <f>[2]DB!$Q$7</f>
        <v>0</v>
      </c>
      <c r="T32" s="220">
        <f>[2]DB!$R$7</f>
        <v>0</v>
      </c>
      <c r="U32" s="220">
        <f>[2]DB!$S$7</f>
        <v>0</v>
      </c>
      <c r="V32" s="220">
        <f>[2]DB!$T$7</f>
        <v>0</v>
      </c>
      <c r="W32" s="220">
        <f>[2]DB!$U$7</f>
        <v>0</v>
      </c>
      <c r="X32" s="220">
        <f>[2]DB!$V$7</f>
        <v>0</v>
      </c>
      <c r="Y32" s="220">
        <f>[2]DB!$W$7</f>
        <v>0</v>
      </c>
      <c r="Z32" s="220">
        <f>[2]DB!$X$7</f>
        <v>0</v>
      </c>
      <c r="AA32" s="220">
        <f>[2]DB!$Y$7</f>
        <v>0</v>
      </c>
      <c r="AB32" s="220">
        <f>[2]DB!$Z$7</f>
        <v>0</v>
      </c>
      <c r="AC32" s="220">
        <f>[2]DB!$AA$7</f>
        <v>0</v>
      </c>
      <c r="AD32" s="220">
        <f>[2]DB!$AB$7</f>
        <v>0</v>
      </c>
      <c r="AE32" s="220">
        <f>[2]DB!$AC$7</f>
        <v>0</v>
      </c>
      <c r="AF32" s="220">
        <f>[2]DB!$AD$7</f>
        <v>0</v>
      </c>
      <c r="AG32" s="220">
        <f>[2]DB!$AE$7</f>
        <v>0</v>
      </c>
      <c r="AH32" s="220">
        <f>[2]DB!$AF$7</f>
        <v>0</v>
      </c>
      <c r="AI32" s="220">
        <f>[2]DB!$AG$7</f>
        <v>0</v>
      </c>
      <c r="AJ32" s="220">
        <f>[2]DB!$AH$7</f>
        <v>0</v>
      </c>
      <c r="AK32" s="220">
        <f>[2]DB!$AI$7</f>
        <v>0</v>
      </c>
      <c r="AL32" s="220">
        <f>[2]DB!$AJ$7</f>
        <v>0</v>
      </c>
      <c r="AM32" s="220">
        <f>[2]DB!$AK$7</f>
        <v>0</v>
      </c>
      <c r="AN32" s="220">
        <f>[2]DB!$AL$7</f>
        <v>0</v>
      </c>
      <c r="AO32" s="220">
        <f>[2]DB!$AM$7</f>
        <v>0</v>
      </c>
      <c r="AP32" s="220">
        <f>[2]DB!$AN$7</f>
        <v>0</v>
      </c>
      <c r="AQ32" s="220">
        <f>[2]DB!$AO$7</f>
        <v>0</v>
      </c>
      <c r="AR32" s="220">
        <f>[2]DB!$AP$7</f>
        <v>0</v>
      </c>
      <c r="AS32" s="220">
        <f>[2]DB!$AQ$7</f>
        <v>0</v>
      </c>
      <c r="AT32" s="220">
        <f>[2]DB!$AR$7</f>
        <v>0</v>
      </c>
      <c r="AU32" s="220">
        <f>[2]DB!$AS$7</f>
        <v>0</v>
      </c>
      <c r="AV32" s="220">
        <f>[2]DB!$AT$7</f>
        <v>0</v>
      </c>
      <c r="AW32" s="220">
        <f>[2]DB!$AU$7</f>
        <v>0</v>
      </c>
      <c r="AX32" s="220">
        <f>[2]DB!$AV$7</f>
        <v>0</v>
      </c>
      <c r="AY32" s="220">
        <f>[2]DB!$AW$7</f>
        <v>0</v>
      </c>
      <c r="AZ32" s="220">
        <f>[2]DB!$AX$7</f>
        <v>0</v>
      </c>
      <c r="BA32" s="220">
        <f>[2]DB!$AY$7</f>
        <v>0</v>
      </c>
      <c r="BB32" s="220">
        <f>[2]DB!$AZ$7</f>
        <v>0</v>
      </c>
      <c r="BC32" s="220">
        <f>[2]DB!$BA$7</f>
        <v>0</v>
      </c>
      <c r="BD32" s="220">
        <f>[2]DB!$BB$7</f>
        <v>0</v>
      </c>
      <c r="BE32" s="220">
        <f>[2]DB!$BC$7</f>
        <v>0</v>
      </c>
      <c r="BF32" s="220">
        <f>[2]DB!$BD$7</f>
        <v>0</v>
      </c>
      <c r="BG32" s="220">
        <f>[2]DB!$BE$7</f>
        <v>0</v>
      </c>
      <c r="BH32" s="220">
        <f>[2]DB!$BF$7</f>
        <v>0</v>
      </c>
      <c r="BI32" s="220">
        <f>[2]DB!$BG$7</f>
        <v>0</v>
      </c>
      <c r="BJ32" s="220">
        <f>[2]DB!$BH$7</f>
        <v>0</v>
      </c>
      <c r="BK32" s="220">
        <f>[2]DB!$BI$7</f>
        <v>0</v>
      </c>
      <c r="BL32" s="220">
        <f>[2]DB!$BJ$7</f>
        <v>0</v>
      </c>
      <c r="BM32" s="220">
        <f>[2]DB!$BK$7</f>
        <v>0</v>
      </c>
      <c r="BN32" s="220">
        <f>[2]DB!$BL$7</f>
        <v>0</v>
      </c>
      <c r="BO32" s="220">
        <f>[2]DB!$BM$7</f>
        <v>0</v>
      </c>
      <c r="BP32" s="220">
        <f>[2]DB!$BN$7</f>
        <v>0</v>
      </c>
      <c r="BQ32" s="220">
        <f>[2]DB!$BO$7</f>
        <v>0</v>
      </c>
      <c r="BR32" s="220">
        <f>[2]DB!$BP$7</f>
        <v>0</v>
      </c>
      <c r="BS32" s="220">
        <f>[2]DB!$BQ$7</f>
        <v>0</v>
      </c>
      <c r="BT32" s="220">
        <f>[2]DB!$BR$7</f>
        <v>0</v>
      </c>
      <c r="BU32" s="220">
        <f>[2]DB!$BS$7</f>
        <v>0</v>
      </c>
      <c r="BV32" s="220">
        <f>[2]DB!$BT$7</f>
        <v>0</v>
      </c>
      <c r="BW32" s="220">
        <f>[2]DB!$BU$7</f>
        <v>0</v>
      </c>
      <c r="BX32" s="220">
        <f>[2]DB!$BV$7</f>
        <v>0</v>
      </c>
      <c r="BY32" s="220">
        <f>[2]DB!$BW$7</f>
        <v>0</v>
      </c>
      <c r="BZ32" s="220">
        <f>[2]DB!$BX$7</f>
        <v>0</v>
      </c>
      <c r="CA32" s="220">
        <f>[2]DB!$BY$7</f>
        <v>0</v>
      </c>
      <c r="CB32" s="220">
        <f>[2]DB!$BZ$7</f>
        <v>0</v>
      </c>
      <c r="CC32" s="220">
        <f>[2]DB!$CA$7</f>
        <v>0</v>
      </c>
      <c r="CD32" s="220">
        <f>[2]DB!$CB$7</f>
        <v>0</v>
      </c>
      <c r="CE32" s="220">
        <f>[2]DB!$CC$7</f>
        <v>0</v>
      </c>
      <c r="CF32" s="220">
        <f>[2]DB!$CD$7</f>
        <v>0</v>
      </c>
      <c r="CG32" s="220">
        <f>[2]DB!$CE$7</f>
        <v>0</v>
      </c>
      <c r="CH32" s="220">
        <f>[2]DB!$CF$7</f>
        <v>0</v>
      </c>
      <c r="CI32" s="220">
        <f>[2]DB!$CG$7</f>
        <v>0</v>
      </c>
      <c r="CJ32" s="220">
        <f>[2]DB!$CH$7</f>
        <v>0</v>
      </c>
      <c r="CK32" s="220">
        <f>[2]DB!$CI$7</f>
        <v>0</v>
      </c>
      <c r="CL32" s="220">
        <f>[2]DB!$CJ$7</f>
        <v>0</v>
      </c>
      <c r="CM32" s="220">
        <f>[2]DB!$CK$7</f>
        <v>0</v>
      </c>
      <c r="CN32" s="220">
        <f>[2]DB!$CL$7</f>
        <v>0</v>
      </c>
      <c r="CO32" s="220">
        <f>[2]DB!$CM$7</f>
        <v>0</v>
      </c>
      <c r="CP32" s="220">
        <f>[2]DB!$CN$7</f>
        <v>0</v>
      </c>
      <c r="CQ32" s="220">
        <f>[2]DB!$CO$7</f>
        <v>0</v>
      </c>
      <c r="CR32" s="220">
        <f>[2]DB!$CP$7</f>
        <v>0</v>
      </c>
      <c r="CS32" s="220">
        <f>[2]DB!$CQ$7</f>
        <v>0</v>
      </c>
      <c r="CT32" s="220">
        <f>[2]DB!$CR$7</f>
        <v>0</v>
      </c>
      <c r="CU32" s="220">
        <f>[2]DB!$CS$7</f>
        <v>0</v>
      </c>
      <c r="CV32" s="220">
        <f>[2]DB!$CT$7</f>
        <v>0</v>
      </c>
      <c r="CW32" s="220">
        <f>[2]DB!$CU$7</f>
        <v>0</v>
      </c>
      <c r="CX32" s="220">
        <f>[2]DB!$CV$7</f>
        <v>0</v>
      </c>
      <c r="CY32" s="221">
        <f>[2]DB!$CW$7</f>
        <v>0</v>
      </c>
      <c r="CZ32" s="222"/>
      <c r="DA32" s="200"/>
      <c r="DB32" s="192"/>
      <c r="DC32" s="332"/>
      <c r="DD32" s="332"/>
      <c r="DE32" s="332"/>
      <c r="DF32" s="332"/>
      <c r="DG32" s="332"/>
    </row>
    <row r="33" spans="2:111" s="145" customFormat="1" ht="20.100000000000001" customHeight="1" x14ac:dyDescent="0.25">
      <c r="B33" s="168"/>
      <c r="C33" s="783"/>
      <c r="D33" s="787"/>
      <c r="E33" s="791"/>
      <c r="F33" s="183" t="s">
        <v>79</v>
      </c>
      <c r="G33" s="155" t="str">
        <f>[2]DB!$E$8</f>
        <v>OPERATING</v>
      </c>
      <c r="H33" s="162">
        <f>[2]DB!$F$8</f>
        <v>0</v>
      </c>
      <c r="I33" s="163">
        <f>[2]DB!$G$8</f>
        <v>0</v>
      </c>
      <c r="J33" s="163" t="str">
        <f>[2]DB!$H$8</f>
        <v>s</v>
      </c>
      <c r="K33" s="163" t="str">
        <f>[2]DB!$I$8</f>
        <v>s</v>
      </c>
      <c r="L33" s="163" t="str">
        <f>[2]DB!$J$8</f>
        <v>s</v>
      </c>
      <c r="M33" s="163">
        <f>[2]DB!$K$8</f>
        <v>0</v>
      </c>
      <c r="N33" s="163" t="str">
        <f>[2]DB!$L$8</f>
        <v>c</v>
      </c>
      <c r="O33" s="163" t="str">
        <f>[2]DB!$M$8</f>
        <v>c</v>
      </c>
      <c r="P33" s="163" t="str">
        <f>[2]DB!$N$8</f>
        <v>c</v>
      </c>
      <c r="Q33" s="163" t="str">
        <f>[2]DB!$O$8</f>
        <v>c</v>
      </c>
      <c r="R33" s="163" t="str">
        <f>[2]DB!$P$8</f>
        <v>c</v>
      </c>
      <c r="S33" s="163" t="str">
        <f>[2]DB!$Q$8</f>
        <v>c</v>
      </c>
      <c r="T33" s="163" t="str">
        <f>[2]DB!$R$8</f>
        <v>c</v>
      </c>
      <c r="U33" s="163" t="str">
        <f>[2]DB!$S$8</f>
        <v>c</v>
      </c>
      <c r="V33" s="163" t="str">
        <f>[2]DB!$T$8</f>
        <v>c</v>
      </c>
      <c r="W33" s="163" t="str">
        <f>[2]DB!$U$8</f>
        <v>c</v>
      </c>
      <c r="X33" s="163" t="str">
        <f>[2]DB!$V$8</f>
        <v>c</v>
      </c>
      <c r="Y33" s="163" t="str">
        <f>[2]DB!$W$8</f>
        <v>c</v>
      </c>
      <c r="Z33" s="163" t="str">
        <f>[2]DB!$X$8</f>
        <v>c</v>
      </c>
      <c r="AA33" s="163" t="str">
        <f>[2]DB!$Y$8</f>
        <v>c</v>
      </c>
      <c r="AB33" s="163" t="str">
        <f>[2]DB!$Z$8</f>
        <v>c</v>
      </c>
      <c r="AC33" s="163" t="str">
        <f>[2]DB!$AA$8</f>
        <v>c</v>
      </c>
      <c r="AD33" s="163">
        <f>[2]DB!$AB$8</f>
        <v>0</v>
      </c>
      <c r="AE33" s="163">
        <f>[2]DB!$AC$8</f>
        <v>0</v>
      </c>
      <c r="AF33" s="163">
        <f>[2]DB!$AD$8</f>
        <v>0</v>
      </c>
      <c r="AG33" s="163">
        <f>[2]DB!$AE$8</f>
        <v>0</v>
      </c>
      <c r="AH33" s="163">
        <f>[2]DB!$AF$8</f>
        <v>0</v>
      </c>
      <c r="AI33" s="163">
        <f>[2]DB!$AG$8</f>
        <v>0</v>
      </c>
      <c r="AJ33" s="163">
        <f>[2]DB!$AH$8</f>
        <v>0</v>
      </c>
      <c r="AK33" s="163">
        <f>[2]DB!$AI$8</f>
        <v>0</v>
      </c>
      <c r="AL33" s="163">
        <f>[2]DB!$AJ$8</f>
        <v>0</v>
      </c>
      <c r="AM33" s="163">
        <f>[2]DB!$AK$8</f>
        <v>0</v>
      </c>
      <c r="AN33" s="163">
        <f>[2]DB!$AL$8</f>
        <v>0</v>
      </c>
      <c r="AO33" s="163">
        <f>[2]DB!$AM$8</f>
        <v>0</v>
      </c>
      <c r="AP33" s="163">
        <f>[2]DB!$AN$8</f>
        <v>0</v>
      </c>
      <c r="AQ33" s="163">
        <f>[2]DB!$AO$8</f>
        <v>0</v>
      </c>
      <c r="AR33" s="163">
        <f>[2]DB!$AP$8</f>
        <v>0</v>
      </c>
      <c r="AS33" s="163" t="str">
        <f>[2]DB!$AQ$8</f>
        <v>s</v>
      </c>
      <c r="AT33" s="163" t="str">
        <f>[2]DB!$AR$8</f>
        <v>s</v>
      </c>
      <c r="AU33" s="163" t="str">
        <f>[2]DB!$AS$8</f>
        <v>s</v>
      </c>
      <c r="AV33" s="163" t="str">
        <f>[2]DB!$AT$8</f>
        <v>s</v>
      </c>
      <c r="AW33" s="163">
        <f>[2]DB!$AU$8</f>
        <v>0</v>
      </c>
      <c r="AX33" s="163" t="str">
        <f>[2]DB!$AV$8</f>
        <v>s</v>
      </c>
      <c r="AY33" s="163" t="str">
        <f>[2]DB!$AW$8</f>
        <v>s</v>
      </c>
      <c r="AZ33" s="163" t="str">
        <f>[2]DB!$AX$8</f>
        <v>s</v>
      </c>
      <c r="BA33" s="163">
        <f>[2]DB!$AY$8</f>
        <v>0</v>
      </c>
      <c r="BB33" s="163" t="str">
        <f>[2]DB!$AZ$8</f>
        <v>s</v>
      </c>
      <c r="BC33" s="163" t="str">
        <f>[2]DB!$BA$8</f>
        <v>s</v>
      </c>
      <c r="BD33" s="163" t="str">
        <f>[2]DB!$BB$8</f>
        <v>s</v>
      </c>
      <c r="BE33" s="163">
        <f>[2]DB!$BC$8</f>
        <v>0</v>
      </c>
      <c r="BF33" s="163" t="str">
        <f>[2]DB!$BD$8</f>
        <v>c</v>
      </c>
      <c r="BG33" s="163" t="str">
        <f>[2]DB!$BE$8</f>
        <v>c</v>
      </c>
      <c r="BH33" s="163" t="str">
        <f>[2]DB!$BF$8</f>
        <v>c</v>
      </c>
      <c r="BI33" s="163" t="str">
        <f>[2]DB!$BG$8</f>
        <v>c</v>
      </c>
      <c r="BJ33" s="163" t="str">
        <f>[2]DB!$BH$8</f>
        <v>c</v>
      </c>
      <c r="BK33" s="163" t="str">
        <f>[2]DB!$BI$8</f>
        <v>c</v>
      </c>
      <c r="BL33" s="163" t="str">
        <f>[2]DB!$BJ$8</f>
        <v>c</v>
      </c>
      <c r="BM33" s="163" t="str">
        <f>[2]DB!$BK$8</f>
        <v>c</v>
      </c>
      <c r="BN33" s="163" t="str">
        <f>[2]DB!$BL$8</f>
        <v>c</v>
      </c>
      <c r="BO33" s="163" t="str">
        <f>[2]DB!$BM$8</f>
        <v>c</v>
      </c>
      <c r="BP33" s="163" t="str">
        <f>[2]DB!$BN$8</f>
        <v>c</v>
      </c>
      <c r="BQ33" s="163" t="str">
        <f>[2]DB!$BO$8</f>
        <v>c</v>
      </c>
      <c r="BR33" s="163" t="str">
        <f>[2]DB!$BP$8</f>
        <v>c</v>
      </c>
      <c r="BS33" s="163" t="str">
        <f>[2]DB!$BQ$8</f>
        <v>c</v>
      </c>
      <c r="BT33" s="163" t="str">
        <f>[2]DB!$BR$8</f>
        <v>c</v>
      </c>
      <c r="BU33" s="163" t="str">
        <f>[2]DB!$BS$8</f>
        <v>c</v>
      </c>
      <c r="BV33" s="163">
        <f>[2]DB!$BT$8</f>
        <v>0</v>
      </c>
      <c r="BW33" s="163">
        <f>[2]DB!$BU$8</f>
        <v>0</v>
      </c>
      <c r="BX33" s="163">
        <f>[2]DB!$BV$8</f>
        <v>0</v>
      </c>
      <c r="BY33" s="163">
        <f>[2]DB!$BW$8</f>
        <v>0</v>
      </c>
      <c r="BZ33" s="163">
        <f>[2]DB!$BX$8</f>
        <v>0</v>
      </c>
      <c r="CA33" s="163">
        <f>[2]DB!$BY$8</f>
        <v>0</v>
      </c>
      <c r="CB33" s="163">
        <f>[2]DB!$BZ$8</f>
        <v>0</v>
      </c>
      <c r="CC33" s="163">
        <f>[2]DB!$CA$8</f>
        <v>0</v>
      </c>
      <c r="CD33" s="163">
        <f>[2]DB!$CB$8</f>
        <v>0</v>
      </c>
      <c r="CE33" s="163">
        <f>[2]DB!$CC$8</f>
        <v>0</v>
      </c>
      <c r="CF33" s="163">
        <f>[2]DB!$CD$8</f>
        <v>0</v>
      </c>
      <c r="CG33" s="163">
        <f>[2]DB!$CE$8</f>
        <v>0</v>
      </c>
      <c r="CH33" s="163">
        <f>[2]DB!$CF$8</f>
        <v>0</v>
      </c>
      <c r="CI33" s="163">
        <f>[2]DB!$CG$8</f>
        <v>0</v>
      </c>
      <c r="CJ33" s="163">
        <f>[2]DB!$CH$8</f>
        <v>0</v>
      </c>
      <c r="CK33" s="163">
        <f>[2]DB!$CI$8</f>
        <v>0</v>
      </c>
      <c r="CL33" s="163">
        <f>[2]DB!$CJ$8</f>
        <v>0</v>
      </c>
      <c r="CM33" s="163" t="str">
        <f>[2]DB!$CK$8</f>
        <v>s</v>
      </c>
      <c r="CN33" s="163" t="str">
        <f>[2]DB!$CL$8</f>
        <v>s</v>
      </c>
      <c r="CO33" s="163" t="str">
        <f>[2]DB!$CM$8</f>
        <v>s</v>
      </c>
      <c r="CP33" s="163" t="str">
        <f>[2]DB!$CN$8</f>
        <v>s</v>
      </c>
      <c r="CQ33" s="163">
        <f>[2]DB!$CO$8</f>
        <v>0</v>
      </c>
      <c r="CR33" s="163" t="str">
        <f>[2]DB!$CP$8</f>
        <v>s</v>
      </c>
      <c r="CS33" s="163" t="str">
        <f>[2]DB!$CQ$8</f>
        <v>s</v>
      </c>
      <c r="CT33" s="163" t="str">
        <f>[2]DB!$CR$8</f>
        <v>s</v>
      </c>
      <c r="CU33" s="163">
        <f>[2]DB!$CS$8</f>
        <v>0</v>
      </c>
      <c r="CV33" s="163" t="str">
        <f>[2]DB!$CT$8</f>
        <v>s</v>
      </c>
      <c r="CW33" s="163" t="str">
        <f>[2]DB!$CU$8</f>
        <v>s</v>
      </c>
      <c r="CX33" s="163" t="str">
        <f>[2]DB!$CV$8</f>
        <v>s</v>
      </c>
      <c r="CY33" s="169">
        <f>[2]DB!$CW$8</f>
        <v>0</v>
      </c>
      <c r="CZ33" s="174"/>
      <c r="DA33" s="200"/>
      <c r="DB33" s="192"/>
      <c r="DC33" s="332"/>
      <c r="DD33" s="332"/>
      <c r="DE33" s="332"/>
      <c r="DF33" s="332"/>
      <c r="DG33" s="332"/>
    </row>
    <row r="34" spans="2:111" s="145" customFormat="1" ht="20.100000000000001" customHeight="1" x14ac:dyDescent="0.25">
      <c r="B34" s="168"/>
      <c r="C34" s="783"/>
      <c r="D34" s="787"/>
      <c r="E34" s="791"/>
      <c r="F34" s="183" t="s">
        <v>80</v>
      </c>
      <c r="G34" s="155" t="str">
        <f>[2]DB!$E$9</f>
        <v>OPERATING</v>
      </c>
      <c r="H34" s="162">
        <f>[2]DB!$F$9</f>
        <v>0</v>
      </c>
      <c r="I34" s="163">
        <f>[2]DB!$G$9</f>
        <v>0</v>
      </c>
      <c r="J34" s="163">
        <f>[2]DB!$H$9</f>
        <v>0</v>
      </c>
      <c r="K34" s="163">
        <f>[2]DB!$I$9</f>
        <v>0</v>
      </c>
      <c r="L34" s="163">
        <f>[2]DB!$J$9</f>
        <v>0</v>
      </c>
      <c r="M34" s="163">
        <f>[2]DB!$K$9</f>
        <v>0</v>
      </c>
      <c r="N34" s="163">
        <f>[2]DB!$L$9</f>
        <v>0</v>
      </c>
      <c r="O34" s="163" t="str">
        <f>[2]DB!$M$9</f>
        <v>s</v>
      </c>
      <c r="P34" s="163" t="str">
        <f>[2]DB!$N$9</f>
        <v>s</v>
      </c>
      <c r="Q34" s="163" t="str">
        <f>[2]DB!$O$9</f>
        <v>s</v>
      </c>
      <c r="R34" s="163" t="str">
        <f>[2]DB!$P$9</f>
        <v>s</v>
      </c>
      <c r="S34" s="163">
        <f>[2]DB!$Q$9</f>
        <v>0</v>
      </c>
      <c r="T34" s="163" t="str">
        <f>[2]DB!$R$9</f>
        <v>s</v>
      </c>
      <c r="U34" s="163" t="str">
        <f>[2]DB!$S$9</f>
        <v>s</v>
      </c>
      <c r="V34" s="163" t="str">
        <f>[2]DB!$T$9</f>
        <v>s</v>
      </c>
      <c r="W34" s="163">
        <f>[2]DB!$U$9</f>
        <v>0</v>
      </c>
      <c r="X34" s="163" t="str">
        <f>[2]DB!$V$9</f>
        <v>s</v>
      </c>
      <c r="Y34" s="163" t="str">
        <f>[2]DB!$W$9</f>
        <v>s</v>
      </c>
      <c r="Z34" s="163" t="str">
        <f>[2]DB!$X$9</f>
        <v>s</v>
      </c>
      <c r="AA34" s="163">
        <f>[2]DB!$Y$9</f>
        <v>0</v>
      </c>
      <c r="AB34" s="163" t="str">
        <f>[2]DB!$Z$9</f>
        <v>c</v>
      </c>
      <c r="AC34" s="163" t="str">
        <f>[2]DB!$AA$9</f>
        <v>c</v>
      </c>
      <c r="AD34" s="163" t="str">
        <f>[2]DB!$AB$9</f>
        <v>c</v>
      </c>
      <c r="AE34" s="163" t="str">
        <f>[2]DB!$AC$9</f>
        <v>c</v>
      </c>
      <c r="AF34" s="163" t="str">
        <f>[2]DB!$AD$9</f>
        <v>c</v>
      </c>
      <c r="AG34" s="163" t="str">
        <f>[2]DB!$AE$9</f>
        <v>c</v>
      </c>
      <c r="AH34" s="163" t="str">
        <f>[2]DB!$AF$9</f>
        <v>c</v>
      </c>
      <c r="AI34" s="163" t="str">
        <f>[2]DB!$AG$9</f>
        <v>c</v>
      </c>
      <c r="AJ34" s="163" t="str">
        <f>[2]DB!$AH$9</f>
        <v>c</v>
      </c>
      <c r="AK34" s="163" t="str">
        <f>[2]DB!$AI$9</f>
        <v>c</v>
      </c>
      <c r="AL34" s="163" t="str">
        <f>[2]DB!$AJ$9</f>
        <v>c</v>
      </c>
      <c r="AM34" s="163" t="str">
        <f>[2]DB!$AK$9</f>
        <v>c</v>
      </c>
      <c r="AN34" s="163" t="str">
        <f>[2]DB!$AL$9</f>
        <v>c</v>
      </c>
      <c r="AO34" s="163" t="str">
        <f>[2]DB!$AM$9</f>
        <v>c</v>
      </c>
      <c r="AP34" s="163" t="str">
        <f>[2]DB!$AN$9</f>
        <v>c</v>
      </c>
      <c r="AQ34" s="163" t="str">
        <f>[2]DB!$AO$9</f>
        <v>c</v>
      </c>
      <c r="AR34" s="163">
        <f>[2]DB!$AP$9</f>
        <v>0</v>
      </c>
      <c r="AS34" s="163">
        <f>[2]DB!$AQ$9</f>
        <v>0</v>
      </c>
      <c r="AT34" s="163">
        <f>[2]DB!$AR$9</f>
        <v>0</v>
      </c>
      <c r="AU34" s="163">
        <f>[2]DB!$AS$9</f>
        <v>0</v>
      </c>
      <c r="AV34" s="163">
        <f>[2]DB!$AT$9</f>
        <v>0</v>
      </c>
      <c r="AW34" s="163">
        <f>[2]DB!$AU$9</f>
        <v>0</v>
      </c>
      <c r="AX34" s="163">
        <f>[2]DB!$AV$9</f>
        <v>0</v>
      </c>
      <c r="AY34" s="163">
        <f>[2]DB!$AW$9</f>
        <v>0</v>
      </c>
      <c r="AZ34" s="163">
        <f>[2]DB!$AX$9</f>
        <v>0</v>
      </c>
      <c r="BA34" s="163">
        <f>[2]DB!$AY$9</f>
        <v>0</v>
      </c>
      <c r="BB34" s="163">
        <f>[2]DB!$AZ$9</f>
        <v>0</v>
      </c>
      <c r="BC34" s="163">
        <f>[2]DB!$BA$9</f>
        <v>0</v>
      </c>
      <c r="BD34" s="163">
        <f>[2]DB!$BB$9</f>
        <v>0</v>
      </c>
      <c r="BE34" s="163">
        <f>[2]DB!$BC$9</f>
        <v>0</v>
      </c>
      <c r="BF34" s="163">
        <f>[2]DB!$BD$9</f>
        <v>0</v>
      </c>
      <c r="BG34" s="163">
        <f>[2]DB!$BE$9</f>
        <v>0</v>
      </c>
      <c r="BH34" s="163">
        <f>[2]DB!$BF$9</f>
        <v>0</v>
      </c>
      <c r="BI34" s="163" t="str">
        <f>[2]DB!$BG$9</f>
        <v>s</v>
      </c>
      <c r="BJ34" s="163" t="str">
        <f>[2]DB!$BH$9</f>
        <v>s</v>
      </c>
      <c r="BK34" s="163" t="str">
        <f>[2]DB!$BI$9</f>
        <v>s</v>
      </c>
      <c r="BL34" s="163" t="str">
        <f>[2]DB!$BJ$9</f>
        <v>s</v>
      </c>
      <c r="BM34" s="163">
        <f>[2]DB!$BK$9</f>
        <v>0</v>
      </c>
      <c r="BN34" s="163" t="str">
        <f>[2]DB!$BL$9</f>
        <v>s</v>
      </c>
      <c r="BO34" s="163" t="str">
        <f>[2]DB!$BM$9</f>
        <v>s</v>
      </c>
      <c r="BP34" s="163" t="str">
        <f>[2]DB!$BN$9</f>
        <v>s</v>
      </c>
      <c r="BQ34" s="163">
        <f>[2]DB!$BO$9</f>
        <v>0</v>
      </c>
      <c r="BR34" s="163" t="str">
        <f>[2]DB!$BP$9</f>
        <v>s</v>
      </c>
      <c r="BS34" s="163" t="str">
        <f>[2]DB!$BQ$9</f>
        <v>s</v>
      </c>
      <c r="BT34" s="163" t="str">
        <f>[2]DB!$BR$9</f>
        <v>s</v>
      </c>
      <c r="BU34" s="163">
        <f>[2]DB!$BS$9</f>
        <v>0</v>
      </c>
      <c r="BV34" s="163" t="str">
        <f>[2]DB!$BT$9</f>
        <v>c</v>
      </c>
      <c r="BW34" s="163" t="str">
        <f>[2]DB!$BU$9</f>
        <v>c</v>
      </c>
      <c r="BX34" s="163" t="str">
        <f>[2]DB!$BV$9</f>
        <v>c</v>
      </c>
      <c r="BY34" s="163" t="str">
        <f>[2]DB!$BW$9</f>
        <v>c</v>
      </c>
      <c r="BZ34" s="163" t="str">
        <f>[2]DB!$BX$9</f>
        <v>c</v>
      </c>
      <c r="CA34" s="163" t="str">
        <f>[2]DB!$BY$9</f>
        <v>c</v>
      </c>
      <c r="CB34" s="163" t="str">
        <f>[2]DB!$BZ$9</f>
        <v>c</v>
      </c>
      <c r="CC34" s="163" t="str">
        <f>[2]DB!$CA$9</f>
        <v>c</v>
      </c>
      <c r="CD34" s="163" t="str">
        <f>[2]DB!$CB$9</f>
        <v>c</v>
      </c>
      <c r="CE34" s="163" t="str">
        <f>[2]DB!$CC$9</f>
        <v>c</v>
      </c>
      <c r="CF34" s="163" t="str">
        <f>[2]DB!$CD$9</f>
        <v>c</v>
      </c>
      <c r="CG34" s="163" t="str">
        <f>[2]DB!$CE$9</f>
        <v>c</v>
      </c>
      <c r="CH34" s="163" t="str">
        <f>[2]DB!$CF$9</f>
        <v>c</v>
      </c>
      <c r="CI34" s="163" t="str">
        <f>[2]DB!$CG$9</f>
        <v>c</v>
      </c>
      <c r="CJ34" s="163" t="str">
        <f>[2]DB!$CH$9</f>
        <v>c</v>
      </c>
      <c r="CK34" s="163" t="str">
        <f>[2]DB!$CI$9</f>
        <v>c</v>
      </c>
      <c r="CL34" s="163">
        <f>[2]DB!$CJ$9</f>
        <v>0</v>
      </c>
      <c r="CM34" s="163">
        <f>[2]DB!$CK$9</f>
        <v>0</v>
      </c>
      <c r="CN34" s="163">
        <f>[2]DB!$CL$9</f>
        <v>0</v>
      </c>
      <c r="CO34" s="163">
        <f>[2]DB!$CM$9</f>
        <v>0</v>
      </c>
      <c r="CP34" s="163">
        <f>[2]DB!$CN$9</f>
        <v>0</v>
      </c>
      <c r="CQ34" s="163">
        <f>[2]DB!$CO$9</f>
        <v>0</v>
      </c>
      <c r="CR34" s="163">
        <f>[2]DB!$CP$9</f>
        <v>0</v>
      </c>
      <c r="CS34" s="163">
        <f>[2]DB!$CQ$9</f>
        <v>0</v>
      </c>
      <c r="CT34" s="163">
        <f>[2]DB!$CR$9</f>
        <v>0</v>
      </c>
      <c r="CU34" s="163">
        <f>[2]DB!$CS$9</f>
        <v>0</v>
      </c>
      <c r="CV34" s="163">
        <f>[2]DB!$CT$9</f>
        <v>0</v>
      </c>
      <c r="CW34" s="163">
        <f>[2]DB!$CU$9</f>
        <v>0</v>
      </c>
      <c r="CX34" s="163">
        <f>[2]DB!$CV$9</f>
        <v>0</v>
      </c>
      <c r="CY34" s="169">
        <f>[2]DB!$CW$9</f>
        <v>0</v>
      </c>
      <c r="CZ34" s="174"/>
      <c r="DA34" s="200"/>
      <c r="DB34" s="192"/>
      <c r="DC34" s="332"/>
      <c r="DD34" s="332"/>
      <c r="DE34" s="332"/>
      <c r="DF34" s="332"/>
      <c r="DG34" s="332"/>
    </row>
    <row r="35" spans="2:111" s="145" customFormat="1" ht="20.100000000000001" customHeight="1" x14ac:dyDescent="0.25">
      <c r="B35" s="168"/>
      <c r="C35" s="783"/>
      <c r="D35" s="787"/>
      <c r="E35" s="791"/>
      <c r="F35" s="183" t="s">
        <v>81</v>
      </c>
      <c r="G35" s="155" t="str">
        <f>[2]DB!$E$10</f>
        <v>OPERATING</v>
      </c>
      <c r="H35" s="217" t="str">
        <f>[2]DB!$F$10</f>
        <v>c</v>
      </c>
      <c r="I35" s="217" t="str">
        <f>[2]DB!$G$10</f>
        <v>c</v>
      </c>
      <c r="J35" s="217" t="str">
        <f>[2]DB!$H$10</f>
        <v>c</v>
      </c>
      <c r="K35" s="217" t="str">
        <f>[2]DB!$I$10</f>
        <v>c</v>
      </c>
      <c r="L35" s="217">
        <f>[2]DB!$J$10</f>
        <v>0</v>
      </c>
      <c r="M35" s="217">
        <f>[2]DB!$K$10</f>
        <v>0</v>
      </c>
      <c r="N35" s="217">
        <f>[2]DB!$L$10</f>
        <v>0</v>
      </c>
      <c r="O35" s="217">
        <f>[2]DB!$M$10</f>
        <v>0</v>
      </c>
      <c r="P35" s="217">
        <f>[2]DB!$N$10</f>
        <v>0</v>
      </c>
      <c r="Q35" s="217">
        <f>[2]DB!$O$10</f>
        <v>0</v>
      </c>
      <c r="R35" s="217">
        <f>[2]DB!$P$10</f>
        <v>0</v>
      </c>
      <c r="S35" s="217">
        <f>[2]DB!$Q$10</f>
        <v>0</v>
      </c>
      <c r="T35" s="217">
        <f>[2]DB!$R$10</f>
        <v>0</v>
      </c>
      <c r="U35" s="217">
        <f>[2]DB!$S$10</f>
        <v>0</v>
      </c>
      <c r="V35" s="217">
        <f>[2]DB!$T$10</f>
        <v>0</v>
      </c>
      <c r="W35" s="217">
        <f>[2]DB!$U$10</f>
        <v>0</v>
      </c>
      <c r="X35" s="217">
        <f>[2]DB!$V$10</f>
        <v>0</v>
      </c>
      <c r="Y35" s="217">
        <f>[2]DB!$W$10</f>
        <v>0</v>
      </c>
      <c r="Z35" s="217">
        <f>[2]DB!$X$10</f>
        <v>0</v>
      </c>
      <c r="AA35" s="217">
        <f>[2]DB!$Y$10</f>
        <v>0</v>
      </c>
      <c r="AB35" s="217">
        <f>[2]DB!$Z$10</f>
        <v>0</v>
      </c>
      <c r="AC35" s="217">
        <f>[2]DB!$AA$10</f>
        <v>0</v>
      </c>
      <c r="AD35" s="217">
        <f>[2]DB!$AB$10</f>
        <v>0</v>
      </c>
      <c r="AE35" s="217" t="str">
        <f>[2]DB!$AC$10</f>
        <v>s</v>
      </c>
      <c r="AF35" s="217" t="str">
        <f>[2]DB!$AD$10</f>
        <v>s</v>
      </c>
      <c r="AG35" s="217" t="str">
        <f>[2]DB!$AE$10</f>
        <v>s</v>
      </c>
      <c r="AH35" s="217" t="str">
        <f>[2]DB!$AF$10</f>
        <v>s</v>
      </c>
      <c r="AI35" s="217">
        <f>[2]DB!$AG$10</f>
        <v>0</v>
      </c>
      <c r="AJ35" s="217" t="str">
        <f>[2]DB!$AH$10</f>
        <v>s</v>
      </c>
      <c r="AK35" s="217" t="str">
        <f>[2]DB!$AI$10</f>
        <v>s</v>
      </c>
      <c r="AL35" s="217" t="str">
        <f>[2]DB!$AJ$10</f>
        <v>s</v>
      </c>
      <c r="AM35" s="217">
        <f>[2]DB!$AK$10</f>
        <v>0</v>
      </c>
      <c r="AN35" s="217" t="str">
        <f>[2]DB!$AL$10</f>
        <v>s</v>
      </c>
      <c r="AO35" s="217" t="str">
        <f>[2]DB!$AM$10</f>
        <v>s</v>
      </c>
      <c r="AP35" s="217" t="str">
        <f>[2]DB!$AN$10</f>
        <v>s</v>
      </c>
      <c r="AQ35" s="217">
        <f>[2]DB!$AO$10</f>
        <v>0</v>
      </c>
      <c r="AR35" s="217" t="str">
        <f>[2]DB!$AP$10</f>
        <v>c</v>
      </c>
      <c r="AS35" s="217" t="str">
        <f>[2]DB!$AQ$10</f>
        <v>c</v>
      </c>
      <c r="AT35" s="217" t="str">
        <f>[2]DB!$AR$10</f>
        <v>c</v>
      </c>
      <c r="AU35" s="217" t="str">
        <f>[2]DB!$AS$10</f>
        <v>c</v>
      </c>
      <c r="AV35" s="217" t="str">
        <f>[2]DB!$AT$10</f>
        <v>c</v>
      </c>
      <c r="AW35" s="217" t="str">
        <f>[2]DB!$AU$10</f>
        <v>c</v>
      </c>
      <c r="AX35" s="217" t="str">
        <f>[2]DB!$AV$10</f>
        <v>c</v>
      </c>
      <c r="AY35" s="217" t="str">
        <f>[2]DB!$AW$10</f>
        <v>c</v>
      </c>
      <c r="AZ35" s="217" t="str">
        <f>[2]DB!$AX$10</f>
        <v>c</v>
      </c>
      <c r="BA35" s="217" t="str">
        <f>[2]DB!$AY$10</f>
        <v>c</v>
      </c>
      <c r="BB35" s="217" t="str">
        <f>[2]DB!$AZ$10</f>
        <v>c</v>
      </c>
      <c r="BC35" s="217" t="str">
        <f>[2]DB!$BA$10</f>
        <v>c</v>
      </c>
      <c r="BD35" s="217" t="str">
        <f>[2]DB!$BB$10</f>
        <v>c</v>
      </c>
      <c r="BE35" s="217" t="str">
        <f>[2]DB!$BC$10</f>
        <v>c</v>
      </c>
      <c r="BF35" s="217" t="str">
        <f>[2]DB!$BD$10</f>
        <v>c</v>
      </c>
      <c r="BG35" s="217" t="str">
        <f>[2]DB!$BE$10</f>
        <v>c</v>
      </c>
      <c r="BH35" s="217">
        <f>[2]DB!$BF$10</f>
        <v>0</v>
      </c>
      <c r="BI35" s="217">
        <f>[2]DB!$BG$10</f>
        <v>0</v>
      </c>
      <c r="BJ35" s="217">
        <f>[2]DB!$BH$10</f>
        <v>0</v>
      </c>
      <c r="BK35" s="217">
        <f>[2]DB!$BI$10</f>
        <v>0</v>
      </c>
      <c r="BL35" s="217">
        <f>[2]DB!$BJ$10</f>
        <v>0</v>
      </c>
      <c r="BM35" s="217">
        <f>[2]DB!$BK$10</f>
        <v>0</v>
      </c>
      <c r="BN35" s="217">
        <f>[2]DB!$BL$10</f>
        <v>0</v>
      </c>
      <c r="BO35" s="217">
        <f>[2]DB!$BM$10</f>
        <v>0</v>
      </c>
      <c r="BP35" s="217">
        <f>[2]DB!$BN$10</f>
        <v>0</v>
      </c>
      <c r="BQ35" s="217">
        <f>[2]DB!$BO$10</f>
        <v>0</v>
      </c>
      <c r="BR35" s="217">
        <f>[2]DB!$BP$10</f>
        <v>0</v>
      </c>
      <c r="BS35" s="217">
        <f>[2]DB!$BQ$10</f>
        <v>0</v>
      </c>
      <c r="BT35" s="217">
        <f>[2]DB!$BR$10</f>
        <v>0</v>
      </c>
      <c r="BU35" s="217">
        <f>[2]DB!$BS$10</f>
        <v>0</v>
      </c>
      <c r="BV35" s="217">
        <f>[2]DB!$BT$10</f>
        <v>0</v>
      </c>
      <c r="BW35" s="217" t="str">
        <f>[2]DB!$BU$10</f>
        <v>s</v>
      </c>
      <c r="BX35" s="217" t="str">
        <f>[2]DB!$BV$10</f>
        <v>s</v>
      </c>
      <c r="BY35" s="217" t="str">
        <f>[2]DB!$BW$10</f>
        <v>s</v>
      </c>
      <c r="BZ35" s="217" t="str">
        <f>[2]DB!$BX$10</f>
        <v>s</v>
      </c>
      <c r="CA35" s="217">
        <f>[2]DB!$BY$10</f>
        <v>0</v>
      </c>
      <c r="CB35" s="217" t="str">
        <f>[2]DB!$BZ$10</f>
        <v>s</v>
      </c>
      <c r="CC35" s="217" t="str">
        <f>[2]DB!$CA$10</f>
        <v>s</v>
      </c>
      <c r="CD35" s="217" t="str">
        <f>[2]DB!$CB$10</f>
        <v>s</v>
      </c>
      <c r="CE35" s="217">
        <f>[2]DB!$CC$10</f>
        <v>0</v>
      </c>
      <c r="CF35" s="217" t="str">
        <f>[2]DB!$CD$10</f>
        <v>s</v>
      </c>
      <c r="CG35" s="217" t="str">
        <f>[2]DB!$CE$10</f>
        <v>s</v>
      </c>
      <c r="CH35" s="217" t="str">
        <f>[2]DB!$CF$10</f>
        <v>s</v>
      </c>
      <c r="CI35" s="217">
        <f>[2]DB!$CG$10</f>
        <v>0</v>
      </c>
      <c r="CJ35" s="217" t="str">
        <f>[2]DB!$CH$10</f>
        <v>c</v>
      </c>
      <c r="CK35" s="217" t="str">
        <f>[2]DB!$CI$10</f>
        <v>c</v>
      </c>
      <c r="CL35" s="217" t="str">
        <f>[2]DB!$CJ$10</f>
        <v>c</v>
      </c>
      <c r="CM35" s="217" t="str">
        <f>[2]DB!$CK$10</f>
        <v>c</v>
      </c>
      <c r="CN35" s="217" t="str">
        <f>[2]DB!$CL$10</f>
        <v>c</v>
      </c>
      <c r="CO35" s="217" t="str">
        <f>[2]DB!$CM$10</f>
        <v>c</v>
      </c>
      <c r="CP35" s="217" t="str">
        <f>[2]DB!$CN$10</f>
        <v>c</v>
      </c>
      <c r="CQ35" s="217" t="str">
        <f>[2]DB!$CO$10</f>
        <v>c</v>
      </c>
      <c r="CR35" s="217" t="str">
        <f>[2]DB!$CP$10</f>
        <v>c</v>
      </c>
      <c r="CS35" s="217" t="str">
        <f>[2]DB!$CQ$10</f>
        <v>c</v>
      </c>
      <c r="CT35" s="217" t="str">
        <f>[2]DB!$CR$10</f>
        <v>c</v>
      </c>
      <c r="CU35" s="217" t="str">
        <f>[2]DB!$CS$10</f>
        <v>c</v>
      </c>
      <c r="CV35" s="217" t="str">
        <f>[2]DB!$CT$10</f>
        <v>c</v>
      </c>
      <c r="CW35" s="217" t="str">
        <f>[2]DB!$CU$10</f>
        <v>c</v>
      </c>
      <c r="CX35" s="217" t="str">
        <f>[2]DB!$CV$10</f>
        <v>c</v>
      </c>
      <c r="CY35" s="218" t="str">
        <f>[2]DB!$CW$10</f>
        <v>c</v>
      </c>
      <c r="CZ35" s="219"/>
      <c r="DA35" s="200"/>
      <c r="DB35" s="192"/>
      <c r="DC35" s="332"/>
      <c r="DD35" s="332"/>
      <c r="DE35" s="332"/>
      <c r="DF35" s="332"/>
      <c r="DG35" s="332"/>
    </row>
    <row r="36" spans="2:111" s="145" customFormat="1" ht="20.100000000000001" customHeight="1" x14ac:dyDescent="0.25">
      <c r="B36" s="168"/>
      <c r="C36" s="783"/>
      <c r="D36" s="787" t="s">
        <v>82</v>
      </c>
      <c r="E36" s="791"/>
      <c r="F36" s="184" t="s">
        <v>83</v>
      </c>
      <c r="G36" s="156">
        <f>[2]DB!$E$11</f>
        <v>0</v>
      </c>
      <c r="H36" s="162">
        <f>[2]DB!$F$11</f>
        <v>0</v>
      </c>
      <c r="I36" s="163">
        <f>[2]DB!$G$11</f>
        <v>0</v>
      </c>
      <c r="J36" s="163">
        <f>[2]DB!$H$11</f>
        <v>0</v>
      </c>
      <c r="K36" s="163">
        <f>[2]DB!$I$11</f>
        <v>0</v>
      </c>
      <c r="L36" s="163">
        <f>[2]DB!$J$11</f>
        <v>0</v>
      </c>
      <c r="M36" s="163">
        <f>[2]DB!$K$11</f>
        <v>0</v>
      </c>
      <c r="N36" s="163">
        <f>[2]DB!$L$11</f>
        <v>0</v>
      </c>
      <c r="O36" s="163" t="str">
        <f>[2]DB!$M$11</f>
        <v>r</v>
      </c>
      <c r="P36" s="163" t="str">
        <f>[2]DB!$N$11</f>
        <v>r</v>
      </c>
      <c r="Q36" s="163" t="str">
        <f>[2]DB!$O$11</f>
        <v>r</v>
      </c>
      <c r="R36" s="163" t="str">
        <f>[2]DB!$P$11</f>
        <v>r</v>
      </c>
      <c r="S36" s="163" t="str">
        <f>[2]DB!$Q$11</f>
        <v>r</v>
      </c>
      <c r="T36" s="163" t="str">
        <f>[2]DB!$R$11</f>
        <v>r</v>
      </c>
      <c r="U36" s="163" t="str">
        <f>[2]DB!$S$11</f>
        <v>r</v>
      </c>
      <c r="V36" s="163" t="str">
        <f>[2]DB!$T$11</f>
        <v>r</v>
      </c>
      <c r="W36" s="163" t="str">
        <f>[2]DB!$U$11</f>
        <v>r</v>
      </c>
      <c r="X36" s="163" t="str">
        <f>[2]DB!$V$11</f>
        <v>r</v>
      </c>
      <c r="Y36" s="163" t="str">
        <f>[2]DB!$W$11</f>
        <v>r</v>
      </c>
      <c r="Z36" s="163" t="str">
        <f>[2]DB!$X$11</f>
        <v>r</v>
      </c>
      <c r="AA36" s="163" t="str">
        <f>[2]DB!$Y$11</f>
        <v>r</v>
      </c>
      <c r="AB36" s="163" t="str">
        <f>[2]DB!$Z$11</f>
        <v>r</v>
      </c>
      <c r="AC36" s="163" t="str">
        <f>[2]DB!$AA$11</f>
        <v>r</v>
      </c>
      <c r="AD36" s="163" t="str">
        <f>[2]DB!$AB$11</f>
        <v>r</v>
      </c>
      <c r="AE36" s="163" t="str">
        <f>[2]DB!$AC$11</f>
        <v>r</v>
      </c>
      <c r="AF36" s="163" t="str">
        <f>[2]DB!$AD$11</f>
        <v>r</v>
      </c>
      <c r="AG36" s="163" t="str">
        <f>[2]DB!$AE$11</f>
        <v>r</v>
      </c>
      <c r="AH36" s="163" t="str">
        <f>[2]DB!$AF$11</f>
        <v>r</v>
      </c>
      <c r="AI36" s="163" t="str">
        <f>[2]DB!$AG$11</f>
        <v>r</v>
      </c>
      <c r="AJ36" s="163" t="str">
        <f>[2]DB!$AH$11</f>
        <v>r</v>
      </c>
      <c r="AK36" s="163" t="str">
        <f>[2]DB!$AI$11</f>
        <v>r</v>
      </c>
      <c r="AL36" s="163" t="str">
        <f>[2]DB!$AJ$11</f>
        <v>r</v>
      </c>
      <c r="AM36" s="163">
        <f>[2]DB!$AK$11</f>
        <v>0</v>
      </c>
      <c r="AN36" s="163" t="str">
        <f>[2]DB!$AL$11</f>
        <v>ca</v>
      </c>
      <c r="AO36" s="163" t="str">
        <f>[2]DB!$AM$11</f>
        <v>ca</v>
      </c>
      <c r="AP36" s="163" t="str">
        <f>[2]DB!$AN$11</f>
        <v>ca</v>
      </c>
      <c r="AQ36" s="163" t="str">
        <f>[2]DB!$AO$11</f>
        <v>ca</v>
      </c>
      <c r="AR36" s="163" t="str">
        <f>[2]DB!$AP$11</f>
        <v>ca</v>
      </c>
      <c r="AS36" s="163" t="str">
        <f>[2]DB!$AQ$11</f>
        <v>ca</v>
      </c>
      <c r="AT36" s="163" t="str">
        <f>[2]DB!$AR$11</f>
        <v>ca</v>
      </c>
      <c r="AU36" s="163" t="str">
        <f>[2]DB!$AS$11</f>
        <v>ca</v>
      </c>
      <c r="AV36" s="163" t="str">
        <f>[2]DB!$AT$11</f>
        <v>ca</v>
      </c>
      <c r="AW36" s="163" t="str">
        <f>[2]DB!$AU$11</f>
        <v>ca</v>
      </c>
      <c r="AX36" s="163" t="str">
        <f>[2]DB!$AV$11</f>
        <v>ca</v>
      </c>
      <c r="AY36" s="163" t="str">
        <f>[2]DB!$AW$11</f>
        <v>ca</v>
      </c>
      <c r="AZ36" s="163" t="str">
        <f>[2]DB!$AX$11</f>
        <v>ca</v>
      </c>
      <c r="BA36" s="163" t="str">
        <f>[2]DB!$AY$11</f>
        <v>ca</v>
      </c>
      <c r="BB36" s="163" t="str">
        <f>[2]DB!$AZ$11</f>
        <v>ca</v>
      </c>
      <c r="BC36" s="163" t="str">
        <f>[2]DB!$BA$11</f>
        <v>ca</v>
      </c>
      <c r="BD36" s="163" t="str">
        <f>[2]DB!$BB$11</f>
        <v>ca</v>
      </c>
      <c r="BE36" s="163" t="str">
        <f>[2]DB!$BC$11</f>
        <v>ca</v>
      </c>
      <c r="BF36" s="163" t="str">
        <f>[2]DB!$BD$11</f>
        <v>ca</v>
      </c>
      <c r="BG36" s="163" t="str">
        <f>[2]DB!$BE$11</f>
        <v>ca</v>
      </c>
      <c r="BH36" s="163" t="str">
        <f>[2]DB!$BF$11</f>
        <v>ca</v>
      </c>
      <c r="BI36" s="163" t="str">
        <f>[2]DB!$BG$11</f>
        <v>ca</v>
      </c>
      <c r="BJ36" s="163">
        <f>[2]DB!$BH$11</f>
        <v>0</v>
      </c>
      <c r="BK36" s="163">
        <f>[2]DB!$BI$11</f>
        <v>0</v>
      </c>
      <c r="BL36" s="163">
        <f>[2]DB!$BJ$11</f>
        <v>0</v>
      </c>
      <c r="BM36" s="163">
        <f>[2]DB!$BK$11</f>
        <v>0</v>
      </c>
      <c r="BN36" s="163">
        <f>[2]DB!$BL$11</f>
        <v>0</v>
      </c>
      <c r="BO36" s="163">
        <f>[2]DB!$BM$11</f>
        <v>0</v>
      </c>
      <c r="BP36" s="163">
        <f>[2]DB!$BN$11</f>
        <v>0</v>
      </c>
      <c r="BQ36" s="163">
        <f>[2]DB!$BO$11</f>
        <v>0</v>
      </c>
      <c r="BR36" s="163">
        <f>[2]DB!$BP$11</f>
        <v>0</v>
      </c>
      <c r="BS36" s="163">
        <f>[2]DB!$BQ$11</f>
        <v>0</v>
      </c>
      <c r="BT36" s="163">
        <f>[2]DB!$BR$11</f>
        <v>0</v>
      </c>
      <c r="BU36" s="163">
        <f>[2]DB!$BS$11</f>
        <v>0</v>
      </c>
      <c r="BV36" s="163">
        <f>[2]DB!$BT$11</f>
        <v>0</v>
      </c>
      <c r="BW36" s="163">
        <f>[2]DB!$BU$11</f>
        <v>0</v>
      </c>
      <c r="BX36" s="163">
        <f>[2]DB!$BV$11</f>
        <v>0</v>
      </c>
      <c r="BY36" s="163">
        <f>[2]DB!$BW$11</f>
        <v>0</v>
      </c>
      <c r="BZ36" s="163">
        <f>[2]DB!$BX$11</f>
        <v>0</v>
      </c>
      <c r="CA36" s="163">
        <f>[2]DB!$BY$11</f>
        <v>0</v>
      </c>
      <c r="CB36" s="163">
        <f>[2]DB!$BZ$11</f>
        <v>0</v>
      </c>
      <c r="CC36" s="163">
        <f>[2]DB!$CA$11</f>
        <v>0</v>
      </c>
      <c r="CD36" s="163">
        <f>[2]DB!$CB$11</f>
        <v>0</v>
      </c>
      <c r="CE36" s="163">
        <f>[2]DB!$CC$11</f>
        <v>0</v>
      </c>
      <c r="CF36" s="163">
        <f>[2]DB!$CD$11</f>
        <v>0</v>
      </c>
      <c r="CG36" s="163">
        <f>[2]DB!$CE$11</f>
        <v>0</v>
      </c>
      <c r="CH36" s="163">
        <f>[2]DB!$CF$11</f>
        <v>0</v>
      </c>
      <c r="CI36" s="163">
        <f>[2]DB!$CG$11</f>
        <v>0</v>
      </c>
      <c r="CJ36" s="163">
        <f>[2]DB!$CH$11</f>
        <v>0</v>
      </c>
      <c r="CK36" s="163">
        <f>[2]DB!$CI$11</f>
        <v>0</v>
      </c>
      <c r="CL36" s="163">
        <f>[2]DB!$CJ$11</f>
        <v>0</v>
      </c>
      <c r="CM36" s="163">
        <f>[2]DB!$CK$11</f>
        <v>0</v>
      </c>
      <c r="CN36" s="163">
        <f>[2]DB!$CL$11</f>
        <v>0</v>
      </c>
      <c r="CO36" s="163">
        <f>[2]DB!$CM$11</f>
        <v>0</v>
      </c>
      <c r="CP36" s="163">
        <f>[2]DB!$CN$11</f>
        <v>0</v>
      </c>
      <c r="CQ36" s="163">
        <f>[2]DB!$CO$11</f>
        <v>0</v>
      </c>
      <c r="CR36" s="163">
        <f>[2]DB!$CP$11</f>
        <v>0</v>
      </c>
      <c r="CS36" s="163">
        <f>[2]DB!$CQ$11</f>
        <v>0</v>
      </c>
      <c r="CT36" s="163">
        <f>[2]DB!$CR$11</f>
        <v>0</v>
      </c>
      <c r="CU36" s="163">
        <f>[2]DB!$CS$11</f>
        <v>0</v>
      </c>
      <c r="CV36" s="163">
        <f>[2]DB!$CT$11</f>
        <v>0</v>
      </c>
      <c r="CW36" s="163">
        <f>[2]DB!$CU$11</f>
        <v>0</v>
      </c>
      <c r="CX36" s="163">
        <f>[2]DB!$CV$11</f>
        <v>0</v>
      </c>
      <c r="CY36" s="169">
        <f>[2]DB!$CW$11</f>
        <v>0</v>
      </c>
      <c r="CZ36" s="174"/>
      <c r="DA36" s="200"/>
      <c r="DB36" s="192"/>
      <c r="DC36" s="332"/>
      <c r="DD36" s="332"/>
      <c r="DE36" s="332"/>
      <c r="DF36" s="332"/>
      <c r="DG36" s="332"/>
    </row>
    <row r="37" spans="2:111" s="145" customFormat="1" ht="20.100000000000001" customHeight="1" thickBot="1" x14ac:dyDescent="0.3">
      <c r="B37" s="168"/>
      <c r="C37" s="784"/>
      <c r="D37" s="792"/>
      <c r="E37" s="793"/>
      <c r="F37" s="187" t="s">
        <v>84</v>
      </c>
      <c r="G37" s="188">
        <f>[2]DB!$E$12</f>
        <v>0</v>
      </c>
      <c r="H37" s="178">
        <f>[2]DB!$F$12</f>
        <v>0</v>
      </c>
      <c r="I37" s="178">
        <f>[2]DB!$G$12</f>
        <v>0</v>
      </c>
      <c r="J37" s="178">
        <f>[2]DB!$H$12</f>
        <v>0</v>
      </c>
      <c r="K37" s="178">
        <f>[2]DB!$I$12</f>
        <v>0</v>
      </c>
      <c r="L37" s="178">
        <f>[2]DB!$J$12</f>
        <v>0</v>
      </c>
      <c r="M37" s="178">
        <f>[2]DB!$K$12</f>
        <v>0</v>
      </c>
      <c r="N37" s="178">
        <f>[2]DB!$L$12</f>
        <v>0</v>
      </c>
      <c r="O37" s="178">
        <f>[2]DB!$M$12</f>
        <v>0</v>
      </c>
      <c r="P37" s="178">
        <f>[2]DB!$N$12</f>
        <v>0</v>
      </c>
      <c r="Q37" s="178">
        <f>[2]DB!$O$12</f>
        <v>0</v>
      </c>
      <c r="R37" s="178">
        <f>[2]DB!$P$12</f>
        <v>0</v>
      </c>
      <c r="S37" s="178">
        <f>[2]DB!$Q$12</f>
        <v>0</v>
      </c>
      <c r="T37" s="178">
        <f>[2]DB!$R$12</f>
        <v>0</v>
      </c>
      <c r="U37" s="178">
        <f>[2]DB!$S$12</f>
        <v>0</v>
      </c>
      <c r="V37" s="178">
        <f>[2]DB!$T$12</f>
        <v>0</v>
      </c>
      <c r="W37" s="178">
        <f>[2]DB!$U$12</f>
        <v>0</v>
      </c>
      <c r="X37" s="178">
        <f>[2]DB!$V$12</f>
        <v>0</v>
      </c>
      <c r="Y37" s="178">
        <f>[2]DB!$W$12</f>
        <v>0</v>
      </c>
      <c r="Z37" s="178">
        <f>[2]DB!$X$12</f>
        <v>0</v>
      </c>
      <c r="AA37" s="178">
        <f>[2]DB!$Y$12</f>
        <v>0</v>
      </c>
      <c r="AB37" s="178">
        <f>[2]DB!$Z$12</f>
        <v>0</v>
      </c>
      <c r="AC37" s="178">
        <f>[2]DB!$AA$12</f>
        <v>0</v>
      </c>
      <c r="AD37" s="178">
        <f>[2]DB!$AB$12</f>
        <v>0</v>
      </c>
      <c r="AE37" s="178">
        <f>[2]DB!$AC$12</f>
        <v>0</v>
      </c>
      <c r="AF37" s="178">
        <f>[2]DB!$AD$12</f>
        <v>0</v>
      </c>
      <c r="AG37" s="178">
        <f>[2]DB!$AE$12</f>
        <v>0</v>
      </c>
      <c r="AH37" s="178">
        <f>[2]DB!$AF$12</f>
        <v>0</v>
      </c>
      <c r="AI37" s="178">
        <f>[2]DB!$AG$12</f>
        <v>0</v>
      </c>
      <c r="AJ37" s="178">
        <f>[2]DB!$AH$12</f>
        <v>0</v>
      </c>
      <c r="AK37" s="178">
        <f>[2]DB!$AI$12</f>
        <v>0</v>
      </c>
      <c r="AL37" s="178">
        <f>[2]DB!$AJ$12</f>
        <v>0</v>
      </c>
      <c r="AM37" s="178">
        <f>[2]DB!$AK$12</f>
        <v>0</v>
      </c>
      <c r="AN37" s="178">
        <f>[2]DB!$AL$12</f>
        <v>0</v>
      </c>
      <c r="AO37" s="178">
        <f>[2]DB!$AM$12</f>
        <v>0</v>
      </c>
      <c r="AP37" s="178">
        <f>[2]DB!$AN$12</f>
        <v>0</v>
      </c>
      <c r="AQ37" s="178">
        <f>[2]DB!$AO$12</f>
        <v>0</v>
      </c>
      <c r="AR37" s="178">
        <f>[2]DB!$AP$12</f>
        <v>0</v>
      </c>
      <c r="AS37" s="178">
        <f>[2]DB!$AQ$12</f>
        <v>0</v>
      </c>
      <c r="AT37" s="178">
        <f>[2]DB!$AR$12</f>
        <v>0</v>
      </c>
      <c r="AU37" s="178">
        <f>[2]DB!$AS$12</f>
        <v>0</v>
      </c>
      <c r="AV37" s="178">
        <f>[2]DB!$AT$12</f>
        <v>0</v>
      </c>
      <c r="AW37" s="178">
        <f>[2]DB!$AU$12</f>
        <v>0</v>
      </c>
      <c r="AX37" s="178">
        <f>[2]DB!$AV$12</f>
        <v>0</v>
      </c>
      <c r="AY37" s="178">
        <f>[2]DB!$AW$12</f>
        <v>0</v>
      </c>
      <c r="AZ37" s="178">
        <f>[2]DB!$AX$12</f>
        <v>0</v>
      </c>
      <c r="BA37" s="178">
        <f>[2]DB!$AY$12</f>
        <v>0</v>
      </c>
      <c r="BB37" s="178">
        <f>[2]DB!$AZ$12</f>
        <v>0</v>
      </c>
      <c r="BC37" s="178">
        <f>[2]DB!$BA$12</f>
        <v>0</v>
      </c>
      <c r="BD37" s="178">
        <f>[2]DB!$BB$12</f>
        <v>0</v>
      </c>
      <c r="BE37" s="178">
        <f>[2]DB!$BC$12</f>
        <v>0</v>
      </c>
      <c r="BF37" s="178">
        <f>[2]DB!$BD$12</f>
        <v>0</v>
      </c>
      <c r="BG37" s="178">
        <f>[2]DB!$BE$12</f>
        <v>0</v>
      </c>
      <c r="BH37" s="178">
        <f>[2]DB!$BF$12</f>
        <v>0</v>
      </c>
      <c r="BI37" s="178">
        <f>[2]DB!$BG$12</f>
        <v>0</v>
      </c>
      <c r="BJ37" s="178">
        <f>[2]DB!$BH$12</f>
        <v>0</v>
      </c>
      <c r="BK37" s="178" t="str">
        <f>[2]DB!$BI$12</f>
        <v>r</v>
      </c>
      <c r="BL37" s="178" t="str">
        <f>[2]DB!$BJ$12</f>
        <v>r</v>
      </c>
      <c r="BM37" s="178" t="str">
        <f>[2]DB!$BK$12</f>
        <v>r</v>
      </c>
      <c r="BN37" s="178" t="str">
        <f>[2]DB!$BL$12</f>
        <v>r</v>
      </c>
      <c r="BO37" s="178" t="str">
        <f>[2]DB!$BM$12</f>
        <v>r</v>
      </c>
      <c r="BP37" s="178" t="str">
        <f>[2]DB!$BN$12</f>
        <v>r</v>
      </c>
      <c r="BQ37" s="178" t="str">
        <f>[2]DB!$BO$12</f>
        <v>r</v>
      </c>
      <c r="BR37" s="178" t="str">
        <f>[2]DB!$BP$12</f>
        <v>r</v>
      </c>
      <c r="BS37" s="178" t="str">
        <f>[2]DB!$BQ$12</f>
        <v>r</v>
      </c>
      <c r="BT37" s="178" t="str">
        <f>[2]DB!$BR$12</f>
        <v>r</v>
      </c>
      <c r="BU37" s="178" t="str">
        <f>[2]DB!$BS$12</f>
        <v>r</v>
      </c>
      <c r="BV37" s="178" t="str">
        <f>[2]DB!$BT$12</f>
        <v>r</v>
      </c>
      <c r="BW37" s="178" t="str">
        <f>[2]DB!$BU$12</f>
        <v>r</v>
      </c>
      <c r="BX37" s="178" t="str">
        <f>[2]DB!$BV$12</f>
        <v>r</v>
      </c>
      <c r="BY37" s="178" t="str">
        <f>[2]DB!$BW$12</f>
        <v>r</v>
      </c>
      <c r="BZ37" s="178" t="str">
        <f>[2]DB!$BX$12</f>
        <v>r</v>
      </c>
      <c r="CA37" s="178" t="str">
        <f>[2]DB!$BY$12</f>
        <v>r</v>
      </c>
      <c r="CB37" s="178" t="str">
        <f>[2]DB!$BZ$12</f>
        <v>r</v>
      </c>
      <c r="CC37" s="178" t="str">
        <f>[2]DB!$CA$12</f>
        <v>r</v>
      </c>
      <c r="CD37" s="178" t="str">
        <f>[2]DB!$CB$12</f>
        <v>r</v>
      </c>
      <c r="CE37" s="178" t="str">
        <f>[2]DB!$CC$12</f>
        <v>r</v>
      </c>
      <c r="CF37" s="178" t="str">
        <f>[2]DB!$CD$12</f>
        <v>r</v>
      </c>
      <c r="CG37" s="178">
        <f>[2]DB!$CE$12</f>
        <v>0</v>
      </c>
      <c r="CH37" s="178" t="str">
        <f>[2]DB!$CF$12</f>
        <v>ca</v>
      </c>
      <c r="CI37" s="178" t="str">
        <f>[2]DB!$CG$12</f>
        <v>ca</v>
      </c>
      <c r="CJ37" s="178" t="str">
        <f>[2]DB!$CH$12</f>
        <v>ca</v>
      </c>
      <c r="CK37" s="178" t="str">
        <f>[2]DB!$CI$12</f>
        <v>ca</v>
      </c>
      <c r="CL37" s="178" t="str">
        <f>[2]DB!$CJ$12</f>
        <v>ca</v>
      </c>
      <c r="CM37" s="178" t="str">
        <f>[2]DB!$CK$12</f>
        <v>ca</v>
      </c>
      <c r="CN37" s="178" t="str">
        <f>[2]DB!$CL$12</f>
        <v>ca</v>
      </c>
      <c r="CO37" s="178" t="str">
        <f>[2]DB!$CM$12</f>
        <v>ca</v>
      </c>
      <c r="CP37" s="178" t="str">
        <f>[2]DB!$CN$12</f>
        <v>ca</v>
      </c>
      <c r="CQ37" s="178" t="str">
        <f>[2]DB!$CO$12</f>
        <v>ca</v>
      </c>
      <c r="CR37" s="178" t="str">
        <f>[2]DB!$CP$12</f>
        <v>ca</v>
      </c>
      <c r="CS37" s="178" t="str">
        <f>[2]DB!$CQ$12</f>
        <v>ca</v>
      </c>
      <c r="CT37" s="178" t="str">
        <f>[2]DB!$CR$12</f>
        <v>ca</v>
      </c>
      <c r="CU37" s="178" t="str">
        <f>[2]DB!$CS$12</f>
        <v>ca</v>
      </c>
      <c r="CV37" s="178" t="str">
        <f>[2]DB!$CT$12</f>
        <v>ca</v>
      </c>
      <c r="CW37" s="178" t="str">
        <f>[2]DB!$CU$12</f>
        <v>ca</v>
      </c>
      <c r="CX37" s="178" t="str">
        <f>[2]DB!$CV$12</f>
        <v>ca</v>
      </c>
      <c r="CY37" s="179" t="str">
        <f>[2]DB!$CW$12</f>
        <v>ca</v>
      </c>
      <c r="CZ37" s="180"/>
      <c r="DA37" s="200"/>
      <c r="DB37" s="192"/>
      <c r="DC37" s="332"/>
      <c r="DD37" s="332"/>
      <c r="DE37" s="332"/>
      <c r="DF37" s="332"/>
      <c r="DG37" s="332"/>
    </row>
    <row r="38" spans="2:111" s="145" customFormat="1" ht="20.100000000000001" customHeight="1" x14ac:dyDescent="0.25">
      <c r="B38" s="168"/>
      <c r="C38" s="795">
        <v>2</v>
      </c>
      <c r="D38" s="796" t="s">
        <v>237</v>
      </c>
      <c r="E38" s="797"/>
      <c r="F38" s="189" t="s">
        <v>89</v>
      </c>
      <c r="G38" s="190" t="s">
        <v>91</v>
      </c>
      <c r="H38" s="798">
        <f>[2]DB!$F$13</f>
        <v>115</v>
      </c>
      <c r="I38" s="799"/>
      <c r="J38" s="799">
        <f>[2]DB!$H$13</f>
        <v>115</v>
      </c>
      <c r="K38" s="799"/>
      <c r="L38" s="799">
        <f>[2]DB!$J$13</f>
        <v>115</v>
      </c>
      <c r="M38" s="799"/>
      <c r="N38" s="799">
        <f>[2]DB!$L$13</f>
        <v>115</v>
      </c>
      <c r="O38" s="799"/>
      <c r="P38" s="799">
        <f>[2]DB!$N$13</f>
        <v>115</v>
      </c>
      <c r="Q38" s="799"/>
      <c r="R38" s="799">
        <f>[2]DB!$P$13</f>
        <v>115</v>
      </c>
      <c r="S38" s="799"/>
      <c r="T38" s="799">
        <f>[2]DB!$R$13</f>
        <v>115</v>
      </c>
      <c r="U38" s="799"/>
      <c r="V38" s="799">
        <f>[2]DB!$T$13</f>
        <v>115</v>
      </c>
      <c r="W38" s="799"/>
      <c r="X38" s="799">
        <f>[2]DB!$V$13</f>
        <v>115</v>
      </c>
      <c r="Y38" s="799"/>
      <c r="Z38" s="799">
        <f>[2]DB!$X$13</f>
        <v>115</v>
      </c>
      <c r="AA38" s="799"/>
      <c r="AB38" s="799">
        <f>[2]DB!$Z$13</f>
        <v>115</v>
      </c>
      <c r="AC38" s="799"/>
      <c r="AD38" s="799">
        <f>[2]DB!$AB$13</f>
        <v>115</v>
      </c>
      <c r="AE38" s="799"/>
      <c r="AF38" s="799">
        <f>[2]DB!$AD$13</f>
        <v>115</v>
      </c>
      <c r="AG38" s="799"/>
      <c r="AH38" s="799">
        <f>[2]DB!$AF$13</f>
        <v>115</v>
      </c>
      <c r="AI38" s="799"/>
      <c r="AJ38" s="799">
        <f>[2]DB!$AH$13</f>
        <v>115</v>
      </c>
      <c r="AK38" s="799"/>
      <c r="AL38" s="799">
        <f>[2]DB!$AJ$13</f>
        <v>0</v>
      </c>
      <c r="AM38" s="799"/>
      <c r="AN38" s="799">
        <f>[2]DB!$AL$13</f>
        <v>0</v>
      </c>
      <c r="AO38" s="799"/>
      <c r="AP38" s="799">
        <f>[2]DB!$AN$13</f>
        <v>115</v>
      </c>
      <c r="AQ38" s="799"/>
      <c r="AR38" s="799">
        <f>[2]DB!$AP$13</f>
        <v>115</v>
      </c>
      <c r="AS38" s="799"/>
      <c r="AT38" s="799">
        <f>[2]DB!$AR$13</f>
        <v>115</v>
      </c>
      <c r="AU38" s="799"/>
      <c r="AV38" s="799">
        <f>[2]DB!$AT$13</f>
        <v>115</v>
      </c>
      <c r="AW38" s="799"/>
      <c r="AX38" s="799">
        <f>[2]DB!$AV$13</f>
        <v>115</v>
      </c>
      <c r="AY38" s="799"/>
      <c r="AZ38" s="799">
        <f>[2]DB!$AX$13</f>
        <v>115</v>
      </c>
      <c r="BA38" s="799"/>
      <c r="BB38" s="799">
        <f>[2]DB!$AZ$13</f>
        <v>115</v>
      </c>
      <c r="BC38" s="799"/>
      <c r="BD38" s="799">
        <f>[2]DB!$BB$13</f>
        <v>115</v>
      </c>
      <c r="BE38" s="799"/>
      <c r="BF38" s="799">
        <f>[2]DB!$BD$13</f>
        <v>115</v>
      </c>
      <c r="BG38" s="799"/>
      <c r="BH38" s="799">
        <f>[2]DB!$BF$13</f>
        <v>115</v>
      </c>
      <c r="BI38" s="799"/>
      <c r="BJ38" s="799">
        <f>[2]DB!$BH$13</f>
        <v>115</v>
      </c>
      <c r="BK38" s="799"/>
      <c r="BL38" s="799">
        <f>[2]DB!$BJ$13</f>
        <v>115</v>
      </c>
      <c r="BM38" s="799"/>
      <c r="BN38" s="799">
        <f>[2]DB!$BL$13</f>
        <v>115</v>
      </c>
      <c r="BO38" s="799"/>
      <c r="BP38" s="799">
        <f>[2]DB!$BN$13</f>
        <v>115</v>
      </c>
      <c r="BQ38" s="799"/>
      <c r="BR38" s="799">
        <f>[2]DB!$BP$13</f>
        <v>115</v>
      </c>
      <c r="BS38" s="799"/>
      <c r="BT38" s="799">
        <f>[2]DB!$BR$13</f>
        <v>115</v>
      </c>
      <c r="BU38" s="799"/>
      <c r="BV38" s="799">
        <f>[2]DB!$BT$13</f>
        <v>115</v>
      </c>
      <c r="BW38" s="799"/>
      <c r="BX38" s="799">
        <f>[2]DB!$BV$13</f>
        <v>115</v>
      </c>
      <c r="BY38" s="799"/>
      <c r="BZ38" s="799">
        <f>[2]DB!$BX$13</f>
        <v>115</v>
      </c>
      <c r="CA38" s="799"/>
      <c r="CB38" s="799">
        <f>[2]DB!$BZ$13</f>
        <v>115</v>
      </c>
      <c r="CC38" s="799"/>
      <c r="CD38" s="799">
        <f>[2]DB!$CB$13</f>
        <v>115</v>
      </c>
      <c r="CE38" s="799"/>
      <c r="CF38" s="799">
        <f>[2]DB!$CD$13</f>
        <v>115</v>
      </c>
      <c r="CG38" s="799"/>
      <c r="CH38" s="799">
        <f>[2]DB!$CF$13</f>
        <v>115</v>
      </c>
      <c r="CI38" s="799"/>
      <c r="CJ38" s="799">
        <f>[2]DB!$CH$13</f>
        <v>115</v>
      </c>
      <c r="CK38" s="799"/>
      <c r="CL38" s="799">
        <f>[2]DB!$CJ$13</f>
        <v>115</v>
      </c>
      <c r="CM38" s="799"/>
      <c r="CN38" s="799">
        <f>[2]DB!$CL$13</f>
        <v>115</v>
      </c>
      <c r="CO38" s="799"/>
      <c r="CP38" s="799">
        <f>[2]DB!$CN$13</f>
        <v>115</v>
      </c>
      <c r="CQ38" s="799"/>
      <c r="CR38" s="799">
        <f>[2]DB!$CP$13</f>
        <v>115</v>
      </c>
      <c r="CS38" s="799"/>
      <c r="CT38" s="799">
        <f>[2]DB!$CR$13</f>
        <v>115</v>
      </c>
      <c r="CU38" s="799"/>
      <c r="CV38" s="799">
        <f>[2]DB!$CT$13</f>
        <v>115</v>
      </c>
      <c r="CW38" s="799"/>
      <c r="CX38" s="799">
        <f>[2]DB!$CV$13</f>
        <v>115</v>
      </c>
      <c r="CY38" s="800"/>
      <c r="CZ38" s="177"/>
      <c r="DA38" s="200"/>
      <c r="DB38" s="192"/>
      <c r="DC38" s="332"/>
      <c r="DD38" s="332"/>
      <c r="DE38" s="332"/>
      <c r="DF38" s="332"/>
      <c r="DG38" s="332"/>
    </row>
    <row r="39" spans="2:111" s="145" customFormat="1" ht="20.100000000000001" customHeight="1" x14ac:dyDescent="0.25">
      <c r="B39" s="168"/>
      <c r="C39" s="783"/>
      <c r="D39" s="787"/>
      <c r="E39" s="788"/>
      <c r="F39" s="186" t="s">
        <v>90</v>
      </c>
      <c r="G39" s="153" t="s">
        <v>92</v>
      </c>
      <c r="H39" s="794">
        <f>[2]DB!$F$14</f>
        <v>0</v>
      </c>
      <c r="I39" s="755"/>
      <c r="J39" s="755">
        <f>[2]DB!$H$14</f>
        <v>1</v>
      </c>
      <c r="K39" s="755"/>
      <c r="L39" s="755">
        <f>[2]DB!$J$14</f>
        <v>0</v>
      </c>
      <c r="M39" s="755"/>
      <c r="N39" s="755">
        <f>[2]DB!$L$14</f>
        <v>1</v>
      </c>
      <c r="O39" s="755"/>
      <c r="P39" s="755">
        <f>[2]DB!$N$14</f>
        <v>0</v>
      </c>
      <c r="Q39" s="755"/>
      <c r="R39" s="755">
        <f>[2]DB!$P$14</f>
        <v>0</v>
      </c>
      <c r="S39" s="755"/>
      <c r="T39" s="755">
        <f>[2]DB!$R$14</f>
        <v>1</v>
      </c>
      <c r="U39" s="755"/>
      <c r="V39" s="755">
        <f>[2]DB!$T$14</f>
        <v>0</v>
      </c>
      <c r="W39" s="755"/>
      <c r="X39" s="755">
        <f>[2]DB!$V$14</f>
        <v>1</v>
      </c>
      <c r="Y39" s="755"/>
      <c r="Z39" s="755">
        <f>[2]DB!$X$14</f>
        <v>0</v>
      </c>
      <c r="AA39" s="755"/>
      <c r="AB39" s="755">
        <f>[2]DB!$Z$14</f>
        <v>0</v>
      </c>
      <c r="AC39" s="755"/>
      <c r="AD39" s="755">
        <f>[2]DB!$AB$14</f>
        <v>0</v>
      </c>
      <c r="AE39" s="755"/>
      <c r="AF39" s="755">
        <f>[2]DB!$AD$14</f>
        <v>2</v>
      </c>
      <c r="AG39" s="755"/>
      <c r="AH39" s="755">
        <f>[2]DB!$AF$14</f>
        <v>0</v>
      </c>
      <c r="AI39" s="755"/>
      <c r="AJ39" s="755">
        <f>[2]DB!$AH$14</f>
        <v>1</v>
      </c>
      <c r="AK39" s="755"/>
      <c r="AL39" s="755">
        <f>[2]DB!$AJ$14</f>
        <v>0</v>
      </c>
      <c r="AM39" s="755"/>
      <c r="AN39" s="755">
        <f>[2]DB!$AL$14</f>
        <v>1</v>
      </c>
      <c r="AO39" s="755"/>
      <c r="AP39" s="755">
        <f>[2]DB!$AN$14</f>
        <v>0</v>
      </c>
      <c r="AQ39" s="755"/>
      <c r="AR39" s="755">
        <f>[2]DB!$AP$14</f>
        <v>0</v>
      </c>
      <c r="AS39" s="755"/>
      <c r="AT39" s="755">
        <f>[2]DB!$AR$14</f>
        <v>0</v>
      </c>
      <c r="AU39" s="755"/>
      <c r="AV39" s="755">
        <f>[2]DB!$AT$14</f>
        <v>2</v>
      </c>
      <c r="AW39" s="755"/>
      <c r="AX39" s="755">
        <f>[2]DB!$AV$14</f>
        <v>0</v>
      </c>
      <c r="AY39" s="755"/>
      <c r="AZ39" s="755">
        <f>[2]DB!$AX$14</f>
        <v>1</v>
      </c>
      <c r="BA39" s="755"/>
      <c r="BB39" s="755">
        <f>[2]DB!$AZ$14</f>
        <v>0</v>
      </c>
      <c r="BC39" s="755"/>
      <c r="BD39" s="755">
        <f>[2]DB!$BB$14</f>
        <v>1</v>
      </c>
      <c r="BE39" s="755"/>
      <c r="BF39" s="755">
        <f>[2]DB!$BD$14</f>
        <v>0</v>
      </c>
      <c r="BG39" s="755"/>
      <c r="BH39" s="755">
        <f>[2]DB!$BF$14</f>
        <v>0</v>
      </c>
      <c r="BI39" s="755"/>
      <c r="BJ39" s="755">
        <f>[2]DB!$BH$14</f>
        <v>0</v>
      </c>
      <c r="BK39" s="755"/>
      <c r="BL39" s="755">
        <f>[2]DB!$BJ$14</f>
        <v>2</v>
      </c>
      <c r="BM39" s="755"/>
      <c r="BN39" s="755">
        <f>[2]DB!$BL$14</f>
        <v>0</v>
      </c>
      <c r="BO39" s="755"/>
      <c r="BP39" s="755">
        <f>[2]DB!$BN$14</f>
        <v>1</v>
      </c>
      <c r="BQ39" s="755"/>
      <c r="BR39" s="755">
        <f>[2]DB!$BP$14</f>
        <v>0</v>
      </c>
      <c r="BS39" s="755"/>
      <c r="BT39" s="755">
        <f>[2]DB!$BR$14</f>
        <v>1</v>
      </c>
      <c r="BU39" s="755"/>
      <c r="BV39" s="755">
        <f>[2]DB!$BT$14</f>
        <v>0</v>
      </c>
      <c r="BW39" s="755"/>
      <c r="BX39" s="755">
        <f>[2]DB!$BV$14</f>
        <v>0</v>
      </c>
      <c r="BY39" s="755"/>
      <c r="BZ39" s="755">
        <f>[2]DB!$BX$14</f>
        <v>0</v>
      </c>
      <c r="CA39" s="755"/>
      <c r="CB39" s="755">
        <f>[2]DB!$BZ$14</f>
        <v>2</v>
      </c>
      <c r="CC39" s="755"/>
      <c r="CD39" s="755">
        <f>[2]DB!$CB$14</f>
        <v>0</v>
      </c>
      <c r="CE39" s="755"/>
      <c r="CF39" s="755">
        <f>[2]DB!$CD$14</f>
        <v>1</v>
      </c>
      <c r="CG39" s="755"/>
      <c r="CH39" s="755">
        <f>[2]DB!$CF$14</f>
        <v>0</v>
      </c>
      <c r="CI39" s="755"/>
      <c r="CJ39" s="755">
        <f>[2]DB!$CH$14</f>
        <v>1</v>
      </c>
      <c r="CK39" s="755"/>
      <c r="CL39" s="755">
        <f>[2]DB!$CJ$14</f>
        <v>0</v>
      </c>
      <c r="CM39" s="755"/>
      <c r="CN39" s="755">
        <f>[2]DB!$CL$14</f>
        <v>0</v>
      </c>
      <c r="CO39" s="755"/>
      <c r="CP39" s="755">
        <f>[2]DB!$CN$14</f>
        <v>0</v>
      </c>
      <c r="CQ39" s="755"/>
      <c r="CR39" s="755">
        <f>[2]DB!$CP$14</f>
        <v>2</v>
      </c>
      <c r="CS39" s="755"/>
      <c r="CT39" s="755">
        <f>[2]DB!$CR$14</f>
        <v>0</v>
      </c>
      <c r="CU39" s="755"/>
      <c r="CV39" s="755">
        <f>[2]DB!$CT$14</f>
        <v>1</v>
      </c>
      <c r="CW39" s="755"/>
      <c r="CX39" s="755">
        <f>[2]DB!$CV$14</f>
        <v>0</v>
      </c>
      <c r="CY39" s="781"/>
      <c r="CZ39" s="173"/>
      <c r="DA39" s="200"/>
      <c r="DB39" s="192"/>
      <c r="DC39" s="332"/>
      <c r="DD39" s="332"/>
      <c r="DE39" s="332"/>
      <c r="DF39" s="332"/>
      <c r="DG39" s="332"/>
    </row>
    <row r="40" spans="2:111" s="145" customFormat="1" ht="20.100000000000001" customHeight="1" thickBot="1" x14ac:dyDescent="0.3">
      <c r="B40" s="168"/>
      <c r="C40" s="783"/>
      <c r="D40" s="787"/>
      <c r="E40" s="788"/>
      <c r="F40" s="789" t="s">
        <v>88</v>
      </c>
      <c r="G40" s="790"/>
      <c r="H40" s="752" t="str">
        <f>[2]DB!$F$15</f>
        <v>Scheduled a 20 mins. FSFE STOP CHARGE this 1330H (tentative) for dispersing cone cleaning.</v>
      </c>
      <c r="I40" s="753"/>
      <c r="J40" s="753"/>
      <c r="K40" s="753"/>
      <c r="L40" s="753"/>
      <c r="M40" s="753"/>
      <c r="N40" s="753"/>
      <c r="O40" s="753"/>
      <c r="P40" s="753"/>
      <c r="Q40" s="753"/>
      <c r="R40" s="753"/>
      <c r="S40" s="753"/>
      <c r="T40" s="753"/>
      <c r="U40" s="753"/>
      <c r="V40" s="753"/>
      <c r="W40" s="753"/>
      <c r="X40" s="753"/>
      <c r="Y40" s="753"/>
      <c r="Z40" s="753"/>
      <c r="AA40" s="753"/>
      <c r="AB40" s="753"/>
      <c r="AC40" s="753"/>
      <c r="AD40" s="753"/>
      <c r="AE40" s="753"/>
      <c r="AF40" s="753"/>
      <c r="AG40" s="753"/>
      <c r="AH40" s="753"/>
      <c r="AI40" s="753"/>
      <c r="AJ40" s="753"/>
      <c r="AK40" s="753"/>
      <c r="AL40" s="753"/>
      <c r="AM40" s="753"/>
      <c r="AN40" s="753"/>
      <c r="AO40" s="753"/>
      <c r="AP40" s="753"/>
      <c r="AQ40" s="753"/>
      <c r="AR40" s="753"/>
      <c r="AS40" s="753"/>
      <c r="AT40" s="753"/>
      <c r="AU40" s="753"/>
      <c r="AV40" s="753"/>
      <c r="AW40" s="753"/>
      <c r="AX40" s="753"/>
      <c r="AY40" s="753"/>
      <c r="AZ40" s="753"/>
      <c r="BA40" s="753"/>
      <c r="BB40" s="753"/>
      <c r="BC40" s="753"/>
      <c r="BD40" s="753"/>
      <c r="BE40" s="753"/>
      <c r="BF40" s="753"/>
      <c r="BG40" s="753"/>
      <c r="BH40" s="753"/>
      <c r="BI40" s="753"/>
      <c r="BJ40" s="753"/>
      <c r="BK40" s="753"/>
      <c r="BL40" s="753"/>
      <c r="BM40" s="753"/>
      <c r="BN40" s="753"/>
      <c r="BO40" s="753"/>
      <c r="BP40" s="753"/>
      <c r="BQ40" s="753"/>
      <c r="BR40" s="753"/>
      <c r="BS40" s="753"/>
      <c r="BT40" s="753"/>
      <c r="BU40" s="753"/>
      <c r="BV40" s="753"/>
      <c r="BW40" s="753"/>
      <c r="BX40" s="753"/>
      <c r="BY40" s="753"/>
      <c r="BZ40" s="753"/>
      <c r="CA40" s="753"/>
      <c r="CB40" s="753"/>
      <c r="CC40" s="753"/>
      <c r="CD40" s="753"/>
      <c r="CE40" s="753"/>
      <c r="CF40" s="753"/>
      <c r="CG40" s="753"/>
      <c r="CH40" s="753"/>
      <c r="CI40" s="753"/>
      <c r="CJ40" s="753"/>
      <c r="CK40" s="753"/>
      <c r="CL40" s="753"/>
      <c r="CM40" s="753"/>
      <c r="CN40" s="753"/>
      <c r="CO40" s="753"/>
      <c r="CP40" s="753"/>
      <c r="CQ40" s="753"/>
      <c r="CR40" s="753"/>
      <c r="CS40" s="753"/>
      <c r="CT40" s="753"/>
      <c r="CU40" s="753"/>
      <c r="CV40" s="753"/>
      <c r="CW40" s="753"/>
      <c r="CX40" s="753"/>
      <c r="CY40" s="753"/>
      <c r="CZ40" s="754"/>
      <c r="DA40" s="200"/>
      <c r="DB40" s="192"/>
      <c r="DC40" s="332"/>
      <c r="DD40" s="332"/>
      <c r="DE40" s="332"/>
      <c r="DF40" s="332"/>
      <c r="DG40" s="332"/>
    </row>
    <row r="41" spans="2:111" s="145" customFormat="1" ht="20.100000000000001" customHeight="1" x14ac:dyDescent="0.25">
      <c r="B41" s="168"/>
      <c r="C41" s="783"/>
      <c r="D41" s="787" t="s">
        <v>77</v>
      </c>
      <c r="E41" s="791"/>
      <c r="F41" s="182" t="s">
        <v>78</v>
      </c>
      <c r="G41" s="154" t="str">
        <f>[2]DB!$E$16</f>
        <v>OPERATING</v>
      </c>
      <c r="H41" s="220">
        <f>[2]DB!$F$16</f>
        <v>0</v>
      </c>
      <c r="I41" s="220">
        <f>[2]DB!$G$16</f>
        <v>0</v>
      </c>
      <c r="J41" s="220">
        <f>[2]DB!$H$16</f>
        <v>0</v>
      </c>
      <c r="K41" s="220">
        <f>[2]DB!$I$16</f>
        <v>0</v>
      </c>
      <c r="L41" s="220">
        <f>[2]DB!$J$16</f>
        <v>0</v>
      </c>
      <c r="M41" s="220">
        <f>[2]DB!$K$16</f>
        <v>0</v>
      </c>
      <c r="N41" s="220">
        <f>[2]DB!$L$16</f>
        <v>0</v>
      </c>
      <c r="O41" s="220">
        <f>[2]DB!$M$16</f>
        <v>0</v>
      </c>
      <c r="P41" s="220">
        <f>[2]DB!$N$16</f>
        <v>0</v>
      </c>
      <c r="Q41" s="220">
        <f>[2]DB!$O$16</f>
        <v>0</v>
      </c>
      <c r="R41" s="220">
        <f>[2]DB!$P$16</f>
        <v>0</v>
      </c>
      <c r="S41" s="220">
        <f>[2]DB!$Q$16</f>
        <v>0</v>
      </c>
      <c r="T41" s="220">
        <f>[2]DB!$R$16</f>
        <v>0</v>
      </c>
      <c r="U41" s="220">
        <f>[2]DB!$S$16</f>
        <v>0</v>
      </c>
      <c r="V41" s="220">
        <f>[2]DB!$T$16</f>
        <v>0</v>
      </c>
      <c r="W41" s="220">
        <f>[2]DB!$U$16</f>
        <v>0</v>
      </c>
      <c r="X41" s="220">
        <f>[2]DB!$V$16</f>
        <v>0</v>
      </c>
      <c r="Y41" s="220">
        <f>[2]DB!$W$16</f>
        <v>0</v>
      </c>
      <c r="Z41" s="220">
        <f>[2]DB!$X$16</f>
        <v>0</v>
      </c>
      <c r="AA41" s="220">
        <f>[2]DB!$Y$16</f>
        <v>0</v>
      </c>
      <c r="AB41" s="220">
        <f>[2]DB!$Z$16</f>
        <v>0</v>
      </c>
      <c r="AC41" s="220">
        <f>[2]DB!$AA$16</f>
        <v>0</v>
      </c>
      <c r="AD41" s="220">
        <f>[2]DB!$AB$16</f>
        <v>0</v>
      </c>
      <c r="AE41" s="220">
        <f>[2]DB!$AC$16</f>
        <v>0</v>
      </c>
      <c r="AF41" s="220">
        <f>[2]DB!$AD$16</f>
        <v>0</v>
      </c>
      <c r="AG41" s="220">
        <f>[2]DB!$AE$16</f>
        <v>0</v>
      </c>
      <c r="AH41" s="220">
        <f>[2]DB!$AF$16</f>
        <v>0</v>
      </c>
      <c r="AI41" s="220">
        <f>[2]DB!$AG$16</f>
        <v>0</v>
      </c>
      <c r="AJ41" s="220">
        <f>[2]DB!$AH$16</f>
        <v>0</v>
      </c>
      <c r="AK41" s="220">
        <f>[2]DB!$AI$16</f>
        <v>0</v>
      </c>
      <c r="AL41" s="220">
        <f>[2]DB!$AJ$16</f>
        <v>0</v>
      </c>
      <c r="AM41" s="220">
        <f>[2]DB!$AK$16</f>
        <v>0</v>
      </c>
      <c r="AN41" s="220">
        <f>[2]DB!$AL$16</f>
        <v>0</v>
      </c>
      <c r="AO41" s="220">
        <f>[2]DB!$AM$16</f>
        <v>0</v>
      </c>
      <c r="AP41" s="220">
        <f>[2]DB!$AN$16</f>
        <v>0</v>
      </c>
      <c r="AQ41" s="220">
        <f>[2]DB!$AO$16</f>
        <v>0</v>
      </c>
      <c r="AR41" s="220">
        <f>[2]DB!$AP$16</f>
        <v>0</v>
      </c>
      <c r="AS41" s="220">
        <f>[2]DB!$AQ$16</f>
        <v>0</v>
      </c>
      <c r="AT41" s="220">
        <f>[2]DB!$AR$16</f>
        <v>0</v>
      </c>
      <c r="AU41" s="220">
        <f>[2]DB!$AS$16</f>
        <v>0</v>
      </c>
      <c r="AV41" s="220">
        <f>[2]DB!$AT$16</f>
        <v>0</v>
      </c>
      <c r="AW41" s="220">
        <f>[2]DB!$AU$16</f>
        <v>0</v>
      </c>
      <c r="AX41" s="220">
        <f>[2]DB!$AV$16</f>
        <v>0</v>
      </c>
      <c r="AY41" s="220">
        <f>[2]DB!$AW$16</f>
        <v>0</v>
      </c>
      <c r="AZ41" s="220">
        <f>[2]DB!$AX$16</f>
        <v>0</v>
      </c>
      <c r="BA41" s="220">
        <f>[2]DB!$AY$16</f>
        <v>0</v>
      </c>
      <c r="BB41" s="220">
        <f>[2]DB!$AZ$16</f>
        <v>0</v>
      </c>
      <c r="BC41" s="220">
        <f>[2]DB!$BA$16</f>
        <v>0</v>
      </c>
      <c r="BD41" s="220">
        <f>[2]DB!$BB$16</f>
        <v>0</v>
      </c>
      <c r="BE41" s="220">
        <f>[2]DB!$BC$16</f>
        <v>0</v>
      </c>
      <c r="BF41" s="220">
        <f>[2]DB!$BD$16</f>
        <v>0</v>
      </c>
      <c r="BG41" s="220">
        <f>[2]DB!$BE$16</f>
        <v>0</v>
      </c>
      <c r="BH41" s="220">
        <f>[2]DB!$BF$16</f>
        <v>0</v>
      </c>
      <c r="BI41" s="220">
        <f>[2]DB!$BG$16</f>
        <v>0</v>
      </c>
      <c r="BJ41" s="220">
        <f>[2]DB!$BH$16</f>
        <v>0</v>
      </c>
      <c r="BK41" s="220">
        <f>[2]DB!$BI$16</f>
        <v>0</v>
      </c>
      <c r="BL41" s="220">
        <f>[2]DB!$BJ$16</f>
        <v>0</v>
      </c>
      <c r="BM41" s="220">
        <f>[2]DB!$BK$16</f>
        <v>0</v>
      </c>
      <c r="BN41" s="220">
        <f>[2]DB!$BL$16</f>
        <v>0</v>
      </c>
      <c r="BO41" s="220">
        <f>[2]DB!$BM$16</f>
        <v>0</v>
      </c>
      <c r="BP41" s="220">
        <f>[2]DB!$BN$16</f>
        <v>0</v>
      </c>
      <c r="BQ41" s="220">
        <f>[2]DB!$BO$16</f>
        <v>0</v>
      </c>
      <c r="BR41" s="220">
        <f>[2]DB!$BP$16</f>
        <v>0</v>
      </c>
      <c r="BS41" s="220">
        <f>[2]DB!$BQ$16</f>
        <v>0</v>
      </c>
      <c r="BT41" s="220">
        <f>[2]DB!$BR$16</f>
        <v>0</v>
      </c>
      <c r="BU41" s="220">
        <f>[2]DB!$BS$16</f>
        <v>0</v>
      </c>
      <c r="BV41" s="220">
        <f>[2]DB!$BT$16</f>
        <v>0</v>
      </c>
      <c r="BW41" s="220">
        <f>[2]DB!$BU$16</f>
        <v>0</v>
      </c>
      <c r="BX41" s="220">
        <f>[2]DB!$BV$16</f>
        <v>0</v>
      </c>
      <c r="BY41" s="220">
        <f>[2]DB!$BW$16</f>
        <v>0</v>
      </c>
      <c r="BZ41" s="220">
        <f>[2]DB!$BX$16</f>
        <v>0</v>
      </c>
      <c r="CA41" s="220">
        <f>[2]DB!$BY$16</f>
        <v>0</v>
      </c>
      <c r="CB41" s="220">
        <f>[2]DB!$BZ$16</f>
        <v>0</v>
      </c>
      <c r="CC41" s="220">
        <f>[2]DB!$CA$16</f>
        <v>0</v>
      </c>
      <c r="CD41" s="220">
        <f>[2]DB!$CB$16</f>
        <v>0</v>
      </c>
      <c r="CE41" s="220">
        <f>[2]DB!$CC$16</f>
        <v>0</v>
      </c>
      <c r="CF41" s="220">
        <f>[2]DB!$CD$16</f>
        <v>0</v>
      </c>
      <c r="CG41" s="220">
        <f>[2]DB!$CE$16</f>
        <v>0</v>
      </c>
      <c r="CH41" s="220">
        <f>[2]DB!$CF$16</f>
        <v>0</v>
      </c>
      <c r="CI41" s="220">
        <f>[2]DB!$CG$16</f>
        <v>0</v>
      </c>
      <c r="CJ41" s="220">
        <f>[2]DB!$CH$16</f>
        <v>0</v>
      </c>
      <c r="CK41" s="220">
        <f>[2]DB!$CI$16</f>
        <v>0</v>
      </c>
      <c r="CL41" s="220">
        <f>[2]DB!$CJ$16</f>
        <v>0</v>
      </c>
      <c r="CM41" s="220">
        <f>[2]DB!$CK$16</f>
        <v>0</v>
      </c>
      <c r="CN41" s="220">
        <f>[2]DB!$CL$16</f>
        <v>0</v>
      </c>
      <c r="CO41" s="220">
        <f>[2]DB!$CM$16</f>
        <v>0</v>
      </c>
      <c r="CP41" s="220">
        <f>[2]DB!$CN$16</f>
        <v>0</v>
      </c>
      <c r="CQ41" s="220">
        <f>[2]DB!$CO$16</f>
        <v>0</v>
      </c>
      <c r="CR41" s="220">
        <f>[2]DB!$CP$16</f>
        <v>0</v>
      </c>
      <c r="CS41" s="220">
        <f>[2]DB!$CQ$16</f>
        <v>0</v>
      </c>
      <c r="CT41" s="220">
        <f>[2]DB!$CR$16</f>
        <v>0</v>
      </c>
      <c r="CU41" s="220">
        <f>[2]DB!$CS$16</f>
        <v>0</v>
      </c>
      <c r="CV41" s="220">
        <f>[2]DB!$CT$16</f>
        <v>0</v>
      </c>
      <c r="CW41" s="220">
        <f>[2]DB!$CU$16</f>
        <v>0</v>
      </c>
      <c r="CX41" s="220">
        <f>[2]DB!$CV$16</f>
        <v>0</v>
      </c>
      <c r="CY41" s="221">
        <f>[2]DB!$CW$16</f>
        <v>0</v>
      </c>
      <c r="CZ41" s="222"/>
      <c r="DA41" s="200"/>
      <c r="DB41" s="192"/>
      <c r="DC41" s="332"/>
      <c r="DD41" s="332"/>
      <c r="DE41" s="332"/>
      <c r="DF41" s="332"/>
      <c r="DG41" s="332"/>
    </row>
    <row r="42" spans="2:111" s="145" customFormat="1" ht="20.100000000000001" customHeight="1" x14ac:dyDescent="0.25">
      <c r="B42" s="168"/>
      <c r="C42" s="783"/>
      <c r="D42" s="787"/>
      <c r="E42" s="791"/>
      <c r="F42" s="183" t="s">
        <v>79</v>
      </c>
      <c r="G42" s="155" t="str">
        <f>[2]DB!$E$17</f>
        <v>OPERATING</v>
      </c>
      <c r="H42" s="162">
        <f>[2]DB!$F$17</f>
        <v>0</v>
      </c>
      <c r="I42" s="163">
        <f>[2]DB!$G$17</f>
        <v>0</v>
      </c>
      <c r="J42" s="163">
        <f>[2]DB!$H$17</f>
        <v>0</v>
      </c>
      <c r="K42" s="163">
        <f>[2]DB!$I$17</f>
        <v>0</v>
      </c>
      <c r="L42" s="163">
        <f>[2]DB!$J$17</f>
        <v>0</v>
      </c>
      <c r="M42" s="163">
        <f>[2]DB!$K$17</f>
        <v>0</v>
      </c>
      <c r="N42" s="163">
        <f>[2]DB!$L$17</f>
        <v>0</v>
      </c>
      <c r="O42" s="163">
        <f>[2]DB!$M$17</f>
        <v>0</v>
      </c>
      <c r="P42" s="163">
        <f>[2]DB!$N$17</f>
        <v>0</v>
      </c>
      <c r="Q42" s="163">
        <f>[2]DB!$O$17</f>
        <v>0</v>
      </c>
      <c r="R42" s="163">
        <f>[2]DB!$P$17</f>
        <v>0</v>
      </c>
      <c r="S42" s="163">
        <f>[2]DB!$Q$17</f>
        <v>0</v>
      </c>
      <c r="T42" s="163">
        <f>[2]DB!$R$17</f>
        <v>0</v>
      </c>
      <c r="U42" s="163" t="str">
        <f>[2]DB!$S$17</f>
        <v>s</v>
      </c>
      <c r="V42" s="163" t="str">
        <f>[2]DB!$T$17</f>
        <v>s</v>
      </c>
      <c r="W42" s="163" t="str">
        <f>[2]DB!$U$17</f>
        <v>s</v>
      </c>
      <c r="X42" s="163" t="str">
        <f>[2]DB!$V$17</f>
        <v>s</v>
      </c>
      <c r="Y42" s="163">
        <f>[2]DB!$W$17</f>
        <v>0</v>
      </c>
      <c r="Z42" s="163" t="str">
        <f>[2]DB!$X$17</f>
        <v>s</v>
      </c>
      <c r="AA42" s="163" t="str">
        <f>[2]DB!$Y$17</f>
        <v>s</v>
      </c>
      <c r="AB42" s="163" t="str">
        <f>[2]DB!$Z$17</f>
        <v>s</v>
      </c>
      <c r="AC42" s="163">
        <f>[2]DB!$AA$17</f>
        <v>0</v>
      </c>
      <c r="AD42" s="163" t="str">
        <f>[2]DB!$AB$17</f>
        <v>s</v>
      </c>
      <c r="AE42" s="163" t="str">
        <f>[2]DB!$AC$17</f>
        <v>s</v>
      </c>
      <c r="AF42" s="163" t="str">
        <f>[2]DB!$AD$17</f>
        <v>s</v>
      </c>
      <c r="AG42" s="163">
        <f>[2]DB!$AE$17</f>
        <v>0</v>
      </c>
      <c r="AH42" s="163" t="str">
        <f>[2]DB!$AF$17</f>
        <v>c</v>
      </c>
      <c r="AI42" s="163" t="str">
        <f>[2]DB!$AG$17</f>
        <v>c</v>
      </c>
      <c r="AJ42" s="163" t="str">
        <f>[2]DB!$AH$17</f>
        <v>c</v>
      </c>
      <c r="AK42" s="163" t="str">
        <f>[2]DB!$AI$17</f>
        <v>c</v>
      </c>
      <c r="AL42" s="163" t="str">
        <f>[2]DB!$AJ$17</f>
        <v>c</v>
      </c>
      <c r="AM42" s="163" t="str">
        <f>[2]DB!$AK$17</f>
        <v>c</v>
      </c>
      <c r="AN42" s="163" t="str">
        <f>[2]DB!$AL$17</f>
        <v>c</v>
      </c>
      <c r="AO42" s="163" t="str">
        <f>[2]DB!$AM$17</f>
        <v>c</v>
      </c>
      <c r="AP42" s="163" t="str">
        <f>[2]DB!$AN$17</f>
        <v>c</v>
      </c>
      <c r="AQ42" s="163" t="str">
        <f>[2]DB!$AO$17</f>
        <v>c</v>
      </c>
      <c r="AR42" s="163" t="str">
        <f>[2]DB!$AP$17</f>
        <v>c</v>
      </c>
      <c r="AS42" s="163" t="str">
        <f>[2]DB!$AQ$17</f>
        <v>c</v>
      </c>
      <c r="AT42" s="163" t="str">
        <f>[2]DB!$AR$17</f>
        <v>c</v>
      </c>
      <c r="AU42" s="163" t="str">
        <f>[2]DB!$AS$17</f>
        <v>c</v>
      </c>
      <c r="AV42" s="163" t="str">
        <f>[2]DB!$AT$17</f>
        <v>c</v>
      </c>
      <c r="AW42" s="163" t="str">
        <f>[2]DB!$AU$17</f>
        <v>c</v>
      </c>
      <c r="AX42" s="163">
        <f>[2]DB!$AV$17</f>
        <v>0</v>
      </c>
      <c r="AY42" s="163">
        <f>[2]DB!$AW$17</f>
        <v>0</v>
      </c>
      <c r="AZ42" s="163">
        <f>[2]DB!$AX$17</f>
        <v>0</v>
      </c>
      <c r="BA42" s="163">
        <f>[2]DB!$AY$17</f>
        <v>0</v>
      </c>
      <c r="BB42" s="163">
        <f>[2]DB!$AZ$17</f>
        <v>0</v>
      </c>
      <c r="BC42" s="163">
        <f>[2]DB!$BA$17</f>
        <v>0</v>
      </c>
      <c r="BD42" s="163">
        <f>[2]DB!$BB$17</f>
        <v>0</v>
      </c>
      <c r="BE42" s="163">
        <f>[2]DB!$BC$17</f>
        <v>0</v>
      </c>
      <c r="BF42" s="163">
        <f>[2]DB!$BD$17</f>
        <v>0</v>
      </c>
      <c r="BG42" s="163">
        <f>[2]DB!$BE$17</f>
        <v>0</v>
      </c>
      <c r="BH42" s="163">
        <f>[2]DB!$BF$17</f>
        <v>0</v>
      </c>
      <c r="BI42" s="163">
        <f>[2]DB!$BG$17</f>
        <v>0</v>
      </c>
      <c r="BJ42" s="163">
        <f>[2]DB!$BH$17</f>
        <v>0</v>
      </c>
      <c r="BK42" s="163">
        <f>[2]DB!$BI$17</f>
        <v>0</v>
      </c>
      <c r="BL42" s="163">
        <f>[2]DB!$BJ$17</f>
        <v>0</v>
      </c>
      <c r="BM42" s="163" t="str">
        <f>[2]DB!$BK$17</f>
        <v>s</v>
      </c>
      <c r="BN42" s="163" t="str">
        <f>[2]DB!$BL$17</f>
        <v>s</v>
      </c>
      <c r="BO42" s="163" t="str">
        <f>[2]DB!$BM$17</f>
        <v>s</v>
      </c>
      <c r="BP42" s="163" t="str">
        <f>[2]DB!$BN$17</f>
        <v>s</v>
      </c>
      <c r="BQ42" s="163">
        <f>[2]DB!$BO$17</f>
        <v>0</v>
      </c>
      <c r="BR42" s="163" t="str">
        <f>[2]DB!$BP$17</f>
        <v>s</v>
      </c>
      <c r="BS42" s="163" t="str">
        <f>[2]DB!$BQ$17</f>
        <v>s</v>
      </c>
      <c r="BT42" s="163" t="str">
        <f>[2]DB!$BR$17</f>
        <v>s</v>
      </c>
      <c r="BU42" s="163">
        <f>[2]DB!$BS$17</f>
        <v>0</v>
      </c>
      <c r="BV42" s="163" t="str">
        <f>[2]DB!$BT$17</f>
        <v>s</v>
      </c>
      <c r="BW42" s="163" t="str">
        <f>[2]DB!$BU$17</f>
        <v>s</v>
      </c>
      <c r="BX42" s="163" t="str">
        <f>[2]DB!$BV$17</f>
        <v>s</v>
      </c>
      <c r="BY42" s="163">
        <f>[2]DB!$BW$17</f>
        <v>0</v>
      </c>
      <c r="BZ42" s="163" t="str">
        <f>[2]DB!$BX$17</f>
        <v>c</v>
      </c>
      <c r="CA42" s="163" t="str">
        <f>[2]DB!$BY$17</f>
        <v>c</v>
      </c>
      <c r="CB42" s="163" t="str">
        <f>[2]DB!$BZ$17</f>
        <v>c</v>
      </c>
      <c r="CC42" s="163" t="str">
        <f>[2]DB!$CA$17</f>
        <v>c</v>
      </c>
      <c r="CD42" s="163" t="str">
        <f>[2]DB!$CB$17</f>
        <v>c</v>
      </c>
      <c r="CE42" s="163" t="str">
        <f>[2]DB!$CC$17</f>
        <v>c</v>
      </c>
      <c r="CF42" s="163" t="str">
        <f>[2]DB!$CD$17</f>
        <v>c</v>
      </c>
      <c r="CG42" s="163" t="str">
        <f>[2]DB!$CE$17</f>
        <v>c</v>
      </c>
      <c r="CH42" s="163" t="str">
        <f>[2]DB!$CF$17</f>
        <v>c</v>
      </c>
      <c r="CI42" s="163" t="str">
        <f>[2]DB!$CG$17</f>
        <v>c</v>
      </c>
      <c r="CJ42" s="163" t="str">
        <f>[2]DB!$CH$17</f>
        <v>c</v>
      </c>
      <c r="CK42" s="163" t="str">
        <f>[2]DB!$CI$17</f>
        <v>c</v>
      </c>
      <c r="CL42" s="163" t="str">
        <f>[2]DB!$CJ$17</f>
        <v>c</v>
      </c>
      <c r="CM42" s="163" t="str">
        <f>[2]DB!$CK$17</f>
        <v>c</v>
      </c>
      <c r="CN42" s="163" t="str">
        <f>[2]DB!$CL$17</f>
        <v>c</v>
      </c>
      <c r="CO42" s="163" t="str">
        <f>[2]DB!$CM$17</f>
        <v>c</v>
      </c>
      <c r="CP42" s="163">
        <f>[2]DB!$CN$17</f>
        <v>0</v>
      </c>
      <c r="CQ42" s="163">
        <f>[2]DB!$CO$17</f>
        <v>0</v>
      </c>
      <c r="CR42" s="163">
        <f>[2]DB!$CP$17</f>
        <v>0</v>
      </c>
      <c r="CS42" s="163">
        <f>[2]DB!$CQ$17</f>
        <v>0</v>
      </c>
      <c r="CT42" s="163">
        <f>[2]DB!$CR$17</f>
        <v>0</v>
      </c>
      <c r="CU42" s="163">
        <f>[2]DB!$CS$17</f>
        <v>0</v>
      </c>
      <c r="CV42" s="163">
        <f>[2]DB!$CT$17</f>
        <v>0</v>
      </c>
      <c r="CW42" s="163">
        <f>[2]DB!$CU$17</f>
        <v>0</v>
      </c>
      <c r="CX42" s="163">
        <f>[2]DB!$CV$17</f>
        <v>0</v>
      </c>
      <c r="CY42" s="169">
        <f>[2]DB!$CW$17</f>
        <v>0</v>
      </c>
      <c r="CZ42" s="174"/>
      <c r="DA42" s="200"/>
      <c r="DB42" s="192"/>
      <c r="DC42" s="332"/>
      <c r="DD42" s="332"/>
      <c r="DE42" s="332"/>
      <c r="DF42" s="332"/>
      <c r="DG42" s="332"/>
    </row>
    <row r="43" spans="2:111" s="145" customFormat="1" ht="20.100000000000001" customHeight="1" x14ac:dyDescent="0.25">
      <c r="B43" s="168"/>
      <c r="C43" s="783"/>
      <c r="D43" s="787"/>
      <c r="E43" s="791"/>
      <c r="F43" s="183" t="s">
        <v>80</v>
      </c>
      <c r="G43" s="155" t="str">
        <f>[2]DB!$E$18</f>
        <v>OPERATING</v>
      </c>
      <c r="H43" s="162" t="str">
        <f>[2]DB!$F$18</f>
        <v>s</v>
      </c>
      <c r="I43" s="163" t="str">
        <f>[2]DB!$G$18</f>
        <v>s</v>
      </c>
      <c r="J43" s="163">
        <f>[2]DB!$H$18</f>
        <v>0</v>
      </c>
      <c r="K43" s="163" t="str">
        <f>[2]DB!$I$18</f>
        <v>s</v>
      </c>
      <c r="L43" s="163" t="str">
        <f>[2]DB!$J$18</f>
        <v>s</v>
      </c>
      <c r="M43" s="163" t="str">
        <f>[2]DB!$K$18</f>
        <v>s</v>
      </c>
      <c r="N43" s="163">
        <f>[2]DB!$L$18</f>
        <v>0</v>
      </c>
      <c r="O43" s="163" t="str">
        <f>[2]DB!$M$18</f>
        <v>c</v>
      </c>
      <c r="P43" s="163" t="str">
        <f>[2]DB!$N$18</f>
        <v>c</v>
      </c>
      <c r="Q43" s="163" t="str">
        <f>[2]DB!$O$18</f>
        <v>c</v>
      </c>
      <c r="R43" s="163" t="str">
        <f>[2]DB!$P$18</f>
        <v>c</v>
      </c>
      <c r="S43" s="163" t="str">
        <f>[2]DB!$Q$18</f>
        <v>c</v>
      </c>
      <c r="T43" s="163" t="str">
        <f>[2]DB!$R$18</f>
        <v>c</v>
      </c>
      <c r="U43" s="163" t="str">
        <f>[2]DB!$S$18</f>
        <v>c</v>
      </c>
      <c r="V43" s="163" t="str">
        <f>[2]DB!$T$18</f>
        <v>c</v>
      </c>
      <c r="W43" s="163" t="str">
        <f>[2]DB!$U$18</f>
        <v>c</v>
      </c>
      <c r="X43" s="163" t="str">
        <f>[2]DB!$V$18</f>
        <v>c</v>
      </c>
      <c r="Y43" s="163" t="str">
        <f>[2]DB!$W$18</f>
        <v>c</v>
      </c>
      <c r="Z43" s="163" t="str">
        <f>[2]DB!$X$18</f>
        <v>c</v>
      </c>
      <c r="AA43" s="163" t="str">
        <f>[2]DB!$Y$18</f>
        <v>c</v>
      </c>
      <c r="AB43" s="163" t="str">
        <f>[2]DB!$Z$18</f>
        <v>c</v>
      </c>
      <c r="AC43" s="163" t="str">
        <f>[2]DB!$AA$18</f>
        <v>c</v>
      </c>
      <c r="AD43" s="163" t="str">
        <f>[2]DB!$AB$18</f>
        <v>c</v>
      </c>
      <c r="AE43" s="163">
        <f>[2]DB!$AC$18</f>
        <v>0</v>
      </c>
      <c r="AF43" s="163">
        <f>[2]DB!$AD$18</f>
        <v>0</v>
      </c>
      <c r="AG43" s="163">
        <f>[2]DB!$AE$18</f>
        <v>0</v>
      </c>
      <c r="AH43" s="163">
        <f>[2]DB!$AF$18</f>
        <v>0</v>
      </c>
      <c r="AI43" s="163">
        <f>[2]DB!$AG$18</f>
        <v>0</v>
      </c>
      <c r="AJ43" s="163">
        <f>[2]DB!$AH$18</f>
        <v>0</v>
      </c>
      <c r="AK43" s="163">
        <f>[2]DB!$AI$18</f>
        <v>0</v>
      </c>
      <c r="AL43" s="163">
        <f>[2]DB!$AJ$18</f>
        <v>0</v>
      </c>
      <c r="AM43" s="163">
        <f>[2]DB!$AK$18</f>
        <v>0</v>
      </c>
      <c r="AN43" s="163">
        <f>[2]DB!$AL$18</f>
        <v>0</v>
      </c>
      <c r="AO43" s="163">
        <f>[2]DB!$AM$18</f>
        <v>0</v>
      </c>
      <c r="AP43" s="163">
        <f>[2]DB!$AN$18</f>
        <v>0</v>
      </c>
      <c r="AQ43" s="163">
        <f>[2]DB!$AO$18</f>
        <v>0</v>
      </c>
      <c r="AR43" s="163">
        <f>[2]DB!$AP$18</f>
        <v>0</v>
      </c>
      <c r="AS43" s="163">
        <f>[2]DB!$AQ$18</f>
        <v>0</v>
      </c>
      <c r="AT43" s="163">
        <f>[2]DB!$AR$18</f>
        <v>0</v>
      </c>
      <c r="AU43" s="163">
        <f>[2]DB!$AS$18</f>
        <v>0</v>
      </c>
      <c r="AV43" s="163">
        <f>[2]DB!$AT$18</f>
        <v>0</v>
      </c>
      <c r="AW43" s="163">
        <f>[2]DB!$AU$18</f>
        <v>0</v>
      </c>
      <c r="AX43" s="163">
        <f>[2]DB!$AV$18</f>
        <v>0</v>
      </c>
      <c r="AY43" s="163">
        <f>[2]DB!$AW$18</f>
        <v>0</v>
      </c>
      <c r="AZ43" s="163" t="str">
        <f>[2]DB!$AX$18</f>
        <v>s</v>
      </c>
      <c r="BA43" s="163" t="str">
        <f>[2]DB!$AY$18</f>
        <v>s</v>
      </c>
      <c r="BB43" s="163" t="str">
        <f>[2]DB!$AZ$18</f>
        <v>s</v>
      </c>
      <c r="BC43" s="163" t="str">
        <f>[2]DB!$BA$18</f>
        <v>s</v>
      </c>
      <c r="BD43" s="163">
        <f>[2]DB!$BB$18</f>
        <v>0</v>
      </c>
      <c r="BE43" s="163" t="str">
        <f>[2]DB!$BC$18</f>
        <v>s</v>
      </c>
      <c r="BF43" s="163" t="str">
        <f>[2]DB!$BD$18</f>
        <v>s</v>
      </c>
      <c r="BG43" s="163" t="str">
        <f>[2]DB!$BE$18</f>
        <v>s</v>
      </c>
      <c r="BH43" s="163">
        <f>[2]DB!$BF$18</f>
        <v>0</v>
      </c>
      <c r="BI43" s="163" t="str">
        <f>[2]DB!$BG$18</f>
        <v>s</v>
      </c>
      <c r="BJ43" s="163" t="str">
        <f>[2]DB!$BH$18</f>
        <v>s</v>
      </c>
      <c r="BK43" s="163" t="str">
        <f>[2]DB!$BI$18</f>
        <v>s</v>
      </c>
      <c r="BL43" s="163">
        <f>[2]DB!$BJ$18</f>
        <v>0</v>
      </c>
      <c r="BM43" s="163" t="str">
        <f>[2]DB!$BK$18</f>
        <v>c</v>
      </c>
      <c r="BN43" s="163" t="str">
        <f>[2]DB!$BL$18</f>
        <v>c</v>
      </c>
      <c r="BO43" s="163" t="str">
        <f>[2]DB!$BM$18</f>
        <v>c</v>
      </c>
      <c r="BP43" s="163" t="str">
        <f>[2]DB!$BN$18</f>
        <v>c</v>
      </c>
      <c r="BQ43" s="163" t="str">
        <f>[2]DB!$BO$18</f>
        <v>c</v>
      </c>
      <c r="BR43" s="163" t="str">
        <f>[2]DB!$BP$18</f>
        <v>c</v>
      </c>
      <c r="BS43" s="163" t="str">
        <f>[2]DB!$BQ$18</f>
        <v>c</v>
      </c>
      <c r="BT43" s="163" t="str">
        <f>[2]DB!$BR$18</f>
        <v>c</v>
      </c>
      <c r="BU43" s="163" t="str">
        <f>[2]DB!$BS$18</f>
        <v>c</v>
      </c>
      <c r="BV43" s="163" t="str">
        <f>[2]DB!$BT$18</f>
        <v>c</v>
      </c>
      <c r="BW43" s="163" t="str">
        <f>[2]DB!$BU$18</f>
        <v>c</v>
      </c>
      <c r="BX43" s="163" t="str">
        <f>[2]DB!$BV$18</f>
        <v>c</v>
      </c>
      <c r="BY43" s="163" t="str">
        <f>[2]DB!$BW$18</f>
        <v>c</v>
      </c>
      <c r="BZ43" s="163" t="str">
        <f>[2]DB!$BX$18</f>
        <v>c</v>
      </c>
      <c r="CA43" s="163" t="str">
        <f>[2]DB!$BY$18</f>
        <v>c</v>
      </c>
      <c r="CB43" s="163" t="str">
        <f>[2]DB!$BZ$18</f>
        <v>c</v>
      </c>
      <c r="CC43" s="163">
        <f>[2]DB!$CA$18</f>
        <v>0</v>
      </c>
      <c r="CD43" s="163">
        <f>[2]DB!$CB$18</f>
        <v>0</v>
      </c>
      <c r="CE43" s="163">
        <f>[2]DB!$CC$18</f>
        <v>0</v>
      </c>
      <c r="CF43" s="163">
        <f>[2]DB!$CD$18</f>
        <v>0</v>
      </c>
      <c r="CG43" s="163">
        <f>[2]DB!$CE$18</f>
        <v>0</v>
      </c>
      <c r="CH43" s="163">
        <f>[2]DB!$CF$18</f>
        <v>0</v>
      </c>
      <c r="CI43" s="163">
        <f>[2]DB!$CG$18</f>
        <v>0</v>
      </c>
      <c r="CJ43" s="163">
        <f>[2]DB!$CH$18</f>
        <v>0</v>
      </c>
      <c r="CK43" s="163">
        <f>[2]DB!$CI$18</f>
        <v>0</v>
      </c>
      <c r="CL43" s="163">
        <f>[2]DB!$CJ$18</f>
        <v>0</v>
      </c>
      <c r="CM43" s="163">
        <f>[2]DB!$CK$18</f>
        <v>0</v>
      </c>
      <c r="CN43" s="163">
        <f>[2]DB!$CL$18</f>
        <v>0</v>
      </c>
      <c r="CO43" s="163">
        <f>[2]DB!$CM$18</f>
        <v>0</v>
      </c>
      <c r="CP43" s="163">
        <f>[2]DB!$CN$18</f>
        <v>0</v>
      </c>
      <c r="CQ43" s="163" t="str">
        <f>[2]DB!$CO$18</f>
        <v>s</v>
      </c>
      <c r="CR43" s="163" t="str">
        <f>[2]DB!$CP$18</f>
        <v>s</v>
      </c>
      <c r="CS43" s="163" t="str">
        <f>[2]DB!$CQ$18</f>
        <v>s</v>
      </c>
      <c r="CT43" s="163" t="str">
        <f>[2]DB!$CR$18</f>
        <v>s</v>
      </c>
      <c r="CU43" s="163">
        <f>[2]DB!$CS$18</f>
        <v>0</v>
      </c>
      <c r="CV43" s="163" t="str">
        <f>[2]DB!$CT$18</f>
        <v>s</v>
      </c>
      <c r="CW43" s="163" t="str">
        <f>[2]DB!$CU$18</f>
        <v>s</v>
      </c>
      <c r="CX43" s="163" t="str">
        <f>[2]DB!$CV$18</f>
        <v>s</v>
      </c>
      <c r="CY43" s="169">
        <f>[2]DB!$CW$18</f>
        <v>0</v>
      </c>
      <c r="CZ43" s="174"/>
      <c r="DA43" s="200"/>
      <c r="DB43" s="192"/>
      <c r="DC43" s="332"/>
      <c r="DD43" s="332"/>
      <c r="DE43" s="332"/>
      <c r="DF43" s="332"/>
      <c r="DG43" s="332"/>
    </row>
    <row r="44" spans="2:111" s="145" customFormat="1" ht="20.100000000000001" customHeight="1" x14ac:dyDescent="0.25">
      <c r="B44" s="168"/>
      <c r="C44" s="783"/>
      <c r="D44" s="787"/>
      <c r="E44" s="791"/>
      <c r="F44" s="183" t="s">
        <v>81</v>
      </c>
      <c r="G44" s="155" t="str">
        <f>[2]DB!$E$19</f>
        <v>OPERATING</v>
      </c>
      <c r="H44" s="217" t="str">
        <f>[2]DB!$F$19</f>
        <v>c</v>
      </c>
      <c r="I44" s="217" t="str">
        <f>[2]DB!$G$19</f>
        <v>c</v>
      </c>
      <c r="J44" s="217" t="str">
        <f>[2]DB!$H$19</f>
        <v>c</v>
      </c>
      <c r="K44" s="217" t="str">
        <f>[2]DB!$I$19</f>
        <v>c</v>
      </c>
      <c r="L44" s="217" t="str">
        <f>[2]DB!$J$19</f>
        <v>c</v>
      </c>
      <c r="M44" s="217" t="str">
        <f>[2]DB!$K$19</f>
        <v>c</v>
      </c>
      <c r="N44" s="217" t="str">
        <f>[2]DB!$L$19</f>
        <v>c</v>
      </c>
      <c r="O44" s="217" t="str">
        <f>[2]DB!$M$19</f>
        <v>c</v>
      </c>
      <c r="P44" s="217" t="str">
        <f>[2]DB!$N$19</f>
        <v>c</v>
      </c>
      <c r="Q44" s="217" t="str">
        <f>[2]DB!$O$19</f>
        <v>c</v>
      </c>
      <c r="R44" s="217" t="str">
        <f>[2]DB!$P$19</f>
        <v>c</v>
      </c>
      <c r="S44" s="217" t="str">
        <f>[2]DB!$Q$19</f>
        <v>c</v>
      </c>
      <c r="T44" s="217">
        <f>[2]DB!$R$19</f>
        <v>0</v>
      </c>
      <c r="U44" s="217">
        <f>[2]DB!$S$19</f>
        <v>0</v>
      </c>
      <c r="V44" s="217">
        <f>[2]DB!$T$19</f>
        <v>0</v>
      </c>
      <c r="W44" s="217">
        <f>[2]DB!$U$19</f>
        <v>0</v>
      </c>
      <c r="X44" s="217">
        <f>[2]DB!$V$19</f>
        <v>0</v>
      </c>
      <c r="Y44" s="217">
        <f>[2]DB!$W$19</f>
        <v>0</v>
      </c>
      <c r="Z44" s="217">
        <f>[2]DB!$X$19</f>
        <v>0</v>
      </c>
      <c r="AA44" s="217">
        <f>[2]DB!$Y$19</f>
        <v>0</v>
      </c>
      <c r="AB44" s="217">
        <f>[2]DB!$Z$19</f>
        <v>0</v>
      </c>
      <c r="AC44" s="217">
        <f>[2]DB!$AA$19</f>
        <v>0</v>
      </c>
      <c r="AD44" s="217">
        <f>[2]DB!$AB$19</f>
        <v>0</v>
      </c>
      <c r="AE44" s="217">
        <f>[2]DB!$AC$19</f>
        <v>0</v>
      </c>
      <c r="AF44" s="217">
        <f>[2]DB!$AD$19</f>
        <v>0</v>
      </c>
      <c r="AG44" s="217">
        <f>[2]DB!$AE$19</f>
        <v>0</v>
      </c>
      <c r="AH44" s="217" t="str">
        <f>[2]DB!$AF$19</f>
        <v>s</v>
      </c>
      <c r="AI44" s="217" t="str">
        <f>[2]DB!$AG$19</f>
        <v>s</v>
      </c>
      <c r="AJ44" s="217" t="str">
        <f>[2]DB!$AH$19</f>
        <v>s</v>
      </c>
      <c r="AK44" s="217" t="str">
        <f>[2]DB!$AI$19</f>
        <v>s</v>
      </c>
      <c r="AL44" s="217">
        <f>[2]DB!$AJ$19</f>
        <v>0</v>
      </c>
      <c r="AM44" s="217" t="str">
        <f>[2]DB!$AK$19</f>
        <v>s</v>
      </c>
      <c r="AN44" s="217" t="str">
        <f>[2]DB!$AL$19</f>
        <v>s</v>
      </c>
      <c r="AO44" s="217" t="str">
        <f>[2]DB!$AM$19</f>
        <v>s</v>
      </c>
      <c r="AP44" s="217">
        <f>[2]DB!$AN$19</f>
        <v>0</v>
      </c>
      <c r="AQ44" s="217" t="str">
        <f>[2]DB!$AO$19</f>
        <v>s</v>
      </c>
      <c r="AR44" s="217" t="str">
        <f>[2]DB!$AP$19</f>
        <v>s</v>
      </c>
      <c r="AS44" s="217" t="str">
        <f>[2]DB!$AQ$19</f>
        <v>s</v>
      </c>
      <c r="AT44" s="217">
        <f>[2]DB!$AR$19</f>
        <v>0</v>
      </c>
      <c r="AU44" s="217" t="str">
        <f>[2]DB!$AS$19</f>
        <v>c</v>
      </c>
      <c r="AV44" s="217" t="str">
        <f>[2]DB!$AT$19</f>
        <v>c</v>
      </c>
      <c r="AW44" s="217" t="str">
        <f>[2]DB!$AU$19</f>
        <v>c</v>
      </c>
      <c r="AX44" s="217" t="str">
        <f>[2]DB!$AV$19</f>
        <v>c</v>
      </c>
      <c r="AY44" s="217" t="str">
        <f>[2]DB!$AW$19</f>
        <v>c</v>
      </c>
      <c r="AZ44" s="217" t="str">
        <f>[2]DB!$AX$19</f>
        <v>c</v>
      </c>
      <c r="BA44" s="217" t="str">
        <f>[2]DB!$AY$19</f>
        <v>c</v>
      </c>
      <c r="BB44" s="217" t="str">
        <f>[2]DB!$AZ$19</f>
        <v>c</v>
      </c>
      <c r="BC44" s="217" t="str">
        <f>[2]DB!$BA$19</f>
        <v>c</v>
      </c>
      <c r="BD44" s="217" t="str">
        <f>[2]DB!$BB$19</f>
        <v>c</v>
      </c>
      <c r="BE44" s="217" t="str">
        <f>[2]DB!$BC$19</f>
        <v>c</v>
      </c>
      <c r="BF44" s="217" t="str">
        <f>[2]DB!$BD$19</f>
        <v>c</v>
      </c>
      <c r="BG44" s="217" t="str">
        <f>[2]DB!$BE$19</f>
        <v>c</v>
      </c>
      <c r="BH44" s="217" t="str">
        <f>[2]DB!$BF$19</f>
        <v>c</v>
      </c>
      <c r="BI44" s="217" t="str">
        <f>[2]DB!$BG$19</f>
        <v>c</v>
      </c>
      <c r="BJ44" s="217" t="str">
        <f>[2]DB!$BH$19</f>
        <v>c</v>
      </c>
      <c r="BK44" s="217">
        <f>[2]DB!$BI$19</f>
        <v>0</v>
      </c>
      <c r="BL44" s="217">
        <f>[2]DB!$BJ$19</f>
        <v>0</v>
      </c>
      <c r="BM44" s="217">
        <f>[2]DB!$BK$19</f>
        <v>0</v>
      </c>
      <c r="BN44" s="217">
        <f>[2]DB!$BL$19</f>
        <v>0</v>
      </c>
      <c r="BO44" s="217">
        <f>[2]DB!$BM$19</f>
        <v>0</v>
      </c>
      <c r="BP44" s="217">
        <f>[2]DB!$BN$19</f>
        <v>0</v>
      </c>
      <c r="BQ44" s="217">
        <f>[2]DB!$BO$19</f>
        <v>0</v>
      </c>
      <c r="BR44" s="217">
        <f>[2]DB!$BP$19</f>
        <v>0</v>
      </c>
      <c r="BS44" s="217">
        <f>[2]DB!$BQ$19</f>
        <v>0</v>
      </c>
      <c r="BT44" s="217">
        <f>[2]DB!$BR$19</f>
        <v>0</v>
      </c>
      <c r="BU44" s="217">
        <f>[2]DB!$BS$19</f>
        <v>0</v>
      </c>
      <c r="BV44" s="217">
        <f>[2]DB!$BT$19</f>
        <v>0</v>
      </c>
      <c r="BW44" s="217">
        <f>[2]DB!$BU$19</f>
        <v>0</v>
      </c>
      <c r="BX44" s="217">
        <f>[2]DB!$BV$19</f>
        <v>0</v>
      </c>
      <c r="BY44" s="217">
        <f>[2]DB!$BW$19</f>
        <v>0</v>
      </c>
      <c r="BZ44" s="217">
        <f>[2]DB!$BX$19</f>
        <v>0</v>
      </c>
      <c r="CA44" s="217">
        <f>[2]DB!$BY$19</f>
        <v>0</v>
      </c>
      <c r="CB44" s="217">
        <f>[2]DB!$BZ$19</f>
        <v>0</v>
      </c>
      <c r="CC44" s="217">
        <f>[2]DB!$CA$19</f>
        <v>0</v>
      </c>
      <c r="CD44" s="217" t="str">
        <f>[2]DB!$CB$19</f>
        <v>s</v>
      </c>
      <c r="CE44" s="217" t="str">
        <f>[2]DB!$CC$19</f>
        <v>s</v>
      </c>
      <c r="CF44" s="217" t="str">
        <f>[2]DB!$CD$19</f>
        <v>s</v>
      </c>
      <c r="CG44" s="217" t="str">
        <f>[2]DB!$CE$19</f>
        <v>s</v>
      </c>
      <c r="CH44" s="217">
        <f>[2]DB!$CF$19</f>
        <v>0</v>
      </c>
      <c r="CI44" s="217" t="str">
        <f>[2]DB!$CG$19</f>
        <v>s</v>
      </c>
      <c r="CJ44" s="217" t="str">
        <f>[2]DB!$CH$19</f>
        <v>s</v>
      </c>
      <c r="CK44" s="217" t="str">
        <f>[2]DB!$CI$19</f>
        <v>s</v>
      </c>
      <c r="CL44" s="217">
        <f>[2]DB!$CJ$19</f>
        <v>0</v>
      </c>
      <c r="CM44" s="217" t="str">
        <f>[2]DB!$CK$19</f>
        <v>s</v>
      </c>
      <c r="CN44" s="217" t="str">
        <f>[2]DB!$CL$19</f>
        <v>s</v>
      </c>
      <c r="CO44" s="217" t="str">
        <f>[2]DB!$CM$19</f>
        <v>s</v>
      </c>
      <c r="CP44" s="217">
        <f>[2]DB!$CN$19</f>
        <v>0</v>
      </c>
      <c r="CQ44" s="217" t="str">
        <f>[2]DB!$CO$19</f>
        <v>c</v>
      </c>
      <c r="CR44" s="217" t="str">
        <f>[2]DB!$CP$19</f>
        <v>c</v>
      </c>
      <c r="CS44" s="217" t="str">
        <f>[2]DB!$CQ$19</f>
        <v>c</v>
      </c>
      <c r="CT44" s="217" t="str">
        <f>[2]DB!$CR$19</f>
        <v>c</v>
      </c>
      <c r="CU44" s="217" t="str">
        <f>[2]DB!$CS$19</f>
        <v>c</v>
      </c>
      <c r="CV44" s="217" t="str">
        <f>[2]DB!$CT$19</f>
        <v>c</v>
      </c>
      <c r="CW44" s="217" t="str">
        <f>[2]DB!$CU$19</f>
        <v>c</v>
      </c>
      <c r="CX44" s="217" t="str">
        <f>[2]DB!$CV$19</f>
        <v>c</v>
      </c>
      <c r="CY44" s="218" t="str">
        <f>[2]DB!$CW$19</f>
        <v>c</v>
      </c>
      <c r="CZ44" s="219"/>
      <c r="DA44" s="200"/>
      <c r="DB44" s="192"/>
      <c r="DC44" s="332"/>
      <c r="DD44" s="332"/>
      <c r="DE44" s="332"/>
      <c r="DF44" s="332"/>
      <c r="DG44" s="332"/>
    </row>
    <row r="45" spans="2:111" s="145" customFormat="1" ht="20.100000000000001" customHeight="1" x14ac:dyDescent="0.25">
      <c r="B45" s="168"/>
      <c r="C45" s="783"/>
      <c r="D45" s="787" t="s">
        <v>82</v>
      </c>
      <c r="E45" s="791"/>
      <c r="F45" s="184" t="s">
        <v>83</v>
      </c>
      <c r="G45" s="156">
        <f>[2]DB!$E$20</f>
        <v>0</v>
      </c>
      <c r="H45" s="162">
        <f>[2]DB!$F$20</f>
        <v>0</v>
      </c>
      <c r="I45" s="163">
        <f>[2]DB!$G$20</f>
        <v>0</v>
      </c>
      <c r="J45" s="163">
        <f>[2]DB!$H$20</f>
        <v>0</v>
      </c>
      <c r="K45" s="163">
        <f>[2]DB!$I$20</f>
        <v>0</v>
      </c>
      <c r="L45" s="163">
        <f>[2]DB!$J$20</f>
        <v>0</v>
      </c>
      <c r="M45" s="163">
        <f>[2]DB!$K$20</f>
        <v>0</v>
      </c>
      <c r="N45" s="163">
        <f>[2]DB!$L$20</f>
        <v>0</v>
      </c>
      <c r="O45" s="163">
        <f>[2]DB!$M$20</f>
        <v>0</v>
      </c>
      <c r="P45" s="163">
        <f>[2]DB!$N$20</f>
        <v>0</v>
      </c>
      <c r="Q45" s="163">
        <f>[2]DB!$O$20</f>
        <v>0</v>
      </c>
      <c r="R45" s="163">
        <f>[2]DB!$P$20</f>
        <v>0</v>
      </c>
      <c r="S45" s="163">
        <f>[2]DB!$Q$20</f>
        <v>0</v>
      </c>
      <c r="T45" s="163">
        <f>[2]DB!$R$20</f>
        <v>0</v>
      </c>
      <c r="U45" s="163">
        <f>[2]DB!$S$20</f>
        <v>0</v>
      </c>
      <c r="V45" s="163">
        <f>[2]DB!$T$20</f>
        <v>0</v>
      </c>
      <c r="W45" s="163" t="str">
        <f>[2]DB!$U$20</f>
        <v>r</v>
      </c>
      <c r="X45" s="163" t="str">
        <f>[2]DB!$V$20</f>
        <v>r</v>
      </c>
      <c r="Y45" s="163" t="str">
        <f>[2]DB!$W$20</f>
        <v>r</v>
      </c>
      <c r="Z45" s="163" t="str">
        <f>[2]DB!$X$20</f>
        <v>r</v>
      </c>
      <c r="AA45" s="163" t="str">
        <f>[2]DB!$Y$20</f>
        <v>r</v>
      </c>
      <c r="AB45" s="163" t="str">
        <f>[2]DB!$Z$20</f>
        <v>r</v>
      </c>
      <c r="AC45" s="163" t="str">
        <f>[2]DB!$AA$20</f>
        <v>r</v>
      </c>
      <c r="AD45" s="163" t="str">
        <f>[2]DB!$AB$20</f>
        <v>r</v>
      </c>
      <c r="AE45" s="163" t="str">
        <f>[2]DB!$AC$20</f>
        <v>r</v>
      </c>
      <c r="AF45" s="163" t="str">
        <f>[2]DB!$AD$20</f>
        <v>r</v>
      </c>
      <c r="AG45" s="163" t="str">
        <f>[2]DB!$AE$20</f>
        <v>r</v>
      </c>
      <c r="AH45" s="163" t="str">
        <f>[2]DB!$AF$20</f>
        <v>r</v>
      </c>
      <c r="AI45" s="163" t="str">
        <f>[2]DB!$AG$20</f>
        <v>r</v>
      </c>
      <c r="AJ45" s="163" t="str">
        <f>[2]DB!$AH$20</f>
        <v>r</v>
      </c>
      <c r="AK45" s="163" t="str">
        <f>[2]DB!$AI$20</f>
        <v>r</v>
      </c>
      <c r="AL45" s="163" t="str">
        <f>[2]DB!$AJ$20</f>
        <v>r</v>
      </c>
      <c r="AM45" s="163" t="str">
        <f>[2]DB!$AK$20</f>
        <v>r</v>
      </c>
      <c r="AN45" s="163" t="str">
        <f>[2]DB!$AL$20</f>
        <v>r</v>
      </c>
      <c r="AO45" s="163" t="str">
        <f>[2]DB!$AM$20</f>
        <v>r</v>
      </c>
      <c r="AP45" s="163" t="str">
        <f>[2]DB!$AN$20</f>
        <v>r</v>
      </c>
      <c r="AQ45" s="163" t="str">
        <f>[2]DB!$AO$20</f>
        <v>r</v>
      </c>
      <c r="AR45" s="163" t="str">
        <f>[2]DB!$AP$20</f>
        <v>r</v>
      </c>
      <c r="AS45" s="163" t="str">
        <f>[2]DB!$AQ$20</f>
        <v>r</v>
      </c>
      <c r="AT45" s="163">
        <f>[2]DB!$AR$20</f>
        <v>0</v>
      </c>
      <c r="AU45" s="163">
        <f>[2]DB!$AS$20</f>
        <v>0</v>
      </c>
      <c r="AV45" s="163">
        <f>[2]DB!$AT$20</f>
        <v>0</v>
      </c>
      <c r="AW45" s="163" t="str">
        <f>[2]DB!$AU$20</f>
        <v>ca</v>
      </c>
      <c r="AX45" s="163" t="str">
        <f>[2]DB!$AV$20</f>
        <v>ca</v>
      </c>
      <c r="AY45" s="163" t="str">
        <f>[2]DB!$AW$20</f>
        <v>ca</v>
      </c>
      <c r="AZ45" s="163" t="str">
        <f>[2]DB!$AX$20</f>
        <v>ca</v>
      </c>
      <c r="BA45" s="163" t="str">
        <f>[2]DB!$AY$20</f>
        <v>ca</v>
      </c>
      <c r="BB45" s="163" t="str">
        <f>[2]DB!$AZ$20</f>
        <v>ca</v>
      </c>
      <c r="BC45" s="163" t="str">
        <f>[2]DB!$BA$20</f>
        <v>ca</v>
      </c>
      <c r="BD45" s="163" t="str">
        <f>[2]DB!$BB$20</f>
        <v>ca</v>
      </c>
      <c r="BE45" s="163" t="str">
        <f>[2]DB!$BC$20</f>
        <v>ca</v>
      </c>
      <c r="BF45" s="163" t="str">
        <f>[2]DB!$BD$20</f>
        <v>ca</v>
      </c>
      <c r="BG45" s="163" t="str">
        <f>[2]DB!$BE$20</f>
        <v>ca</v>
      </c>
      <c r="BH45" s="163" t="str">
        <f>[2]DB!$BF$20</f>
        <v>ca</v>
      </c>
      <c r="BI45" s="163" t="str">
        <f>[2]DB!$BG$20</f>
        <v>ca</v>
      </c>
      <c r="BJ45" s="163" t="str">
        <f>[2]DB!$BH$20</f>
        <v>ca</v>
      </c>
      <c r="BK45" s="163" t="str">
        <f>[2]DB!$BI$20</f>
        <v>ca</v>
      </c>
      <c r="BL45" s="163" t="str">
        <f>[2]DB!$BJ$20</f>
        <v>ca</v>
      </c>
      <c r="BM45" s="163" t="str">
        <f>[2]DB!$BK$20</f>
        <v>ca</v>
      </c>
      <c r="BN45" s="163" t="str">
        <f>[2]DB!$BL$20</f>
        <v>ca</v>
      </c>
      <c r="BO45" s="163" t="str">
        <f>[2]DB!$BM$20</f>
        <v>ca</v>
      </c>
      <c r="BP45" s="163" t="str">
        <f>[2]DB!$BN$20</f>
        <v>ca</v>
      </c>
      <c r="BQ45" s="163" t="str">
        <f>[2]DB!$BO$20</f>
        <v>ca</v>
      </c>
      <c r="BR45" s="163" t="str">
        <f>[2]DB!$BP$20</f>
        <v>ca</v>
      </c>
      <c r="BS45" s="163" t="str">
        <f>[2]DB!$BQ$20</f>
        <v>ca</v>
      </c>
      <c r="BT45" s="163" t="str">
        <f>[2]DB!$BR$20</f>
        <v>ca</v>
      </c>
      <c r="BU45" s="163">
        <f>[2]DB!$BS$20</f>
        <v>0</v>
      </c>
      <c r="BV45" s="163">
        <f>[2]DB!$BT$20</f>
        <v>0</v>
      </c>
      <c r="BW45" s="163">
        <f>[2]DB!$BU$20</f>
        <v>0</v>
      </c>
      <c r="BX45" s="163">
        <f>[2]DB!$BV$20</f>
        <v>0</v>
      </c>
      <c r="BY45" s="163">
        <f>[2]DB!$BW$20</f>
        <v>0</v>
      </c>
      <c r="BZ45" s="163">
        <f>[2]DB!$BX$20</f>
        <v>0</v>
      </c>
      <c r="CA45" s="163">
        <f>[2]DB!$BY$20</f>
        <v>0</v>
      </c>
      <c r="CB45" s="163">
        <f>[2]DB!$BZ$20</f>
        <v>0</v>
      </c>
      <c r="CC45" s="163">
        <f>[2]DB!$CA$20</f>
        <v>0</v>
      </c>
      <c r="CD45" s="163">
        <f>[2]DB!$CB$20</f>
        <v>0</v>
      </c>
      <c r="CE45" s="163">
        <f>[2]DB!$CC$20</f>
        <v>0</v>
      </c>
      <c r="CF45" s="163">
        <f>[2]DB!$CD$20</f>
        <v>0</v>
      </c>
      <c r="CG45" s="163">
        <f>[2]DB!$CE$20</f>
        <v>0</v>
      </c>
      <c r="CH45" s="163">
        <f>[2]DB!$CF$20</f>
        <v>0</v>
      </c>
      <c r="CI45" s="163">
        <f>[2]DB!$CG$20</f>
        <v>0</v>
      </c>
      <c r="CJ45" s="163">
        <f>[2]DB!$CH$20</f>
        <v>0</v>
      </c>
      <c r="CK45" s="163">
        <f>[2]DB!$CI$20</f>
        <v>0</v>
      </c>
      <c r="CL45" s="163">
        <f>[2]DB!$CJ$20</f>
        <v>0</v>
      </c>
      <c r="CM45" s="163">
        <f>[2]DB!$CK$20</f>
        <v>0</v>
      </c>
      <c r="CN45" s="163">
        <f>[2]DB!$CL$20</f>
        <v>0</v>
      </c>
      <c r="CO45" s="163">
        <f>[2]DB!$CM$20</f>
        <v>0</v>
      </c>
      <c r="CP45" s="163">
        <f>[2]DB!$CN$20</f>
        <v>0</v>
      </c>
      <c r="CQ45" s="163">
        <f>[2]DB!$CO$20</f>
        <v>0</v>
      </c>
      <c r="CR45" s="163">
        <f>[2]DB!$CP$20</f>
        <v>0</v>
      </c>
      <c r="CS45" s="163">
        <f>[2]DB!$CQ$20</f>
        <v>0</v>
      </c>
      <c r="CT45" s="163">
        <f>[2]DB!$CR$20</f>
        <v>0</v>
      </c>
      <c r="CU45" s="163">
        <f>[2]DB!$CS$20</f>
        <v>0</v>
      </c>
      <c r="CV45" s="163">
        <f>[2]DB!$CT$20</f>
        <v>0</v>
      </c>
      <c r="CW45" s="163">
        <f>[2]DB!$CU$20</f>
        <v>0</v>
      </c>
      <c r="CX45" s="163">
        <f>[2]DB!$CV$20</f>
        <v>0</v>
      </c>
      <c r="CY45" s="169">
        <f>[2]DB!$CW$20</f>
        <v>0</v>
      </c>
      <c r="CZ45" s="174"/>
      <c r="DA45" s="200"/>
      <c r="DB45" s="192"/>
      <c r="DC45" s="332"/>
      <c r="DD45" s="332"/>
      <c r="DE45" s="332"/>
      <c r="DF45" s="332"/>
      <c r="DG45" s="332"/>
    </row>
    <row r="46" spans="2:111" s="145" customFormat="1" ht="20.100000000000001" customHeight="1" thickBot="1" x14ac:dyDescent="0.3">
      <c r="B46" s="168"/>
      <c r="C46" s="784"/>
      <c r="D46" s="792"/>
      <c r="E46" s="793"/>
      <c r="F46" s="187" t="s">
        <v>84</v>
      </c>
      <c r="G46" s="188">
        <f>[2]DB!$E$21</f>
        <v>0</v>
      </c>
      <c r="H46" s="178">
        <f>[2]DB!$F$21</f>
        <v>0</v>
      </c>
      <c r="I46" s="178">
        <f>[2]DB!$G$21</f>
        <v>0</v>
      </c>
      <c r="J46" s="178">
        <f>[2]DB!$H$21</f>
        <v>0</v>
      </c>
      <c r="K46" s="178">
        <f>[2]DB!$I$21</f>
        <v>0</v>
      </c>
      <c r="L46" s="178">
        <f>[2]DB!$J$21</f>
        <v>0</v>
      </c>
      <c r="M46" s="178">
        <f>[2]DB!$K$21</f>
        <v>0</v>
      </c>
      <c r="N46" s="178">
        <f>[2]DB!$L$21</f>
        <v>0</v>
      </c>
      <c r="O46" s="178">
        <f>[2]DB!$M$21</f>
        <v>0</v>
      </c>
      <c r="P46" s="178">
        <f>[2]DB!$N$21</f>
        <v>0</v>
      </c>
      <c r="Q46" s="178">
        <f>[2]DB!$O$21</f>
        <v>0</v>
      </c>
      <c r="R46" s="178">
        <f>[2]DB!$P$21</f>
        <v>0</v>
      </c>
      <c r="S46" s="178">
        <f>[2]DB!$Q$21</f>
        <v>0</v>
      </c>
      <c r="T46" s="178">
        <f>[2]DB!$R$21</f>
        <v>0</v>
      </c>
      <c r="U46" s="178">
        <f>[2]DB!$S$21</f>
        <v>0</v>
      </c>
      <c r="V46" s="178">
        <f>[2]DB!$T$21</f>
        <v>0</v>
      </c>
      <c r="W46" s="178">
        <f>[2]DB!$U$21</f>
        <v>0</v>
      </c>
      <c r="X46" s="178">
        <f>[2]DB!$V$21</f>
        <v>0</v>
      </c>
      <c r="Y46" s="178">
        <f>[2]DB!$W$21</f>
        <v>0</v>
      </c>
      <c r="Z46" s="178">
        <f>[2]DB!$X$21</f>
        <v>0</v>
      </c>
      <c r="AA46" s="178">
        <f>[2]DB!$Y$21</f>
        <v>0</v>
      </c>
      <c r="AB46" s="178">
        <f>[2]DB!$Z$21</f>
        <v>0</v>
      </c>
      <c r="AC46" s="178">
        <f>[2]DB!$AA$21</f>
        <v>0</v>
      </c>
      <c r="AD46" s="178">
        <f>[2]DB!$AB$21</f>
        <v>0</v>
      </c>
      <c r="AE46" s="178">
        <f>[2]DB!$AC$21</f>
        <v>0</v>
      </c>
      <c r="AF46" s="178">
        <f>[2]DB!$AD$21</f>
        <v>0</v>
      </c>
      <c r="AG46" s="178">
        <f>[2]DB!$AE$21</f>
        <v>0</v>
      </c>
      <c r="AH46" s="178">
        <f>[2]DB!$AF$21</f>
        <v>0</v>
      </c>
      <c r="AI46" s="178">
        <f>[2]DB!$AG$21</f>
        <v>0</v>
      </c>
      <c r="AJ46" s="178">
        <f>[2]DB!$AH$21</f>
        <v>0</v>
      </c>
      <c r="AK46" s="178">
        <f>[2]DB!$AI$21</f>
        <v>0</v>
      </c>
      <c r="AL46" s="178">
        <f>[2]DB!$AJ$21</f>
        <v>0</v>
      </c>
      <c r="AM46" s="178">
        <f>[2]DB!$AK$21</f>
        <v>0</v>
      </c>
      <c r="AN46" s="178">
        <f>[2]DB!$AL$21</f>
        <v>0</v>
      </c>
      <c r="AO46" s="178">
        <f>[2]DB!$AM$21</f>
        <v>0</v>
      </c>
      <c r="AP46" s="178">
        <f>[2]DB!$AN$21</f>
        <v>0</v>
      </c>
      <c r="AQ46" s="178">
        <f>[2]DB!$AO$21</f>
        <v>0</v>
      </c>
      <c r="AR46" s="178">
        <f>[2]DB!$AP$21</f>
        <v>0</v>
      </c>
      <c r="AS46" s="178">
        <f>[2]DB!$AQ$21</f>
        <v>0</v>
      </c>
      <c r="AT46" s="178">
        <f>[2]DB!$AR$21</f>
        <v>0</v>
      </c>
      <c r="AU46" s="178">
        <f>[2]DB!$AS$21</f>
        <v>0</v>
      </c>
      <c r="AV46" s="178">
        <f>[2]DB!$AT$21</f>
        <v>0</v>
      </c>
      <c r="AW46" s="178">
        <f>[2]DB!$AU$21</f>
        <v>0</v>
      </c>
      <c r="AX46" s="178">
        <f>[2]DB!$AV$21</f>
        <v>0</v>
      </c>
      <c r="AY46" s="178">
        <f>[2]DB!$AW$21</f>
        <v>0</v>
      </c>
      <c r="AZ46" s="178">
        <f>[2]DB!$AX$21</f>
        <v>0</v>
      </c>
      <c r="BA46" s="178">
        <f>[2]DB!$AY$21</f>
        <v>0</v>
      </c>
      <c r="BB46" s="178">
        <f>[2]DB!$AZ$21</f>
        <v>0</v>
      </c>
      <c r="BC46" s="178">
        <f>[2]DB!$BA$21</f>
        <v>0</v>
      </c>
      <c r="BD46" s="178">
        <f>[2]DB!$BB$21</f>
        <v>0</v>
      </c>
      <c r="BE46" s="178">
        <f>[2]DB!$BC$21</f>
        <v>0</v>
      </c>
      <c r="BF46" s="178">
        <f>[2]DB!$BD$21</f>
        <v>0</v>
      </c>
      <c r="BG46" s="178">
        <f>[2]DB!$BE$21</f>
        <v>0</v>
      </c>
      <c r="BH46" s="178">
        <f>[2]DB!$BF$21</f>
        <v>0</v>
      </c>
      <c r="BI46" s="178">
        <f>[2]DB!$BG$21</f>
        <v>0</v>
      </c>
      <c r="BJ46" s="178">
        <f>[2]DB!$BH$21</f>
        <v>0</v>
      </c>
      <c r="BK46" s="178">
        <f>[2]DB!$BI$21</f>
        <v>0</v>
      </c>
      <c r="BL46" s="178">
        <f>[2]DB!$BJ$21</f>
        <v>0</v>
      </c>
      <c r="BM46" s="178" t="str">
        <f>[2]DB!$BK$21</f>
        <v>r</v>
      </c>
      <c r="BN46" s="178" t="str">
        <f>[2]DB!$BL$21</f>
        <v>r</v>
      </c>
      <c r="BO46" s="178" t="str">
        <f>[2]DB!$BM$21</f>
        <v>r</v>
      </c>
      <c r="BP46" s="178" t="str">
        <f>[2]DB!$BN$21</f>
        <v>r</v>
      </c>
      <c r="BQ46" s="178" t="str">
        <f>[2]DB!$BO$21</f>
        <v>r</v>
      </c>
      <c r="BR46" s="178" t="str">
        <f>[2]DB!$BP$21</f>
        <v>r</v>
      </c>
      <c r="BS46" s="178" t="str">
        <f>[2]DB!$BQ$21</f>
        <v>r</v>
      </c>
      <c r="BT46" s="178" t="str">
        <f>[2]DB!$BR$21</f>
        <v>r</v>
      </c>
      <c r="BU46" s="178" t="str">
        <f>[2]DB!$BS$21</f>
        <v>r</v>
      </c>
      <c r="BV46" s="178" t="str">
        <f>[2]DB!$BT$21</f>
        <v>r</v>
      </c>
      <c r="BW46" s="178" t="str">
        <f>[2]DB!$BU$21</f>
        <v>r</v>
      </c>
      <c r="BX46" s="178" t="str">
        <f>[2]DB!$BV$21</f>
        <v>r</v>
      </c>
      <c r="BY46" s="178" t="str">
        <f>[2]DB!$BW$21</f>
        <v>r</v>
      </c>
      <c r="BZ46" s="178" t="str">
        <f>[2]DB!$BX$21</f>
        <v>r</v>
      </c>
      <c r="CA46" s="178" t="str">
        <f>[2]DB!$BY$21</f>
        <v>r</v>
      </c>
      <c r="CB46" s="178" t="str">
        <f>[2]DB!$BZ$21</f>
        <v>r</v>
      </c>
      <c r="CC46" s="178" t="str">
        <f>[2]DB!$CA$21</f>
        <v>r</v>
      </c>
      <c r="CD46" s="178" t="str">
        <f>[2]DB!$CB$21</f>
        <v>r</v>
      </c>
      <c r="CE46" s="178" t="str">
        <f>[2]DB!$CC$21</f>
        <v>r</v>
      </c>
      <c r="CF46" s="178" t="str">
        <f>[2]DB!$CD$21</f>
        <v>r</v>
      </c>
      <c r="CG46" s="178" t="str">
        <f>[2]DB!$CE$21</f>
        <v>r</v>
      </c>
      <c r="CH46" s="178" t="str">
        <f>[2]DB!$CF$21</f>
        <v>r</v>
      </c>
      <c r="CI46" s="178" t="str">
        <f>[2]DB!$CG$21</f>
        <v>r</v>
      </c>
      <c r="CJ46" s="178" t="str">
        <f>[2]DB!$CH$21</f>
        <v>r</v>
      </c>
      <c r="CK46" s="178">
        <f>[2]DB!$CI$21</f>
        <v>0</v>
      </c>
      <c r="CL46" s="178">
        <f>[2]DB!$CJ$21</f>
        <v>0</v>
      </c>
      <c r="CM46" s="178" t="str">
        <f>[2]DB!$CK$21</f>
        <v>ca</v>
      </c>
      <c r="CN46" s="178" t="str">
        <f>[2]DB!$CL$21</f>
        <v>ca</v>
      </c>
      <c r="CO46" s="178" t="str">
        <f>[2]DB!$CM$21</f>
        <v>ca</v>
      </c>
      <c r="CP46" s="178" t="str">
        <f>[2]DB!$CN$21</f>
        <v>ca</v>
      </c>
      <c r="CQ46" s="178" t="str">
        <f>[2]DB!$CO$21</f>
        <v>ca</v>
      </c>
      <c r="CR46" s="178" t="str">
        <f>[2]DB!$CP$21</f>
        <v>ca</v>
      </c>
      <c r="CS46" s="178" t="str">
        <f>[2]DB!$CQ$21</f>
        <v>ca</v>
      </c>
      <c r="CT46" s="178" t="str">
        <f>[2]DB!$CR$21</f>
        <v>ca</v>
      </c>
      <c r="CU46" s="178" t="str">
        <f>[2]DB!$CS$21</f>
        <v>ca</v>
      </c>
      <c r="CV46" s="178" t="str">
        <f>[2]DB!$CT$21</f>
        <v>ca</v>
      </c>
      <c r="CW46" s="178" t="str">
        <f>[2]DB!$CU$21</f>
        <v>ca</v>
      </c>
      <c r="CX46" s="178" t="str">
        <f>[2]DB!$CV$21</f>
        <v>ca</v>
      </c>
      <c r="CY46" s="179" t="str">
        <f>[2]DB!$CW$21</f>
        <v>ca</v>
      </c>
      <c r="CZ46" s="180"/>
      <c r="DA46" s="200"/>
      <c r="DB46" s="192"/>
      <c r="DC46" s="332"/>
      <c r="DD46" s="332"/>
      <c r="DE46" s="332"/>
      <c r="DF46" s="332"/>
      <c r="DG46" s="332"/>
    </row>
    <row r="47" spans="2:111" s="145" customFormat="1" ht="20.100000000000001" customHeight="1" x14ac:dyDescent="0.25">
      <c r="B47" s="168"/>
      <c r="C47" s="782">
        <v>3</v>
      </c>
      <c r="D47" s="796" t="s">
        <v>237</v>
      </c>
      <c r="E47" s="797"/>
      <c r="F47" s="189" t="s">
        <v>89</v>
      </c>
      <c r="G47" s="190" t="s">
        <v>91</v>
      </c>
      <c r="H47" s="794">
        <f>[2]DB!$F$22</f>
        <v>115</v>
      </c>
      <c r="I47" s="755"/>
      <c r="J47" s="755">
        <f>[2]DB!$H$22</f>
        <v>115</v>
      </c>
      <c r="K47" s="755"/>
      <c r="L47" s="755">
        <f>[2]DB!$J$22</f>
        <v>115</v>
      </c>
      <c r="M47" s="755"/>
      <c r="N47" s="755">
        <f>[2]DB!$L$22</f>
        <v>115</v>
      </c>
      <c r="O47" s="755"/>
      <c r="P47" s="755">
        <f>[2]DB!$N$22</f>
        <v>115</v>
      </c>
      <c r="Q47" s="755"/>
      <c r="R47" s="755">
        <f>[2]DB!$P$22</f>
        <v>115</v>
      </c>
      <c r="S47" s="755"/>
      <c r="T47" s="755">
        <f>[2]DB!$R$22</f>
        <v>115</v>
      </c>
      <c r="U47" s="755"/>
      <c r="V47" s="755">
        <f>[2]DB!$T$22</f>
        <v>115</v>
      </c>
      <c r="W47" s="755"/>
      <c r="X47" s="755">
        <f>[2]DB!$V$22</f>
        <v>0</v>
      </c>
      <c r="Y47" s="755"/>
      <c r="Z47" s="755">
        <f>[2]DB!$X$22</f>
        <v>115</v>
      </c>
      <c r="AA47" s="755"/>
      <c r="AB47" s="755">
        <f>[2]DB!$Z$22</f>
        <v>115</v>
      </c>
      <c r="AC47" s="755"/>
      <c r="AD47" s="755">
        <f>[2]DB!$AB$22</f>
        <v>115</v>
      </c>
      <c r="AE47" s="755"/>
      <c r="AF47" s="755">
        <f>[2]DB!$AD$22</f>
        <v>115</v>
      </c>
      <c r="AG47" s="755"/>
      <c r="AH47" s="755">
        <f>[2]DB!$AF$22</f>
        <v>115</v>
      </c>
      <c r="AI47" s="755"/>
      <c r="AJ47" s="755">
        <f>[2]DB!$AH$22</f>
        <v>115</v>
      </c>
      <c r="AK47" s="755"/>
      <c r="AL47" s="755">
        <f>[2]DB!$AJ$22</f>
        <v>115</v>
      </c>
      <c r="AM47" s="755"/>
      <c r="AN47" s="755">
        <f>[2]DB!$AL$22</f>
        <v>115</v>
      </c>
      <c r="AO47" s="755"/>
      <c r="AP47" s="755">
        <f>[2]DB!$AN$22</f>
        <v>115</v>
      </c>
      <c r="AQ47" s="755"/>
      <c r="AR47" s="755">
        <f>[2]DB!$AP$22</f>
        <v>115</v>
      </c>
      <c r="AS47" s="755"/>
      <c r="AT47" s="755">
        <f>[2]DB!$AR$22</f>
        <v>115</v>
      </c>
      <c r="AU47" s="755"/>
      <c r="AV47" s="755">
        <f>[2]DB!$AT$22</f>
        <v>115</v>
      </c>
      <c r="AW47" s="755"/>
      <c r="AX47" s="755">
        <f>[2]DB!$AV$22</f>
        <v>115</v>
      </c>
      <c r="AY47" s="755"/>
      <c r="AZ47" s="755">
        <f>[2]DB!$AX$22</f>
        <v>115</v>
      </c>
      <c r="BA47" s="755"/>
      <c r="BB47" s="755">
        <f>[2]DB!$AZ$22</f>
        <v>115</v>
      </c>
      <c r="BC47" s="755"/>
      <c r="BD47" s="755">
        <f>[2]DB!$BB$22</f>
        <v>115</v>
      </c>
      <c r="BE47" s="755"/>
      <c r="BF47" s="755">
        <f>[2]DB!$BD$22</f>
        <v>115</v>
      </c>
      <c r="BG47" s="755"/>
      <c r="BH47" s="755">
        <f>[2]DB!$BF$22</f>
        <v>115</v>
      </c>
      <c r="BI47" s="755"/>
      <c r="BJ47" s="755">
        <f>[2]DB!$BH$22</f>
        <v>115</v>
      </c>
      <c r="BK47" s="755"/>
      <c r="BL47" s="755">
        <f>[2]DB!$BJ$22</f>
        <v>115</v>
      </c>
      <c r="BM47" s="755"/>
      <c r="BN47" s="755">
        <f>[2]DB!$BL$22</f>
        <v>115</v>
      </c>
      <c r="BO47" s="755"/>
      <c r="BP47" s="755">
        <f>[2]DB!$BN$22</f>
        <v>115</v>
      </c>
      <c r="BQ47" s="755"/>
      <c r="BR47" s="755">
        <f>[2]DB!$BP$22</f>
        <v>115</v>
      </c>
      <c r="BS47" s="755"/>
      <c r="BT47" s="755">
        <f>[2]DB!$BR$22</f>
        <v>115</v>
      </c>
      <c r="BU47" s="755"/>
      <c r="BV47" s="755">
        <f>[2]DB!$BT$22</f>
        <v>115</v>
      </c>
      <c r="BW47" s="755"/>
      <c r="BX47" s="755">
        <f>[2]DB!$BV$22</f>
        <v>115</v>
      </c>
      <c r="BY47" s="755"/>
      <c r="BZ47" s="755">
        <f>[2]DB!$BX$22</f>
        <v>115</v>
      </c>
      <c r="CA47" s="755"/>
      <c r="CB47" s="755">
        <f>[2]DB!$BZ$22</f>
        <v>115</v>
      </c>
      <c r="CC47" s="755"/>
      <c r="CD47" s="755">
        <f>[2]DB!$CB$22</f>
        <v>115</v>
      </c>
      <c r="CE47" s="755"/>
      <c r="CF47" s="755">
        <f>[2]DB!$CD$22</f>
        <v>115</v>
      </c>
      <c r="CG47" s="755"/>
      <c r="CH47" s="755">
        <f>[2]DB!$CF$22</f>
        <v>115</v>
      </c>
      <c r="CI47" s="755"/>
      <c r="CJ47" s="755">
        <f>[2]DB!$CH$22</f>
        <v>115</v>
      </c>
      <c r="CK47" s="755"/>
      <c r="CL47" s="755">
        <f>[2]DB!$CJ$22</f>
        <v>115</v>
      </c>
      <c r="CM47" s="755"/>
      <c r="CN47" s="755">
        <f>[2]DB!$CL$22</f>
        <v>115</v>
      </c>
      <c r="CO47" s="755"/>
      <c r="CP47" s="755">
        <f>[2]DB!$CN$22</f>
        <v>115</v>
      </c>
      <c r="CQ47" s="755"/>
      <c r="CR47" s="755">
        <f>[2]DB!$CP$22</f>
        <v>115</v>
      </c>
      <c r="CS47" s="755"/>
      <c r="CT47" s="755">
        <f>[2]DB!$CR$22</f>
        <v>115</v>
      </c>
      <c r="CU47" s="755"/>
      <c r="CV47" s="755">
        <f>[2]DB!$CT$22</f>
        <v>115</v>
      </c>
      <c r="CW47" s="755"/>
      <c r="CX47" s="755">
        <f>[2]DB!$CV$22</f>
        <v>115</v>
      </c>
      <c r="CY47" s="781"/>
      <c r="CZ47" s="177"/>
      <c r="DA47" s="200"/>
      <c r="DB47" s="192"/>
      <c r="DC47" s="332"/>
      <c r="DD47" s="332"/>
      <c r="DE47" s="332"/>
      <c r="DF47" s="332"/>
      <c r="DG47" s="332"/>
    </row>
    <row r="48" spans="2:111" s="145" customFormat="1" ht="20.100000000000001" customHeight="1" x14ac:dyDescent="0.25">
      <c r="B48" s="168"/>
      <c r="C48" s="783"/>
      <c r="D48" s="787"/>
      <c r="E48" s="788"/>
      <c r="F48" s="186" t="s">
        <v>90</v>
      </c>
      <c r="G48" s="153" t="s">
        <v>92</v>
      </c>
      <c r="H48" s="794">
        <f>[2]DB!$F$23</f>
        <v>0</v>
      </c>
      <c r="I48" s="755"/>
      <c r="J48" s="755">
        <f>[2]DB!$H$23</f>
        <v>2</v>
      </c>
      <c r="K48" s="755"/>
      <c r="L48" s="755">
        <f>[2]DB!$J$23</f>
        <v>0</v>
      </c>
      <c r="M48" s="755"/>
      <c r="N48" s="755">
        <f>[2]DB!$L$23</f>
        <v>0</v>
      </c>
      <c r="O48" s="755"/>
      <c r="P48" s="755">
        <f>[2]DB!$N$23</f>
        <v>1</v>
      </c>
      <c r="Q48" s="755"/>
      <c r="R48" s="755">
        <f>[2]DB!$P$23</f>
        <v>0</v>
      </c>
      <c r="S48" s="755"/>
      <c r="T48" s="755">
        <f>[2]DB!$R$23</f>
        <v>1</v>
      </c>
      <c r="U48" s="755"/>
      <c r="V48" s="755">
        <f>[2]DB!$T$23</f>
        <v>0</v>
      </c>
      <c r="W48" s="755"/>
      <c r="X48" s="755">
        <f>[2]DB!$V$23</f>
        <v>0</v>
      </c>
      <c r="Y48" s="755"/>
      <c r="Z48" s="755">
        <f>[2]DB!$X$23</f>
        <v>0</v>
      </c>
      <c r="AA48" s="755"/>
      <c r="AB48" s="755">
        <f>[2]DB!$Z$23</f>
        <v>2</v>
      </c>
      <c r="AC48" s="755"/>
      <c r="AD48" s="755">
        <f>[2]DB!$AB$23</f>
        <v>0</v>
      </c>
      <c r="AE48" s="755"/>
      <c r="AF48" s="755">
        <f>[2]DB!$AD$23</f>
        <v>1</v>
      </c>
      <c r="AG48" s="755"/>
      <c r="AH48" s="755">
        <f>[2]DB!$AF$23</f>
        <v>0</v>
      </c>
      <c r="AI48" s="755"/>
      <c r="AJ48" s="755">
        <f>[2]DB!$AH$23</f>
        <v>1</v>
      </c>
      <c r="AK48" s="755"/>
      <c r="AL48" s="755">
        <f>[2]DB!$AJ$23</f>
        <v>0</v>
      </c>
      <c r="AM48" s="755"/>
      <c r="AN48" s="755">
        <f>[2]DB!$AL$23</f>
        <v>0</v>
      </c>
      <c r="AO48" s="755"/>
      <c r="AP48" s="755">
        <f>[2]DB!$AN$23</f>
        <v>0</v>
      </c>
      <c r="AQ48" s="755"/>
      <c r="AR48" s="755">
        <f>[2]DB!$AP$23</f>
        <v>2</v>
      </c>
      <c r="AS48" s="755"/>
      <c r="AT48" s="755">
        <f>[2]DB!$AR$23</f>
        <v>0</v>
      </c>
      <c r="AU48" s="755"/>
      <c r="AV48" s="755">
        <f>[2]DB!$AT$23</f>
        <v>1</v>
      </c>
      <c r="AW48" s="755"/>
      <c r="AX48" s="755">
        <f>[2]DB!$AV$23</f>
        <v>0</v>
      </c>
      <c r="AY48" s="755"/>
      <c r="AZ48" s="755">
        <f>[2]DB!$AX$23</f>
        <v>1</v>
      </c>
      <c r="BA48" s="755"/>
      <c r="BB48" s="755">
        <f>[2]DB!$AZ$23</f>
        <v>0</v>
      </c>
      <c r="BC48" s="755"/>
      <c r="BD48" s="755">
        <f>[2]DB!$BB$23</f>
        <v>0</v>
      </c>
      <c r="BE48" s="755"/>
      <c r="BF48" s="755">
        <f>[2]DB!$BD$23</f>
        <v>0</v>
      </c>
      <c r="BG48" s="755"/>
      <c r="BH48" s="755">
        <f>[2]DB!$BF$23</f>
        <v>2</v>
      </c>
      <c r="BI48" s="755"/>
      <c r="BJ48" s="755">
        <f>[2]DB!$BH$23</f>
        <v>0</v>
      </c>
      <c r="BK48" s="755"/>
      <c r="BL48" s="755">
        <f>[2]DB!$BJ$23</f>
        <v>1</v>
      </c>
      <c r="BM48" s="755"/>
      <c r="BN48" s="755">
        <f>[2]DB!$BL$23</f>
        <v>0</v>
      </c>
      <c r="BO48" s="755"/>
      <c r="BP48" s="755">
        <f>[2]DB!$BN$23</f>
        <v>1</v>
      </c>
      <c r="BQ48" s="755"/>
      <c r="BR48" s="755">
        <f>[2]DB!$BP$23</f>
        <v>0</v>
      </c>
      <c r="BS48" s="755"/>
      <c r="BT48" s="755">
        <f>[2]DB!$BR$23</f>
        <v>0</v>
      </c>
      <c r="BU48" s="755"/>
      <c r="BV48" s="755">
        <f>[2]DB!$BT$23</f>
        <v>0</v>
      </c>
      <c r="BW48" s="755"/>
      <c r="BX48" s="755">
        <f>[2]DB!$BV$23</f>
        <v>2</v>
      </c>
      <c r="BY48" s="755"/>
      <c r="BZ48" s="755">
        <f>[2]DB!$BX$23</f>
        <v>0</v>
      </c>
      <c r="CA48" s="755"/>
      <c r="CB48" s="755">
        <f>[2]DB!$BZ$23</f>
        <v>1</v>
      </c>
      <c r="CC48" s="755"/>
      <c r="CD48" s="755">
        <f>[2]DB!$CB$23</f>
        <v>0</v>
      </c>
      <c r="CE48" s="755"/>
      <c r="CF48" s="755">
        <f>[2]DB!$CD$23</f>
        <v>1</v>
      </c>
      <c r="CG48" s="755"/>
      <c r="CH48" s="755">
        <f>[2]DB!$CF$23</f>
        <v>0</v>
      </c>
      <c r="CI48" s="755"/>
      <c r="CJ48" s="755">
        <f>[2]DB!$CH$23</f>
        <v>0</v>
      </c>
      <c r="CK48" s="755"/>
      <c r="CL48" s="755">
        <f>[2]DB!$CJ$23</f>
        <v>0</v>
      </c>
      <c r="CM48" s="755"/>
      <c r="CN48" s="755">
        <f>[2]DB!$CL$23</f>
        <v>2</v>
      </c>
      <c r="CO48" s="755"/>
      <c r="CP48" s="755">
        <f>[2]DB!$CN$23</f>
        <v>0</v>
      </c>
      <c r="CQ48" s="755"/>
      <c r="CR48" s="755">
        <f>[2]DB!$CP$23</f>
        <v>1</v>
      </c>
      <c r="CS48" s="755"/>
      <c r="CT48" s="755">
        <f>[2]DB!$CR$23</f>
        <v>0</v>
      </c>
      <c r="CU48" s="755"/>
      <c r="CV48" s="755">
        <f>[2]DB!$CT$23</f>
        <v>1</v>
      </c>
      <c r="CW48" s="755"/>
      <c r="CX48" s="755">
        <f>[2]DB!$CV$23</f>
        <v>0</v>
      </c>
      <c r="CY48" s="781"/>
      <c r="CZ48" s="173"/>
      <c r="DA48" s="200"/>
      <c r="DB48" s="192"/>
      <c r="DC48" s="332"/>
      <c r="DD48" s="332"/>
      <c r="DE48" s="332"/>
      <c r="DF48" s="332"/>
      <c r="DG48" s="332"/>
    </row>
    <row r="49" spans="2:111" s="145" customFormat="1" ht="20.100000000000001" customHeight="1" thickBot="1" x14ac:dyDescent="0.3">
      <c r="B49" s="168"/>
      <c r="C49" s="783"/>
      <c r="D49" s="787"/>
      <c r="E49" s="788"/>
      <c r="F49" s="789" t="s">
        <v>88</v>
      </c>
      <c r="G49" s="790"/>
      <c r="H49" s="752" t="str">
        <f>[2]DB!$F$24</f>
        <v>Scheduled a 20 minutes dispersing cone cleaning at 1000H (tentative).</v>
      </c>
      <c r="I49" s="753"/>
      <c r="J49" s="753"/>
      <c r="K49" s="753"/>
      <c r="L49" s="753"/>
      <c r="M49" s="753"/>
      <c r="N49" s="753"/>
      <c r="O49" s="753"/>
      <c r="P49" s="753"/>
      <c r="Q49" s="753"/>
      <c r="R49" s="753"/>
      <c r="S49" s="753"/>
      <c r="T49" s="753"/>
      <c r="U49" s="753"/>
      <c r="V49" s="753"/>
      <c r="W49" s="753"/>
      <c r="X49" s="753"/>
      <c r="Y49" s="753"/>
      <c r="Z49" s="753"/>
      <c r="AA49" s="753"/>
      <c r="AB49" s="753"/>
      <c r="AC49" s="753"/>
      <c r="AD49" s="753"/>
      <c r="AE49" s="753"/>
      <c r="AF49" s="753"/>
      <c r="AG49" s="753"/>
      <c r="AH49" s="753"/>
      <c r="AI49" s="753"/>
      <c r="AJ49" s="753"/>
      <c r="AK49" s="753"/>
      <c r="AL49" s="753"/>
      <c r="AM49" s="753"/>
      <c r="AN49" s="753"/>
      <c r="AO49" s="753"/>
      <c r="AP49" s="753"/>
      <c r="AQ49" s="753"/>
      <c r="AR49" s="753"/>
      <c r="AS49" s="753"/>
      <c r="AT49" s="753"/>
      <c r="AU49" s="753"/>
      <c r="AV49" s="753"/>
      <c r="AW49" s="753"/>
      <c r="AX49" s="753"/>
      <c r="AY49" s="753"/>
      <c r="AZ49" s="753"/>
      <c r="BA49" s="753"/>
      <c r="BB49" s="753"/>
      <c r="BC49" s="753"/>
      <c r="BD49" s="753"/>
      <c r="BE49" s="753"/>
      <c r="BF49" s="753"/>
      <c r="BG49" s="753"/>
      <c r="BH49" s="753"/>
      <c r="BI49" s="753"/>
      <c r="BJ49" s="753"/>
      <c r="BK49" s="753"/>
      <c r="BL49" s="753"/>
      <c r="BM49" s="753"/>
      <c r="BN49" s="753"/>
      <c r="BO49" s="753"/>
      <c r="BP49" s="753"/>
      <c r="BQ49" s="753"/>
      <c r="BR49" s="753"/>
      <c r="BS49" s="753"/>
      <c r="BT49" s="753"/>
      <c r="BU49" s="753"/>
      <c r="BV49" s="753"/>
      <c r="BW49" s="753"/>
      <c r="BX49" s="753"/>
      <c r="BY49" s="753"/>
      <c r="BZ49" s="753"/>
      <c r="CA49" s="753"/>
      <c r="CB49" s="753"/>
      <c r="CC49" s="753"/>
      <c r="CD49" s="753"/>
      <c r="CE49" s="753"/>
      <c r="CF49" s="753"/>
      <c r="CG49" s="753"/>
      <c r="CH49" s="753"/>
      <c r="CI49" s="753"/>
      <c r="CJ49" s="753"/>
      <c r="CK49" s="753"/>
      <c r="CL49" s="753"/>
      <c r="CM49" s="753"/>
      <c r="CN49" s="753"/>
      <c r="CO49" s="753"/>
      <c r="CP49" s="753"/>
      <c r="CQ49" s="753"/>
      <c r="CR49" s="753"/>
      <c r="CS49" s="753"/>
      <c r="CT49" s="753"/>
      <c r="CU49" s="753"/>
      <c r="CV49" s="753"/>
      <c r="CW49" s="753"/>
      <c r="CX49" s="753"/>
      <c r="CY49" s="753"/>
      <c r="CZ49" s="754"/>
      <c r="DA49" s="200"/>
      <c r="DB49" s="192"/>
      <c r="DC49" s="332"/>
      <c r="DD49" s="332"/>
      <c r="DE49" s="332"/>
      <c r="DF49" s="332"/>
      <c r="DG49" s="332"/>
    </row>
    <row r="50" spans="2:111" s="145" customFormat="1" ht="20.100000000000001" customHeight="1" x14ac:dyDescent="0.25">
      <c r="B50" s="168"/>
      <c r="C50" s="783"/>
      <c r="D50" s="787" t="s">
        <v>77</v>
      </c>
      <c r="E50" s="791"/>
      <c r="F50" s="182" t="s">
        <v>78</v>
      </c>
      <c r="G50" s="154" t="str">
        <f>[2]DB!$E$25</f>
        <v>UNDER REPAIR</v>
      </c>
      <c r="H50" s="220">
        <f>[2]DB!$F$25</f>
        <v>0</v>
      </c>
      <c r="I50" s="220">
        <f>[2]DB!$G$25</f>
        <v>0</v>
      </c>
      <c r="J50" s="220">
        <f>[2]DB!$H$25</f>
        <v>0</v>
      </c>
      <c r="K50" s="220">
        <f>[2]DB!$I$25</f>
        <v>0</v>
      </c>
      <c r="L50" s="220">
        <f>[2]DB!$J$25</f>
        <v>0</v>
      </c>
      <c r="M50" s="220">
        <f>[2]DB!$K$25</f>
        <v>0</v>
      </c>
      <c r="N50" s="220">
        <f>[2]DB!$L$25</f>
        <v>0</v>
      </c>
      <c r="O50" s="220">
        <f>[2]DB!$M$25</f>
        <v>0</v>
      </c>
      <c r="P50" s="220">
        <f>[2]DB!$N$25</f>
        <v>0</v>
      </c>
      <c r="Q50" s="220">
        <f>[2]DB!$O$25</f>
        <v>0</v>
      </c>
      <c r="R50" s="220">
        <f>[2]DB!$P$25</f>
        <v>0</v>
      </c>
      <c r="S50" s="220">
        <f>[2]DB!$Q$25</f>
        <v>0</v>
      </c>
      <c r="T50" s="220">
        <f>[2]DB!$R$25</f>
        <v>0</v>
      </c>
      <c r="U50" s="220">
        <f>[2]DB!$S$25</f>
        <v>0</v>
      </c>
      <c r="V50" s="220">
        <f>[2]DB!$T$25</f>
        <v>0</v>
      </c>
      <c r="W50" s="220">
        <f>[2]DB!$U$25</f>
        <v>0</v>
      </c>
      <c r="X50" s="220">
        <f>[2]DB!$V$25</f>
        <v>0</v>
      </c>
      <c r="Y50" s="220">
        <f>[2]DB!$W$25</f>
        <v>0</v>
      </c>
      <c r="Z50" s="220">
        <f>[2]DB!$X$25</f>
        <v>0</v>
      </c>
      <c r="AA50" s="220">
        <f>[2]DB!$Y$25</f>
        <v>0</v>
      </c>
      <c r="AB50" s="220">
        <f>[2]DB!$Z$25</f>
        <v>0</v>
      </c>
      <c r="AC50" s="220">
        <f>[2]DB!$AA$25</f>
        <v>0</v>
      </c>
      <c r="AD50" s="220">
        <f>[2]DB!$AB$25</f>
        <v>0</v>
      </c>
      <c r="AE50" s="220">
        <f>[2]DB!$AC$25</f>
        <v>0</v>
      </c>
      <c r="AF50" s="220">
        <f>[2]DB!$AD$25</f>
        <v>0</v>
      </c>
      <c r="AG50" s="220">
        <f>[2]DB!$AE$25</f>
        <v>0</v>
      </c>
      <c r="AH50" s="220">
        <f>[2]DB!$AF$25</f>
        <v>0</v>
      </c>
      <c r="AI50" s="220">
        <f>[2]DB!$AG$25</f>
        <v>0</v>
      </c>
      <c r="AJ50" s="220">
        <f>[2]DB!$AH$25</f>
        <v>0</v>
      </c>
      <c r="AK50" s="220">
        <f>[2]DB!$AI$25</f>
        <v>0</v>
      </c>
      <c r="AL50" s="220">
        <f>[2]DB!$AJ$25</f>
        <v>0</v>
      </c>
      <c r="AM50" s="220">
        <f>[2]DB!$AK$25</f>
        <v>0</v>
      </c>
      <c r="AN50" s="220">
        <f>[2]DB!$AL$25</f>
        <v>0</v>
      </c>
      <c r="AO50" s="220">
        <f>[2]DB!$AM$25</f>
        <v>0</v>
      </c>
      <c r="AP50" s="220">
        <f>[2]DB!$AN$25</f>
        <v>0</v>
      </c>
      <c r="AQ50" s="220">
        <f>[2]DB!$AO$25</f>
        <v>0</v>
      </c>
      <c r="AR50" s="220">
        <f>[2]DB!$AP$25</f>
        <v>0</v>
      </c>
      <c r="AS50" s="220">
        <f>[2]DB!$AQ$25</f>
        <v>0</v>
      </c>
      <c r="AT50" s="220">
        <f>[2]DB!$AR$25</f>
        <v>0</v>
      </c>
      <c r="AU50" s="220">
        <f>[2]DB!$AS$25</f>
        <v>0</v>
      </c>
      <c r="AV50" s="220">
        <f>[2]DB!$AT$25</f>
        <v>0</v>
      </c>
      <c r="AW50" s="220">
        <f>[2]DB!$AU$25</f>
        <v>0</v>
      </c>
      <c r="AX50" s="220">
        <f>[2]DB!$AV$25</f>
        <v>0</v>
      </c>
      <c r="AY50" s="220">
        <f>[2]DB!$AW$25</f>
        <v>0</v>
      </c>
      <c r="AZ50" s="220">
        <f>[2]DB!$AX$25</f>
        <v>0</v>
      </c>
      <c r="BA50" s="220">
        <f>[2]DB!$AY$25</f>
        <v>0</v>
      </c>
      <c r="BB50" s="220">
        <f>[2]DB!$AZ$25</f>
        <v>0</v>
      </c>
      <c r="BC50" s="220">
        <f>[2]DB!$BA$25</f>
        <v>0</v>
      </c>
      <c r="BD50" s="220">
        <f>[2]DB!$BB$25</f>
        <v>0</v>
      </c>
      <c r="BE50" s="220">
        <f>[2]DB!$BC$25</f>
        <v>0</v>
      </c>
      <c r="BF50" s="220">
        <f>[2]DB!$BD$25</f>
        <v>0</v>
      </c>
      <c r="BG50" s="220">
        <f>[2]DB!$BE$25</f>
        <v>0</v>
      </c>
      <c r="BH50" s="220">
        <f>[2]DB!$BF$25</f>
        <v>0</v>
      </c>
      <c r="BI50" s="220">
        <f>[2]DB!$BG$25</f>
        <v>0</v>
      </c>
      <c r="BJ50" s="220">
        <f>[2]DB!$BH$25</f>
        <v>0</v>
      </c>
      <c r="BK50" s="220">
        <f>[2]DB!$BI$25</f>
        <v>0</v>
      </c>
      <c r="BL50" s="220">
        <f>[2]DB!$BJ$25</f>
        <v>0</v>
      </c>
      <c r="BM50" s="220">
        <f>[2]DB!$BK$25</f>
        <v>0</v>
      </c>
      <c r="BN50" s="220">
        <f>[2]DB!$BL$25</f>
        <v>0</v>
      </c>
      <c r="BO50" s="220">
        <f>[2]DB!$BM$25</f>
        <v>0</v>
      </c>
      <c r="BP50" s="220">
        <f>[2]DB!$BN$25</f>
        <v>0</v>
      </c>
      <c r="BQ50" s="220">
        <f>[2]DB!$BO$25</f>
        <v>0</v>
      </c>
      <c r="BR50" s="220">
        <f>[2]DB!$BP$25</f>
        <v>0</v>
      </c>
      <c r="BS50" s="220">
        <f>[2]DB!$BQ$25</f>
        <v>0</v>
      </c>
      <c r="BT50" s="220">
        <f>[2]DB!$BR$25</f>
        <v>0</v>
      </c>
      <c r="BU50" s="220">
        <f>[2]DB!$BS$25</f>
        <v>0</v>
      </c>
      <c r="BV50" s="220">
        <f>[2]DB!$BT$25</f>
        <v>0</v>
      </c>
      <c r="BW50" s="220">
        <f>[2]DB!$BU$25</f>
        <v>0</v>
      </c>
      <c r="BX50" s="220">
        <f>[2]DB!$BV$25</f>
        <v>0</v>
      </c>
      <c r="BY50" s="220">
        <f>[2]DB!$BW$25</f>
        <v>0</v>
      </c>
      <c r="BZ50" s="220">
        <f>[2]DB!$BX$25</f>
        <v>0</v>
      </c>
      <c r="CA50" s="220">
        <f>[2]DB!$BY$25</f>
        <v>0</v>
      </c>
      <c r="CB50" s="220">
        <f>[2]DB!$BZ$25</f>
        <v>0</v>
      </c>
      <c r="CC50" s="220">
        <f>[2]DB!$CA$25</f>
        <v>0</v>
      </c>
      <c r="CD50" s="220">
        <f>[2]DB!$CB$25</f>
        <v>0</v>
      </c>
      <c r="CE50" s="220">
        <f>[2]DB!$CC$25</f>
        <v>0</v>
      </c>
      <c r="CF50" s="220">
        <f>[2]DB!$CD$25</f>
        <v>0</v>
      </c>
      <c r="CG50" s="220">
        <f>[2]DB!$CE$25</f>
        <v>0</v>
      </c>
      <c r="CH50" s="220">
        <f>[2]DB!$CF$25</f>
        <v>0</v>
      </c>
      <c r="CI50" s="220">
        <f>[2]DB!$CG$25</f>
        <v>0</v>
      </c>
      <c r="CJ50" s="220">
        <f>[2]DB!$CH$25</f>
        <v>0</v>
      </c>
      <c r="CK50" s="220">
        <f>[2]DB!$CI$25</f>
        <v>0</v>
      </c>
      <c r="CL50" s="220">
        <f>[2]DB!$CJ$25</f>
        <v>0</v>
      </c>
      <c r="CM50" s="220">
        <f>[2]DB!$CK$25</f>
        <v>0</v>
      </c>
      <c r="CN50" s="220">
        <f>[2]DB!$CL$25</f>
        <v>0</v>
      </c>
      <c r="CO50" s="220">
        <f>[2]DB!$CM$25</f>
        <v>0</v>
      </c>
      <c r="CP50" s="220">
        <f>[2]DB!$CN$25</f>
        <v>0</v>
      </c>
      <c r="CQ50" s="220">
        <f>[2]DB!$CO$25</f>
        <v>0</v>
      </c>
      <c r="CR50" s="220">
        <f>[2]DB!$CP$25</f>
        <v>0</v>
      </c>
      <c r="CS50" s="220">
        <f>[2]DB!$CQ$25</f>
        <v>0</v>
      </c>
      <c r="CT50" s="220">
        <f>[2]DB!$CR$25</f>
        <v>0</v>
      </c>
      <c r="CU50" s="220">
        <f>[2]DB!$CS$25</f>
        <v>0</v>
      </c>
      <c r="CV50" s="220">
        <f>[2]DB!$CT$25</f>
        <v>0</v>
      </c>
      <c r="CW50" s="220">
        <f>[2]DB!$CU$25</f>
        <v>0</v>
      </c>
      <c r="CX50" s="220">
        <f>[2]DB!$CV$25</f>
        <v>0</v>
      </c>
      <c r="CY50" s="221">
        <f>[2]DB!$CW$25</f>
        <v>0</v>
      </c>
      <c r="CZ50" s="222"/>
      <c r="DA50" s="200"/>
      <c r="DB50" s="192"/>
      <c r="DC50" s="332"/>
      <c r="DD50" s="332"/>
      <c r="DE50" s="332"/>
      <c r="DF50" s="332"/>
      <c r="DG50" s="332"/>
    </row>
    <row r="51" spans="2:111" s="145" customFormat="1" ht="20.100000000000001" customHeight="1" x14ac:dyDescent="0.25">
      <c r="B51" s="168"/>
      <c r="C51" s="783"/>
      <c r="D51" s="787"/>
      <c r="E51" s="791"/>
      <c r="F51" s="183" t="s">
        <v>79</v>
      </c>
      <c r="G51" s="155" t="str">
        <f>[2]DB!$E$26</f>
        <v>OPERATING</v>
      </c>
      <c r="H51" s="162" t="str">
        <f>[2]DB!$F$26</f>
        <v>s</v>
      </c>
      <c r="I51" s="163" t="str">
        <f>[2]DB!$G$26</f>
        <v>s</v>
      </c>
      <c r="J51" s="163">
        <f>[2]DB!$H$26</f>
        <v>0</v>
      </c>
      <c r="K51" s="163">
        <f>[2]DB!$I$26</f>
        <v>0</v>
      </c>
      <c r="L51" s="163" t="str">
        <f>[2]DB!$J$26</f>
        <v>c</v>
      </c>
      <c r="M51" s="163" t="str">
        <f>[2]DB!$K$26</f>
        <v>c</v>
      </c>
      <c r="N51" s="163" t="str">
        <f>[2]DB!$L$26</f>
        <v>c</v>
      </c>
      <c r="O51" s="163" t="str">
        <f>[2]DB!$M$26</f>
        <v>c</v>
      </c>
      <c r="P51" s="163" t="str">
        <f>[2]DB!$N$26</f>
        <v>c</v>
      </c>
      <c r="Q51" s="163" t="str">
        <f>[2]DB!$O$26</f>
        <v>c</v>
      </c>
      <c r="R51" s="163" t="str">
        <f>[2]DB!$P$26</f>
        <v>c</v>
      </c>
      <c r="S51" s="163" t="str">
        <f>[2]DB!$Q$26</f>
        <v>c</v>
      </c>
      <c r="T51" s="163" t="str">
        <f>[2]DB!$R$26</f>
        <v>c</v>
      </c>
      <c r="U51" s="163" t="str">
        <f>[2]DB!$S$26</f>
        <v>c</v>
      </c>
      <c r="V51" s="163" t="str">
        <f>[2]DB!$T$26</f>
        <v>c</v>
      </c>
      <c r="W51" s="163" t="str">
        <f>[2]DB!$U$26</f>
        <v>c</v>
      </c>
      <c r="X51" s="163" t="str">
        <f>[2]DB!$V$26</f>
        <v>c</v>
      </c>
      <c r="Y51" s="163" t="str">
        <f>[2]DB!$W$26</f>
        <v>c</v>
      </c>
      <c r="Z51" s="163" t="str">
        <f>[2]DB!$X$26</f>
        <v>c</v>
      </c>
      <c r="AA51" s="163" t="str">
        <f>[2]DB!$Y$26</f>
        <v>c</v>
      </c>
      <c r="AB51" s="163">
        <f>[2]DB!$Z$26</f>
        <v>0</v>
      </c>
      <c r="AC51" s="163">
        <f>[2]DB!$AA$26</f>
        <v>0</v>
      </c>
      <c r="AD51" s="163">
        <f>[2]DB!$AB$26</f>
        <v>0</v>
      </c>
      <c r="AE51" s="163">
        <f>[2]DB!$AC$26</f>
        <v>0</v>
      </c>
      <c r="AF51" s="163">
        <f>[2]DB!$AD$26</f>
        <v>0</v>
      </c>
      <c r="AG51" s="163">
        <f>[2]DB!$AE$26</f>
        <v>0</v>
      </c>
      <c r="AH51" s="163" t="str">
        <f>[2]DB!$AF$26</f>
        <v>s</v>
      </c>
      <c r="AI51" s="163" t="str">
        <f>[2]DB!$AG$26</f>
        <v>s</v>
      </c>
      <c r="AJ51" s="163" t="str">
        <f>[2]DB!$AH$26</f>
        <v>s</v>
      </c>
      <c r="AK51" s="163" t="str">
        <f>[2]DB!$AI$26</f>
        <v>s</v>
      </c>
      <c r="AL51" s="163">
        <f>[2]DB!$AJ$26</f>
        <v>0</v>
      </c>
      <c r="AM51" s="163" t="str">
        <f>[2]DB!$AK$26</f>
        <v>s</v>
      </c>
      <c r="AN51" s="163" t="str">
        <f>[2]DB!$AL$26</f>
        <v>s</v>
      </c>
      <c r="AO51" s="163" t="str">
        <f>[2]DB!$AM$26</f>
        <v>s</v>
      </c>
      <c r="AP51" s="163">
        <f>[2]DB!$AN$26</f>
        <v>0</v>
      </c>
      <c r="AQ51" s="163" t="str">
        <f>[2]DB!$AO$26</f>
        <v>s</v>
      </c>
      <c r="AR51" s="163" t="str">
        <f>[2]DB!$AP$26</f>
        <v>s</v>
      </c>
      <c r="AS51" s="163" t="str">
        <f>[2]DB!$AQ$26</f>
        <v>s</v>
      </c>
      <c r="AT51" s="163">
        <f>[2]DB!$AR$26</f>
        <v>0</v>
      </c>
      <c r="AU51" s="163" t="str">
        <f>[2]DB!$AS$26</f>
        <v>c</v>
      </c>
      <c r="AV51" s="163" t="str">
        <f>[2]DB!$AT$26</f>
        <v>c</v>
      </c>
      <c r="AW51" s="163" t="str">
        <f>[2]DB!$AU$26</f>
        <v>c</v>
      </c>
      <c r="AX51" s="163" t="str">
        <f>[2]DB!$AV$26</f>
        <v>c</v>
      </c>
      <c r="AY51" s="163" t="str">
        <f>[2]DB!$AW$26</f>
        <v>c</v>
      </c>
      <c r="AZ51" s="163" t="str">
        <f>[2]DB!$AX$26</f>
        <v>c</v>
      </c>
      <c r="BA51" s="163" t="str">
        <f>[2]DB!$AY$26</f>
        <v>c</v>
      </c>
      <c r="BB51" s="163" t="str">
        <f>[2]DB!$AZ$26</f>
        <v>c</v>
      </c>
      <c r="BC51" s="163" t="str">
        <f>[2]DB!$BA$26</f>
        <v>c</v>
      </c>
      <c r="BD51" s="163" t="str">
        <f>[2]DB!$BB$26</f>
        <v>c</v>
      </c>
      <c r="BE51" s="163" t="str">
        <f>[2]DB!$BC$26</f>
        <v>c</v>
      </c>
      <c r="BF51" s="163" t="str">
        <f>[2]DB!$BD$26</f>
        <v>c</v>
      </c>
      <c r="BG51" s="163" t="str">
        <f>[2]DB!$BE$26</f>
        <v>c</v>
      </c>
      <c r="BH51" s="163" t="str">
        <f>[2]DB!$BF$26</f>
        <v>c</v>
      </c>
      <c r="BI51" s="163" t="str">
        <f>[2]DB!$BG$26</f>
        <v>c</v>
      </c>
      <c r="BJ51" s="163" t="str">
        <f>[2]DB!$BH$26</f>
        <v>c</v>
      </c>
      <c r="BK51" s="163">
        <f>[2]DB!$BI$26</f>
        <v>0</v>
      </c>
      <c r="BL51" s="163">
        <f>[2]DB!$BJ$26</f>
        <v>0</v>
      </c>
      <c r="BM51" s="163">
        <f>[2]DB!$BK$26</f>
        <v>0</v>
      </c>
      <c r="BN51" s="163">
        <f>[2]DB!$BL$26</f>
        <v>0</v>
      </c>
      <c r="BO51" s="163">
        <f>[2]DB!$BM$26</f>
        <v>0</v>
      </c>
      <c r="BP51" s="163">
        <f>[2]DB!$BN$26</f>
        <v>0</v>
      </c>
      <c r="BQ51" s="163">
        <f>[2]DB!$BO$26</f>
        <v>0</v>
      </c>
      <c r="BR51" s="163">
        <f>[2]DB!$BP$26</f>
        <v>0</v>
      </c>
      <c r="BS51" s="163">
        <f>[2]DB!$BQ$26</f>
        <v>0</v>
      </c>
      <c r="BT51" s="163">
        <f>[2]DB!$BR$26</f>
        <v>0</v>
      </c>
      <c r="BU51" s="163">
        <f>[2]DB!$BS$26</f>
        <v>0</v>
      </c>
      <c r="BV51" s="163">
        <f>[2]DB!$BT$26</f>
        <v>0</v>
      </c>
      <c r="BW51" s="163">
        <f>[2]DB!$BU$26</f>
        <v>0</v>
      </c>
      <c r="BX51" s="163">
        <f>[2]DB!$BV$26</f>
        <v>0</v>
      </c>
      <c r="BY51" s="163" t="str">
        <f>[2]DB!$BW$26</f>
        <v>s</v>
      </c>
      <c r="BZ51" s="163" t="str">
        <f>[2]DB!$BX$26</f>
        <v>s</v>
      </c>
      <c r="CA51" s="163" t="str">
        <f>[2]DB!$BY$26</f>
        <v>s</v>
      </c>
      <c r="CB51" s="163" t="str">
        <f>[2]DB!$BZ$26</f>
        <v>s</v>
      </c>
      <c r="CC51" s="163">
        <f>[2]DB!$CA$26</f>
        <v>0</v>
      </c>
      <c r="CD51" s="163" t="str">
        <f>[2]DB!$CB$26</f>
        <v>s</v>
      </c>
      <c r="CE51" s="163" t="str">
        <f>[2]DB!$CC$26</f>
        <v>s</v>
      </c>
      <c r="CF51" s="163" t="str">
        <f>[2]DB!$CD$26</f>
        <v>s</v>
      </c>
      <c r="CG51" s="163">
        <f>[2]DB!$CE$26</f>
        <v>0</v>
      </c>
      <c r="CH51" s="163" t="str">
        <f>[2]DB!$CF$26</f>
        <v>s</v>
      </c>
      <c r="CI51" s="163" t="str">
        <f>[2]DB!$CG$26</f>
        <v>s</v>
      </c>
      <c r="CJ51" s="163" t="str">
        <f>[2]DB!$CH$26</f>
        <v>s</v>
      </c>
      <c r="CK51" s="163">
        <f>[2]DB!$CI$26</f>
        <v>0</v>
      </c>
      <c r="CL51" s="163" t="str">
        <f>[2]DB!$CJ$26</f>
        <v>c</v>
      </c>
      <c r="CM51" s="163" t="str">
        <f>[2]DB!$CK$26</f>
        <v>c</v>
      </c>
      <c r="CN51" s="163" t="str">
        <f>[2]DB!$CL$26</f>
        <v>c</v>
      </c>
      <c r="CO51" s="163" t="str">
        <f>[2]DB!$CM$26</f>
        <v>c</v>
      </c>
      <c r="CP51" s="163" t="str">
        <f>[2]DB!$CN$26</f>
        <v>c</v>
      </c>
      <c r="CQ51" s="163" t="str">
        <f>[2]DB!$CO$26</f>
        <v>c</v>
      </c>
      <c r="CR51" s="163" t="str">
        <f>[2]DB!$CP$26</f>
        <v>c</v>
      </c>
      <c r="CS51" s="163" t="str">
        <f>[2]DB!$CQ$26</f>
        <v>c</v>
      </c>
      <c r="CT51" s="163" t="str">
        <f>[2]DB!$CR$26</f>
        <v>c</v>
      </c>
      <c r="CU51" s="163" t="str">
        <f>[2]DB!$CS$26</f>
        <v>c</v>
      </c>
      <c r="CV51" s="163" t="str">
        <f>[2]DB!$CT$26</f>
        <v>c</v>
      </c>
      <c r="CW51" s="163" t="str">
        <f>[2]DB!$CU$26</f>
        <v>c</v>
      </c>
      <c r="CX51" s="163" t="str">
        <f>[2]DB!$CV$26</f>
        <v>c</v>
      </c>
      <c r="CY51" s="169" t="str">
        <f>[2]DB!$CW$26</f>
        <v>c</v>
      </c>
      <c r="CZ51" s="174"/>
      <c r="DA51" s="200"/>
      <c r="DB51" s="192"/>
      <c r="DC51" s="332"/>
      <c r="DD51" s="332"/>
      <c r="DE51" s="332"/>
      <c r="DF51" s="332"/>
      <c r="DG51" s="332"/>
    </row>
    <row r="52" spans="2:111" s="145" customFormat="1" ht="20.100000000000001" customHeight="1" x14ac:dyDescent="0.25">
      <c r="B52" s="168"/>
      <c r="C52" s="783"/>
      <c r="D52" s="787"/>
      <c r="E52" s="791"/>
      <c r="F52" s="183" t="s">
        <v>80</v>
      </c>
      <c r="G52" s="155" t="str">
        <f>[2]DB!$E$27</f>
        <v>OPERATING</v>
      </c>
      <c r="H52" s="162">
        <f>[2]DB!$F$27</f>
        <v>0</v>
      </c>
      <c r="I52" s="163">
        <f>[2]DB!$G$27</f>
        <v>0</v>
      </c>
      <c r="J52" s="163">
        <f>[2]DB!$H$27</f>
        <v>0</v>
      </c>
      <c r="K52" s="163">
        <f>[2]DB!$I$27</f>
        <v>0</v>
      </c>
      <c r="L52" s="163">
        <f>[2]DB!$J$27</f>
        <v>0</v>
      </c>
      <c r="M52" s="163">
        <f>[2]DB!$K$27</f>
        <v>0</v>
      </c>
      <c r="N52" s="163">
        <f>[2]DB!$L$27</f>
        <v>0</v>
      </c>
      <c r="O52" s="163">
        <f>[2]DB!$M$27</f>
        <v>0</v>
      </c>
      <c r="P52" s="163">
        <f>[2]DB!$N$27</f>
        <v>0</v>
      </c>
      <c r="Q52" s="163" t="str">
        <f>[2]DB!$O$27</f>
        <v>s</v>
      </c>
      <c r="R52" s="163" t="str">
        <f>[2]DB!$P$27</f>
        <v>s</v>
      </c>
      <c r="S52" s="163" t="str">
        <f>[2]DB!$Q$27</f>
        <v>s</v>
      </c>
      <c r="T52" s="163" t="str">
        <f>[2]DB!$R$27</f>
        <v>s</v>
      </c>
      <c r="U52" s="163">
        <f>[2]DB!$S$27</f>
        <v>0</v>
      </c>
      <c r="V52" s="163" t="str">
        <f>[2]DB!$T$27</f>
        <v>s</v>
      </c>
      <c r="W52" s="163" t="str">
        <f>[2]DB!$U$27</f>
        <v>s</v>
      </c>
      <c r="X52" s="163" t="str">
        <f>[2]DB!$V$27</f>
        <v>s</v>
      </c>
      <c r="Y52" s="163">
        <f>[2]DB!$W$27</f>
        <v>0</v>
      </c>
      <c r="Z52" s="163" t="str">
        <f>[2]DB!$X$27</f>
        <v>s</v>
      </c>
      <c r="AA52" s="163" t="str">
        <f>[2]DB!$Y$27</f>
        <v>s</v>
      </c>
      <c r="AB52" s="163" t="str">
        <f>[2]DB!$Z$27</f>
        <v>s</v>
      </c>
      <c r="AC52" s="163">
        <f>[2]DB!$AA$27</f>
        <v>0</v>
      </c>
      <c r="AD52" s="163" t="str">
        <f>[2]DB!$AB$27</f>
        <v>c</v>
      </c>
      <c r="AE52" s="163" t="str">
        <f>[2]DB!$AC$27</f>
        <v>c</v>
      </c>
      <c r="AF52" s="163" t="str">
        <f>[2]DB!$AD$27</f>
        <v>c</v>
      </c>
      <c r="AG52" s="163" t="str">
        <f>[2]DB!$AE$27</f>
        <v>c</v>
      </c>
      <c r="AH52" s="163" t="str">
        <f>[2]DB!$AF$27</f>
        <v>c</v>
      </c>
      <c r="AI52" s="163" t="str">
        <f>[2]DB!$AG$27</f>
        <v>c</v>
      </c>
      <c r="AJ52" s="163" t="str">
        <f>[2]DB!$AH$27</f>
        <v>c</v>
      </c>
      <c r="AK52" s="163" t="str">
        <f>[2]DB!$AI$27</f>
        <v>c</v>
      </c>
      <c r="AL52" s="163" t="str">
        <f>[2]DB!$AJ$27</f>
        <v>c</v>
      </c>
      <c r="AM52" s="163" t="str">
        <f>[2]DB!$AK$27</f>
        <v>c</v>
      </c>
      <c r="AN52" s="163" t="str">
        <f>[2]DB!$AL$27</f>
        <v>c</v>
      </c>
      <c r="AO52" s="163" t="str">
        <f>[2]DB!$AM$27</f>
        <v>c</v>
      </c>
      <c r="AP52" s="163" t="str">
        <f>[2]DB!$AN$27</f>
        <v>c</v>
      </c>
      <c r="AQ52" s="163" t="str">
        <f>[2]DB!$AO$27</f>
        <v>c</v>
      </c>
      <c r="AR52" s="163" t="str">
        <f>[2]DB!$AP$27</f>
        <v>c</v>
      </c>
      <c r="AS52" s="163" t="str">
        <f>[2]DB!$AQ$27</f>
        <v>c</v>
      </c>
      <c r="AT52" s="163">
        <f>[2]DB!$AR$27</f>
        <v>0</v>
      </c>
      <c r="AU52" s="163">
        <f>[2]DB!$AS$27</f>
        <v>0</v>
      </c>
      <c r="AV52" s="163">
        <f>[2]DB!$AT$27</f>
        <v>0</v>
      </c>
      <c r="AW52" s="163">
        <f>[2]DB!$AU$27</f>
        <v>0</v>
      </c>
      <c r="AX52" s="163">
        <f>[2]DB!$AV$27</f>
        <v>0</v>
      </c>
      <c r="AY52" s="163">
        <f>[2]DB!$AW$27</f>
        <v>0</v>
      </c>
      <c r="AZ52" s="163">
        <f>[2]DB!$AX$27</f>
        <v>0</v>
      </c>
      <c r="BA52" s="163">
        <f>[2]DB!$AY$27</f>
        <v>0</v>
      </c>
      <c r="BB52" s="163">
        <f>[2]DB!$AZ$27</f>
        <v>0</v>
      </c>
      <c r="BC52" s="163">
        <f>[2]DB!$BA$27</f>
        <v>0</v>
      </c>
      <c r="BD52" s="163">
        <f>[2]DB!$BB$27</f>
        <v>0</v>
      </c>
      <c r="BE52" s="163">
        <f>[2]DB!$BC$27</f>
        <v>0</v>
      </c>
      <c r="BF52" s="163">
        <f>[2]DB!$BD$27</f>
        <v>0</v>
      </c>
      <c r="BG52" s="163">
        <f>[2]DB!$BE$27</f>
        <v>0</v>
      </c>
      <c r="BH52" s="163">
        <f>[2]DB!$BF$27</f>
        <v>0</v>
      </c>
      <c r="BI52" s="163">
        <f>[2]DB!$BG$27</f>
        <v>0</v>
      </c>
      <c r="BJ52" s="163">
        <f>[2]DB!$BH$27</f>
        <v>0</v>
      </c>
      <c r="BK52" s="163">
        <f>[2]DB!$BI$27</f>
        <v>0</v>
      </c>
      <c r="BL52" s="163" t="str">
        <f>[2]DB!$BJ$27</f>
        <v>s</v>
      </c>
      <c r="BM52" s="163" t="str">
        <f>[2]DB!$BK$27</f>
        <v>s</v>
      </c>
      <c r="BN52" s="163" t="str">
        <f>[2]DB!$BL$27</f>
        <v>s</v>
      </c>
      <c r="BO52" s="163" t="str">
        <f>[2]DB!$BM$27</f>
        <v>s</v>
      </c>
      <c r="BP52" s="163">
        <f>[2]DB!$BN$27</f>
        <v>0</v>
      </c>
      <c r="BQ52" s="163" t="str">
        <f>[2]DB!$BO$27</f>
        <v>s</v>
      </c>
      <c r="BR52" s="163" t="str">
        <f>[2]DB!$BP$27</f>
        <v>s</v>
      </c>
      <c r="BS52" s="163" t="str">
        <f>[2]DB!$BQ$27</f>
        <v>s</v>
      </c>
      <c r="BT52" s="163">
        <f>[2]DB!$BR$27</f>
        <v>0</v>
      </c>
      <c r="BU52" s="163" t="str">
        <f>[2]DB!$BS$27</f>
        <v>s</v>
      </c>
      <c r="BV52" s="163" t="str">
        <f>[2]DB!$BT$27</f>
        <v>s</v>
      </c>
      <c r="BW52" s="163" t="str">
        <f>[2]DB!$BU$27</f>
        <v>s</v>
      </c>
      <c r="BX52" s="163">
        <f>[2]DB!$BV$27</f>
        <v>0</v>
      </c>
      <c r="BY52" s="163" t="str">
        <f>[2]DB!$BW$27</f>
        <v>c</v>
      </c>
      <c r="BZ52" s="163" t="str">
        <f>[2]DB!$BX$27</f>
        <v>c</v>
      </c>
      <c r="CA52" s="163" t="str">
        <f>[2]DB!$BY$27</f>
        <v>c</v>
      </c>
      <c r="CB52" s="163" t="str">
        <f>[2]DB!$BZ$27</f>
        <v>c</v>
      </c>
      <c r="CC52" s="163" t="str">
        <f>[2]DB!$CA$27</f>
        <v>c</v>
      </c>
      <c r="CD52" s="163" t="str">
        <f>[2]DB!$CB$27</f>
        <v>c</v>
      </c>
      <c r="CE52" s="163" t="str">
        <f>[2]DB!$CC$27</f>
        <v>c</v>
      </c>
      <c r="CF52" s="163" t="str">
        <f>[2]DB!$CD$27</f>
        <v>c</v>
      </c>
      <c r="CG52" s="163" t="str">
        <f>[2]DB!$CE$27</f>
        <v>c</v>
      </c>
      <c r="CH52" s="163" t="str">
        <f>[2]DB!$CF$27</f>
        <v>c</v>
      </c>
      <c r="CI52" s="163" t="str">
        <f>[2]DB!$CG$27</f>
        <v>c</v>
      </c>
      <c r="CJ52" s="163" t="str">
        <f>[2]DB!$CH$27</f>
        <v>c</v>
      </c>
      <c r="CK52" s="163" t="str">
        <f>[2]DB!$CI$27</f>
        <v>c</v>
      </c>
      <c r="CL52" s="163" t="str">
        <f>[2]DB!$CJ$27</f>
        <v>c</v>
      </c>
      <c r="CM52" s="163" t="str">
        <f>[2]DB!$CK$27</f>
        <v>c</v>
      </c>
      <c r="CN52" s="163" t="str">
        <f>[2]DB!$CL$27</f>
        <v>c</v>
      </c>
      <c r="CO52" s="163">
        <f>[2]DB!$CM$27</f>
        <v>0</v>
      </c>
      <c r="CP52" s="163">
        <f>[2]DB!$CN$27</f>
        <v>0</v>
      </c>
      <c r="CQ52" s="163">
        <f>[2]DB!$CO$27</f>
        <v>0</v>
      </c>
      <c r="CR52" s="163">
        <f>[2]DB!$CP$27</f>
        <v>0</v>
      </c>
      <c r="CS52" s="163">
        <f>[2]DB!$CQ$27</f>
        <v>0</v>
      </c>
      <c r="CT52" s="163">
        <f>[2]DB!$CR$27</f>
        <v>0</v>
      </c>
      <c r="CU52" s="163">
        <f>[2]DB!$CS$27</f>
        <v>0</v>
      </c>
      <c r="CV52" s="163">
        <f>[2]DB!$CT$27</f>
        <v>0</v>
      </c>
      <c r="CW52" s="163">
        <f>[2]DB!$CU$27</f>
        <v>0</v>
      </c>
      <c r="CX52" s="163">
        <f>[2]DB!$CV$27</f>
        <v>0</v>
      </c>
      <c r="CY52" s="169">
        <f>[2]DB!$CW$27</f>
        <v>0</v>
      </c>
      <c r="CZ52" s="174"/>
      <c r="DA52" s="200"/>
      <c r="DB52" s="192"/>
      <c r="DC52" s="332"/>
      <c r="DD52" s="332"/>
      <c r="DE52" s="332"/>
      <c r="DF52" s="332"/>
      <c r="DG52" s="332"/>
    </row>
    <row r="53" spans="2:111" s="145" customFormat="1" ht="20.100000000000001" customHeight="1" x14ac:dyDescent="0.25">
      <c r="B53" s="168"/>
      <c r="C53" s="783"/>
      <c r="D53" s="787"/>
      <c r="E53" s="791"/>
      <c r="F53" s="183" t="s">
        <v>81</v>
      </c>
      <c r="G53" s="155" t="str">
        <f>[2]DB!$E$28</f>
        <v>OPERATING</v>
      </c>
      <c r="H53" s="217">
        <f>[2]DB!$F$28</f>
        <v>0</v>
      </c>
      <c r="I53" s="217">
        <f>[2]DB!$G$28</f>
        <v>0</v>
      </c>
      <c r="J53" s="217">
        <f>[2]DB!$H$28</f>
        <v>0</v>
      </c>
      <c r="K53" s="217">
        <f>[2]DB!$I$28</f>
        <v>0</v>
      </c>
      <c r="L53" s="217">
        <f>[2]DB!$J$28</f>
        <v>0</v>
      </c>
      <c r="M53" s="217">
        <f>[2]DB!$K$28</f>
        <v>0</v>
      </c>
      <c r="N53" s="217">
        <f>[2]DB!$L$28</f>
        <v>0</v>
      </c>
      <c r="O53" s="217">
        <f>[2]DB!$M$28</f>
        <v>0</v>
      </c>
      <c r="P53" s="217">
        <f>[2]DB!$N$28</f>
        <v>0</v>
      </c>
      <c r="Q53" s="217">
        <f>[2]DB!$O$28</f>
        <v>0</v>
      </c>
      <c r="R53" s="217">
        <f>[2]DB!$P$28</f>
        <v>0</v>
      </c>
      <c r="S53" s="217">
        <f>[2]DB!$Q$28</f>
        <v>0</v>
      </c>
      <c r="T53" s="217">
        <f>[2]DB!$R$28</f>
        <v>0</v>
      </c>
      <c r="U53" s="217">
        <f>[2]DB!$S$28</f>
        <v>0</v>
      </c>
      <c r="V53" s="217">
        <f>[2]DB!$T$28</f>
        <v>0</v>
      </c>
      <c r="W53" s="217">
        <f>[2]DB!$U$28</f>
        <v>0</v>
      </c>
      <c r="X53" s="217">
        <f>[2]DB!$V$28</f>
        <v>0</v>
      </c>
      <c r="Y53" s="217">
        <f>[2]DB!$W$28</f>
        <v>0</v>
      </c>
      <c r="Z53" s="217">
        <f>[2]DB!$X$28</f>
        <v>0</v>
      </c>
      <c r="AA53" s="217">
        <f>[2]DB!$Y$28</f>
        <v>0</v>
      </c>
      <c r="AB53" s="217">
        <f>[2]DB!$Z$28</f>
        <v>0</v>
      </c>
      <c r="AC53" s="217">
        <f>[2]DB!$AA$28</f>
        <v>0</v>
      </c>
      <c r="AD53" s="217">
        <f>[2]DB!$AB$28</f>
        <v>0</v>
      </c>
      <c r="AE53" s="217">
        <f>[2]DB!$AC$28</f>
        <v>0</v>
      </c>
      <c r="AF53" s="217">
        <f>[2]DB!$AD$28</f>
        <v>0</v>
      </c>
      <c r="AG53" s="217">
        <f>[2]DB!$AE$28</f>
        <v>0</v>
      </c>
      <c r="AH53" s="217">
        <f>[2]DB!$AF$28</f>
        <v>0</v>
      </c>
      <c r="AI53" s="217">
        <f>[2]DB!$AG$28</f>
        <v>0</v>
      </c>
      <c r="AJ53" s="217">
        <f>[2]DB!$AH$28</f>
        <v>0</v>
      </c>
      <c r="AK53" s="217">
        <f>[2]DB!$AI$28</f>
        <v>0</v>
      </c>
      <c r="AL53" s="217">
        <f>[2]DB!$AJ$28</f>
        <v>0</v>
      </c>
      <c r="AM53" s="217">
        <f>[2]DB!$AK$28</f>
        <v>0</v>
      </c>
      <c r="AN53" s="217">
        <f>[2]DB!$AL$28</f>
        <v>0</v>
      </c>
      <c r="AO53" s="217">
        <f>[2]DB!$AM$28</f>
        <v>0</v>
      </c>
      <c r="AP53" s="217">
        <f>[2]DB!$AN$28</f>
        <v>0</v>
      </c>
      <c r="AQ53" s="217">
        <f>[2]DB!$AO$28</f>
        <v>0</v>
      </c>
      <c r="AR53" s="217">
        <f>[2]DB!$AP$28</f>
        <v>0</v>
      </c>
      <c r="AS53" s="217">
        <f>[2]DB!$AQ$28</f>
        <v>0</v>
      </c>
      <c r="AT53" s="217">
        <f>[2]DB!$AR$28</f>
        <v>0</v>
      </c>
      <c r="AU53" s="217" t="str">
        <f>[2]DB!$AS$28</f>
        <v>s</v>
      </c>
      <c r="AV53" s="217" t="str">
        <f>[2]DB!$AT$28</f>
        <v>s</v>
      </c>
      <c r="AW53" s="217" t="str">
        <f>[2]DB!$AU$28</f>
        <v>s</v>
      </c>
      <c r="AX53" s="217" t="str">
        <f>[2]DB!$AV$28</f>
        <v>s</v>
      </c>
      <c r="AY53" s="217">
        <f>[2]DB!$AW$28</f>
        <v>0</v>
      </c>
      <c r="AZ53" s="217" t="str">
        <f>[2]DB!$AX$28</f>
        <v>s</v>
      </c>
      <c r="BA53" s="217" t="str">
        <f>[2]DB!$AY$28</f>
        <v>s</v>
      </c>
      <c r="BB53" s="217" t="str">
        <f>[2]DB!$AZ$28</f>
        <v>s</v>
      </c>
      <c r="BC53" s="217">
        <f>[2]DB!$BA$28</f>
        <v>0</v>
      </c>
      <c r="BD53" s="217" t="str">
        <f>[2]DB!$BB$28</f>
        <v>s</v>
      </c>
      <c r="BE53" s="217" t="str">
        <f>[2]DB!$BC$28</f>
        <v>s</v>
      </c>
      <c r="BF53" s="217" t="str">
        <f>[2]DB!$BD$28</f>
        <v>s</v>
      </c>
      <c r="BG53" s="217">
        <f>[2]DB!$BE$28</f>
        <v>0</v>
      </c>
      <c r="BH53" s="217" t="str">
        <f>[2]DB!$BF$28</f>
        <v>c</v>
      </c>
      <c r="BI53" s="217" t="str">
        <f>[2]DB!$BG$28</f>
        <v>c</v>
      </c>
      <c r="BJ53" s="217" t="str">
        <f>[2]DB!$BH$28</f>
        <v>c</v>
      </c>
      <c r="BK53" s="217" t="str">
        <f>[2]DB!$BI$28</f>
        <v>c</v>
      </c>
      <c r="BL53" s="217" t="str">
        <f>[2]DB!$BJ$28</f>
        <v>c</v>
      </c>
      <c r="BM53" s="217" t="str">
        <f>[2]DB!$BK$28</f>
        <v>c</v>
      </c>
      <c r="BN53" s="217" t="str">
        <f>[2]DB!$BL$28</f>
        <v>c</v>
      </c>
      <c r="BO53" s="217" t="str">
        <f>[2]DB!$BM$28</f>
        <v>c</v>
      </c>
      <c r="BP53" s="217" t="str">
        <f>[2]DB!$BN$28</f>
        <v>c</v>
      </c>
      <c r="BQ53" s="217" t="str">
        <f>[2]DB!$BO$28</f>
        <v>c</v>
      </c>
      <c r="BR53" s="217" t="str">
        <f>[2]DB!$BP$28</f>
        <v>c</v>
      </c>
      <c r="BS53" s="217" t="str">
        <f>[2]DB!$BQ$28</f>
        <v>c</v>
      </c>
      <c r="BT53" s="217" t="str">
        <f>[2]DB!$BR$28</f>
        <v>c</v>
      </c>
      <c r="BU53" s="217" t="str">
        <f>[2]DB!$BS$28</f>
        <v>c</v>
      </c>
      <c r="BV53" s="217" t="str">
        <f>[2]DB!$BT$28</f>
        <v>c</v>
      </c>
      <c r="BW53" s="217" t="str">
        <f>[2]DB!$BU$28</f>
        <v>c</v>
      </c>
      <c r="BX53" s="217">
        <f>[2]DB!$BV$28</f>
        <v>0</v>
      </c>
      <c r="BY53" s="217">
        <f>[2]DB!$BW$28</f>
        <v>0</v>
      </c>
      <c r="BZ53" s="217">
        <f>[2]DB!$BX$28</f>
        <v>0</v>
      </c>
      <c r="CA53" s="217">
        <f>[2]DB!$BY$28</f>
        <v>0</v>
      </c>
      <c r="CB53" s="217">
        <f>[2]DB!$BZ$28</f>
        <v>0</v>
      </c>
      <c r="CC53" s="217">
        <f>[2]DB!$CA$28</f>
        <v>0</v>
      </c>
      <c r="CD53" s="217">
        <f>[2]DB!$CB$28</f>
        <v>0</v>
      </c>
      <c r="CE53" s="217">
        <f>[2]DB!$CC$28</f>
        <v>0</v>
      </c>
      <c r="CF53" s="217">
        <f>[2]DB!$CD$28</f>
        <v>0</v>
      </c>
      <c r="CG53" s="217">
        <f>[2]DB!$CE$28</f>
        <v>0</v>
      </c>
      <c r="CH53" s="217">
        <f>[2]DB!$CF$28</f>
        <v>0</v>
      </c>
      <c r="CI53" s="217">
        <f>[2]DB!$CG$28</f>
        <v>0</v>
      </c>
      <c r="CJ53" s="217">
        <f>[2]DB!$CH$28</f>
        <v>0</v>
      </c>
      <c r="CK53" s="217">
        <f>[2]DB!$CI$28</f>
        <v>0</v>
      </c>
      <c r="CL53" s="217">
        <f>[2]DB!$CJ$28</f>
        <v>0</v>
      </c>
      <c r="CM53" s="217">
        <f>[2]DB!$CK$28</f>
        <v>0</v>
      </c>
      <c r="CN53" s="217">
        <f>[2]DB!$CL$28</f>
        <v>0</v>
      </c>
      <c r="CO53" s="217">
        <f>[2]DB!$CM$28</f>
        <v>0</v>
      </c>
      <c r="CP53" s="217" t="str">
        <f>[2]DB!$CN$28</f>
        <v>s</v>
      </c>
      <c r="CQ53" s="217" t="str">
        <f>[2]DB!$CO$28</f>
        <v>s</v>
      </c>
      <c r="CR53" s="217" t="str">
        <f>[2]DB!$CP$28</f>
        <v>s</v>
      </c>
      <c r="CS53" s="217" t="str">
        <f>[2]DB!$CQ$28</f>
        <v>s</v>
      </c>
      <c r="CT53" s="217">
        <f>[2]DB!$CR$28</f>
        <v>0</v>
      </c>
      <c r="CU53" s="217" t="str">
        <f>[2]DB!$CS$28</f>
        <v>s</v>
      </c>
      <c r="CV53" s="217" t="str">
        <f>[2]DB!$CT$28</f>
        <v>s</v>
      </c>
      <c r="CW53" s="217" t="str">
        <f>[2]DB!$CU$28</f>
        <v>s</v>
      </c>
      <c r="CX53" s="217">
        <f>[2]DB!$CV$28</f>
        <v>0</v>
      </c>
      <c r="CY53" s="218" t="str">
        <f>[2]DB!$CW$28</f>
        <v>s</v>
      </c>
      <c r="CZ53" s="219"/>
      <c r="DA53" s="200"/>
      <c r="DB53" s="192"/>
      <c r="DC53" s="332"/>
      <c r="DD53" s="332"/>
      <c r="DE53" s="332"/>
      <c r="DF53" s="332"/>
      <c r="DG53" s="332"/>
    </row>
    <row r="54" spans="2:111" s="145" customFormat="1" ht="20.100000000000001" customHeight="1" x14ac:dyDescent="0.25">
      <c r="B54" s="168"/>
      <c r="C54" s="783"/>
      <c r="D54" s="787" t="s">
        <v>82</v>
      </c>
      <c r="E54" s="791"/>
      <c r="F54" s="184" t="s">
        <v>83</v>
      </c>
      <c r="G54" s="156">
        <f>[2]DB!$E$29</f>
        <v>0</v>
      </c>
      <c r="H54" s="162">
        <f>[2]DB!$F$29</f>
        <v>0</v>
      </c>
      <c r="I54" s="163">
        <f>[2]DB!$G$29</f>
        <v>0</v>
      </c>
      <c r="J54" s="163">
        <f>[2]DB!$H$29</f>
        <v>0</v>
      </c>
      <c r="K54" s="163">
        <f>[2]DB!$I$29</f>
        <v>0</v>
      </c>
      <c r="L54" s="163">
        <f>[2]DB!$J$29</f>
        <v>0</v>
      </c>
      <c r="M54" s="163">
        <f>[2]DB!$K$29</f>
        <v>0</v>
      </c>
      <c r="N54" s="163">
        <f>[2]DB!$L$29</f>
        <v>0</v>
      </c>
      <c r="O54" s="163">
        <f>[2]DB!$M$29</f>
        <v>0</v>
      </c>
      <c r="P54" s="163">
        <f>[2]DB!$N$29</f>
        <v>0</v>
      </c>
      <c r="Q54" s="163">
        <f>[2]DB!$O$29</f>
        <v>0</v>
      </c>
      <c r="R54" s="163">
        <f>[2]DB!$P$29</f>
        <v>0</v>
      </c>
      <c r="S54" s="163">
        <f>[2]DB!$Q$29</f>
        <v>0</v>
      </c>
      <c r="T54" s="163">
        <f>[2]DB!$R$29</f>
        <v>0</v>
      </c>
      <c r="U54" s="163">
        <f>[2]DB!$S$29</f>
        <v>0</v>
      </c>
      <c r="V54" s="163">
        <f>[2]DB!$T$29</f>
        <v>0</v>
      </c>
      <c r="W54" s="163">
        <f>[2]DB!$U$29</f>
        <v>0</v>
      </c>
      <c r="X54" s="163">
        <f>[2]DB!$V$29</f>
        <v>0</v>
      </c>
      <c r="Y54" s="163">
        <f>[2]DB!$W$29</f>
        <v>0</v>
      </c>
      <c r="Z54" s="163">
        <f>[2]DB!$X$29</f>
        <v>0</v>
      </c>
      <c r="AA54" s="163">
        <f>[2]DB!$Y$29</f>
        <v>0</v>
      </c>
      <c r="AB54" s="163">
        <f>[2]DB!$Z$29</f>
        <v>0</v>
      </c>
      <c r="AC54" s="163">
        <f>[2]DB!$AA$29</f>
        <v>0</v>
      </c>
      <c r="AD54" s="163">
        <f>[2]DB!$AB$29</f>
        <v>0</v>
      </c>
      <c r="AE54" s="163">
        <f>[2]DB!$AC$29</f>
        <v>0</v>
      </c>
      <c r="AF54" s="163">
        <f>[2]DB!$AD$29</f>
        <v>0</v>
      </c>
      <c r="AG54" s="163">
        <f>[2]DB!$AE$29</f>
        <v>0</v>
      </c>
      <c r="AH54" s="163">
        <f>[2]DB!$AF$29</f>
        <v>0</v>
      </c>
      <c r="AI54" s="163">
        <f>[2]DB!$AG$29</f>
        <v>0</v>
      </c>
      <c r="AJ54" s="163">
        <f>[2]DB!$AH$29</f>
        <v>0</v>
      </c>
      <c r="AK54" s="163">
        <f>[2]DB!$AI$29</f>
        <v>0</v>
      </c>
      <c r="AL54" s="163">
        <f>[2]DB!$AJ$29</f>
        <v>0</v>
      </c>
      <c r="AM54" s="163">
        <f>[2]DB!$AK$29</f>
        <v>0</v>
      </c>
      <c r="AN54" s="163">
        <f>[2]DB!$AL$29</f>
        <v>0</v>
      </c>
      <c r="AO54" s="163">
        <f>[2]DB!$AM$29</f>
        <v>0</v>
      </c>
      <c r="AP54" s="163">
        <f>[2]DB!$AN$29</f>
        <v>0</v>
      </c>
      <c r="AQ54" s="163">
        <f>[2]DB!$AO$29</f>
        <v>0</v>
      </c>
      <c r="AR54" s="163">
        <f>[2]DB!$AP$29</f>
        <v>0</v>
      </c>
      <c r="AS54" s="163">
        <f>[2]DB!$AQ$29</f>
        <v>0</v>
      </c>
      <c r="AT54" s="163">
        <f>[2]DB!$AR$29</f>
        <v>0</v>
      </c>
      <c r="AU54" s="163">
        <f>[2]DB!$AS$29</f>
        <v>0</v>
      </c>
      <c r="AV54" s="163" t="str">
        <f>[2]DB!$AT$29</f>
        <v>r</v>
      </c>
      <c r="AW54" s="163" t="str">
        <f>[2]DB!$AU$29</f>
        <v>r</v>
      </c>
      <c r="AX54" s="163" t="str">
        <f>[2]DB!$AV$29</f>
        <v>r</v>
      </c>
      <c r="AY54" s="163" t="str">
        <f>[2]DB!$AW$29</f>
        <v>r</v>
      </c>
      <c r="AZ54" s="163" t="str">
        <f>[2]DB!$AX$29</f>
        <v>r</v>
      </c>
      <c r="BA54" s="163" t="str">
        <f>[2]DB!$AY$29</f>
        <v>r</v>
      </c>
      <c r="BB54" s="163" t="str">
        <f>[2]DB!$AZ$29</f>
        <v>r</v>
      </c>
      <c r="BC54" s="163" t="str">
        <f>[2]DB!$BA$29</f>
        <v>r</v>
      </c>
      <c r="BD54" s="163" t="str">
        <f>[2]DB!$BB$29</f>
        <v>r</v>
      </c>
      <c r="BE54" s="163" t="str">
        <f>[2]DB!$BC$29</f>
        <v>r</v>
      </c>
      <c r="BF54" s="163" t="str">
        <f>[2]DB!$BD$29</f>
        <v>r</v>
      </c>
      <c r="BG54" s="163" t="str">
        <f>[2]DB!$BE$29</f>
        <v>r</v>
      </c>
      <c r="BH54" s="163" t="str">
        <f>[2]DB!$BF$29</f>
        <v>r</v>
      </c>
      <c r="BI54" s="163" t="str">
        <f>[2]DB!$BG$29</f>
        <v>r</v>
      </c>
      <c r="BJ54" s="163" t="str">
        <f>[2]DB!$BH$29</f>
        <v>r</v>
      </c>
      <c r="BK54" s="163" t="str">
        <f>[2]DB!$BI$29</f>
        <v>r</v>
      </c>
      <c r="BL54" s="163" t="str">
        <f>[2]DB!$BJ$29</f>
        <v>r</v>
      </c>
      <c r="BM54" s="163" t="str">
        <f>[2]DB!$BK$29</f>
        <v>r</v>
      </c>
      <c r="BN54" s="163" t="str">
        <f>[2]DB!$BL$29</f>
        <v>r</v>
      </c>
      <c r="BO54" s="163" t="str">
        <f>[2]DB!$BM$29</f>
        <v>r</v>
      </c>
      <c r="BP54" s="163" t="str">
        <f>[2]DB!$BN$29</f>
        <v>r</v>
      </c>
      <c r="BQ54" s="163" t="str">
        <f>[2]DB!$BO$29</f>
        <v>r</v>
      </c>
      <c r="BR54" s="163" t="str">
        <f>[2]DB!$BP$29</f>
        <v>r</v>
      </c>
      <c r="BS54" s="163" t="str">
        <f>[2]DB!$BQ$29</f>
        <v>r</v>
      </c>
      <c r="BT54" s="163">
        <f>[2]DB!$BR$29</f>
        <v>0</v>
      </c>
      <c r="BU54" s="163">
        <f>[2]DB!$BS$29</f>
        <v>0</v>
      </c>
      <c r="BV54" s="163">
        <f>[2]DB!$BT$29</f>
        <v>0</v>
      </c>
      <c r="BW54" s="163" t="str">
        <f>[2]DB!$BU$29</f>
        <v>ca</v>
      </c>
      <c r="BX54" s="163" t="str">
        <f>[2]DB!$BV$29</f>
        <v>ca</v>
      </c>
      <c r="BY54" s="163" t="str">
        <f>[2]DB!$BW$29</f>
        <v>ca</v>
      </c>
      <c r="BZ54" s="163" t="str">
        <f>[2]DB!$BX$29</f>
        <v>ca</v>
      </c>
      <c r="CA54" s="163" t="str">
        <f>[2]DB!$BY$29</f>
        <v>ca</v>
      </c>
      <c r="CB54" s="163" t="str">
        <f>[2]DB!$BZ$29</f>
        <v>ca</v>
      </c>
      <c r="CC54" s="163" t="str">
        <f>[2]DB!$CA$29</f>
        <v>ca</v>
      </c>
      <c r="CD54" s="163" t="str">
        <f>[2]DB!$CB$29</f>
        <v>ca</v>
      </c>
      <c r="CE54" s="163" t="str">
        <f>[2]DB!$CC$29</f>
        <v>ca</v>
      </c>
      <c r="CF54" s="163" t="str">
        <f>[2]DB!$CD$29</f>
        <v>ca</v>
      </c>
      <c r="CG54" s="163" t="str">
        <f>[2]DB!$CE$29</f>
        <v>ca</v>
      </c>
      <c r="CH54" s="163" t="str">
        <f>[2]DB!$CF$29</f>
        <v>ca</v>
      </c>
      <c r="CI54" s="163" t="str">
        <f>[2]DB!$CG$29</f>
        <v>ca</v>
      </c>
      <c r="CJ54" s="163" t="str">
        <f>[2]DB!$CH$29</f>
        <v>ca</v>
      </c>
      <c r="CK54" s="163" t="str">
        <f>[2]DB!$CI$29</f>
        <v>ca</v>
      </c>
      <c r="CL54" s="163" t="str">
        <f>[2]DB!$CJ$29</f>
        <v>ca</v>
      </c>
      <c r="CM54" s="163" t="str">
        <f>[2]DB!$CK$29</f>
        <v>ca</v>
      </c>
      <c r="CN54" s="163" t="str">
        <f>[2]DB!$CL$29</f>
        <v>ca</v>
      </c>
      <c r="CO54" s="163" t="str">
        <f>[2]DB!$CM$29</f>
        <v>ca</v>
      </c>
      <c r="CP54" s="163" t="str">
        <f>[2]DB!$CN$29</f>
        <v>ca</v>
      </c>
      <c r="CQ54" s="163" t="str">
        <f>[2]DB!$CO$29</f>
        <v>ca</v>
      </c>
      <c r="CR54" s="163" t="str">
        <f>[2]DB!$CP$29</f>
        <v>ca</v>
      </c>
      <c r="CS54" s="163" t="str">
        <f>[2]DB!$CQ$29</f>
        <v>ca</v>
      </c>
      <c r="CT54" s="163" t="str">
        <f>[2]DB!$CR$29</f>
        <v>ca</v>
      </c>
      <c r="CU54" s="163">
        <f>[2]DB!$CS$29</f>
        <v>0</v>
      </c>
      <c r="CV54" s="163">
        <f>[2]DB!$CT$29</f>
        <v>0</v>
      </c>
      <c r="CW54" s="163">
        <f>[2]DB!$CU$29</f>
        <v>0</v>
      </c>
      <c r="CX54" s="163">
        <f>[2]DB!$CV$29</f>
        <v>0</v>
      </c>
      <c r="CY54" s="169">
        <f>[2]DB!$CW$29</f>
        <v>0</v>
      </c>
      <c r="CZ54" s="174"/>
      <c r="DA54" s="200"/>
      <c r="DB54" s="192"/>
      <c r="DC54" s="332"/>
      <c r="DD54" s="332"/>
      <c r="DE54" s="332"/>
      <c r="DF54" s="332"/>
      <c r="DG54" s="332"/>
    </row>
    <row r="55" spans="2:111" s="145" customFormat="1" ht="20.100000000000001" customHeight="1" thickBot="1" x14ac:dyDescent="0.3">
      <c r="B55" s="168"/>
      <c r="C55" s="784"/>
      <c r="D55" s="792"/>
      <c r="E55" s="793"/>
      <c r="F55" s="187" t="s">
        <v>84</v>
      </c>
      <c r="G55" s="188">
        <f>[2]DB!$E$30</f>
        <v>0</v>
      </c>
      <c r="H55" s="178">
        <f>[2]DB!$F$30</f>
        <v>0</v>
      </c>
      <c r="I55" s="178">
        <f>[2]DB!$G$30</f>
        <v>0</v>
      </c>
      <c r="J55" s="178">
        <f>[2]DB!$H$30</f>
        <v>0</v>
      </c>
      <c r="K55" s="178">
        <f>[2]DB!$I$30</f>
        <v>0</v>
      </c>
      <c r="L55" s="178">
        <f>[2]DB!$J$30</f>
        <v>0</v>
      </c>
      <c r="M55" s="178" t="str">
        <f>[2]DB!$K$30</f>
        <v>ca</v>
      </c>
      <c r="N55" s="178" t="str">
        <f>[2]DB!$L$30</f>
        <v>ca</v>
      </c>
      <c r="O55" s="178" t="str">
        <f>[2]DB!$M$30</f>
        <v>ca</v>
      </c>
      <c r="P55" s="178" t="str">
        <f>[2]DB!$N$30</f>
        <v>ca</v>
      </c>
      <c r="Q55" s="178" t="str">
        <f>[2]DB!$O$30</f>
        <v>ca</v>
      </c>
      <c r="R55" s="178" t="str">
        <f>[2]DB!$P$30</f>
        <v>ca</v>
      </c>
      <c r="S55" s="178" t="str">
        <f>[2]DB!$Q$30</f>
        <v>ca</v>
      </c>
      <c r="T55" s="178" t="str">
        <f>[2]DB!$R$30</f>
        <v>ca</v>
      </c>
      <c r="U55" s="178" t="str">
        <f>[2]DB!$S$30</f>
        <v>ca</v>
      </c>
      <c r="V55" s="178" t="str">
        <f>[2]DB!$T$30</f>
        <v>ca</v>
      </c>
      <c r="W55" s="178" t="str">
        <f>[2]DB!$U$30</f>
        <v>ca</v>
      </c>
      <c r="X55" s="178" t="str">
        <f>[2]DB!$V$30</f>
        <v>ca</v>
      </c>
      <c r="Y55" s="178" t="str">
        <f>[2]DB!$W$30</f>
        <v>ca</v>
      </c>
      <c r="Z55" s="178" t="str">
        <f>[2]DB!$X$30</f>
        <v>ca</v>
      </c>
      <c r="AA55" s="178" t="str">
        <f>[2]DB!$Y$30</f>
        <v>ca</v>
      </c>
      <c r="AB55" s="178" t="str">
        <f>[2]DB!$Z$30</f>
        <v>ca</v>
      </c>
      <c r="AC55" s="178" t="str">
        <f>[2]DB!$AA$30</f>
        <v>ca</v>
      </c>
      <c r="AD55" s="178" t="str">
        <f>[2]DB!$AB$30</f>
        <v>ca</v>
      </c>
      <c r="AE55" s="178" t="str">
        <f>[2]DB!$AC$30</f>
        <v>ca</v>
      </c>
      <c r="AF55" s="178" t="str">
        <f>[2]DB!$AD$30</f>
        <v>ca</v>
      </c>
      <c r="AG55" s="178" t="str">
        <f>[2]DB!$AE$30</f>
        <v>ca</v>
      </c>
      <c r="AH55" s="178" t="str">
        <f>[2]DB!$AF$30</f>
        <v>ca</v>
      </c>
      <c r="AI55" s="178" t="str">
        <f>[2]DB!$AG$30</f>
        <v>ca</v>
      </c>
      <c r="AJ55" s="178" t="str">
        <f>[2]DB!$AH$30</f>
        <v>ca</v>
      </c>
      <c r="AK55" s="178">
        <f>[2]DB!$AI$30</f>
        <v>0</v>
      </c>
      <c r="AL55" s="178">
        <f>[2]DB!$AJ$30</f>
        <v>0</v>
      </c>
      <c r="AM55" s="178">
        <f>[2]DB!$AK$30</f>
        <v>0</v>
      </c>
      <c r="AN55" s="178">
        <f>[2]DB!$AL$30</f>
        <v>0</v>
      </c>
      <c r="AO55" s="178">
        <f>[2]DB!$AM$30</f>
        <v>0</v>
      </c>
      <c r="AP55" s="178">
        <f>[2]DB!$AN$30</f>
        <v>0</v>
      </c>
      <c r="AQ55" s="178">
        <f>[2]DB!$AO$30</f>
        <v>0</v>
      </c>
      <c r="AR55" s="178">
        <f>[2]DB!$AP$30</f>
        <v>0</v>
      </c>
      <c r="AS55" s="178">
        <f>[2]DB!$AQ$30</f>
        <v>0</v>
      </c>
      <c r="AT55" s="178">
        <f>[2]DB!$AR$30</f>
        <v>0</v>
      </c>
      <c r="AU55" s="178">
        <f>[2]DB!$AS$30</f>
        <v>0</v>
      </c>
      <c r="AV55" s="178">
        <f>[2]DB!$AT$30</f>
        <v>0</v>
      </c>
      <c r="AW55" s="178">
        <f>[2]DB!$AU$30</f>
        <v>0</v>
      </c>
      <c r="AX55" s="178">
        <f>[2]DB!$AV$30</f>
        <v>0</v>
      </c>
      <c r="AY55" s="178">
        <f>[2]DB!$AW$30</f>
        <v>0</v>
      </c>
      <c r="AZ55" s="178">
        <f>[2]DB!$AX$30</f>
        <v>0</v>
      </c>
      <c r="BA55" s="178">
        <f>[2]DB!$AY$30</f>
        <v>0</v>
      </c>
      <c r="BB55" s="178">
        <f>[2]DB!$AZ$30</f>
        <v>0</v>
      </c>
      <c r="BC55" s="178">
        <f>[2]DB!$BA$30</f>
        <v>0</v>
      </c>
      <c r="BD55" s="178">
        <f>[2]DB!$BB$30</f>
        <v>0</v>
      </c>
      <c r="BE55" s="178">
        <f>[2]DB!$BC$30</f>
        <v>0</v>
      </c>
      <c r="BF55" s="178">
        <f>[2]DB!$BD$30</f>
        <v>0</v>
      </c>
      <c r="BG55" s="178">
        <f>[2]DB!$BE$30</f>
        <v>0</v>
      </c>
      <c r="BH55" s="178">
        <f>[2]DB!$BF$30</f>
        <v>0</v>
      </c>
      <c r="BI55" s="178">
        <f>[2]DB!$BG$30</f>
        <v>0</v>
      </c>
      <c r="BJ55" s="178">
        <f>[2]DB!$BH$30</f>
        <v>0</v>
      </c>
      <c r="BK55" s="178">
        <f>[2]DB!$BI$30</f>
        <v>0</v>
      </c>
      <c r="BL55" s="178">
        <f>[2]DB!$BJ$30</f>
        <v>0</v>
      </c>
      <c r="BM55" s="178">
        <f>[2]DB!$BK$30</f>
        <v>0</v>
      </c>
      <c r="BN55" s="178">
        <f>[2]DB!$BL$30</f>
        <v>0</v>
      </c>
      <c r="BO55" s="178">
        <f>[2]DB!$BM$30</f>
        <v>0</v>
      </c>
      <c r="BP55" s="178">
        <f>[2]DB!$BN$30</f>
        <v>0</v>
      </c>
      <c r="BQ55" s="178">
        <f>[2]DB!$BO$30</f>
        <v>0</v>
      </c>
      <c r="BR55" s="178">
        <f>[2]DB!$BP$30</f>
        <v>0</v>
      </c>
      <c r="BS55" s="178">
        <f>[2]DB!$BQ$30</f>
        <v>0</v>
      </c>
      <c r="BT55" s="178">
        <f>[2]DB!$BR$30</f>
        <v>0</v>
      </c>
      <c r="BU55" s="178">
        <f>[2]DB!$BS$30</f>
        <v>0</v>
      </c>
      <c r="BV55" s="178">
        <f>[2]DB!$BT$30</f>
        <v>0</v>
      </c>
      <c r="BW55" s="178">
        <f>[2]DB!$BU$30</f>
        <v>0</v>
      </c>
      <c r="BX55" s="178">
        <f>[2]DB!$BV$30</f>
        <v>0</v>
      </c>
      <c r="BY55" s="178">
        <f>[2]DB!$BW$30</f>
        <v>0</v>
      </c>
      <c r="BZ55" s="178">
        <f>[2]DB!$BX$30</f>
        <v>0</v>
      </c>
      <c r="CA55" s="178">
        <f>[2]DB!$BY$30</f>
        <v>0</v>
      </c>
      <c r="CB55" s="178">
        <f>[2]DB!$BZ$30</f>
        <v>0</v>
      </c>
      <c r="CC55" s="178">
        <f>[2]DB!$CA$30</f>
        <v>0</v>
      </c>
      <c r="CD55" s="178">
        <f>[2]DB!$CB$30</f>
        <v>0</v>
      </c>
      <c r="CE55" s="178">
        <f>[2]DB!$CC$30</f>
        <v>0</v>
      </c>
      <c r="CF55" s="178">
        <f>[2]DB!$CD$30</f>
        <v>0</v>
      </c>
      <c r="CG55" s="178">
        <f>[2]DB!$CE$30</f>
        <v>0</v>
      </c>
      <c r="CH55" s="178">
        <f>[2]DB!$CF$30</f>
        <v>0</v>
      </c>
      <c r="CI55" s="178">
        <f>[2]DB!$CG$30</f>
        <v>0</v>
      </c>
      <c r="CJ55" s="178">
        <f>[2]DB!$CH$30</f>
        <v>0</v>
      </c>
      <c r="CK55" s="178">
        <f>[2]DB!$CI$30</f>
        <v>0</v>
      </c>
      <c r="CL55" s="178">
        <f>[2]DB!$CJ$30</f>
        <v>0</v>
      </c>
      <c r="CM55" s="178">
        <f>[2]DB!$CK$30</f>
        <v>0</v>
      </c>
      <c r="CN55" s="178">
        <f>[2]DB!$CL$30</f>
        <v>0</v>
      </c>
      <c r="CO55" s="178">
        <f>[2]DB!$CM$30</f>
        <v>0</v>
      </c>
      <c r="CP55" s="178">
        <f>[2]DB!$CN$30</f>
        <v>0</v>
      </c>
      <c r="CQ55" s="178" t="str">
        <f>[2]DB!$CO$30</f>
        <v>r</v>
      </c>
      <c r="CR55" s="178" t="str">
        <f>[2]DB!$CP$30</f>
        <v>r</v>
      </c>
      <c r="CS55" s="178" t="str">
        <f>[2]DB!$CQ$30</f>
        <v>r</v>
      </c>
      <c r="CT55" s="178" t="str">
        <f>[2]DB!$CR$30</f>
        <v>r</v>
      </c>
      <c r="CU55" s="178" t="str">
        <f>[2]DB!$CS$30</f>
        <v>r</v>
      </c>
      <c r="CV55" s="178" t="str">
        <f>[2]DB!$CT$30</f>
        <v>r</v>
      </c>
      <c r="CW55" s="178" t="str">
        <f>[2]DB!$CU$30</f>
        <v>r</v>
      </c>
      <c r="CX55" s="178" t="str">
        <f>[2]DB!$CV$30</f>
        <v>r</v>
      </c>
      <c r="CY55" s="179" t="str">
        <f>[2]DB!$CW$30</f>
        <v>r</v>
      </c>
      <c r="CZ55" s="180"/>
      <c r="DA55" s="200"/>
      <c r="DB55" s="192"/>
      <c r="DC55" s="332"/>
      <c r="DD55" s="332"/>
      <c r="DE55" s="332"/>
      <c r="DF55" s="332"/>
      <c r="DG55" s="332"/>
    </row>
    <row r="56" spans="2:111" s="145" customFormat="1" ht="20.100000000000001" customHeight="1" x14ac:dyDescent="0.25">
      <c r="B56" s="168"/>
      <c r="C56" s="795">
        <v>4</v>
      </c>
      <c r="D56" s="796" t="s">
        <v>237</v>
      </c>
      <c r="E56" s="797"/>
      <c r="F56" s="189" t="s">
        <v>89</v>
      </c>
      <c r="G56" s="190" t="s">
        <v>91</v>
      </c>
      <c r="H56" s="794">
        <f>[2]DB!$F$31</f>
        <v>115</v>
      </c>
      <c r="I56" s="755"/>
      <c r="J56" s="755">
        <f>[2]DB!$H$31</f>
        <v>115</v>
      </c>
      <c r="K56" s="755"/>
      <c r="L56" s="755">
        <f>[2]DB!$J$31</f>
        <v>115</v>
      </c>
      <c r="M56" s="755"/>
      <c r="N56" s="755">
        <f>[2]DB!$L$31</f>
        <v>115</v>
      </c>
      <c r="O56" s="755"/>
      <c r="P56" s="755">
        <f>[2]DB!$N$31</f>
        <v>115</v>
      </c>
      <c r="Q56" s="755"/>
      <c r="R56" s="755">
        <f>[2]DB!$P$31</f>
        <v>115</v>
      </c>
      <c r="S56" s="755"/>
      <c r="T56" s="755">
        <f>[2]DB!$R$31</f>
        <v>115</v>
      </c>
      <c r="U56" s="755"/>
      <c r="V56" s="755">
        <f>[2]DB!$T$31</f>
        <v>115</v>
      </c>
      <c r="W56" s="755"/>
      <c r="X56" s="755">
        <f>[2]DB!$V$31</f>
        <v>115</v>
      </c>
      <c r="Y56" s="755"/>
      <c r="Z56" s="755">
        <f>[2]DB!$X$31</f>
        <v>115</v>
      </c>
      <c r="AA56" s="755"/>
      <c r="AB56" s="755">
        <f>[2]DB!$Z$31</f>
        <v>115</v>
      </c>
      <c r="AC56" s="755"/>
      <c r="AD56" s="755">
        <f>[2]DB!$AB$31</f>
        <v>115</v>
      </c>
      <c r="AE56" s="755"/>
      <c r="AF56" s="755">
        <f>[2]DB!$AD$31</f>
        <v>0</v>
      </c>
      <c r="AG56" s="755"/>
      <c r="AH56" s="755">
        <f>[2]DB!$AF$31</f>
        <v>115</v>
      </c>
      <c r="AI56" s="755"/>
      <c r="AJ56" s="755">
        <f>[2]DB!$AH$31</f>
        <v>115</v>
      </c>
      <c r="AK56" s="755"/>
      <c r="AL56" s="755">
        <f>[2]DB!$AJ$31</f>
        <v>115</v>
      </c>
      <c r="AM56" s="755"/>
      <c r="AN56" s="755">
        <f>[2]DB!$AL$31</f>
        <v>115</v>
      </c>
      <c r="AO56" s="755"/>
      <c r="AP56" s="755">
        <f>[2]DB!$AN$31</f>
        <v>115</v>
      </c>
      <c r="AQ56" s="755"/>
      <c r="AR56" s="755">
        <f>[2]DB!$AP$31</f>
        <v>115</v>
      </c>
      <c r="AS56" s="755"/>
      <c r="AT56" s="755">
        <f>[2]DB!$AR$31</f>
        <v>115</v>
      </c>
      <c r="AU56" s="755"/>
      <c r="AV56" s="755">
        <f>[2]DB!$AT$31</f>
        <v>115</v>
      </c>
      <c r="AW56" s="755"/>
      <c r="AX56" s="755">
        <f>[2]DB!$AV$31</f>
        <v>115</v>
      </c>
      <c r="AY56" s="755"/>
      <c r="AZ56" s="755">
        <f>[2]DB!$AX$31</f>
        <v>115</v>
      </c>
      <c r="BA56" s="755"/>
      <c r="BB56" s="755">
        <f>[2]DB!$AZ$31</f>
        <v>115</v>
      </c>
      <c r="BC56" s="755"/>
      <c r="BD56" s="755">
        <f>[2]DB!$BB$31</f>
        <v>115</v>
      </c>
      <c r="BE56" s="755"/>
      <c r="BF56" s="755">
        <f>[2]DB!$BD$31</f>
        <v>115</v>
      </c>
      <c r="BG56" s="755"/>
      <c r="BH56" s="755">
        <f>[2]DB!$BF$31</f>
        <v>115</v>
      </c>
      <c r="BI56" s="755"/>
      <c r="BJ56" s="755">
        <f>[2]DB!$BH$31</f>
        <v>115</v>
      </c>
      <c r="BK56" s="755"/>
      <c r="BL56" s="755">
        <f>[2]DB!$BJ$31</f>
        <v>115</v>
      </c>
      <c r="BM56" s="755"/>
      <c r="BN56" s="755">
        <f>[2]DB!$BL$31</f>
        <v>115</v>
      </c>
      <c r="BO56" s="755"/>
      <c r="BP56" s="755">
        <f>[2]DB!$BN$31</f>
        <v>115</v>
      </c>
      <c r="BQ56" s="755"/>
      <c r="BR56" s="755">
        <f>[2]DB!$BP$31</f>
        <v>115</v>
      </c>
      <c r="BS56" s="755"/>
      <c r="BT56" s="755">
        <f>[2]DB!$BR$31</f>
        <v>115</v>
      </c>
      <c r="BU56" s="755"/>
      <c r="BV56" s="755">
        <f>[2]DB!$BT$31</f>
        <v>115</v>
      </c>
      <c r="BW56" s="755"/>
      <c r="BX56" s="755">
        <f>[2]DB!$BV$31</f>
        <v>115</v>
      </c>
      <c r="BY56" s="755"/>
      <c r="BZ56" s="755">
        <f>[2]DB!$BX$31</f>
        <v>115</v>
      </c>
      <c r="CA56" s="755"/>
      <c r="CB56" s="755">
        <f>[2]DB!$BZ$31</f>
        <v>115</v>
      </c>
      <c r="CC56" s="755"/>
      <c r="CD56" s="755">
        <f>[2]DB!$CB$31</f>
        <v>115</v>
      </c>
      <c r="CE56" s="755"/>
      <c r="CF56" s="755">
        <f>[2]DB!$CD$31</f>
        <v>115</v>
      </c>
      <c r="CG56" s="755"/>
      <c r="CH56" s="755">
        <f>[2]DB!$CF$31</f>
        <v>115</v>
      </c>
      <c r="CI56" s="755"/>
      <c r="CJ56" s="755">
        <f>[2]DB!$CH$31</f>
        <v>115</v>
      </c>
      <c r="CK56" s="755"/>
      <c r="CL56" s="755">
        <f>[2]DB!$CJ$31</f>
        <v>115</v>
      </c>
      <c r="CM56" s="755"/>
      <c r="CN56" s="755">
        <f>[2]DB!$CL$31</f>
        <v>115</v>
      </c>
      <c r="CO56" s="755"/>
      <c r="CP56" s="755">
        <f>[2]DB!$CN$31</f>
        <v>115</v>
      </c>
      <c r="CQ56" s="755"/>
      <c r="CR56" s="755">
        <f>[2]DB!$CP$31</f>
        <v>115</v>
      </c>
      <c r="CS56" s="755"/>
      <c r="CT56" s="755">
        <f>[2]DB!$CR$31</f>
        <v>115</v>
      </c>
      <c r="CU56" s="755"/>
      <c r="CV56" s="755">
        <f>[2]DB!$CT$31</f>
        <v>115</v>
      </c>
      <c r="CW56" s="755"/>
      <c r="CX56" s="755">
        <f>[2]DB!$CV$31</f>
        <v>115</v>
      </c>
      <c r="CY56" s="781"/>
      <c r="CZ56" s="177"/>
      <c r="DA56" s="200"/>
      <c r="DB56" s="192"/>
      <c r="DC56" s="332"/>
      <c r="DD56" s="332"/>
      <c r="DE56" s="332"/>
      <c r="DF56" s="332"/>
      <c r="DG56" s="332"/>
    </row>
    <row r="57" spans="2:111" s="145" customFormat="1" ht="20.100000000000001" customHeight="1" x14ac:dyDescent="0.25">
      <c r="B57" s="168"/>
      <c r="C57" s="783"/>
      <c r="D57" s="787"/>
      <c r="E57" s="788"/>
      <c r="F57" s="186" t="s">
        <v>90</v>
      </c>
      <c r="G57" s="153" t="s">
        <v>92</v>
      </c>
      <c r="H57" s="794">
        <f>[2]DB!$F$32</f>
        <v>0</v>
      </c>
      <c r="I57" s="755"/>
      <c r="J57" s="755">
        <f>[2]DB!$H$32</f>
        <v>0</v>
      </c>
      <c r="K57" s="755"/>
      <c r="L57" s="755">
        <f>[2]DB!$J$32</f>
        <v>1</v>
      </c>
      <c r="M57" s="755"/>
      <c r="N57" s="755">
        <f>[2]DB!$L$32</f>
        <v>0</v>
      </c>
      <c r="O57" s="755"/>
      <c r="P57" s="755">
        <f>[2]DB!$N$32</f>
        <v>0</v>
      </c>
      <c r="Q57" s="755"/>
      <c r="R57" s="755">
        <f>[2]DB!$P$32</f>
        <v>2</v>
      </c>
      <c r="S57" s="755"/>
      <c r="T57" s="755">
        <f>[2]DB!$R$32</f>
        <v>0</v>
      </c>
      <c r="U57" s="755"/>
      <c r="V57" s="755">
        <f>[2]DB!$T$32</f>
        <v>0</v>
      </c>
      <c r="W57" s="755"/>
      <c r="X57" s="755">
        <f>[2]DB!$V$32</f>
        <v>0</v>
      </c>
      <c r="Y57" s="755"/>
      <c r="Z57" s="755">
        <f>[2]DB!$X$32</f>
        <v>1</v>
      </c>
      <c r="AA57" s="755"/>
      <c r="AB57" s="755">
        <f>[2]DB!$Z$32</f>
        <v>0</v>
      </c>
      <c r="AC57" s="755"/>
      <c r="AD57" s="755">
        <f>[2]DB!$AB$32</f>
        <v>1</v>
      </c>
      <c r="AE57" s="755"/>
      <c r="AF57" s="755">
        <f>[2]DB!$AD$32</f>
        <v>0</v>
      </c>
      <c r="AG57" s="755"/>
      <c r="AH57" s="755">
        <f>[2]DB!$AF$32</f>
        <v>0</v>
      </c>
      <c r="AI57" s="755"/>
      <c r="AJ57" s="755">
        <f>[2]DB!$AH$32</f>
        <v>2</v>
      </c>
      <c r="AK57" s="755"/>
      <c r="AL57" s="755">
        <f>[2]DB!$AJ$32</f>
        <v>0</v>
      </c>
      <c r="AM57" s="755"/>
      <c r="AN57" s="755">
        <f>[2]DB!$AL$32</f>
        <v>0</v>
      </c>
      <c r="AO57" s="755"/>
      <c r="AP57" s="755">
        <f>[2]DB!$AN$32</f>
        <v>1</v>
      </c>
      <c r="AQ57" s="755"/>
      <c r="AR57" s="755">
        <f>[2]DB!$AP$32</f>
        <v>0</v>
      </c>
      <c r="AS57" s="755"/>
      <c r="AT57" s="755">
        <f>[2]DB!$AR$32</f>
        <v>1</v>
      </c>
      <c r="AU57" s="755"/>
      <c r="AV57" s="755">
        <f>[2]DB!$AT$32</f>
        <v>0</v>
      </c>
      <c r="AW57" s="755"/>
      <c r="AX57" s="755">
        <f>[2]DB!$AV$32</f>
        <v>0</v>
      </c>
      <c r="AY57" s="755"/>
      <c r="AZ57" s="755">
        <f>[2]DB!$AX$32</f>
        <v>2</v>
      </c>
      <c r="BA57" s="755"/>
      <c r="BB57" s="755">
        <f>[2]DB!$AZ$32</f>
        <v>0</v>
      </c>
      <c r="BC57" s="755"/>
      <c r="BD57" s="755">
        <f>[2]DB!$BB$32</f>
        <v>0</v>
      </c>
      <c r="BE57" s="755"/>
      <c r="BF57" s="755">
        <f>[2]DB!$BD$32</f>
        <v>1</v>
      </c>
      <c r="BG57" s="755"/>
      <c r="BH57" s="755">
        <f>[2]DB!$BF$32</f>
        <v>0</v>
      </c>
      <c r="BI57" s="755"/>
      <c r="BJ57" s="755">
        <f>[2]DB!$BH$32</f>
        <v>1</v>
      </c>
      <c r="BK57" s="755"/>
      <c r="BL57" s="755">
        <f>[2]DB!$BJ$32</f>
        <v>0</v>
      </c>
      <c r="BM57" s="755"/>
      <c r="BN57" s="755">
        <f>[2]DB!$BL$32</f>
        <v>0</v>
      </c>
      <c r="BO57" s="755"/>
      <c r="BP57" s="755">
        <f>[2]DB!$BN$32</f>
        <v>2</v>
      </c>
      <c r="BQ57" s="755"/>
      <c r="BR57" s="755">
        <f>[2]DB!$BP$32</f>
        <v>0</v>
      </c>
      <c r="BS57" s="755"/>
      <c r="BT57" s="755">
        <f>[2]DB!$BR$32</f>
        <v>0</v>
      </c>
      <c r="BU57" s="755"/>
      <c r="BV57" s="755">
        <f>[2]DB!$BT$32</f>
        <v>1</v>
      </c>
      <c r="BW57" s="755"/>
      <c r="BX57" s="755">
        <f>[2]DB!$BV$32</f>
        <v>0</v>
      </c>
      <c r="BY57" s="755"/>
      <c r="BZ57" s="755">
        <f>[2]DB!$BX$32</f>
        <v>1</v>
      </c>
      <c r="CA57" s="755"/>
      <c r="CB57" s="755">
        <f>[2]DB!$BZ$32</f>
        <v>0</v>
      </c>
      <c r="CC57" s="755"/>
      <c r="CD57" s="755">
        <f>[2]DB!$CB$32</f>
        <v>0</v>
      </c>
      <c r="CE57" s="755"/>
      <c r="CF57" s="755">
        <f>[2]DB!$CD$32</f>
        <v>2</v>
      </c>
      <c r="CG57" s="755"/>
      <c r="CH57" s="755">
        <f>[2]DB!$CF$32</f>
        <v>0</v>
      </c>
      <c r="CI57" s="755"/>
      <c r="CJ57" s="755">
        <f>[2]DB!$CH$32</f>
        <v>0</v>
      </c>
      <c r="CK57" s="755"/>
      <c r="CL57" s="755">
        <f>[2]DB!$CJ$32</f>
        <v>1</v>
      </c>
      <c r="CM57" s="755"/>
      <c r="CN57" s="755">
        <f>[2]DB!$CL$32</f>
        <v>0</v>
      </c>
      <c r="CO57" s="755"/>
      <c r="CP57" s="755">
        <f>[2]DB!$CN$32</f>
        <v>0</v>
      </c>
      <c r="CQ57" s="755"/>
      <c r="CR57" s="755">
        <f>[2]DB!$CP$32</f>
        <v>1</v>
      </c>
      <c r="CS57" s="755"/>
      <c r="CT57" s="755">
        <f>[2]DB!$CR$32</f>
        <v>0</v>
      </c>
      <c r="CU57" s="755"/>
      <c r="CV57" s="755">
        <f>[2]DB!$CT$32</f>
        <v>0</v>
      </c>
      <c r="CW57" s="755"/>
      <c r="CX57" s="755">
        <f>[2]DB!$CV$32</f>
        <v>2</v>
      </c>
      <c r="CY57" s="781"/>
      <c r="CZ57" s="173"/>
      <c r="DA57" s="200"/>
      <c r="DB57" s="192"/>
      <c r="DC57" s="332"/>
      <c r="DD57" s="332"/>
      <c r="DE57" s="332"/>
      <c r="DF57" s="332"/>
      <c r="DG57" s="332"/>
    </row>
    <row r="58" spans="2:111" s="145" customFormat="1" ht="20.100000000000001" customHeight="1" thickBot="1" x14ac:dyDescent="0.3">
      <c r="B58" s="168"/>
      <c r="C58" s="783"/>
      <c r="D58" s="787"/>
      <c r="E58" s="788"/>
      <c r="F58" s="789" t="s">
        <v>88</v>
      </c>
      <c r="G58" s="790"/>
      <c r="H58" s="752" t="str">
        <f>[2]DB!$F$33</f>
        <v>FSFE stopcharge at around 1200H for FII and dispersing cone cleaning. Duration time 20 minutes.</v>
      </c>
      <c r="I58" s="753"/>
      <c r="J58" s="753"/>
      <c r="K58" s="753"/>
      <c r="L58" s="753"/>
      <c r="M58" s="753"/>
      <c r="N58" s="753"/>
      <c r="O58" s="753"/>
      <c r="P58" s="753"/>
      <c r="Q58" s="753"/>
      <c r="R58" s="753"/>
      <c r="S58" s="753"/>
      <c r="T58" s="753"/>
      <c r="U58" s="753"/>
      <c r="V58" s="753"/>
      <c r="W58" s="753"/>
      <c r="X58" s="753"/>
      <c r="Y58" s="753"/>
      <c r="Z58" s="753"/>
      <c r="AA58" s="753"/>
      <c r="AB58" s="753"/>
      <c r="AC58" s="753"/>
      <c r="AD58" s="753"/>
      <c r="AE58" s="753"/>
      <c r="AF58" s="753"/>
      <c r="AG58" s="753"/>
      <c r="AH58" s="753"/>
      <c r="AI58" s="753"/>
      <c r="AJ58" s="753"/>
      <c r="AK58" s="753"/>
      <c r="AL58" s="753"/>
      <c r="AM58" s="753"/>
      <c r="AN58" s="753"/>
      <c r="AO58" s="753"/>
      <c r="AP58" s="753"/>
      <c r="AQ58" s="753"/>
      <c r="AR58" s="753"/>
      <c r="AS58" s="753"/>
      <c r="AT58" s="753"/>
      <c r="AU58" s="753"/>
      <c r="AV58" s="753"/>
      <c r="AW58" s="753"/>
      <c r="AX58" s="753"/>
      <c r="AY58" s="753"/>
      <c r="AZ58" s="753"/>
      <c r="BA58" s="753"/>
      <c r="BB58" s="753"/>
      <c r="BC58" s="753"/>
      <c r="BD58" s="753"/>
      <c r="BE58" s="753"/>
      <c r="BF58" s="753"/>
      <c r="BG58" s="753"/>
      <c r="BH58" s="753"/>
      <c r="BI58" s="753"/>
      <c r="BJ58" s="753"/>
      <c r="BK58" s="753"/>
      <c r="BL58" s="753"/>
      <c r="BM58" s="753"/>
      <c r="BN58" s="753"/>
      <c r="BO58" s="753"/>
      <c r="BP58" s="753"/>
      <c r="BQ58" s="753"/>
      <c r="BR58" s="753"/>
      <c r="BS58" s="753"/>
      <c r="BT58" s="753"/>
      <c r="BU58" s="753"/>
      <c r="BV58" s="753"/>
      <c r="BW58" s="753"/>
      <c r="BX58" s="753"/>
      <c r="BY58" s="753"/>
      <c r="BZ58" s="753"/>
      <c r="CA58" s="753"/>
      <c r="CB58" s="753"/>
      <c r="CC58" s="753"/>
      <c r="CD58" s="753"/>
      <c r="CE58" s="753"/>
      <c r="CF58" s="753"/>
      <c r="CG58" s="753"/>
      <c r="CH58" s="753"/>
      <c r="CI58" s="753"/>
      <c r="CJ58" s="753"/>
      <c r="CK58" s="753"/>
      <c r="CL58" s="753"/>
      <c r="CM58" s="753"/>
      <c r="CN58" s="753"/>
      <c r="CO58" s="753"/>
      <c r="CP58" s="753"/>
      <c r="CQ58" s="753"/>
      <c r="CR58" s="753"/>
      <c r="CS58" s="753"/>
      <c r="CT58" s="753"/>
      <c r="CU58" s="753"/>
      <c r="CV58" s="753"/>
      <c r="CW58" s="753"/>
      <c r="CX58" s="753"/>
      <c r="CY58" s="753"/>
      <c r="CZ58" s="754"/>
      <c r="DA58" s="200"/>
      <c r="DB58" s="192"/>
      <c r="DC58" s="332"/>
      <c r="DD58" s="332"/>
      <c r="DE58" s="332"/>
      <c r="DF58" s="332"/>
      <c r="DG58" s="332"/>
    </row>
    <row r="59" spans="2:111" s="145" customFormat="1" ht="20.100000000000001" customHeight="1" x14ac:dyDescent="0.25">
      <c r="B59" s="168"/>
      <c r="C59" s="783"/>
      <c r="D59" s="787" t="s">
        <v>77</v>
      </c>
      <c r="E59" s="791"/>
      <c r="F59" s="182" t="s">
        <v>78</v>
      </c>
      <c r="G59" s="154" t="str">
        <f>[2]DB!$E$34</f>
        <v>UNDER REPAIR</v>
      </c>
      <c r="H59" s="220">
        <f>[2]DB!$F$34</f>
        <v>0</v>
      </c>
      <c r="I59" s="220">
        <f>[2]DB!$G$34</f>
        <v>0</v>
      </c>
      <c r="J59" s="220">
        <f>[2]DB!$H$34</f>
        <v>0</v>
      </c>
      <c r="K59" s="220">
        <f>[2]DB!$I$34</f>
        <v>0</v>
      </c>
      <c r="L59" s="220">
        <f>[2]DB!$J$34</f>
        <v>0</v>
      </c>
      <c r="M59" s="220">
        <f>[2]DB!$K$34</f>
        <v>0</v>
      </c>
      <c r="N59" s="220">
        <f>[2]DB!$L$34</f>
        <v>0</v>
      </c>
      <c r="O59" s="220">
        <f>[2]DB!$M$34</f>
        <v>0</v>
      </c>
      <c r="P59" s="220">
        <f>[2]DB!$N$34</f>
        <v>0</v>
      </c>
      <c r="Q59" s="220">
        <f>[2]DB!$O$34</f>
        <v>0</v>
      </c>
      <c r="R59" s="220">
        <f>[2]DB!$P$34</f>
        <v>0</v>
      </c>
      <c r="S59" s="220">
        <f>[2]DB!$Q$34</f>
        <v>0</v>
      </c>
      <c r="T59" s="220">
        <f>[2]DB!$R$34</f>
        <v>0</v>
      </c>
      <c r="U59" s="220">
        <f>[2]DB!$S$34</f>
        <v>0</v>
      </c>
      <c r="V59" s="220">
        <f>[2]DB!$T$34</f>
        <v>0</v>
      </c>
      <c r="W59" s="220">
        <f>[2]DB!$U$34</f>
        <v>0</v>
      </c>
      <c r="X59" s="220">
        <f>[2]DB!$V$34</f>
        <v>0</v>
      </c>
      <c r="Y59" s="220">
        <f>[2]DB!$W$34</f>
        <v>0</v>
      </c>
      <c r="Z59" s="220">
        <f>[2]DB!$X$34</f>
        <v>0</v>
      </c>
      <c r="AA59" s="220">
        <f>[2]DB!$Y$34</f>
        <v>0</v>
      </c>
      <c r="AB59" s="220">
        <f>[2]DB!$Z$34</f>
        <v>0</v>
      </c>
      <c r="AC59" s="220">
        <f>[2]DB!$AA$34</f>
        <v>0</v>
      </c>
      <c r="AD59" s="220">
        <f>[2]DB!$AB$34</f>
        <v>0</v>
      </c>
      <c r="AE59" s="220">
        <f>[2]DB!$AC$34</f>
        <v>0</v>
      </c>
      <c r="AF59" s="220">
        <f>[2]DB!$AD$34</f>
        <v>0</v>
      </c>
      <c r="AG59" s="220">
        <f>[2]DB!$AE$34</f>
        <v>0</v>
      </c>
      <c r="AH59" s="220">
        <f>[2]DB!$AF$34</f>
        <v>0</v>
      </c>
      <c r="AI59" s="220">
        <f>[2]DB!$AG$34</f>
        <v>0</v>
      </c>
      <c r="AJ59" s="220">
        <f>[2]DB!$AH$34</f>
        <v>0</v>
      </c>
      <c r="AK59" s="220">
        <f>[2]DB!$AI$34</f>
        <v>0</v>
      </c>
      <c r="AL59" s="220">
        <f>[2]DB!$AJ$34</f>
        <v>0</v>
      </c>
      <c r="AM59" s="220">
        <f>[2]DB!$AK$34</f>
        <v>0</v>
      </c>
      <c r="AN59" s="220">
        <f>[2]DB!$AL$34</f>
        <v>0</v>
      </c>
      <c r="AO59" s="220">
        <f>[2]DB!$AM$34</f>
        <v>0</v>
      </c>
      <c r="AP59" s="220">
        <f>[2]DB!$AN$34</f>
        <v>0</v>
      </c>
      <c r="AQ59" s="220">
        <f>[2]DB!$AO$34</f>
        <v>0</v>
      </c>
      <c r="AR59" s="220">
        <f>[2]DB!$AP$34</f>
        <v>0</v>
      </c>
      <c r="AS59" s="220">
        <f>[2]DB!$AQ$34</f>
        <v>0</v>
      </c>
      <c r="AT59" s="220">
        <f>[2]DB!$AR$34</f>
        <v>0</v>
      </c>
      <c r="AU59" s="220">
        <f>[2]DB!$AS$34</f>
        <v>0</v>
      </c>
      <c r="AV59" s="220">
        <f>[2]DB!$AT$34</f>
        <v>0</v>
      </c>
      <c r="AW59" s="220">
        <f>[2]DB!$AU$34</f>
        <v>0</v>
      </c>
      <c r="AX59" s="220">
        <f>[2]DB!$AV$34</f>
        <v>0</v>
      </c>
      <c r="AY59" s="220">
        <f>[2]DB!$AW$34</f>
        <v>0</v>
      </c>
      <c r="AZ59" s="220">
        <f>[2]DB!$AX$34</f>
        <v>0</v>
      </c>
      <c r="BA59" s="220">
        <f>[2]DB!$AY$34</f>
        <v>0</v>
      </c>
      <c r="BB59" s="220">
        <f>[2]DB!$AZ$34</f>
        <v>0</v>
      </c>
      <c r="BC59" s="220">
        <f>[2]DB!$BA$34</f>
        <v>0</v>
      </c>
      <c r="BD59" s="220">
        <f>[2]DB!$BB$34</f>
        <v>0</v>
      </c>
      <c r="BE59" s="220">
        <f>[2]DB!$BC$34</f>
        <v>0</v>
      </c>
      <c r="BF59" s="220">
        <f>[2]DB!$BD$34</f>
        <v>0</v>
      </c>
      <c r="BG59" s="220">
        <f>[2]DB!$BE$34</f>
        <v>0</v>
      </c>
      <c r="BH59" s="220">
        <f>[2]DB!$BF$34</f>
        <v>0</v>
      </c>
      <c r="BI59" s="220">
        <f>[2]DB!$BG$34</f>
        <v>0</v>
      </c>
      <c r="BJ59" s="220">
        <f>[2]DB!$BH$34</f>
        <v>0</v>
      </c>
      <c r="BK59" s="220">
        <f>[2]DB!$BI$34</f>
        <v>0</v>
      </c>
      <c r="BL59" s="220">
        <f>[2]DB!$BJ$34</f>
        <v>0</v>
      </c>
      <c r="BM59" s="220">
        <f>[2]DB!$BK$34</f>
        <v>0</v>
      </c>
      <c r="BN59" s="220">
        <f>[2]DB!$BL$34</f>
        <v>0</v>
      </c>
      <c r="BO59" s="220">
        <f>[2]DB!$BM$34</f>
        <v>0</v>
      </c>
      <c r="BP59" s="220">
        <f>[2]DB!$BN$34</f>
        <v>0</v>
      </c>
      <c r="BQ59" s="220">
        <f>[2]DB!$BO$34</f>
        <v>0</v>
      </c>
      <c r="BR59" s="220">
        <f>[2]DB!$BP$34</f>
        <v>0</v>
      </c>
      <c r="BS59" s="220">
        <f>[2]DB!$BQ$34</f>
        <v>0</v>
      </c>
      <c r="BT59" s="220">
        <f>[2]DB!$BR$34</f>
        <v>0</v>
      </c>
      <c r="BU59" s="220">
        <f>[2]DB!$BS$34</f>
        <v>0</v>
      </c>
      <c r="BV59" s="220">
        <f>[2]DB!$BT$34</f>
        <v>0</v>
      </c>
      <c r="BW59" s="220">
        <f>[2]DB!$BU$34</f>
        <v>0</v>
      </c>
      <c r="BX59" s="220">
        <f>[2]DB!$BV$34</f>
        <v>0</v>
      </c>
      <c r="BY59" s="220">
        <f>[2]DB!$BW$34</f>
        <v>0</v>
      </c>
      <c r="BZ59" s="220">
        <f>[2]DB!$BX$34</f>
        <v>0</v>
      </c>
      <c r="CA59" s="220">
        <f>[2]DB!$BY$34</f>
        <v>0</v>
      </c>
      <c r="CB59" s="220">
        <f>[2]DB!$BZ$34</f>
        <v>0</v>
      </c>
      <c r="CC59" s="220">
        <f>[2]DB!$CA$34</f>
        <v>0</v>
      </c>
      <c r="CD59" s="220">
        <f>[2]DB!$CB$34</f>
        <v>0</v>
      </c>
      <c r="CE59" s="220">
        <f>[2]DB!$CC$34</f>
        <v>0</v>
      </c>
      <c r="CF59" s="220">
        <f>[2]DB!$CD$34</f>
        <v>0</v>
      </c>
      <c r="CG59" s="220">
        <f>[2]DB!$CE$34</f>
        <v>0</v>
      </c>
      <c r="CH59" s="220">
        <f>[2]DB!$CF$34</f>
        <v>0</v>
      </c>
      <c r="CI59" s="220">
        <f>[2]DB!$CG$34</f>
        <v>0</v>
      </c>
      <c r="CJ59" s="220">
        <f>[2]DB!$CH$34</f>
        <v>0</v>
      </c>
      <c r="CK59" s="220">
        <f>[2]DB!$CI$34</f>
        <v>0</v>
      </c>
      <c r="CL59" s="220">
        <f>[2]DB!$CJ$34</f>
        <v>0</v>
      </c>
      <c r="CM59" s="220">
        <f>[2]DB!$CK$34</f>
        <v>0</v>
      </c>
      <c r="CN59" s="220">
        <f>[2]DB!$CL$34</f>
        <v>0</v>
      </c>
      <c r="CO59" s="220">
        <f>[2]DB!$CM$34</f>
        <v>0</v>
      </c>
      <c r="CP59" s="220">
        <f>[2]DB!$CN$34</f>
        <v>0</v>
      </c>
      <c r="CQ59" s="220">
        <f>[2]DB!$CO$34</f>
        <v>0</v>
      </c>
      <c r="CR59" s="220">
        <f>[2]DB!$CP$34</f>
        <v>0</v>
      </c>
      <c r="CS59" s="220">
        <f>[2]DB!$CQ$34</f>
        <v>0</v>
      </c>
      <c r="CT59" s="220">
        <f>[2]DB!$CR$34</f>
        <v>0</v>
      </c>
      <c r="CU59" s="220">
        <f>[2]DB!$CS$34</f>
        <v>0</v>
      </c>
      <c r="CV59" s="220">
        <f>[2]DB!$CT$34</f>
        <v>0</v>
      </c>
      <c r="CW59" s="220">
        <f>[2]DB!$CU$34</f>
        <v>0</v>
      </c>
      <c r="CX59" s="220">
        <f>[2]DB!$CV$34</f>
        <v>0</v>
      </c>
      <c r="CY59" s="221">
        <f>[2]DB!$CW$34</f>
        <v>0</v>
      </c>
      <c r="CZ59" s="222"/>
      <c r="DA59" s="200"/>
      <c r="DB59" s="192"/>
      <c r="DC59" s="332"/>
      <c r="DD59" s="332"/>
      <c r="DE59" s="332"/>
      <c r="DF59" s="332"/>
      <c r="DG59" s="332"/>
    </row>
    <row r="60" spans="2:111" s="145" customFormat="1" ht="20.100000000000001" customHeight="1" x14ac:dyDescent="0.25">
      <c r="B60" s="168"/>
      <c r="C60" s="783"/>
      <c r="D60" s="787"/>
      <c r="E60" s="791"/>
      <c r="F60" s="183" t="s">
        <v>79</v>
      </c>
      <c r="G60" s="155" t="str">
        <f>[2]DB!$E$35</f>
        <v>OPERATING</v>
      </c>
      <c r="H60" s="162" t="str">
        <f>[2]DB!$F$35</f>
        <v>c</v>
      </c>
      <c r="I60" s="163" t="str">
        <f>[2]DB!$G$35</f>
        <v>c</v>
      </c>
      <c r="J60" s="163" t="str">
        <f>[2]DB!$H$35</f>
        <v>c</v>
      </c>
      <c r="K60" s="163" t="str">
        <f>[2]DB!$I$35</f>
        <v>c</v>
      </c>
      <c r="L60" s="163" t="str">
        <f>[2]DB!$J$35</f>
        <v>c</v>
      </c>
      <c r="M60" s="163" t="str">
        <f>[2]DB!$K$35</f>
        <v>c</v>
      </c>
      <c r="N60" s="163" t="str">
        <f>[2]DB!$L$35</f>
        <v>c</v>
      </c>
      <c r="O60" s="163" t="str">
        <f>[2]DB!$M$35</f>
        <v>c</v>
      </c>
      <c r="P60" s="163" t="str">
        <f>[2]DB!$N$35</f>
        <v>c</v>
      </c>
      <c r="Q60" s="163" t="str">
        <f>[2]DB!$O$35</f>
        <v>c</v>
      </c>
      <c r="R60" s="163" t="str">
        <f>[2]DB!$P$35</f>
        <v>c</v>
      </c>
      <c r="S60" s="163" t="str">
        <f>[2]DB!$Q$35</f>
        <v>c</v>
      </c>
      <c r="T60" s="163" t="str">
        <f>[2]DB!$R$35</f>
        <v>c</v>
      </c>
      <c r="U60" s="163" t="str">
        <f>[2]DB!$S$35</f>
        <v>c</v>
      </c>
      <c r="V60" s="163" t="str">
        <f>[2]DB!$T$35</f>
        <v>c</v>
      </c>
      <c r="W60" s="163" t="str">
        <f>[2]DB!$U$35</f>
        <v>c</v>
      </c>
      <c r="X60" s="163">
        <f>[2]DB!$V$35</f>
        <v>0</v>
      </c>
      <c r="Y60" s="163">
        <f>[2]DB!$W$35</f>
        <v>0</v>
      </c>
      <c r="Z60" s="163">
        <f>[2]DB!$X$35</f>
        <v>0</v>
      </c>
      <c r="AA60" s="163">
        <f>[2]DB!$Y$35</f>
        <v>0</v>
      </c>
      <c r="AB60" s="163">
        <f>[2]DB!$Z$35</f>
        <v>0</v>
      </c>
      <c r="AC60" s="163">
        <f>[2]DB!$AA$35</f>
        <v>0</v>
      </c>
      <c r="AD60" s="163">
        <f>[2]DB!$AB$35</f>
        <v>0</v>
      </c>
      <c r="AE60" s="163">
        <f>[2]DB!$AC$35</f>
        <v>0</v>
      </c>
      <c r="AF60" s="163">
        <f>[2]DB!$AD$35</f>
        <v>0</v>
      </c>
      <c r="AG60" s="163">
        <f>[2]DB!$AE$35</f>
        <v>0</v>
      </c>
      <c r="AH60" s="163">
        <f>[2]DB!$AF$35</f>
        <v>0</v>
      </c>
      <c r="AI60" s="163">
        <f>[2]DB!$AG$35</f>
        <v>0</v>
      </c>
      <c r="AJ60" s="163">
        <f>[2]DB!$AH$35</f>
        <v>0</v>
      </c>
      <c r="AK60" s="163">
        <f>[2]DB!$AI$35</f>
        <v>0</v>
      </c>
      <c r="AL60" s="163">
        <f>[2]DB!$AJ$35</f>
        <v>0</v>
      </c>
      <c r="AM60" s="163">
        <f>[2]DB!$AK$35</f>
        <v>0</v>
      </c>
      <c r="AN60" s="163">
        <f>[2]DB!$AL$35</f>
        <v>0</v>
      </c>
      <c r="AO60" s="163" t="str">
        <f>[2]DB!$AM$35</f>
        <v>s</v>
      </c>
      <c r="AP60" s="163" t="str">
        <f>[2]DB!$AN$35</f>
        <v>s</v>
      </c>
      <c r="AQ60" s="163" t="str">
        <f>[2]DB!$AO$35</f>
        <v>s</v>
      </c>
      <c r="AR60" s="163" t="str">
        <f>[2]DB!$AP$35</f>
        <v>s</v>
      </c>
      <c r="AS60" s="163">
        <f>[2]DB!$AQ$35</f>
        <v>0</v>
      </c>
      <c r="AT60" s="163" t="str">
        <f>[2]DB!$AR$35</f>
        <v>s</v>
      </c>
      <c r="AU60" s="163" t="str">
        <f>[2]DB!$AS$35</f>
        <v>s</v>
      </c>
      <c r="AV60" s="163" t="str">
        <f>[2]DB!$AT$35</f>
        <v>s</v>
      </c>
      <c r="AW60" s="163">
        <f>[2]DB!$AU$35</f>
        <v>0</v>
      </c>
      <c r="AX60" s="163" t="str">
        <f>[2]DB!$AV$35</f>
        <v>s</v>
      </c>
      <c r="AY60" s="163" t="str">
        <f>[2]DB!$AW$35</f>
        <v>s</v>
      </c>
      <c r="AZ60" s="163" t="str">
        <f>[2]DB!$AX$35</f>
        <v>s</v>
      </c>
      <c r="BA60" s="163">
        <f>[2]DB!$AY$35</f>
        <v>0</v>
      </c>
      <c r="BB60" s="163">
        <f>[2]DB!$AZ$35</f>
        <v>0</v>
      </c>
      <c r="BC60" s="163" t="str">
        <f>[2]DB!$BA$35</f>
        <v>c</v>
      </c>
      <c r="BD60" s="163" t="str">
        <f>[2]DB!$BB$35</f>
        <v>c</v>
      </c>
      <c r="BE60" s="163" t="str">
        <f>[2]DB!$BC$35</f>
        <v>c</v>
      </c>
      <c r="BF60" s="163" t="str">
        <f>[2]DB!$BD$35</f>
        <v>c</v>
      </c>
      <c r="BG60" s="163" t="str">
        <f>[2]DB!$BE$35</f>
        <v>c</v>
      </c>
      <c r="BH60" s="163" t="str">
        <f>[2]DB!$BF$35</f>
        <v>c</v>
      </c>
      <c r="BI60" s="163" t="str">
        <f>[2]DB!$BG$35</f>
        <v>c</v>
      </c>
      <c r="BJ60" s="163" t="str">
        <f>[2]DB!$BH$35</f>
        <v>c</v>
      </c>
      <c r="BK60" s="163" t="str">
        <f>[2]DB!$BI$35</f>
        <v>c</v>
      </c>
      <c r="BL60" s="163" t="str">
        <f>[2]DB!$BJ$35</f>
        <v>c</v>
      </c>
      <c r="BM60" s="163" t="str">
        <f>[2]DB!$BK$35</f>
        <v>c</v>
      </c>
      <c r="BN60" s="163" t="str">
        <f>[2]DB!$BL$35</f>
        <v>c</v>
      </c>
      <c r="BO60" s="163" t="str">
        <f>[2]DB!$BM$35</f>
        <v>c</v>
      </c>
      <c r="BP60" s="163" t="str">
        <f>[2]DB!$BN$35</f>
        <v>c</v>
      </c>
      <c r="BQ60" s="163" t="str">
        <f>[2]DB!$BO$35</f>
        <v>c</v>
      </c>
      <c r="BR60" s="163" t="str">
        <f>[2]DB!$BP$35</f>
        <v>c</v>
      </c>
      <c r="BS60" s="163">
        <f>[2]DB!$BQ$35</f>
        <v>0</v>
      </c>
      <c r="BT60" s="163">
        <f>[2]DB!$BR$35</f>
        <v>0</v>
      </c>
      <c r="BU60" s="163">
        <f>[2]DB!$BS$35</f>
        <v>0</v>
      </c>
      <c r="BV60" s="163">
        <f>[2]DB!$BT$35</f>
        <v>0</v>
      </c>
      <c r="BW60" s="163">
        <f>[2]DB!$BU$35</f>
        <v>0</v>
      </c>
      <c r="BX60" s="163">
        <f>[2]DB!$BV$35</f>
        <v>0</v>
      </c>
      <c r="BY60" s="163">
        <f>[2]DB!$BW$35</f>
        <v>0</v>
      </c>
      <c r="BZ60" s="163">
        <f>[2]DB!$BX$35</f>
        <v>0</v>
      </c>
      <c r="CA60" s="163">
        <f>[2]DB!$BY$35</f>
        <v>0</v>
      </c>
      <c r="CB60" s="163">
        <f>[2]DB!$BZ$35</f>
        <v>0</v>
      </c>
      <c r="CC60" s="163">
        <f>[2]DB!$CA$35</f>
        <v>0</v>
      </c>
      <c r="CD60" s="163">
        <f>[2]DB!$CB$35</f>
        <v>0</v>
      </c>
      <c r="CE60" s="163">
        <f>[2]DB!$CC$35</f>
        <v>0</v>
      </c>
      <c r="CF60" s="163">
        <f>[2]DB!$CD$35</f>
        <v>0</v>
      </c>
      <c r="CG60" s="163">
        <f>[2]DB!$CE$35</f>
        <v>0</v>
      </c>
      <c r="CH60" s="163">
        <f>[2]DB!$CF$35</f>
        <v>0</v>
      </c>
      <c r="CI60" s="163">
        <f>[2]DB!$CG$35</f>
        <v>0</v>
      </c>
      <c r="CJ60" s="163">
        <f>[2]DB!$CH$35</f>
        <v>0</v>
      </c>
      <c r="CK60" s="163">
        <f>[2]DB!$CI$35</f>
        <v>0</v>
      </c>
      <c r="CL60" s="163" t="str">
        <f>[2]DB!$CJ$35</f>
        <v>s</v>
      </c>
      <c r="CM60" s="163" t="str">
        <f>[2]DB!$CK$35</f>
        <v>s</v>
      </c>
      <c r="CN60" s="163" t="str">
        <f>[2]DB!$CL$35</f>
        <v>s</v>
      </c>
      <c r="CO60" s="163" t="str">
        <f>[2]DB!$CM$35</f>
        <v>s</v>
      </c>
      <c r="CP60" s="163">
        <f>[2]DB!$CN$35</f>
        <v>0</v>
      </c>
      <c r="CQ60" s="163" t="str">
        <f>[2]DB!$CO$35</f>
        <v>s</v>
      </c>
      <c r="CR60" s="163" t="str">
        <f>[2]DB!$CP$35</f>
        <v>s</v>
      </c>
      <c r="CS60" s="163" t="str">
        <f>[2]DB!$CQ$35</f>
        <v>s</v>
      </c>
      <c r="CT60" s="163">
        <f>[2]DB!$CR$35</f>
        <v>0</v>
      </c>
      <c r="CU60" s="163" t="str">
        <f>[2]DB!$CS$35</f>
        <v>s</v>
      </c>
      <c r="CV60" s="163" t="str">
        <f>[2]DB!$CT$35</f>
        <v>s</v>
      </c>
      <c r="CW60" s="163" t="str">
        <f>[2]DB!$CU$35</f>
        <v>s</v>
      </c>
      <c r="CX60" s="163">
        <f>[2]DB!$CV$35</f>
        <v>0</v>
      </c>
      <c r="CY60" s="169">
        <f>[2]DB!$CW$35</f>
        <v>0</v>
      </c>
      <c r="CZ60" s="174"/>
      <c r="DA60" s="200"/>
      <c r="DB60" s="192"/>
      <c r="DC60" s="332"/>
      <c r="DD60" s="332"/>
      <c r="DE60" s="332"/>
      <c r="DF60" s="332"/>
      <c r="DG60" s="332"/>
    </row>
    <row r="61" spans="2:111" s="145" customFormat="1" ht="20.100000000000001" customHeight="1" x14ac:dyDescent="0.25">
      <c r="B61" s="168"/>
      <c r="C61" s="783"/>
      <c r="D61" s="787"/>
      <c r="E61" s="791"/>
      <c r="F61" s="183" t="s">
        <v>80</v>
      </c>
      <c r="G61" s="155" t="str">
        <f>[2]DB!$E$36</f>
        <v>OPERATING</v>
      </c>
      <c r="H61" s="162">
        <f>[2]DB!$F$36</f>
        <v>0</v>
      </c>
      <c r="I61" s="163">
        <f>[2]DB!$G$36</f>
        <v>0</v>
      </c>
      <c r="J61" s="163">
        <f>[2]DB!$H$36</f>
        <v>0</v>
      </c>
      <c r="K61" s="163">
        <f>[2]DB!$I$36</f>
        <v>0</v>
      </c>
      <c r="L61" s="163">
        <f>[2]DB!$J$36</f>
        <v>0</v>
      </c>
      <c r="M61" s="163">
        <f>[2]DB!$K$36</f>
        <v>0</v>
      </c>
      <c r="N61" s="163">
        <f>[2]DB!$L$36</f>
        <v>0</v>
      </c>
      <c r="O61" s="163">
        <f>[2]DB!$M$36</f>
        <v>0</v>
      </c>
      <c r="P61" s="163">
        <f>[2]DB!$N$36</f>
        <v>0</v>
      </c>
      <c r="Q61" s="163">
        <f>[2]DB!$O$36</f>
        <v>0</v>
      </c>
      <c r="R61" s="163">
        <f>[2]DB!$P$36</f>
        <v>0</v>
      </c>
      <c r="S61" s="163">
        <f>[2]DB!$Q$36</f>
        <v>0</v>
      </c>
      <c r="T61" s="163">
        <f>[2]DB!$R$36</f>
        <v>0</v>
      </c>
      <c r="U61" s="163">
        <f>[2]DB!$S$36</f>
        <v>0</v>
      </c>
      <c r="V61" s="163">
        <f>[2]DB!$T$36</f>
        <v>0</v>
      </c>
      <c r="W61" s="163">
        <f>[2]DB!$U$36</f>
        <v>0</v>
      </c>
      <c r="X61" s="163">
        <f>[2]DB!$V$36</f>
        <v>0</v>
      </c>
      <c r="Y61" s="163">
        <f>[2]DB!$W$36</f>
        <v>0</v>
      </c>
      <c r="Z61" s="163" t="str">
        <f>[2]DB!$X$36</f>
        <v>s</v>
      </c>
      <c r="AA61" s="163" t="str">
        <f>[2]DB!$Y$36</f>
        <v>s</v>
      </c>
      <c r="AB61" s="163" t="str">
        <f>[2]DB!$Z$36</f>
        <v>s</v>
      </c>
      <c r="AC61" s="163" t="str">
        <f>[2]DB!$AA$36</f>
        <v>s</v>
      </c>
      <c r="AD61" s="163">
        <f>[2]DB!$AB$36</f>
        <v>0</v>
      </c>
      <c r="AE61" s="163" t="str">
        <f>[2]DB!$AC$36</f>
        <v>s</v>
      </c>
      <c r="AF61" s="163" t="str">
        <f>[2]DB!$AD$36</f>
        <v>s</v>
      </c>
      <c r="AG61" s="163" t="str">
        <f>[2]DB!$AE$36</f>
        <v>s</v>
      </c>
      <c r="AH61" s="163">
        <f>[2]DB!$AF$36</f>
        <v>0</v>
      </c>
      <c r="AI61" s="163" t="str">
        <f>[2]DB!$AG$36</f>
        <v>s</v>
      </c>
      <c r="AJ61" s="163" t="str">
        <f>[2]DB!$AH$36</f>
        <v>s</v>
      </c>
      <c r="AK61" s="163" t="str">
        <f>[2]DB!$AI$36</f>
        <v>s</v>
      </c>
      <c r="AL61" s="163">
        <f>[2]DB!$AJ$36</f>
        <v>0</v>
      </c>
      <c r="AM61" s="163">
        <f>[2]DB!$AK$36</f>
        <v>0</v>
      </c>
      <c r="AN61" s="163" t="str">
        <f>[2]DB!$AL$36</f>
        <v>c</v>
      </c>
      <c r="AO61" s="163" t="str">
        <f>[2]DB!$AM$36</f>
        <v>c</v>
      </c>
      <c r="AP61" s="163" t="str">
        <f>[2]DB!$AN$36</f>
        <v>c</v>
      </c>
      <c r="AQ61" s="163" t="str">
        <f>[2]DB!$AO$36</f>
        <v>c</v>
      </c>
      <c r="AR61" s="163" t="str">
        <f>[2]DB!$AP$36</f>
        <v>c</v>
      </c>
      <c r="AS61" s="163" t="str">
        <f>[2]DB!$AQ$36</f>
        <v>c</v>
      </c>
      <c r="AT61" s="163" t="str">
        <f>[2]DB!$AR$36</f>
        <v>c</v>
      </c>
      <c r="AU61" s="163" t="str">
        <f>[2]DB!$AS$36</f>
        <v>c</v>
      </c>
      <c r="AV61" s="163" t="str">
        <f>[2]DB!$AT$36</f>
        <v>c</v>
      </c>
      <c r="AW61" s="163" t="str">
        <f>[2]DB!$AU$36</f>
        <v>c</v>
      </c>
      <c r="AX61" s="163" t="str">
        <f>[2]DB!$AV$36</f>
        <v>c</v>
      </c>
      <c r="AY61" s="163" t="str">
        <f>[2]DB!$AW$36</f>
        <v>c</v>
      </c>
      <c r="AZ61" s="163" t="str">
        <f>[2]DB!$AX$36</f>
        <v>c</v>
      </c>
      <c r="BA61" s="163" t="str">
        <f>[2]DB!$AY$36</f>
        <v>c</v>
      </c>
      <c r="BB61" s="163" t="str">
        <f>[2]DB!$AZ$36</f>
        <v>c</v>
      </c>
      <c r="BC61" s="163" t="str">
        <f>[2]DB!$BA$36</f>
        <v>c</v>
      </c>
      <c r="BD61" s="163">
        <f>[2]DB!$BB$36</f>
        <v>0</v>
      </c>
      <c r="BE61" s="163">
        <f>[2]DB!$BC$36</f>
        <v>0</v>
      </c>
      <c r="BF61" s="163">
        <f>[2]DB!$BD$36</f>
        <v>0</v>
      </c>
      <c r="BG61" s="163">
        <f>[2]DB!$BE$36</f>
        <v>0</v>
      </c>
      <c r="BH61" s="163">
        <f>[2]DB!$BF$36</f>
        <v>0</v>
      </c>
      <c r="BI61" s="163">
        <f>[2]DB!$BG$36</f>
        <v>0</v>
      </c>
      <c r="BJ61" s="163">
        <f>[2]DB!$BH$36</f>
        <v>0</v>
      </c>
      <c r="BK61" s="163">
        <f>[2]DB!$BI$36</f>
        <v>0</v>
      </c>
      <c r="BL61" s="163">
        <f>[2]DB!$BJ$36</f>
        <v>0</v>
      </c>
      <c r="BM61" s="163">
        <f>[2]DB!$BK$36</f>
        <v>0</v>
      </c>
      <c r="BN61" s="163">
        <f>[2]DB!$BL$36</f>
        <v>0</v>
      </c>
      <c r="BO61" s="163">
        <f>[2]DB!$BM$36</f>
        <v>0</v>
      </c>
      <c r="BP61" s="163">
        <f>[2]DB!$BN$36</f>
        <v>0</v>
      </c>
      <c r="BQ61" s="163">
        <f>[2]DB!$BO$36</f>
        <v>0</v>
      </c>
      <c r="BR61" s="163">
        <f>[2]DB!$BP$36</f>
        <v>0</v>
      </c>
      <c r="BS61" s="163">
        <f>[2]DB!$BQ$36</f>
        <v>0</v>
      </c>
      <c r="BT61" s="163">
        <f>[2]DB!$BR$36</f>
        <v>0</v>
      </c>
      <c r="BU61" s="163" t="str">
        <f>[2]DB!$BS$36</f>
        <v>s</v>
      </c>
      <c r="BV61" s="163" t="str">
        <f>[2]DB!$BT$36</f>
        <v>s</v>
      </c>
      <c r="BW61" s="163" t="str">
        <f>[2]DB!$BU$36</f>
        <v>s</v>
      </c>
      <c r="BX61" s="163" t="str">
        <f>[2]DB!$BV$36</f>
        <v>s</v>
      </c>
      <c r="BY61" s="163">
        <f>[2]DB!$BW$36</f>
        <v>0</v>
      </c>
      <c r="BZ61" s="163" t="str">
        <f>[2]DB!$BX$36</f>
        <v>s</v>
      </c>
      <c r="CA61" s="163" t="str">
        <f>[2]DB!$BY$36</f>
        <v>s</v>
      </c>
      <c r="CB61" s="163" t="str">
        <f>[2]DB!$BZ$36</f>
        <v>s</v>
      </c>
      <c r="CC61" s="163">
        <f>[2]DB!$CA$36</f>
        <v>0</v>
      </c>
      <c r="CD61" s="163" t="str">
        <f>[2]DB!$CB$36</f>
        <v>s</v>
      </c>
      <c r="CE61" s="163" t="str">
        <f>[2]DB!$CC$36</f>
        <v>s</v>
      </c>
      <c r="CF61" s="163" t="str">
        <f>[2]DB!$CD$36</f>
        <v>s</v>
      </c>
      <c r="CG61" s="163">
        <f>[2]DB!$CE$36</f>
        <v>0</v>
      </c>
      <c r="CH61" s="163">
        <f>[2]DB!$CF$36</f>
        <v>0</v>
      </c>
      <c r="CI61" s="163" t="str">
        <f>[2]DB!$CG$36</f>
        <v>c</v>
      </c>
      <c r="CJ61" s="163" t="str">
        <f>[2]DB!$CH$36</f>
        <v>c</v>
      </c>
      <c r="CK61" s="163" t="str">
        <f>[2]DB!$CI$36</f>
        <v>c</v>
      </c>
      <c r="CL61" s="163" t="str">
        <f>[2]DB!$CJ$36</f>
        <v>c</v>
      </c>
      <c r="CM61" s="163" t="str">
        <f>[2]DB!$CK$36</f>
        <v>c</v>
      </c>
      <c r="CN61" s="163" t="str">
        <f>[2]DB!$CL$36</f>
        <v>c</v>
      </c>
      <c r="CO61" s="163" t="str">
        <f>[2]DB!$CM$36</f>
        <v>c</v>
      </c>
      <c r="CP61" s="163" t="str">
        <f>[2]DB!$CN$36</f>
        <v>c</v>
      </c>
      <c r="CQ61" s="163" t="str">
        <f>[2]DB!$CO$36</f>
        <v>c</v>
      </c>
      <c r="CR61" s="163" t="str">
        <f>[2]DB!$CP$36</f>
        <v>c</v>
      </c>
      <c r="CS61" s="163" t="str">
        <f>[2]DB!$CQ$36</f>
        <v>c</v>
      </c>
      <c r="CT61" s="163" t="str">
        <f>[2]DB!$CR$36</f>
        <v>c</v>
      </c>
      <c r="CU61" s="163" t="str">
        <f>[2]DB!$CS$36</f>
        <v>c</v>
      </c>
      <c r="CV61" s="163" t="str">
        <f>[2]DB!$CT$36</f>
        <v>c</v>
      </c>
      <c r="CW61" s="163" t="str">
        <f>[2]DB!$CU$36</f>
        <v>c</v>
      </c>
      <c r="CX61" s="163" t="str">
        <f>[2]DB!$CV$36</f>
        <v>c</v>
      </c>
      <c r="CY61" s="169">
        <f>[2]DB!$CW$36</f>
        <v>0</v>
      </c>
      <c r="CZ61" s="174"/>
      <c r="DA61" s="200"/>
      <c r="DB61" s="192"/>
      <c r="DC61" s="332"/>
      <c r="DD61" s="332"/>
      <c r="DE61" s="332"/>
      <c r="DF61" s="332"/>
      <c r="DG61" s="332"/>
    </row>
    <row r="62" spans="2:111" s="145" customFormat="1" ht="20.100000000000001" customHeight="1" x14ac:dyDescent="0.25">
      <c r="B62" s="168"/>
      <c r="C62" s="783"/>
      <c r="D62" s="787"/>
      <c r="E62" s="791"/>
      <c r="F62" s="183" t="s">
        <v>81</v>
      </c>
      <c r="G62" s="155" t="str">
        <f>[2]DB!$E$37</f>
        <v>OPERATING</v>
      </c>
      <c r="H62" s="217">
        <f>[2]DB!$F$37</f>
        <v>0</v>
      </c>
      <c r="I62" s="217" t="str">
        <f>[2]DB!$G$37</f>
        <v>s</v>
      </c>
      <c r="J62" s="217" t="str">
        <f>[2]DB!$H$37</f>
        <v>s</v>
      </c>
      <c r="K62" s="217" t="str">
        <f>[2]DB!$I$37</f>
        <v>s</v>
      </c>
      <c r="L62" s="217" t="str">
        <f>[2]DB!$J$37</f>
        <v>s</v>
      </c>
      <c r="M62" s="217">
        <f>[2]DB!$K$37</f>
        <v>0</v>
      </c>
      <c r="N62" s="217" t="str">
        <f>[2]DB!$L$37</f>
        <v>s</v>
      </c>
      <c r="O62" s="217" t="str">
        <f>[2]DB!$M$37</f>
        <v>s</v>
      </c>
      <c r="P62" s="217" t="str">
        <f>[2]DB!$N$37</f>
        <v>s</v>
      </c>
      <c r="Q62" s="217">
        <f>[2]DB!$O$37</f>
        <v>0</v>
      </c>
      <c r="R62" s="217" t="str">
        <f>[2]DB!$P$37</f>
        <v>s</v>
      </c>
      <c r="S62" s="217" t="str">
        <f>[2]DB!$Q$37</f>
        <v>s</v>
      </c>
      <c r="T62" s="217" t="str">
        <f>[2]DB!$R$37</f>
        <v>s</v>
      </c>
      <c r="U62" s="217">
        <f>[2]DB!$S$37</f>
        <v>0</v>
      </c>
      <c r="V62" s="217">
        <f>[2]DB!$T$37</f>
        <v>0</v>
      </c>
      <c r="W62" s="217" t="str">
        <f>[2]DB!$U$37</f>
        <v>c</v>
      </c>
      <c r="X62" s="217" t="str">
        <f>[2]DB!$V$37</f>
        <v>c</v>
      </c>
      <c r="Y62" s="217" t="str">
        <f>[2]DB!$W$37</f>
        <v>c</v>
      </c>
      <c r="Z62" s="217" t="str">
        <f>[2]DB!$X$37</f>
        <v>c</v>
      </c>
      <c r="AA62" s="217" t="str">
        <f>[2]DB!$Y$37</f>
        <v>c</v>
      </c>
      <c r="AB62" s="217" t="str">
        <f>[2]DB!$Z$37</f>
        <v>c</v>
      </c>
      <c r="AC62" s="217" t="str">
        <f>[2]DB!$AA$37</f>
        <v>c</v>
      </c>
      <c r="AD62" s="217" t="str">
        <f>[2]DB!$AB$37</f>
        <v>c</v>
      </c>
      <c r="AE62" s="217" t="str">
        <f>[2]DB!$AC$37</f>
        <v>c</v>
      </c>
      <c r="AF62" s="217" t="str">
        <f>[2]DB!$AD$37</f>
        <v>c</v>
      </c>
      <c r="AG62" s="217" t="str">
        <f>[2]DB!$AE$37</f>
        <v>c</v>
      </c>
      <c r="AH62" s="217" t="str">
        <f>[2]DB!$AF$37</f>
        <v>c</v>
      </c>
      <c r="AI62" s="217" t="str">
        <f>[2]DB!$AG$37</f>
        <v>c</v>
      </c>
      <c r="AJ62" s="217" t="str">
        <f>[2]DB!$AH$37</f>
        <v>c</v>
      </c>
      <c r="AK62" s="217" t="str">
        <f>[2]DB!$AI$37</f>
        <v>c</v>
      </c>
      <c r="AL62" s="217" t="str">
        <f>[2]DB!$AJ$37</f>
        <v>c</v>
      </c>
      <c r="AM62" s="217">
        <f>[2]DB!$AK$37</f>
        <v>0</v>
      </c>
      <c r="AN62" s="217">
        <f>[2]DB!$AL$37</f>
        <v>0</v>
      </c>
      <c r="AO62" s="217">
        <f>[2]DB!$AM$37</f>
        <v>0</v>
      </c>
      <c r="AP62" s="217">
        <f>[2]DB!$AN$37</f>
        <v>0</v>
      </c>
      <c r="AQ62" s="217">
        <f>[2]DB!$AO$37</f>
        <v>0</v>
      </c>
      <c r="AR62" s="217">
        <f>[2]DB!$AP$37</f>
        <v>0</v>
      </c>
      <c r="AS62" s="217">
        <f>[2]DB!$AQ$37</f>
        <v>0</v>
      </c>
      <c r="AT62" s="217">
        <f>[2]DB!$AR$37</f>
        <v>0</v>
      </c>
      <c r="AU62" s="217">
        <f>[2]DB!$AS$37</f>
        <v>0</v>
      </c>
      <c r="AV62" s="217">
        <f>[2]DB!$AT$37</f>
        <v>0</v>
      </c>
      <c r="AW62" s="217">
        <f>[2]DB!$AU$37</f>
        <v>0</v>
      </c>
      <c r="AX62" s="217">
        <f>[2]DB!$AV$37</f>
        <v>0</v>
      </c>
      <c r="AY62" s="217">
        <f>[2]DB!$AW$37</f>
        <v>0</v>
      </c>
      <c r="AZ62" s="217">
        <f>[2]DB!$AX$37</f>
        <v>0</v>
      </c>
      <c r="BA62" s="217">
        <f>[2]DB!$AY$37</f>
        <v>0</v>
      </c>
      <c r="BB62" s="217">
        <f>[2]DB!$AZ$37</f>
        <v>0</v>
      </c>
      <c r="BC62" s="217">
        <f>[2]DB!$BA$37</f>
        <v>0</v>
      </c>
      <c r="BD62" s="217">
        <f>[2]DB!$BB$37</f>
        <v>0</v>
      </c>
      <c r="BE62" s="217">
        <f>[2]DB!$BC$37</f>
        <v>0</v>
      </c>
      <c r="BF62" s="217" t="str">
        <f>[2]DB!$BD$37</f>
        <v>s</v>
      </c>
      <c r="BG62" s="217" t="str">
        <f>[2]DB!$BE$37</f>
        <v>s</v>
      </c>
      <c r="BH62" s="217" t="str">
        <f>[2]DB!$BF$37</f>
        <v>s</v>
      </c>
      <c r="BI62" s="217" t="str">
        <f>[2]DB!$BG$37</f>
        <v>s</v>
      </c>
      <c r="BJ62" s="217">
        <f>[2]DB!$BH$37</f>
        <v>0</v>
      </c>
      <c r="BK62" s="217" t="str">
        <f>[2]DB!$BI$37</f>
        <v>s</v>
      </c>
      <c r="BL62" s="217" t="str">
        <f>[2]DB!$BJ$37</f>
        <v>s</v>
      </c>
      <c r="BM62" s="217" t="str">
        <f>[2]DB!$BK$37</f>
        <v>s</v>
      </c>
      <c r="BN62" s="217">
        <f>[2]DB!$BL$37</f>
        <v>0</v>
      </c>
      <c r="BO62" s="217" t="str">
        <f>[2]DB!$BM$37</f>
        <v>s</v>
      </c>
      <c r="BP62" s="217" t="str">
        <f>[2]DB!$BN$37</f>
        <v>s</v>
      </c>
      <c r="BQ62" s="217" t="str">
        <f>[2]DB!$BO$37</f>
        <v>s</v>
      </c>
      <c r="BR62" s="217">
        <f>[2]DB!$BP$37</f>
        <v>0</v>
      </c>
      <c r="BS62" s="217">
        <f>[2]DB!$BQ$37</f>
        <v>0</v>
      </c>
      <c r="BT62" s="217" t="str">
        <f>[2]DB!$BR$37</f>
        <v>c</v>
      </c>
      <c r="BU62" s="217" t="str">
        <f>[2]DB!$BS$37</f>
        <v>c</v>
      </c>
      <c r="BV62" s="217" t="str">
        <f>[2]DB!$BT$37</f>
        <v>c</v>
      </c>
      <c r="BW62" s="217" t="str">
        <f>[2]DB!$BU$37</f>
        <v>c</v>
      </c>
      <c r="BX62" s="217" t="str">
        <f>[2]DB!$BV$37</f>
        <v>c</v>
      </c>
      <c r="BY62" s="217" t="str">
        <f>[2]DB!$BW$37</f>
        <v>c</v>
      </c>
      <c r="BZ62" s="217" t="str">
        <f>[2]DB!$BX$37</f>
        <v>c</v>
      </c>
      <c r="CA62" s="217" t="str">
        <f>[2]DB!$BY$37</f>
        <v>c</v>
      </c>
      <c r="CB62" s="217" t="str">
        <f>[2]DB!$BZ$37</f>
        <v>c</v>
      </c>
      <c r="CC62" s="217" t="str">
        <f>[2]DB!$CA$37</f>
        <v>c</v>
      </c>
      <c r="CD62" s="217" t="str">
        <f>[2]DB!$CB$37</f>
        <v>c</v>
      </c>
      <c r="CE62" s="217" t="str">
        <f>[2]DB!$CC$37</f>
        <v>c</v>
      </c>
      <c r="CF62" s="217" t="str">
        <f>[2]DB!$CD$37</f>
        <v>c</v>
      </c>
      <c r="CG62" s="217" t="str">
        <f>[2]DB!$CE$37</f>
        <v>c</v>
      </c>
      <c r="CH62" s="217" t="str">
        <f>[2]DB!$CF$37</f>
        <v>c</v>
      </c>
      <c r="CI62" s="217" t="str">
        <f>[2]DB!$CG$37</f>
        <v>c</v>
      </c>
      <c r="CJ62" s="217">
        <f>[2]DB!$CH$37</f>
        <v>0</v>
      </c>
      <c r="CK62" s="217">
        <f>[2]DB!$CI$37</f>
        <v>0</v>
      </c>
      <c r="CL62" s="217">
        <f>[2]DB!$CJ$37</f>
        <v>0</v>
      </c>
      <c r="CM62" s="217">
        <f>[2]DB!$CK$37</f>
        <v>0</v>
      </c>
      <c r="CN62" s="217">
        <f>[2]DB!$CL$37</f>
        <v>0</v>
      </c>
      <c r="CO62" s="217">
        <f>[2]DB!$CM$37</f>
        <v>0</v>
      </c>
      <c r="CP62" s="217">
        <f>[2]DB!$CN$37</f>
        <v>0</v>
      </c>
      <c r="CQ62" s="217">
        <f>[2]DB!$CO$37</f>
        <v>0</v>
      </c>
      <c r="CR62" s="217">
        <f>[2]DB!$CP$37</f>
        <v>0</v>
      </c>
      <c r="CS62" s="217">
        <f>[2]DB!$CQ$37</f>
        <v>0</v>
      </c>
      <c r="CT62" s="217">
        <f>[2]DB!$CR$37</f>
        <v>0</v>
      </c>
      <c r="CU62" s="217">
        <f>[2]DB!$CS$37</f>
        <v>0</v>
      </c>
      <c r="CV62" s="217">
        <f>[2]DB!$CT$37</f>
        <v>0</v>
      </c>
      <c r="CW62" s="217">
        <f>[2]DB!$CU$37</f>
        <v>0</v>
      </c>
      <c r="CX62" s="217">
        <f>[2]DB!$CV$37</f>
        <v>0</v>
      </c>
      <c r="CY62" s="218">
        <f>[2]DB!$CW$37</f>
        <v>0</v>
      </c>
      <c r="CZ62" s="219"/>
      <c r="DA62" s="200"/>
      <c r="DB62" s="192"/>
      <c r="DC62" s="332"/>
      <c r="DD62" s="332"/>
      <c r="DE62" s="332"/>
      <c r="DF62" s="332"/>
      <c r="DG62" s="332"/>
    </row>
    <row r="63" spans="2:111" s="145" customFormat="1" ht="20.100000000000001" customHeight="1" x14ac:dyDescent="0.25">
      <c r="B63" s="168"/>
      <c r="C63" s="783"/>
      <c r="D63" s="787" t="s">
        <v>82</v>
      </c>
      <c r="E63" s="791"/>
      <c r="F63" s="184" t="s">
        <v>83</v>
      </c>
      <c r="G63" s="156">
        <f>[2]DB!$E$38</f>
        <v>0</v>
      </c>
      <c r="H63" s="162">
        <f>[2]DB!$F$38</f>
        <v>0</v>
      </c>
      <c r="I63" s="163">
        <f>[2]DB!$G$38</f>
        <v>0</v>
      </c>
      <c r="J63" s="163">
        <f>[2]DB!$H$38</f>
        <v>0</v>
      </c>
      <c r="K63" s="163">
        <f>[2]DB!$I$38</f>
        <v>0</v>
      </c>
      <c r="L63" s="163">
        <f>[2]DB!$J$38</f>
        <v>0</v>
      </c>
      <c r="M63" s="163">
        <f>[2]DB!$K$38</f>
        <v>0</v>
      </c>
      <c r="N63" s="163">
        <f>[2]DB!$L$38</f>
        <v>0</v>
      </c>
      <c r="O63" s="163">
        <f>[2]DB!$M$38</f>
        <v>0</v>
      </c>
      <c r="P63" s="163">
        <f>[2]DB!$N$38</f>
        <v>0</v>
      </c>
      <c r="Q63" s="163">
        <f>[2]DB!$O$38</f>
        <v>0</v>
      </c>
      <c r="R63" s="163">
        <f>[2]DB!$P$38</f>
        <v>0</v>
      </c>
      <c r="S63" s="163">
        <f>[2]DB!$Q$38</f>
        <v>0</v>
      </c>
      <c r="T63" s="163">
        <f>[2]DB!$R$38</f>
        <v>0</v>
      </c>
      <c r="U63" s="163">
        <f>[2]DB!$S$38</f>
        <v>0</v>
      </c>
      <c r="V63" s="163">
        <f>[2]DB!$T$38</f>
        <v>0</v>
      </c>
      <c r="W63" s="163">
        <f>[2]DB!$U$38</f>
        <v>0</v>
      </c>
      <c r="X63" s="163">
        <f>[2]DB!$V$38</f>
        <v>0</v>
      </c>
      <c r="Y63" s="163">
        <f>[2]DB!$W$38</f>
        <v>0</v>
      </c>
      <c r="Z63" s="163">
        <f>[2]DB!$X$38</f>
        <v>0</v>
      </c>
      <c r="AA63" s="163">
        <f>[2]DB!$Y$38</f>
        <v>0</v>
      </c>
      <c r="AB63" s="163">
        <f>[2]DB!$Z$38</f>
        <v>0</v>
      </c>
      <c r="AC63" s="163">
        <f>[2]DB!$AA$38</f>
        <v>0</v>
      </c>
      <c r="AD63" s="163">
        <f>[2]DB!$AB$38</f>
        <v>0</v>
      </c>
      <c r="AE63" s="163">
        <f>[2]DB!$AC$38</f>
        <v>0</v>
      </c>
      <c r="AF63" s="163">
        <f>[2]DB!$AD$38</f>
        <v>0</v>
      </c>
      <c r="AG63" s="163">
        <f>[2]DB!$AE$38</f>
        <v>0</v>
      </c>
      <c r="AH63" s="163">
        <f>[2]DB!$AF$38</f>
        <v>0</v>
      </c>
      <c r="AI63" s="163">
        <f>[2]DB!$AG$38</f>
        <v>0</v>
      </c>
      <c r="AJ63" s="163">
        <f>[2]DB!$AH$38</f>
        <v>0</v>
      </c>
      <c r="AK63" s="163">
        <f>[2]DB!$AI$38</f>
        <v>0</v>
      </c>
      <c r="AL63" s="163">
        <f>[2]DB!$AJ$38</f>
        <v>0</v>
      </c>
      <c r="AM63" s="163">
        <f>[2]DB!$AK$38</f>
        <v>0</v>
      </c>
      <c r="AN63" s="163">
        <f>[2]DB!$AL$38</f>
        <v>0</v>
      </c>
      <c r="AO63" s="163">
        <f>[2]DB!$AM$38</f>
        <v>0</v>
      </c>
      <c r="AP63" s="163">
        <f>[2]DB!$AN$38</f>
        <v>0</v>
      </c>
      <c r="AQ63" s="163">
        <f>[2]DB!$AO$38</f>
        <v>0</v>
      </c>
      <c r="AR63" s="163">
        <f>[2]DB!$AP$38</f>
        <v>0</v>
      </c>
      <c r="AS63" s="163">
        <f>[2]DB!$AQ$38</f>
        <v>0</v>
      </c>
      <c r="AT63" s="163">
        <f>[2]DB!$AR$38</f>
        <v>0</v>
      </c>
      <c r="AU63" s="163">
        <f>[2]DB!$AS$38</f>
        <v>0</v>
      </c>
      <c r="AV63" s="163">
        <f>[2]DB!$AT$38</f>
        <v>0</v>
      </c>
      <c r="AW63" s="163">
        <f>[2]DB!$AU$38</f>
        <v>0</v>
      </c>
      <c r="AX63" s="163">
        <f>[2]DB!$AV$38</f>
        <v>0</v>
      </c>
      <c r="AY63" s="163">
        <f>[2]DB!$AW$38</f>
        <v>0</v>
      </c>
      <c r="AZ63" s="163">
        <f>[2]DB!$AX$38</f>
        <v>0</v>
      </c>
      <c r="BA63" s="163">
        <f>[2]DB!$AY$38</f>
        <v>0</v>
      </c>
      <c r="BB63" s="163">
        <f>[2]DB!$AZ$38</f>
        <v>0</v>
      </c>
      <c r="BC63" s="163">
        <f>[2]DB!$BA$38</f>
        <v>0</v>
      </c>
      <c r="BD63" s="163">
        <f>[2]DB!$BB$38</f>
        <v>0</v>
      </c>
      <c r="BE63" s="163">
        <f>[2]DB!$BC$38</f>
        <v>0</v>
      </c>
      <c r="BF63" s="163">
        <f>[2]DB!$BD$38</f>
        <v>0</v>
      </c>
      <c r="BG63" s="163" t="str">
        <f>[2]DB!$BE$38</f>
        <v>r</v>
      </c>
      <c r="BH63" s="163" t="str">
        <f>[2]DB!$BF$38</f>
        <v>r</v>
      </c>
      <c r="BI63" s="163" t="str">
        <f>[2]DB!$BG$38</f>
        <v>r</v>
      </c>
      <c r="BJ63" s="163" t="str">
        <f>[2]DB!$BH$38</f>
        <v>r</v>
      </c>
      <c r="BK63" s="163" t="str">
        <f>[2]DB!$BI$38</f>
        <v>r</v>
      </c>
      <c r="BL63" s="163" t="str">
        <f>[2]DB!$BJ$38</f>
        <v>r</v>
      </c>
      <c r="BM63" s="163" t="str">
        <f>[2]DB!$BK$38</f>
        <v>r</v>
      </c>
      <c r="BN63" s="163" t="str">
        <f>[2]DB!$BL$38</f>
        <v>r</v>
      </c>
      <c r="BO63" s="163" t="str">
        <f>[2]DB!$BM$38</f>
        <v>r</v>
      </c>
      <c r="BP63" s="163" t="str">
        <f>[2]DB!$BN$38</f>
        <v>r</v>
      </c>
      <c r="BQ63" s="163" t="str">
        <f>[2]DB!$BO$38</f>
        <v>r</v>
      </c>
      <c r="BR63" s="163" t="str">
        <f>[2]DB!$BP$38</f>
        <v>r</v>
      </c>
      <c r="BS63" s="163" t="str">
        <f>[2]DB!$BQ$38</f>
        <v>r</v>
      </c>
      <c r="BT63" s="163" t="str">
        <f>[2]DB!$BR$38</f>
        <v>r</v>
      </c>
      <c r="BU63" s="163" t="str">
        <f>[2]DB!$BS$38</f>
        <v>r</v>
      </c>
      <c r="BV63" s="163" t="str">
        <f>[2]DB!$BT$38</f>
        <v>r</v>
      </c>
      <c r="BW63" s="163" t="str">
        <f>[2]DB!$BU$38</f>
        <v>r</v>
      </c>
      <c r="BX63" s="163" t="str">
        <f>[2]DB!$BV$38</f>
        <v>r</v>
      </c>
      <c r="BY63" s="163" t="str">
        <f>[2]DB!$BW$38</f>
        <v>r</v>
      </c>
      <c r="BZ63" s="163" t="str">
        <f>[2]DB!$BX$38</f>
        <v>r</v>
      </c>
      <c r="CA63" s="163" t="str">
        <f>[2]DB!$BY$38</f>
        <v>r</v>
      </c>
      <c r="CB63" s="163">
        <f>[2]DB!$BZ$38</f>
        <v>0</v>
      </c>
      <c r="CC63" s="163">
        <f>[2]DB!$CA$38</f>
        <v>0</v>
      </c>
      <c r="CD63" s="163" t="str">
        <f>[2]DB!$CB$38</f>
        <v>ca</v>
      </c>
      <c r="CE63" s="163" t="str">
        <f>[2]DB!$CC$38</f>
        <v>ca</v>
      </c>
      <c r="CF63" s="163" t="str">
        <f>[2]DB!$CD$38</f>
        <v>ca</v>
      </c>
      <c r="CG63" s="163" t="str">
        <f>[2]DB!$CE$38</f>
        <v>ca</v>
      </c>
      <c r="CH63" s="163" t="str">
        <f>[2]DB!$CF$38</f>
        <v>ca</v>
      </c>
      <c r="CI63" s="163" t="str">
        <f>[2]DB!$CG$38</f>
        <v>ca</v>
      </c>
      <c r="CJ63" s="163" t="str">
        <f>[2]DB!$CH$38</f>
        <v>ca</v>
      </c>
      <c r="CK63" s="163" t="str">
        <f>[2]DB!$CI$38</f>
        <v>ca</v>
      </c>
      <c r="CL63" s="163" t="str">
        <f>[2]DB!$CJ$38</f>
        <v>ca</v>
      </c>
      <c r="CM63" s="163" t="str">
        <f>[2]DB!$CK$38</f>
        <v>ca</v>
      </c>
      <c r="CN63" s="163" t="str">
        <f>[2]DB!$CL$38</f>
        <v>ca</v>
      </c>
      <c r="CO63" s="163" t="str">
        <f>[2]DB!$CM$38</f>
        <v>ca</v>
      </c>
      <c r="CP63" s="163" t="str">
        <f>[2]DB!$CN$38</f>
        <v>ca</v>
      </c>
      <c r="CQ63" s="163" t="str">
        <f>[2]DB!$CO$38</f>
        <v>ca</v>
      </c>
      <c r="CR63" s="163" t="str">
        <f>[2]DB!$CP$38</f>
        <v>ca</v>
      </c>
      <c r="CS63" s="163" t="str">
        <f>[2]DB!$CQ$38</f>
        <v>ca</v>
      </c>
      <c r="CT63" s="163" t="str">
        <f>[2]DB!$CR$38</f>
        <v>ca</v>
      </c>
      <c r="CU63" s="163" t="str">
        <f>[2]DB!$CS$38</f>
        <v>ca</v>
      </c>
      <c r="CV63" s="163" t="str">
        <f>[2]DB!$CT$38</f>
        <v>ca</v>
      </c>
      <c r="CW63" s="163" t="str">
        <f>[2]DB!$CU$38</f>
        <v>ca</v>
      </c>
      <c r="CX63" s="163" t="str">
        <f>[2]DB!$CV$38</f>
        <v>ca</v>
      </c>
      <c r="CY63" s="169" t="str">
        <f>[2]DB!$CW$38</f>
        <v>ca</v>
      </c>
      <c r="CZ63" s="174"/>
      <c r="DA63" s="200"/>
      <c r="DB63" s="192"/>
      <c r="DC63" s="332"/>
      <c r="DD63" s="332"/>
      <c r="DE63" s="332"/>
      <c r="DF63" s="332"/>
      <c r="DG63" s="332"/>
    </row>
    <row r="64" spans="2:111" s="145" customFormat="1" ht="20.100000000000001" customHeight="1" thickBot="1" x14ac:dyDescent="0.3">
      <c r="B64" s="168"/>
      <c r="C64" s="784"/>
      <c r="D64" s="792"/>
      <c r="E64" s="793"/>
      <c r="F64" s="187" t="s">
        <v>84</v>
      </c>
      <c r="G64" s="188">
        <f>[2]DB!$E$39</f>
        <v>0</v>
      </c>
      <c r="H64" s="178" t="str">
        <f>[2]DB!$F$39</f>
        <v>r</v>
      </c>
      <c r="I64" s="178" t="str">
        <f>[2]DB!$G$39</f>
        <v>r</v>
      </c>
      <c r="J64" s="178" t="str">
        <f>[2]DB!$H$39</f>
        <v>r</v>
      </c>
      <c r="K64" s="178" t="str">
        <f>[2]DB!$I$39</f>
        <v>r</v>
      </c>
      <c r="L64" s="178" t="str">
        <f>[2]DB!$J$39</f>
        <v>r</v>
      </c>
      <c r="M64" s="178" t="str">
        <f>[2]DB!$K$39</f>
        <v>r</v>
      </c>
      <c r="N64" s="178" t="str">
        <f>[2]DB!$L$39</f>
        <v>r</v>
      </c>
      <c r="O64" s="178" t="str">
        <f>[2]DB!$M$39</f>
        <v>r</v>
      </c>
      <c r="P64" s="178" t="str">
        <f>[2]DB!$N$39</f>
        <v>r</v>
      </c>
      <c r="Q64" s="178" t="str">
        <f>[2]DB!$O$39</f>
        <v>r</v>
      </c>
      <c r="R64" s="178" t="str">
        <f>[2]DB!$P$39</f>
        <v>r</v>
      </c>
      <c r="S64" s="178" t="str">
        <f>[2]DB!$Q$39</f>
        <v>r</v>
      </c>
      <c r="T64" s="178" t="str">
        <f>[2]DB!$R$39</f>
        <v>r</v>
      </c>
      <c r="U64" s="178" t="str">
        <f>[2]DB!$S$39</f>
        <v>r</v>
      </c>
      <c r="V64" s="178" t="str">
        <f>[2]DB!$T$39</f>
        <v>r</v>
      </c>
      <c r="W64" s="178" t="str">
        <f>[2]DB!$U$39</f>
        <v>r</v>
      </c>
      <c r="X64" s="178" t="str">
        <f>[2]DB!$V$39</f>
        <v>r</v>
      </c>
      <c r="Y64" s="178" t="str">
        <f>[2]DB!$W$39</f>
        <v>r</v>
      </c>
      <c r="Z64" s="178" t="str">
        <f>[2]DB!$X$39</f>
        <v>r</v>
      </c>
      <c r="AA64" s="178" t="str">
        <f>[2]DB!$Y$39</f>
        <v>r</v>
      </c>
      <c r="AB64" s="178" t="str">
        <f>[2]DB!$Z$39</f>
        <v>r</v>
      </c>
      <c r="AC64" s="178">
        <f>[2]DB!$AA$39</f>
        <v>0</v>
      </c>
      <c r="AD64" s="178">
        <f>[2]DB!$AB$39</f>
        <v>0</v>
      </c>
      <c r="AE64" s="178">
        <f>[2]DB!$AC$39</f>
        <v>0</v>
      </c>
      <c r="AF64" s="178" t="str">
        <f>[2]DB!$AD$39</f>
        <v>ca</v>
      </c>
      <c r="AG64" s="178" t="str">
        <f>[2]DB!$AE$39</f>
        <v>ca</v>
      </c>
      <c r="AH64" s="178" t="str">
        <f>[2]DB!$AF$39</f>
        <v>ca</v>
      </c>
      <c r="AI64" s="178" t="str">
        <f>[2]DB!$AG$39</f>
        <v>ca</v>
      </c>
      <c r="AJ64" s="178" t="str">
        <f>[2]DB!$AH$39</f>
        <v>ca</v>
      </c>
      <c r="AK64" s="178" t="str">
        <f>[2]DB!$AI$39</f>
        <v>ca</v>
      </c>
      <c r="AL64" s="178" t="str">
        <f>[2]DB!$AJ$39</f>
        <v>ca</v>
      </c>
      <c r="AM64" s="178" t="str">
        <f>[2]DB!$AK$39</f>
        <v>ca</v>
      </c>
      <c r="AN64" s="178" t="str">
        <f>[2]DB!$AL$39</f>
        <v>ca</v>
      </c>
      <c r="AO64" s="178" t="str">
        <f>[2]DB!$AM$39</f>
        <v>ca</v>
      </c>
      <c r="AP64" s="178" t="str">
        <f>[2]DB!$AN$39</f>
        <v>ca</v>
      </c>
      <c r="AQ64" s="178" t="str">
        <f>[2]DB!$AO$39</f>
        <v>ca</v>
      </c>
      <c r="AR64" s="178" t="str">
        <f>[2]DB!$AP$39</f>
        <v>ca</v>
      </c>
      <c r="AS64" s="178" t="str">
        <f>[2]DB!$AQ$39</f>
        <v>ca</v>
      </c>
      <c r="AT64" s="178" t="str">
        <f>[2]DB!$AR$39</f>
        <v>ca</v>
      </c>
      <c r="AU64" s="178" t="str">
        <f>[2]DB!$AS$39</f>
        <v>ca</v>
      </c>
      <c r="AV64" s="178" t="str">
        <f>[2]DB!$AT$39</f>
        <v>ca</v>
      </c>
      <c r="AW64" s="178" t="str">
        <f>[2]DB!$AU$39</f>
        <v>ca</v>
      </c>
      <c r="AX64" s="178" t="str">
        <f>[2]DB!$AV$39</f>
        <v>ca</v>
      </c>
      <c r="AY64" s="178" t="str">
        <f>[2]DB!$AW$39</f>
        <v>ca</v>
      </c>
      <c r="AZ64" s="178">
        <f>[2]DB!$AX$39</f>
        <v>0</v>
      </c>
      <c r="BA64" s="178">
        <f>[2]DB!$AY$39</f>
        <v>0</v>
      </c>
      <c r="BB64" s="178">
        <f>[2]DB!$AZ$39</f>
        <v>0</v>
      </c>
      <c r="BC64" s="178">
        <f>[2]DB!$BA$39</f>
        <v>0</v>
      </c>
      <c r="BD64" s="178">
        <f>[2]DB!$BB$39</f>
        <v>0</v>
      </c>
      <c r="BE64" s="178">
        <f>[2]DB!$BC$39</f>
        <v>0</v>
      </c>
      <c r="BF64" s="178">
        <f>[2]DB!$BD$39</f>
        <v>0</v>
      </c>
      <c r="BG64" s="178">
        <f>[2]DB!$BE$39</f>
        <v>0</v>
      </c>
      <c r="BH64" s="178">
        <f>[2]DB!$BF$39</f>
        <v>0</v>
      </c>
      <c r="BI64" s="178">
        <f>[2]DB!$BG$39</f>
        <v>0</v>
      </c>
      <c r="BJ64" s="178">
        <f>[2]DB!$BH$39</f>
        <v>0</v>
      </c>
      <c r="BK64" s="178">
        <f>[2]DB!$BI$39</f>
        <v>0</v>
      </c>
      <c r="BL64" s="178">
        <f>[2]DB!$BJ$39</f>
        <v>0</v>
      </c>
      <c r="BM64" s="178">
        <f>[2]DB!$BK$39</f>
        <v>0</v>
      </c>
      <c r="BN64" s="178">
        <f>[2]DB!$BL$39</f>
        <v>0</v>
      </c>
      <c r="BO64" s="178">
        <f>[2]DB!$BM$39</f>
        <v>0</v>
      </c>
      <c r="BP64" s="178">
        <f>[2]DB!$BN$39</f>
        <v>0</v>
      </c>
      <c r="BQ64" s="178">
        <f>[2]DB!$BO$39</f>
        <v>0</v>
      </c>
      <c r="BR64" s="178">
        <f>[2]DB!$BP$39</f>
        <v>0</v>
      </c>
      <c r="BS64" s="178">
        <f>[2]DB!$BQ$39</f>
        <v>0</v>
      </c>
      <c r="BT64" s="178">
        <f>[2]DB!$BR$39</f>
        <v>0</v>
      </c>
      <c r="BU64" s="178">
        <f>[2]DB!$BS$39</f>
        <v>0</v>
      </c>
      <c r="BV64" s="178">
        <f>[2]DB!$BT$39</f>
        <v>0</v>
      </c>
      <c r="BW64" s="178">
        <f>[2]DB!$BU$39</f>
        <v>0</v>
      </c>
      <c r="BX64" s="178">
        <f>[2]DB!$BV$39</f>
        <v>0</v>
      </c>
      <c r="BY64" s="178">
        <f>[2]DB!$BW$39</f>
        <v>0</v>
      </c>
      <c r="BZ64" s="178">
        <f>[2]DB!$BX$39</f>
        <v>0</v>
      </c>
      <c r="CA64" s="178">
        <f>[2]DB!$BY$39</f>
        <v>0</v>
      </c>
      <c r="CB64" s="178">
        <f>[2]DB!$BZ$39</f>
        <v>0</v>
      </c>
      <c r="CC64" s="178">
        <f>[2]DB!$CA$39</f>
        <v>0</v>
      </c>
      <c r="CD64" s="178">
        <f>[2]DB!$CB$39</f>
        <v>0</v>
      </c>
      <c r="CE64" s="178">
        <f>[2]DB!$CC$39</f>
        <v>0</v>
      </c>
      <c r="CF64" s="178">
        <f>[2]DB!$CD$39</f>
        <v>0</v>
      </c>
      <c r="CG64" s="178">
        <f>[2]DB!$CE$39</f>
        <v>0</v>
      </c>
      <c r="CH64" s="178">
        <f>[2]DB!$CF$39</f>
        <v>0</v>
      </c>
      <c r="CI64" s="178">
        <f>[2]DB!$CG$39</f>
        <v>0</v>
      </c>
      <c r="CJ64" s="178">
        <f>[2]DB!$CH$39</f>
        <v>0</v>
      </c>
      <c r="CK64" s="178">
        <f>[2]DB!$CI$39</f>
        <v>0</v>
      </c>
      <c r="CL64" s="178">
        <f>[2]DB!$CJ$39</f>
        <v>0</v>
      </c>
      <c r="CM64" s="178">
        <f>[2]DB!$CK$39</f>
        <v>0</v>
      </c>
      <c r="CN64" s="178">
        <f>[2]DB!$CL$39</f>
        <v>0</v>
      </c>
      <c r="CO64" s="178">
        <f>[2]DB!$CM$39</f>
        <v>0</v>
      </c>
      <c r="CP64" s="178">
        <f>[2]DB!$CN$39</f>
        <v>0</v>
      </c>
      <c r="CQ64" s="178">
        <f>[2]DB!$CO$39</f>
        <v>0</v>
      </c>
      <c r="CR64" s="178">
        <f>[2]DB!$CP$39</f>
        <v>0</v>
      </c>
      <c r="CS64" s="178">
        <f>[2]DB!$CQ$39</f>
        <v>0</v>
      </c>
      <c r="CT64" s="178">
        <f>[2]DB!$CR$39</f>
        <v>0</v>
      </c>
      <c r="CU64" s="178">
        <f>[2]DB!$CS$39</f>
        <v>0</v>
      </c>
      <c r="CV64" s="178">
        <f>[2]DB!$CT$39</f>
        <v>0</v>
      </c>
      <c r="CW64" s="178">
        <f>[2]DB!$CU$39</f>
        <v>0</v>
      </c>
      <c r="CX64" s="178">
        <f>[2]DB!$CV$39</f>
        <v>0</v>
      </c>
      <c r="CY64" s="179">
        <f>[2]DB!$CW$39</f>
        <v>0</v>
      </c>
      <c r="CZ64" s="180"/>
      <c r="DA64" s="200"/>
      <c r="DB64" s="192"/>
      <c r="DC64" s="332"/>
      <c r="DD64" s="332"/>
      <c r="DE64" s="332"/>
      <c r="DF64" s="332"/>
      <c r="DG64" s="332"/>
    </row>
    <row r="65" spans="2:583" s="145" customFormat="1" ht="20.100000000000001" customHeight="1" x14ac:dyDescent="0.25">
      <c r="B65" s="168"/>
      <c r="C65" s="782">
        <v>5</v>
      </c>
      <c r="D65" s="796" t="s">
        <v>237</v>
      </c>
      <c r="E65" s="797"/>
      <c r="F65" s="189" t="s">
        <v>89</v>
      </c>
      <c r="G65" s="190" t="s">
        <v>91</v>
      </c>
      <c r="H65" s="794">
        <f>[2]DB!$F$40</f>
        <v>112</v>
      </c>
      <c r="I65" s="755"/>
      <c r="J65" s="755">
        <f>[2]DB!$H$40</f>
        <v>112</v>
      </c>
      <c r="K65" s="755"/>
      <c r="L65" s="755">
        <f>[2]DB!$J$40</f>
        <v>112</v>
      </c>
      <c r="M65" s="755"/>
      <c r="N65" s="755">
        <f>[2]DB!$L$40</f>
        <v>112</v>
      </c>
      <c r="O65" s="755"/>
      <c r="P65" s="755">
        <f>[2]DB!$N$40</f>
        <v>112</v>
      </c>
      <c r="Q65" s="755"/>
      <c r="R65" s="755">
        <f>[2]DB!$P$40</f>
        <v>112</v>
      </c>
      <c r="S65" s="755"/>
      <c r="T65" s="755">
        <f>[2]DB!$R$40</f>
        <v>112</v>
      </c>
      <c r="U65" s="755"/>
      <c r="V65" s="755">
        <f>[2]DB!$T$40</f>
        <v>112</v>
      </c>
      <c r="W65" s="755"/>
      <c r="X65" s="755">
        <f>[2]DB!$V$40</f>
        <v>112</v>
      </c>
      <c r="Y65" s="755"/>
      <c r="Z65" s="755">
        <f>[2]DB!$X$40</f>
        <v>112</v>
      </c>
      <c r="AA65" s="755"/>
      <c r="AB65" s="755">
        <f>[2]DB!$Z$40</f>
        <v>0</v>
      </c>
      <c r="AC65" s="755"/>
      <c r="AD65" s="755">
        <f>[2]DB!$AB$40</f>
        <v>112</v>
      </c>
      <c r="AE65" s="755"/>
      <c r="AF65" s="755">
        <f>[2]DB!$AD$40</f>
        <v>112</v>
      </c>
      <c r="AG65" s="755"/>
      <c r="AH65" s="755">
        <f>[2]DB!$AF$40</f>
        <v>112</v>
      </c>
      <c r="AI65" s="755"/>
      <c r="AJ65" s="755">
        <f>[2]DB!$AH$40</f>
        <v>112</v>
      </c>
      <c r="AK65" s="755"/>
      <c r="AL65" s="755">
        <f>[2]DB!$AJ$40</f>
        <v>112</v>
      </c>
      <c r="AM65" s="755"/>
      <c r="AN65" s="755">
        <f>[2]DB!$AL$40</f>
        <v>112</v>
      </c>
      <c r="AO65" s="755"/>
      <c r="AP65" s="755">
        <f>[2]DB!$AN$40</f>
        <v>112</v>
      </c>
      <c r="AQ65" s="755"/>
      <c r="AR65" s="755">
        <f>[2]DB!$AP$40</f>
        <v>112</v>
      </c>
      <c r="AS65" s="755"/>
      <c r="AT65" s="755">
        <f>[2]DB!$AR$40</f>
        <v>112</v>
      </c>
      <c r="AU65" s="755"/>
      <c r="AV65" s="755">
        <f>[2]DB!$AT$40</f>
        <v>112</v>
      </c>
      <c r="AW65" s="755"/>
      <c r="AX65" s="755">
        <f>[2]DB!$AV$40</f>
        <v>112</v>
      </c>
      <c r="AY65" s="755"/>
      <c r="AZ65" s="755">
        <f>[2]DB!$AX$40</f>
        <v>112</v>
      </c>
      <c r="BA65" s="755"/>
      <c r="BB65" s="755">
        <f>[2]DB!$AZ$40</f>
        <v>112</v>
      </c>
      <c r="BC65" s="755"/>
      <c r="BD65" s="755">
        <f>[2]DB!$BB$40</f>
        <v>112</v>
      </c>
      <c r="BE65" s="755"/>
      <c r="BF65" s="755">
        <f>[2]DB!$BD$40</f>
        <v>112</v>
      </c>
      <c r="BG65" s="755"/>
      <c r="BH65" s="755">
        <f>[2]DB!$BF$40</f>
        <v>112</v>
      </c>
      <c r="BI65" s="755"/>
      <c r="BJ65" s="755">
        <f>[2]DB!$BH$40</f>
        <v>112</v>
      </c>
      <c r="BK65" s="755"/>
      <c r="BL65" s="755">
        <f>[2]DB!$BJ$40</f>
        <v>112</v>
      </c>
      <c r="BM65" s="755"/>
      <c r="BN65" s="755">
        <f>[2]DB!$BL$40</f>
        <v>112</v>
      </c>
      <c r="BO65" s="755"/>
      <c r="BP65" s="755">
        <f>[2]DB!$BN$40</f>
        <v>112</v>
      </c>
      <c r="BQ65" s="755"/>
      <c r="BR65" s="755">
        <f>[2]DB!$BP$40</f>
        <v>112</v>
      </c>
      <c r="BS65" s="755"/>
      <c r="BT65" s="755">
        <f>[2]DB!$BR$40</f>
        <v>112</v>
      </c>
      <c r="BU65" s="755"/>
      <c r="BV65" s="755">
        <f>[2]DB!$BT$40</f>
        <v>112</v>
      </c>
      <c r="BW65" s="755"/>
      <c r="BX65" s="755">
        <f>[2]DB!$BV$40</f>
        <v>112</v>
      </c>
      <c r="BY65" s="755"/>
      <c r="BZ65" s="755">
        <f>[2]DB!$BX$40</f>
        <v>112</v>
      </c>
      <c r="CA65" s="755"/>
      <c r="CB65" s="755">
        <f>[2]DB!$BZ$40</f>
        <v>112</v>
      </c>
      <c r="CC65" s="755"/>
      <c r="CD65" s="755">
        <f>[2]DB!$CB$40</f>
        <v>112</v>
      </c>
      <c r="CE65" s="755"/>
      <c r="CF65" s="755">
        <f>[2]DB!$CD$40</f>
        <v>112</v>
      </c>
      <c r="CG65" s="755"/>
      <c r="CH65" s="755">
        <f>[2]DB!$CF$40</f>
        <v>112</v>
      </c>
      <c r="CI65" s="755"/>
      <c r="CJ65" s="755">
        <f>[2]DB!$CH$40</f>
        <v>112</v>
      </c>
      <c r="CK65" s="755"/>
      <c r="CL65" s="755">
        <f>[2]DB!$CJ$40</f>
        <v>112</v>
      </c>
      <c r="CM65" s="755"/>
      <c r="CN65" s="755">
        <f>[2]DB!$CL$40</f>
        <v>112</v>
      </c>
      <c r="CO65" s="755"/>
      <c r="CP65" s="755">
        <f>[2]DB!$CN$40</f>
        <v>112</v>
      </c>
      <c r="CQ65" s="755"/>
      <c r="CR65" s="755">
        <f>[2]DB!$CP$40</f>
        <v>112</v>
      </c>
      <c r="CS65" s="755"/>
      <c r="CT65" s="755">
        <f>[2]DB!$CR$40</f>
        <v>112</v>
      </c>
      <c r="CU65" s="755"/>
      <c r="CV65" s="755">
        <f>[2]DB!$CT$40</f>
        <v>112</v>
      </c>
      <c r="CW65" s="755"/>
      <c r="CX65" s="755">
        <f>[2]DB!$CV$40</f>
        <v>112</v>
      </c>
      <c r="CY65" s="781"/>
      <c r="CZ65" s="172"/>
      <c r="DA65" s="200"/>
      <c r="DB65" s="192"/>
      <c r="DC65" s="332"/>
      <c r="DD65" s="332"/>
      <c r="DE65" s="332"/>
      <c r="DF65" s="332"/>
      <c r="DG65" s="332"/>
    </row>
    <row r="66" spans="2:583" s="145" customFormat="1" ht="20.100000000000001" customHeight="1" x14ac:dyDescent="0.25">
      <c r="B66" s="168"/>
      <c r="C66" s="783"/>
      <c r="D66" s="787"/>
      <c r="E66" s="788"/>
      <c r="F66" s="186" t="s">
        <v>90</v>
      </c>
      <c r="G66" s="153" t="s">
        <v>92</v>
      </c>
      <c r="H66" s="794">
        <f>[2]DB!$F$41</f>
        <v>1</v>
      </c>
      <c r="I66" s="755"/>
      <c r="J66" s="755">
        <f>[2]DB!$H$41</f>
        <v>0</v>
      </c>
      <c r="K66" s="755"/>
      <c r="L66" s="755">
        <f>[2]DB!$J$41</f>
        <v>0</v>
      </c>
      <c r="M66" s="755"/>
      <c r="N66" s="755">
        <f>[2]DB!$L$41</f>
        <v>0</v>
      </c>
      <c r="O66" s="755"/>
      <c r="P66" s="755">
        <f>[2]DB!$N$41</f>
        <v>2</v>
      </c>
      <c r="Q66" s="755"/>
      <c r="R66" s="755">
        <f>[2]DB!$P$41</f>
        <v>0</v>
      </c>
      <c r="S66" s="755"/>
      <c r="T66" s="755">
        <f>[2]DB!$R$41</f>
        <v>1</v>
      </c>
      <c r="U66" s="755"/>
      <c r="V66" s="755">
        <f>[2]DB!$T$41</f>
        <v>0</v>
      </c>
      <c r="W66" s="755"/>
      <c r="X66" s="755">
        <f>[2]DB!$V$41</f>
        <v>1</v>
      </c>
      <c r="Y66" s="755"/>
      <c r="Z66" s="755">
        <f>[2]DB!$X$41</f>
        <v>0</v>
      </c>
      <c r="AA66" s="755"/>
      <c r="AB66" s="755">
        <f>[2]DB!$Z$41</f>
        <v>0</v>
      </c>
      <c r="AC66" s="755"/>
      <c r="AD66" s="755">
        <f>[2]DB!$AB$41</f>
        <v>0</v>
      </c>
      <c r="AE66" s="755"/>
      <c r="AF66" s="755">
        <f>[2]DB!$AD$41</f>
        <v>0</v>
      </c>
      <c r="AG66" s="755"/>
      <c r="AH66" s="755">
        <f>[2]DB!$AF$41</f>
        <v>0</v>
      </c>
      <c r="AI66" s="755"/>
      <c r="AJ66" s="755">
        <f>[2]DB!$AH$41</f>
        <v>2</v>
      </c>
      <c r="AK66" s="755"/>
      <c r="AL66" s="755">
        <f>[2]DB!$AJ$41</f>
        <v>0</v>
      </c>
      <c r="AM66" s="755"/>
      <c r="AN66" s="755">
        <f>[2]DB!$AL$41</f>
        <v>1</v>
      </c>
      <c r="AO66" s="755"/>
      <c r="AP66" s="755">
        <f>[2]DB!$AN$41</f>
        <v>0</v>
      </c>
      <c r="AQ66" s="755"/>
      <c r="AR66" s="755">
        <f>[2]DB!$AP$41</f>
        <v>1</v>
      </c>
      <c r="AS66" s="755"/>
      <c r="AT66" s="755">
        <f>[2]DB!$AR$41</f>
        <v>0</v>
      </c>
      <c r="AU66" s="755"/>
      <c r="AV66" s="755">
        <f>[2]DB!$AT$41</f>
        <v>0</v>
      </c>
      <c r="AW66" s="755"/>
      <c r="AX66" s="755">
        <f>[2]DB!$AV$41</f>
        <v>0</v>
      </c>
      <c r="AY66" s="755"/>
      <c r="AZ66" s="755">
        <f>[2]DB!$AX$41</f>
        <v>0</v>
      </c>
      <c r="BA66" s="755"/>
      <c r="BB66" s="755">
        <f>[2]DB!$AZ$41</f>
        <v>2</v>
      </c>
      <c r="BC66" s="755"/>
      <c r="BD66" s="755">
        <f>[2]DB!$BB$41</f>
        <v>0</v>
      </c>
      <c r="BE66" s="755"/>
      <c r="BF66" s="755">
        <f>[2]DB!$BD$41</f>
        <v>1</v>
      </c>
      <c r="BG66" s="755"/>
      <c r="BH66" s="755">
        <f>[2]DB!$BF$41</f>
        <v>0</v>
      </c>
      <c r="BI66" s="755"/>
      <c r="BJ66" s="755">
        <f>[2]DB!$BH$41</f>
        <v>1</v>
      </c>
      <c r="BK66" s="755"/>
      <c r="BL66" s="755">
        <f>[2]DB!$BJ$41</f>
        <v>0</v>
      </c>
      <c r="BM66" s="755"/>
      <c r="BN66" s="755">
        <f>[2]DB!$BL$41</f>
        <v>0</v>
      </c>
      <c r="BO66" s="755"/>
      <c r="BP66" s="755">
        <f>[2]DB!$BN$41</f>
        <v>0</v>
      </c>
      <c r="BQ66" s="755"/>
      <c r="BR66" s="755">
        <f>[2]DB!$BP$41</f>
        <v>0</v>
      </c>
      <c r="BS66" s="755"/>
      <c r="BT66" s="755">
        <f>[2]DB!$BR$41</f>
        <v>2</v>
      </c>
      <c r="BU66" s="755"/>
      <c r="BV66" s="755">
        <f>[2]DB!$BT$41</f>
        <v>0</v>
      </c>
      <c r="BW66" s="755"/>
      <c r="BX66" s="755">
        <f>[2]DB!$BV$41</f>
        <v>1</v>
      </c>
      <c r="BY66" s="755"/>
      <c r="BZ66" s="755">
        <f>[2]DB!$BX$41</f>
        <v>0</v>
      </c>
      <c r="CA66" s="755"/>
      <c r="CB66" s="755">
        <f>[2]DB!$BZ$41</f>
        <v>1</v>
      </c>
      <c r="CC66" s="755"/>
      <c r="CD66" s="755">
        <f>[2]DB!$CB$41</f>
        <v>0</v>
      </c>
      <c r="CE66" s="755"/>
      <c r="CF66" s="755">
        <f>[2]DB!$CD$41</f>
        <v>0</v>
      </c>
      <c r="CG66" s="755"/>
      <c r="CH66" s="755">
        <f>[2]DB!$CF$41</f>
        <v>0</v>
      </c>
      <c r="CI66" s="755"/>
      <c r="CJ66" s="755">
        <f>[2]DB!$CH$41</f>
        <v>0</v>
      </c>
      <c r="CK66" s="755"/>
      <c r="CL66" s="755">
        <f>[2]DB!$CJ$41</f>
        <v>2</v>
      </c>
      <c r="CM66" s="755"/>
      <c r="CN66" s="755">
        <f>[2]DB!$CL$41</f>
        <v>0</v>
      </c>
      <c r="CO66" s="755"/>
      <c r="CP66" s="755">
        <f>[2]DB!$CN$41</f>
        <v>1</v>
      </c>
      <c r="CQ66" s="755"/>
      <c r="CR66" s="755">
        <f>[2]DB!$CP$41</f>
        <v>0</v>
      </c>
      <c r="CS66" s="755"/>
      <c r="CT66" s="755">
        <f>[2]DB!$CR$41</f>
        <v>1</v>
      </c>
      <c r="CU66" s="755"/>
      <c r="CV66" s="755">
        <f>[2]DB!$CT$41</f>
        <v>0</v>
      </c>
      <c r="CW66" s="755"/>
      <c r="CX66" s="755">
        <f>[2]DB!$CV$41</f>
        <v>0</v>
      </c>
      <c r="CY66" s="781"/>
      <c r="CZ66" s="173"/>
      <c r="DA66" s="200"/>
      <c r="DB66" s="192"/>
      <c r="DC66" s="332"/>
      <c r="DD66" s="332"/>
      <c r="DE66" s="332"/>
      <c r="DF66" s="332"/>
      <c r="DG66" s="332"/>
    </row>
    <row r="67" spans="2:583" s="145" customFormat="1" ht="20.100000000000001" customHeight="1" thickBot="1" x14ac:dyDescent="0.3">
      <c r="B67" s="168"/>
      <c r="C67" s="783"/>
      <c r="D67" s="787"/>
      <c r="E67" s="788"/>
      <c r="F67" s="789" t="s">
        <v>88</v>
      </c>
      <c r="G67" s="790"/>
      <c r="H67" s="752" t="str">
        <f>[2]DB!$F$42</f>
        <v>Schedule stop charge at around 1100H. Duration time: 15-20mins</v>
      </c>
      <c r="I67" s="753"/>
      <c r="J67" s="753"/>
      <c r="K67" s="753"/>
      <c r="L67" s="753"/>
      <c r="M67" s="753"/>
      <c r="N67" s="753"/>
      <c r="O67" s="753"/>
      <c r="P67" s="753"/>
      <c r="Q67" s="753"/>
      <c r="R67" s="753"/>
      <c r="S67" s="753"/>
      <c r="T67" s="753"/>
      <c r="U67" s="753"/>
      <c r="V67" s="753"/>
      <c r="W67" s="753"/>
      <c r="X67" s="753"/>
      <c r="Y67" s="753"/>
      <c r="Z67" s="753"/>
      <c r="AA67" s="753"/>
      <c r="AB67" s="753"/>
      <c r="AC67" s="753"/>
      <c r="AD67" s="753"/>
      <c r="AE67" s="753"/>
      <c r="AF67" s="753"/>
      <c r="AG67" s="753"/>
      <c r="AH67" s="753"/>
      <c r="AI67" s="753"/>
      <c r="AJ67" s="753"/>
      <c r="AK67" s="753"/>
      <c r="AL67" s="753"/>
      <c r="AM67" s="753"/>
      <c r="AN67" s="753"/>
      <c r="AO67" s="753"/>
      <c r="AP67" s="753"/>
      <c r="AQ67" s="753"/>
      <c r="AR67" s="753"/>
      <c r="AS67" s="753"/>
      <c r="AT67" s="753"/>
      <c r="AU67" s="753"/>
      <c r="AV67" s="753"/>
      <c r="AW67" s="753"/>
      <c r="AX67" s="753"/>
      <c r="AY67" s="753"/>
      <c r="AZ67" s="753"/>
      <c r="BA67" s="753"/>
      <c r="BB67" s="753"/>
      <c r="BC67" s="753"/>
      <c r="BD67" s="753"/>
      <c r="BE67" s="753"/>
      <c r="BF67" s="753"/>
      <c r="BG67" s="753"/>
      <c r="BH67" s="753"/>
      <c r="BI67" s="753"/>
      <c r="BJ67" s="753"/>
      <c r="BK67" s="753"/>
      <c r="BL67" s="753"/>
      <c r="BM67" s="753"/>
      <c r="BN67" s="753"/>
      <c r="BO67" s="753"/>
      <c r="BP67" s="753"/>
      <c r="BQ67" s="753"/>
      <c r="BR67" s="753"/>
      <c r="BS67" s="753"/>
      <c r="BT67" s="753"/>
      <c r="BU67" s="753"/>
      <c r="BV67" s="753"/>
      <c r="BW67" s="753"/>
      <c r="BX67" s="753"/>
      <c r="BY67" s="753"/>
      <c r="BZ67" s="753"/>
      <c r="CA67" s="753"/>
      <c r="CB67" s="753"/>
      <c r="CC67" s="753"/>
      <c r="CD67" s="753"/>
      <c r="CE67" s="753"/>
      <c r="CF67" s="753"/>
      <c r="CG67" s="753"/>
      <c r="CH67" s="753"/>
      <c r="CI67" s="753"/>
      <c r="CJ67" s="753"/>
      <c r="CK67" s="753"/>
      <c r="CL67" s="753"/>
      <c r="CM67" s="753"/>
      <c r="CN67" s="753"/>
      <c r="CO67" s="753"/>
      <c r="CP67" s="753"/>
      <c r="CQ67" s="753"/>
      <c r="CR67" s="753"/>
      <c r="CS67" s="753"/>
      <c r="CT67" s="753"/>
      <c r="CU67" s="753"/>
      <c r="CV67" s="753"/>
      <c r="CW67" s="753"/>
      <c r="CX67" s="753"/>
      <c r="CY67" s="753"/>
      <c r="CZ67" s="754"/>
      <c r="DA67" s="200"/>
      <c r="DB67" s="192"/>
      <c r="DC67" s="332"/>
      <c r="DD67" s="332"/>
      <c r="DE67" s="332"/>
      <c r="DF67" s="332"/>
      <c r="DG67" s="332"/>
    </row>
    <row r="68" spans="2:583" s="145" customFormat="1" ht="20.100000000000001" customHeight="1" x14ac:dyDescent="0.25">
      <c r="B68" s="168"/>
      <c r="C68" s="783"/>
      <c r="D68" s="787" t="s">
        <v>77</v>
      </c>
      <c r="E68" s="791"/>
      <c r="F68" s="182" t="s">
        <v>78</v>
      </c>
      <c r="G68" s="154" t="str">
        <f>[2]DB!$E$43</f>
        <v>OPERATING</v>
      </c>
      <c r="H68" s="220">
        <f>[2]DB!$F$43</f>
        <v>0</v>
      </c>
      <c r="I68" s="220">
        <f>[2]DB!$G$43</f>
        <v>0</v>
      </c>
      <c r="J68" s="220">
        <f>[2]DB!$H$43</f>
        <v>0</v>
      </c>
      <c r="K68" s="220">
        <f>[2]DB!$I$43</f>
        <v>0</v>
      </c>
      <c r="L68" s="220">
        <f>[2]DB!$J$43</f>
        <v>0</v>
      </c>
      <c r="M68" s="220">
        <f>[2]DB!$K$43</f>
        <v>0</v>
      </c>
      <c r="N68" s="220">
        <f>[2]DB!$L$43</f>
        <v>0</v>
      </c>
      <c r="O68" s="220">
        <f>[2]DB!$M$43</f>
        <v>0</v>
      </c>
      <c r="P68" s="220">
        <f>[2]DB!$N$43</f>
        <v>0</v>
      </c>
      <c r="Q68" s="220">
        <f>[2]DB!$O$43</f>
        <v>0</v>
      </c>
      <c r="R68" s="220">
        <f>[2]DB!$P$43</f>
        <v>0</v>
      </c>
      <c r="S68" s="220">
        <f>[2]DB!$Q$43</f>
        <v>0</v>
      </c>
      <c r="T68" s="220">
        <f>[2]DB!$R$43</f>
        <v>0</v>
      </c>
      <c r="U68" s="220">
        <f>[2]DB!$S$43</f>
        <v>0</v>
      </c>
      <c r="V68" s="220">
        <f>[2]DB!$T$43</f>
        <v>0</v>
      </c>
      <c r="W68" s="220">
        <f>[2]DB!$U$43</f>
        <v>0</v>
      </c>
      <c r="X68" s="220">
        <f>[2]DB!$V$43</f>
        <v>0</v>
      </c>
      <c r="Y68" s="220">
        <f>[2]DB!$W$43</f>
        <v>0</v>
      </c>
      <c r="Z68" s="220">
        <f>[2]DB!$X$43</f>
        <v>0</v>
      </c>
      <c r="AA68" s="220">
        <f>[2]DB!$Y$43</f>
        <v>0</v>
      </c>
      <c r="AB68" s="220">
        <f>[2]DB!$Z$43</f>
        <v>0</v>
      </c>
      <c r="AC68" s="220">
        <f>[2]DB!$AA$43</f>
        <v>0</v>
      </c>
      <c r="AD68" s="220">
        <f>[2]DB!$AB$43</f>
        <v>0</v>
      </c>
      <c r="AE68" s="220">
        <f>[2]DB!$AC$43</f>
        <v>0</v>
      </c>
      <c r="AF68" s="220">
        <f>[2]DB!$AD$43</f>
        <v>0</v>
      </c>
      <c r="AG68" s="220">
        <f>[2]DB!$AE$43</f>
        <v>0</v>
      </c>
      <c r="AH68" s="220">
        <f>[2]DB!$AF$43</f>
        <v>0</v>
      </c>
      <c r="AI68" s="220">
        <f>[2]DB!$AG$43</f>
        <v>0</v>
      </c>
      <c r="AJ68" s="220">
        <f>[2]DB!$AH$43</f>
        <v>0</v>
      </c>
      <c r="AK68" s="220">
        <f>[2]DB!$AI$43</f>
        <v>0</v>
      </c>
      <c r="AL68" s="220">
        <f>[2]DB!$AJ$43</f>
        <v>0</v>
      </c>
      <c r="AM68" s="220">
        <f>[2]DB!$AK$43</f>
        <v>0</v>
      </c>
      <c r="AN68" s="220">
        <f>[2]DB!$AL$43</f>
        <v>0</v>
      </c>
      <c r="AO68" s="220">
        <f>[2]DB!$AM$43</f>
        <v>0</v>
      </c>
      <c r="AP68" s="220">
        <f>[2]DB!$AN$43</f>
        <v>0</v>
      </c>
      <c r="AQ68" s="220">
        <f>[2]DB!$AO$43</f>
        <v>0</v>
      </c>
      <c r="AR68" s="220">
        <f>[2]DB!$AP$43</f>
        <v>0</v>
      </c>
      <c r="AS68" s="220">
        <f>[2]DB!$AQ$43</f>
        <v>0</v>
      </c>
      <c r="AT68" s="220">
        <f>[2]DB!$AR$43</f>
        <v>0</v>
      </c>
      <c r="AU68" s="220">
        <f>[2]DB!$AS$43</f>
        <v>0</v>
      </c>
      <c r="AV68" s="220">
        <f>[2]DB!$AT$43</f>
        <v>0</v>
      </c>
      <c r="AW68" s="220">
        <f>[2]DB!$AU$43</f>
        <v>0</v>
      </c>
      <c r="AX68" s="220">
        <f>[2]DB!$AV$43</f>
        <v>0</v>
      </c>
      <c r="AY68" s="220">
        <f>[2]DB!$AW$43</f>
        <v>0</v>
      </c>
      <c r="AZ68" s="220">
        <f>[2]DB!$AX$43</f>
        <v>0</v>
      </c>
      <c r="BA68" s="220">
        <f>[2]DB!$AY$43</f>
        <v>0</v>
      </c>
      <c r="BB68" s="220">
        <f>[2]DB!$AZ$43</f>
        <v>0</v>
      </c>
      <c r="BC68" s="220">
        <f>[2]DB!$BA$43</f>
        <v>0</v>
      </c>
      <c r="BD68" s="220">
        <f>[2]DB!$BB$43</f>
        <v>0</v>
      </c>
      <c r="BE68" s="220">
        <f>[2]DB!$BC$43</f>
        <v>0</v>
      </c>
      <c r="BF68" s="220">
        <f>[2]DB!$BD$43</f>
        <v>0</v>
      </c>
      <c r="BG68" s="220">
        <f>[2]DB!$BE$43</f>
        <v>0</v>
      </c>
      <c r="BH68" s="220">
        <f>[2]DB!$BF$43</f>
        <v>0</v>
      </c>
      <c r="BI68" s="220">
        <f>[2]DB!$BG$43</f>
        <v>0</v>
      </c>
      <c r="BJ68" s="220">
        <f>[2]DB!$BH$43</f>
        <v>0</v>
      </c>
      <c r="BK68" s="220">
        <f>[2]DB!$BI$43</f>
        <v>0</v>
      </c>
      <c r="BL68" s="220">
        <f>[2]DB!$BJ$43</f>
        <v>0</v>
      </c>
      <c r="BM68" s="220">
        <f>[2]DB!$BK$43</f>
        <v>0</v>
      </c>
      <c r="BN68" s="220">
        <f>[2]DB!$BL$43</f>
        <v>0</v>
      </c>
      <c r="BO68" s="220">
        <f>[2]DB!$BM$43</f>
        <v>0</v>
      </c>
      <c r="BP68" s="220">
        <f>[2]DB!$BN$43</f>
        <v>0</v>
      </c>
      <c r="BQ68" s="220">
        <f>[2]DB!$BO$43</f>
        <v>0</v>
      </c>
      <c r="BR68" s="220">
        <f>[2]DB!$BP$43</f>
        <v>0</v>
      </c>
      <c r="BS68" s="220">
        <f>[2]DB!$BQ$43</f>
        <v>0</v>
      </c>
      <c r="BT68" s="220">
        <f>[2]DB!$BR$43</f>
        <v>0</v>
      </c>
      <c r="BU68" s="220">
        <f>[2]DB!$BS$43</f>
        <v>0</v>
      </c>
      <c r="BV68" s="220">
        <f>[2]DB!$BT$43</f>
        <v>0</v>
      </c>
      <c r="BW68" s="220">
        <f>[2]DB!$BU$43</f>
        <v>0</v>
      </c>
      <c r="BX68" s="220">
        <f>[2]DB!$BV$43</f>
        <v>0</v>
      </c>
      <c r="BY68" s="220">
        <f>[2]DB!$BW$43</f>
        <v>0</v>
      </c>
      <c r="BZ68" s="220">
        <f>[2]DB!$BX$43</f>
        <v>0</v>
      </c>
      <c r="CA68" s="220">
        <f>[2]DB!$BY$43</f>
        <v>0</v>
      </c>
      <c r="CB68" s="220">
        <f>[2]DB!$BZ$43</f>
        <v>0</v>
      </c>
      <c r="CC68" s="220">
        <f>[2]DB!$CA$43</f>
        <v>0</v>
      </c>
      <c r="CD68" s="220">
        <f>[2]DB!$CB$43</f>
        <v>0</v>
      </c>
      <c r="CE68" s="220">
        <f>[2]DB!$CC$43</f>
        <v>0</v>
      </c>
      <c r="CF68" s="220">
        <f>[2]DB!$CD$43</f>
        <v>0</v>
      </c>
      <c r="CG68" s="220">
        <f>[2]DB!$CE$43</f>
        <v>0</v>
      </c>
      <c r="CH68" s="220">
        <f>[2]DB!$CF$43</f>
        <v>0</v>
      </c>
      <c r="CI68" s="220">
        <f>[2]DB!$CG$43</f>
        <v>0</v>
      </c>
      <c r="CJ68" s="220">
        <f>[2]DB!$CH$43</f>
        <v>0</v>
      </c>
      <c r="CK68" s="220">
        <f>[2]DB!$CI$43</f>
        <v>0</v>
      </c>
      <c r="CL68" s="220">
        <f>[2]DB!$CJ$43</f>
        <v>0</v>
      </c>
      <c r="CM68" s="220">
        <f>[2]DB!$CK$43</f>
        <v>0</v>
      </c>
      <c r="CN68" s="220">
        <f>[2]DB!$CL$43</f>
        <v>0</v>
      </c>
      <c r="CO68" s="220">
        <f>[2]DB!$CM$43</f>
        <v>0</v>
      </c>
      <c r="CP68" s="220">
        <f>[2]DB!$CN$43</f>
        <v>0</v>
      </c>
      <c r="CQ68" s="220">
        <f>[2]DB!$CO$43</f>
        <v>0</v>
      </c>
      <c r="CR68" s="220">
        <f>[2]DB!$CP$43</f>
        <v>0</v>
      </c>
      <c r="CS68" s="220">
        <f>[2]DB!$CQ$43</f>
        <v>0</v>
      </c>
      <c r="CT68" s="220">
        <f>[2]DB!$CR$43</f>
        <v>0</v>
      </c>
      <c r="CU68" s="220">
        <f>[2]DB!$CS$43</f>
        <v>0</v>
      </c>
      <c r="CV68" s="220">
        <f>[2]DB!$CT$43</f>
        <v>0</v>
      </c>
      <c r="CW68" s="220">
        <f>[2]DB!$CU$43</f>
        <v>0</v>
      </c>
      <c r="CX68" s="220">
        <f>[2]DB!$CV$43</f>
        <v>0</v>
      </c>
      <c r="CY68" s="221">
        <f>[2]DB!$CW$43</f>
        <v>0</v>
      </c>
      <c r="CZ68" s="222"/>
      <c r="DA68" s="200"/>
      <c r="DB68" s="192"/>
      <c r="DC68" s="332"/>
      <c r="DD68" s="332"/>
      <c r="DE68" s="332"/>
      <c r="DF68" s="332"/>
      <c r="DG68" s="332"/>
    </row>
    <row r="69" spans="2:583" s="145" customFormat="1" ht="20.100000000000001" customHeight="1" x14ac:dyDescent="0.25">
      <c r="B69" s="168"/>
      <c r="C69" s="783"/>
      <c r="D69" s="787"/>
      <c r="E69" s="791"/>
      <c r="F69" s="183" t="s">
        <v>79</v>
      </c>
      <c r="G69" s="155" t="str">
        <f>[2]DB!$E$44</f>
        <v>UNDER REPAIR</v>
      </c>
      <c r="H69" s="162">
        <f>[2]DB!$F$44</f>
        <v>0</v>
      </c>
      <c r="I69" s="163">
        <f>[2]DB!$G$44</f>
        <v>0</v>
      </c>
      <c r="J69" s="163" t="str">
        <f>[2]DB!$H$44</f>
        <v>s</v>
      </c>
      <c r="K69" s="163" t="str">
        <f>[2]DB!$I$44</f>
        <v>s</v>
      </c>
      <c r="L69" s="163" t="str">
        <f>[2]DB!$J$44</f>
        <v>s</v>
      </c>
      <c r="M69" s="163">
        <f>[2]DB!$K$44</f>
        <v>0</v>
      </c>
      <c r="N69" s="163" t="str">
        <f>[2]DB!$L$44</f>
        <v>s</v>
      </c>
      <c r="O69" s="163" t="str">
        <f>[2]DB!$M$44</f>
        <v>s</v>
      </c>
      <c r="P69" s="163" t="str">
        <f>[2]DB!$N$44</f>
        <v>s</v>
      </c>
      <c r="Q69" s="163">
        <f>[2]DB!$O$44</f>
        <v>0</v>
      </c>
      <c r="R69" s="163" t="str">
        <f>[2]DB!$P$44</f>
        <v>c</v>
      </c>
      <c r="S69" s="163" t="str">
        <f>[2]DB!$Q$44</f>
        <v>c</v>
      </c>
      <c r="T69" s="163" t="str">
        <f>[2]DB!$R$44</f>
        <v>c</v>
      </c>
      <c r="U69" s="163" t="str">
        <f>[2]DB!$S$44</f>
        <v>c</v>
      </c>
      <c r="V69" s="163" t="str">
        <f>[2]DB!$T$44</f>
        <v>c</v>
      </c>
      <c r="W69" s="163" t="str">
        <f>[2]DB!$U$44</f>
        <v>c</v>
      </c>
      <c r="X69" s="163" t="str">
        <f>[2]DB!$V$44</f>
        <v>c</v>
      </c>
      <c r="Y69" s="163" t="str">
        <f>[2]DB!$W$44</f>
        <v>c</v>
      </c>
      <c r="Z69" s="163" t="str">
        <f>[2]DB!$X$44</f>
        <v>c</v>
      </c>
      <c r="AA69" s="163" t="str">
        <f>[2]DB!$Y$44</f>
        <v>c</v>
      </c>
      <c r="AB69" s="163" t="str">
        <f>[2]DB!$Z$44</f>
        <v>c</v>
      </c>
      <c r="AC69" s="163" t="str">
        <f>[2]DB!$AA$44</f>
        <v>c</v>
      </c>
      <c r="AD69" s="163" t="str">
        <f>[2]DB!$AB$44</f>
        <v>c</v>
      </c>
      <c r="AE69" s="163" t="str">
        <f>[2]DB!$AC$44</f>
        <v>c</v>
      </c>
      <c r="AF69" s="163" t="str">
        <f>[2]DB!$AD$44</f>
        <v>c</v>
      </c>
      <c r="AG69" s="163" t="str">
        <f>[2]DB!$AE$44</f>
        <v>c</v>
      </c>
      <c r="AH69" s="163">
        <f>[2]DB!$AF$44</f>
        <v>0</v>
      </c>
      <c r="AI69" s="163">
        <f>[2]DB!$AG$44</f>
        <v>0</v>
      </c>
      <c r="AJ69" s="163">
        <f>[2]DB!$AH$44</f>
        <v>0</v>
      </c>
      <c r="AK69" s="163">
        <f>[2]DB!$AI$44</f>
        <v>0</v>
      </c>
      <c r="AL69" s="163">
        <f>[2]DB!$AJ$44</f>
        <v>0</v>
      </c>
      <c r="AM69" s="163">
        <f>[2]DB!$AK$44</f>
        <v>0</v>
      </c>
      <c r="AN69" s="163">
        <f>[2]DB!$AL$44</f>
        <v>0</v>
      </c>
      <c r="AO69" s="163">
        <f>[2]DB!$AM$44</f>
        <v>0</v>
      </c>
      <c r="AP69" s="163">
        <f>[2]DB!$AN$44</f>
        <v>0</v>
      </c>
      <c r="AQ69" s="163">
        <f>[2]DB!$AO$44</f>
        <v>0</v>
      </c>
      <c r="AR69" s="163">
        <f>[2]DB!$AP$44</f>
        <v>0</v>
      </c>
      <c r="AS69" s="163">
        <f>[2]DB!$AQ$44</f>
        <v>0</v>
      </c>
      <c r="AT69" s="163">
        <f>[2]DB!$AR$44</f>
        <v>0</v>
      </c>
      <c r="AU69" s="163">
        <f>[2]DB!$AS$44</f>
        <v>0</v>
      </c>
      <c r="AV69" s="163">
        <f>[2]DB!$AT$44</f>
        <v>0</v>
      </c>
      <c r="AW69" s="163">
        <f>[2]DB!$AU$44</f>
        <v>0</v>
      </c>
      <c r="AX69" s="163">
        <f>[2]DB!$AV$44</f>
        <v>0</v>
      </c>
      <c r="AY69" s="163">
        <f>[2]DB!$AW$44</f>
        <v>0</v>
      </c>
      <c r="AZ69" s="163">
        <f>[2]DB!$AX$44</f>
        <v>0</v>
      </c>
      <c r="BA69" s="163">
        <f>[2]DB!$AY$44</f>
        <v>0</v>
      </c>
      <c r="BB69" s="163">
        <f>[2]DB!$AZ$44</f>
        <v>0</v>
      </c>
      <c r="BC69" s="163">
        <f>[2]DB!$BA$44</f>
        <v>0</v>
      </c>
      <c r="BD69" s="163">
        <f>[2]DB!$BB$44</f>
        <v>0</v>
      </c>
      <c r="BE69" s="163" t="str">
        <f>[2]DB!$BC$44</f>
        <v>s</v>
      </c>
      <c r="BF69" s="163" t="str">
        <f>[2]DB!$BD$44</f>
        <v>s</v>
      </c>
      <c r="BG69" s="163" t="str">
        <f>[2]DB!$BE$44</f>
        <v>s</v>
      </c>
      <c r="BH69" s="163" t="str">
        <f>[2]DB!$BF$44</f>
        <v>s</v>
      </c>
      <c r="BI69" s="163">
        <f>[2]DB!$BG$44</f>
        <v>0</v>
      </c>
      <c r="BJ69" s="163" t="str">
        <f>[2]DB!$BH$44</f>
        <v>s</v>
      </c>
      <c r="BK69" s="163" t="str">
        <f>[2]DB!$BI$44</f>
        <v>s</v>
      </c>
      <c r="BL69" s="163" t="str">
        <f>[2]DB!$BJ$44</f>
        <v>s</v>
      </c>
      <c r="BM69" s="163">
        <f>[2]DB!$BK$44</f>
        <v>0</v>
      </c>
      <c r="BN69" s="163" t="str">
        <f>[2]DB!$BL$44</f>
        <v>s</v>
      </c>
      <c r="BO69" s="163" t="str">
        <f>[2]DB!$BM$44</f>
        <v>s</v>
      </c>
      <c r="BP69" s="163" t="str">
        <f>[2]DB!$BN$44</f>
        <v>s</v>
      </c>
      <c r="BQ69" s="163">
        <f>[2]DB!$BO$44</f>
        <v>0</v>
      </c>
      <c r="BR69" s="163" t="str">
        <f>[2]DB!$BP$44</f>
        <v>s</v>
      </c>
      <c r="BS69" s="163" t="str">
        <f>[2]DB!$BQ$44</f>
        <v>s</v>
      </c>
      <c r="BT69" s="163" t="str">
        <f>[2]DB!$BR$44</f>
        <v>s</v>
      </c>
      <c r="BU69" s="163">
        <f>[2]DB!$BS$44</f>
        <v>0</v>
      </c>
      <c r="BV69" s="163" t="str">
        <f>[2]DB!$BT$44</f>
        <v>c</v>
      </c>
      <c r="BW69" s="163" t="str">
        <f>[2]DB!$BU$44</f>
        <v>c</v>
      </c>
      <c r="BX69" s="163" t="str">
        <f>[2]DB!$BV$44</f>
        <v>c</v>
      </c>
      <c r="BY69" s="163" t="str">
        <f>[2]DB!$BW$44</f>
        <v>c</v>
      </c>
      <c r="BZ69" s="163" t="str">
        <f>[2]DB!$BX$44</f>
        <v>c</v>
      </c>
      <c r="CA69" s="163" t="str">
        <f>[2]DB!$BY$44</f>
        <v>c</v>
      </c>
      <c r="CB69" s="163" t="str">
        <f>[2]DB!$BZ$44</f>
        <v>c</v>
      </c>
      <c r="CC69" s="163" t="str">
        <f>[2]DB!$CA$44</f>
        <v>c</v>
      </c>
      <c r="CD69" s="163" t="str">
        <f>[2]DB!$CB$44</f>
        <v>c</v>
      </c>
      <c r="CE69" s="163" t="str">
        <f>[2]DB!$CC$44</f>
        <v>c</v>
      </c>
      <c r="CF69" s="163" t="str">
        <f>[2]DB!$CD$44</f>
        <v>c</v>
      </c>
      <c r="CG69" s="163" t="str">
        <f>[2]DB!$CE$44</f>
        <v>c</v>
      </c>
      <c r="CH69" s="163" t="str">
        <f>[2]DB!$CF$44</f>
        <v>c</v>
      </c>
      <c r="CI69" s="163" t="str">
        <f>[2]DB!$CG$44</f>
        <v>c</v>
      </c>
      <c r="CJ69" s="163" t="str">
        <f>[2]DB!$CH$44</f>
        <v>c</v>
      </c>
      <c r="CK69" s="163" t="str">
        <f>[2]DB!$CI$44</f>
        <v>c</v>
      </c>
      <c r="CL69" s="163">
        <f>[2]DB!$CJ$44</f>
        <v>0</v>
      </c>
      <c r="CM69" s="163">
        <f>[2]DB!$CK$44</f>
        <v>0</v>
      </c>
      <c r="CN69" s="163">
        <f>[2]DB!$CL$44</f>
        <v>0</v>
      </c>
      <c r="CO69" s="163">
        <f>[2]DB!$CM$44</f>
        <v>0</v>
      </c>
      <c r="CP69" s="163">
        <f>[2]DB!$CN$44</f>
        <v>0</v>
      </c>
      <c r="CQ69" s="163">
        <f>[2]DB!$CO$44</f>
        <v>0</v>
      </c>
      <c r="CR69" s="163">
        <f>[2]DB!$CP$44</f>
        <v>0</v>
      </c>
      <c r="CS69" s="163">
        <f>[2]DB!$CQ$44</f>
        <v>0</v>
      </c>
      <c r="CT69" s="163">
        <f>[2]DB!$CR$44</f>
        <v>0</v>
      </c>
      <c r="CU69" s="163">
        <f>[2]DB!$CS$44</f>
        <v>0</v>
      </c>
      <c r="CV69" s="163">
        <f>[2]DB!$CT$44</f>
        <v>0</v>
      </c>
      <c r="CW69" s="163">
        <f>[2]DB!$CU$44</f>
        <v>0</v>
      </c>
      <c r="CX69" s="163">
        <f>[2]DB!$CV$44</f>
        <v>0</v>
      </c>
      <c r="CY69" s="169">
        <f>[2]DB!$CW$44</f>
        <v>0</v>
      </c>
      <c r="CZ69" s="174"/>
      <c r="DA69" s="200"/>
      <c r="DB69" s="192"/>
      <c r="DC69" s="332"/>
      <c r="DD69" s="332"/>
      <c r="DE69" s="332"/>
      <c r="DF69" s="332"/>
      <c r="DG69" s="332"/>
    </row>
    <row r="70" spans="2:583" s="145" customFormat="1" ht="20.100000000000001" customHeight="1" x14ac:dyDescent="0.25">
      <c r="B70" s="168"/>
      <c r="C70" s="783"/>
      <c r="D70" s="787"/>
      <c r="E70" s="791"/>
      <c r="F70" s="183" t="s">
        <v>80</v>
      </c>
      <c r="G70" s="155" t="str">
        <f>[2]DB!$E$45</f>
        <v>OPERATING</v>
      </c>
      <c r="H70" s="162" t="str">
        <f>[2]DB!$F$45</f>
        <v>c</v>
      </c>
      <c r="I70" s="163" t="str">
        <f>[2]DB!$G$45</f>
        <v>c</v>
      </c>
      <c r="J70" s="163" t="str">
        <f>[2]DB!$H$45</f>
        <v>c</v>
      </c>
      <c r="K70" s="163" t="str">
        <f>[2]DB!$I$45</f>
        <v>c</v>
      </c>
      <c r="L70" s="163" t="str">
        <f>[2]DB!$J$45</f>
        <v>c</v>
      </c>
      <c r="M70" s="163" t="str">
        <f>[2]DB!$K$45</f>
        <v>c</v>
      </c>
      <c r="N70" s="163" t="str">
        <f>[2]DB!$L$45</f>
        <v>c</v>
      </c>
      <c r="O70" s="163" t="str">
        <f>[2]DB!$M$45</f>
        <v>c</v>
      </c>
      <c r="P70" s="163" t="str">
        <f>[2]DB!$N$45</f>
        <v>c</v>
      </c>
      <c r="Q70" s="163" t="str">
        <f>[2]DB!$O$45</f>
        <v>c</v>
      </c>
      <c r="R70" s="163" t="str">
        <f>[2]DB!$P$45</f>
        <v>c</v>
      </c>
      <c r="S70" s="163" t="str">
        <f>[2]DB!$Q$45</f>
        <v>c</v>
      </c>
      <c r="T70" s="163" t="str">
        <f>[2]DB!$R$45</f>
        <v>c</v>
      </c>
      <c r="U70" s="163" t="str">
        <f>[2]DB!$S$45</f>
        <v>c</v>
      </c>
      <c r="V70" s="163">
        <f>[2]DB!$T$45</f>
        <v>0</v>
      </c>
      <c r="W70" s="163">
        <f>[2]DB!$U$45</f>
        <v>0</v>
      </c>
      <c r="X70" s="163">
        <f>[2]DB!$V$45</f>
        <v>0</v>
      </c>
      <c r="Y70" s="163">
        <f>[2]DB!$W$45</f>
        <v>0</v>
      </c>
      <c r="Z70" s="163">
        <f>[2]DB!$X$45</f>
        <v>0</v>
      </c>
      <c r="AA70" s="163">
        <f>[2]DB!$Y$45</f>
        <v>0</v>
      </c>
      <c r="AB70" s="163">
        <f>[2]DB!$Z$45</f>
        <v>0</v>
      </c>
      <c r="AC70" s="163">
        <f>[2]DB!$AA$45</f>
        <v>0</v>
      </c>
      <c r="AD70" s="163">
        <f>[2]DB!$AB$45</f>
        <v>0</v>
      </c>
      <c r="AE70" s="163">
        <f>[2]DB!$AC$45</f>
        <v>0</v>
      </c>
      <c r="AF70" s="163">
        <f>[2]DB!$AD$45</f>
        <v>0</v>
      </c>
      <c r="AG70" s="163">
        <f>[2]DB!$AE$45</f>
        <v>0</v>
      </c>
      <c r="AH70" s="163">
        <f>[2]DB!$AF$45</f>
        <v>0</v>
      </c>
      <c r="AI70" s="163">
        <f>[2]DB!$AG$45</f>
        <v>0</v>
      </c>
      <c r="AJ70" s="163" t="str">
        <f>[2]DB!$AH$45</f>
        <v>s</v>
      </c>
      <c r="AK70" s="163" t="str">
        <f>[2]DB!$AI$45</f>
        <v>s</v>
      </c>
      <c r="AL70" s="163" t="str">
        <f>[2]DB!$AJ$45</f>
        <v>s</v>
      </c>
      <c r="AM70" s="163" t="str">
        <f>[2]DB!$AK$45</f>
        <v>s</v>
      </c>
      <c r="AN70" s="163">
        <f>[2]DB!$AL$45</f>
        <v>0</v>
      </c>
      <c r="AO70" s="163" t="str">
        <f>[2]DB!$AM$45</f>
        <v>s</v>
      </c>
      <c r="AP70" s="163" t="str">
        <f>[2]DB!$AN$45</f>
        <v>s</v>
      </c>
      <c r="AQ70" s="163" t="str">
        <f>[2]DB!$AO$45</f>
        <v>s</v>
      </c>
      <c r="AR70" s="163">
        <f>[2]DB!$AP$45</f>
        <v>0</v>
      </c>
      <c r="AS70" s="163" t="str">
        <f>[2]DB!$AQ$45</f>
        <v>s</v>
      </c>
      <c r="AT70" s="163" t="str">
        <f>[2]DB!$AR$45</f>
        <v>s</v>
      </c>
      <c r="AU70" s="163" t="str">
        <f>[2]DB!$AS$45</f>
        <v>s</v>
      </c>
      <c r="AV70" s="163">
        <f>[2]DB!$AT$45</f>
        <v>0</v>
      </c>
      <c r="AW70" s="163" t="str">
        <f>[2]DB!$AU$45</f>
        <v>s</v>
      </c>
      <c r="AX70" s="163" t="str">
        <f>[2]DB!$AV$45</f>
        <v>s</v>
      </c>
      <c r="AY70" s="163" t="str">
        <f>[2]DB!$AW$45</f>
        <v>s</v>
      </c>
      <c r="AZ70" s="163">
        <f>[2]DB!$AX$45</f>
        <v>0</v>
      </c>
      <c r="BA70" s="163" t="str">
        <f>[2]DB!$AY$45</f>
        <v>c</v>
      </c>
      <c r="BB70" s="163" t="str">
        <f>[2]DB!$AZ$45</f>
        <v>c</v>
      </c>
      <c r="BC70" s="163" t="str">
        <f>[2]DB!$BA$45</f>
        <v>c</v>
      </c>
      <c r="BD70" s="163" t="str">
        <f>[2]DB!$BB$45</f>
        <v>c</v>
      </c>
      <c r="BE70" s="163" t="str">
        <f>[2]DB!$BC$45</f>
        <v>c</v>
      </c>
      <c r="BF70" s="163" t="str">
        <f>[2]DB!$BD$45</f>
        <v>c</v>
      </c>
      <c r="BG70" s="163" t="str">
        <f>[2]DB!$BE$45</f>
        <v>c</v>
      </c>
      <c r="BH70" s="163" t="str">
        <f>[2]DB!$BF$45</f>
        <v>c</v>
      </c>
      <c r="BI70" s="163" t="str">
        <f>[2]DB!$BG$45</f>
        <v>c</v>
      </c>
      <c r="BJ70" s="163" t="str">
        <f>[2]DB!$BH$45</f>
        <v>c</v>
      </c>
      <c r="BK70" s="163" t="str">
        <f>[2]DB!$BI$45</f>
        <v>c</v>
      </c>
      <c r="BL70" s="163" t="str">
        <f>[2]DB!$BJ$45</f>
        <v>c</v>
      </c>
      <c r="BM70" s="163" t="str">
        <f>[2]DB!$BK$45</f>
        <v>c</v>
      </c>
      <c r="BN70" s="163" t="str">
        <f>[2]DB!$BL$45</f>
        <v>c</v>
      </c>
      <c r="BO70" s="163" t="str">
        <f>[2]DB!$BM$45</f>
        <v>c</v>
      </c>
      <c r="BP70" s="163" t="str">
        <f>[2]DB!$BN$45</f>
        <v>c</v>
      </c>
      <c r="BQ70" s="163">
        <f>[2]DB!$BO$45</f>
        <v>0</v>
      </c>
      <c r="BR70" s="163">
        <f>[2]DB!$BP$45</f>
        <v>0</v>
      </c>
      <c r="BS70" s="163">
        <f>[2]DB!$BQ$45</f>
        <v>0</v>
      </c>
      <c r="BT70" s="163">
        <f>[2]DB!$BR$45</f>
        <v>0</v>
      </c>
      <c r="BU70" s="163">
        <f>[2]DB!$BS$45</f>
        <v>0</v>
      </c>
      <c r="BV70" s="163">
        <f>[2]DB!$BT$45</f>
        <v>0</v>
      </c>
      <c r="BW70" s="163">
        <f>[2]DB!$BU$45</f>
        <v>0</v>
      </c>
      <c r="BX70" s="163">
        <f>[2]DB!$BV$45</f>
        <v>0</v>
      </c>
      <c r="BY70" s="163">
        <f>[2]DB!$BW$45</f>
        <v>0</v>
      </c>
      <c r="BZ70" s="163">
        <f>[2]DB!$BX$45</f>
        <v>0</v>
      </c>
      <c r="CA70" s="163">
        <f>[2]DB!$BY$45</f>
        <v>0</v>
      </c>
      <c r="CB70" s="163">
        <f>[2]DB!$BZ$45</f>
        <v>0</v>
      </c>
      <c r="CC70" s="163">
        <f>[2]DB!$CA$45</f>
        <v>0</v>
      </c>
      <c r="CD70" s="163">
        <f>[2]DB!$CB$45</f>
        <v>0</v>
      </c>
      <c r="CE70" s="163">
        <f>[2]DB!$CC$45</f>
        <v>0</v>
      </c>
      <c r="CF70" s="163">
        <f>[2]DB!$CD$45</f>
        <v>0</v>
      </c>
      <c r="CG70" s="163">
        <f>[2]DB!$CE$45</f>
        <v>0</v>
      </c>
      <c r="CH70" s="163">
        <f>[2]DB!$CF$45</f>
        <v>0</v>
      </c>
      <c r="CI70" s="163">
        <f>[2]DB!$CG$45</f>
        <v>0</v>
      </c>
      <c r="CJ70" s="163">
        <f>[2]DB!$CH$45</f>
        <v>0</v>
      </c>
      <c r="CK70" s="163">
        <f>[2]DB!$CI$45</f>
        <v>0</v>
      </c>
      <c r="CL70" s="163">
        <f>[2]DB!$CJ$45</f>
        <v>0</v>
      </c>
      <c r="CM70" s="163">
        <f>[2]DB!$CK$45</f>
        <v>0</v>
      </c>
      <c r="CN70" s="163" t="str">
        <f>[2]DB!$CL$45</f>
        <v>s</v>
      </c>
      <c r="CO70" s="163" t="str">
        <f>[2]DB!$CM$45</f>
        <v>s</v>
      </c>
      <c r="CP70" s="163" t="str">
        <f>[2]DB!$CN$45</f>
        <v>s</v>
      </c>
      <c r="CQ70" s="163" t="str">
        <f>[2]DB!$CO$45</f>
        <v>s</v>
      </c>
      <c r="CR70" s="163">
        <f>[2]DB!$CP$45</f>
        <v>0</v>
      </c>
      <c r="CS70" s="163" t="str">
        <f>[2]DB!$CQ$45</f>
        <v>s</v>
      </c>
      <c r="CT70" s="163" t="str">
        <f>[2]DB!$CR$45</f>
        <v>s</v>
      </c>
      <c r="CU70" s="163" t="str">
        <f>[2]DB!$CS$45</f>
        <v>s</v>
      </c>
      <c r="CV70" s="163">
        <f>[2]DB!$CT$45</f>
        <v>0</v>
      </c>
      <c r="CW70" s="163" t="str">
        <f>[2]DB!$CU$45</f>
        <v>s</v>
      </c>
      <c r="CX70" s="163" t="str">
        <f>[2]DB!$CV$45</f>
        <v>s</v>
      </c>
      <c r="CY70" s="169" t="str">
        <f>[2]DB!$CW$45</f>
        <v>s</v>
      </c>
      <c r="CZ70" s="174"/>
      <c r="DA70" s="200"/>
      <c r="DB70" s="192"/>
      <c r="DC70" s="332"/>
      <c r="DD70" s="332"/>
      <c r="DE70" s="332"/>
      <c r="DF70" s="332"/>
      <c r="DG70" s="332"/>
    </row>
    <row r="71" spans="2:583" s="145" customFormat="1" ht="20.100000000000001" customHeight="1" x14ac:dyDescent="0.25">
      <c r="B71" s="168"/>
      <c r="C71" s="783"/>
      <c r="D71" s="787"/>
      <c r="E71" s="791"/>
      <c r="F71" s="183" t="s">
        <v>81</v>
      </c>
      <c r="G71" s="155" t="str">
        <f>[2]DB!$E$46</f>
        <v>OPERATING</v>
      </c>
      <c r="H71" s="217">
        <f>[2]DB!$F$46</f>
        <v>0</v>
      </c>
      <c r="I71" s="217">
        <f>[2]DB!$G$46</f>
        <v>0</v>
      </c>
      <c r="J71" s="217">
        <f>[2]DB!$H$46</f>
        <v>0</v>
      </c>
      <c r="K71" s="217">
        <f>[2]DB!$I$46</f>
        <v>0</v>
      </c>
      <c r="L71" s="217">
        <f>[2]DB!$J$46</f>
        <v>0</v>
      </c>
      <c r="M71" s="217">
        <f>[2]DB!$K$46</f>
        <v>0</v>
      </c>
      <c r="N71" s="217">
        <f>[2]DB!$L$46</f>
        <v>0</v>
      </c>
      <c r="O71" s="217">
        <f>[2]DB!$M$46</f>
        <v>0</v>
      </c>
      <c r="P71" s="217">
        <f>[2]DB!$N$46</f>
        <v>0</v>
      </c>
      <c r="Q71" s="217">
        <f>[2]DB!$O$46</f>
        <v>0</v>
      </c>
      <c r="R71" s="217">
        <f>[2]DB!$P$46</f>
        <v>0</v>
      </c>
      <c r="S71" s="217">
        <f>[2]DB!$Q$46</f>
        <v>0</v>
      </c>
      <c r="T71" s="217">
        <f>[2]DB!$R$46</f>
        <v>0</v>
      </c>
      <c r="U71" s="217">
        <f>[2]DB!$S$46</f>
        <v>0</v>
      </c>
      <c r="V71" s="217">
        <f>[2]DB!$T$46</f>
        <v>0</v>
      </c>
      <c r="W71" s="217" t="str">
        <f>[2]DB!$U$46</f>
        <v>s</v>
      </c>
      <c r="X71" s="217" t="str">
        <f>[2]DB!$V$46</f>
        <v>s</v>
      </c>
      <c r="Y71" s="217" t="str">
        <f>[2]DB!$W$46</f>
        <v>s</v>
      </c>
      <c r="Z71" s="217" t="str">
        <f>[2]DB!$X$46</f>
        <v>s</v>
      </c>
      <c r="AA71" s="217">
        <f>[2]DB!$Y$46</f>
        <v>0</v>
      </c>
      <c r="AB71" s="217" t="str">
        <f>[2]DB!$Z$46</f>
        <v>s</v>
      </c>
      <c r="AC71" s="217" t="str">
        <f>[2]DB!$AA$46</f>
        <v>s</v>
      </c>
      <c r="AD71" s="217" t="str">
        <f>[2]DB!$AB$46</f>
        <v>s</v>
      </c>
      <c r="AE71" s="217">
        <f>[2]DB!$AC$46</f>
        <v>0</v>
      </c>
      <c r="AF71" s="217" t="str">
        <f>[2]DB!$AD$46</f>
        <v>s</v>
      </c>
      <c r="AG71" s="217" t="str">
        <f>[2]DB!$AE$46</f>
        <v>s</v>
      </c>
      <c r="AH71" s="217" t="str">
        <f>[2]DB!$AF$46</f>
        <v>s</v>
      </c>
      <c r="AI71" s="217">
        <f>[2]DB!$AG$46</f>
        <v>0</v>
      </c>
      <c r="AJ71" s="217" t="str">
        <f>[2]DB!$AH$46</f>
        <v>s</v>
      </c>
      <c r="AK71" s="217" t="str">
        <f>[2]DB!$AI$46</f>
        <v>s</v>
      </c>
      <c r="AL71" s="217" t="str">
        <f>[2]DB!$AJ$46</f>
        <v>s</v>
      </c>
      <c r="AM71" s="217">
        <f>[2]DB!$AK$46</f>
        <v>0</v>
      </c>
      <c r="AN71" s="217" t="str">
        <f>[2]DB!$AL$46</f>
        <v>c</v>
      </c>
      <c r="AO71" s="217" t="str">
        <f>[2]DB!$AM$46</f>
        <v>c</v>
      </c>
      <c r="AP71" s="217" t="str">
        <f>[2]DB!$AN$46</f>
        <v>c</v>
      </c>
      <c r="AQ71" s="217" t="str">
        <f>[2]DB!$AO$46</f>
        <v>c</v>
      </c>
      <c r="AR71" s="217" t="str">
        <f>[2]DB!$AP$46</f>
        <v>c</v>
      </c>
      <c r="AS71" s="217" t="str">
        <f>[2]DB!$AQ$46</f>
        <v>c</v>
      </c>
      <c r="AT71" s="217" t="str">
        <f>[2]DB!$AR$46</f>
        <v>c</v>
      </c>
      <c r="AU71" s="217" t="str">
        <f>[2]DB!$AS$46</f>
        <v>c</v>
      </c>
      <c r="AV71" s="217" t="str">
        <f>[2]DB!$AT$46</f>
        <v>c</v>
      </c>
      <c r="AW71" s="217" t="str">
        <f>[2]DB!$AU$46</f>
        <v>c</v>
      </c>
      <c r="AX71" s="217" t="str">
        <f>[2]DB!$AV$46</f>
        <v>c</v>
      </c>
      <c r="AY71" s="217" t="str">
        <f>[2]DB!$AW$46</f>
        <v>c</v>
      </c>
      <c r="AZ71" s="217" t="str">
        <f>[2]DB!$AX$46</f>
        <v>c</v>
      </c>
      <c r="BA71" s="217" t="str">
        <f>[2]DB!$AY$46</f>
        <v>c</v>
      </c>
      <c r="BB71" s="217" t="str">
        <f>[2]DB!$AZ$46</f>
        <v>c</v>
      </c>
      <c r="BC71" s="217" t="str">
        <f>[2]DB!$BA$46</f>
        <v>c</v>
      </c>
      <c r="BD71" s="217">
        <f>[2]DB!$BB$46</f>
        <v>0</v>
      </c>
      <c r="BE71" s="217">
        <f>[2]DB!$BC$46</f>
        <v>0</v>
      </c>
      <c r="BF71" s="217">
        <f>[2]DB!$BD$46</f>
        <v>0</v>
      </c>
      <c r="BG71" s="217">
        <f>[2]DB!$BE$46</f>
        <v>0</v>
      </c>
      <c r="BH71" s="217">
        <f>[2]DB!$BF$46</f>
        <v>0</v>
      </c>
      <c r="BI71" s="217">
        <f>[2]DB!$BG$46</f>
        <v>0</v>
      </c>
      <c r="BJ71" s="217">
        <f>[2]DB!$BH$46</f>
        <v>0</v>
      </c>
      <c r="BK71" s="217">
        <f>[2]DB!$BI$46</f>
        <v>0</v>
      </c>
      <c r="BL71" s="217">
        <f>[2]DB!$BJ$46</f>
        <v>0</v>
      </c>
      <c r="BM71" s="217">
        <f>[2]DB!$BK$46</f>
        <v>0</v>
      </c>
      <c r="BN71" s="217">
        <f>[2]DB!$BL$46</f>
        <v>0</v>
      </c>
      <c r="BO71" s="217">
        <f>[2]DB!$BM$46</f>
        <v>0</v>
      </c>
      <c r="BP71" s="217">
        <f>[2]DB!$BN$46</f>
        <v>0</v>
      </c>
      <c r="BQ71" s="217">
        <f>[2]DB!$BO$46</f>
        <v>0</v>
      </c>
      <c r="BR71" s="217" t="str">
        <f>[2]DB!$BP$46</f>
        <v>s</v>
      </c>
      <c r="BS71" s="217" t="str">
        <f>[2]DB!$BQ$46</f>
        <v>s</v>
      </c>
      <c r="BT71" s="217" t="str">
        <f>[2]DB!$BR$46</f>
        <v>s</v>
      </c>
      <c r="BU71" s="217" t="str">
        <f>[2]DB!$BS$46</f>
        <v>s</v>
      </c>
      <c r="BV71" s="217">
        <f>[2]DB!$BT$46</f>
        <v>0</v>
      </c>
      <c r="BW71" s="217" t="str">
        <f>[2]DB!$BU$46</f>
        <v>s</v>
      </c>
      <c r="BX71" s="217" t="str">
        <f>[2]DB!$BV$46</f>
        <v>s</v>
      </c>
      <c r="BY71" s="217" t="str">
        <f>[2]DB!$BW$46</f>
        <v>s</v>
      </c>
      <c r="BZ71" s="217">
        <f>[2]DB!$BX$46</f>
        <v>0</v>
      </c>
      <c r="CA71" s="217" t="str">
        <f>[2]DB!$BY$46</f>
        <v>s</v>
      </c>
      <c r="CB71" s="217" t="str">
        <f>[2]DB!$BZ$46</f>
        <v>s</v>
      </c>
      <c r="CC71" s="217" t="str">
        <f>[2]DB!$CA$46</f>
        <v>s</v>
      </c>
      <c r="CD71" s="217">
        <f>[2]DB!$CB$46</f>
        <v>0</v>
      </c>
      <c r="CE71" s="217" t="str">
        <f>[2]DB!$CC$46</f>
        <v>s</v>
      </c>
      <c r="CF71" s="217" t="str">
        <f>[2]DB!$CD$46</f>
        <v>s</v>
      </c>
      <c r="CG71" s="217" t="str">
        <f>[2]DB!$CE$46</f>
        <v>s</v>
      </c>
      <c r="CH71" s="217">
        <f>[2]DB!$CF$46</f>
        <v>0</v>
      </c>
      <c r="CI71" s="217" t="str">
        <f>[2]DB!$CG$46</f>
        <v>c</v>
      </c>
      <c r="CJ71" s="217" t="str">
        <f>[2]DB!$CH$46</f>
        <v>c</v>
      </c>
      <c r="CK71" s="217" t="str">
        <f>[2]DB!$CI$46</f>
        <v>c</v>
      </c>
      <c r="CL71" s="217" t="str">
        <f>[2]DB!$CJ$46</f>
        <v>c</v>
      </c>
      <c r="CM71" s="217" t="str">
        <f>[2]DB!$CK$46</f>
        <v>c</v>
      </c>
      <c r="CN71" s="217" t="str">
        <f>[2]DB!$CL$46</f>
        <v>c</v>
      </c>
      <c r="CO71" s="217" t="str">
        <f>[2]DB!$CM$46</f>
        <v>c</v>
      </c>
      <c r="CP71" s="217" t="str">
        <f>[2]DB!$CN$46</f>
        <v>c</v>
      </c>
      <c r="CQ71" s="217" t="str">
        <f>[2]DB!$CO$46</f>
        <v>c</v>
      </c>
      <c r="CR71" s="217" t="str">
        <f>[2]DB!$CP$46</f>
        <v>c</v>
      </c>
      <c r="CS71" s="217" t="str">
        <f>[2]DB!$CQ$46</f>
        <v>c</v>
      </c>
      <c r="CT71" s="217" t="str">
        <f>[2]DB!$CR$46</f>
        <v>c</v>
      </c>
      <c r="CU71" s="217" t="str">
        <f>[2]DB!$CS$46</f>
        <v>c</v>
      </c>
      <c r="CV71" s="217" t="str">
        <f>[2]DB!$CT$46</f>
        <v>c</v>
      </c>
      <c r="CW71" s="217" t="str">
        <f>[2]DB!$CU$46</f>
        <v>c</v>
      </c>
      <c r="CX71" s="217" t="str">
        <f>[2]DB!$CV$46</f>
        <v>c</v>
      </c>
      <c r="CY71" s="218">
        <f>[2]DB!$CW$46</f>
        <v>0</v>
      </c>
      <c r="CZ71" s="219"/>
      <c r="DA71" s="200"/>
      <c r="DB71" s="192"/>
      <c r="DC71" s="332"/>
      <c r="DD71" s="332"/>
      <c r="DE71" s="332"/>
      <c r="DF71" s="332"/>
      <c r="DG71" s="332"/>
    </row>
    <row r="72" spans="2:583" s="145" customFormat="1" ht="20.100000000000001" customHeight="1" x14ac:dyDescent="0.25">
      <c r="B72" s="168"/>
      <c r="C72" s="783"/>
      <c r="D72" s="787" t="s">
        <v>82</v>
      </c>
      <c r="E72" s="791"/>
      <c r="F72" s="184" t="s">
        <v>83</v>
      </c>
      <c r="G72" s="156">
        <f>[2]DB!$E$47</f>
        <v>0</v>
      </c>
      <c r="H72" s="162">
        <f>[2]DB!$F$47</f>
        <v>0</v>
      </c>
      <c r="I72" s="163">
        <f>[2]DB!$G$47</f>
        <v>0</v>
      </c>
      <c r="J72" s="163">
        <f>[2]DB!$H$47</f>
        <v>0</v>
      </c>
      <c r="K72" s="163">
        <f>[2]DB!$I$47</f>
        <v>0</v>
      </c>
      <c r="L72" s="163">
        <f>[2]DB!$J$47</f>
        <v>0</v>
      </c>
      <c r="M72" s="163">
        <f>[2]DB!$K$47</f>
        <v>0</v>
      </c>
      <c r="N72" s="163">
        <f>[2]DB!$L$47</f>
        <v>0</v>
      </c>
      <c r="O72" s="163">
        <f>[2]DB!$M$47</f>
        <v>0</v>
      </c>
      <c r="P72" s="163">
        <f>[2]DB!$N$47</f>
        <v>0</v>
      </c>
      <c r="Q72" s="163">
        <f>[2]DB!$O$47</f>
        <v>0</v>
      </c>
      <c r="R72" s="163">
        <f>[2]DB!$P$47</f>
        <v>0</v>
      </c>
      <c r="S72" s="163">
        <f>[2]DB!$Q$47</f>
        <v>0</v>
      </c>
      <c r="T72" s="163">
        <f>[2]DB!$R$47</f>
        <v>0</v>
      </c>
      <c r="U72" s="163">
        <f>[2]DB!$S$47</f>
        <v>0</v>
      </c>
      <c r="V72" s="163">
        <f>[2]DB!$T$47</f>
        <v>0</v>
      </c>
      <c r="W72" s="163">
        <f>[2]DB!$U$47</f>
        <v>0</v>
      </c>
      <c r="X72" s="163">
        <f>[2]DB!$V$47</f>
        <v>0</v>
      </c>
      <c r="Y72" s="163">
        <f>[2]DB!$W$47</f>
        <v>0</v>
      </c>
      <c r="Z72" s="163">
        <f>[2]DB!$X$47</f>
        <v>0</v>
      </c>
      <c r="AA72" s="163">
        <f>[2]DB!$Y$47</f>
        <v>0</v>
      </c>
      <c r="AB72" s="163">
        <f>[2]DB!$Z$47</f>
        <v>0</v>
      </c>
      <c r="AC72" s="163">
        <f>[2]DB!$AA$47</f>
        <v>0</v>
      </c>
      <c r="AD72" s="163">
        <f>[2]DB!$AB$47</f>
        <v>0</v>
      </c>
      <c r="AE72" s="163">
        <f>[2]DB!$AC$47</f>
        <v>0</v>
      </c>
      <c r="AF72" s="163">
        <f>[2]DB!$AD$47</f>
        <v>0</v>
      </c>
      <c r="AG72" s="163">
        <f>[2]DB!$AE$47</f>
        <v>0</v>
      </c>
      <c r="AH72" s="163">
        <f>[2]DB!$AF$47</f>
        <v>0</v>
      </c>
      <c r="AI72" s="163">
        <f>[2]DB!$AG$47</f>
        <v>0</v>
      </c>
      <c r="AJ72" s="163">
        <f>[2]DB!$AH$47</f>
        <v>0</v>
      </c>
      <c r="AK72" s="163">
        <f>[2]DB!$AI$47</f>
        <v>0</v>
      </c>
      <c r="AL72" s="163">
        <f>[2]DB!$AJ$47</f>
        <v>0</v>
      </c>
      <c r="AM72" s="163">
        <f>[2]DB!$AK$47</f>
        <v>0</v>
      </c>
      <c r="AN72" s="163">
        <f>[2]DB!$AL$47</f>
        <v>0</v>
      </c>
      <c r="AO72" s="163">
        <f>[2]DB!$AM$47</f>
        <v>0</v>
      </c>
      <c r="AP72" s="163">
        <f>[2]DB!$AN$47</f>
        <v>0</v>
      </c>
      <c r="AQ72" s="163">
        <f>[2]DB!$AO$47</f>
        <v>0</v>
      </c>
      <c r="AR72" s="163">
        <f>[2]DB!$AP$47</f>
        <v>0</v>
      </c>
      <c r="AS72" s="163">
        <f>[2]DB!$AQ$47</f>
        <v>0</v>
      </c>
      <c r="AT72" s="163">
        <f>[2]DB!$AR$47</f>
        <v>0</v>
      </c>
      <c r="AU72" s="163">
        <f>[2]DB!$AS$47</f>
        <v>0</v>
      </c>
      <c r="AV72" s="163">
        <f>[2]DB!$AT$47</f>
        <v>0</v>
      </c>
      <c r="AW72" s="163">
        <f>[2]DB!$AU$47</f>
        <v>0</v>
      </c>
      <c r="AX72" s="163">
        <f>[2]DB!$AV$47</f>
        <v>0</v>
      </c>
      <c r="AY72" s="163">
        <f>[2]DB!$AW$47</f>
        <v>0</v>
      </c>
      <c r="AZ72" s="163">
        <f>[2]DB!$AX$47</f>
        <v>0</v>
      </c>
      <c r="BA72" s="163">
        <f>[2]DB!$AY$47</f>
        <v>0</v>
      </c>
      <c r="BB72" s="163">
        <f>[2]DB!$AZ$47</f>
        <v>0</v>
      </c>
      <c r="BC72" s="163">
        <f>[2]DB!$BA$47</f>
        <v>0</v>
      </c>
      <c r="BD72" s="163">
        <f>[2]DB!$BB$47</f>
        <v>0</v>
      </c>
      <c r="BE72" s="163">
        <f>[2]DB!$BC$47</f>
        <v>0</v>
      </c>
      <c r="BF72" s="163">
        <f>[2]DB!$BD$47</f>
        <v>0</v>
      </c>
      <c r="BG72" s="163">
        <f>[2]DB!$BE$47</f>
        <v>0</v>
      </c>
      <c r="BH72" s="163">
        <f>[2]DB!$BF$47</f>
        <v>0</v>
      </c>
      <c r="BI72" s="163">
        <f>[2]DB!$BG$47</f>
        <v>0</v>
      </c>
      <c r="BJ72" s="163">
        <f>[2]DB!$BH$47</f>
        <v>0</v>
      </c>
      <c r="BK72" s="163">
        <f>[2]DB!$BI$47</f>
        <v>0</v>
      </c>
      <c r="BL72" s="163">
        <f>[2]DB!$BJ$47</f>
        <v>0</v>
      </c>
      <c r="BM72" s="163">
        <f>[2]DB!$BK$47</f>
        <v>0</v>
      </c>
      <c r="BN72" s="163">
        <f>[2]DB!$BL$47</f>
        <v>0</v>
      </c>
      <c r="BO72" s="163">
        <f>[2]DB!$BM$47</f>
        <v>0</v>
      </c>
      <c r="BP72" s="163">
        <f>[2]DB!$BN$47</f>
        <v>0</v>
      </c>
      <c r="BQ72" s="163">
        <f>[2]DB!$BO$47</f>
        <v>0</v>
      </c>
      <c r="BR72" s="163">
        <f>[2]DB!$BP$47</f>
        <v>0</v>
      </c>
      <c r="BS72" s="163">
        <f>[2]DB!$BQ$47</f>
        <v>0</v>
      </c>
      <c r="BT72" s="163" t="str">
        <f>[2]DB!$BR$47</f>
        <v>r</v>
      </c>
      <c r="BU72" s="163" t="str">
        <f>[2]DB!$BS$47</f>
        <v>r</v>
      </c>
      <c r="BV72" s="163" t="str">
        <f>[2]DB!$BT$47</f>
        <v>r</v>
      </c>
      <c r="BW72" s="163" t="str">
        <f>[2]DB!$BU$47</f>
        <v>r</v>
      </c>
      <c r="BX72" s="163" t="str">
        <f>[2]DB!$BV$47</f>
        <v>r</v>
      </c>
      <c r="BY72" s="163" t="str">
        <f>[2]DB!$BW$47</f>
        <v>r</v>
      </c>
      <c r="BZ72" s="163" t="str">
        <f>[2]DB!$BX$47</f>
        <v>r</v>
      </c>
      <c r="CA72" s="163" t="str">
        <f>[2]DB!$BY$47</f>
        <v>r</v>
      </c>
      <c r="CB72" s="163" t="str">
        <f>[2]DB!$BZ$47</f>
        <v>r</v>
      </c>
      <c r="CC72" s="163" t="str">
        <f>[2]DB!$CA$47</f>
        <v>r</v>
      </c>
      <c r="CD72" s="163" t="str">
        <f>[2]DB!$CB$47</f>
        <v>r</v>
      </c>
      <c r="CE72" s="163" t="str">
        <f>[2]DB!$CC$47</f>
        <v>r</v>
      </c>
      <c r="CF72" s="163" t="str">
        <f>[2]DB!$CD$47</f>
        <v>r</v>
      </c>
      <c r="CG72" s="163" t="str">
        <f>[2]DB!$CE$47</f>
        <v>r</v>
      </c>
      <c r="CH72" s="163" t="str">
        <f>[2]DB!$CF$47</f>
        <v>r</v>
      </c>
      <c r="CI72" s="163" t="str">
        <f>[2]DB!$CG$47</f>
        <v>r</v>
      </c>
      <c r="CJ72" s="163" t="str">
        <f>[2]DB!$CH$47</f>
        <v>r</v>
      </c>
      <c r="CK72" s="163" t="str">
        <f>[2]DB!$CI$47</f>
        <v>r</v>
      </c>
      <c r="CL72" s="163" t="str">
        <f>[2]DB!$CJ$47</f>
        <v>r</v>
      </c>
      <c r="CM72" s="163" t="str">
        <f>[2]DB!$CK$47</f>
        <v>r</v>
      </c>
      <c r="CN72" s="163" t="str">
        <f>[2]DB!$CL$47</f>
        <v>r</v>
      </c>
      <c r="CO72" s="163" t="str">
        <f>[2]DB!$CM$47</f>
        <v>r</v>
      </c>
      <c r="CP72" s="163" t="str">
        <f>[2]DB!$CN$47</f>
        <v>r</v>
      </c>
      <c r="CQ72" s="163" t="str">
        <f>[2]DB!$CO$47</f>
        <v>r</v>
      </c>
      <c r="CR72" s="163">
        <f>[2]DB!$CP$47</f>
        <v>0</v>
      </c>
      <c r="CS72" s="163" t="str">
        <f>[2]DB!$CQ$47</f>
        <v>ca</v>
      </c>
      <c r="CT72" s="163" t="str">
        <f>[2]DB!$CR$47</f>
        <v>ca</v>
      </c>
      <c r="CU72" s="163" t="str">
        <f>[2]DB!$CS$47</f>
        <v>ca</v>
      </c>
      <c r="CV72" s="163" t="str">
        <f>[2]DB!$CT$47</f>
        <v>ca</v>
      </c>
      <c r="CW72" s="163" t="str">
        <f>[2]DB!$CU$47</f>
        <v>ca</v>
      </c>
      <c r="CX72" s="163" t="str">
        <f>[2]DB!$CV$47</f>
        <v>ca</v>
      </c>
      <c r="CY72" s="169" t="str">
        <f>[2]DB!$CW$47</f>
        <v>ca</v>
      </c>
      <c r="CZ72" s="174"/>
      <c r="DA72" s="200"/>
      <c r="DB72" s="192"/>
      <c r="DC72" s="332"/>
      <c r="DD72" s="332"/>
      <c r="DE72" s="332"/>
      <c r="DF72" s="332"/>
      <c r="DG72" s="332"/>
    </row>
    <row r="73" spans="2:583" s="145" customFormat="1" ht="20.100000000000001" customHeight="1" thickBot="1" x14ac:dyDescent="0.3">
      <c r="B73" s="168"/>
      <c r="C73" s="784"/>
      <c r="D73" s="792"/>
      <c r="E73" s="793"/>
      <c r="F73" s="187" t="s">
        <v>84</v>
      </c>
      <c r="G73" s="188">
        <f>[2]DB!$E$48</f>
        <v>0</v>
      </c>
      <c r="H73" s="178">
        <f>[2]DB!$F$48</f>
        <v>0</v>
      </c>
      <c r="I73" s="178">
        <f>[2]DB!$G$48</f>
        <v>0</v>
      </c>
      <c r="J73" s="178">
        <f>[2]DB!$H$48</f>
        <v>0</v>
      </c>
      <c r="K73" s="178">
        <f>[2]DB!$I$48</f>
        <v>0</v>
      </c>
      <c r="L73" s="178">
        <f>[2]DB!$J$48</f>
        <v>0</v>
      </c>
      <c r="M73" s="178">
        <f>[2]DB!$K$48</f>
        <v>0</v>
      </c>
      <c r="N73" s="178">
        <f>[2]DB!$L$48</f>
        <v>0</v>
      </c>
      <c r="O73" s="178">
        <f>[2]DB!$M$48</f>
        <v>0</v>
      </c>
      <c r="P73" s="178">
        <f>[2]DB!$N$48</f>
        <v>0</v>
      </c>
      <c r="Q73" s="178">
        <f>[2]DB!$O$48</f>
        <v>0</v>
      </c>
      <c r="R73" s="178">
        <f>[2]DB!$P$48</f>
        <v>0</v>
      </c>
      <c r="S73" s="178">
        <f>[2]DB!$Q$48</f>
        <v>0</v>
      </c>
      <c r="T73" s="178">
        <f>[2]DB!$R$48</f>
        <v>0</v>
      </c>
      <c r="U73" s="178">
        <f>[2]DB!$S$48</f>
        <v>0</v>
      </c>
      <c r="V73" s="178">
        <f>[2]DB!$T$48</f>
        <v>0</v>
      </c>
      <c r="W73" s="178">
        <f>[2]DB!$U$48</f>
        <v>0</v>
      </c>
      <c r="X73" s="178">
        <f>[2]DB!$V$48</f>
        <v>0</v>
      </c>
      <c r="Y73" s="178" t="str">
        <f>[2]DB!$W$48</f>
        <v>r</v>
      </c>
      <c r="Z73" s="178" t="str">
        <f>[2]DB!$X$48</f>
        <v>r</v>
      </c>
      <c r="AA73" s="178" t="str">
        <f>[2]DB!$Y$48</f>
        <v>r</v>
      </c>
      <c r="AB73" s="178" t="str">
        <f>[2]DB!$Z$48</f>
        <v>r</v>
      </c>
      <c r="AC73" s="178" t="str">
        <f>[2]DB!$AA$48</f>
        <v>r</v>
      </c>
      <c r="AD73" s="178" t="str">
        <f>[2]DB!$AB$48</f>
        <v>r</v>
      </c>
      <c r="AE73" s="178" t="str">
        <f>[2]DB!$AC$48</f>
        <v>r</v>
      </c>
      <c r="AF73" s="178" t="str">
        <f>[2]DB!$AD$48</f>
        <v>r</v>
      </c>
      <c r="AG73" s="178" t="str">
        <f>[2]DB!$AE$48</f>
        <v>r</v>
      </c>
      <c r="AH73" s="178" t="str">
        <f>[2]DB!$AF$48</f>
        <v>r</v>
      </c>
      <c r="AI73" s="178" t="str">
        <f>[2]DB!$AG$48</f>
        <v>r</v>
      </c>
      <c r="AJ73" s="178" t="str">
        <f>[2]DB!$AH$48</f>
        <v>r</v>
      </c>
      <c r="AK73" s="178" t="str">
        <f>[2]DB!$AI$48</f>
        <v>r</v>
      </c>
      <c r="AL73" s="178" t="str">
        <f>[2]DB!$AJ$48</f>
        <v>r</v>
      </c>
      <c r="AM73" s="178" t="str">
        <f>[2]DB!$AK$48</f>
        <v>r</v>
      </c>
      <c r="AN73" s="178" t="str">
        <f>[2]DB!$AL$48</f>
        <v>r</v>
      </c>
      <c r="AO73" s="178" t="str">
        <f>[2]DB!$AM$48</f>
        <v>r</v>
      </c>
      <c r="AP73" s="178" t="str">
        <f>[2]DB!$AN$48</f>
        <v>r</v>
      </c>
      <c r="AQ73" s="178" t="str">
        <f>[2]DB!$AO$48</f>
        <v>r</v>
      </c>
      <c r="AR73" s="178" t="str">
        <f>[2]DB!$AP$48</f>
        <v>r</v>
      </c>
      <c r="AS73" s="178" t="str">
        <f>[2]DB!$AQ$48</f>
        <v>r</v>
      </c>
      <c r="AT73" s="178" t="str">
        <f>[2]DB!$AR$48</f>
        <v>r</v>
      </c>
      <c r="AU73" s="178" t="str">
        <f>[2]DB!$AS$48</f>
        <v>r</v>
      </c>
      <c r="AV73" s="178" t="str">
        <f>[2]DB!$AT$48</f>
        <v>r</v>
      </c>
      <c r="AW73" s="178">
        <f>[2]DB!$AU$48</f>
        <v>0</v>
      </c>
      <c r="AX73" s="178" t="str">
        <f>[2]DB!$AV$48</f>
        <v>ca</v>
      </c>
      <c r="AY73" s="178" t="str">
        <f>[2]DB!$AW$48</f>
        <v>ca</v>
      </c>
      <c r="AZ73" s="178" t="str">
        <f>[2]DB!$AX$48</f>
        <v>ca</v>
      </c>
      <c r="BA73" s="178" t="str">
        <f>[2]DB!$AY$48</f>
        <v>ca</v>
      </c>
      <c r="BB73" s="178" t="str">
        <f>[2]DB!$AZ$48</f>
        <v>ca</v>
      </c>
      <c r="BC73" s="178" t="str">
        <f>[2]DB!$BA$48</f>
        <v>ca</v>
      </c>
      <c r="BD73" s="178" t="str">
        <f>[2]DB!$BB$48</f>
        <v>ca</v>
      </c>
      <c r="BE73" s="178" t="str">
        <f>[2]DB!$BC$48</f>
        <v>ca</v>
      </c>
      <c r="BF73" s="178" t="str">
        <f>[2]DB!$BD$48</f>
        <v>ca</v>
      </c>
      <c r="BG73" s="178" t="str">
        <f>[2]DB!$BE$48</f>
        <v>ca</v>
      </c>
      <c r="BH73" s="178" t="str">
        <f>[2]DB!$BF$48</f>
        <v>ca</v>
      </c>
      <c r="BI73" s="178" t="str">
        <f>[2]DB!$BG$48</f>
        <v>ca</v>
      </c>
      <c r="BJ73" s="178" t="str">
        <f>[2]DB!$BH$48</f>
        <v>ca</v>
      </c>
      <c r="BK73" s="178" t="str">
        <f>[2]DB!$BI$48</f>
        <v>ca</v>
      </c>
      <c r="BL73" s="178" t="str">
        <f>[2]DB!$BJ$48</f>
        <v>ca</v>
      </c>
      <c r="BM73" s="178" t="str">
        <f>[2]DB!$BK$48</f>
        <v>ca</v>
      </c>
      <c r="BN73" s="178" t="str">
        <f>[2]DB!$BL$48</f>
        <v>ca</v>
      </c>
      <c r="BO73" s="178" t="str">
        <f>[2]DB!$BM$48</f>
        <v>ca</v>
      </c>
      <c r="BP73" s="178" t="str">
        <f>[2]DB!$BN$48</f>
        <v>ca</v>
      </c>
      <c r="BQ73" s="178" t="str">
        <f>[2]DB!$BO$48</f>
        <v>ca</v>
      </c>
      <c r="BR73" s="178" t="str">
        <f>[2]DB!$BP$48</f>
        <v>ca</v>
      </c>
      <c r="BS73" s="178" t="str">
        <f>[2]DB!$BQ$48</f>
        <v>ca</v>
      </c>
      <c r="BT73" s="178" t="str">
        <f>[2]DB!$BR$48</f>
        <v>ca</v>
      </c>
      <c r="BU73" s="178" t="str">
        <f>[2]DB!$BS$48</f>
        <v>ca</v>
      </c>
      <c r="BV73" s="178">
        <f>[2]DB!$BT$48</f>
        <v>0</v>
      </c>
      <c r="BW73" s="178">
        <f>[2]DB!$BU$48</f>
        <v>0</v>
      </c>
      <c r="BX73" s="178">
        <f>[2]DB!$BV$48</f>
        <v>0</v>
      </c>
      <c r="BY73" s="178">
        <f>[2]DB!$BW$48</f>
        <v>0</v>
      </c>
      <c r="BZ73" s="178">
        <f>[2]DB!$BX$48</f>
        <v>0</v>
      </c>
      <c r="CA73" s="178">
        <f>[2]DB!$BY$48</f>
        <v>0</v>
      </c>
      <c r="CB73" s="178">
        <f>[2]DB!$BZ$48</f>
        <v>0</v>
      </c>
      <c r="CC73" s="178">
        <f>[2]DB!$CA$48</f>
        <v>0</v>
      </c>
      <c r="CD73" s="178">
        <f>[2]DB!$CB$48</f>
        <v>0</v>
      </c>
      <c r="CE73" s="178">
        <f>[2]DB!$CC$48</f>
        <v>0</v>
      </c>
      <c r="CF73" s="178">
        <f>[2]DB!$CD$48</f>
        <v>0</v>
      </c>
      <c r="CG73" s="178">
        <f>[2]DB!$CE$48</f>
        <v>0</v>
      </c>
      <c r="CH73" s="178">
        <f>[2]DB!$CF$48</f>
        <v>0</v>
      </c>
      <c r="CI73" s="178">
        <f>[2]DB!$CG$48</f>
        <v>0</v>
      </c>
      <c r="CJ73" s="178">
        <f>[2]DB!$CH$48</f>
        <v>0</v>
      </c>
      <c r="CK73" s="178">
        <f>[2]DB!$CI$48</f>
        <v>0</v>
      </c>
      <c r="CL73" s="178">
        <f>[2]DB!$CJ$48</f>
        <v>0</v>
      </c>
      <c r="CM73" s="178">
        <f>[2]DB!$CK$48</f>
        <v>0</v>
      </c>
      <c r="CN73" s="178">
        <f>[2]DB!$CL$48</f>
        <v>0</v>
      </c>
      <c r="CO73" s="178">
        <f>[2]DB!$CM$48</f>
        <v>0</v>
      </c>
      <c r="CP73" s="178">
        <f>[2]DB!$CN$48</f>
        <v>0</v>
      </c>
      <c r="CQ73" s="178">
        <f>[2]DB!$CO$48</f>
        <v>0</v>
      </c>
      <c r="CR73" s="178">
        <f>[2]DB!$CP$48</f>
        <v>0</v>
      </c>
      <c r="CS73" s="178">
        <f>[2]DB!$CQ$48</f>
        <v>0</v>
      </c>
      <c r="CT73" s="178">
        <f>[2]DB!$CR$48</f>
        <v>0</v>
      </c>
      <c r="CU73" s="178">
        <f>[2]DB!$CS$48</f>
        <v>0</v>
      </c>
      <c r="CV73" s="178">
        <f>[2]DB!$CT$48</f>
        <v>0</v>
      </c>
      <c r="CW73" s="178">
        <f>[2]DB!$CU$48</f>
        <v>0</v>
      </c>
      <c r="CX73" s="178">
        <f>[2]DB!$CV$48</f>
        <v>0</v>
      </c>
      <c r="CY73" s="179">
        <f>[2]DB!$CW$48</f>
        <v>0</v>
      </c>
      <c r="CZ73" s="180"/>
      <c r="DA73" s="200"/>
      <c r="DB73" s="192"/>
      <c r="DC73" s="332"/>
      <c r="DD73" s="332"/>
      <c r="DE73" s="332"/>
      <c r="DF73" s="332"/>
      <c r="DG73" s="332"/>
    </row>
    <row r="74" spans="2:583" s="145" customFormat="1" ht="20.100000000000001" customHeight="1" x14ac:dyDescent="0.25">
      <c r="B74" s="168"/>
      <c r="C74" s="795">
        <v>6</v>
      </c>
      <c r="D74" s="796" t="s">
        <v>237</v>
      </c>
      <c r="E74" s="797"/>
      <c r="F74" s="189" t="s">
        <v>89</v>
      </c>
      <c r="G74" s="190" t="s">
        <v>91</v>
      </c>
      <c r="H74" s="798">
        <f>[2]DB!$F$49</f>
        <v>112</v>
      </c>
      <c r="I74" s="799"/>
      <c r="J74" s="799">
        <f>[2]DB!$H$49</f>
        <v>112</v>
      </c>
      <c r="K74" s="799"/>
      <c r="L74" s="799">
        <f>[2]DB!$J$49</f>
        <v>112</v>
      </c>
      <c r="M74" s="799"/>
      <c r="N74" s="799">
        <f>[2]DB!$L$49</f>
        <v>112</v>
      </c>
      <c r="O74" s="799"/>
      <c r="P74" s="799">
        <f>[2]DB!$N$49</f>
        <v>112</v>
      </c>
      <c r="Q74" s="799"/>
      <c r="R74" s="799">
        <f>[2]DB!$P$49</f>
        <v>112</v>
      </c>
      <c r="S74" s="799"/>
      <c r="T74" s="799">
        <f>[2]DB!$R$49</f>
        <v>112</v>
      </c>
      <c r="U74" s="799"/>
      <c r="V74" s="799">
        <f>[2]DB!$T$49</f>
        <v>112</v>
      </c>
      <c r="W74" s="799"/>
      <c r="X74" s="799">
        <f>[2]DB!$V$49</f>
        <v>112</v>
      </c>
      <c r="Y74" s="799"/>
      <c r="Z74" s="799">
        <f>[2]DB!$X$49</f>
        <v>0</v>
      </c>
      <c r="AA74" s="799"/>
      <c r="AB74" s="799">
        <f>[2]DB!$Z$49</f>
        <v>112</v>
      </c>
      <c r="AC74" s="799"/>
      <c r="AD74" s="799">
        <f>[2]DB!$AB$49</f>
        <v>112</v>
      </c>
      <c r="AE74" s="799"/>
      <c r="AF74" s="799">
        <f>[2]DB!$AD$49</f>
        <v>112</v>
      </c>
      <c r="AG74" s="799"/>
      <c r="AH74" s="799">
        <f>[2]DB!$AF$49</f>
        <v>112</v>
      </c>
      <c r="AI74" s="799"/>
      <c r="AJ74" s="799">
        <f>[2]DB!$AH$49</f>
        <v>112</v>
      </c>
      <c r="AK74" s="799"/>
      <c r="AL74" s="799">
        <f>[2]DB!$AJ$49</f>
        <v>112</v>
      </c>
      <c r="AM74" s="799"/>
      <c r="AN74" s="799">
        <f>[2]DB!$AL$49</f>
        <v>112</v>
      </c>
      <c r="AO74" s="799"/>
      <c r="AP74" s="799">
        <f>[2]DB!$AN$49</f>
        <v>112</v>
      </c>
      <c r="AQ74" s="799"/>
      <c r="AR74" s="799">
        <f>[2]DB!$AP$49</f>
        <v>112</v>
      </c>
      <c r="AS74" s="799"/>
      <c r="AT74" s="799">
        <f>[2]DB!$AR$49</f>
        <v>112</v>
      </c>
      <c r="AU74" s="799"/>
      <c r="AV74" s="799">
        <f>[2]DB!$AT$49</f>
        <v>112</v>
      </c>
      <c r="AW74" s="799"/>
      <c r="AX74" s="799">
        <f>[2]DB!$AV$49</f>
        <v>112</v>
      </c>
      <c r="AY74" s="799"/>
      <c r="AZ74" s="799">
        <f>[2]DB!$AX$49</f>
        <v>112</v>
      </c>
      <c r="BA74" s="799"/>
      <c r="BB74" s="799">
        <f>[2]DB!$AZ$49</f>
        <v>112</v>
      </c>
      <c r="BC74" s="799"/>
      <c r="BD74" s="799">
        <f>[2]DB!$BB$49</f>
        <v>112</v>
      </c>
      <c r="BE74" s="799"/>
      <c r="BF74" s="799">
        <f>[2]DB!$BD$49</f>
        <v>112</v>
      </c>
      <c r="BG74" s="799"/>
      <c r="BH74" s="799">
        <f>[2]DB!$BF$49</f>
        <v>112</v>
      </c>
      <c r="BI74" s="799"/>
      <c r="BJ74" s="799">
        <f>[2]DB!$BH$49</f>
        <v>112</v>
      </c>
      <c r="BK74" s="799"/>
      <c r="BL74" s="799">
        <f>[2]DB!$BJ$49</f>
        <v>112</v>
      </c>
      <c r="BM74" s="799"/>
      <c r="BN74" s="799">
        <f>[2]DB!$BL$49</f>
        <v>112</v>
      </c>
      <c r="BO74" s="799"/>
      <c r="BP74" s="799">
        <f>[2]DB!$BN$49</f>
        <v>112</v>
      </c>
      <c r="BQ74" s="799"/>
      <c r="BR74" s="799">
        <f>[2]DB!$BP$49</f>
        <v>112</v>
      </c>
      <c r="BS74" s="799"/>
      <c r="BT74" s="799">
        <f>[2]DB!$BR$49</f>
        <v>112</v>
      </c>
      <c r="BU74" s="799"/>
      <c r="BV74" s="799">
        <f>[2]DB!$BT$49</f>
        <v>112</v>
      </c>
      <c r="BW74" s="799"/>
      <c r="BX74" s="799">
        <f>[2]DB!$BV$49</f>
        <v>112</v>
      </c>
      <c r="BY74" s="799"/>
      <c r="BZ74" s="799">
        <f>[2]DB!$BX$49</f>
        <v>112</v>
      </c>
      <c r="CA74" s="799"/>
      <c r="CB74" s="799">
        <f>[2]DB!$BZ$49</f>
        <v>112</v>
      </c>
      <c r="CC74" s="799"/>
      <c r="CD74" s="799">
        <f>[2]DB!$CB$49</f>
        <v>112</v>
      </c>
      <c r="CE74" s="799"/>
      <c r="CF74" s="799">
        <f>[2]DB!$CD$49</f>
        <v>112</v>
      </c>
      <c r="CG74" s="799"/>
      <c r="CH74" s="799">
        <f>[2]DB!$CF$49</f>
        <v>112</v>
      </c>
      <c r="CI74" s="799"/>
      <c r="CJ74" s="799">
        <f>[2]DB!$CH$49</f>
        <v>112</v>
      </c>
      <c r="CK74" s="799"/>
      <c r="CL74" s="799">
        <f>[2]DB!$CJ$49</f>
        <v>112</v>
      </c>
      <c r="CM74" s="799"/>
      <c r="CN74" s="799">
        <f>[2]DB!$CL$49</f>
        <v>112</v>
      </c>
      <c r="CO74" s="799"/>
      <c r="CP74" s="799">
        <f>[2]DB!$CN$49</f>
        <v>112</v>
      </c>
      <c r="CQ74" s="799"/>
      <c r="CR74" s="799">
        <f>[2]DB!$CP$49</f>
        <v>112</v>
      </c>
      <c r="CS74" s="799"/>
      <c r="CT74" s="799">
        <f>[2]DB!$CR$49</f>
        <v>112</v>
      </c>
      <c r="CU74" s="799"/>
      <c r="CV74" s="799">
        <f>[2]DB!$CT$49</f>
        <v>112</v>
      </c>
      <c r="CW74" s="799"/>
      <c r="CX74" s="799">
        <f>[2]DB!$CV$49</f>
        <v>112</v>
      </c>
      <c r="CY74" s="800"/>
      <c r="CZ74" s="177"/>
      <c r="DA74" s="200"/>
      <c r="DB74" s="192"/>
      <c r="DC74" s="332"/>
      <c r="DD74" s="332"/>
      <c r="DE74" s="332"/>
      <c r="DF74" s="332"/>
      <c r="DG74" s="332"/>
      <c r="SM74" s="145">
        <f>[3]DB!$SJ$94</f>
        <v>0</v>
      </c>
      <c r="SO74" s="145">
        <f>[3]DB!$SL$94</f>
        <v>0</v>
      </c>
      <c r="SQ74" s="145">
        <f>[3]DB!$SN$94</f>
        <v>0</v>
      </c>
      <c r="SS74" s="145">
        <f>[3]DB!$SP$94</f>
        <v>0</v>
      </c>
      <c r="SU74" s="145">
        <f>[3]DB!$SR$94</f>
        <v>0</v>
      </c>
      <c r="SW74" s="145">
        <f>[3]DB!$ST$94</f>
        <v>0</v>
      </c>
      <c r="SY74" s="145">
        <f>[3]DB!$SV$94</f>
        <v>0</v>
      </c>
      <c r="TA74" s="145">
        <f>[3]DB!$SX$94</f>
        <v>0</v>
      </c>
      <c r="TC74" s="145">
        <f>[3]DB!$SZ$94</f>
        <v>0</v>
      </c>
      <c r="TE74" s="145">
        <f>[3]DB!$TB$94</f>
        <v>0</v>
      </c>
      <c r="TG74" s="145">
        <f>[3]DB!$TD$94</f>
        <v>0</v>
      </c>
      <c r="TI74" s="145">
        <f>[3]DB!$TF$94</f>
        <v>0</v>
      </c>
      <c r="TK74" s="145">
        <f>[3]DB!$TH$94</f>
        <v>0</v>
      </c>
      <c r="TM74" s="145">
        <f>[3]DB!$TJ$94</f>
        <v>0</v>
      </c>
      <c r="TO74" s="145">
        <f>[3]DB!$TL$94</f>
        <v>0</v>
      </c>
      <c r="TQ74" s="145">
        <f>[3]DB!$TN$94</f>
        <v>0</v>
      </c>
      <c r="TS74" s="145">
        <f>[3]DB!$TP$94</f>
        <v>0</v>
      </c>
      <c r="TU74" s="145">
        <f>[3]DB!$TR$94</f>
        <v>0</v>
      </c>
      <c r="TW74" s="145">
        <f>[3]DB!$TT$94</f>
        <v>0</v>
      </c>
      <c r="TY74" s="145">
        <f>[3]DB!$TV$94</f>
        <v>0</v>
      </c>
      <c r="UA74" s="145">
        <f>[3]DB!$TX$94</f>
        <v>0</v>
      </c>
      <c r="UC74" s="145">
        <f>[3]DB!$TZ$94</f>
        <v>0</v>
      </c>
      <c r="UE74" s="145">
        <f>[3]DB!$UB$94</f>
        <v>0</v>
      </c>
      <c r="UG74" s="145">
        <f>[3]DB!$UD$94</f>
        <v>0</v>
      </c>
      <c r="UI74" s="145">
        <f>[3]DB!$UF$94</f>
        <v>0</v>
      </c>
      <c r="UK74" s="145">
        <f>[3]DB!$UH$94</f>
        <v>0</v>
      </c>
      <c r="UM74" s="145">
        <f>[3]DB!$UJ$94</f>
        <v>0</v>
      </c>
      <c r="UO74" s="145">
        <f>[3]DB!$UL$94</f>
        <v>0</v>
      </c>
      <c r="UQ74" s="145">
        <f>[3]DB!$UN$94</f>
        <v>0</v>
      </c>
      <c r="US74" s="145">
        <f>[3]DB!$UP$94</f>
        <v>0</v>
      </c>
      <c r="UU74" s="145">
        <f>[3]DB!$UR$94</f>
        <v>0</v>
      </c>
      <c r="UW74" s="145">
        <f>[3]DB!$UT$94</f>
        <v>0</v>
      </c>
      <c r="UY74" s="145">
        <f>[3]DB!$UV$94</f>
        <v>0</v>
      </c>
      <c r="VA74" s="145">
        <f>[3]DB!$UX$94</f>
        <v>0</v>
      </c>
      <c r="VC74" s="145">
        <f>[3]DB!$UZ$94</f>
        <v>0</v>
      </c>
      <c r="VE74" s="145">
        <f>[3]DB!$VB$94</f>
        <v>0</v>
      </c>
      <c r="VG74" s="145">
        <f>[3]DB!$VD$94</f>
        <v>0</v>
      </c>
      <c r="VI74" s="145">
        <f>[3]DB!$VF$94</f>
        <v>0</v>
      </c>
      <c r="VK74" s="145">
        <f>[3]DB!$VH$94</f>
        <v>0</v>
      </c>
    </row>
    <row r="75" spans="2:583" s="145" customFormat="1" ht="20.100000000000001" customHeight="1" x14ac:dyDescent="0.25">
      <c r="B75" s="168"/>
      <c r="C75" s="783"/>
      <c r="D75" s="787"/>
      <c r="E75" s="788"/>
      <c r="F75" s="186" t="s">
        <v>90</v>
      </c>
      <c r="G75" s="153" t="s">
        <v>92</v>
      </c>
      <c r="H75" s="794">
        <f>[2]DB!$F$50</f>
        <v>0</v>
      </c>
      <c r="I75" s="755"/>
      <c r="J75" s="755">
        <f>[2]DB!$H$50</f>
        <v>0</v>
      </c>
      <c r="K75" s="755"/>
      <c r="L75" s="755">
        <f>[2]DB!$J$50</f>
        <v>1</v>
      </c>
      <c r="M75" s="755"/>
      <c r="N75" s="755">
        <f>[2]DB!$L$50</f>
        <v>0</v>
      </c>
      <c r="O75" s="755"/>
      <c r="P75" s="755">
        <f>[2]DB!$N$50</f>
        <v>0</v>
      </c>
      <c r="Q75" s="755"/>
      <c r="R75" s="755">
        <f>[2]DB!$P$50</f>
        <v>1</v>
      </c>
      <c r="S75" s="755"/>
      <c r="T75" s="755">
        <f>[2]DB!$R$50</f>
        <v>0</v>
      </c>
      <c r="U75" s="755"/>
      <c r="V75" s="755">
        <f>[2]DB!$T$50</f>
        <v>1</v>
      </c>
      <c r="W75" s="755"/>
      <c r="X75" s="755">
        <f>[2]DB!$V$50</f>
        <v>0</v>
      </c>
      <c r="Y75" s="755"/>
      <c r="Z75" s="755">
        <f>[2]DB!$X$50</f>
        <v>0</v>
      </c>
      <c r="AA75" s="755"/>
      <c r="AB75" s="755">
        <f>[2]DB!$Z$50</f>
        <v>0</v>
      </c>
      <c r="AC75" s="755"/>
      <c r="AD75" s="755">
        <f>[2]DB!$AB$50</f>
        <v>2</v>
      </c>
      <c r="AE75" s="755"/>
      <c r="AF75" s="755">
        <f>[2]DB!$AD$50</f>
        <v>0</v>
      </c>
      <c r="AG75" s="755"/>
      <c r="AH75" s="755">
        <f>[2]DB!$AF$50</f>
        <v>0</v>
      </c>
      <c r="AI75" s="755"/>
      <c r="AJ75" s="755">
        <f>[2]DB!$AH$50</f>
        <v>1</v>
      </c>
      <c r="AK75" s="755"/>
      <c r="AL75" s="755">
        <f>[2]DB!$AJ$50</f>
        <v>0</v>
      </c>
      <c r="AM75" s="755"/>
      <c r="AN75" s="755">
        <f>[2]DB!$AL$50</f>
        <v>1</v>
      </c>
      <c r="AO75" s="755"/>
      <c r="AP75" s="755">
        <f>[2]DB!$AN$50</f>
        <v>0</v>
      </c>
      <c r="AQ75" s="755"/>
      <c r="AR75" s="755">
        <f>[2]DB!$AP$50</f>
        <v>0</v>
      </c>
      <c r="AS75" s="755"/>
      <c r="AT75" s="755">
        <f>[2]DB!$AR$50</f>
        <v>0</v>
      </c>
      <c r="AU75" s="755"/>
      <c r="AV75" s="755">
        <f>[2]DB!$AT$50</f>
        <v>2</v>
      </c>
      <c r="AW75" s="755"/>
      <c r="AX75" s="755">
        <f>[2]DB!$AV$50</f>
        <v>0</v>
      </c>
      <c r="AY75" s="755"/>
      <c r="AZ75" s="755">
        <f>[2]DB!$AX$50</f>
        <v>1</v>
      </c>
      <c r="BA75" s="755"/>
      <c r="BB75" s="755">
        <f>[2]DB!$AZ$50</f>
        <v>0</v>
      </c>
      <c r="BC75" s="755"/>
      <c r="BD75" s="755">
        <f>[2]DB!$BB$50</f>
        <v>0</v>
      </c>
      <c r="BE75" s="755"/>
      <c r="BF75" s="755">
        <f>[2]DB!$BD$50</f>
        <v>1</v>
      </c>
      <c r="BG75" s="755"/>
      <c r="BH75" s="755">
        <f>[2]DB!$BF$50</f>
        <v>0</v>
      </c>
      <c r="BI75" s="755"/>
      <c r="BJ75" s="755">
        <f>[2]DB!$BH$50</f>
        <v>1</v>
      </c>
      <c r="BK75" s="755"/>
      <c r="BL75" s="755">
        <f>[2]DB!$BJ$50</f>
        <v>0</v>
      </c>
      <c r="BM75" s="755"/>
      <c r="BN75" s="755">
        <f>[2]DB!$BL$50</f>
        <v>0</v>
      </c>
      <c r="BO75" s="755"/>
      <c r="BP75" s="755">
        <f>[2]DB!$BN$50</f>
        <v>2</v>
      </c>
      <c r="BQ75" s="755"/>
      <c r="BR75" s="755">
        <f>[2]DB!$BP$50</f>
        <v>0</v>
      </c>
      <c r="BS75" s="755"/>
      <c r="BT75" s="755">
        <f>[2]DB!$BR$50</f>
        <v>1</v>
      </c>
      <c r="BU75" s="755"/>
      <c r="BV75" s="755">
        <f>[2]DB!$BT$50</f>
        <v>0</v>
      </c>
      <c r="BW75" s="755"/>
      <c r="BX75" s="755">
        <f>[2]DB!$BV$50</f>
        <v>1</v>
      </c>
      <c r="BY75" s="755"/>
      <c r="BZ75" s="755">
        <f>[2]DB!$BX$50</f>
        <v>0</v>
      </c>
      <c r="CA75" s="755"/>
      <c r="CB75" s="755">
        <f>[2]DB!$BZ$50</f>
        <v>1</v>
      </c>
      <c r="CC75" s="755"/>
      <c r="CD75" s="755">
        <f>[2]DB!$CB$50</f>
        <v>0</v>
      </c>
      <c r="CE75" s="755"/>
      <c r="CF75" s="755">
        <f>[2]DB!$CD$50</f>
        <v>0</v>
      </c>
      <c r="CG75" s="755"/>
      <c r="CH75" s="755">
        <f>[2]DB!$CF$50</f>
        <v>0</v>
      </c>
      <c r="CI75" s="755"/>
      <c r="CJ75" s="755">
        <f>[2]DB!$CH$50</f>
        <v>0</v>
      </c>
      <c r="CK75" s="755"/>
      <c r="CL75" s="755">
        <f>[2]DB!$CJ$50</f>
        <v>0</v>
      </c>
      <c r="CM75" s="755"/>
      <c r="CN75" s="755">
        <f>[2]DB!$CL$50</f>
        <v>2</v>
      </c>
      <c r="CO75" s="755"/>
      <c r="CP75" s="755">
        <f>[2]DB!$CN$50</f>
        <v>0</v>
      </c>
      <c r="CQ75" s="755"/>
      <c r="CR75" s="755">
        <f>[2]DB!$CP$50</f>
        <v>1</v>
      </c>
      <c r="CS75" s="755"/>
      <c r="CT75" s="755">
        <f>[2]DB!$CR$50</f>
        <v>0</v>
      </c>
      <c r="CU75" s="755"/>
      <c r="CV75" s="755">
        <f>[2]DB!$CT$50</f>
        <v>1</v>
      </c>
      <c r="CW75" s="755"/>
      <c r="CX75" s="755">
        <f>[2]DB!$CV$50</f>
        <v>0</v>
      </c>
      <c r="CY75" s="781"/>
      <c r="CZ75" s="173"/>
      <c r="DA75" s="200"/>
      <c r="DB75" s="192"/>
      <c r="DC75" s="332"/>
      <c r="DD75" s="332"/>
      <c r="DE75" s="332"/>
      <c r="DF75" s="332"/>
      <c r="DG75" s="332"/>
    </row>
    <row r="76" spans="2:583" s="145" customFormat="1" ht="20.100000000000001" customHeight="1" thickBot="1" x14ac:dyDescent="0.3">
      <c r="B76" s="168"/>
      <c r="C76" s="783"/>
      <c r="D76" s="787"/>
      <c r="E76" s="788"/>
      <c r="F76" s="789" t="s">
        <v>88</v>
      </c>
      <c r="G76" s="790"/>
      <c r="H76" s="752" t="str">
        <f>[2]DB!$F$51</f>
        <v>Stop charge at 1030H for dispersing cone cleaning. Duration time 20 mins.</v>
      </c>
      <c r="I76" s="753"/>
      <c r="J76" s="753"/>
      <c r="K76" s="753"/>
      <c r="L76" s="753"/>
      <c r="M76" s="753"/>
      <c r="N76" s="753"/>
      <c r="O76" s="753"/>
      <c r="P76" s="753"/>
      <c r="Q76" s="753"/>
      <c r="R76" s="753"/>
      <c r="S76" s="753"/>
      <c r="T76" s="753"/>
      <c r="U76" s="753"/>
      <c r="V76" s="753"/>
      <c r="W76" s="753"/>
      <c r="X76" s="753"/>
      <c r="Y76" s="753"/>
      <c r="Z76" s="753"/>
      <c r="AA76" s="753"/>
      <c r="AB76" s="753"/>
      <c r="AC76" s="753"/>
      <c r="AD76" s="753"/>
      <c r="AE76" s="753"/>
      <c r="AF76" s="753"/>
      <c r="AG76" s="753"/>
      <c r="AH76" s="753"/>
      <c r="AI76" s="753"/>
      <c r="AJ76" s="753"/>
      <c r="AK76" s="753"/>
      <c r="AL76" s="753"/>
      <c r="AM76" s="753"/>
      <c r="AN76" s="753"/>
      <c r="AO76" s="753"/>
      <c r="AP76" s="753"/>
      <c r="AQ76" s="753"/>
      <c r="AR76" s="753"/>
      <c r="AS76" s="753"/>
      <c r="AT76" s="753"/>
      <c r="AU76" s="753"/>
      <c r="AV76" s="753"/>
      <c r="AW76" s="753"/>
      <c r="AX76" s="753"/>
      <c r="AY76" s="753"/>
      <c r="AZ76" s="753"/>
      <c r="BA76" s="753"/>
      <c r="BB76" s="753"/>
      <c r="BC76" s="753"/>
      <c r="BD76" s="753"/>
      <c r="BE76" s="753"/>
      <c r="BF76" s="753"/>
      <c r="BG76" s="753"/>
      <c r="BH76" s="753"/>
      <c r="BI76" s="753"/>
      <c r="BJ76" s="753"/>
      <c r="BK76" s="753"/>
      <c r="BL76" s="753"/>
      <c r="BM76" s="753"/>
      <c r="BN76" s="753"/>
      <c r="BO76" s="753"/>
      <c r="BP76" s="753"/>
      <c r="BQ76" s="753"/>
      <c r="BR76" s="753"/>
      <c r="BS76" s="753"/>
      <c r="BT76" s="753"/>
      <c r="BU76" s="753"/>
      <c r="BV76" s="753"/>
      <c r="BW76" s="753"/>
      <c r="BX76" s="753"/>
      <c r="BY76" s="753"/>
      <c r="BZ76" s="753"/>
      <c r="CA76" s="753"/>
      <c r="CB76" s="753"/>
      <c r="CC76" s="753"/>
      <c r="CD76" s="753"/>
      <c r="CE76" s="753"/>
      <c r="CF76" s="753"/>
      <c r="CG76" s="753"/>
      <c r="CH76" s="753"/>
      <c r="CI76" s="753"/>
      <c r="CJ76" s="753"/>
      <c r="CK76" s="753"/>
      <c r="CL76" s="753"/>
      <c r="CM76" s="753"/>
      <c r="CN76" s="753"/>
      <c r="CO76" s="753"/>
      <c r="CP76" s="753"/>
      <c r="CQ76" s="753"/>
      <c r="CR76" s="753"/>
      <c r="CS76" s="753"/>
      <c r="CT76" s="753"/>
      <c r="CU76" s="753"/>
      <c r="CV76" s="753"/>
      <c r="CW76" s="753"/>
      <c r="CX76" s="753"/>
      <c r="CY76" s="753"/>
      <c r="CZ76" s="754"/>
      <c r="DA76" s="200"/>
      <c r="DB76" s="192"/>
      <c r="DC76" s="332"/>
      <c r="DD76" s="332"/>
      <c r="DE76" s="332"/>
      <c r="DF76" s="332"/>
      <c r="DG76" s="332"/>
    </row>
    <row r="77" spans="2:583" s="145" customFormat="1" ht="20.100000000000001" customHeight="1" x14ac:dyDescent="0.25">
      <c r="B77" s="168"/>
      <c r="C77" s="783"/>
      <c r="D77" s="787" t="s">
        <v>77</v>
      </c>
      <c r="E77" s="791"/>
      <c r="F77" s="182" t="s">
        <v>78</v>
      </c>
      <c r="G77" s="154" t="str">
        <f>[2]DB!$E$52</f>
        <v>OPERATING</v>
      </c>
      <c r="H77" s="220">
        <f>[2]DB!$F$52</f>
        <v>0</v>
      </c>
      <c r="I77" s="220">
        <f>[2]DB!$G$52</f>
        <v>0</v>
      </c>
      <c r="J77" s="220">
        <f>[2]DB!$H$52</f>
        <v>0</v>
      </c>
      <c r="K77" s="220">
        <f>[2]DB!$I$52</f>
        <v>0</v>
      </c>
      <c r="L77" s="220">
        <f>[2]DB!$J$52</f>
        <v>0</v>
      </c>
      <c r="M77" s="220">
        <f>[2]DB!$K$52</f>
        <v>0</v>
      </c>
      <c r="N77" s="220">
        <f>[2]DB!$L$52</f>
        <v>0</v>
      </c>
      <c r="O77" s="220">
        <f>[2]DB!$M$52</f>
        <v>0</v>
      </c>
      <c r="P77" s="220">
        <f>[2]DB!$N$52</f>
        <v>0</v>
      </c>
      <c r="Q77" s="220">
        <f>[2]DB!$O$52</f>
        <v>0</v>
      </c>
      <c r="R77" s="220">
        <f>[2]DB!$P$52</f>
        <v>0</v>
      </c>
      <c r="S77" s="220">
        <f>[2]DB!$Q$52</f>
        <v>0</v>
      </c>
      <c r="T77" s="220">
        <f>[2]DB!$R$52</f>
        <v>0</v>
      </c>
      <c r="U77" s="220">
        <f>[2]DB!$S$52</f>
        <v>0</v>
      </c>
      <c r="V77" s="220">
        <f>[2]DB!$T$52</f>
        <v>0</v>
      </c>
      <c r="W77" s="220">
        <f>[2]DB!$U$52</f>
        <v>0</v>
      </c>
      <c r="X77" s="220">
        <f>[2]DB!$V$52</f>
        <v>0</v>
      </c>
      <c r="Y77" s="220">
        <f>[2]DB!$W$52</f>
        <v>0</v>
      </c>
      <c r="Z77" s="220">
        <f>[2]DB!$X$52</f>
        <v>0</v>
      </c>
      <c r="AA77" s="220">
        <f>[2]DB!$Y$52</f>
        <v>0</v>
      </c>
      <c r="AB77" s="220">
        <f>[2]DB!$Z$52</f>
        <v>0</v>
      </c>
      <c r="AC77" s="220">
        <f>[2]DB!$AA$52</f>
        <v>0</v>
      </c>
      <c r="AD77" s="220">
        <f>[2]DB!$AB$52</f>
        <v>0</v>
      </c>
      <c r="AE77" s="220">
        <f>[2]DB!$AC$52</f>
        <v>0</v>
      </c>
      <c r="AF77" s="220">
        <f>[2]DB!$AD$52</f>
        <v>0</v>
      </c>
      <c r="AG77" s="220">
        <f>[2]DB!$AE$52</f>
        <v>0</v>
      </c>
      <c r="AH77" s="220">
        <f>[2]DB!$AF$52</f>
        <v>0</v>
      </c>
      <c r="AI77" s="220">
        <f>[2]DB!$AG$52</f>
        <v>0</v>
      </c>
      <c r="AJ77" s="220">
        <f>[2]DB!$AH$52</f>
        <v>0</v>
      </c>
      <c r="AK77" s="220">
        <f>[2]DB!$AI$52</f>
        <v>0</v>
      </c>
      <c r="AL77" s="220">
        <f>[2]DB!$AJ$52</f>
        <v>0</v>
      </c>
      <c r="AM77" s="220">
        <f>[2]DB!$AK$52</f>
        <v>0</v>
      </c>
      <c r="AN77" s="220">
        <f>[2]DB!$AL$52</f>
        <v>0</v>
      </c>
      <c r="AO77" s="220">
        <f>[2]DB!$AM$52</f>
        <v>0</v>
      </c>
      <c r="AP77" s="220">
        <f>[2]DB!$AN$52</f>
        <v>0</v>
      </c>
      <c r="AQ77" s="220">
        <f>[2]DB!$AO$52</f>
        <v>0</v>
      </c>
      <c r="AR77" s="220">
        <f>[2]DB!$AP$52</f>
        <v>0</v>
      </c>
      <c r="AS77" s="220">
        <f>[2]DB!$AQ$52</f>
        <v>0</v>
      </c>
      <c r="AT77" s="220">
        <f>[2]DB!$AR$52</f>
        <v>0</v>
      </c>
      <c r="AU77" s="220">
        <f>[2]DB!$AS$52</f>
        <v>0</v>
      </c>
      <c r="AV77" s="220">
        <f>[2]DB!$AT$52</f>
        <v>0</v>
      </c>
      <c r="AW77" s="220">
        <f>[2]DB!$AU$52</f>
        <v>0</v>
      </c>
      <c r="AX77" s="220">
        <f>[2]DB!$AV$52</f>
        <v>0</v>
      </c>
      <c r="AY77" s="220">
        <f>[2]DB!$AW$52</f>
        <v>0</v>
      </c>
      <c r="AZ77" s="220">
        <f>[2]DB!$AX$52</f>
        <v>0</v>
      </c>
      <c r="BA77" s="220">
        <f>[2]DB!$AY$52</f>
        <v>0</v>
      </c>
      <c r="BB77" s="220">
        <f>[2]DB!$AZ$52</f>
        <v>0</v>
      </c>
      <c r="BC77" s="220">
        <f>[2]DB!$BA$52</f>
        <v>0</v>
      </c>
      <c r="BD77" s="220">
        <f>[2]DB!$BB$52</f>
        <v>0</v>
      </c>
      <c r="BE77" s="220">
        <f>[2]DB!$BC$52</f>
        <v>0</v>
      </c>
      <c r="BF77" s="220">
        <f>[2]DB!$BD$52</f>
        <v>0</v>
      </c>
      <c r="BG77" s="220">
        <f>[2]DB!$BE$52</f>
        <v>0</v>
      </c>
      <c r="BH77" s="220">
        <f>[2]DB!$BF$52</f>
        <v>0</v>
      </c>
      <c r="BI77" s="220">
        <f>[2]DB!$BG$52</f>
        <v>0</v>
      </c>
      <c r="BJ77" s="220">
        <f>[2]DB!$BH$52</f>
        <v>0</v>
      </c>
      <c r="BK77" s="220">
        <f>[2]DB!$BI$52</f>
        <v>0</v>
      </c>
      <c r="BL77" s="220">
        <f>[2]DB!$BJ$52</f>
        <v>0</v>
      </c>
      <c r="BM77" s="220">
        <f>[2]DB!$BK$52</f>
        <v>0</v>
      </c>
      <c r="BN77" s="220">
        <f>[2]DB!$BL$52</f>
        <v>0</v>
      </c>
      <c r="BO77" s="220">
        <f>[2]DB!$BM$52</f>
        <v>0</v>
      </c>
      <c r="BP77" s="220">
        <f>[2]DB!$BN$52</f>
        <v>0</v>
      </c>
      <c r="BQ77" s="220">
        <f>[2]DB!$BO$52</f>
        <v>0</v>
      </c>
      <c r="BR77" s="220">
        <f>[2]DB!$BP$52</f>
        <v>0</v>
      </c>
      <c r="BS77" s="220">
        <f>[2]DB!$BQ$52</f>
        <v>0</v>
      </c>
      <c r="BT77" s="220">
        <f>[2]DB!$BR$52</f>
        <v>0</v>
      </c>
      <c r="BU77" s="220">
        <f>[2]DB!$BS$52</f>
        <v>0</v>
      </c>
      <c r="BV77" s="220">
        <f>[2]DB!$BT$52</f>
        <v>0</v>
      </c>
      <c r="BW77" s="220">
        <f>[2]DB!$BU$52</f>
        <v>0</v>
      </c>
      <c r="BX77" s="220">
        <f>[2]DB!$BV$52</f>
        <v>0</v>
      </c>
      <c r="BY77" s="220">
        <f>[2]DB!$BW$52</f>
        <v>0</v>
      </c>
      <c r="BZ77" s="220">
        <f>[2]DB!$BX$52</f>
        <v>0</v>
      </c>
      <c r="CA77" s="220">
        <f>[2]DB!$BY$52</f>
        <v>0</v>
      </c>
      <c r="CB77" s="220">
        <f>[2]DB!$BZ$52</f>
        <v>0</v>
      </c>
      <c r="CC77" s="220">
        <f>[2]DB!$CA$52</f>
        <v>0</v>
      </c>
      <c r="CD77" s="220">
        <f>[2]DB!$CB$52</f>
        <v>0</v>
      </c>
      <c r="CE77" s="220">
        <f>[2]DB!$CC$52</f>
        <v>0</v>
      </c>
      <c r="CF77" s="220">
        <f>[2]DB!$CD$52</f>
        <v>0</v>
      </c>
      <c r="CG77" s="220">
        <f>[2]DB!$CE$52</f>
        <v>0</v>
      </c>
      <c r="CH77" s="220">
        <f>[2]DB!$CF$52</f>
        <v>0</v>
      </c>
      <c r="CI77" s="220">
        <f>[2]DB!$CG$52</f>
        <v>0</v>
      </c>
      <c r="CJ77" s="220">
        <f>[2]DB!$CH$52</f>
        <v>0</v>
      </c>
      <c r="CK77" s="220">
        <f>[2]DB!$CI$52</f>
        <v>0</v>
      </c>
      <c r="CL77" s="220">
        <f>[2]DB!$CJ$52</f>
        <v>0</v>
      </c>
      <c r="CM77" s="220">
        <f>[2]DB!$CK$52</f>
        <v>0</v>
      </c>
      <c r="CN77" s="220">
        <f>[2]DB!$CL$52</f>
        <v>0</v>
      </c>
      <c r="CO77" s="220">
        <f>[2]DB!$CM$52</f>
        <v>0</v>
      </c>
      <c r="CP77" s="220">
        <f>[2]DB!$CN$52</f>
        <v>0</v>
      </c>
      <c r="CQ77" s="220">
        <f>[2]DB!$CO$52</f>
        <v>0</v>
      </c>
      <c r="CR77" s="220">
        <f>[2]DB!$CP$52</f>
        <v>0</v>
      </c>
      <c r="CS77" s="220">
        <f>[2]DB!$CQ$52</f>
        <v>0</v>
      </c>
      <c r="CT77" s="220">
        <f>[2]DB!$CR$52</f>
        <v>0</v>
      </c>
      <c r="CU77" s="220">
        <f>[2]DB!$CS$52</f>
        <v>0</v>
      </c>
      <c r="CV77" s="220">
        <f>[2]DB!$CT$52</f>
        <v>0</v>
      </c>
      <c r="CW77" s="220">
        <f>[2]DB!$CU$52</f>
        <v>0</v>
      </c>
      <c r="CX77" s="220">
        <f>[2]DB!$CV$52</f>
        <v>0</v>
      </c>
      <c r="CY77" s="221">
        <f>[2]DB!$CW$52</f>
        <v>0</v>
      </c>
      <c r="CZ77" s="222"/>
      <c r="DA77" s="200"/>
      <c r="DB77" s="192"/>
      <c r="DC77" s="332"/>
      <c r="DD77" s="332"/>
      <c r="DE77" s="332"/>
      <c r="DF77" s="332"/>
      <c r="DG77" s="332"/>
    </row>
    <row r="78" spans="2:583" s="145" customFormat="1" ht="20.100000000000001" customHeight="1" x14ac:dyDescent="0.25">
      <c r="B78" s="168"/>
      <c r="C78" s="783"/>
      <c r="D78" s="787"/>
      <c r="E78" s="791"/>
      <c r="F78" s="183" t="s">
        <v>79</v>
      </c>
      <c r="G78" s="155" t="str">
        <f>[2]DB!$E$53</f>
        <v>OPERATING</v>
      </c>
      <c r="H78" s="162" t="str">
        <f>[2]DB!$F$53</f>
        <v>c</v>
      </c>
      <c r="I78" s="163" t="str">
        <f>[2]DB!$G$53</f>
        <v>c</v>
      </c>
      <c r="J78" s="163" t="str">
        <f>[2]DB!$H$53</f>
        <v>c</v>
      </c>
      <c r="K78" s="163" t="str">
        <f>[2]DB!$I$53</f>
        <v>c</v>
      </c>
      <c r="L78" s="163" t="str">
        <f>[2]DB!$J$53</f>
        <v>c</v>
      </c>
      <c r="M78" s="163" t="str">
        <f>[2]DB!$K$53</f>
        <v>c</v>
      </c>
      <c r="N78" s="163" t="str">
        <f>[2]DB!$L$53</f>
        <v>c</v>
      </c>
      <c r="O78" s="163" t="str">
        <f>[2]DB!$M$53</f>
        <v>c</v>
      </c>
      <c r="P78" s="163" t="str">
        <f>[2]DB!$N$53</f>
        <v>c</v>
      </c>
      <c r="Q78" s="163" t="str">
        <f>[2]DB!$O$53</f>
        <v>c</v>
      </c>
      <c r="R78" s="163">
        <f>[2]DB!$P$53</f>
        <v>0</v>
      </c>
      <c r="S78" s="163">
        <f>[2]DB!$Q$53</f>
        <v>0</v>
      </c>
      <c r="T78" s="163">
        <f>[2]DB!$R$53</f>
        <v>0</v>
      </c>
      <c r="U78" s="163">
        <f>[2]DB!$S$53</f>
        <v>0</v>
      </c>
      <c r="V78" s="163">
        <f>[2]DB!$T$53</f>
        <v>0</v>
      </c>
      <c r="W78" s="163">
        <f>[2]DB!$U$53</f>
        <v>0</v>
      </c>
      <c r="X78" s="163">
        <f>[2]DB!$V$53</f>
        <v>0</v>
      </c>
      <c r="Y78" s="163">
        <f>[2]DB!$W$53</f>
        <v>0</v>
      </c>
      <c r="Z78" s="163">
        <f>[2]DB!$X$53</f>
        <v>0</v>
      </c>
      <c r="AA78" s="163">
        <f>[2]DB!$Y$53</f>
        <v>0</v>
      </c>
      <c r="AB78" s="163">
        <f>[2]DB!$Z$53</f>
        <v>0</v>
      </c>
      <c r="AC78" s="163">
        <f>[2]DB!$AA$53</f>
        <v>0</v>
      </c>
      <c r="AD78" s="163">
        <f>[2]DB!$AB$53</f>
        <v>0</v>
      </c>
      <c r="AE78" s="163">
        <f>[2]DB!$AC$53</f>
        <v>0</v>
      </c>
      <c r="AF78" s="163">
        <f>[2]DB!$AD$53</f>
        <v>0</v>
      </c>
      <c r="AG78" s="163">
        <f>[2]DB!$AE$53</f>
        <v>0</v>
      </c>
      <c r="AH78" s="163">
        <f>[2]DB!$AF$53</f>
        <v>0</v>
      </c>
      <c r="AI78" s="163">
        <f>[2]DB!$AG$53</f>
        <v>0</v>
      </c>
      <c r="AJ78" s="163" t="str">
        <f>[2]DB!$AH$53</f>
        <v>s</v>
      </c>
      <c r="AK78" s="163" t="str">
        <f>[2]DB!$AI$53</f>
        <v>s</v>
      </c>
      <c r="AL78" s="163" t="str">
        <f>[2]DB!$AJ$53</f>
        <v>s</v>
      </c>
      <c r="AM78" s="163" t="str">
        <f>[2]DB!$AK$53</f>
        <v>s</v>
      </c>
      <c r="AN78" s="163">
        <f>[2]DB!$AL$53</f>
        <v>0</v>
      </c>
      <c r="AO78" s="163" t="str">
        <f>[2]DB!$AM$53</f>
        <v>s</v>
      </c>
      <c r="AP78" s="163" t="str">
        <f>[2]DB!$AN$53</f>
        <v>s</v>
      </c>
      <c r="AQ78" s="163" t="str">
        <f>[2]DB!$AO$53</f>
        <v>s</v>
      </c>
      <c r="AR78" s="163">
        <f>[2]DB!$AP$53</f>
        <v>0</v>
      </c>
      <c r="AS78" s="163" t="str">
        <f>[2]DB!$AQ$53</f>
        <v>s</v>
      </c>
      <c r="AT78" s="163" t="str">
        <f>[2]DB!$AR$53</f>
        <v>s</v>
      </c>
      <c r="AU78" s="163" t="str">
        <f>[2]DB!$AS$53</f>
        <v>s</v>
      </c>
      <c r="AV78" s="163">
        <f>[2]DB!$AT$53</f>
        <v>0</v>
      </c>
      <c r="AW78" s="163" t="str">
        <f>[2]DB!$AU$53</f>
        <v>s</v>
      </c>
      <c r="AX78" s="163" t="str">
        <f>[2]DB!$AV$53</f>
        <v>s</v>
      </c>
      <c r="AY78" s="163" t="str">
        <f>[2]DB!$AW$53</f>
        <v>s</v>
      </c>
      <c r="AZ78" s="163">
        <f>[2]DB!$AX$53</f>
        <v>0</v>
      </c>
      <c r="BA78" s="163" t="str">
        <f>[2]DB!$AY$53</f>
        <v>c</v>
      </c>
      <c r="BB78" s="163" t="str">
        <f>[2]DB!$AZ$53</f>
        <v>c</v>
      </c>
      <c r="BC78" s="163" t="str">
        <f>[2]DB!$BA$53</f>
        <v>c</v>
      </c>
      <c r="BD78" s="163" t="str">
        <f>[2]DB!$BB$53</f>
        <v>c</v>
      </c>
      <c r="BE78" s="163" t="str">
        <f>[2]DB!$BC$53</f>
        <v>c</v>
      </c>
      <c r="BF78" s="163" t="str">
        <f>[2]DB!$BD$53</f>
        <v>c</v>
      </c>
      <c r="BG78" s="163" t="str">
        <f>[2]DB!$BE$53</f>
        <v>c</v>
      </c>
      <c r="BH78" s="163" t="str">
        <f>[2]DB!$BF$53</f>
        <v>c</v>
      </c>
      <c r="BI78" s="163" t="str">
        <f>[2]DB!$BG$53</f>
        <v>c</v>
      </c>
      <c r="BJ78" s="163" t="str">
        <f>[2]DB!$BH$53</f>
        <v>c</v>
      </c>
      <c r="BK78" s="163" t="str">
        <f>[2]DB!$BI$53</f>
        <v>c</v>
      </c>
      <c r="BL78" s="163" t="str">
        <f>[2]DB!$BJ$53</f>
        <v>c</v>
      </c>
      <c r="BM78" s="163" t="str">
        <f>[2]DB!$BK$53</f>
        <v>c</v>
      </c>
      <c r="BN78" s="163" t="str">
        <f>[2]DB!$BL$53</f>
        <v>c</v>
      </c>
      <c r="BO78" s="163" t="str">
        <f>[2]DB!$BM$53</f>
        <v>c</v>
      </c>
      <c r="BP78" s="163" t="str">
        <f>[2]DB!$BN$53</f>
        <v>c</v>
      </c>
      <c r="BQ78" s="163">
        <f>[2]DB!$BO$53</f>
        <v>0</v>
      </c>
      <c r="BR78" s="163">
        <f>[2]DB!$BP$53</f>
        <v>0</v>
      </c>
      <c r="BS78" s="163">
        <f>[2]DB!$BQ$53</f>
        <v>0</v>
      </c>
      <c r="BT78" s="163">
        <f>[2]DB!$BR$53</f>
        <v>0</v>
      </c>
      <c r="BU78" s="163">
        <f>[2]DB!$BS$53</f>
        <v>0</v>
      </c>
      <c r="BV78" s="163">
        <f>[2]DB!$BT$53</f>
        <v>0</v>
      </c>
      <c r="BW78" s="163">
        <f>[2]DB!$BU$53</f>
        <v>0</v>
      </c>
      <c r="BX78" s="163">
        <f>[2]DB!$BV$53</f>
        <v>0</v>
      </c>
      <c r="BY78" s="163">
        <f>[2]DB!$BW$53</f>
        <v>0</v>
      </c>
      <c r="BZ78" s="163">
        <f>[2]DB!$BX$53</f>
        <v>0</v>
      </c>
      <c r="CA78" s="163">
        <f>[2]DB!$BY$53</f>
        <v>0</v>
      </c>
      <c r="CB78" s="163">
        <f>[2]DB!$BZ$53</f>
        <v>0</v>
      </c>
      <c r="CC78" s="163">
        <f>[2]DB!$CA$53</f>
        <v>0</v>
      </c>
      <c r="CD78" s="163">
        <f>[2]DB!$CB$53</f>
        <v>0</v>
      </c>
      <c r="CE78" s="163">
        <f>[2]DB!$CC$53</f>
        <v>0</v>
      </c>
      <c r="CF78" s="163">
        <f>[2]DB!$CD$53</f>
        <v>0</v>
      </c>
      <c r="CG78" s="163">
        <f>[2]DB!$CE$53</f>
        <v>0</v>
      </c>
      <c r="CH78" s="163">
        <f>[2]DB!$CF$53</f>
        <v>0</v>
      </c>
      <c r="CI78" s="163" t="str">
        <f>[2]DB!$CG$53</f>
        <v>s</v>
      </c>
      <c r="CJ78" s="163" t="str">
        <f>[2]DB!$CH$53</f>
        <v>s</v>
      </c>
      <c r="CK78" s="163" t="str">
        <f>[2]DB!$CI$53</f>
        <v>s</v>
      </c>
      <c r="CL78" s="163" t="str">
        <f>[2]DB!$CJ$53</f>
        <v>s</v>
      </c>
      <c r="CM78" s="163">
        <f>[2]DB!$CK$53</f>
        <v>0</v>
      </c>
      <c r="CN78" s="163" t="str">
        <f>[2]DB!$CL$53</f>
        <v>s</v>
      </c>
      <c r="CO78" s="163" t="str">
        <f>[2]DB!$CM$53</f>
        <v>s</v>
      </c>
      <c r="CP78" s="163" t="str">
        <f>[2]DB!$CN$53</f>
        <v>s</v>
      </c>
      <c r="CQ78" s="163">
        <f>[2]DB!$CO$53</f>
        <v>0</v>
      </c>
      <c r="CR78" s="163" t="str">
        <f>[2]DB!$CP$53</f>
        <v>s</v>
      </c>
      <c r="CS78" s="163" t="str">
        <f>[2]DB!$CQ$53</f>
        <v>s</v>
      </c>
      <c r="CT78" s="163" t="str">
        <f>[2]DB!$CR$53</f>
        <v>s</v>
      </c>
      <c r="CU78" s="163">
        <f>[2]DB!$CS$53</f>
        <v>0</v>
      </c>
      <c r="CV78" s="163" t="str">
        <f>[2]DB!$CT$53</f>
        <v>s</v>
      </c>
      <c r="CW78" s="163" t="str">
        <f>[2]DB!$CU$53</f>
        <v>s</v>
      </c>
      <c r="CX78" s="163" t="str">
        <f>[2]DB!$CV$53</f>
        <v>s</v>
      </c>
      <c r="CY78" s="169">
        <f>[2]DB!$CW$53</f>
        <v>0</v>
      </c>
      <c r="CZ78" s="174"/>
      <c r="DA78" s="200"/>
      <c r="DB78" s="192"/>
      <c r="DC78" s="332"/>
      <c r="DD78" s="332"/>
      <c r="DE78" s="332"/>
      <c r="DF78" s="332"/>
      <c r="DG78" s="332"/>
    </row>
    <row r="79" spans="2:583" s="145" customFormat="1" ht="20.100000000000001" customHeight="1" x14ac:dyDescent="0.25">
      <c r="B79" s="168"/>
      <c r="C79" s="783"/>
      <c r="D79" s="787"/>
      <c r="E79" s="791"/>
      <c r="F79" s="183" t="s">
        <v>80</v>
      </c>
      <c r="G79" s="155" t="str">
        <f>[2]DB!$E$54</f>
        <v>OPERATING</v>
      </c>
      <c r="H79" s="162">
        <f>[2]DB!$F$54</f>
        <v>0</v>
      </c>
      <c r="I79" s="163">
        <f>[2]DB!$G$54</f>
        <v>0</v>
      </c>
      <c r="J79" s="163">
        <f>[2]DB!$H$54</f>
        <v>0</v>
      </c>
      <c r="K79" s="163">
        <f>[2]DB!$I$54</f>
        <v>0</v>
      </c>
      <c r="L79" s="163">
        <f>[2]DB!$J$54</f>
        <v>0</v>
      </c>
      <c r="M79" s="163">
        <f>[2]DB!$K$54</f>
        <v>0</v>
      </c>
      <c r="N79" s="163">
        <f>[2]DB!$L$54</f>
        <v>0</v>
      </c>
      <c r="O79" s="163">
        <f>[2]DB!$M$54</f>
        <v>0</v>
      </c>
      <c r="P79" s="163">
        <f>[2]DB!$N$54</f>
        <v>0</v>
      </c>
      <c r="Q79" s="163">
        <f>[2]DB!$O$54</f>
        <v>0</v>
      </c>
      <c r="R79" s="163">
        <f>[2]DB!$P$54</f>
        <v>0</v>
      </c>
      <c r="S79" s="163" t="str">
        <f>[2]DB!$Q$54</f>
        <v>s</v>
      </c>
      <c r="T79" s="163" t="str">
        <f>[2]DB!$R$54</f>
        <v>s</v>
      </c>
      <c r="U79" s="163" t="str">
        <f>[2]DB!$S$54</f>
        <v>s</v>
      </c>
      <c r="V79" s="163" t="str">
        <f>[2]DB!$T$54</f>
        <v>s</v>
      </c>
      <c r="W79" s="163">
        <f>[2]DB!$U$54</f>
        <v>0</v>
      </c>
      <c r="X79" s="163" t="str">
        <f>[2]DB!$V$54</f>
        <v>s</v>
      </c>
      <c r="Y79" s="163" t="str">
        <f>[2]DB!$W$54</f>
        <v>s</v>
      </c>
      <c r="Z79" s="163" t="str">
        <f>[2]DB!$X$54</f>
        <v>s</v>
      </c>
      <c r="AA79" s="163">
        <f>[2]DB!$Y$54</f>
        <v>0</v>
      </c>
      <c r="AB79" s="163" t="str">
        <f>[2]DB!$Z$54</f>
        <v>s</v>
      </c>
      <c r="AC79" s="163" t="str">
        <f>[2]DB!$AA$54</f>
        <v>s</v>
      </c>
      <c r="AD79" s="163" t="str">
        <f>[2]DB!$AB$54</f>
        <v>s</v>
      </c>
      <c r="AE79" s="163">
        <f>[2]DB!$AC$54</f>
        <v>0</v>
      </c>
      <c r="AF79" s="163" t="str">
        <f>[2]DB!$AD$54</f>
        <v>s</v>
      </c>
      <c r="AG79" s="163" t="str">
        <f>[2]DB!$AE$54</f>
        <v>s</v>
      </c>
      <c r="AH79" s="163" t="str">
        <f>[2]DB!$AF$54</f>
        <v>s</v>
      </c>
      <c r="AI79" s="163">
        <f>[2]DB!$AG$54</f>
        <v>0</v>
      </c>
      <c r="AJ79" s="163" t="str">
        <f>[2]DB!$AH$54</f>
        <v>c</v>
      </c>
      <c r="AK79" s="163" t="str">
        <f>[2]DB!$AI$54</f>
        <v>c</v>
      </c>
      <c r="AL79" s="163" t="str">
        <f>[2]DB!$AJ$54</f>
        <v>c</v>
      </c>
      <c r="AM79" s="163" t="str">
        <f>[2]DB!$AK$54</f>
        <v>c</v>
      </c>
      <c r="AN79" s="163" t="str">
        <f>[2]DB!$AL$54</f>
        <v>c</v>
      </c>
      <c r="AO79" s="163" t="str">
        <f>[2]DB!$AM$54</f>
        <v>c</v>
      </c>
      <c r="AP79" s="163" t="str">
        <f>[2]DB!$AN$54</f>
        <v>c</v>
      </c>
      <c r="AQ79" s="163" t="str">
        <f>[2]DB!$AO$54</f>
        <v>c</v>
      </c>
      <c r="AR79" s="163" t="str">
        <f>[2]DB!$AP$54</f>
        <v>c</v>
      </c>
      <c r="AS79" s="163" t="str">
        <f>[2]DB!$AQ$54</f>
        <v>c</v>
      </c>
      <c r="AT79" s="163" t="str">
        <f>[2]DB!$AR$54</f>
        <v>c</v>
      </c>
      <c r="AU79" s="163" t="str">
        <f>[2]DB!$AS$54</f>
        <v>c</v>
      </c>
      <c r="AV79" s="163" t="str">
        <f>[2]DB!$AT$54</f>
        <v>c</v>
      </c>
      <c r="AW79" s="163" t="str">
        <f>[2]DB!$AU$54</f>
        <v>c</v>
      </c>
      <c r="AX79" s="163" t="str">
        <f>[2]DB!$AV$54</f>
        <v>c</v>
      </c>
      <c r="AY79" s="163" t="str">
        <f>[2]DB!$AW$54</f>
        <v>c</v>
      </c>
      <c r="AZ79" s="163">
        <f>[2]DB!$AX$54</f>
        <v>0</v>
      </c>
      <c r="BA79" s="163">
        <f>[2]DB!$AY$54</f>
        <v>0</v>
      </c>
      <c r="BB79" s="163">
        <f>[2]DB!$AZ$54</f>
        <v>0</v>
      </c>
      <c r="BC79" s="163">
        <f>[2]DB!$BA$54</f>
        <v>0</v>
      </c>
      <c r="BD79" s="163">
        <f>[2]DB!$BB$54</f>
        <v>0</v>
      </c>
      <c r="BE79" s="163">
        <f>[2]DB!$BC$54</f>
        <v>0</v>
      </c>
      <c r="BF79" s="163">
        <f>[2]DB!$BD$54</f>
        <v>0</v>
      </c>
      <c r="BG79" s="163">
        <f>[2]DB!$BE$54</f>
        <v>0</v>
      </c>
      <c r="BH79" s="163">
        <f>[2]DB!$BF$54</f>
        <v>0</v>
      </c>
      <c r="BI79" s="163">
        <f>[2]DB!$BG$54</f>
        <v>0</v>
      </c>
      <c r="BJ79" s="163">
        <f>[2]DB!$BH$54</f>
        <v>0</v>
      </c>
      <c r="BK79" s="163">
        <f>[2]DB!$BI$54</f>
        <v>0</v>
      </c>
      <c r="BL79" s="163">
        <f>[2]DB!$BJ$54</f>
        <v>0</v>
      </c>
      <c r="BM79" s="163">
        <f>[2]DB!$BK$54</f>
        <v>0</v>
      </c>
      <c r="BN79" s="163">
        <f>[2]DB!$BL$54</f>
        <v>0</v>
      </c>
      <c r="BO79" s="163">
        <f>[2]DB!$BM$54</f>
        <v>0</v>
      </c>
      <c r="BP79" s="163">
        <f>[2]DB!$BN$54</f>
        <v>0</v>
      </c>
      <c r="BQ79" s="163">
        <f>[2]DB!$BO$54</f>
        <v>0</v>
      </c>
      <c r="BR79" s="163" t="str">
        <f>[2]DB!$BP$54</f>
        <v>s</v>
      </c>
      <c r="BS79" s="163" t="str">
        <f>[2]DB!$BQ$54</f>
        <v>s</v>
      </c>
      <c r="BT79" s="163" t="str">
        <f>[2]DB!$BR$54</f>
        <v>s</v>
      </c>
      <c r="BU79" s="163" t="str">
        <f>[2]DB!$BS$54</f>
        <v>s</v>
      </c>
      <c r="BV79" s="163">
        <f>[2]DB!$BT$54</f>
        <v>0</v>
      </c>
      <c r="BW79" s="163" t="str">
        <f>[2]DB!$BU$54</f>
        <v>s</v>
      </c>
      <c r="BX79" s="163" t="str">
        <f>[2]DB!$BV$54</f>
        <v>s</v>
      </c>
      <c r="BY79" s="163" t="str">
        <f>[2]DB!$BW$54</f>
        <v>s</v>
      </c>
      <c r="BZ79" s="163">
        <f>[2]DB!$BX$54</f>
        <v>0</v>
      </c>
      <c r="CA79" s="163" t="str">
        <f>[2]DB!$BY$54</f>
        <v>s</v>
      </c>
      <c r="CB79" s="163" t="str">
        <f>[2]DB!$BZ$54</f>
        <v>s</v>
      </c>
      <c r="CC79" s="163" t="str">
        <f>[2]DB!$CA$54</f>
        <v>s</v>
      </c>
      <c r="CD79" s="163">
        <f>[2]DB!$CB$54</f>
        <v>0</v>
      </c>
      <c r="CE79" s="163" t="str">
        <f>[2]DB!$CC$54</f>
        <v>s</v>
      </c>
      <c r="CF79" s="163" t="str">
        <f>[2]DB!$CD$54</f>
        <v>s</v>
      </c>
      <c r="CG79" s="163" t="str">
        <f>[2]DB!$CE$54</f>
        <v>s</v>
      </c>
      <c r="CH79" s="163">
        <f>[2]DB!$CF$54</f>
        <v>0</v>
      </c>
      <c r="CI79" s="163" t="str">
        <f>[2]DB!$CG$54</f>
        <v>c</v>
      </c>
      <c r="CJ79" s="163" t="str">
        <f>[2]DB!$CH$54</f>
        <v>c</v>
      </c>
      <c r="CK79" s="163" t="str">
        <f>[2]DB!$CI$54</f>
        <v>c</v>
      </c>
      <c r="CL79" s="163" t="str">
        <f>[2]DB!$CJ$54</f>
        <v>c</v>
      </c>
      <c r="CM79" s="163" t="str">
        <f>[2]DB!$CK$54</f>
        <v>c</v>
      </c>
      <c r="CN79" s="163" t="str">
        <f>[2]DB!$CL$54</f>
        <v>c</v>
      </c>
      <c r="CO79" s="163" t="str">
        <f>[2]DB!$CM$54</f>
        <v>c</v>
      </c>
      <c r="CP79" s="163" t="str">
        <f>[2]DB!$CN$54</f>
        <v>c</v>
      </c>
      <c r="CQ79" s="163" t="str">
        <f>[2]DB!$CO$54</f>
        <v>c</v>
      </c>
      <c r="CR79" s="163" t="str">
        <f>[2]DB!$CP$54</f>
        <v>c</v>
      </c>
      <c r="CS79" s="163" t="str">
        <f>[2]DB!$CQ$54</f>
        <v>c</v>
      </c>
      <c r="CT79" s="163" t="str">
        <f>[2]DB!$CR$54</f>
        <v>c</v>
      </c>
      <c r="CU79" s="163" t="str">
        <f>[2]DB!$CS$54</f>
        <v>c</v>
      </c>
      <c r="CV79" s="163" t="str">
        <f>[2]DB!$CT$54</f>
        <v>c</v>
      </c>
      <c r="CW79" s="163" t="str">
        <f>[2]DB!$CU$54</f>
        <v>c</v>
      </c>
      <c r="CX79" s="163" t="str">
        <f>[2]DB!$CV$54</f>
        <v>c</v>
      </c>
      <c r="CY79" s="169">
        <f>[2]DB!$CW$54</f>
        <v>0</v>
      </c>
      <c r="CZ79" s="174"/>
      <c r="DA79" s="200"/>
      <c r="DB79" s="192"/>
      <c r="DC79" s="332"/>
      <c r="DD79" s="332"/>
      <c r="DE79" s="332"/>
      <c r="DF79" s="332"/>
      <c r="DG79" s="332"/>
    </row>
    <row r="80" spans="2:583" s="145" customFormat="1" ht="20.100000000000001" customHeight="1" x14ac:dyDescent="0.25">
      <c r="B80" s="168"/>
      <c r="C80" s="783"/>
      <c r="D80" s="787"/>
      <c r="E80" s="791"/>
      <c r="F80" s="183" t="s">
        <v>81</v>
      </c>
      <c r="G80" s="155" t="str">
        <f>[2]DB!$E$55</f>
        <v>OPERATING</v>
      </c>
      <c r="H80" s="217" t="str">
        <f>[2]DB!$F$55</f>
        <v>c</v>
      </c>
      <c r="I80" s="217" t="str">
        <f>[2]DB!$G$55</f>
        <v>c</v>
      </c>
      <c r="J80" s="217" t="str">
        <f>[2]DB!$H$55</f>
        <v>c</v>
      </c>
      <c r="K80" s="217" t="str">
        <f>[2]DB!$I$55</f>
        <v>c</v>
      </c>
      <c r="L80" s="217" t="str">
        <f>[2]DB!$J$55</f>
        <v>c</v>
      </c>
      <c r="M80" s="217" t="str">
        <f>[2]DB!$K$55</f>
        <v>c</v>
      </c>
      <c r="N80" s="217" t="str">
        <f>[2]DB!$L$55</f>
        <v>c</v>
      </c>
      <c r="O80" s="217" t="str">
        <f>[2]DB!$M$55</f>
        <v>c</v>
      </c>
      <c r="P80" s="217" t="str">
        <f>[2]DB!$N$55</f>
        <v>c</v>
      </c>
      <c r="Q80" s="217" t="str">
        <f>[2]DB!$O$55</f>
        <v>c</v>
      </c>
      <c r="R80" s="217" t="str">
        <f>[2]DB!$P$55</f>
        <v>c</v>
      </c>
      <c r="S80" s="217" t="str">
        <f>[2]DB!$Q$55</f>
        <v>c</v>
      </c>
      <c r="T80" s="217" t="str">
        <f>[2]DB!$R$55</f>
        <v>c</v>
      </c>
      <c r="U80" s="217" t="str">
        <f>[2]DB!$S$55</f>
        <v>c</v>
      </c>
      <c r="V80" s="217" t="str">
        <f>[2]DB!$T$55</f>
        <v>c</v>
      </c>
      <c r="W80" s="217" t="str">
        <f>[2]DB!$U$55</f>
        <v>c</v>
      </c>
      <c r="X80" s="217">
        <f>[2]DB!$V$55</f>
        <v>0</v>
      </c>
      <c r="Y80" s="217">
        <f>[2]DB!$W$55</f>
        <v>0</v>
      </c>
      <c r="Z80" s="217">
        <f>[2]DB!$X$55</f>
        <v>0</v>
      </c>
      <c r="AA80" s="217">
        <f>[2]DB!$Y$55</f>
        <v>0</v>
      </c>
      <c r="AB80" s="217">
        <f>[2]DB!$Z$55</f>
        <v>0</v>
      </c>
      <c r="AC80" s="217">
        <f>[2]DB!$AA$55</f>
        <v>0</v>
      </c>
      <c r="AD80" s="217">
        <f>[2]DB!$AB$55</f>
        <v>0</v>
      </c>
      <c r="AE80" s="217">
        <f>[2]DB!$AC$55</f>
        <v>0</v>
      </c>
      <c r="AF80" s="217">
        <f>[2]DB!$AD$55</f>
        <v>0</v>
      </c>
      <c r="AG80" s="217">
        <f>[2]DB!$AE$55</f>
        <v>0</v>
      </c>
      <c r="AH80" s="217">
        <f>[2]DB!$AF$55</f>
        <v>0</v>
      </c>
      <c r="AI80" s="217">
        <f>[2]DB!$AG$55</f>
        <v>0</v>
      </c>
      <c r="AJ80" s="217">
        <f>[2]DB!$AH$55</f>
        <v>0</v>
      </c>
      <c r="AK80" s="217">
        <f>[2]DB!$AI$55</f>
        <v>0</v>
      </c>
      <c r="AL80" s="217">
        <f>[2]DB!$AJ$55</f>
        <v>0</v>
      </c>
      <c r="AM80" s="217">
        <f>[2]DB!$AK$55</f>
        <v>0</v>
      </c>
      <c r="AN80" s="217">
        <f>[2]DB!$AL$55</f>
        <v>0</v>
      </c>
      <c r="AO80" s="217">
        <f>[2]DB!$AM$55</f>
        <v>0</v>
      </c>
      <c r="AP80" s="217">
        <f>[2]DB!$AN$55</f>
        <v>0</v>
      </c>
      <c r="AQ80" s="217">
        <f>[2]DB!$AO$55</f>
        <v>0</v>
      </c>
      <c r="AR80" s="217">
        <f>[2]DB!$AP$55</f>
        <v>0</v>
      </c>
      <c r="AS80" s="217">
        <f>[2]DB!$AQ$55</f>
        <v>0</v>
      </c>
      <c r="AT80" s="217">
        <f>[2]DB!$AR$55</f>
        <v>0</v>
      </c>
      <c r="AU80" s="217">
        <f>[2]DB!$AS$55</f>
        <v>0</v>
      </c>
      <c r="AV80" s="217">
        <f>[2]DB!$AT$55</f>
        <v>0</v>
      </c>
      <c r="AW80" s="217">
        <f>[2]DB!$AU$55</f>
        <v>0</v>
      </c>
      <c r="AX80" s="217">
        <f>[2]DB!$AV$55</f>
        <v>0</v>
      </c>
      <c r="AY80" s="217">
        <f>[2]DB!$AW$55</f>
        <v>0</v>
      </c>
      <c r="AZ80" s="217">
        <f>[2]DB!$AX$55</f>
        <v>0</v>
      </c>
      <c r="BA80" s="217" t="str">
        <f>[2]DB!$AY$55</f>
        <v>s</v>
      </c>
      <c r="BB80" s="217" t="str">
        <f>[2]DB!$AZ$55</f>
        <v>s</v>
      </c>
      <c r="BC80" s="217" t="str">
        <f>[2]DB!$BA$55</f>
        <v>s</v>
      </c>
      <c r="BD80" s="217" t="str">
        <f>[2]DB!$BB$55</f>
        <v>s</v>
      </c>
      <c r="BE80" s="217">
        <f>[2]DB!$BC$55</f>
        <v>0</v>
      </c>
      <c r="BF80" s="217" t="str">
        <f>[2]DB!$BD$55</f>
        <v>s</v>
      </c>
      <c r="BG80" s="217" t="str">
        <f>[2]DB!$BE$55</f>
        <v>s</v>
      </c>
      <c r="BH80" s="217" t="str">
        <f>[2]DB!$BF$55</f>
        <v>s</v>
      </c>
      <c r="BI80" s="217">
        <f>[2]DB!$BG$55</f>
        <v>0</v>
      </c>
      <c r="BJ80" s="217" t="str">
        <f>[2]DB!$BH$55</f>
        <v>s</v>
      </c>
      <c r="BK80" s="217" t="str">
        <f>[2]DB!$BI$55</f>
        <v>s</v>
      </c>
      <c r="BL80" s="217" t="str">
        <f>[2]DB!$BJ$55</f>
        <v>s</v>
      </c>
      <c r="BM80" s="217">
        <f>[2]DB!$BK$55</f>
        <v>0</v>
      </c>
      <c r="BN80" s="217" t="str">
        <f>[2]DB!$BL$55</f>
        <v>s</v>
      </c>
      <c r="BO80" s="217" t="str">
        <f>[2]DB!$BM$55</f>
        <v>s</v>
      </c>
      <c r="BP80" s="217" t="str">
        <f>[2]DB!$BN$55</f>
        <v>s</v>
      </c>
      <c r="BQ80" s="217">
        <f>[2]DB!$BO$55</f>
        <v>0</v>
      </c>
      <c r="BR80" s="217" t="str">
        <f>[2]DB!$BP$55</f>
        <v>c</v>
      </c>
      <c r="BS80" s="217" t="str">
        <f>[2]DB!$BQ$55</f>
        <v>c</v>
      </c>
      <c r="BT80" s="217" t="str">
        <f>[2]DB!$BR$55</f>
        <v>c</v>
      </c>
      <c r="BU80" s="217" t="str">
        <f>[2]DB!$BS$55</f>
        <v>c</v>
      </c>
      <c r="BV80" s="217" t="str">
        <f>[2]DB!$BT$55</f>
        <v>c</v>
      </c>
      <c r="BW80" s="217" t="str">
        <f>[2]DB!$BU$55</f>
        <v>c</v>
      </c>
      <c r="BX80" s="217" t="str">
        <f>[2]DB!$BV$55</f>
        <v>c</v>
      </c>
      <c r="BY80" s="217" t="str">
        <f>[2]DB!$BW$55</f>
        <v>c</v>
      </c>
      <c r="BZ80" s="217" t="str">
        <f>[2]DB!$BX$55</f>
        <v>c</v>
      </c>
      <c r="CA80" s="217" t="str">
        <f>[2]DB!$BY$55</f>
        <v>c</v>
      </c>
      <c r="CB80" s="217" t="str">
        <f>[2]DB!$BZ$55</f>
        <v>c</v>
      </c>
      <c r="CC80" s="217" t="str">
        <f>[2]DB!$CA$55</f>
        <v>c</v>
      </c>
      <c r="CD80" s="217" t="str">
        <f>[2]DB!$CB$55</f>
        <v>c</v>
      </c>
      <c r="CE80" s="217" t="str">
        <f>[2]DB!$CC$55</f>
        <v>c</v>
      </c>
      <c r="CF80" s="217" t="str">
        <f>[2]DB!$CD$55</f>
        <v>c</v>
      </c>
      <c r="CG80" s="217" t="str">
        <f>[2]DB!$CE$55</f>
        <v>c</v>
      </c>
      <c r="CH80" s="217">
        <f>[2]DB!$CF$55</f>
        <v>0</v>
      </c>
      <c r="CI80" s="217">
        <f>[2]DB!$CG$55</f>
        <v>0</v>
      </c>
      <c r="CJ80" s="217">
        <f>[2]DB!$CH$55</f>
        <v>0</v>
      </c>
      <c r="CK80" s="217">
        <f>[2]DB!$CI$55</f>
        <v>0</v>
      </c>
      <c r="CL80" s="217">
        <f>[2]DB!$CJ$55</f>
        <v>0</v>
      </c>
      <c r="CM80" s="217">
        <f>[2]DB!$CK$55</f>
        <v>0</v>
      </c>
      <c r="CN80" s="217">
        <f>[2]DB!$CL$55</f>
        <v>0</v>
      </c>
      <c r="CO80" s="217">
        <f>[2]DB!$CM$55</f>
        <v>0</v>
      </c>
      <c r="CP80" s="217">
        <f>[2]DB!$CN$55</f>
        <v>0</v>
      </c>
      <c r="CQ80" s="217">
        <f>[2]DB!$CO$55</f>
        <v>0</v>
      </c>
      <c r="CR80" s="217">
        <f>[2]DB!$CP$55</f>
        <v>0</v>
      </c>
      <c r="CS80" s="217">
        <f>[2]DB!$CQ$55</f>
        <v>0</v>
      </c>
      <c r="CT80" s="217">
        <f>[2]DB!$CR$55</f>
        <v>0</v>
      </c>
      <c r="CU80" s="217">
        <f>[2]DB!$CS$55</f>
        <v>0</v>
      </c>
      <c r="CV80" s="217">
        <f>[2]DB!$CT$55</f>
        <v>0</v>
      </c>
      <c r="CW80" s="217">
        <f>[2]DB!$CU$55</f>
        <v>0</v>
      </c>
      <c r="CX80" s="217">
        <f>[2]DB!$CV$55</f>
        <v>0</v>
      </c>
      <c r="CY80" s="218">
        <f>[2]DB!$CW$55</f>
        <v>0</v>
      </c>
      <c r="CZ80" s="219"/>
      <c r="DA80" s="200"/>
      <c r="DB80" s="192"/>
      <c r="DC80" s="332"/>
      <c r="DD80" s="332"/>
      <c r="DE80" s="332"/>
      <c r="DF80" s="332"/>
      <c r="DG80" s="332"/>
    </row>
    <row r="81" spans="2:775" s="145" customFormat="1" ht="20.100000000000001" customHeight="1" x14ac:dyDescent="0.25">
      <c r="B81" s="168"/>
      <c r="C81" s="783"/>
      <c r="D81" s="787" t="s">
        <v>82</v>
      </c>
      <c r="E81" s="791"/>
      <c r="F81" s="184" t="s">
        <v>83</v>
      </c>
      <c r="G81" s="156">
        <f>[2]DB!$E$56</f>
        <v>0</v>
      </c>
      <c r="H81" s="162" t="str">
        <f>[2]DB!$F$56</f>
        <v>r</v>
      </c>
      <c r="I81" s="163" t="str">
        <f>[2]DB!$G$56</f>
        <v>r</v>
      </c>
      <c r="J81" s="163" t="str">
        <f>[2]DB!$H$56</f>
        <v>r</v>
      </c>
      <c r="K81" s="163" t="str">
        <f>[2]DB!$I$56</f>
        <v>r</v>
      </c>
      <c r="L81" s="163" t="str">
        <f>[2]DB!$J$56</f>
        <v>r</v>
      </c>
      <c r="M81" s="163" t="str">
        <f>[2]DB!$K$56</f>
        <v>r</v>
      </c>
      <c r="N81" s="163" t="str">
        <f>[2]DB!$L$56</f>
        <v>r</v>
      </c>
      <c r="O81" s="163" t="str">
        <f>[2]DB!$M$56</f>
        <v>r</v>
      </c>
      <c r="P81" s="163" t="str">
        <f>[2]DB!$N$56</f>
        <v>r</v>
      </c>
      <c r="Q81" s="163" t="str">
        <f>[2]DB!$O$56</f>
        <v>r</v>
      </c>
      <c r="R81" s="163" t="str">
        <f>[2]DB!$P$56</f>
        <v>r</v>
      </c>
      <c r="S81" s="163">
        <f>[2]DB!$Q$56</f>
        <v>0</v>
      </c>
      <c r="T81" s="163" t="str">
        <f>[2]DB!$R$56</f>
        <v>ca</v>
      </c>
      <c r="U81" s="163" t="str">
        <f>[2]DB!$S$56</f>
        <v>ca</v>
      </c>
      <c r="V81" s="163" t="str">
        <f>[2]DB!$T$56</f>
        <v>ca</v>
      </c>
      <c r="W81" s="163" t="str">
        <f>[2]DB!$U$56</f>
        <v>ca</v>
      </c>
      <c r="X81" s="163" t="str">
        <f>[2]DB!$V$56</f>
        <v>ca</v>
      </c>
      <c r="Y81" s="163" t="str">
        <f>[2]DB!$W$56</f>
        <v>ca</v>
      </c>
      <c r="Z81" s="163" t="str">
        <f>[2]DB!$X$56</f>
        <v>ca</v>
      </c>
      <c r="AA81" s="163" t="str">
        <f>[2]DB!$Y$56</f>
        <v>ca</v>
      </c>
      <c r="AB81" s="163" t="str">
        <f>[2]DB!$Z$56</f>
        <v>ca</v>
      </c>
      <c r="AC81" s="163" t="str">
        <f>[2]DB!$AA$56</f>
        <v>ca</v>
      </c>
      <c r="AD81" s="163" t="str">
        <f>[2]DB!$AB$56</f>
        <v>ca</v>
      </c>
      <c r="AE81" s="163" t="str">
        <f>[2]DB!$AC$56</f>
        <v>ca</v>
      </c>
      <c r="AF81" s="163" t="str">
        <f>[2]DB!$AD$56</f>
        <v>ca</v>
      </c>
      <c r="AG81" s="163" t="str">
        <f>[2]DB!$AE$56</f>
        <v>ca</v>
      </c>
      <c r="AH81" s="163" t="str">
        <f>[2]DB!$AF$56</f>
        <v>ca</v>
      </c>
      <c r="AI81" s="163" t="str">
        <f>[2]DB!$AG$56</f>
        <v>ca</v>
      </c>
      <c r="AJ81" s="163" t="str">
        <f>[2]DB!$AH$56</f>
        <v>ca</v>
      </c>
      <c r="AK81" s="163" t="str">
        <f>[2]DB!$AI$56</f>
        <v>ca</v>
      </c>
      <c r="AL81" s="163" t="str">
        <f>[2]DB!$AJ$56</f>
        <v>ca</v>
      </c>
      <c r="AM81" s="163" t="str">
        <f>[2]DB!$AK$56</f>
        <v>ca</v>
      </c>
      <c r="AN81" s="163" t="str">
        <f>[2]DB!$AL$56</f>
        <v>ca</v>
      </c>
      <c r="AO81" s="163" t="str">
        <f>[2]DB!$AM$56</f>
        <v>ca</v>
      </c>
      <c r="AP81" s="163" t="str">
        <f>[2]DB!$AN$56</f>
        <v>ca</v>
      </c>
      <c r="AQ81" s="163">
        <f>[2]DB!$AO$56</f>
        <v>0</v>
      </c>
      <c r="AR81" s="163">
        <f>[2]DB!$AP$56</f>
        <v>0</v>
      </c>
      <c r="AS81" s="163">
        <f>[2]DB!$AQ$56</f>
        <v>0</v>
      </c>
      <c r="AT81" s="163">
        <f>[2]DB!$AR$56</f>
        <v>0</v>
      </c>
      <c r="AU81" s="163">
        <f>[2]DB!$AS$56</f>
        <v>0</v>
      </c>
      <c r="AV81" s="163">
        <f>[2]DB!$AT$56</f>
        <v>0</v>
      </c>
      <c r="AW81" s="163">
        <f>[2]DB!$AU$56</f>
        <v>0</v>
      </c>
      <c r="AX81" s="163">
        <f>[2]DB!$AV$56</f>
        <v>0</v>
      </c>
      <c r="AY81" s="163">
        <f>[2]DB!$AW$56</f>
        <v>0</v>
      </c>
      <c r="AZ81" s="163">
        <f>[2]DB!$AX$56</f>
        <v>0</v>
      </c>
      <c r="BA81" s="163">
        <f>[2]DB!$AY$56</f>
        <v>0</v>
      </c>
      <c r="BB81" s="163">
        <f>[2]DB!$AZ$56</f>
        <v>0</v>
      </c>
      <c r="BC81" s="163">
        <f>[2]DB!$BA$56</f>
        <v>0</v>
      </c>
      <c r="BD81" s="163">
        <f>[2]DB!$BB$56</f>
        <v>0</v>
      </c>
      <c r="BE81" s="163">
        <f>[2]DB!$BC$56</f>
        <v>0</v>
      </c>
      <c r="BF81" s="163">
        <f>[2]DB!$BD$56</f>
        <v>0</v>
      </c>
      <c r="BG81" s="163">
        <f>[2]DB!$BE$56</f>
        <v>0</v>
      </c>
      <c r="BH81" s="163">
        <f>[2]DB!$BF$56</f>
        <v>0</v>
      </c>
      <c r="BI81" s="163">
        <f>[2]DB!$BG$56</f>
        <v>0</v>
      </c>
      <c r="BJ81" s="163">
        <f>[2]DB!$BH$56</f>
        <v>0</v>
      </c>
      <c r="BK81" s="163">
        <f>[2]DB!$BI$56</f>
        <v>0</v>
      </c>
      <c r="BL81" s="163">
        <f>[2]DB!$BJ$56</f>
        <v>0</v>
      </c>
      <c r="BM81" s="163">
        <f>[2]DB!$BK$56</f>
        <v>0</v>
      </c>
      <c r="BN81" s="163">
        <f>[2]DB!$BL$56</f>
        <v>0</v>
      </c>
      <c r="BO81" s="163">
        <f>[2]DB!$BM$56</f>
        <v>0</v>
      </c>
      <c r="BP81" s="163">
        <f>[2]DB!$BN$56</f>
        <v>0</v>
      </c>
      <c r="BQ81" s="163">
        <f>[2]DB!$BO$56</f>
        <v>0</v>
      </c>
      <c r="BR81" s="163">
        <f>[2]DB!$BP$56</f>
        <v>0</v>
      </c>
      <c r="BS81" s="163">
        <f>[2]DB!$BQ$56</f>
        <v>0</v>
      </c>
      <c r="BT81" s="163">
        <f>[2]DB!$BR$56</f>
        <v>0</v>
      </c>
      <c r="BU81" s="163">
        <f>[2]DB!$BS$56</f>
        <v>0</v>
      </c>
      <c r="BV81" s="163">
        <f>[2]DB!$BT$56</f>
        <v>0</v>
      </c>
      <c r="BW81" s="163">
        <f>[2]DB!$BU$56</f>
        <v>0</v>
      </c>
      <c r="BX81" s="163">
        <f>[2]DB!$BV$56</f>
        <v>0</v>
      </c>
      <c r="BY81" s="163">
        <f>[2]DB!$BW$56</f>
        <v>0</v>
      </c>
      <c r="BZ81" s="163">
        <f>[2]DB!$BX$56</f>
        <v>0</v>
      </c>
      <c r="CA81" s="163">
        <f>[2]DB!$BY$56</f>
        <v>0</v>
      </c>
      <c r="CB81" s="163">
        <f>[2]DB!$BZ$56</f>
        <v>0</v>
      </c>
      <c r="CC81" s="163">
        <f>[2]DB!$CA$56</f>
        <v>0</v>
      </c>
      <c r="CD81" s="163">
        <f>[2]DB!$CB$56</f>
        <v>0</v>
      </c>
      <c r="CE81" s="163">
        <f>[2]DB!$CC$56</f>
        <v>0</v>
      </c>
      <c r="CF81" s="163">
        <f>[2]DB!$CD$56</f>
        <v>0</v>
      </c>
      <c r="CG81" s="163">
        <f>[2]DB!$CE$56</f>
        <v>0</v>
      </c>
      <c r="CH81" s="163">
        <f>[2]DB!$CF$56</f>
        <v>0</v>
      </c>
      <c r="CI81" s="163">
        <f>[2]DB!$CG$56</f>
        <v>0</v>
      </c>
      <c r="CJ81" s="163">
        <f>[2]DB!$CH$56</f>
        <v>0</v>
      </c>
      <c r="CK81" s="163">
        <f>[2]DB!$CI$56</f>
        <v>0</v>
      </c>
      <c r="CL81" s="163">
        <f>[2]DB!$CJ$56</f>
        <v>0</v>
      </c>
      <c r="CM81" s="163">
        <f>[2]DB!$CK$56</f>
        <v>0</v>
      </c>
      <c r="CN81" s="163">
        <f>[2]DB!$CL$56</f>
        <v>0</v>
      </c>
      <c r="CO81" s="163">
        <f>[2]DB!$CM$56</f>
        <v>0</v>
      </c>
      <c r="CP81" s="163">
        <f>[2]DB!$CN$56</f>
        <v>0</v>
      </c>
      <c r="CQ81" s="163">
        <f>[2]DB!$CO$56</f>
        <v>0</v>
      </c>
      <c r="CR81" s="163">
        <f>[2]DB!$CP$56</f>
        <v>0</v>
      </c>
      <c r="CS81" s="163">
        <f>[2]DB!$CQ$56</f>
        <v>0</v>
      </c>
      <c r="CT81" s="163">
        <f>[2]DB!$CR$56</f>
        <v>0</v>
      </c>
      <c r="CU81" s="163">
        <f>[2]DB!$CS$56</f>
        <v>0</v>
      </c>
      <c r="CV81" s="163">
        <f>[2]DB!$CT$56</f>
        <v>0</v>
      </c>
      <c r="CW81" s="163">
        <f>[2]DB!$CU$56</f>
        <v>0</v>
      </c>
      <c r="CX81" s="163">
        <f>[2]DB!$CV$56</f>
        <v>0</v>
      </c>
      <c r="CY81" s="169">
        <f>[2]DB!$CW$56</f>
        <v>0</v>
      </c>
      <c r="CZ81" s="174"/>
      <c r="DA81" s="200"/>
      <c r="DB81" s="192"/>
      <c r="DC81" s="332"/>
      <c r="DD81" s="332"/>
      <c r="DE81" s="332"/>
      <c r="DF81" s="332"/>
      <c r="DG81" s="332"/>
    </row>
    <row r="82" spans="2:775" s="145" customFormat="1" ht="20.100000000000001" customHeight="1" thickBot="1" x14ac:dyDescent="0.3">
      <c r="B82" s="168"/>
      <c r="C82" s="784"/>
      <c r="D82" s="792"/>
      <c r="E82" s="793"/>
      <c r="F82" s="187" t="s">
        <v>84</v>
      </c>
      <c r="G82" s="188">
        <f>[2]DB!$E$57</f>
        <v>0</v>
      </c>
      <c r="H82" s="178">
        <f>[2]DB!$F$57</f>
        <v>0</v>
      </c>
      <c r="I82" s="178">
        <f>[2]DB!$G$57</f>
        <v>0</v>
      </c>
      <c r="J82" s="178">
        <f>[2]DB!$H$57</f>
        <v>0</v>
      </c>
      <c r="K82" s="178">
        <f>[2]DB!$I$57</f>
        <v>0</v>
      </c>
      <c r="L82" s="178">
        <f>[2]DB!$J$57</f>
        <v>0</v>
      </c>
      <c r="M82" s="178">
        <f>[2]DB!$K$57</f>
        <v>0</v>
      </c>
      <c r="N82" s="178">
        <f>[2]DB!$L$57</f>
        <v>0</v>
      </c>
      <c r="O82" s="178">
        <f>[2]DB!$M$57</f>
        <v>0</v>
      </c>
      <c r="P82" s="178">
        <f>[2]DB!$N$57</f>
        <v>0</v>
      </c>
      <c r="Q82" s="178">
        <f>[2]DB!$O$57</f>
        <v>0</v>
      </c>
      <c r="R82" s="178">
        <f>[2]DB!$P$57</f>
        <v>0</v>
      </c>
      <c r="S82" s="178">
        <f>[2]DB!$Q$57</f>
        <v>0</v>
      </c>
      <c r="T82" s="178">
        <f>[2]DB!$R$57</f>
        <v>0</v>
      </c>
      <c r="U82" s="178">
        <f>[2]DB!$S$57</f>
        <v>0</v>
      </c>
      <c r="V82" s="178">
        <f>[2]DB!$T$57</f>
        <v>0</v>
      </c>
      <c r="W82" s="178">
        <f>[2]DB!$U$57</f>
        <v>0</v>
      </c>
      <c r="X82" s="178">
        <f>[2]DB!$V$57</f>
        <v>0</v>
      </c>
      <c r="Y82" s="178">
        <f>[2]DB!$W$57</f>
        <v>0</v>
      </c>
      <c r="Z82" s="178">
        <f>[2]DB!$X$57</f>
        <v>0</v>
      </c>
      <c r="AA82" s="178">
        <f>[2]DB!$Y$57</f>
        <v>0</v>
      </c>
      <c r="AB82" s="178">
        <f>[2]DB!$Z$57</f>
        <v>0</v>
      </c>
      <c r="AC82" s="178">
        <f>[2]DB!$AA$57</f>
        <v>0</v>
      </c>
      <c r="AD82" s="178">
        <f>[2]DB!$AB$57</f>
        <v>0</v>
      </c>
      <c r="AE82" s="178">
        <f>[2]DB!$AC$57</f>
        <v>0</v>
      </c>
      <c r="AF82" s="178">
        <f>[2]DB!$AD$57</f>
        <v>0</v>
      </c>
      <c r="AG82" s="178">
        <f>[2]DB!$AE$57</f>
        <v>0</v>
      </c>
      <c r="AH82" s="178">
        <f>[2]DB!$AF$57</f>
        <v>0</v>
      </c>
      <c r="AI82" s="178">
        <f>[2]DB!$AG$57</f>
        <v>0</v>
      </c>
      <c r="AJ82" s="178">
        <f>[2]DB!$AH$57</f>
        <v>0</v>
      </c>
      <c r="AK82" s="178">
        <f>[2]DB!$AI$57</f>
        <v>0</v>
      </c>
      <c r="AL82" s="178">
        <f>[2]DB!$AJ$57</f>
        <v>0</v>
      </c>
      <c r="AM82" s="178">
        <f>[2]DB!$AK$57</f>
        <v>0</v>
      </c>
      <c r="AN82" s="178">
        <f>[2]DB!$AL$57</f>
        <v>0</v>
      </c>
      <c r="AO82" s="178">
        <f>[2]DB!$AM$57</f>
        <v>0</v>
      </c>
      <c r="AP82" s="178">
        <f>[2]DB!$AN$57</f>
        <v>0</v>
      </c>
      <c r="AQ82" s="178">
        <f>[2]DB!$AO$57</f>
        <v>0</v>
      </c>
      <c r="AR82" s="178">
        <f>[2]DB!$AP$57</f>
        <v>0</v>
      </c>
      <c r="AS82" s="178">
        <f>[2]DB!$AQ$57</f>
        <v>0</v>
      </c>
      <c r="AT82" s="178">
        <f>[2]DB!$AR$57</f>
        <v>0</v>
      </c>
      <c r="AU82" s="178">
        <f>[2]DB!$AS$57</f>
        <v>0</v>
      </c>
      <c r="AV82" s="178">
        <f>[2]DB!$AT$57</f>
        <v>0</v>
      </c>
      <c r="AW82" s="178">
        <f>[2]DB!$AU$57</f>
        <v>0</v>
      </c>
      <c r="AX82" s="178">
        <f>[2]DB!$AV$57</f>
        <v>0</v>
      </c>
      <c r="AY82" s="178">
        <f>[2]DB!$AW$57</f>
        <v>0</v>
      </c>
      <c r="AZ82" s="178">
        <f>[2]DB!$AX$57</f>
        <v>0</v>
      </c>
      <c r="BA82" s="178">
        <f>[2]DB!$AY$57</f>
        <v>0</v>
      </c>
      <c r="BB82" s="178">
        <f>[2]DB!$AZ$57</f>
        <v>0</v>
      </c>
      <c r="BC82" s="178" t="str">
        <f>[2]DB!$BA$57</f>
        <v>r</v>
      </c>
      <c r="BD82" s="178" t="str">
        <f>[2]DB!$BB$57</f>
        <v>r</v>
      </c>
      <c r="BE82" s="178" t="str">
        <f>[2]DB!$BC$57</f>
        <v>r</v>
      </c>
      <c r="BF82" s="178" t="str">
        <f>[2]DB!$BD$57</f>
        <v>r</v>
      </c>
      <c r="BG82" s="178" t="str">
        <f>[2]DB!$BE$57</f>
        <v>r</v>
      </c>
      <c r="BH82" s="178" t="str">
        <f>[2]DB!$BF$57</f>
        <v>r</v>
      </c>
      <c r="BI82" s="178" t="str">
        <f>[2]DB!$BG$57</f>
        <v>r</v>
      </c>
      <c r="BJ82" s="178" t="str">
        <f>[2]DB!$BH$57</f>
        <v>r</v>
      </c>
      <c r="BK82" s="178" t="str">
        <f>[2]DB!$BI$57</f>
        <v>r</v>
      </c>
      <c r="BL82" s="178" t="str">
        <f>[2]DB!$BJ$57</f>
        <v>r</v>
      </c>
      <c r="BM82" s="178" t="str">
        <f>[2]DB!$BK$57</f>
        <v>r</v>
      </c>
      <c r="BN82" s="178" t="str">
        <f>[2]DB!$BL$57</f>
        <v>r</v>
      </c>
      <c r="BO82" s="178" t="str">
        <f>[2]DB!$BM$57</f>
        <v>r</v>
      </c>
      <c r="BP82" s="178" t="str">
        <f>[2]DB!$BN$57</f>
        <v>r</v>
      </c>
      <c r="BQ82" s="178" t="str">
        <f>[2]DB!$BO$57</f>
        <v>r</v>
      </c>
      <c r="BR82" s="178" t="str">
        <f>[2]DB!$BP$57</f>
        <v>r</v>
      </c>
      <c r="BS82" s="178" t="str">
        <f>[2]DB!$BQ$57</f>
        <v>r</v>
      </c>
      <c r="BT82" s="178" t="str">
        <f>[2]DB!$BR$57</f>
        <v>r</v>
      </c>
      <c r="BU82" s="178" t="str">
        <f>[2]DB!$BS$57</f>
        <v>r</v>
      </c>
      <c r="BV82" s="178" t="str">
        <f>[2]DB!$BT$57</f>
        <v>r</v>
      </c>
      <c r="BW82" s="178" t="str">
        <f>[2]DB!$BU$57</f>
        <v>r</v>
      </c>
      <c r="BX82" s="178" t="str">
        <f>[2]DB!$BV$57</f>
        <v>r</v>
      </c>
      <c r="BY82" s="178" t="str">
        <f>[2]DB!$BW$57</f>
        <v>r</v>
      </c>
      <c r="BZ82" s="178">
        <f>[2]DB!$BX$57</f>
        <v>0</v>
      </c>
      <c r="CA82" s="178" t="str">
        <f>[2]DB!$BY$57</f>
        <v>ca</v>
      </c>
      <c r="CB82" s="178" t="str">
        <f>[2]DB!$BZ$57</f>
        <v>ca</v>
      </c>
      <c r="CC82" s="178" t="str">
        <f>[2]DB!$CA$57</f>
        <v>ca</v>
      </c>
      <c r="CD82" s="178" t="str">
        <f>[2]DB!$CB$57</f>
        <v>ca</v>
      </c>
      <c r="CE82" s="178" t="str">
        <f>[2]DB!$CC$57</f>
        <v>ca</v>
      </c>
      <c r="CF82" s="178" t="str">
        <f>[2]DB!$CD$57</f>
        <v>ca</v>
      </c>
      <c r="CG82" s="178" t="str">
        <f>[2]DB!$CE$57</f>
        <v>ca</v>
      </c>
      <c r="CH82" s="178" t="str">
        <f>[2]DB!$CF$57</f>
        <v>ca</v>
      </c>
      <c r="CI82" s="178" t="str">
        <f>[2]DB!$CG$57</f>
        <v>ca</v>
      </c>
      <c r="CJ82" s="178" t="str">
        <f>[2]DB!$CH$57</f>
        <v>ca</v>
      </c>
      <c r="CK82" s="178" t="str">
        <f>[2]DB!$CI$57</f>
        <v>ca</v>
      </c>
      <c r="CL82" s="178" t="str">
        <f>[2]DB!$CJ$57</f>
        <v>ca</v>
      </c>
      <c r="CM82" s="178" t="str">
        <f>[2]DB!$CK$57</f>
        <v>ca</v>
      </c>
      <c r="CN82" s="178" t="str">
        <f>[2]DB!$CL$57</f>
        <v>ca</v>
      </c>
      <c r="CO82" s="178" t="str">
        <f>[2]DB!$CM$57</f>
        <v>ca</v>
      </c>
      <c r="CP82" s="178" t="str">
        <f>[2]DB!$CN$57</f>
        <v>ca</v>
      </c>
      <c r="CQ82" s="178" t="str">
        <f>[2]DB!$CO$57</f>
        <v>ca</v>
      </c>
      <c r="CR82" s="178" t="str">
        <f>[2]DB!$CP$57</f>
        <v>ca</v>
      </c>
      <c r="CS82" s="178" t="str">
        <f>[2]DB!$CQ$57</f>
        <v>ca</v>
      </c>
      <c r="CT82" s="178" t="str">
        <f>[2]DB!$CR$57</f>
        <v>ca</v>
      </c>
      <c r="CU82" s="178" t="str">
        <f>[2]DB!$CS$57</f>
        <v>ca</v>
      </c>
      <c r="CV82" s="178" t="str">
        <f>[2]DB!$CT$57</f>
        <v>ca</v>
      </c>
      <c r="CW82" s="178" t="str">
        <f>[2]DB!$CU$57</f>
        <v>ca</v>
      </c>
      <c r="CX82" s="178" t="str">
        <f>[2]DB!$CV$57</f>
        <v>ca</v>
      </c>
      <c r="CY82" s="179">
        <f>[2]DB!$CW$57</f>
        <v>0</v>
      </c>
      <c r="CZ82" s="180"/>
      <c r="DA82" s="200"/>
      <c r="DB82" s="192"/>
      <c r="DC82" s="332"/>
      <c r="DD82" s="332"/>
      <c r="DE82" s="332"/>
      <c r="DF82" s="332"/>
      <c r="DG82" s="332"/>
    </row>
    <row r="83" spans="2:775" ht="20.100000000000001" customHeight="1" x14ac:dyDescent="0.25">
      <c r="B83" s="168"/>
      <c r="C83" s="782">
        <v>7</v>
      </c>
      <c r="D83" s="796" t="s">
        <v>237</v>
      </c>
      <c r="E83" s="797"/>
      <c r="F83" s="189" t="s">
        <v>89</v>
      </c>
      <c r="G83" s="190" t="s">
        <v>91</v>
      </c>
      <c r="H83" s="794">
        <f>[2]DB!$F$58</f>
        <v>112</v>
      </c>
      <c r="I83" s="755"/>
      <c r="J83" s="755">
        <f>[2]DB!$H$58</f>
        <v>112</v>
      </c>
      <c r="K83" s="755"/>
      <c r="L83" s="755">
        <f>[2]DB!$J$58</f>
        <v>112</v>
      </c>
      <c r="M83" s="755"/>
      <c r="N83" s="755">
        <f>[2]DB!$L$58</f>
        <v>112</v>
      </c>
      <c r="O83" s="755"/>
      <c r="P83" s="755">
        <f>[2]DB!$N$58</f>
        <v>112</v>
      </c>
      <c r="Q83" s="755"/>
      <c r="R83" s="755">
        <f>[2]DB!$P$58</f>
        <v>112</v>
      </c>
      <c r="S83" s="755"/>
      <c r="T83" s="755">
        <f>[2]DB!$R$58</f>
        <v>112</v>
      </c>
      <c r="U83" s="755"/>
      <c r="V83" s="755">
        <f>[2]DB!$T$58</f>
        <v>112</v>
      </c>
      <c r="W83" s="755"/>
      <c r="X83" s="755">
        <f>[2]DB!$V$58</f>
        <v>112</v>
      </c>
      <c r="Y83" s="755"/>
      <c r="Z83" s="755">
        <f>[2]DB!$X$58</f>
        <v>112</v>
      </c>
      <c r="AA83" s="755"/>
      <c r="AB83" s="755">
        <f>[2]DB!$Z$58</f>
        <v>112</v>
      </c>
      <c r="AC83" s="755"/>
      <c r="AD83" s="755">
        <f>[2]DB!$AB$58</f>
        <v>112</v>
      </c>
      <c r="AE83" s="755"/>
      <c r="AF83" s="755">
        <f>[2]DB!$AD$58</f>
        <v>0</v>
      </c>
      <c r="AG83" s="755"/>
      <c r="AH83" s="755">
        <f>[2]DB!$AF$58</f>
        <v>0</v>
      </c>
      <c r="AI83" s="755"/>
      <c r="AJ83" s="755">
        <f>[2]DB!$AH$58</f>
        <v>112</v>
      </c>
      <c r="AK83" s="755"/>
      <c r="AL83" s="755">
        <f>[2]DB!$AJ$58</f>
        <v>112</v>
      </c>
      <c r="AM83" s="755"/>
      <c r="AN83" s="755">
        <f>[2]DB!$AL$58</f>
        <v>112</v>
      </c>
      <c r="AO83" s="755"/>
      <c r="AP83" s="755">
        <f>[2]DB!$AN$58</f>
        <v>112</v>
      </c>
      <c r="AQ83" s="755"/>
      <c r="AR83" s="755">
        <f>[2]DB!$AP$58</f>
        <v>112</v>
      </c>
      <c r="AS83" s="755"/>
      <c r="AT83" s="755">
        <f>[2]DB!$AR$58</f>
        <v>112</v>
      </c>
      <c r="AU83" s="755"/>
      <c r="AV83" s="755">
        <f>[2]DB!$AT$58</f>
        <v>112</v>
      </c>
      <c r="AW83" s="755"/>
      <c r="AX83" s="755">
        <f>[2]DB!$AV$58</f>
        <v>112</v>
      </c>
      <c r="AY83" s="755"/>
      <c r="AZ83" s="755">
        <f>[2]DB!$AX$58</f>
        <v>112</v>
      </c>
      <c r="BA83" s="755"/>
      <c r="BB83" s="755">
        <f>[2]DB!$AZ$58</f>
        <v>112</v>
      </c>
      <c r="BC83" s="755"/>
      <c r="BD83" s="755">
        <f>[2]DB!$BB$58</f>
        <v>112</v>
      </c>
      <c r="BE83" s="755"/>
      <c r="BF83" s="755">
        <f>[2]DB!$BD$58</f>
        <v>112</v>
      </c>
      <c r="BG83" s="755"/>
      <c r="BH83" s="755">
        <f>[2]DB!$BF$58</f>
        <v>112</v>
      </c>
      <c r="BI83" s="755"/>
      <c r="BJ83" s="755">
        <f>[2]DB!$BH$58</f>
        <v>112</v>
      </c>
      <c r="BK83" s="755"/>
      <c r="BL83" s="755">
        <f>[2]DB!$BJ$58</f>
        <v>112</v>
      </c>
      <c r="BM83" s="755"/>
      <c r="BN83" s="755">
        <f>[2]DB!$BL$58</f>
        <v>112</v>
      </c>
      <c r="BO83" s="755"/>
      <c r="BP83" s="755">
        <f>[2]DB!$BN$58</f>
        <v>112</v>
      </c>
      <c r="BQ83" s="755"/>
      <c r="BR83" s="755">
        <f>[2]DB!$BP$58</f>
        <v>112</v>
      </c>
      <c r="BS83" s="755"/>
      <c r="BT83" s="755">
        <f>[2]DB!$BR$58</f>
        <v>112</v>
      </c>
      <c r="BU83" s="755"/>
      <c r="BV83" s="755">
        <f>[2]DB!$BT$58</f>
        <v>112</v>
      </c>
      <c r="BW83" s="755"/>
      <c r="BX83" s="755">
        <f>[2]DB!$BV$58</f>
        <v>112</v>
      </c>
      <c r="BY83" s="755"/>
      <c r="BZ83" s="755">
        <f>[2]DB!$BX$58</f>
        <v>112</v>
      </c>
      <c r="CA83" s="755"/>
      <c r="CB83" s="755">
        <f>[2]DB!$BZ$58</f>
        <v>112</v>
      </c>
      <c r="CC83" s="755"/>
      <c r="CD83" s="755">
        <f>[2]DB!$CB$58</f>
        <v>112</v>
      </c>
      <c r="CE83" s="755"/>
      <c r="CF83" s="755">
        <f>[2]DB!$CD$58</f>
        <v>112</v>
      </c>
      <c r="CG83" s="755"/>
      <c r="CH83" s="755">
        <f>[2]DB!$CF$58</f>
        <v>112</v>
      </c>
      <c r="CI83" s="755"/>
      <c r="CJ83" s="755">
        <f>[2]DB!$CH$58</f>
        <v>112</v>
      </c>
      <c r="CK83" s="755"/>
      <c r="CL83" s="755">
        <f>[2]DB!$CJ$58</f>
        <v>112</v>
      </c>
      <c r="CM83" s="755"/>
      <c r="CN83" s="755">
        <f>[2]DB!$CL$58</f>
        <v>112</v>
      </c>
      <c r="CO83" s="755"/>
      <c r="CP83" s="755">
        <f>[2]DB!$CN$58</f>
        <v>112</v>
      </c>
      <c r="CQ83" s="755"/>
      <c r="CR83" s="755">
        <f>[2]DB!$CP$58</f>
        <v>112</v>
      </c>
      <c r="CS83" s="755"/>
      <c r="CT83" s="755">
        <f>[2]DB!$CR$58</f>
        <v>112</v>
      </c>
      <c r="CU83" s="755"/>
      <c r="CV83" s="755">
        <f>[2]DB!$CT$58</f>
        <v>112</v>
      </c>
      <c r="CW83" s="755"/>
      <c r="CX83" s="755">
        <f>[2]DB!$CV$58</f>
        <v>112</v>
      </c>
      <c r="CY83" s="781"/>
      <c r="CZ83" s="177"/>
      <c r="DA83" s="200"/>
      <c r="DB83" s="192"/>
      <c r="VM83" s="3">
        <f>[3]DB!$VJ$103</f>
        <v>0</v>
      </c>
      <c r="VO83" s="3">
        <f>[3]DB!$VL$103</f>
        <v>0</v>
      </c>
      <c r="VQ83" s="3">
        <f>[3]DB!$VN$103</f>
        <v>0</v>
      </c>
      <c r="VS83" s="3">
        <f>[3]DB!$VP$103</f>
        <v>0</v>
      </c>
      <c r="VU83" s="3">
        <f>[3]DB!$VR$103</f>
        <v>0</v>
      </c>
      <c r="VW83" s="3">
        <f>[3]DB!$VT$103</f>
        <v>0</v>
      </c>
      <c r="VY83" s="3">
        <f>[3]DB!$VV$103</f>
        <v>0</v>
      </c>
      <c r="WA83" s="3">
        <f>[3]DB!$VX$103</f>
        <v>0</v>
      </c>
      <c r="WC83" s="3">
        <f>[3]DB!$VZ$103</f>
        <v>0</v>
      </c>
      <c r="WE83" s="3">
        <f>[3]DB!$WB$103</f>
        <v>0</v>
      </c>
      <c r="WG83" s="3">
        <f>[3]DB!$WD$103</f>
        <v>0</v>
      </c>
      <c r="WI83" s="3">
        <f>[3]DB!$WF$103</f>
        <v>0</v>
      </c>
      <c r="WK83" s="3">
        <f>[3]DB!$WH$103</f>
        <v>0</v>
      </c>
      <c r="WM83" s="3">
        <f>[3]DB!$WJ$103</f>
        <v>0</v>
      </c>
      <c r="WO83" s="3">
        <f>[3]DB!$WL$103</f>
        <v>0</v>
      </c>
      <c r="WQ83" s="3">
        <f>[3]DB!$WN$103</f>
        <v>0</v>
      </c>
      <c r="WS83" s="3">
        <f>[3]DB!$WP$103</f>
        <v>0</v>
      </c>
      <c r="WU83" s="3">
        <f>[3]DB!$WR$103</f>
        <v>0</v>
      </c>
      <c r="WW83" s="3">
        <f>[3]DB!$WT$103</f>
        <v>0</v>
      </c>
      <c r="WY83" s="3">
        <f>[3]DB!$WV$103</f>
        <v>0</v>
      </c>
      <c r="XA83" s="3">
        <f>[3]DB!$WX$103</f>
        <v>0</v>
      </c>
      <c r="XC83" s="3">
        <f>[3]DB!$WZ$103</f>
        <v>0</v>
      </c>
      <c r="XE83" s="3">
        <f>[3]DB!$XB$103</f>
        <v>0</v>
      </c>
      <c r="XG83" s="3">
        <f>[3]DB!$XD$103</f>
        <v>0</v>
      </c>
      <c r="XI83" s="3">
        <f>[3]DB!$XF$103</f>
        <v>0</v>
      </c>
      <c r="XK83" s="3">
        <f>[3]DB!$XH$103</f>
        <v>0</v>
      </c>
      <c r="XM83" s="3">
        <f>[3]DB!$XJ$103</f>
        <v>0</v>
      </c>
      <c r="XO83" s="3">
        <f>[3]DB!$XL$103</f>
        <v>0</v>
      </c>
      <c r="XQ83" s="3">
        <f>[3]DB!$XN$103</f>
        <v>0</v>
      </c>
      <c r="XS83" s="3">
        <f>[3]DB!$XP$103</f>
        <v>0</v>
      </c>
      <c r="XU83" s="3">
        <f>[3]DB!$XR$103</f>
        <v>0</v>
      </c>
      <c r="XW83" s="3">
        <f>[3]DB!$XT$103</f>
        <v>0</v>
      </c>
      <c r="XY83" s="3">
        <f>[3]DB!$XV$103</f>
        <v>0</v>
      </c>
      <c r="YA83" s="3">
        <f>[3]DB!$XX$103</f>
        <v>0</v>
      </c>
      <c r="YC83" s="3">
        <f>[3]DB!$XZ$103</f>
        <v>0</v>
      </c>
      <c r="YE83" s="3">
        <f>[3]DB!$YB$103</f>
        <v>0</v>
      </c>
      <c r="YG83" s="3">
        <f>[3]DB!$YD$103</f>
        <v>0</v>
      </c>
      <c r="YI83" s="3">
        <f>[3]DB!$YF$103</f>
        <v>0</v>
      </c>
      <c r="YK83" s="3">
        <f>[3]DB!$YH$103</f>
        <v>0</v>
      </c>
      <c r="YM83" s="3">
        <f>[3]DB!$YJ$103</f>
        <v>0</v>
      </c>
      <c r="YO83" s="3">
        <f>[3]DB!$YL$103</f>
        <v>0</v>
      </c>
      <c r="YQ83" s="3">
        <f>[3]DB!$YN$103</f>
        <v>0</v>
      </c>
      <c r="YS83" s="3">
        <f>[3]DB!$YP$103</f>
        <v>0</v>
      </c>
      <c r="YU83" s="3">
        <f>[3]DB!$YR$103</f>
        <v>0</v>
      </c>
      <c r="YW83" s="3">
        <f>[3]DB!$YT$103</f>
        <v>0</v>
      </c>
      <c r="YY83" s="3">
        <f>[3]DB!$YV$103</f>
        <v>0</v>
      </c>
      <c r="ZA83" s="3">
        <f>[3]DB!$YX$103</f>
        <v>0</v>
      </c>
      <c r="ZC83" s="3">
        <f>[3]DB!$YZ$103</f>
        <v>0</v>
      </c>
    </row>
    <row r="84" spans="2:775" ht="20.100000000000001" customHeight="1" x14ac:dyDescent="0.25">
      <c r="B84" s="168"/>
      <c r="C84" s="783"/>
      <c r="D84" s="787"/>
      <c r="E84" s="788"/>
      <c r="F84" s="186" t="s">
        <v>90</v>
      </c>
      <c r="G84" s="153" t="s">
        <v>92</v>
      </c>
      <c r="H84" s="794">
        <f>[2]DB!$F$59</f>
        <v>0</v>
      </c>
      <c r="I84" s="755"/>
      <c r="J84" s="755">
        <f>[2]DB!$H$59</f>
        <v>0</v>
      </c>
      <c r="K84" s="755"/>
      <c r="L84" s="755">
        <f>[2]DB!$J$59</f>
        <v>2</v>
      </c>
      <c r="M84" s="755"/>
      <c r="N84" s="755">
        <f>[2]DB!$L$59</f>
        <v>0</v>
      </c>
      <c r="O84" s="755"/>
      <c r="P84" s="755">
        <f>[2]DB!$N$59</f>
        <v>0</v>
      </c>
      <c r="Q84" s="755"/>
      <c r="R84" s="755">
        <f>[2]DB!$P$59</f>
        <v>0</v>
      </c>
      <c r="S84" s="755"/>
      <c r="T84" s="755">
        <f>[2]DB!$R$59</f>
        <v>0</v>
      </c>
      <c r="U84" s="755"/>
      <c r="V84" s="755">
        <f>[2]DB!$T$59</f>
        <v>1</v>
      </c>
      <c r="W84" s="755"/>
      <c r="X84" s="755">
        <f>[2]DB!$V$59</f>
        <v>0</v>
      </c>
      <c r="Y84" s="755"/>
      <c r="Z84" s="755">
        <f>[2]DB!$X$59</f>
        <v>1</v>
      </c>
      <c r="AA84" s="755"/>
      <c r="AB84" s="755">
        <f>[2]DB!$Z$59</f>
        <v>0</v>
      </c>
      <c r="AC84" s="755"/>
      <c r="AD84" s="755">
        <f>[2]DB!$AB$59</f>
        <v>1</v>
      </c>
      <c r="AE84" s="755"/>
      <c r="AF84" s="755">
        <f>[2]DB!$AD$59</f>
        <v>0</v>
      </c>
      <c r="AG84" s="755"/>
      <c r="AH84" s="755">
        <f>[2]DB!$AF$59</f>
        <v>0</v>
      </c>
      <c r="AI84" s="755"/>
      <c r="AJ84" s="755">
        <f>[2]DB!$AH$59</f>
        <v>0</v>
      </c>
      <c r="AK84" s="755"/>
      <c r="AL84" s="755">
        <f>[2]DB!$AJ$59</f>
        <v>0</v>
      </c>
      <c r="AM84" s="755"/>
      <c r="AN84" s="755">
        <f>[2]DB!$AL$59</f>
        <v>2</v>
      </c>
      <c r="AO84" s="755"/>
      <c r="AP84" s="755">
        <f>[2]DB!$AN$59</f>
        <v>0</v>
      </c>
      <c r="AQ84" s="755"/>
      <c r="AR84" s="755">
        <f>[2]DB!$AP$59</f>
        <v>1</v>
      </c>
      <c r="AS84" s="755"/>
      <c r="AT84" s="755">
        <f>[2]DB!$AR$59</f>
        <v>0</v>
      </c>
      <c r="AU84" s="755"/>
      <c r="AV84" s="755">
        <f>[2]DB!$AT$59</f>
        <v>1</v>
      </c>
      <c r="AW84" s="755"/>
      <c r="AX84" s="755">
        <f>[2]DB!$AV$59</f>
        <v>0</v>
      </c>
      <c r="AY84" s="755"/>
      <c r="AZ84" s="755">
        <f>[2]DB!$AX$59</f>
        <v>0</v>
      </c>
      <c r="BA84" s="755"/>
      <c r="BB84" s="755">
        <f>[2]DB!$AZ$59</f>
        <v>0</v>
      </c>
      <c r="BC84" s="755"/>
      <c r="BD84" s="755">
        <f>[2]DB!$BB$59</f>
        <v>2</v>
      </c>
      <c r="BE84" s="755"/>
      <c r="BF84" s="755">
        <f>[2]DB!$BD$59</f>
        <v>0</v>
      </c>
      <c r="BG84" s="755"/>
      <c r="BH84" s="755">
        <f>[2]DB!$BF$59</f>
        <v>1</v>
      </c>
      <c r="BI84" s="755"/>
      <c r="BJ84" s="755">
        <f>[2]DB!$BH$59</f>
        <v>0</v>
      </c>
      <c r="BK84" s="755"/>
      <c r="BL84" s="755">
        <f>[2]DB!$BJ$59</f>
        <v>1</v>
      </c>
      <c r="BM84" s="755"/>
      <c r="BN84" s="755">
        <f>[2]DB!$BL$59</f>
        <v>0</v>
      </c>
      <c r="BO84" s="755"/>
      <c r="BP84" s="755">
        <f>[2]DB!$BN$59</f>
        <v>1</v>
      </c>
      <c r="BQ84" s="755"/>
      <c r="BR84" s="755">
        <f>[2]DB!$BP$59</f>
        <v>0</v>
      </c>
      <c r="BS84" s="755"/>
      <c r="BT84" s="755">
        <f>[2]DB!$BR$59</f>
        <v>0</v>
      </c>
      <c r="BU84" s="755"/>
      <c r="BV84" s="755">
        <f>[2]DB!$BT$59</f>
        <v>0</v>
      </c>
      <c r="BW84" s="755"/>
      <c r="BX84" s="755">
        <f>[2]DB!$BV$59</f>
        <v>2</v>
      </c>
      <c r="BY84" s="755"/>
      <c r="BZ84" s="755">
        <f>[2]DB!$BX$59</f>
        <v>0</v>
      </c>
      <c r="CA84" s="755"/>
      <c r="CB84" s="755">
        <f>[2]DB!$BZ$59</f>
        <v>1</v>
      </c>
      <c r="CC84" s="755"/>
      <c r="CD84" s="755">
        <f>[2]DB!$CB$59</f>
        <v>0</v>
      </c>
      <c r="CE84" s="755"/>
      <c r="CF84" s="755">
        <f>[2]DB!$CD$59</f>
        <v>1</v>
      </c>
      <c r="CG84" s="755"/>
      <c r="CH84" s="755">
        <f>[2]DB!$CF$59</f>
        <v>0</v>
      </c>
      <c r="CI84" s="755"/>
      <c r="CJ84" s="755">
        <f>[2]DB!$CH$59</f>
        <v>1</v>
      </c>
      <c r="CK84" s="755"/>
      <c r="CL84" s="755">
        <f>[2]DB!$CJ$59</f>
        <v>0</v>
      </c>
      <c r="CM84" s="755"/>
      <c r="CN84" s="755">
        <f>[2]DB!$CL$59</f>
        <v>0</v>
      </c>
      <c r="CO84" s="755"/>
      <c r="CP84" s="755">
        <f>[2]DB!$CN$59</f>
        <v>0</v>
      </c>
      <c r="CQ84" s="755"/>
      <c r="CR84" s="755">
        <f>[2]DB!$CP$59</f>
        <v>2</v>
      </c>
      <c r="CS84" s="755"/>
      <c r="CT84" s="755">
        <f>[2]DB!$CR$59</f>
        <v>0</v>
      </c>
      <c r="CU84" s="755"/>
      <c r="CV84" s="755">
        <f>[2]DB!$CT$59</f>
        <v>1</v>
      </c>
      <c r="CW84" s="755"/>
      <c r="CX84" s="755">
        <f>[2]DB!$CV$59</f>
        <v>0</v>
      </c>
      <c r="CY84" s="781"/>
      <c r="CZ84" s="173"/>
      <c r="DA84" s="200"/>
      <c r="DB84" s="192"/>
    </row>
    <row r="85" spans="2:775" ht="20.100000000000001" customHeight="1" thickBot="1" x14ac:dyDescent="0.3">
      <c r="B85" s="168"/>
      <c r="C85" s="783"/>
      <c r="D85" s="787"/>
      <c r="E85" s="788"/>
      <c r="F85" s="789" t="s">
        <v>88</v>
      </c>
      <c r="G85" s="790"/>
      <c r="H85" s="752" t="str">
        <f>[2]DB!$F$60</f>
        <v>Scheduled 1hour FSFE STOP CHARGE this 1130H for uptake ceiling repair.</v>
      </c>
      <c r="I85" s="753"/>
      <c r="J85" s="753"/>
      <c r="K85" s="753"/>
      <c r="L85" s="753"/>
      <c r="M85" s="753"/>
      <c r="N85" s="753"/>
      <c r="O85" s="753"/>
      <c r="P85" s="753"/>
      <c r="Q85" s="753"/>
      <c r="R85" s="753"/>
      <c r="S85" s="753"/>
      <c r="T85" s="753"/>
      <c r="U85" s="753"/>
      <c r="V85" s="753"/>
      <c r="W85" s="753"/>
      <c r="X85" s="753"/>
      <c r="Y85" s="753"/>
      <c r="Z85" s="753"/>
      <c r="AA85" s="753"/>
      <c r="AB85" s="753"/>
      <c r="AC85" s="753"/>
      <c r="AD85" s="753"/>
      <c r="AE85" s="753"/>
      <c r="AF85" s="753"/>
      <c r="AG85" s="753"/>
      <c r="AH85" s="753"/>
      <c r="AI85" s="753"/>
      <c r="AJ85" s="753"/>
      <c r="AK85" s="753"/>
      <c r="AL85" s="753"/>
      <c r="AM85" s="753"/>
      <c r="AN85" s="753"/>
      <c r="AO85" s="753"/>
      <c r="AP85" s="753"/>
      <c r="AQ85" s="753"/>
      <c r="AR85" s="753"/>
      <c r="AS85" s="753"/>
      <c r="AT85" s="753"/>
      <c r="AU85" s="753"/>
      <c r="AV85" s="753"/>
      <c r="AW85" s="753"/>
      <c r="AX85" s="753"/>
      <c r="AY85" s="753"/>
      <c r="AZ85" s="753"/>
      <c r="BA85" s="753"/>
      <c r="BB85" s="753"/>
      <c r="BC85" s="753"/>
      <c r="BD85" s="753"/>
      <c r="BE85" s="753"/>
      <c r="BF85" s="753"/>
      <c r="BG85" s="753"/>
      <c r="BH85" s="753"/>
      <c r="BI85" s="753"/>
      <c r="BJ85" s="753"/>
      <c r="BK85" s="753"/>
      <c r="BL85" s="753"/>
      <c r="BM85" s="753"/>
      <c r="BN85" s="753"/>
      <c r="BO85" s="753"/>
      <c r="BP85" s="753"/>
      <c r="BQ85" s="753"/>
      <c r="BR85" s="753"/>
      <c r="BS85" s="753"/>
      <c r="BT85" s="753"/>
      <c r="BU85" s="753"/>
      <c r="BV85" s="753"/>
      <c r="BW85" s="753"/>
      <c r="BX85" s="753"/>
      <c r="BY85" s="753"/>
      <c r="BZ85" s="753"/>
      <c r="CA85" s="753"/>
      <c r="CB85" s="753"/>
      <c r="CC85" s="753"/>
      <c r="CD85" s="753"/>
      <c r="CE85" s="753"/>
      <c r="CF85" s="753"/>
      <c r="CG85" s="753"/>
      <c r="CH85" s="753"/>
      <c r="CI85" s="753"/>
      <c r="CJ85" s="753"/>
      <c r="CK85" s="753"/>
      <c r="CL85" s="753"/>
      <c r="CM85" s="753"/>
      <c r="CN85" s="753"/>
      <c r="CO85" s="753"/>
      <c r="CP85" s="753"/>
      <c r="CQ85" s="753"/>
      <c r="CR85" s="753"/>
      <c r="CS85" s="753"/>
      <c r="CT85" s="753"/>
      <c r="CU85" s="753"/>
      <c r="CV85" s="753"/>
      <c r="CW85" s="753"/>
      <c r="CX85" s="753"/>
      <c r="CY85" s="753"/>
      <c r="CZ85" s="754"/>
      <c r="DA85" s="200"/>
      <c r="DB85" s="192"/>
    </row>
    <row r="86" spans="2:775" ht="20.100000000000001" customHeight="1" x14ac:dyDescent="0.25">
      <c r="B86" s="168"/>
      <c r="C86" s="783"/>
      <c r="D86" s="787" t="s">
        <v>77</v>
      </c>
      <c r="E86" s="791"/>
      <c r="F86" s="182" t="s">
        <v>78</v>
      </c>
      <c r="G86" s="154" t="str">
        <f>[2]DB!$E$61</f>
        <v>UNDER REPAIR</v>
      </c>
      <c r="H86" s="220">
        <f>[2]DB!$F$61</f>
        <v>0</v>
      </c>
      <c r="I86" s="220">
        <f>[2]DB!$G$61</f>
        <v>0</v>
      </c>
      <c r="J86" s="220">
        <f>[2]DB!$H$61</f>
        <v>0</v>
      </c>
      <c r="K86" s="220">
        <f>[2]DB!$I$61</f>
        <v>0</v>
      </c>
      <c r="L86" s="220">
        <f>[2]DB!$J$61</f>
        <v>0</v>
      </c>
      <c r="M86" s="220">
        <f>[2]DB!$K$61</f>
        <v>0</v>
      </c>
      <c r="N86" s="220">
        <f>[2]DB!$L$61</f>
        <v>0</v>
      </c>
      <c r="O86" s="220">
        <f>[2]DB!$M$61</f>
        <v>0</v>
      </c>
      <c r="P86" s="220">
        <f>[2]DB!$N$61</f>
        <v>0</v>
      </c>
      <c r="Q86" s="220">
        <f>[2]DB!$O$61</f>
        <v>0</v>
      </c>
      <c r="R86" s="220">
        <f>[2]DB!$P$61</f>
        <v>0</v>
      </c>
      <c r="S86" s="220">
        <f>[2]DB!$Q$61</f>
        <v>0</v>
      </c>
      <c r="T86" s="220">
        <f>[2]DB!$R$61</f>
        <v>0</v>
      </c>
      <c r="U86" s="220">
        <f>[2]DB!$S$61</f>
        <v>0</v>
      </c>
      <c r="V86" s="220">
        <f>[2]DB!$T$61</f>
        <v>0</v>
      </c>
      <c r="W86" s="220">
        <f>[2]DB!$U$61</f>
        <v>0</v>
      </c>
      <c r="X86" s="220">
        <f>[2]DB!$V$61</f>
        <v>0</v>
      </c>
      <c r="Y86" s="220">
        <f>[2]DB!$W$61</f>
        <v>0</v>
      </c>
      <c r="Z86" s="220">
        <f>[2]DB!$X$61</f>
        <v>0</v>
      </c>
      <c r="AA86" s="220">
        <f>[2]DB!$Y$61</f>
        <v>0</v>
      </c>
      <c r="AB86" s="220">
        <f>[2]DB!$Z$61</f>
        <v>0</v>
      </c>
      <c r="AC86" s="220">
        <f>[2]DB!$AA$61</f>
        <v>0</v>
      </c>
      <c r="AD86" s="220">
        <f>[2]DB!$AB$61</f>
        <v>0</v>
      </c>
      <c r="AE86" s="220">
        <f>[2]DB!$AC$61</f>
        <v>0</v>
      </c>
      <c r="AF86" s="220">
        <f>[2]DB!$AD$61</f>
        <v>0</v>
      </c>
      <c r="AG86" s="220">
        <f>[2]DB!$AE$61</f>
        <v>0</v>
      </c>
      <c r="AH86" s="220">
        <f>[2]DB!$AF$61</f>
        <v>0</v>
      </c>
      <c r="AI86" s="220">
        <f>[2]DB!$AG$61</f>
        <v>0</v>
      </c>
      <c r="AJ86" s="220">
        <f>[2]DB!$AH$61</f>
        <v>0</v>
      </c>
      <c r="AK86" s="220">
        <f>[2]DB!$AI$61</f>
        <v>0</v>
      </c>
      <c r="AL86" s="220">
        <f>[2]DB!$AJ$61</f>
        <v>0</v>
      </c>
      <c r="AM86" s="220">
        <f>[2]DB!$AK$61</f>
        <v>0</v>
      </c>
      <c r="AN86" s="220">
        <f>[2]DB!$AL$61</f>
        <v>0</v>
      </c>
      <c r="AO86" s="220">
        <f>[2]DB!$AM$61</f>
        <v>0</v>
      </c>
      <c r="AP86" s="220">
        <f>[2]DB!$AN$61</f>
        <v>0</v>
      </c>
      <c r="AQ86" s="220">
        <f>[2]DB!$AO$61</f>
        <v>0</v>
      </c>
      <c r="AR86" s="220">
        <f>[2]DB!$AP$61</f>
        <v>0</v>
      </c>
      <c r="AS86" s="220">
        <f>[2]DB!$AQ$61</f>
        <v>0</v>
      </c>
      <c r="AT86" s="220">
        <f>[2]DB!$AR$61</f>
        <v>0</v>
      </c>
      <c r="AU86" s="220">
        <f>[2]DB!$AS$61</f>
        <v>0</v>
      </c>
      <c r="AV86" s="220">
        <f>[2]DB!$AT$61</f>
        <v>0</v>
      </c>
      <c r="AW86" s="220">
        <f>[2]DB!$AU$61</f>
        <v>0</v>
      </c>
      <c r="AX86" s="220">
        <f>[2]DB!$AV$61</f>
        <v>0</v>
      </c>
      <c r="AY86" s="220">
        <f>[2]DB!$AW$61</f>
        <v>0</v>
      </c>
      <c r="AZ86" s="220">
        <f>[2]DB!$AX$61</f>
        <v>0</v>
      </c>
      <c r="BA86" s="220">
        <f>[2]DB!$AY$61</f>
        <v>0</v>
      </c>
      <c r="BB86" s="220">
        <f>[2]DB!$AZ$61</f>
        <v>0</v>
      </c>
      <c r="BC86" s="220">
        <f>[2]DB!$BA$61</f>
        <v>0</v>
      </c>
      <c r="BD86" s="220">
        <f>[2]DB!$BB$61</f>
        <v>0</v>
      </c>
      <c r="BE86" s="220">
        <f>[2]DB!$BC$61</f>
        <v>0</v>
      </c>
      <c r="BF86" s="220">
        <f>[2]DB!$BD$61</f>
        <v>0</v>
      </c>
      <c r="BG86" s="220">
        <f>[2]DB!$BE$61</f>
        <v>0</v>
      </c>
      <c r="BH86" s="220">
        <f>[2]DB!$BF$61</f>
        <v>0</v>
      </c>
      <c r="BI86" s="220">
        <f>[2]DB!$BG$61</f>
        <v>0</v>
      </c>
      <c r="BJ86" s="220">
        <f>[2]DB!$BH$61</f>
        <v>0</v>
      </c>
      <c r="BK86" s="220">
        <f>[2]DB!$BI$61</f>
        <v>0</v>
      </c>
      <c r="BL86" s="220">
        <f>[2]DB!$BJ$61</f>
        <v>0</v>
      </c>
      <c r="BM86" s="220">
        <f>[2]DB!$BK$61</f>
        <v>0</v>
      </c>
      <c r="BN86" s="220">
        <f>[2]DB!$BL$61</f>
        <v>0</v>
      </c>
      <c r="BO86" s="220">
        <f>[2]DB!$BM$61</f>
        <v>0</v>
      </c>
      <c r="BP86" s="220">
        <f>[2]DB!$BN$61</f>
        <v>0</v>
      </c>
      <c r="BQ86" s="220">
        <f>[2]DB!$BO$61</f>
        <v>0</v>
      </c>
      <c r="BR86" s="220">
        <f>[2]DB!$BP$61</f>
        <v>0</v>
      </c>
      <c r="BS86" s="220">
        <f>[2]DB!$BQ$61</f>
        <v>0</v>
      </c>
      <c r="BT86" s="220">
        <f>[2]DB!$BR$61</f>
        <v>0</v>
      </c>
      <c r="BU86" s="220">
        <f>[2]DB!$BS$61</f>
        <v>0</v>
      </c>
      <c r="BV86" s="220">
        <f>[2]DB!$BT$61</f>
        <v>0</v>
      </c>
      <c r="BW86" s="220">
        <f>[2]DB!$BU$61</f>
        <v>0</v>
      </c>
      <c r="BX86" s="220">
        <f>[2]DB!$BV$61</f>
        <v>0</v>
      </c>
      <c r="BY86" s="220">
        <f>[2]DB!$BW$61</f>
        <v>0</v>
      </c>
      <c r="BZ86" s="220">
        <f>[2]DB!$BX$61</f>
        <v>0</v>
      </c>
      <c r="CA86" s="220">
        <f>[2]DB!$BY$61</f>
        <v>0</v>
      </c>
      <c r="CB86" s="220">
        <f>[2]DB!$BZ$61</f>
        <v>0</v>
      </c>
      <c r="CC86" s="220">
        <f>[2]DB!$CA$61</f>
        <v>0</v>
      </c>
      <c r="CD86" s="220">
        <f>[2]DB!$CB$61</f>
        <v>0</v>
      </c>
      <c r="CE86" s="220">
        <f>[2]DB!$CC$61</f>
        <v>0</v>
      </c>
      <c r="CF86" s="220">
        <f>[2]DB!$CD$61</f>
        <v>0</v>
      </c>
      <c r="CG86" s="220">
        <f>[2]DB!$CE$61</f>
        <v>0</v>
      </c>
      <c r="CH86" s="220">
        <f>[2]DB!$CF$61</f>
        <v>0</v>
      </c>
      <c r="CI86" s="220">
        <f>[2]DB!$CG$61</f>
        <v>0</v>
      </c>
      <c r="CJ86" s="220">
        <f>[2]DB!$CH$61</f>
        <v>0</v>
      </c>
      <c r="CK86" s="220">
        <f>[2]DB!$CI$61</f>
        <v>0</v>
      </c>
      <c r="CL86" s="220">
        <f>[2]DB!$CJ$61</f>
        <v>0</v>
      </c>
      <c r="CM86" s="220">
        <f>[2]DB!$CK$61</f>
        <v>0</v>
      </c>
      <c r="CN86" s="220">
        <f>[2]DB!$CL$61</f>
        <v>0</v>
      </c>
      <c r="CO86" s="220">
        <f>[2]DB!$CM$61</f>
        <v>0</v>
      </c>
      <c r="CP86" s="220">
        <f>[2]DB!$CN$61</f>
        <v>0</v>
      </c>
      <c r="CQ86" s="220">
        <f>[2]DB!$CO$61</f>
        <v>0</v>
      </c>
      <c r="CR86" s="220">
        <f>[2]DB!$CP$61</f>
        <v>0</v>
      </c>
      <c r="CS86" s="220">
        <f>[2]DB!$CQ$61</f>
        <v>0</v>
      </c>
      <c r="CT86" s="220">
        <f>[2]DB!$CR$61</f>
        <v>0</v>
      </c>
      <c r="CU86" s="220">
        <f>[2]DB!$CS$61</f>
        <v>0</v>
      </c>
      <c r="CV86" s="220">
        <f>[2]DB!$CT$61</f>
        <v>0</v>
      </c>
      <c r="CW86" s="220">
        <f>[2]DB!$CU$61</f>
        <v>0</v>
      </c>
      <c r="CX86" s="220">
        <f>[2]DB!$CV$61</f>
        <v>0</v>
      </c>
      <c r="CY86" s="221">
        <f>[2]DB!$CW$61</f>
        <v>0</v>
      </c>
      <c r="CZ86" s="222"/>
      <c r="DA86" s="200"/>
      <c r="DB86" s="192"/>
    </row>
    <row r="87" spans="2:775" ht="20.100000000000001" customHeight="1" x14ac:dyDescent="0.25">
      <c r="B87" s="168"/>
      <c r="C87" s="783"/>
      <c r="D87" s="787"/>
      <c r="E87" s="791"/>
      <c r="F87" s="183" t="s">
        <v>79</v>
      </c>
      <c r="G87" s="155" t="str">
        <f>[2]DB!$E$62</f>
        <v>OPERATING</v>
      </c>
      <c r="H87" s="162">
        <f>[2]DB!$F$62</f>
        <v>0</v>
      </c>
      <c r="I87" s="163">
        <f>[2]DB!$G$62</f>
        <v>0</v>
      </c>
      <c r="J87" s="163">
        <f>[2]DB!$H$62</f>
        <v>0</v>
      </c>
      <c r="K87" s="163">
        <f>[2]DB!$I$62</f>
        <v>0</v>
      </c>
      <c r="L87" s="163">
        <f>[2]DB!$J$62</f>
        <v>0</v>
      </c>
      <c r="M87" s="163">
        <f>[2]DB!$K$62</f>
        <v>0</v>
      </c>
      <c r="N87" s="163">
        <f>[2]DB!$L$62</f>
        <v>0</v>
      </c>
      <c r="O87" s="163">
        <f>[2]DB!$M$62</f>
        <v>0</v>
      </c>
      <c r="P87" s="163">
        <f>[2]DB!$N$62</f>
        <v>0</v>
      </c>
      <c r="Q87" s="163">
        <f>[2]DB!$O$62</f>
        <v>0</v>
      </c>
      <c r="R87" s="163">
        <f>[2]DB!$P$62</f>
        <v>0</v>
      </c>
      <c r="S87" s="163">
        <f>[2]DB!$Q$62</f>
        <v>0</v>
      </c>
      <c r="T87" s="163">
        <f>[2]DB!$R$62</f>
        <v>0</v>
      </c>
      <c r="U87" s="163">
        <f>[2]DB!$S$62</f>
        <v>0</v>
      </c>
      <c r="V87" s="163">
        <f>[2]DB!$T$62</f>
        <v>0</v>
      </c>
      <c r="W87" s="163" t="str">
        <f>[2]DB!$U$62</f>
        <v>s</v>
      </c>
      <c r="X87" s="163" t="str">
        <f>[2]DB!$V$62</f>
        <v>s</v>
      </c>
      <c r="Y87" s="163" t="str">
        <f>[2]DB!$W$62</f>
        <v>s</v>
      </c>
      <c r="Z87" s="163" t="str">
        <f>[2]DB!$X$62</f>
        <v>s</v>
      </c>
      <c r="AA87" s="163">
        <f>[2]DB!$Y$62</f>
        <v>0</v>
      </c>
      <c r="AB87" s="163" t="str">
        <f>[2]DB!$Z$62</f>
        <v>s</v>
      </c>
      <c r="AC87" s="163" t="str">
        <f>[2]DB!$AA$62</f>
        <v>s</v>
      </c>
      <c r="AD87" s="163" t="str">
        <f>[2]DB!$AB$62</f>
        <v>s</v>
      </c>
      <c r="AE87" s="163">
        <f>[2]DB!$AC$62</f>
        <v>0</v>
      </c>
      <c r="AF87" s="163" t="str">
        <f>[2]DB!$AD$62</f>
        <v>s</v>
      </c>
      <c r="AG87" s="163" t="str">
        <f>[2]DB!$AE$62</f>
        <v>s</v>
      </c>
      <c r="AH87" s="163" t="str">
        <f>[2]DB!$AF$62</f>
        <v>s</v>
      </c>
      <c r="AI87" s="163">
        <f>[2]DB!$AG$62</f>
        <v>0</v>
      </c>
      <c r="AJ87" s="163" t="str">
        <f>[2]DB!$AH$62</f>
        <v>s</v>
      </c>
      <c r="AK87" s="163" t="str">
        <f>[2]DB!$AI$62</f>
        <v>s</v>
      </c>
      <c r="AL87" s="163" t="str">
        <f>[2]DB!$AJ$62</f>
        <v>s</v>
      </c>
      <c r="AM87" s="163">
        <f>[2]DB!$AK$62</f>
        <v>0</v>
      </c>
      <c r="AN87" s="163" t="str">
        <f>[2]DB!$AL$62</f>
        <v>c</v>
      </c>
      <c r="AO87" s="163" t="str">
        <f>[2]DB!$AM$62</f>
        <v>c</v>
      </c>
      <c r="AP87" s="163" t="str">
        <f>[2]DB!$AN$62</f>
        <v>c</v>
      </c>
      <c r="AQ87" s="163" t="str">
        <f>[2]DB!$AO$62</f>
        <v>c</v>
      </c>
      <c r="AR87" s="163" t="str">
        <f>[2]DB!$AP$62</f>
        <v>c</v>
      </c>
      <c r="AS87" s="163" t="str">
        <f>[2]DB!$AQ$62</f>
        <v>c</v>
      </c>
      <c r="AT87" s="163" t="str">
        <f>[2]DB!$AR$62</f>
        <v>c</v>
      </c>
      <c r="AU87" s="163" t="str">
        <f>[2]DB!$AS$62</f>
        <v>c</v>
      </c>
      <c r="AV87" s="163" t="str">
        <f>[2]DB!$AT$62</f>
        <v>c</v>
      </c>
      <c r="AW87" s="163" t="str">
        <f>[2]DB!$AU$62</f>
        <v>c</v>
      </c>
      <c r="AX87" s="163" t="str">
        <f>[2]DB!$AV$62</f>
        <v>c</v>
      </c>
      <c r="AY87" s="163" t="str">
        <f>[2]DB!$AW$62</f>
        <v>c</v>
      </c>
      <c r="AZ87" s="163" t="str">
        <f>[2]DB!$AX$62</f>
        <v>c</v>
      </c>
      <c r="BA87" s="163" t="str">
        <f>[2]DB!$AY$62</f>
        <v>c</v>
      </c>
      <c r="BB87" s="163" t="str">
        <f>[2]DB!$AZ$62</f>
        <v>c</v>
      </c>
      <c r="BC87" s="163" t="str">
        <f>[2]DB!$BA$62</f>
        <v>c</v>
      </c>
      <c r="BD87" s="163">
        <f>[2]DB!$BB$62</f>
        <v>0</v>
      </c>
      <c r="BE87" s="163">
        <f>[2]DB!$BC$62</f>
        <v>0</v>
      </c>
      <c r="BF87" s="163">
        <f>[2]DB!$BD$62</f>
        <v>0</v>
      </c>
      <c r="BG87" s="163">
        <f>[2]DB!$BE$62</f>
        <v>0</v>
      </c>
      <c r="BH87" s="163">
        <f>[2]DB!$BF$62</f>
        <v>0</v>
      </c>
      <c r="BI87" s="163">
        <f>[2]DB!$BG$62</f>
        <v>0</v>
      </c>
      <c r="BJ87" s="163">
        <f>[2]DB!$BH$62</f>
        <v>0</v>
      </c>
      <c r="BK87" s="163">
        <f>[2]DB!$BI$62</f>
        <v>0</v>
      </c>
      <c r="BL87" s="163">
        <f>[2]DB!$BJ$62</f>
        <v>0</v>
      </c>
      <c r="BM87" s="163">
        <f>[2]DB!$BK$62</f>
        <v>0</v>
      </c>
      <c r="BN87" s="163">
        <f>[2]DB!$BL$62</f>
        <v>0</v>
      </c>
      <c r="BO87" s="163">
        <f>[2]DB!$BM$62</f>
        <v>0</v>
      </c>
      <c r="BP87" s="163">
        <f>[2]DB!$BN$62</f>
        <v>0</v>
      </c>
      <c r="BQ87" s="163">
        <f>[2]DB!$BO$62</f>
        <v>0</v>
      </c>
      <c r="BR87" s="163">
        <f>[2]DB!$BP$62</f>
        <v>0</v>
      </c>
      <c r="BS87" s="163">
        <f>[2]DB!$BQ$62</f>
        <v>0</v>
      </c>
      <c r="BT87" s="163">
        <f>[2]DB!$BR$62</f>
        <v>0</v>
      </c>
      <c r="BU87" s="163">
        <f>[2]DB!$BS$62</f>
        <v>0</v>
      </c>
      <c r="BV87" s="163" t="str">
        <f>[2]DB!$BT$62</f>
        <v>s</v>
      </c>
      <c r="BW87" s="163" t="str">
        <f>[2]DB!$BU$62</f>
        <v>s</v>
      </c>
      <c r="BX87" s="163" t="str">
        <f>[2]DB!$BV$62</f>
        <v>s</v>
      </c>
      <c r="BY87" s="163" t="str">
        <f>[2]DB!$BW$62</f>
        <v>s</v>
      </c>
      <c r="BZ87" s="163">
        <f>[2]DB!$BX$62</f>
        <v>0</v>
      </c>
      <c r="CA87" s="163" t="str">
        <f>[2]DB!$BY$62</f>
        <v>s</v>
      </c>
      <c r="CB87" s="163" t="str">
        <f>[2]DB!$BZ$62</f>
        <v>s</v>
      </c>
      <c r="CC87" s="163" t="str">
        <f>[2]DB!$CA$62</f>
        <v>s</v>
      </c>
      <c r="CD87" s="163">
        <f>[2]DB!$CB$62</f>
        <v>0</v>
      </c>
      <c r="CE87" s="163" t="str">
        <f>[2]DB!$CC$62</f>
        <v>s</v>
      </c>
      <c r="CF87" s="163" t="str">
        <f>[2]DB!$CD$62</f>
        <v>s</v>
      </c>
      <c r="CG87" s="163" t="str">
        <f>[2]DB!$CE$62</f>
        <v>s</v>
      </c>
      <c r="CH87" s="163">
        <f>[2]DB!$CF$62</f>
        <v>0</v>
      </c>
      <c r="CI87" s="163" t="str">
        <f>[2]DB!$CG$62</f>
        <v>s</v>
      </c>
      <c r="CJ87" s="163" t="str">
        <f>[2]DB!$CH$62</f>
        <v>s</v>
      </c>
      <c r="CK87" s="163" t="str">
        <f>[2]DB!$CI$62</f>
        <v>s</v>
      </c>
      <c r="CL87" s="163">
        <f>[2]DB!$CJ$62</f>
        <v>0</v>
      </c>
      <c r="CM87" s="163" t="str">
        <f>[2]DB!$CK$62</f>
        <v>c</v>
      </c>
      <c r="CN87" s="163" t="str">
        <f>[2]DB!$CL$62</f>
        <v>c</v>
      </c>
      <c r="CO87" s="163" t="str">
        <f>[2]DB!$CM$62</f>
        <v>c</v>
      </c>
      <c r="CP87" s="163" t="str">
        <f>[2]DB!$CN$62</f>
        <v>c</v>
      </c>
      <c r="CQ87" s="163" t="str">
        <f>[2]DB!$CO$62</f>
        <v>c</v>
      </c>
      <c r="CR87" s="163" t="str">
        <f>[2]DB!$CP$62</f>
        <v>c</v>
      </c>
      <c r="CS87" s="163" t="str">
        <f>[2]DB!$CQ$62</f>
        <v>c</v>
      </c>
      <c r="CT87" s="163" t="str">
        <f>[2]DB!$CR$62</f>
        <v>c</v>
      </c>
      <c r="CU87" s="163" t="str">
        <f>[2]DB!$CS$62</f>
        <v>c</v>
      </c>
      <c r="CV87" s="163" t="str">
        <f>[2]DB!$CT$62</f>
        <v>c</v>
      </c>
      <c r="CW87" s="163" t="str">
        <f>[2]DB!$CU$62</f>
        <v>c</v>
      </c>
      <c r="CX87" s="163" t="str">
        <f>[2]DB!$CV$62</f>
        <v>c</v>
      </c>
      <c r="CY87" s="169" t="str">
        <f>[2]DB!$CW$62</f>
        <v>c</v>
      </c>
      <c r="CZ87" s="174"/>
      <c r="DA87" s="200"/>
      <c r="DB87" s="192"/>
    </row>
    <row r="88" spans="2:775" ht="20.100000000000001" customHeight="1" x14ac:dyDescent="0.25">
      <c r="B88" s="168"/>
      <c r="C88" s="783"/>
      <c r="D88" s="787"/>
      <c r="E88" s="791"/>
      <c r="F88" s="183" t="s">
        <v>80</v>
      </c>
      <c r="G88" s="155" t="str">
        <f>[2]DB!$E$63</f>
        <v>OPERATING</v>
      </c>
      <c r="H88" s="162" t="str">
        <f>[2]DB!$F$63</f>
        <v>c</v>
      </c>
      <c r="I88" s="163" t="str">
        <f>[2]DB!$G$63</f>
        <v>c</v>
      </c>
      <c r="J88" s="163" t="str">
        <f>[2]DB!$H$63</f>
        <v>c</v>
      </c>
      <c r="K88" s="163" t="str">
        <f>[2]DB!$I$63</f>
        <v>c</v>
      </c>
      <c r="L88" s="163" t="str">
        <f>[2]DB!$J$63</f>
        <v>c</v>
      </c>
      <c r="M88" s="163" t="str">
        <f>[2]DB!$K$63</f>
        <v>c</v>
      </c>
      <c r="N88" s="163" t="str">
        <f>[2]DB!$L$63</f>
        <v>c</v>
      </c>
      <c r="O88" s="163" t="str">
        <f>[2]DB!$M$63</f>
        <v>c</v>
      </c>
      <c r="P88" s="163" t="str">
        <f>[2]DB!$N$63</f>
        <v>c</v>
      </c>
      <c r="Q88" s="163" t="str">
        <f>[2]DB!$O$63</f>
        <v>c</v>
      </c>
      <c r="R88" s="163" t="str">
        <f>[2]DB!$P$63</f>
        <v>c</v>
      </c>
      <c r="S88" s="163" t="str">
        <f>[2]DB!$Q$63</f>
        <v>c</v>
      </c>
      <c r="T88" s="163" t="str">
        <f>[2]DB!$R$63</f>
        <v>c</v>
      </c>
      <c r="U88" s="163" t="str">
        <f>[2]DB!$S$63</f>
        <v>c</v>
      </c>
      <c r="V88" s="163">
        <f>[2]DB!$T$63</f>
        <v>0</v>
      </c>
      <c r="W88" s="163">
        <f>[2]DB!$U$63</f>
        <v>0</v>
      </c>
      <c r="X88" s="163">
        <f>[2]DB!$V$63</f>
        <v>0</v>
      </c>
      <c r="Y88" s="163">
        <f>[2]DB!$W$63</f>
        <v>0</v>
      </c>
      <c r="Z88" s="163">
        <f>[2]DB!$X$63</f>
        <v>0</v>
      </c>
      <c r="AA88" s="163">
        <f>[2]DB!$Y$63</f>
        <v>0</v>
      </c>
      <c r="AB88" s="163">
        <f>[2]DB!$Z$63</f>
        <v>0</v>
      </c>
      <c r="AC88" s="163">
        <f>[2]DB!$AA$63</f>
        <v>0</v>
      </c>
      <c r="AD88" s="163">
        <f>[2]DB!$AB$63</f>
        <v>0</v>
      </c>
      <c r="AE88" s="163">
        <f>[2]DB!$AC$63</f>
        <v>0</v>
      </c>
      <c r="AF88" s="163">
        <f>[2]DB!$AD$63</f>
        <v>0</v>
      </c>
      <c r="AG88" s="163">
        <f>[2]DB!$AE$63</f>
        <v>0</v>
      </c>
      <c r="AH88" s="163">
        <f>[2]DB!$AF$63</f>
        <v>0</v>
      </c>
      <c r="AI88" s="163">
        <f>[2]DB!$AG$63</f>
        <v>0</v>
      </c>
      <c r="AJ88" s="163">
        <f>[2]DB!$AH$63</f>
        <v>0</v>
      </c>
      <c r="AK88" s="163">
        <f>[2]DB!$AI$63</f>
        <v>0</v>
      </c>
      <c r="AL88" s="163">
        <f>[2]DB!$AJ$63</f>
        <v>0</v>
      </c>
      <c r="AM88" s="163">
        <f>[2]DB!$AK$63</f>
        <v>0</v>
      </c>
      <c r="AN88" s="163" t="str">
        <f>[2]DB!$AL$63</f>
        <v>s</v>
      </c>
      <c r="AO88" s="163" t="str">
        <f>[2]DB!$AM$63</f>
        <v>s</v>
      </c>
      <c r="AP88" s="163" t="str">
        <f>[2]DB!$AN$63</f>
        <v>s</v>
      </c>
      <c r="AQ88" s="163" t="str">
        <f>[2]DB!$AO$63</f>
        <v>s</v>
      </c>
      <c r="AR88" s="163">
        <f>[2]DB!$AP$63</f>
        <v>0</v>
      </c>
      <c r="AS88" s="163" t="str">
        <f>[2]DB!$AQ$63</f>
        <v>s</v>
      </c>
      <c r="AT88" s="163" t="str">
        <f>[2]DB!$AR$63</f>
        <v>s</v>
      </c>
      <c r="AU88" s="163" t="str">
        <f>[2]DB!$AS$63</f>
        <v>s</v>
      </c>
      <c r="AV88" s="163">
        <f>[2]DB!$AT$63</f>
        <v>0</v>
      </c>
      <c r="AW88" s="163" t="str">
        <f>[2]DB!$AU$63</f>
        <v>s</v>
      </c>
      <c r="AX88" s="163" t="str">
        <f>[2]DB!$AV$63</f>
        <v>s</v>
      </c>
      <c r="AY88" s="163" t="str">
        <f>[2]DB!$AW$63</f>
        <v>s</v>
      </c>
      <c r="AZ88" s="163">
        <f>[2]DB!$AX$63</f>
        <v>0</v>
      </c>
      <c r="BA88" s="163" t="str">
        <f>[2]DB!$AY$63</f>
        <v>s</v>
      </c>
      <c r="BB88" s="163" t="str">
        <f>[2]DB!$AZ$63</f>
        <v>s</v>
      </c>
      <c r="BC88" s="163" t="str">
        <f>[2]DB!$BA$63</f>
        <v>s</v>
      </c>
      <c r="BD88" s="163">
        <f>[2]DB!$BB$63</f>
        <v>0</v>
      </c>
      <c r="BE88" s="163" t="str">
        <f>[2]DB!$BC$63</f>
        <v>c</v>
      </c>
      <c r="BF88" s="163" t="str">
        <f>[2]DB!$BD$63</f>
        <v>c</v>
      </c>
      <c r="BG88" s="163" t="str">
        <f>[2]DB!$BE$63</f>
        <v>c</v>
      </c>
      <c r="BH88" s="163" t="str">
        <f>[2]DB!$BF$63</f>
        <v>c</v>
      </c>
      <c r="BI88" s="163" t="str">
        <f>[2]DB!$BG$63</f>
        <v>c</v>
      </c>
      <c r="BJ88" s="163" t="str">
        <f>[2]DB!$BH$63</f>
        <v>c</v>
      </c>
      <c r="BK88" s="163" t="str">
        <f>[2]DB!$BI$63</f>
        <v>c</v>
      </c>
      <c r="BL88" s="163" t="str">
        <f>[2]DB!$BJ$63</f>
        <v>c</v>
      </c>
      <c r="BM88" s="163" t="str">
        <f>[2]DB!$BK$63</f>
        <v>c</v>
      </c>
      <c r="BN88" s="163" t="str">
        <f>[2]DB!$BL$63</f>
        <v>c</v>
      </c>
      <c r="BO88" s="163" t="str">
        <f>[2]DB!$BM$63</f>
        <v>c</v>
      </c>
      <c r="BP88" s="163" t="str">
        <f>[2]DB!$BN$63</f>
        <v>c</v>
      </c>
      <c r="BQ88" s="163" t="str">
        <f>[2]DB!$BO$63</f>
        <v>c</v>
      </c>
      <c r="BR88" s="163" t="str">
        <f>[2]DB!$BP$63</f>
        <v>c</v>
      </c>
      <c r="BS88" s="163" t="str">
        <f>[2]DB!$BQ$63</f>
        <v>c</v>
      </c>
      <c r="BT88" s="163" t="str">
        <f>[2]DB!$BR$63</f>
        <v>c</v>
      </c>
      <c r="BU88" s="163">
        <f>[2]DB!$BS$63</f>
        <v>0</v>
      </c>
      <c r="BV88" s="163">
        <f>[2]DB!$BT$63</f>
        <v>0</v>
      </c>
      <c r="BW88" s="163">
        <f>[2]DB!$BU$63</f>
        <v>0</v>
      </c>
      <c r="BX88" s="163">
        <f>[2]DB!$BV$63</f>
        <v>0</v>
      </c>
      <c r="BY88" s="163">
        <f>[2]DB!$BW$63</f>
        <v>0</v>
      </c>
      <c r="BZ88" s="163">
        <f>[2]DB!$BX$63</f>
        <v>0</v>
      </c>
      <c r="CA88" s="163">
        <f>[2]DB!$BY$63</f>
        <v>0</v>
      </c>
      <c r="CB88" s="163">
        <f>[2]DB!$BZ$63</f>
        <v>0</v>
      </c>
      <c r="CC88" s="163">
        <f>[2]DB!$CA$63</f>
        <v>0</v>
      </c>
      <c r="CD88" s="163">
        <f>[2]DB!$CB$63</f>
        <v>0</v>
      </c>
      <c r="CE88" s="163">
        <f>[2]DB!$CC$63</f>
        <v>0</v>
      </c>
      <c r="CF88" s="163">
        <f>[2]DB!$CD$63</f>
        <v>0</v>
      </c>
      <c r="CG88" s="163">
        <f>[2]DB!$CE$63</f>
        <v>0</v>
      </c>
      <c r="CH88" s="163">
        <f>[2]DB!$CF$63</f>
        <v>0</v>
      </c>
      <c r="CI88" s="163">
        <f>[2]DB!$CG$63</f>
        <v>0</v>
      </c>
      <c r="CJ88" s="163">
        <f>[2]DB!$CH$63</f>
        <v>0</v>
      </c>
      <c r="CK88" s="163">
        <f>[2]DB!$CI$63</f>
        <v>0</v>
      </c>
      <c r="CL88" s="163">
        <f>[2]DB!$CJ$63</f>
        <v>0</v>
      </c>
      <c r="CM88" s="163" t="str">
        <f>[2]DB!$CK$63</f>
        <v>s</v>
      </c>
      <c r="CN88" s="163" t="str">
        <f>[2]DB!$CL$63</f>
        <v>s</v>
      </c>
      <c r="CO88" s="163" t="str">
        <f>[2]DB!$CM$63</f>
        <v>s</v>
      </c>
      <c r="CP88" s="163" t="str">
        <f>[2]DB!$CN$63</f>
        <v>s</v>
      </c>
      <c r="CQ88" s="163">
        <f>[2]DB!$CO$63</f>
        <v>0</v>
      </c>
      <c r="CR88" s="163" t="str">
        <f>[2]DB!$CP$63</f>
        <v>s</v>
      </c>
      <c r="CS88" s="163" t="str">
        <f>[2]DB!$CQ$63</f>
        <v>s</v>
      </c>
      <c r="CT88" s="163" t="str">
        <f>[2]DB!$CR$63</f>
        <v>s</v>
      </c>
      <c r="CU88" s="163">
        <f>[2]DB!$CS$63</f>
        <v>0</v>
      </c>
      <c r="CV88" s="163" t="str">
        <f>[2]DB!$CT$63</f>
        <v>s</v>
      </c>
      <c r="CW88" s="163" t="str">
        <f>[2]DB!$CU$63</f>
        <v>s</v>
      </c>
      <c r="CX88" s="163" t="str">
        <f>[2]DB!$CV$63</f>
        <v>s</v>
      </c>
      <c r="CY88" s="169">
        <f>[2]DB!$CW$63</f>
        <v>0</v>
      </c>
      <c r="CZ88" s="174"/>
      <c r="DA88" s="200"/>
      <c r="DB88" s="192"/>
    </row>
    <row r="89" spans="2:775" ht="20.100000000000001" customHeight="1" x14ac:dyDescent="0.25">
      <c r="B89" s="168"/>
      <c r="C89" s="783"/>
      <c r="D89" s="787"/>
      <c r="E89" s="791"/>
      <c r="F89" s="183" t="s">
        <v>81</v>
      </c>
      <c r="G89" s="155" t="str">
        <f>[2]DB!$E$64</f>
        <v>OPERATING</v>
      </c>
      <c r="H89" s="217" t="str">
        <f>[2]DB!$F$64</f>
        <v>s</v>
      </c>
      <c r="I89" s="217">
        <f>[2]DB!$G$64</f>
        <v>0</v>
      </c>
      <c r="J89" s="217" t="str">
        <f>[2]DB!$H$64</f>
        <v>s</v>
      </c>
      <c r="K89" s="217" t="str">
        <f>[2]DB!$I$64</f>
        <v>s</v>
      </c>
      <c r="L89" s="217" t="str">
        <f>[2]DB!$J$64</f>
        <v>s</v>
      </c>
      <c r="M89" s="217">
        <f>[2]DB!$K$64</f>
        <v>0</v>
      </c>
      <c r="N89" s="217" t="str">
        <f>[2]DB!$L$64</f>
        <v>c</v>
      </c>
      <c r="O89" s="217" t="str">
        <f>[2]DB!$M$64</f>
        <v>c</v>
      </c>
      <c r="P89" s="217" t="str">
        <f>[2]DB!$N$64</f>
        <v>c</v>
      </c>
      <c r="Q89" s="217" t="str">
        <f>[2]DB!$O$64</f>
        <v>c</v>
      </c>
      <c r="R89" s="217" t="str">
        <f>[2]DB!$P$64</f>
        <v>c</v>
      </c>
      <c r="S89" s="217" t="str">
        <f>[2]DB!$Q$64</f>
        <v>c</v>
      </c>
      <c r="T89" s="217" t="str">
        <f>[2]DB!$R$64</f>
        <v>c</v>
      </c>
      <c r="U89" s="217" t="str">
        <f>[2]DB!$S$64</f>
        <v>c</v>
      </c>
      <c r="V89" s="217" t="str">
        <f>[2]DB!$T$64</f>
        <v>c</v>
      </c>
      <c r="W89" s="217" t="str">
        <f>[2]DB!$U$64</f>
        <v>c</v>
      </c>
      <c r="X89" s="217" t="str">
        <f>[2]DB!$V$64</f>
        <v>c</v>
      </c>
      <c r="Y89" s="217" t="str">
        <f>[2]DB!$W$64</f>
        <v>c</v>
      </c>
      <c r="Z89" s="217" t="str">
        <f>[2]DB!$X$64</f>
        <v>c</v>
      </c>
      <c r="AA89" s="217" t="str">
        <f>[2]DB!$Y$64</f>
        <v>c</v>
      </c>
      <c r="AB89" s="217" t="str">
        <f>[2]DB!$Z$64</f>
        <v>c</v>
      </c>
      <c r="AC89" s="217" t="str">
        <f>[2]DB!$AA$64</f>
        <v>c</v>
      </c>
      <c r="AD89" s="217">
        <f>[2]DB!$AB$64</f>
        <v>0</v>
      </c>
      <c r="AE89" s="217">
        <f>[2]DB!$AC$64</f>
        <v>0</v>
      </c>
      <c r="AF89" s="217">
        <f>[2]DB!$AD$64</f>
        <v>0</v>
      </c>
      <c r="AG89" s="217">
        <f>[2]DB!$AE$64</f>
        <v>0</v>
      </c>
      <c r="AH89" s="217">
        <f>[2]DB!$AF$64</f>
        <v>0</v>
      </c>
      <c r="AI89" s="217">
        <f>[2]DB!$AG$64</f>
        <v>0</v>
      </c>
      <c r="AJ89" s="217">
        <f>[2]DB!$AH$64</f>
        <v>0</v>
      </c>
      <c r="AK89" s="217">
        <f>[2]DB!$AI$64</f>
        <v>0</v>
      </c>
      <c r="AL89" s="217">
        <f>[2]DB!$AJ$64</f>
        <v>0</v>
      </c>
      <c r="AM89" s="217">
        <f>[2]DB!$AK$64</f>
        <v>0</v>
      </c>
      <c r="AN89" s="217">
        <f>[2]DB!$AL$64</f>
        <v>0</v>
      </c>
      <c r="AO89" s="217">
        <f>[2]DB!$AM$64</f>
        <v>0</v>
      </c>
      <c r="AP89" s="217">
        <f>[2]DB!$AN$64</f>
        <v>0</v>
      </c>
      <c r="AQ89" s="217">
        <f>[2]DB!$AO$64</f>
        <v>0</v>
      </c>
      <c r="AR89" s="217">
        <f>[2]DB!$AP$64</f>
        <v>0</v>
      </c>
      <c r="AS89" s="217">
        <f>[2]DB!$AQ$64</f>
        <v>0</v>
      </c>
      <c r="AT89" s="217">
        <f>[2]DB!$AR$64</f>
        <v>0</v>
      </c>
      <c r="AU89" s="217">
        <f>[2]DB!$AS$64</f>
        <v>0</v>
      </c>
      <c r="AV89" s="217">
        <f>[2]DB!$AT$64</f>
        <v>0</v>
      </c>
      <c r="AW89" s="217">
        <f>[2]DB!$AU$64</f>
        <v>0</v>
      </c>
      <c r="AX89" s="217">
        <f>[2]DB!$AV$64</f>
        <v>0</v>
      </c>
      <c r="AY89" s="217">
        <f>[2]DB!$AW$64</f>
        <v>0</v>
      </c>
      <c r="AZ89" s="217">
        <f>[2]DB!$AX$64</f>
        <v>0</v>
      </c>
      <c r="BA89" s="217">
        <f>[2]DB!$AY$64</f>
        <v>0</v>
      </c>
      <c r="BB89" s="217">
        <f>[2]DB!$AZ$64</f>
        <v>0</v>
      </c>
      <c r="BC89" s="217">
        <f>[2]DB!$BA$64</f>
        <v>0</v>
      </c>
      <c r="BD89" s="217">
        <f>[2]DB!$BB$64</f>
        <v>0</v>
      </c>
      <c r="BE89" s="217" t="str">
        <f>[2]DB!$BC$64</f>
        <v>s</v>
      </c>
      <c r="BF89" s="217" t="str">
        <f>[2]DB!$BD$64</f>
        <v>s</v>
      </c>
      <c r="BG89" s="217" t="str">
        <f>[2]DB!$BE$64</f>
        <v>s</v>
      </c>
      <c r="BH89" s="217" t="str">
        <f>[2]DB!$BF$64</f>
        <v>s</v>
      </c>
      <c r="BI89" s="217">
        <f>[2]DB!$BG$64</f>
        <v>0</v>
      </c>
      <c r="BJ89" s="217" t="str">
        <f>[2]DB!$BH$64</f>
        <v>s</v>
      </c>
      <c r="BK89" s="217" t="str">
        <f>[2]DB!$BI$64</f>
        <v>s</v>
      </c>
      <c r="BL89" s="217" t="str">
        <f>[2]DB!$BJ$64</f>
        <v>s</v>
      </c>
      <c r="BM89" s="217">
        <f>[2]DB!$BK$64</f>
        <v>0</v>
      </c>
      <c r="BN89" s="217" t="str">
        <f>[2]DB!$BL$64</f>
        <v>s</v>
      </c>
      <c r="BO89" s="217" t="str">
        <f>[2]DB!$BM$64</f>
        <v>s</v>
      </c>
      <c r="BP89" s="217" t="str">
        <f>[2]DB!$BN$64</f>
        <v>s</v>
      </c>
      <c r="BQ89" s="217">
        <f>[2]DB!$BO$64</f>
        <v>0</v>
      </c>
      <c r="BR89" s="217" t="str">
        <f>[2]DB!$BP$64</f>
        <v>s</v>
      </c>
      <c r="BS89" s="217" t="str">
        <f>[2]DB!$BQ$64</f>
        <v>s</v>
      </c>
      <c r="BT89" s="217" t="str">
        <f>[2]DB!$BR$64</f>
        <v>s</v>
      </c>
      <c r="BU89" s="217">
        <f>[2]DB!$BS$64</f>
        <v>0</v>
      </c>
      <c r="BV89" s="217" t="str">
        <f>[2]DB!$BT$64</f>
        <v>c</v>
      </c>
      <c r="BW89" s="217" t="str">
        <f>[2]DB!$BU$64</f>
        <v>c</v>
      </c>
      <c r="BX89" s="217" t="str">
        <f>[2]DB!$BV$64</f>
        <v>c</v>
      </c>
      <c r="BY89" s="217" t="str">
        <f>[2]DB!$BW$64</f>
        <v>c</v>
      </c>
      <c r="BZ89" s="217" t="str">
        <f>[2]DB!$BX$64</f>
        <v>c</v>
      </c>
      <c r="CA89" s="217" t="str">
        <f>[2]DB!$BY$64</f>
        <v>c</v>
      </c>
      <c r="CB89" s="217" t="str">
        <f>[2]DB!$BZ$64</f>
        <v>c</v>
      </c>
      <c r="CC89" s="217" t="str">
        <f>[2]DB!$CA$64</f>
        <v>c</v>
      </c>
      <c r="CD89" s="217" t="str">
        <f>[2]DB!$CB$64</f>
        <v>c</v>
      </c>
      <c r="CE89" s="217" t="str">
        <f>[2]DB!$CC$64</f>
        <v>c</v>
      </c>
      <c r="CF89" s="217" t="str">
        <f>[2]DB!$CD$64</f>
        <v>c</v>
      </c>
      <c r="CG89" s="217" t="str">
        <f>[2]DB!$CE$64</f>
        <v>c</v>
      </c>
      <c r="CH89" s="217" t="str">
        <f>[2]DB!$CF$64</f>
        <v>c</v>
      </c>
      <c r="CI89" s="217" t="str">
        <f>[2]DB!$CG$64</f>
        <v>c</v>
      </c>
      <c r="CJ89" s="217" t="str">
        <f>[2]DB!$CH$64</f>
        <v>c</v>
      </c>
      <c r="CK89" s="217" t="str">
        <f>[2]DB!$CI$64</f>
        <v>c</v>
      </c>
      <c r="CL89" s="217">
        <f>[2]DB!$CJ$64</f>
        <v>0</v>
      </c>
      <c r="CM89" s="217">
        <f>[2]DB!$CK$64</f>
        <v>0</v>
      </c>
      <c r="CN89" s="217">
        <f>[2]DB!$CL$64</f>
        <v>0</v>
      </c>
      <c r="CO89" s="217">
        <f>[2]DB!$CM$64</f>
        <v>0</v>
      </c>
      <c r="CP89" s="217">
        <f>[2]DB!$CN$64</f>
        <v>0</v>
      </c>
      <c r="CQ89" s="217">
        <f>[2]DB!$CO$64</f>
        <v>0</v>
      </c>
      <c r="CR89" s="217">
        <f>[2]DB!$CP$64</f>
        <v>0</v>
      </c>
      <c r="CS89" s="217">
        <f>[2]DB!$CQ$64</f>
        <v>0</v>
      </c>
      <c r="CT89" s="217">
        <f>[2]DB!$CR$64</f>
        <v>0</v>
      </c>
      <c r="CU89" s="217">
        <f>[2]DB!$CS$64</f>
        <v>0</v>
      </c>
      <c r="CV89" s="217">
        <f>[2]DB!$CT$64</f>
        <v>0</v>
      </c>
      <c r="CW89" s="217">
        <f>[2]DB!$CU$64</f>
        <v>0</v>
      </c>
      <c r="CX89" s="217">
        <f>[2]DB!$CV$64</f>
        <v>0</v>
      </c>
      <c r="CY89" s="218">
        <f>[2]DB!$CW$64</f>
        <v>0</v>
      </c>
      <c r="CZ89" s="219"/>
      <c r="DA89" s="200"/>
      <c r="DB89" s="192"/>
    </row>
    <row r="90" spans="2:775" ht="20.100000000000001" customHeight="1" x14ac:dyDescent="0.25">
      <c r="B90" s="168"/>
      <c r="C90" s="783"/>
      <c r="D90" s="787" t="s">
        <v>82</v>
      </c>
      <c r="E90" s="791"/>
      <c r="F90" s="184" t="s">
        <v>83</v>
      </c>
      <c r="G90" s="156">
        <f>[2]DB!$E$65</f>
        <v>0</v>
      </c>
      <c r="H90" s="162">
        <f>[2]DB!$F$65</f>
        <v>0</v>
      </c>
      <c r="I90" s="163">
        <f>[2]DB!$G$65</f>
        <v>0</v>
      </c>
      <c r="J90" s="163">
        <f>[2]DB!$H$65</f>
        <v>0</v>
      </c>
      <c r="K90" s="163">
        <f>[2]DB!$I$65</f>
        <v>0</v>
      </c>
      <c r="L90" s="163">
        <f>[2]DB!$J$65</f>
        <v>0</v>
      </c>
      <c r="M90" s="163">
        <f>[2]DB!$K$65</f>
        <v>0</v>
      </c>
      <c r="N90" s="163">
        <f>[2]DB!$L$65</f>
        <v>0</v>
      </c>
      <c r="O90" s="163">
        <f>[2]DB!$M$65</f>
        <v>0</v>
      </c>
      <c r="P90" s="163">
        <f>[2]DB!$N$65</f>
        <v>0</v>
      </c>
      <c r="Q90" s="163">
        <f>[2]DB!$O$65</f>
        <v>0</v>
      </c>
      <c r="R90" s="163">
        <f>[2]DB!$P$65</f>
        <v>0</v>
      </c>
      <c r="S90" s="163">
        <f>[2]DB!$Q$65</f>
        <v>0</v>
      </c>
      <c r="T90" s="163">
        <f>[2]DB!$R$65</f>
        <v>0</v>
      </c>
      <c r="U90" s="163">
        <f>[2]DB!$S$65</f>
        <v>0</v>
      </c>
      <c r="V90" s="163">
        <f>[2]DB!$T$65</f>
        <v>0</v>
      </c>
      <c r="W90" s="163">
        <f>[2]DB!$U$65</f>
        <v>0</v>
      </c>
      <c r="X90" s="163">
        <f>[2]DB!$V$65</f>
        <v>0</v>
      </c>
      <c r="Y90" s="163" t="str">
        <f>[2]DB!$W$65</f>
        <v>r</v>
      </c>
      <c r="Z90" s="163" t="str">
        <f>[2]DB!$X$65</f>
        <v>r</v>
      </c>
      <c r="AA90" s="163" t="str">
        <f>[2]DB!$Y$65</f>
        <v>r</v>
      </c>
      <c r="AB90" s="163" t="str">
        <f>[2]DB!$Z$65</f>
        <v>r</v>
      </c>
      <c r="AC90" s="163" t="str">
        <f>[2]DB!$AA$65</f>
        <v>r</v>
      </c>
      <c r="AD90" s="163" t="str">
        <f>[2]DB!$AB$65</f>
        <v>r</v>
      </c>
      <c r="AE90" s="163" t="str">
        <f>[2]DB!$AC$65</f>
        <v>r</v>
      </c>
      <c r="AF90" s="163" t="str">
        <f>[2]DB!$AD$65</f>
        <v>r</v>
      </c>
      <c r="AG90" s="163" t="str">
        <f>[2]DB!$AE$65</f>
        <v>r</v>
      </c>
      <c r="AH90" s="163" t="str">
        <f>[2]DB!$AF$65</f>
        <v>r</v>
      </c>
      <c r="AI90" s="163" t="str">
        <f>[2]DB!$AG$65</f>
        <v>r</v>
      </c>
      <c r="AJ90" s="163" t="str">
        <f>[2]DB!$AH$65</f>
        <v>r</v>
      </c>
      <c r="AK90" s="163" t="str">
        <f>[2]DB!$AI$65</f>
        <v>r</v>
      </c>
      <c r="AL90" s="163" t="str">
        <f>[2]DB!$AJ$65</f>
        <v>r</v>
      </c>
      <c r="AM90" s="163" t="str">
        <f>[2]DB!$AK$65</f>
        <v>r</v>
      </c>
      <c r="AN90" s="163" t="str">
        <f>[2]DB!$AL$65</f>
        <v>r</v>
      </c>
      <c r="AO90" s="163" t="str">
        <f>[2]DB!$AM$65</f>
        <v>r</v>
      </c>
      <c r="AP90" s="163" t="str">
        <f>[2]DB!$AN$65</f>
        <v>r</v>
      </c>
      <c r="AQ90" s="163" t="str">
        <f>[2]DB!$AO$65</f>
        <v>r</v>
      </c>
      <c r="AR90" s="163" t="str">
        <f>[2]DB!$AP$65</f>
        <v>r</v>
      </c>
      <c r="AS90" s="163" t="str">
        <f>[2]DB!$AQ$65</f>
        <v>r</v>
      </c>
      <c r="AT90" s="163" t="str">
        <f>[2]DB!$AR$65</f>
        <v>r</v>
      </c>
      <c r="AU90" s="163" t="str">
        <f>[2]DB!$AS$65</f>
        <v>r</v>
      </c>
      <c r="AV90" s="163" t="str">
        <f>[2]DB!$AT$65</f>
        <v>r</v>
      </c>
      <c r="AW90" s="163">
        <f>[2]DB!$AU$65</f>
        <v>0</v>
      </c>
      <c r="AX90" s="163" t="str">
        <f>[2]DB!$AV$65</f>
        <v>ca</v>
      </c>
      <c r="AY90" s="163" t="str">
        <f>[2]DB!$AW$65</f>
        <v>ca</v>
      </c>
      <c r="AZ90" s="163" t="str">
        <f>[2]DB!$AX$65</f>
        <v>ca</v>
      </c>
      <c r="BA90" s="163" t="str">
        <f>[2]DB!$AY$65</f>
        <v>ca</v>
      </c>
      <c r="BB90" s="163" t="str">
        <f>[2]DB!$AZ$65</f>
        <v>ca</v>
      </c>
      <c r="BC90" s="163" t="str">
        <f>[2]DB!$BA$65</f>
        <v>ca</v>
      </c>
      <c r="BD90" s="163" t="str">
        <f>[2]DB!$BB$65</f>
        <v>ca</v>
      </c>
      <c r="BE90" s="163" t="str">
        <f>[2]DB!$BC$65</f>
        <v>ca</v>
      </c>
      <c r="BF90" s="163" t="str">
        <f>[2]DB!$BD$65</f>
        <v>ca</v>
      </c>
      <c r="BG90" s="163" t="str">
        <f>[2]DB!$BE$65</f>
        <v>ca</v>
      </c>
      <c r="BH90" s="163" t="str">
        <f>[2]DB!$BF$65</f>
        <v>ca</v>
      </c>
      <c r="BI90" s="163" t="str">
        <f>[2]DB!$BG$65</f>
        <v>ca</v>
      </c>
      <c r="BJ90" s="163" t="str">
        <f>[2]DB!$BH$65</f>
        <v>ca</v>
      </c>
      <c r="BK90" s="163" t="str">
        <f>[2]DB!$BI$65</f>
        <v>ca</v>
      </c>
      <c r="BL90" s="163" t="str">
        <f>[2]DB!$BJ$65</f>
        <v>ca</v>
      </c>
      <c r="BM90" s="163" t="str">
        <f>[2]DB!$BK$65</f>
        <v>ca</v>
      </c>
      <c r="BN90" s="163" t="str">
        <f>[2]DB!$BL$65</f>
        <v>ca</v>
      </c>
      <c r="BO90" s="163" t="str">
        <f>[2]DB!$BM$65</f>
        <v>ca</v>
      </c>
      <c r="BP90" s="163" t="str">
        <f>[2]DB!$BN$65</f>
        <v>ca</v>
      </c>
      <c r="BQ90" s="163" t="str">
        <f>[2]DB!$BO$65</f>
        <v>ca</v>
      </c>
      <c r="BR90" s="163" t="str">
        <f>[2]DB!$BP$65</f>
        <v>ca</v>
      </c>
      <c r="BS90" s="163" t="str">
        <f>[2]DB!$BQ$65</f>
        <v>ca</v>
      </c>
      <c r="BT90" s="163" t="str">
        <f>[2]DB!$BR$65</f>
        <v>ca</v>
      </c>
      <c r="BU90" s="163" t="str">
        <f>[2]DB!$BS$65</f>
        <v>ca</v>
      </c>
      <c r="BV90" s="163">
        <f>[2]DB!$BT$65</f>
        <v>0</v>
      </c>
      <c r="BW90" s="163">
        <f>[2]DB!$BU$65</f>
        <v>0</v>
      </c>
      <c r="BX90" s="163">
        <f>[2]DB!$BV$65</f>
        <v>0</v>
      </c>
      <c r="BY90" s="163">
        <f>[2]DB!$BW$65</f>
        <v>0</v>
      </c>
      <c r="BZ90" s="163">
        <f>[2]DB!$BX$65</f>
        <v>0</v>
      </c>
      <c r="CA90" s="163">
        <f>[2]DB!$BY$65</f>
        <v>0</v>
      </c>
      <c r="CB90" s="163">
        <f>[2]DB!$BZ$65</f>
        <v>0</v>
      </c>
      <c r="CC90" s="163">
        <f>[2]DB!$CA$65</f>
        <v>0</v>
      </c>
      <c r="CD90" s="163">
        <f>[2]DB!$CB$65</f>
        <v>0</v>
      </c>
      <c r="CE90" s="163">
        <f>[2]DB!$CC$65</f>
        <v>0</v>
      </c>
      <c r="CF90" s="163">
        <f>[2]DB!$CD$65</f>
        <v>0</v>
      </c>
      <c r="CG90" s="163">
        <f>[2]DB!$CE$65</f>
        <v>0</v>
      </c>
      <c r="CH90" s="163">
        <f>[2]DB!$CF$65</f>
        <v>0</v>
      </c>
      <c r="CI90" s="163">
        <f>[2]DB!$CG$65</f>
        <v>0</v>
      </c>
      <c r="CJ90" s="163">
        <f>[2]DB!$CH$65</f>
        <v>0</v>
      </c>
      <c r="CK90" s="163">
        <f>[2]DB!$CI$65</f>
        <v>0</v>
      </c>
      <c r="CL90" s="163">
        <f>[2]DB!$CJ$65</f>
        <v>0</v>
      </c>
      <c r="CM90" s="163">
        <f>[2]DB!$CK$65</f>
        <v>0</v>
      </c>
      <c r="CN90" s="163">
        <f>[2]DB!$CL$65</f>
        <v>0</v>
      </c>
      <c r="CO90" s="163">
        <f>[2]DB!$CM$65</f>
        <v>0</v>
      </c>
      <c r="CP90" s="163">
        <f>[2]DB!$CN$65</f>
        <v>0</v>
      </c>
      <c r="CQ90" s="163">
        <f>[2]DB!$CO$65</f>
        <v>0</v>
      </c>
      <c r="CR90" s="163">
        <f>[2]DB!$CP$65</f>
        <v>0</v>
      </c>
      <c r="CS90" s="163">
        <f>[2]DB!$CQ$65</f>
        <v>0</v>
      </c>
      <c r="CT90" s="163">
        <f>[2]DB!$CR$65</f>
        <v>0</v>
      </c>
      <c r="CU90" s="163">
        <f>[2]DB!$CS$65</f>
        <v>0</v>
      </c>
      <c r="CV90" s="163">
        <f>[2]DB!$CT$65</f>
        <v>0</v>
      </c>
      <c r="CW90" s="163">
        <f>[2]DB!$CU$65</f>
        <v>0</v>
      </c>
      <c r="CX90" s="163">
        <f>[2]DB!$CV$65</f>
        <v>0</v>
      </c>
      <c r="CY90" s="169">
        <f>[2]DB!$CW$65</f>
        <v>0</v>
      </c>
      <c r="CZ90" s="174"/>
      <c r="DA90" s="200"/>
      <c r="DB90" s="192"/>
    </row>
    <row r="91" spans="2:775" ht="20.100000000000001" customHeight="1" thickBot="1" x14ac:dyDescent="0.3">
      <c r="B91" s="168"/>
      <c r="C91" s="784"/>
      <c r="D91" s="792"/>
      <c r="E91" s="793"/>
      <c r="F91" s="187" t="s">
        <v>84</v>
      </c>
      <c r="G91" s="188">
        <f>[2]DB!$E$66</f>
        <v>0</v>
      </c>
      <c r="H91" s="178">
        <f>[2]DB!$F$66</f>
        <v>0</v>
      </c>
      <c r="I91" s="178">
        <f>[2]DB!$G$66</f>
        <v>0</v>
      </c>
      <c r="J91" s="178">
        <f>[2]DB!$H$66</f>
        <v>0</v>
      </c>
      <c r="K91" s="178">
        <f>[2]DB!$I$66</f>
        <v>0</v>
      </c>
      <c r="L91" s="178">
        <f>[2]DB!$J$66</f>
        <v>0</v>
      </c>
      <c r="M91" s="178">
        <f>[2]DB!$K$66</f>
        <v>0</v>
      </c>
      <c r="N91" s="178">
        <f>[2]DB!$L$66</f>
        <v>0</v>
      </c>
      <c r="O91" s="178">
        <f>[2]DB!$M$66</f>
        <v>0</v>
      </c>
      <c r="P91" s="178">
        <f>[2]DB!$N$66</f>
        <v>0</v>
      </c>
      <c r="Q91" s="178">
        <f>[2]DB!$O$66</f>
        <v>0</v>
      </c>
      <c r="R91" s="178">
        <f>[2]DB!$P$66</f>
        <v>0</v>
      </c>
      <c r="S91" s="178">
        <f>[2]DB!$Q$66</f>
        <v>0</v>
      </c>
      <c r="T91" s="178">
        <f>[2]DB!$R$66</f>
        <v>0</v>
      </c>
      <c r="U91" s="178">
        <f>[2]DB!$S$66</f>
        <v>0</v>
      </c>
      <c r="V91" s="178">
        <f>[2]DB!$T$66</f>
        <v>0</v>
      </c>
      <c r="W91" s="178">
        <f>[2]DB!$U$66</f>
        <v>0</v>
      </c>
      <c r="X91" s="178">
        <f>[2]DB!$V$66</f>
        <v>0</v>
      </c>
      <c r="Y91" s="178">
        <f>[2]DB!$W$66</f>
        <v>0</v>
      </c>
      <c r="Z91" s="178">
        <f>[2]DB!$X$66</f>
        <v>0</v>
      </c>
      <c r="AA91" s="178">
        <f>[2]DB!$Y$66</f>
        <v>0</v>
      </c>
      <c r="AB91" s="178">
        <f>[2]DB!$Z$66</f>
        <v>0</v>
      </c>
      <c r="AC91" s="178">
        <f>[2]DB!$AA$66</f>
        <v>0</v>
      </c>
      <c r="AD91" s="178">
        <f>[2]DB!$AB$66</f>
        <v>0</v>
      </c>
      <c r="AE91" s="178">
        <f>[2]DB!$AC$66</f>
        <v>0</v>
      </c>
      <c r="AF91" s="178">
        <f>[2]DB!$AD$66</f>
        <v>0</v>
      </c>
      <c r="AG91" s="178">
        <f>[2]DB!$AE$66</f>
        <v>0</v>
      </c>
      <c r="AH91" s="178">
        <f>[2]DB!$AF$66</f>
        <v>0</v>
      </c>
      <c r="AI91" s="178">
        <f>[2]DB!$AG$66</f>
        <v>0</v>
      </c>
      <c r="AJ91" s="178">
        <f>[2]DB!$AH$66</f>
        <v>0</v>
      </c>
      <c r="AK91" s="178">
        <f>[2]DB!$AI$66</f>
        <v>0</v>
      </c>
      <c r="AL91" s="178">
        <f>[2]DB!$AJ$66</f>
        <v>0</v>
      </c>
      <c r="AM91" s="178">
        <f>[2]DB!$AK$66</f>
        <v>0</v>
      </c>
      <c r="AN91" s="178">
        <f>[2]DB!$AL$66</f>
        <v>0</v>
      </c>
      <c r="AO91" s="178">
        <f>[2]DB!$AM$66</f>
        <v>0</v>
      </c>
      <c r="AP91" s="178">
        <f>[2]DB!$AN$66</f>
        <v>0</v>
      </c>
      <c r="AQ91" s="178">
        <f>[2]DB!$AO$66</f>
        <v>0</v>
      </c>
      <c r="AR91" s="178">
        <f>[2]DB!$AP$66</f>
        <v>0</v>
      </c>
      <c r="AS91" s="178">
        <f>[2]DB!$AQ$66</f>
        <v>0</v>
      </c>
      <c r="AT91" s="178">
        <f>[2]DB!$AR$66</f>
        <v>0</v>
      </c>
      <c r="AU91" s="178">
        <f>[2]DB!$AS$66</f>
        <v>0</v>
      </c>
      <c r="AV91" s="178">
        <f>[2]DB!$AT$66</f>
        <v>0</v>
      </c>
      <c r="AW91" s="178">
        <f>[2]DB!$AU$66</f>
        <v>0</v>
      </c>
      <c r="AX91" s="178">
        <f>[2]DB!$AV$66</f>
        <v>0</v>
      </c>
      <c r="AY91" s="178">
        <f>[2]DB!$AW$66</f>
        <v>0</v>
      </c>
      <c r="AZ91" s="178">
        <f>[2]DB!$AX$66</f>
        <v>0</v>
      </c>
      <c r="BA91" s="178">
        <f>[2]DB!$AY$66</f>
        <v>0</v>
      </c>
      <c r="BB91" s="178">
        <f>[2]DB!$AZ$66</f>
        <v>0</v>
      </c>
      <c r="BC91" s="178">
        <f>[2]DB!$BA$66</f>
        <v>0</v>
      </c>
      <c r="BD91" s="178">
        <f>[2]DB!$BB$66</f>
        <v>0</v>
      </c>
      <c r="BE91" s="178">
        <f>[2]DB!$BC$66</f>
        <v>0</v>
      </c>
      <c r="BF91" s="178">
        <f>[2]DB!$BD$66</f>
        <v>0</v>
      </c>
      <c r="BG91" s="178">
        <f>[2]DB!$BE$66</f>
        <v>0</v>
      </c>
      <c r="BH91" s="178">
        <f>[2]DB!$BF$66</f>
        <v>0</v>
      </c>
      <c r="BI91" s="178">
        <f>[2]DB!$BG$66</f>
        <v>0</v>
      </c>
      <c r="BJ91" s="178">
        <f>[2]DB!$BH$66</f>
        <v>0</v>
      </c>
      <c r="BK91" s="178">
        <f>[2]DB!$BI$66</f>
        <v>0</v>
      </c>
      <c r="BL91" s="178">
        <f>[2]DB!$BJ$66</f>
        <v>0</v>
      </c>
      <c r="BM91" s="178">
        <f>[2]DB!$BK$66</f>
        <v>0</v>
      </c>
      <c r="BN91" s="178">
        <f>[2]DB!$BL$66</f>
        <v>0</v>
      </c>
      <c r="BO91" s="178">
        <f>[2]DB!$BM$66</f>
        <v>0</v>
      </c>
      <c r="BP91" s="178">
        <f>[2]DB!$BN$66</f>
        <v>0</v>
      </c>
      <c r="BQ91" s="178">
        <f>[2]DB!$BO$66</f>
        <v>0</v>
      </c>
      <c r="BR91" s="178">
        <f>[2]DB!$BP$66</f>
        <v>0</v>
      </c>
      <c r="BS91" s="178">
        <f>[2]DB!$BQ$66</f>
        <v>0</v>
      </c>
      <c r="BT91" s="178">
        <f>[2]DB!$BR$66</f>
        <v>0</v>
      </c>
      <c r="BU91" s="178">
        <f>[2]DB!$BS$66</f>
        <v>0</v>
      </c>
      <c r="BV91" s="178">
        <f>[2]DB!$BT$66</f>
        <v>0</v>
      </c>
      <c r="BW91" s="178">
        <f>[2]DB!$BU$66</f>
        <v>0</v>
      </c>
      <c r="BX91" s="178" t="str">
        <f>[2]DB!$BV$66</f>
        <v>r</v>
      </c>
      <c r="BY91" s="178" t="str">
        <f>[2]DB!$BW$66</f>
        <v>r</v>
      </c>
      <c r="BZ91" s="178" t="str">
        <f>[2]DB!$BX$66</f>
        <v>r</v>
      </c>
      <c r="CA91" s="178" t="str">
        <f>[2]DB!$BY$66</f>
        <v>r</v>
      </c>
      <c r="CB91" s="178" t="str">
        <f>[2]DB!$BZ$66</f>
        <v>r</v>
      </c>
      <c r="CC91" s="178" t="str">
        <f>[2]DB!$CA$66</f>
        <v>r</v>
      </c>
      <c r="CD91" s="178" t="str">
        <f>[2]DB!$CB$66</f>
        <v>r</v>
      </c>
      <c r="CE91" s="178" t="str">
        <f>[2]DB!$CC$66</f>
        <v>r</v>
      </c>
      <c r="CF91" s="178" t="str">
        <f>[2]DB!$CD$66</f>
        <v>r</v>
      </c>
      <c r="CG91" s="178" t="str">
        <f>[2]DB!$CE$66</f>
        <v>r</v>
      </c>
      <c r="CH91" s="178" t="str">
        <f>[2]DB!$CF$66</f>
        <v>r</v>
      </c>
      <c r="CI91" s="178" t="str">
        <f>[2]DB!$CG$66</f>
        <v>r</v>
      </c>
      <c r="CJ91" s="178" t="str">
        <f>[2]DB!$CH$66</f>
        <v>r</v>
      </c>
      <c r="CK91" s="178" t="str">
        <f>[2]DB!$CI$66</f>
        <v>r</v>
      </c>
      <c r="CL91" s="178" t="str">
        <f>[2]DB!$CJ$66</f>
        <v>r</v>
      </c>
      <c r="CM91" s="178" t="str">
        <f>[2]DB!$CK$66</f>
        <v>r</v>
      </c>
      <c r="CN91" s="178" t="str">
        <f>[2]DB!$CL$66</f>
        <v>r</v>
      </c>
      <c r="CO91" s="178" t="str">
        <f>[2]DB!$CM$66</f>
        <v>r</v>
      </c>
      <c r="CP91" s="178" t="str">
        <f>[2]DB!$CN$66</f>
        <v>r</v>
      </c>
      <c r="CQ91" s="178" t="str">
        <f>[2]DB!$CO$66</f>
        <v>r</v>
      </c>
      <c r="CR91" s="178" t="str">
        <f>[2]DB!$CP$66</f>
        <v>r</v>
      </c>
      <c r="CS91" s="178" t="str">
        <f>[2]DB!$CQ$66</f>
        <v>r</v>
      </c>
      <c r="CT91" s="178" t="str">
        <f>[2]DB!$CR$66</f>
        <v>r</v>
      </c>
      <c r="CU91" s="178" t="str">
        <f>[2]DB!$CS$66</f>
        <v>r</v>
      </c>
      <c r="CV91" s="178">
        <f>[2]DB!$CT$66</f>
        <v>0</v>
      </c>
      <c r="CW91" s="178" t="str">
        <f>[2]DB!$CU$66</f>
        <v>ca</v>
      </c>
      <c r="CX91" s="178" t="str">
        <f>[2]DB!$CV$66</f>
        <v>ca</v>
      </c>
      <c r="CY91" s="179" t="str">
        <f>[2]DB!$CW$66</f>
        <v>ca</v>
      </c>
      <c r="CZ91" s="180"/>
      <c r="DA91" s="200"/>
      <c r="DB91" s="192"/>
    </row>
    <row r="92" spans="2:775" ht="20.100000000000001" customHeight="1" x14ac:dyDescent="0.25">
      <c r="B92" s="168"/>
      <c r="C92" s="795">
        <v>8</v>
      </c>
      <c r="D92" s="796" t="s">
        <v>237</v>
      </c>
      <c r="E92" s="797"/>
      <c r="F92" s="189" t="s">
        <v>89</v>
      </c>
      <c r="G92" s="190" t="s">
        <v>91</v>
      </c>
      <c r="H92" s="794">
        <f>[2]DB!$F$67</f>
        <v>112</v>
      </c>
      <c r="I92" s="755"/>
      <c r="J92" s="755">
        <f>[2]DB!$H$67</f>
        <v>112</v>
      </c>
      <c r="K92" s="755"/>
      <c r="L92" s="755">
        <f>[2]DB!$J$67</f>
        <v>112</v>
      </c>
      <c r="M92" s="755"/>
      <c r="N92" s="755">
        <f>[2]DB!$L$67</f>
        <v>112</v>
      </c>
      <c r="O92" s="755"/>
      <c r="P92" s="755">
        <f>[2]DB!$N$67</f>
        <v>112</v>
      </c>
      <c r="Q92" s="755"/>
      <c r="R92" s="755">
        <f>[2]DB!$P$67</f>
        <v>112</v>
      </c>
      <c r="S92" s="755"/>
      <c r="T92" s="755">
        <f>[2]DB!$R$67</f>
        <v>112</v>
      </c>
      <c r="U92" s="755"/>
      <c r="V92" s="755">
        <f>[2]DB!$T$67</f>
        <v>112</v>
      </c>
      <c r="W92" s="755"/>
      <c r="X92" s="755">
        <f>[2]DB!$V$67</f>
        <v>112</v>
      </c>
      <c r="Y92" s="755"/>
      <c r="Z92" s="755">
        <f>[2]DB!$X$67</f>
        <v>112</v>
      </c>
      <c r="AA92" s="755"/>
      <c r="AB92" s="755">
        <f>[2]DB!$Z$67</f>
        <v>112</v>
      </c>
      <c r="AC92" s="755"/>
      <c r="AD92" s="755">
        <f>[2]DB!$AB$67</f>
        <v>112</v>
      </c>
      <c r="AE92" s="755"/>
      <c r="AF92" s="755">
        <f>[2]DB!$AD$67</f>
        <v>112</v>
      </c>
      <c r="AG92" s="755"/>
      <c r="AH92" s="755">
        <f>[2]DB!$AF$67</f>
        <v>112</v>
      </c>
      <c r="AI92" s="755"/>
      <c r="AJ92" s="755">
        <f>[2]DB!$AH$67</f>
        <v>112</v>
      </c>
      <c r="AK92" s="755"/>
      <c r="AL92" s="755">
        <f>[2]DB!$AJ$67</f>
        <v>0</v>
      </c>
      <c r="AM92" s="755"/>
      <c r="AN92" s="755">
        <f>[2]DB!$AL$67</f>
        <v>112</v>
      </c>
      <c r="AO92" s="755"/>
      <c r="AP92" s="755">
        <f>[2]DB!$AN$67</f>
        <v>112</v>
      </c>
      <c r="AQ92" s="755"/>
      <c r="AR92" s="755">
        <f>[2]DB!$AP$67</f>
        <v>112</v>
      </c>
      <c r="AS92" s="755"/>
      <c r="AT92" s="755">
        <f>[2]DB!$AR$67</f>
        <v>112</v>
      </c>
      <c r="AU92" s="755"/>
      <c r="AV92" s="755">
        <f>[2]DB!$AT$67</f>
        <v>112</v>
      </c>
      <c r="AW92" s="755"/>
      <c r="AX92" s="755">
        <f>[2]DB!$AV$67</f>
        <v>112</v>
      </c>
      <c r="AY92" s="755"/>
      <c r="AZ92" s="755">
        <f>[2]DB!$AX$67</f>
        <v>112</v>
      </c>
      <c r="BA92" s="755"/>
      <c r="BB92" s="755">
        <f>[2]DB!$AZ$67</f>
        <v>112</v>
      </c>
      <c r="BC92" s="755"/>
      <c r="BD92" s="755">
        <f>[2]DB!$BB$67</f>
        <v>112</v>
      </c>
      <c r="BE92" s="755"/>
      <c r="BF92" s="755">
        <f>[2]DB!$BD$67</f>
        <v>112</v>
      </c>
      <c r="BG92" s="755"/>
      <c r="BH92" s="755">
        <f>[2]DB!$BF$67</f>
        <v>112</v>
      </c>
      <c r="BI92" s="755"/>
      <c r="BJ92" s="755">
        <f>[2]DB!$BH$67</f>
        <v>112</v>
      </c>
      <c r="BK92" s="755"/>
      <c r="BL92" s="755">
        <f>[2]DB!$BJ$67</f>
        <v>112</v>
      </c>
      <c r="BM92" s="755"/>
      <c r="BN92" s="755">
        <f>[2]DB!$BL$67</f>
        <v>112</v>
      </c>
      <c r="BO92" s="755"/>
      <c r="BP92" s="755">
        <f>[2]DB!$BN$67</f>
        <v>112</v>
      </c>
      <c r="BQ92" s="755"/>
      <c r="BR92" s="755">
        <f>[2]DB!$BP$67</f>
        <v>112</v>
      </c>
      <c r="BS92" s="755"/>
      <c r="BT92" s="755">
        <f>[2]DB!$BR$67</f>
        <v>112</v>
      </c>
      <c r="BU92" s="755"/>
      <c r="BV92" s="755">
        <f>[2]DB!$BT$67</f>
        <v>112</v>
      </c>
      <c r="BW92" s="755"/>
      <c r="BX92" s="755">
        <f>[2]DB!$BV$67</f>
        <v>112</v>
      </c>
      <c r="BY92" s="755"/>
      <c r="BZ92" s="755">
        <f>[2]DB!$BX$67</f>
        <v>112</v>
      </c>
      <c r="CA92" s="755"/>
      <c r="CB92" s="755">
        <f>[2]DB!$BZ$67</f>
        <v>112</v>
      </c>
      <c r="CC92" s="755"/>
      <c r="CD92" s="755">
        <f>[2]DB!$CB$67</f>
        <v>112</v>
      </c>
      <c r="CE92" s="755"/>
      <c r="CF92" s="755">
        <f>[2]DB!$CD$67</f>
        <v>112</v>
      </c>
      <c r="CG92" s="755"/>
      <c r="CH92" s="755">
        <f>[2]DB!$CF$67</f>
        <v>112</v>
      </c>
      <c r="CI92" s="755"/>
      <c r="CJ92" s="755">
        <f>[2]DB!$CH$67</f>
        <v>112</v>
      </c>
      <c r="CK92" s="755"/>
      <c r="CL92" s="755">
        <f>[2]DB!$CJ$67</f>
        <v>112</v>
      </c>
      <c r="CM92" s="755"/>
      <c r="CN92" s="755">
        <f>[2]DB!$CL$67</f>
        <v>112</v>
      </c>
      <c r="CO92" s="755"/>
      <c r="CP92" s="755">
        <f>[2]DB!$CN$67</f>
        <v>112</v>
      </c>
      <c r="CQ92" s="755"/>
      <c r="CR92" s="755">
        <f>[2]DB!$CP$67</f>
        <v>112</v>
      </c>
      <c r="CS92" s="755"/>
      <c r="CT92" s="755">
        <f>[2]DB!$CR$67</f>
        <v>112</v>
      </c>
      <c r="CU92" s="755"/>
      <c r="CV92" s="755">
        <f>[2]DB!$CT$67</f>
        <v>112</v>
      </c>
      <c r="CW92" s="755"/>
      <c r="CX92" s="755">
        <f>[2]DB!$CV$67</f>
        <v>112</v>
      </c>
      <c r="CY92" s="781"/>
      <c r="CZ92" s="177"/>
      <c r="DA92" s="200"/>
      <c r="DB92" s="192"/>
      <c r="ZE92" s="3">
        <f>[3]DB!$ZB$112</f>
        <v>0</v>
      </c>
      <c r="ZG92" s="3">
        <f>[3]DB!$ZD$112</f>
        <v>0</v>
      </c>
      <c r="ZI92" s="3">
        <f>[3]DB!$ZF$112</f>
        <v>0</v>
      </c>
      <c r="ZK92" s="3">
        <f>[3]DB!$ZH$112</f>
        <v>0</v>
      </c>
      <c r="ZM92" s="3">
        <f>[3]DB!$ZJ$112</f>
        <v>0</v>
      </c>
      <c r="ZO92" s="3">
        <f>[3]DB!$ZL$112</f>
        <v>0</v>
      </c>
      <c r="ZQ92" s="3">
        <f>[3]DB!$ZN$112</f>
        <v>0</v>
      </c>
      <c r="ZS92" s="3">
        <f>[3]DB!$ZP$112</f>
        <v>0</v>
      </c>
      <c r="ZU92" s="3">
        <f>[3]DB!$ZR$112</f>
        <v>0</v>
      </c>
      <c r="ZW92" s="3">
        <f>[3]DB!$ZT$112</f>
        <v>0</v>
      </c>
      <c r="ZY92" s="3">
        <f>[3]DB!$ZV$112</f>
        <v>0</v>
      </c>
      <c r="AAA92" s="3">
        <f>[3]DB!$ZX$112</f>
        <v>0</v>
      </c>
      <c r="AAC92" s="3">
        <f>[3]DB!$ZZ$112</f>
        <v>0</v>
      </c>
      <c r="AAE92" s="3">
        <f>[3]DB!$AAB$112</f>
        <v>0</v>
      </c>
      <c r="AAG92" s="3">
        <f>[3]DB!$AAD$112</f>
        <v>0</v>
      </c>
      <c r="AAI92" s="3">
        <f>[3]DB!$AAF$112</f>
        <v>0</v>
      </c>
      <c r="AAK92" s="3">
        <f>[3]DB!$AAH$112</f>
        <v>0</v>
      </c>
      <c r="AAM92" s="3">
        <f>[3]DB!$AAJ$112</f>
        <v>0</v>
      </c>
      <c r="AAO92" s="3">
        <f>[3]DB!$AAL$112</f>
        <v>0</v>
      </c>
      <c r="AAQ92" s="3">
        <f>[3]DB!$AAN$112</f>
        <v>0</v>
      </c>
      <c r="AAS92" s="3">
        <f>[3]DB!$AAP$112</f>
        <v>0</v>
      </c>
      <c r="AAU92" s="3">
        <f>[3]DB!$AAR$112</f>
        <v>0</v>
      </c>
      <c r="AAW92" s="3">
        <f>[3]DB!$AAT$112</f>
        <v>0</v>
      </c>
      <c r="AAY92" s="3">
        <f>[3]DB!$AAV$112</f>
        <v>0</v>
      </c>
      <c r="ABA92" s="3">
        <f>[3]DB!$AAX$112</f>
        <v>0</v>
      </c>
      <c r="ABC92" s="3">
        <f>[3]DB!$AAZ$112</f>
        <v>0</v>
      </c>
      <c r="ABE92" s="3">
        <f>[3]DB!$ABB$112</f>
        <v>0</v>
      </c>
      <c r="ABG92" s="3">
        <f>[3]DB!$ABD$112</f>
        <v>0</v>
      </c>
      <c r="ABI92" s="3">
        <f>[3]DB!$ABF$112</f>
        <v>0</v>
      </c>
      <c r="ABK92" s="3">
        <f>[3]DB!$ABH$112</f>
        <v>0</v>
      </c>
      <c r="ABM92" s="3">
        <f>[3]DB!$ABJ$112</f>
        <v>0</v>
      </c>
      <c r="ABO92" s="3">
        <f>[3]DB!$ABL$112</f>
        <v>0</v>
      </c>
      <c r="ABQ92" s="3">
        <f>[3]DB!$ABN$112</f>
        <v>0</v>
      </c>
      <c r="ABS92" s="3">
        <f>[3]DB!$ABP$112</f>
        <v>0</v>
      </c>
      <c r="ABU92" s="3">
        <f>[3]DB!$ABR$112</f>
        <v>0</v>
      </c>
      <c r="ABW92" s="3">
        <f>[3]DB!$ABT$112</f>
        <v>0</v>
      </c>
      <c r="ABY92" s="3">
        <f>[3]DB!$ABV$112</f>
        <v>0</v>
      </c>
      <c r="ACA92" s="3">
        <f>[3]DB!$ABX$112</f>
        <v>0</v>
      </c>
      <c r="ACC92" s="3">
        <f>[3]DB!$ABZ$112</f>
        <v>0</v>
      </c>
      <c r="ACE92" s="3">
        <f>[3]DB!$ACB$112</f>
        <v>0</v>
      </c>
      <c r="ACG92" s="3">
        <f>[3]DB!$ACD$112</f>
        <v>0</v>
      </c>
      <c r="ACI92" s="3">
        <f>[3]DB!$ACF$112</f>
        <v>0</v>
      </c>
      <c r="ACK92" s="3">
        <f>[3]DB!$ACH$112</f>
        <v>0</v>
      </c>
      <c r="ACM92" s="3">
        <f>[3]DB!$ACJ$112</f>
        <v>0</v>
      </c>
      <c r="ACO92" s="3">
        <f>[3]DB!$ACL$112</f>
        <v>0</v>
      </c>
      <c r="ACQ92" s="3">
        <f>[3]DB!$ACN$112</f>
        <v>0</v>
      </c>
      <c r="ACS92" s="3">
        <f>[3]DB!$ACP$112</f>
        <v>0</v>
      </c>
      <c r="ACU92" s="3">
        <f>[3]DB!$ACR$112</f>
        <v>0</v>
      </c>
    </row>
    <row r="93" spans="2:775" ht="20.100000000000001" customHeight="1" x14ac:dyDescent="0.25">
      <c r="B93" s="168"/>
      <c r="C93" s="783"/>
      <c r="D93" s="787"/>
      <c r="E93" s="788"/>
      <c r="F93" s="186" t="s">
        <v>90</v>
      </c>
      <c r="G93" s="153" t="s">
        <v>92</v>
      </c>
      <c r="H93" s="794">
        <f>[2]DB!$F$68</f>
        <v>0</v>
      </c>
      <c r="I93" s="755"/>
      <c r="J93" s="755">
        <f>[2]DB!$H$68</f>
        <v>0</v>
      </c>
      <c r="K93" s="755"/>
      <c r="L93" s="755">
        <f>[2]DB!$J$68</f>
        <v>1</v>
      </c>
      <c r="M93" s="755"/>
      <c r="N93" s="755">
        <f>[2]DB!$L$68</f>
        <v>0</v>
      </c>
      <c r="O93" s="755"/>
      <c r="P93" s="755">
        <f>[2]DB!$N$68</f>
        <v>1</v>
      </c>
      <c r="Q93" s="755"/>
      <c r="R93" s="755">
        <f>[2]DB!$P$68</f>
        <v>0</v>
      </c>
      <c r="S93" s="755"/>
      <c r="T93" s="755">
        <f>[2]DB!$R$68</f>
        <v>1</v>
      </c>
      <c r="U93" s="755"/>
      <c r="V93" s="755">
        <f>[2]DB!$T$68</f>
        <v>0</v>
      </c>
      <c r="W93" s="755"/>
      <c r="X93" s="755">
        <f>[2]DB!$V$68</f>
        <v>0</v>
      </c>
      <c r="Y93" s="755"/>
      <c r="Z93" s="755">
        <f>[2]DB!$X$68</f>
        <v>0</v>
      </c>
      <c r="AA93" s="755"/>
      <c r="AB93" s="755">
        <f>[2]DB!$Z$68</f>
        <v>2</v>
      </c>
      <c r="AC93" s="755"/>
      <c r="AD93" s="755">
        <f>[2]DB!$AB$68</f>
        <v>0</v>
      </c>
      <c r="AE93" s="755"/>
      <c r="AF93" s="755">
        <f>[2]DB!$AD$68</f>
        <v>1</v>
      </c>
      <c r="AG93" s="755"/>
      <c r="AH93" s="755">
        <f>[2]DB!$AF$68</f>
        <v>0</v>
      </c>
      <c r="AI93" s="755"/>
      <c r="AJ93" s="755">
        <f>[2]DB!$AH$68</f>
        <v>1</v>
      </c>
      <c r="AK93" s="755"/>
      <c r="AL93" s="755">
        <f>[2]DB!$AJ$68</f>
        <v>0</v>
      </c>
      <c r="AM93" s="755"/>
      <c r="AN93" s="755">
        <f>[2]DB!$AL$68</f>
        <v>1</v>
      </c>
      <c r="AO93" s="755"/>
      <c r="AP93" s="755">
        <f>[2]DB!$AN$68</f>
        <v>0</v>
      </c>
      <c r="AQ93" s="755"/>
      <c r="AR93" s="755">
        <f>[2]DB!$AP$68</f>
        <v>0</v>
      </c>
      <c r="AS93" s="755"/>
      <c r="AT93" s="755">
        <f>[2]DB!$AR$68</f>
        <v>0</v>
      </c>
      <c r="AU93" s="755"/>
      <c r="AV93" s="755">
        <f>[2]DB!$AT$68</f>
        <v>0</v>
      </c>
      <c r="AW93" s="755"/>
      <c r="AX93" s="755">
        <f>[2]DB!$AV$68</f>
        <v>0</v>
      </c>
      <c r="AY93" s="755"/>
      <c r="AZ93" s="755">
        <f>[2]DB!$AX$68</f>
        <v>2</v>
      </c>
      <c r="BA93" s="755"/>
      <c r="BB93" s="755">
        <f>[2]DB!$AZ$68</f>
        <v>0</v>
      </c>
      <c r="BC93" s="755"/>
      <c r="BD93" s="755">
        <f>[2]DB!$BB$68</f>
        <v>1</v>
      </c>
      <c r="BE93" s="755"/>
      <c r="BF93" s="755">
        <f>[2]DB!$BD$68</f>
        <v>0</v>
      </c>
      <c r="BG93" s="755"/>
      <c r="BH93" s="755">
        <f>[2]DB!$BF$68</f>
        <v>1</v>
      </c>
      <c r="BI93" s="755"/>
      <c r="BJ93" s="755">
        <f>[2]DB!$BH$68</f>
        <v>0</v>
      </c>
      <c r="BK93" s="755"/>
      <c r="BL93" s="755">
        <f>[2]DB!$BJ$68</f>
        <v>1</v>
      </c>
      <c r="BM93" s="755"/>
      <c r="BN93" s="755">
        <f>[2]DB!$BL$68</f>
        <v>0</v>
      </c>
      <c r="BO93" s="755"/>
      <c r="BP93" s="755">
        <f>[2]DB!$BN$68</f>
        <v>0</v>
      </c>
      <c r="BQ93" s="755"/>
      <c r="BR93" s="755">
        <f>[2]DB!$BP$68</f>
        <v>0</v>
      </c>
      <c r="BS93" s="755"/>
      <c r="BT93" s="755">
        <f>[2]DB!$BR$68</f>
        <v>0</v>
      </c>
      <c r="BU93" s="755"/>
      <c r="BV93" s="755">
        <f>[2]DB!$BT$68</f>
        <v>2</v>
      </c>
      <c r="BW93" s="755"/>
      <c r="BX93" s="755">
        <f>[2]DB!$BV$68</f>
        <v>0</v>
      </c>
      <c r="BY93" s="755"/>
      <c r="BZ93" s="755">
        <f>[2]DB!$BX$68</f>
        <v>1</v>
      </c>
      <c r="CA93" s="755"/>
      <c r="CB93" s="755">
        <f>[2]DB!$BZ$68</f>
        <v>0</v>
      </c>
      <c r="CC93" s="755"/>
      <c r="CD93" s="755">
        <f>[2]DB!$CB$68</f>
        <v>1</v>
      </c>
      <c r="CE93" s="755"/>
      <c r="CF93" s="755">
        <f>[2]DB!$CD$68</f>
        <v>0</v>
      </c>
      <c r="CG93" s="755"/>
      <c r="CH93" s="755">
        <f>[2]DB!$CF$68</f>
        <v>1</v>
      </c>
      <c r="CI93" s="755"/>
      <c r="CJ93" s="755">
        <f>[2]DB!$CH$68</f>
        <v>0</v>
      </c>
      <c r="CK93" s="755"/>
      <c r="CL93" s="755">
        <f>[2]DB!$CJ$68</f>
        <v>0</v>
      </c>
      <c r="CM93" s="755"/>
      <c r="CN93" s="755">
        <f>[2]DB!$CL$68</f>
        <v>0</v>
      </c>
      <c r="CO93" s="755"/>
      <c r="CP93" s="755">
        <f>[2]DB!$CN$68</f>
        <v>0</v>
      </c>
      <c r="CQ93" s="755"/>
      <c r="CR93" s="755">
        <f>[2]DB!$CP$68</f>
        <v>2</v>
      </c>
      <c r="CS93" s="755"/>
      <c r="CT93" s="755">
        <f>[2]DB!$CR$68</f>
        <v>0</v>
      </c>
      <c r="CU93" s="755"/>
      <c r="CV93" s="755">
        <f>[2]DB!$CT$68</f>
        <v>1</v>
      </c>
      <c r="CW93" s="755"/>
      <c r="CX93" s="755">
        <f>[2]DB!$CV$68</f>
        <v>0</v>
      </c>
      <c r="CY93" s="781"/>
      <c r="CZ93" s="173"/>
      <c r="DA93" s="200"/>
      <c r="DB93" s="192"/>
    </row>
    <row r="94" spans="2:775" ht="20.100000000000001" customHeight="1" thickBot="1" x14ac:dyDescent="0.3">
      <c r="B94" s="168"/>
      <c r="C94" s="783"/>
      <c r="D94" s="787"/>
      <c r="E94" s="788"/>
      <c r="F94" s="789" t="s">
        <v>88</v>
      </c>
      <c r="G94" s="790"/>
      <c r="H94" s="752" t="str">
        <f>[2]DB!$F$69</f>
        <v>Stop charge at 1330H for dispersing cone cleaning. Duration time 15-20 mins</v>
      </c>
      <c r="I94" s="753"/>
      <c r="J94" s="753"/>
      <c r="K94" s="753"/>
      <c r="L94" s="753"/>
      <c r="M94" s="753"/>
      <c r="N94" s="753"/>
      <c r="O94" s="753"/>
      <c r="P94" s="753"/>
      <c r="Q94" s="753"/>
      <c r="R94" s="753"/>
      <c r="S94" s="753"/>
      <c r="T94" s="753"/>
      <c r="U94" s="753"/>
      <c r="V94" s="753"/>
      <c r="W94" s="753"/>
      <c r="X94" s="753"/>
      <c r="Y94" s="753"/>
      <c r="Z94" s="753"/>
      <c r="AA94" s="753"/>
      <c r="AB94" s="753"/>
      <c r="AC94" s="753"/>
      <c r="AD94" s="753"/>
      <c r="AE94" s="753"/>
      <c r="AF94" s="753"/>
      <c r="AG94" s="753"/>
      <c r="AH94" s="753"/>
      <c r="AI94" s="753"/>
      <c r="AJ94" s="753"/>
      <c r="AK94" s="753"/>
      <c r="AL94" s="753"/>
      <c r="AM94" s="753"/>
      <c r="AN94" s="753"/>
      <c r="AO94" s="753"/>
      <c r="AP94" s="753"/>
      <c r="AQ94" s="753"/>
      <c r="AR94" s="753"/>
      <c r="AS94" s="753"/>
      <c r="AT94" s="753"/>
      <c r="AU94" s="753"/>
      <c r="AV94" s="753"/>
      <c r="AW94" s="753"/>
      <c r="AX94" s="753"/>
      <c r="AY94" s="753"/>
      <c r="AZ94" s="753"/>
      <c r="BA94" s="753"/>
      <c r="BB94" s="753"/>
      <c r="BC94" s="753"/>
      <c r="BD94" s="753"/>
      <c r="BE94" s="753"/>
      <c r="BF94" s="753"/>
      <c r="BG94" s="753"/>
      <c r="BH94" s="753"/>
      <c r="BI94" s="753"/>
      <c r="BJ94" s="753"/>
      <c r="BK94" s="753"/>
      <c r="BL94" s="753"/>
      <c r="BM94" s="753"/>
      <c r="BN94" s="753"/>
      <c r="BO94" s="753"/>
      <c r="BP94" s="753"/>
      <c r="BQ94" s="753"/>
      <c r="BR94" s="753"/>
      <c r="BS94" s="753"/>
      <c r="BT94" s="753"/>
      <c r="BU94" s="753"/>
      <c r="BV94" s="753"/>
      <c r="BW94" s="753"/>
      <c r="BX94" s="753"/>
      <c r="BY94" s="753"/>
      <c r="BZ94" s="753"/>
      <c r="CA94" s="753"/>
      <c r="CB94" s="753"/>
      <c r="CC94" s="753"/>
      <c r="CD94" s="753"/>
      <c r="CE94" s="753"/>
      <c r="CF94" s="753"/>
      <c r="CG94" s="753"/>
      <c r="CH94" s="753"/>
      <c r="CI94" s="753"/>
      <c r="CJ94" s="753"/>
      <c r="CK94" s="753"/>
      <c r="CL94" s="753"/>
      <c r="CM94" s="753"/>
      <c r="CN94" s="753"/>
      <c r="CO94" s="753"/>
      <c r="CP94" s="753"/>
      <c r="CQ94" s="753"/>
      <c r="CR94" s="753"/>
      <c r="CS94" s="753"/>
      <c r="CT94" s="753"/>
      <c r="CU94" s="753"/>
      <c r="CV94" s="753"/>
      <c r="CW94" s="753"/>
      <c r="CX94" s="753"/>
      <c r="CY94" s="753"/>
      <c r="CZ94" s="754"/>
      <c r="DA94" s="200"/>
      <c r="DB94" s="192"/>
    </row>
    <row r="95" spans="2:775" ht="20.100000000000001" customHeight="1" x14ac:dyDescent="0.25">
      <c r="B95" s="168"/>
      <c r="C95" s="783"/>
      <c r="D95" s="787" t="s">
        <v>77</v>
      </c>
      <c r="E95" s="791"/>
      <c r="F95" s="182" t="s">
        <v>78</v>
      </c>
      <c r="G95" s="154" t="str">
        <f>[2]DB!$E$70</f>
        <v>OPERATING</v>
      </c>
      <c r="H95" s="220">
        <f>[2]DB!$F$70</f>
        <v>0</v>
      </c>
      <c r="I95" s="220">
        <f>[2]DB!$G$70</f>
        <v>0</v>
      </c>
      <c r="J95" s="220">
        <f>[2]DB!$H$70</f>
        <v>0</v>
      </c>
      <c r="K95" s="220">
        <f>[2]DB!$I$70</f>
        <v>0</v>
      </c>
      <c r="L95" s="220">
        <f>[2]DB!$J$70</f>
        <v>0</v>
      </c>
      <c r="M95" s="220">
        <f>[2]DB!$K$70</f>
        <v>0</v>
      </c>
      <c r="N95" s="220">
        <f>[2]DB!$L$70</f>
        <v>0</v>
      </c>
      <c r="O95" s="220">
        <f>[2]DB!$M$70</f>
        <v>0</v>
      </c>
      <c r="P95" s="220">
        <f>[2]DB!$N$70</f>
        <v>0</v>
      </c>
      <c r="Q95" s="220">
        <f>[2]DB!$O$70</f>
        <v>0</v>
      </c>
      <c r="R95" s="220">
        <f>[2]DB!$P$70</f>
        <v>0</v>
      </c>
      <c r="S95" s="220">
        <f>[2]DB!$Q$70</f>
        <v>0</v>
      </c>
      <c r="T95" s="220">
        <f>[2]DB!$R$70</f>
        <v>0</v>
      </c>
      <c r="U95" s="220">
        <f>[2]DB!$S$70</f>
        <v>0</v>
      </c>
      <c r="V95" s="220">
        <f>[2]DB!$T$70</f>
        <v>0</v>
      </c>
      <c r="W95" s="220">
        <f>[2]DB!$U$70</f>
        <v>0</v>
      </c>
      <c r="X95" s="220">
        <f>[2]DB!$V$70</f>
        <v>0</v>
      </c>
      <c r="Y95" s="220">
        <f>[2]DB!$W$70</f>
        <v>0</v>
      </c>
      <c r="Z95" s="220">
        <f>[2]DB!$X$70</f>
        <v>0</v>
      </c>
      <c r="AA95" s="220">
        <f>[2]DB!$Y$70</f>
        <v>0</v>
      </c>
      <c r="AB95" s="220">
        <f>[2]DB!$Z$70</f>
        <v>0</v>
      </c>
      <c r="AC95" s="220">
        <f>[2]DB!$AA$70</f>
        <v>0</v>
      </c>
      <c r="AD95" s="220">
        <f>[2]DB!$AB$70</f>
        <v>0</v>
      </c>
      <c r="AE95" s="220">
        <f>[2]DB!$AC$70</f>
        <v>0</v>
      </c>
      <c r="AF95" s="220">
        <f>[2]DB!$AD$70</f>
        <v>0</v>
      </c>
      <c r="AG95" s="220">
        <f>[2]DB!$AE$70</f>
        <v>0</v>
      </c>
      <c r="AH95" s="220">
        <f>[2]DB!$AF$70</f>
        <v>0</v>
      </c>
      <c r="AI95" s="220">
        <f>[2]DB!$AG$70</f>
        <v>0</v>
      </c>
      <c r="AJ95" s="220">
        <f>[2]DB!$AH$70</f>
        <v>0</v>
      </c>
      <c r="AK95" s="220">
        <f>[2]DB!$AI$70</f>
        <v>0</v>
      </c>
      <c r="AL95" s="220">
        <f>[2]DB!$AJ$70</f>
        <v>0</v>
      </c>
      <c r="AM95" s="220">
        <f>[2]DB!$AK$70</f>
        <v>0</v>
      </c>
      <c r="AN95" s="220">
        <f>[2]DB!$AL$70</f>
        <v>0</v>
      </c>
      <c r="AO95" s="220">
        <f>[2]DB!$AM$70</f>
        <v>0</v>
      </c>
      <c r="AP95" s="220">
        <f>[2]DB!$AN$70</f>
        <v>0</v>
      </c>
      <c r="AQ95" s="220">
        <f>[2]DB!$AO$70</f>
        <v>0</v>
      </c>
      <c r="AR95" s="220">
        <f>[2]DB!$AP$70</f>
        <v>0</v>
      </c>
      <c r="AS95" s="220">
        <f>[2]DB!$AQ$70</f>
        <v>0</v>
      </c>
      <c r="AT95" s="220">
        <f>[2]DB!$AR$70</f>
        <v>0</v>
      </c>
      <c r="AU95" s="220">
        <f>[2]DB!$AS$70</f>
        <v>0</v>
      </c>
      <c r="AV95" s="220">
        <f>[2]DB!$AT$70</f>
        <v>0</v>
      </c>
      <c r="AW95" s="220">
        <f>[2]DB!$AU$70</f>
        <v>0</v>
      </c>
      <c r="AX95" s="220">
        <f>[2]DB!$AV$70</f>
        <v>0</v>
      </c>
      <c r="AY95" s="220">
        <f>[2]DB!$AW$70</f>
        <v>0</v>
      </c>
      <c r="AZ95" s="220">
        <f>[2]DB!$AX$70</f>
        <v>0</v>
      </c>
      <c r="BA95" s="220">
        <f>[2]DB!$AY$70</f>
        <v>0</v>
      </c>
      <c r="BB95" s="220">
        <f>[2]DB!$AZ$70</f>
        <v>0</v>
      </c>
      <c r="BC95" s="220">
        <f>[2]DB!$BA$70</f>
        <v>0</v>
      </c>
      <c r="BD95" s="220">
        <f>[2]DB!$BB$70</f>
        <v>0</v>
      </c>
      <c r="BE95" s="220">
        <f>[2]DB!$BC$70</f>
        <v>0</v>
      </c>
      <c r="BF95" s="220">
        <f>[2]DB!$BD$70</f>
        <v>0</v>
      </c>
      <c r="BG95" s="220">
        <f>[2]DB!$BE$70</f>
        <v>0</v>
      </c>
      <c r="BH95" s="220">
        <f>[2]DB!$BF$70</f>
        <v>0</v>
      </c>
      <c r="BI95" s="220">
        <f>[2]DB!$BG$70</f>
        <v>0</v>
      </c>
      <c r="BJ95" s="220">
        <f>[2]DB!$BH$70</f>
        <v>0</v>
      </c>
      <c r="BK95" s="220">
        <f>[2]DB!$BI$70</f>
        <v>0</v>
      </c>
      <c r="BL95" s="220">
        <f>[2]DB!$BJ$70</f>
        <v>0</v>
      </c>
      <c r="BM95" s="220">
        <f>[2]DB!$BK$70</f>
        <v>0</v>
      </c>
      <c r="BN95" s="220">
        <f>[2]DB!$BL$70</f>
        <v>0</v>
      </c>
      <c r="BO95" s="220">
        <f>[2]DB!$BM$70</f>
        <v>0</v>
      </c>
      <c r="BP95" s="220">
        <f>[2]DB!$BN$70</f>
        <v>0</v>
      </c>
      <c r="BQ95" s="220">
        <f>[2]DB!$BO$70</f>
        <v>0</v>
      </c>
      <c r="BR95" s="220">
        <f>[2]DB!$BP$70</f>
        <v>0</v>
      </c>
      <c r="BS95" s="220">
        <f>[2]DB!$BQ$70</f>
        <v>0</v>
      </c>
      <c r="BT95" s="220">
        <f>[2]DB!$BR$70</f>
        <v>0</v>
      </c>
      <c r="BU95" s="220">
        <f>[2]DB!$BS$70</f>
        <v>0</v>
      </c>
      <c r="BV95" s="220">
        <f>[2]DB!$BT$70</f>
        <v>0</v>
      </c>
      <c r="BW95" s="220">
        <f>[2]DB!$BU$70</f>
        <v>0</v>
      </c>
      <c r="BX95" s="220">
        <f>[2]DB!$BV$70</f>
        <v>0</v>
      </c>
      <c r="BY95" s="220">
        <f>[2]DB!$BW$70</f>
        <v>0</v>
      </c>
      <c r="BZ95" s="220">
        <f>[2]DB!$BX$70</f>
        <v>0</v>
      </c>
      <c r="CA95" s="220">
        <f>[2]DB!$BY$70</f>
        <v>0</v>
      </c>
      <c r="CB95" s="220">
        <f>[2]DB!$BZ$70</f>
        <v>0</v>
      </c>
      <c r="CC95" s="220">
        <f>[2]DB!$CA$70</f>
        <v>0</v>
      </c>
      <c r="CD95" s="220">
        <f>[2]DB!$CB$70</f>
        <v>0</v>
      </c>
      <c r="CE95" s="220">
        <f>[2]DB!$CC$70</f>
        <v>0</v>
      </c>
      <c r="CF95" s="220">
        <f>[2]DB!$CD$70</f>
        <v>0</v>
      </c>
      <c r="CG95" s="220">
        <f>[2]DB!$CE$70</f>
        <v>0</v>
      </c>
      <c r="CH95" s="220">
        <f>[2]DB!$CF$70</f>
        <v>0</v>
      </c>
      <c r="CI95" s="220">
        <f>[2]DB!$CG$70</f>
        <v>0</v>
      </c>
      <c r="CJ95" s="220">
        <f>[2]DB!$CH$70</f>
        <v>0</v>
      </c>
      <c r="CK95" s="220">
        <f>[2]DB!$CI$70</f>
        <v>0</v>
      </c>
      <c r="CL95" s="220">
        <f>[2]DB!$CJ$70</f>
        <v>0</v>
      </c>
      <c r="CM95" s="220">
        <f>[2]DB!$CK$70</f>
        <v>0</v>
      </c>
      <c r="CN95" s="220">
        <f>[2]DB!$CL$70</f>
        <v>0</v>
      </c>
      <c r="CO95" s="220">
        <f>[2]DB!$CM$70</f>
        <v>0</v>
      </c>
      <c r="CP95" s="220">
        <f>[2]DB!$CN$70</f>
        <v>0</v>
      </c>
      <c r="CQ95" s="220">
        <f>[2]DB!$CO$70</f>
        <v>0</v>
      </c>
      <c r="CR95" s="220">
        <f>[2]DB!$CP$70</f>
        <v>0</v>
      </c>
      <c r="CS95" s="220">
        <f>[2]DB!$CQ$70</f>
        <v>0</v>
      </c>
      <c r="CT95" s="220">
        <f>[2]DB!$CR$70</f>
        <v>0</v>
      </c>
      <c r="CU95" s="220">
        <f>[2]DB!$CS$70</f>
        <v>0</v>
      </c>
      <c r="CV95" s="220">
        <f>[2]DB!$CT$70</f>
        <v>0</v>
      </c>
      <c r="CW95" s="220">
        <f>[2]DB!$CU$70</f>
        <v>0</v>
      </c>
      <c r="CX95" s="220">
        <f>[2]DB!$CV$70</f>
        <v>0</v>
      </c>
      <c r="CY95" s="221">
        <f>[2]DB!$CW$70</f>
        <v>0</v>
      </c>
      <c r="CZ95" s="222"/>
      <c r="DA95" s="200"/>
      <c r="DB95" s="192"/>
    </row>
    <row r="96" spans="2:775" ht="20.100000000000001" customHeight="1" x14ac:dyDescent="0.25">
      <c r="B96" s="168"/>
      <c r="C96" s="783"/>
      <c r="D96" s="787"/>
      <c r="E96" s="791"/>
      <c r="F96" s="183" t="s">
        <v>79</v>
      </c>
      <c r="G96" s="155" t="str">
        <f>[2]DB!$E$71</f>
        <v>OPERATING</v>
      </c>
      <c r="H96" s="162" t="str">
        <f>[2]DB!$F$71</f>
        <v>c</v>
      </c>
      <c r="I96" s="163" t="str">
        <f>[2]DB!$G$71</f>
        <v>c</v>
      </c>
      <c r="J96" s="163" t="str">
        <f>[2]DB!$H$71</f>
        <v>c</v>
      </c>
      <c r="K96" s="163" t="str">
        <f>[2]DB!$I$71</f>
        <v>c</v>
      </c>
      <c r="L96" s="163" t="str">
        <f>[2]DB!$J$71</f>
        <v>c</v>
      </c>
      <c r="M96" s="163" t="str">
        <f>[2]DB!$K$71</f>
        <v>c</v>
      </c>
      <c r="N96" s="163" t="str">
        <f>[2]DB!$L$71</f>
        <v>c</v>
      </c>
      <c r="O96" s="163" t="str">
        <f>[2]DB!$M$71</f>
        <v>c</v>
      </c>
      <c r="P96" s="163" t="str">
        <f>[2]DB!$N$71</f>
        <v>c</v>
      </c>
      <c r="Q96" s="163" t="str">
        <f>[2]DB!$O$71</f>
        <v>c</v>
      </c>
      <c r="R96" s="163" t="str">
        <f>[2]DB!$P$71</f>
        <v>c</v>
      </c>
      <c r="S96" s="163" t="str">
        <f>[2]DB!$Q$71</f>
        <v>c</v>
      </c>
      <c r="T96" s="163" t="str">
        <f>[2]DB!$R$71</f>
        <v>c</v>
      </c>
      <c r="U96" s="163" t="str">
        <f>[2]DB!$S$71</f>
        <v>c</v>
      </c>
      <c r="V96" s="163" t="str">
        <f>[2]DB!$T$71</f>
        <v>c</v>
      </c>
      <c r="W96" s="163" t="str">
        <f>[2]DB!$U$71</f>
        <v>c</v>
      </c>
      <c r="X96" s="163">
        <f>[2]DB!$V$71</f>
        <v>0</v>
      </c>
      <c r="Y96" s="163">
        <f>[2]DB!$W$71</f>
        <v>0</v>
      </c>
      <c r="Z96" s="163">
        <f>[2]DB!$X$71</f>
        <v>0</v>
      </c>
      <c r="AA96" s="163">
        <f>[2]DB!$Y$71</f>
        <v>0</v>
      </c>
      <c r="AB96" s="163">
        <f>[2]DB!$Z$71</f>
        <v>0</v>
      </c>
      <c r="AC96" s="163">
        <f>[2]DB!$AA$71</f>
        <v>0</v>
      </c>
      <c r="AD96" s="163">
        <f>[2]DB!$AB$71</f>
        <v>0</v>
      </c>
      <c r="AE96" s="163">
        <f>[2]DB!$AC$71</f>
        <v>0</v>
      </c>
      <c r="AF96" s="163">
        <f>[2]DB!$AD$71</f>
        <v>0</v>
      </c>
      <c r="AG96" s="163">
        <f>[2]DB!$AE$71</f>
        <v>0</v>
      </c>
      <c r="AH96" s="163">
        <f>[2]DB!$AF$71</f>
        <v>0</v>
      </c>
      <c r="AI96" s="163">
        <f>[2]DB!$AG$71</f>
        <v>0</v>
      </c>
      <c r="AJ96" s="163">
        <f>[2]DB!$AH$71</f>
        <v>0</v>
      </c>
      <c r="AK96" s="163">
        <f>[2]DB!$AI$71</f>
        <v>0</v>
      </c>
      <c r="AL96" s="163">
        <f>[2]DB!$AJ$71</f>
        <v>0</v>
      </c>
      <c r="AM96" s="163">
        <f>[2]DB!$AK$71</f>
        <v>0</v>
      </c>
      <c r="AN96" s="163">
        <f>[2]DB!$AL$71</f>
        <v>0</v>
      </c>
      <c r="AO96" s="163">
        <f>[2]DB!$AM$71</f>
        <v>0</v>
      </c>
      <c r="AP96" s="163">
        <f>[2]DB!$AN$71</f>
        <v>0</v>
      </c>
      <c r="AQ96" s="163">
        <f>[2]DB!$AO$71</f>
        <v>0</v>
      </c>
      <c r="AR96" s="163">
        <f>[2]DB!$AP$71</f>
        <v>0</v>
      </c>
      <c r="AS96" s="163">
        <f>[2]DB!$AQ$71</f>
        <v>0</v>
      </c>
      <c r="AT96" s="163">
        <f>[2]DB!$AR$71</f>
        <v>0</v>
      </c>
      <c r="AU96" s="163">
        <f>[2]DB!$AS$71</f>
        <v>0</v>
      </c>
      <c r="AV96" s="163" t="str">
        <f>[2]DB!$AT$71</f>
        <v>s</v>
      </c>
      <c r="AW96" s="163" t="str">
        <f>[2]DB!$AU$71</f>
        <v>s</v>
      </c>
      <c r="AX96" s="163" t="str">
        <f>[2]DB!$AV$71</f>
        <v>s</v>
      </c>
      <c r="AY96" s="163" t="str">
        <f>[2]DB!$AW$71</f>
        <v>s</v>
      </c>
      <c r="AZ96" s="163">
        <f>[2]DB!$AX$71</f>
        <v>0</v>
      </c>
      <c r="BA96" s="163" t="str">
        <f>[2]DB!$AY$71</f>
        <v>s</v>
      </c>
      <c r="BB96" s="163" t="str">
        <f>[2]DB!$AZ$71</f>
        <v>s</v>
      </c>
      <c r="BC96" s="163" t="str">
        <f>[2]DB!$BA$71</f>
        <v>s</v>
      </c>
      <c r="BD96" s="163">
        <f>[2]DB!$BB$71</f>
        <v>0</v>
      </c>
      <c r="BE96" s="163" t="str">
        <f>[2]DB!$BC$71</f>
        <v>s</v>
      </c>
      <c r="BF96" s="163" t="str">
        <f>[2]DB!$BD$71</f>
        <v>s</v>
      </c>
      <c r="BG96" s="163" t="str">
        <f>[2]DB!$BE$71</f>
        <v>s</v>
      </c>
      <c r="BH96" s="163">
        <f>[2]DB!$BF$71</f>
        <v>0</v>
      </c>
      <c r="BI96" s="163" t="str">
        <f>[2]DB!$BG$71</f>
        <v>s</v>
      </c>
      <c r="BJ96" s="163" t="str">
        <f>[2]DB!$BH$71</f>
        <v>s</v>
      </c>
      <c r="BK96" s="163" t="str">
        <f>[2]DB!$BI$71</f>
        <v>s</v>
      </c>
      <c r="BL96" s="163">
        <f>[2]DB!$BJ$71</f>
        <v>0</v>
      </c>
      <c r="BM96" s="163" t="str">
        <f>[2]DB!$BK$71</f>
        <v>c</v>
      </c>
      <c r="BN96" s="163" t="str">
        <f>[2]DB!$BL$71</f>
        <v>c</v>
      </c>
      <c r="BO96" s="163" t="str">
        <f>[2]DB!$BM$71</f>
        <v>c</v>
      </c>
      <c r="BP96" s="163" t="str">
        <f>[2]DB!$BN$71</f>
        <v>c</v>
      </c>
      <c r="BQ96" s="163" t="str">
        <f>[2]DB!$BO$71</f>
        <v>c</v>
      </c>
      <c r="BR96" s="163" t="str">
        <f>[2]DB!$BP$71</f>
        <v>c</v>
      </c>
      <c r="BS96" s="163" t="str">
        <f>[2]DB!$BQ$71</f>
        <v>c</v>
      </c>
      <c r="BT96" s="163" t="str">
        <f>[2]DB!$BR$71</f>
        <v>c</v>
      </c>
      <c r="BU96" s="163" t="str">
        <f>[2]DB!$BS$71</f>
        <v>c</v>
      </c>
      <c r="BV96" s="163" t="str">
        <f>[2]DB!$BT$71</f>
        <v>c</v>
      </c>
      <c r="BW96" s="163" t="str">
        <f>[2]DB!$BU$71</f>
        <v>c</v>
      </c>
      <c r="BX96" s="163" t="str">
        <f>[2]DB!$BV$71</f>
        <v>c</v>
      </c>
      <c r="BY96" s="163" t="str">
        <f>[2]DB!$BW$71</f>
        <v>c</v>
      </c>
      <c r="BZ96" s="163" t="str">
        <f>[2]DB!$BX$71</f>
        <v>c</v>
      </c>
      <c r="CA96" s="163" t="str">
        <f>[2]DB!$BY$71</f>
        <v>c</v>
      </c>
      <c r="CB96" s="163" t="str">
        <f>[2]DB!$BZ$71</f>
        <v>c</v>
      </c>
      <c r="CC96" s="163">
        <f>[2]DB!$CA$71</f>
        <v>0</v>
      </c>
      <c r="CD96" s="163">
        <f>[2]DB!$CB$71</f>
        <v>0</v>
      </c>
      <c r="CE96" s="163">
        <f>[2]DB!$CC$71</f>
        <v>0</v>
      </c>
      <c r="CF96" s="163">
        <f>[2]DB!$CD$71</f>
        <v>0</v>
      </c>
      <c r="CG96" s="163">
        <f>[2]DB!$CE$71</f>
        <v>0</v>
      </c>
      <c r="CH96" s="163">
        <f>[2]DB!$CF$71</f>
        <v>0</v>
      </c>
      <c r="CI96" s="163">
        <f>[2]DB!$CG$71</f>
        <v>0</v>
      </c>
      <c r="CJ96" s="163">
        <f>[2]DB!$CH$71</f>
        <v>0</v>
      </c>
      <c r="CK96" s="163">
        <f>[2]DB!$CI$71</f>
        <v>0</v>
      </c>
      <c r="CL96" s="163">
        <f>[2]DB!$CJ$71</f>
        <v>0</v>
      </c>
      <c r="CM96" s="163">
        <f>[2]DB!$CK$71</f>
        <v>0</v>
      </c>
      <c r="CN96" s="163">
        <f>[2]DB!$CL$71</f>
        <v>0</v>
      </c>
      <c r="CO96" s="163">
        <f>[2]DB!$CM$71</f>
        <v>0</v>
      </c>
      <c r="CP96" s="163">
        <f>[2]DB!$CN$71</f>
        <v>0</v>
      </c>
      <c r="CQ96" s="163">
        <f>[2]DB!$CO$71</f>
        <v>0</v>
      </c>
      <c r="CR96" s="163">
        <f>[2]DB!$CP$71</f>
        <v>0</v>
      </c>
      <c r="CS96" s="163">
        <f>[2]DB!$CQ$71</f>
        <v>0</v>
      </c>
      <c r="CT96" s="163">
        <f>[2]DB!$CR$71</f>
        <v>0</v>
      </c>
      <c r="CU96" s="163">
        <f>[2]DB!$CS$71</f>
        <v>0</v>
      </c>
      <c r="CV96" s="163">
        <f>[2]DB!$CT$71</f>
        <v>0</v>
      </c>
      <c r="CW96" s="163" t="str">
        <f>[2]DB!$CU$71</f>
        <v>s</v>
      </c>
      <c r="CX96" s="163" t="str">
        <f>[2]DB!$CV$71</f>
        <v>s</v>
      </c>
      <c r="CY96" s="169" t="str">
        <f>[2]DB!$CW$71</f>
        <v>s</v>
      </c>
      <c r="CZ96" s="174"/>
      <c r="DA96" s="200"/>
      <c r="DB96" s="192"/>
    </row>
    <row r="97" spans="2:967" ht="20.100000000000001" customHeight="1" x14ac:dyDescent="0.25">
      <c r="B97" s="168"/>
      <c r="C97" s="783"/>
      <c r="D97" s="787"/>
      <c r="E97" s="791"/>
      <c r="F97" s="183" t="s">
        <v>80</v>
      </c>
      <c r="G97" s="155" t="str">
        <f>[2]DB!$E$72</f>
        <v>OPERATING</v>
      </c>
      <c r="H97" s="162">
        <f>[2]DB!$F$72</f>
        <v>0</v>
      </c>
      <c r="I97" s="163">
        <f>[2]DB!$G$72</f>
        <v>0</v>
      </c>
      <c r="J97" s="163">
        <f>[2]DB!$H$72</f>
        <v>0</v>
      </c>
      <c r="K97" s="163">
        <f>[2]DB!$I$72</f>
        <v>0</v>
      </c>
      <c r="L97" s="163" t="str">
        <f>[2]DB!$J$72</f>
        <v>s</v>
      </c>
      <c r="M97" s="163" t="str">
        <f>[2]DB!$K$72</f>
        <v>s</v>
      </c>
      <c r="N97" s="163" t="str">
        <f>[2]DB!$L$72</f>
        <v>s</v>
      </c>
      <c r="O97" s="163" t="str">
        <f>[2]DB!$M$72</f>
        <v>s</v>
      </c>
      <c r="P97" s="163">
        <f>[2]DB!$N$72</f>
        <v>0</v>
      </c>
      <c r="Q97" s="163" t="str">
        <f>[2]DB!$O$72</f>
        <v>s</v>
      </c>
      <c r="R97" s="163" t="str">
        <f>[2]DB!$P$72</f>
        <v>s</v>
      </c>
      <c r="S97" s="163" t="str">
        <f>[2]DB!$Q$72</f>
        <v>s</v>
      </c>
      <c r="T97" s="163">
        <f>[2]DB!$R$72</f>
        <v>0</v>
      </c>
      <c r="U97" s="163" t="str">
        <f>[2]DB!$S$72</f>
        <v>s</v>
      </c>
      <c r="V97" s="163" t="str">
        <f>[2]DB!$T$72</f>
        <v>s</v>
      </c>
      <c r="W97" s="163" t="str">
        <f>[2]DB!$U$72</f>
        <v>s</v>
      </c>
      <c r="X97" s="163">
        <f>[2]DB!$V$72</f>
        <v>0</v>
      </c>
      <c r="Y97" s="163" t="str">
        <f>[2]DB!$W$72</f>
        <v>s</v>
      </c>
      <c r="Z97" s="163" t="str">
        <f>[2]DB!$X$72</f>
        <v>s</v>
      </c>
      <c r="AA97" s="163" t="str">
        <f>[2]DB!$Y$72</f>
        <v>s</v>
      </c>
      <c r="AB97" s="163">
        <f>[2]DB!$Z$72</f>
        <v>0</v>
      </c>
      <c r="AC97" s="163" t="str">
        <f>[2]DB!$AA$72</f>
        <v>c</v>
      </c>
      <c r="AD97" s="163" t="str">
        <f>[2]DB!$AB$72</f>
        <v>c</v>
      </c>
      <c r="AE97" s="163" t="str">
        <f>[2]DB!$AC$72</f>
        <v>c</v>
      </c>
      <c r="AF97" s="163" t="str">
        <f>[2]DB!$AD$72</f>
        <v>c</v>
      </c>
      <c r="AG97" s="163" t="str">
        <f>[2]DB!$AE$72</f>
        <v>c</v>
      </c>
      <c r="AH97" s="163" t="str">
        <f>[2]DB!$AF$72</f>
        <v>c</v>
      </c>
      <c r="AI97" s="163" t="str">
        <f>[2]DB!$AG$72</f>
        <v>c</v>
      </c>
      <c r="AJ97" s="163" t="str">
        <f>[2]DB!$AH$72</f>
        <v>c</v>
      </c>
      <c r="AK97" s="163" t="str">
        <f>[2]DB!$AI$72</f>
        <v>c</v>
      </c>
      <c r="AL97" s="163" t="str">
        <f>[2]DB!$AJ$72</f>
        <v>c</v>
      </c>
      <c r="AM97" s="163" t="str">
        <f>[2]DB!$AK$72</f>
        <v>c</v>
      </c>
      <c r="AN97" s="163" t="str">
        <f>[2]DB!$AL$72</f>
        <v>c</v>
      </c>
      <c r="AO97" s="163" t="str">
        <f>[2]DB!$AM$72</f>
        <v>c</v>
      </c>
      <c r="AP97" s="163" t="str">
        <f>[2]DB!$AN$72</f>
        <v>c</v>
      </c>
      <c r="AQ97" s="163" t="str">
        <f>[2]DB!$AO$72</f>
        <v>c</v>
      </c>
      <c r="AR97" s="163" t="str">
        <f>[2]DB!$AP$72</f>
        <v>c</v>
      </c>
      <c r="AS97" s="163">
        <f>[2]DB!$AQ$72</f>
        <v>0</v>
      </c>
      <c r="AT97" s="163">
        <f>[2]DB!$AR$72</f>
        <v>0</v>
      </c>
      <c r="AU97" s="163">
        <f>[2]DB!$AS$72</f>
        <v>0</v>
      </c>
      <c r="AV97" s="163">
        <f>[2]DB!$AT$72</f>
        <v>0</v>
      </c>
      <c r="AW97" s="163">
        <f>[2]DB!$AU$72</f>
        <v>0</v>
      </c>
      <c r="AX97" s="163">
        <f>[2]DB!$AV$72</f>
        <v>0</v>
      </c>
      <c r="AY97" s="163">
        <f>[2]DB!$AW$72</f>
        <v>0</v>
      </c>
      <c r="AZ97" s="163">
        <f>[2]DB!$AX$72</f>
        <v>0</v>
      </c>
      <c r="BA97" s="163">
        <f>[2]DB!$AY$72</f>
        <v>0</v>
      </c>
      <c r="BB97" s="163">
        <f>[2]DB!$AZ$72</f>
        <v>0</v>
      </c>
      <c r="BC97" s="163">
        <f>[2]DB!$BA$72</f>
        <v>0</v>
      </c>
      <c r="BD97" s="163">
        <f>[2]DB!$BB$72</f>
        <v>0</v>
      </c>
      <c r="BE97" s="163">
        <f>[2]DB!$BC$72</f>
        <v>0</v>
      </c>
      <c r="BF97" s="163">
        <f>[2]DB!$BD$72</f>
        <v>0</v>
      </c>
      <c r="BG97" s="163">
        <f>[2]DB!$BE$72</f>
        <v>0</v>
      </c>
      <c r="BH97" s="163">
        <f>[2]DB!$BF$72</f>
        <v>0</v>
      </c>
      <c r="BI97" s="163">
        <f>[2]DB!$BG$72</f>
        <v>0</v>
      </c>
      <c r="BJ97" s="163">
        <f>[2]DB!$BH$72</f>
        <v>0</v>
      </c>
      <c r="BK97" s="163">
        <f>[2]DB!$BI$72</f>
        <v>0</v>
      </c>
      <c r="BL97" s="163">
        <f>[2]DB!$BJ$72</f>
        <v>0</v>
      </c>
      <c r="BM97" s="163">
        <f>[2]DB!$BK$72</f>
        <v>0</v>
      </c>
      <c r="BN97" s="163" t="str">
        <f>[2]DB!$BL$72</f>
        <v>s</v>
      </c>
      <c r="BO97" s="163" t="str">
        <f>[2]DB!$BM$72</f>
        <v>s</v>
      </c>
      <c r="BP97" s="163" t="str">
        <f>[2]DB!$BN$72</f>
        <v>s</v>
      </c>
      <c r="BQ97" s="163" t="str">
        <f>[2]DB!$BO$72</f>
        <v>s</v>
      </c>
      <c r="BR97" s="163">
        <f>[2]DB!$BP$72</f>
        <v>0</v>
      </c>
      <c r="BS97" s="163" t="str">
        <f>[2]DB!$BQ$72</f>
        <v>s</v>
      </c>
      <c r="BT97" s="163" t="str">
        <f>[2]DB!$BR$72</f>
        <v>s</v>
      </c>
      <c r="BU97" s="163" t="str">
        <f>[2]DB!$BS$72</f>
        <v>s</v>
      </c>
      <c r="BV97" s="163">
        <f>[2]DB!$BT$72</f>
        <v>0</v>
      </c>
      <c r="BW97" s="163" t="str">
        <f>[2]DB!$BU$72</f>
        <v>s</v>
      </c>
      <c r="BX97" s="163" t="str">
        <f>[2]DB!$BV$72</f>
        <v>s</v>
      </c>
      <c r="BY97" s="163" t="str">
        <f>[2]DB!$BW$72</f>
        <v>s</v>
      </c>
      <c r="BZ97" s="163">
        <f>[2]DB!$BX$72</f>
        <v>0</v>
      </c>
      <c r="CA97" s="163" t="str">
        <f>[2]DB!$BY$72</f>
        <v>s</v>
      </c>
      <c r="CB97" s="163" t="str">
        <f>[2]DB!$BZ$72</f>
        <v>s</v>
      </c>
      <c r="CC97" s="163" t="str">
        <f>[2]DB!$CA$72</f>
        <v>s</v>
      </c>
      <c r="CD97" s="163">
        <f>[2]DB!$CB$72</f>
        <v>0</v>
      </c>
      <c r="CE97" s="163" t="str">
        <f>[2]DB!$CC$72</f>
        <v>c</v>
      </c>
      <c r="CF97" s="163" t="str">
        <f>[2]DB!$CD$72</f>
        <v>c</v>
      </c>
      <c r="CG97" s="163" t="str">
        <f>[2]DB!$CE$72</f>
        <v>c</v>
      </c>
      <c r="CH97" s="163" t="str">
        <f>[2]DB!$CF$72</f>
        <v>c</v>
      </c>
      <c r="CI97" s="163" t="str">
        <f>[2]DB!$CG$72</f>
        <v>c</v>
      </c>
      <c r="CJ97" s="163" t="str">
        <f>[2]DB!$CH$72</f>
        <v>c</v>
      </c>
      <c r="CK97" s="163" t="str">
        <f>[2]DB!$CI$72</f>
        <v>c</v>
      </c>
      <c r="CL97" s="163" t="str">
        <f>[2]DB!$CJ$72</f>
        <v>c</v>
      </c>
      <c r="CM97" s="163" t="str">
        <f>[2]DB!$CK$72</f>
        <v>c</v>
      </c>
      <c r="CN97" s="163" t="str">
        <f>[2]DB!$CL$72</f>
        <v>c</v>
      </c>
      <c r="CO97" s="163" t="str">
        <f>[2]DB!$CM$72</f>
        <v>c</v>
      </c>
      <c r="CP97" s="163" t="str">
        <f>[2]DB!$CN$72</f>
        <v>c</v>
      </c>
      <c r="CQ97" s="163" t="str">
        <f>[2]DB!$CO$72</f>
        <v>c</v>
      </c>
      <c r="CR97" s="163" t="str">
        <f>[2]DB!$CP$72</f>
        <v>c</v>
      </c>
      <c r="CS97" s="163" t="str">
        <f>[2]DB!$CQ$72</f>
        <v>c</v>
      </c>
      <c r="CT97" s="163" t="str">
        <f>[2]DB!$CR$72</f>
        <v>c</v>
      </c>
      <c r="CU97" s="163">
        <f>[2]DB!$CS$72</f>
        <v>0</v>
      </c>
      <c r="CV97" s="163">
        <f>[2]DB!$CT$72</f>
        <v>0</v>
      </c>
      <c r="CW97" s="163">
        <f>[2]DB!$CU$72</f>
        <v>0</v>
      </c>
      <c r="CX97" s="163">
        <f>[2]DB!$CV$72</f>
        <v>0</v>
      </c>
      <c r="CY97" s="169">
        <f>[2]DB!$CW$72</f>
        <v>0</v>
      </c>
      <c r="CZ97" s="174"/>
      <c r="DA97" s="200"/>
      <c r="DB97" s="192"/>
    </row>
    <row r="98" spans="2:967" ht="20.100000000000001" customHeight="1" x14ac:dyDescent="0.25">
      <c r="B98" s="168"/>
      <c r="C98" s="783"/>
      <c r="D98" s="787"/>
      <c r="E98" s="791"/>
      <c r="F98" s="183" t="s">
        <v>81</v>
      </c>
      <c r="G98" s="155" t="str">
        <f>[2]DB!$E$73</f>
        <v>OPERATING</v>
      </c>
      <c r="H98" s="217">
        <f>[2]DB!$F$73</f>
        <v>0</v>
      </c>
      <c r="I98" s="217">
        <f>[2]DB!$G$73</f>
        <v>0</v>
      </c>
      <c r="J98" s="217">
        <f>[2]DB!$H$73</f>
        <v>0</v>
      </c>
      <c r="K98" s="217">
        <f>[2]DB!$I$73</f>
        <v>0</v>
      </c>
      <c r="L98" s="217">
        <f>[2]DB!$J$73</f>
        <v>0</v>
      </c>
      <c r="M98" s="217">
        <f>[2]DB!$K$73</f>
        <v>0</v>
      </c>
      <c r="N98" s="217">
        <f>[2]DB!$L$73</f>
        <v>0</v>
      </c>
      <c r="O98" s="217">
        <f>[2]DB!$M$73</f>
        <v>0</v>
      </c>
      <c r="P98" s="217">
        <f>[2]DB!$N$73</f>
        <v>0</v>
      </c>
      <c r="Q98" s="217">
        <f>[2]DB!$O$73</f>
        <v>0</v>
      </c>
      <c r="R98" s="217">
        <f>[2]DB!$P$73</f>
        <v>0</v>
      </c>
      <c r="S98" s="217">
        <f>[2]DB!$Q$73</f>
        <v>0</v>
      </c>
      <c r="T98" s="217">
        <f>[2]DB!$R$73</f>
        <v>0</v>
      </c>
      <c r="U98" s="217">
        <f>[2]DB!$S$73</f>
        <v>0</v>
      </c>
      <c r="V98" s="217">
        <f>[2]DB!$T$73</f>
        <v>0</v>
      </c>
      <c r="W98" s="217">
        <f>[2]DB!$U$73</f>
        <v>0</v>
      </c>
      <c r="X98" s="217">
        <f>[2]DB!$V$73</f>
        <v>0</v>
      </c>
      <c r="Y98" s="217">
        <f>[2]DB!$W$73</f>
        <v>0</v>
      </c>
      <c r="Z98" s="217">
        <f>[2]DB!$X$73</f>
        <v>0</v>
      </c>
      <c r="AA98" s="217">
        <f>[2]DB!$Y$73</f>
        <v>0</v>
      </c>
      <c r="AB98" s="217">
        <f>[2]DB!$Z$73</f>
        <v>0</v>
      </c>
      <c r="AC98" s="217">
        <f>[2]DB!$AA$73</f>
        <v>0</v>
      </c>
      <c r="AD98" s="217" t="str">
        <f>[2]DB!$AB$73</f>
        <v>s</v>
      </c>
      <c r="AE98" s="217" t="str">
        <f>[2]DB!$AC$73</f>
        <v>s</v>
      </c>
      <c r="AF98" s="217" t="str">
        <f>[2]DB!$AD$73</f>
        <v>s</v>
      </c>
      <c r="AG98" s="217" t="str">
        <f>[2]DB!$AE$73</f>
        <v>s</v>
      </c>
      <c r="AH98" s="217">
        <f>[2]DB!$AF$73</f>
        <v>0</v>
      </c>
      <c r="AI98" s="217" t="str">
        <f>[2]DB!$AG$73</f>
        <v>s</v>
      </c>
      <c r="AJ98" s="217" t="str">
        <f>[2]DB!$AH$73</f>
        <v>s</v>
      </c>
      <c r="AK98" s="217" t="str">
        <f>[2]DB!$AI$73</f>
        <v>s</v>
      </c>
      <c r="AL98" s="217">
        <f>[2]DB!$AJ$73</f>
        <v>0</v>
      </c>
      <c r="AM98" s="217" t="str">
        <f>[2]DB!$AK$73</f>
        <v>s</v>
      </c>
      <c r="AN98" s="217" t="str">
        <f>[2]DB!$AL$73</f>
        <v>s</v>
      </c>
      <c r="AO98" s="217" t="str">
        <f>[2]DB!$AM$73</f>
        <v>s</v>
      </c>
      <c r="AP98" s="217">
        <f>[2]DB!$AN$73</f>
        <v>0</v>
      </c>
      <c r="AQ98" s="217" t="str">
        <f>[2]DB!$AO$73</f>
        <v>s</v>
      </c>
      <c r="AR98" s="217" t="str">
        <f>[2]DB!$AP$73</f>
        <v>s</v>
      </c>
      <c r="AS98" s="217" t="str">
        <f>[2]DB!$AQ$73</f>
        <v>s</v>
      </c>
      <c r="AT98" s="217">
        <f>[2]DB!$AR$73</f>
        <v>0</v>
      </c>
      <c r="AU98" s="217" t="str">
        <f>[2]DB!$AS$73</f>
        <v>c</v>
      </c>
      <c r="AV98" s="217" t="str">
        <f>[2]DB!$AT$73</f>
        <v>c</v>
      </c>
      <c r="AW98" s="217" t="str">
        <f>[2]DB!$AU$73</f>
        <v>c</v>
      </c>
      <c r="AX98" s="217" t="str">
        <f>[2]DB!$AV$73</f>
        <v>c</v>
      </c>
      <c r="AY98" s="217" t="str">
        <f>[2]DB!$AW$73</f>
        <v>c</v>
      </c>
      <c r="AZ98" s="217" t="str">
        <f>[2]DB!$AX$73</f>
        <v>c</v>
      </c>
      <c r="BA98" s="217" t="str">
        <f>[2]DB!$AY$73</f>
        <v>c</v>
      </c>
      <c r="BB98" s="217" t="str">
        <f>[2]DB!$AZ$73</f>
        <v>c</v>
      </c>
      <c r="BC98" s="217" t="str">
        <f>[2]DB!$BA$73</f>
        <v>c</v>
      </c>
      <c r="BD98" s="217" t="str">
        <f>[2]DB!$BB$73</f>
        <v>c</v>
      </c>
      <c r="BE98" s="217" t="str">
        <f>[2]DB!$BC$73</f>
        <v>c</v>
      </c>
      <c r="BF98" s="217" t="str">
        <f>[2]DB!$BD$73</f>
        <v>c</v>
      </c>
      <c r="BG98" s="217" t="str">
        <f>[2]DB!$BE$73</f>
        <v>c</v>
      </c>
      <c r="BH98" s="217" t="str">
        <f>[2]DB!$BF$73</f>
        <v>c</v>
      </c>
      <c r="BI98" s="217" t="str">
        <f>[2]DB!$BG$73</f>
        <v>c</v>
      </c>
      <c r="BJ98" s="217" t="str">
        <f>[2]DB!$BH$73</f>
        <v>c</v>
      </c>
      <c r="BK98" s="217">
        <f>[2]DB!$BI$73</f>
        <v>0</v>
      </c>
      <c r="BL98" s="217">
        <f>[2]DB!$BJ$73</f>
        <v>0</v>
      </c>
      <c r="BM98" s="217">
        <f>[2]DB!$BK$73</f>
        <v>0</v>
      </c>
      <c r="BN98" s="217">
        <f>[2]DB!$BL$73</f>
        <v>0</v>
      </c>
      <c r="BO98" s="217">
        <f>[2]DB!$BM$73</f>
        <v>0</v>
      </c>
      <c r="BP98" s="217">
        <f>[2]DB!$BN$73</f>
        <v>0</v>
      </c>
      <c r="BQ98" s="217">
        <f>[2]DB!$BO$73</f>
        <v>0</v>
      </c>
      <c r="BR98" s="217">
        <f>[2]DB!$BP$73</f>
        <v>0</v>
      </c>
      <c r="BS98" s="217">
        <f>[2]DB!$BQ$73</f>
        <v>0</v>
      </c>
      <c r="BT98" s="217">
        <f>[2]DB!$BR$73</f>
        <v>0</v>
      </c>
      <c r="BU98" s="217">
        <f>[2]DB!$BS$73</f>
        <v>0</v>
      </c>
      <c r="BV98" s="217">
        <f>[2]DB!$BT$73</f>
        <v>0</v>
      </c>
      <c r="BW98" s="217">
        <f>[2]DB!$BU$73</f>
        <v>0</v>
      </c>
      <c r="BX98" s="217">
        <f>[2]DB!$BV$73</f>
        <v>0</v>
      </c>
      <c r="BY98" s="217">
        <f>[2]DB!$BW$73</f>
        <v>0</v>
      </c>
      <c r="BZ98" s="217">
        <f>[2]DB!$BX$73</f>
        <v>0</v>
      </c>
      <c r="CA98" s="217">
        <f>[2]DB!$BY$73</f>
        <v>0</v>
      </c>
      <c r="CB98" s="217">
        <f>[2]DB!$BZ$73</f>
        <v>0</v>
      </c>
      <c r="CC98" s="217">
        <f>[2]DB!$CA$73</f>
        <v>0</v>
      </c>
      <c r="CD98" s="217">
        <f>[2]DB!$CB$73</f>
        <v>0</v>
      </c>
      <c r="CE98" s="217">
        <f>[2]DB!$CC$73</f>
        <v>0</v>
      </c>
      <c r="CF98" s="217" t="str">
        <f>[2]DB!$CD$73</f>
        <v>s</v>
      </c>
      <c r="CG98" s="217" t="str">
        <f>[2]DB!$CE$73</f>
        <v>s</v>
      </c>
      <c r="CH98" s="217" t="str">
        <f>[2]DB!$CF$73</f>
        <v>s</v>
      </c>
      <c r="CI98" s="217" t="str">
        <f>[2]DB!$CG$73</f>
        <v>s</v>
      </c>
      <c r="CJ98" s="217">
        <f>[2]DB!$CH$73</f>
        <v>0</v>
      </c>
      <c r="CK98" s="217" t="str">
        <f>[2]DB!$CI$73</f>
        <v>s</v>
      </c>
      <c r="CL98" s="217" t="str">
        <f>[2]DB!$CJ$73</f>
        <v>s</v>
      </c>
      <c r="CM98" s="217" t="str">
        <f>[2]DB!$CK$73</f>
        <v>s</v>
      </c>
      <c r="CN98" s="217">
        <f>[2]DB!$CL$73</f>
        <v>0</v>
      </c>
      <c r="CO98" s="217" t="str">
        <f>[2]DB!$CM$73</f>
        <v>s</v>
      </c>
      <c r="CP98" s="217" t="str">
        <f>[2]DB!$CN$73</f>
        <v>s</v>
      </c>
      <c r="CQ98" s="217" t="str">
        <f>[2]DB!$CO$73</f>
        <v>s</v>
      </c>
      <c r="CR98" s="217">
        <f>[2]DB!$CP$73</f>
        <v>0</v>
      </c>
      <c r="CS98" s="217" t="str">
        <f>[2]DB!$CQ$73</f>
        <v>s</v>
      </c>
      <c r="CT98" s="217" t="str">
        <f>[2]DB!$CR$73</f>
        <v>s</v>
      </c>
      <c r="CU98" s="217" t="str">
        <f>[2]DB!$CS$73</f>
        <v>s</v>
      </c>
      <c r="CV98" s="217">
        <f>[2]DB!$CT$73</f>
        <v>0</v>
      </c>
      <c r="CW98" s="217" t="str">
        <f>[2]DB!$CU$73</f>
        <v>c</v>
      </c>
      <c r="CX98" s="217" t="str">
        <f>[2]DB!$CV$73</f>
        <v>c</v>
      </c>
      <c r="CY98" s="218" t="str">
        <f>[2]DB!$CW$73</f>
        <v>c</v>
      </c>
      <c r="CZ98" s="219"/>
      <c r="DA98" s="200"/>
      <c r="DB98" s="192"/>
    </row>
    <row r="99" spans="2:967" ht="20.100000000000001" customHeight="1" x14ac:dyDescent="0.25">
      <c r="B99" s="168"/>
      <c r="C99" s="783"/>
      <c r="D99" s="787" t="s">
        <v>82</v>
      </c>
      <c r="E99" s="791"/>
      <c r="F99" s="184" t="s">
        <v>83</v>
      </c>
      <c r="G99" s="156">
        <f>[2]DB!$E$74</f>
        <v>0</v>
      </c>
      <c r="H99" s="162">
        <f>[2]DB!$F$74</f>
        <v>0</v>
      </c>
      <c r="I99" s="163">
        <f>[2]DB!$G$74</f>
        <v>0</v>
      </c>
      <c r="J99" s="163">
        <f>[2]DB!$H$74</f>
        <v>0</v>
      </c>
      <c r="K99" s="163">
        <f>[2]DB!$I$74</f>
        <v>0</v>
      </c>
      <c r="L99" s="163">
        <f>[2]DB!$J$74</f>
        <v>0</v>
      </c>
      <c r="M99" s="163">
        <f>[2]DB!$K$74</f>
        <v>0</v>
      </c>
      <c r="N99" s="163">
        <f>[2]DB!$L$74</f>
        <v>0</v>
      </c>
      <c r="O99" s="163">
        <f>[2]DB!$M$74</f>
        <v>0</v>
      </c>
      <c r="P99" s="163">
        <f>[2]DB!$N$74</f>
        <v>0</v>
      </c>
      <c r="Q99" s="163">
        <f>[2]DB!$O$74</f>
        <v>0</v>
      </c>
      <c r="R99" s="163">
        <f>[2]DB!$P$74</f>
        <v>0</v>
      </c>
      <c r="S99" s="163">
        <f>[2]DB!$Q$74</f>
        <v>0</v>
      </c>
      <c r="T99" s="163">
        <f>[2]DB!$R$74</f>
        <v>0</v>
      </c>
      <c r="U99" s="163">
        <f>[2]DB!$S$74</f>
        <v>0</v>
      </c>
      <c r="V99" s="163">
        <f>[2]DB!$T$74</f>
        <v>0</v>
      </c>
      <c r="W99" s="163">
        <f>[2]DB!$U$74</f>
        <v>0</v>
      </c>
      <c r="X99" s="163">
        <f>[2]DB!$V$74</f>
        <v>0</v>
      </c>
      <c r="Y99" s="163">
        <f>[2]DB!$W$74</f>
        <v>0</v>
      </c>
      <c r="Z99" s="163">
        <f>[2]DB!$X$74</f>
        <v>0</v>
      </c>
      <c r="AA99" s="163">
        <f>[2]DB!$Y$74</f>
        <v>0</v>
      </c>
      <c r="AB99" s="163">
        <f>[2]DB!$Z$74</f>
        <v>0</v>
      </c>
      <c r="AC99" s="163">
        <f>[2]DB!$AA$74</f>
        <v>0</v>
      </c>
      <c r="AD99" s="163">
        <f>[2]DB!$AB$74</f>
        <v>0</v>
      </c>
      <c r="AE99" s="163">
        <f>[2]DB!$AC$74</f>
        <v>0</v>
      </c>
      <c r="AF99" s="163">
        <f>[2]DB!$AD$74</f>
        <v>0</v>
      </c>
      <c r="AG99" s="163">
        <f>[2]DB!$AE$74</f>
        <v>0</v>
      </c>
      <c r="AH99" s="163">
        <f>[2]DB!$AF$74</f>
        <v>0</v>
      </c>
      <c r="AI99" s="163">
        <f>[2]DB!$AG$74</f>
        <v>0</v>
      </c>
      <c r="AJ99" s="163">
        <f>[2]DB!$AH$74</f>
        <v>0</v>
      </c>
      <c r="AK99" s="163">
        <f>[2]DB!$AI$74</f>
        <v>0</v>
      </c>
      <c r="AL99" s="163">
        <f>[2]DB!$AJ$74</f>
        <v>0</v>
      </c>
      <c r="AM99" s="163">
        <f>[2]DB!$AK$74</f>
        <v>0</v>
      </c>
      <c r="AN99" s="163">
        <f>[2]DB!$AL$74</f>
        <v>0</v>
      </c>
      <c r="AO99" s="163">
        <f>[2]DB!$AM$74</f>
        <v>0</v>
      </c>
      <c r="AP99" s="163">
        <f>[2]DB!$AN$74</f>
        <v>0</v>
      </c>
      <c r="AQ99" s="163">
        <f>[2]DB!$AO$74</f>
        <v>0</v>
      </c>
      <c r="AR99" s="163">
        <f>[2]DB!$AP$74</f>
        <v>0</v>
      </c>
      <c r="AS99" s="163">
        <f>[2]DB!$AQ$74</f>
        <v>0</v>
      </c>
      <c r="AT99" s="163">
        <f>[2]DB!$AR$74</f>
        <v>0</v>
      </c>
      <c r="AU99" s="163">
        <f>[2]DB!$AS$74</f>
        <v>0</v>
      </c>
      <c r="AV99" s="163" t="str">
        <f>[2]DB!$AT$74</f>
        <v>r</v>
      </c>
      <c r="AW99" s="163" t="str">
        <f>[2]DB!$AU$74</f>
        <v>r</v>
      </c>
      <c r="AX99" s="163" t="str">
        <f>[2]DB!$AV$74</f>
        <v>r</v>
      </c>
      <c r="AY99" s="163" t="str">
        <f>[2]DB!$AW$74</f>
        <v>r</v>
      </c>
      <c r="AZ99" s="163" t="str">
        <f>[2]DB!$AX$74</f>
        <v>r</v>
      </c>
      <c r="BA99" s="163" t="str">
        <f>[2]DB!$AY$74</f>
        <v>r</v>
      </c>
      <c r="BB99" s="163" t="str">
        <f>[2]DB!$AZ$74</f>
        <v>r</v>
      </c>
      <c r="BC99" s="163" t="str">
        <f>[2]DB!$BA$74</f>
        <v>r</v>
      </c>
      <c r="BD99" s="163" t="str">
        <f>[2]DB!$BB$74</f>
        <v>r</v>
      </c>
      <c r="BE99" s="163" t="str">
        <f>[2]DB!$BC$74</f>
        <v>r</v>
      </c>
      <c r="BF99" s="163" t="str">
        <f>[2]DB!$BD$74</f>
        <v>r</v>
      </c>
      <c r="BG99" s="163" t="str">
        <f>[2]DB!$BE$74</f>
        <v>r</v>
      </c>
      <c r="BH99" s="163" t="str">
        <f>[2]DB!$BF$74</f>
        <v>r</v>
      </c>
      <c r="BI99" s="163" t="str">
        <f>[2]DB!$BG$74</f>
        <v>r</v>
      </c>
      <c r="BJ99" s="163" t="str">
        <f>[2]DB!$BH$74</f>
        <v>r</v>
      </c>
      <c r="BK99" s="163" t="str">
        <f>[2]DB!$BI$74</f>
        <v>r</v>
      </c>
      <c r="BL99" s="163" t="str">
        <f>[2]DB!$BJ$74</f>
        <v>r</v>
      </c>
      <c r="BM99" s="163" t="str">
        <f>[2]DB!$BK$74</f>
        <v>r</v>
      </c>
      <c r="BN99" s="163" t="str">
        <f>[2]DB!$BL$74</f>
        <v>r</v>
      </c>
      <c r="BO99" s="163" t="str">
        <f>[2]DB!$BM$74</f>
        <v>r</v>
      </c>
      <c r="BP99" s="163" t="str">
        <f>[2]DB!$BN$74</f>
        <v>r</v>
      </c>
      <c r="BQ99" s="163" t="str">
        <f>[2]DB!$BO$74</f>
        <v>r</v>
      </c>
      <c r="BR99" s="163" t="str">
        <f>[2]DB!$BP$74</f>
        <v>r</v>
      </c>
      <c r="BS99" s="163" t="str">
        <f>[2]DB!$BQ$74</f>
        <v>r</v>
      </c>
      <c r="BT99" s="163">
        <f>[2]DB!$BR$74</f>
        <v>0</v>
      </c>
      <c r="BU99" s="163" t="str">
        <f>[2]DB!$BS$74</f>
        <v>ca</v>
      </c>
      <c r="BV99" s="163" t="str">
        <f>[2]DB!$BT$74</f>
        <v>ca</v>
      </c>
      <c r="BW99" s="163" t="str">
        <f>[2]DB!$BU$74</f>
        <v>ca</v>
      </c>
      <c r="BX99" s="163" t="str">
        <f>[2]DB!$BV$74</f>
        <v>ca</v>
      </c>
      <c r="BY99" s="163" t="str">
        <f>[2]DB!$BW$74</f>
        <v>ca</v>
      </c>
      <c r="BZ99" s="163" t="str">
        <f>[2]DB!$BX$74</f>
        <v>ca</v>
      </c>
      <c r="CA99" s="163" t="str">
        <f>[2]DB!$BY$74</f>
        <v>ca</v>
      </c>
      <c r="CB99" s="163" t="str">
        <f>[2]DB!$BZ$74</f>
        <v>ca</v>
      </c>
      <c r="CC99" s="163" t="str">
        <f>[2]DB!$CA$74</f>
        <v>ca</v>
      </c>
      <c r="CD99" s="163" t="str">
        <f>[2]DB!$CB$74</f>
        <v>ca</v>
      </c>
      <c r="CE99" s="163" t="str">
        <f>[2]DB!$CC$74</f>
        <v>ca</v>
      </c>
      <c r="CF99" s="163" t="str">
        <f>[2]DB!$CD$74</f>
        <v>ca</v>
      </c>
      <c r="CG99" s="163" t="str">
        <f>[2]DB!$CE$74</f>
        <v>ca</v>
      </c>
      <c r="CH99" s="163" t="str">
        <f>[2]DB!$CF$74</f>
        <v>ca</v>
      </c>
      <c r="CI99" s="163" t="str">
        <f>[2]DB!$CG$74</f>
        <v>ca</v>
      </c>
      <c r="CJ99" s="163" t="str">
        <f>[2]DB!$CH$74</f>
        <v>ca</v>
      </c>
      <c r="CK99" s="163" t="str">
        <f>[2]DB!$CI$74</f>
        <v>ca</v>
      </c>
      <c r="CL99" s="163" t="str">
        <f>[2]DB!$CJ$74</f>
        <v>ca</v>
      </c>
      <c r="CM99" s="163" t="str">
        <f>[2]DB!$CK$74</f>
        <v>ca</v>
      </c>
      <c r="CN99" s="163" t="str">
        <f>[2]DB!$CL$74</f>
        <v>ca</v>
      </c>
      <c r="CO99" s="163" t="str">
        <f>[2]DB!$CM$74</f>
        <v>ca</v>
      </c>
      <c r="CP99" s="163" t="str">
        <f>[2]DB!$CN$74</f>
        <v>ca</v>
      </c>
      <c r="CQ99" s="163" t="str">
        <f>[2]DB!$CO$74</f>
        <v>ca</v>
      </c>
      <c r="CR99" s="163" t="str">
        <f>[2]DB!$CP$74</f>
        <v>ca</v>
      </c>
      <c r="CS99" s="163">
        <f>[2]DB!$CQ$74</f>
        <v>0</v>
      </c>
      <c r="CT99" s="163">
        <f>[2]DB!$CR$74</f>
        <v>0</v>
      </c>
      <c r="CU99" s="163">
        <f>[2]DB!$CS$74</f>
        <v>0</v>
      </c>
      <c r="CV99" s="163">
        <f>[2]DB!$CT$74</f>
        <v>0</v>
      </c>
      <c r="CW99" s="163">
        <f>[2]DB!$CU$74</f>
        <v>0</v>
      </c>
      <c r="CX99" s="163">
        <f>[2]DB!$CV$74</f>
        <v>0</v>
      </c>
      <c r="CY99" s="169">
        <f>[2]DB!$CW$74</f>
        <v>0</v>
      </c>
      <c r="CZ99" s="174"/>
      <c r="DA99" s="200"/>
      <c r="DB99" s="192"/>
    </row>
    <row r="100" spans="2:967" ht="20.100000000000001" customHeight="1" thickBot="1" x14ac:dyDescent="0.3">
      <c r="B100" s="168"/>
      <c r="C100" s="784"/>
      <c r="D100" s="792"/>
      <c r="E100" s="793"/>
      <c r="F100" s="187" t="s">
        <v>84</v>
      </c>
      <c r="G100" s="188">
        <f>[2]DB!$E$75</f>
        <v>0</v>
      </c>
      <c r="H100" s="178">
        <f>[2]DB!$F$75</f>
        <v>0</v>
      </c>
      <c r="I100" s="178">
        <f>[2]DB!$G$75</f>
        <v>0</v>
      </c>
      <c r="J100" s="178">
        <f>[2]DB!$H$75</f>
        <v>0</v>
      </c>
      <c r="K100" s="178">
        <f>[2]DB!$I$75</f>
        <v>0</v>
      </c>
      <c r="L100" s="178">
        <f>[2]DB!$J$75</f>
        <v>0</v>
      </c>
      <c r="M100" s="178">
        <f>[2]DB!$K$75</f>
        <v>0</v>
      </c>
      <c r="N100" s="178">
        <f>[2]DB!$L$75</f>
        <v>0</v>
      </c>
      <c r="O100" s="178">
        <f>[2]DB!$M$75</f>
        <v>0</v>
      </c>
      <c r="P100" s="178" t="str">
        <f>[2]DB!$N$75</f>
        <v>ca</v>
      </c>
      <c r="Q100" s="178" t="str">
        <f>[2]DB!$O$75</f>
        <v>ca</v>
      </c>
      <c r="R100" s="178" t="str">
        <f>[2]DB!$P$75</f>
        <v>ca</v>
      </c>
      <c r="S100" s="178" t="str">
        <f>[2]DB!$Q$75</f>
        <v>ca</v>
      </c>
      <c r="T100" s="178" t="str">
        <f>[2]DB!$R$75</f>
        <v>ca</v>
      </c>
      <c r="U100" s="178" t="str">
        <f>[2]DB!$S$75</f>
        <v>ca</v>
      </c>
      <c r="V100" s="178" t="str">
        <f>[2]DB!$T$75</f>
        <v>ca</v>
      </c>
      <c r="W100" s="178" t="str">
        <f>[2]DB!$U$75</f>
        <v>ca</v>
      </c>
      <c r="X100" s="178" t="str">
        <f>[2]DB!$V$75</f>
        <v>ca</v>
      </c>
      <c r="Y100" s="178" t="str">
        <f>[2]DB!$W$75</f>
        <v>ca</v>
      </c>
      <c r="Z100" s="178" t="str">
        <f>[2]DB!$X$75</f>
        <v>ca</v>
      </c>
      <c r="AA100" s="178" t="str">
        <f>[2]DB!$Y$75</f>
        <v>ca</v>
      </c>
      <c r="AB100" s="178" t="str">
        <f>[2]DB!$Z$75</f>
        <v>ca</v>
      </c>
      <c r="AC100" s="178" t="str">
        <f>[2]DB!$AA$75</f>
        <v>ca</v>
      </c>
      <c r="AD100" s="178" t="str">
        <f>[2]DB!$AB$75</f>
        <v>ca</v>
      </c>
      <c r="AE100" s="178" t="str">
        <f>[2]DB!$AC$75</f>
        <v>ca</v>
      </c>
      <c r="AF100" s="178" t="str">
        <f>[2]DB!$AD$75</f>
        <v>ca</v>
      </c>
      <c r="AG100" s="178" t="str">
        <f>[2]DB!$AE$75</f>
        <v>ca</v>
      </c>
      <c r="AH100" s="178" t="str">
        <f>[2]DB!$AF$75</f>
        <v>ca</v>
      </c>
      <c r="AI100" s="178" t="str">
        <f>[2]DB!$AG$75</f>
        <v>ca</v>
      </c>
      <c r="AJ100" s="178" t="str">
        <f>[2]DB!$AH$75</f>
        <v>ca</v>
      </c>
      <c r="AK100" s="178" t="str">
        <f>[2]DB!$AI$75</f>
        <v>ca</v>
      </c>
      <c r="AL100" s="178" t="str">
        <f>[2]DB!$AJ$75</f>
        <v>ca</v>
      </c>
      <c r="AM100" s="178" t="str">
        <f>[2]DB!$AK$75</f>
        <v>ca</v>
      </c>
      <c r="AN100" s="178">
        <f>[2]DB!$AL$75</f>
        <v>0</v>
      </c>
      <c r="AO100" s="178">
        <f>[2]DB!$AM$75</f>
        <v>0</v>
      </c>
      <c r="AP100" s="178">
        <f>[2]DB!$AN$75</f>
        <v>0</v>
      </c>
      <c r="AQ100" s="178">
        <f>[2]DB!$AO$75</f>
        <v>0</v>
      </c>
      <c r="AR100" s="178">
        <f>[2]DB!$AP$75</f>
        <v>0</v>
      </c>
      <c r="AS100" s="178">
        <f>[2]DB!$AQ$75</f>
        <v>0</v>
      </c>
      <c r="AT100" s="178">
        <f>[2]DB!$AR$75</f>
        <v>0</v>
      </c>
      <c r="AU100" s="178">
        <f>[2]DB!$AS$75</f>
        <v>0</v>
      </c>
      <c r="AV100" s="178">
        <f>[2]DB!$AT$75</f>
        <v>0</v>
      </c>
      <c r="AW100" s="178">
        <f>[2]DB!$AU$75</f>
        <v>0</v>
      </c>
      <c r="AX100" s="178">
        <f>[2]DB!$AV$75</f>
        <v>0</v>
      </c>
      <c r="AY100" s="178">
        <f>[2]DB!$AW$75</f>
        <v>0</v>
      </c>
      <c r="AZ100" s="178">
        <f>[2]DB!$AX$75</f>
        <v>0</v>
      </c>
      <c r="BA100" s="178">
        <f>[2]DB!$AY$75</f>
        <v>0</v>
      </c>
      <c r="BB100" s="178">
        <f>[2]DB!$AZ$75</f>
        <v>0</v>
      </c>
      <c r="BC100" s="178">
        <f>[2]DB!$BA$75</f>
        <v>0</v>
      </c>
      <c r="BD100" s="178">
        <f>[2]DB!$BB$75</f>
        <v>0</v>
      </c>
      <c r="BE100" s="178">
        <f>[2]DB!$BC$75</f>
        <v>0</v>
      </c>
      <c r="BF100" s="178">
        <f>[2]DB!$BD$75</f>
        <v>0</v>
      </c>
      <c r="BG100" s="178">
        <f>[2]DB!$BE$75</f>
        <v>0</v>
      </c>
      <c r="BH100" s="178">
        <f>[2]DB!$BF$75</f>
        <v>0</v>
      </c>
      <c r="BI100" s="178">
        <f>[2]DB!$BG$75</f>
        <v>0</v>
      </c>
      <c r="BJ100" s="178">
        <f>[2]DB!$BH$75</f>
        <v>0</v>
      </c>
      <c r="BK100" s="178">
        <f>[2]DB!$BI$75</f>
        <v>0</v>
      </c>
      <c r="BL100" s="178">
        <f>[2]DB!$BJ$75</f>
        <v>0</v>
      </c>
      <c r="BM100" s="178">
        <f>[2]DB!$BK$75</f>
        <v>0</v>
      </c>
      <c r="BN100" s="178">
        <f>[2]DB!$BL$75</f>
        <v>0</v>
      </c>
      <c r="BO100" s="178">
        <f>[2]DB!$BM$75</f>
        <v>0</v>
      </c>
      <c r="BP100" s="178">
        <f>[2]DB!$BN$75</f>
        <v>0</v>
      </c>
      <c r="BQ100" s="178">
        <f>[2]DB!$BO$75</f>
        <v>0</v>
      </c>
      <c r="BR100" s="178">
        <f>[2]DB!$BP$75</f>
        <v>0</v>
      </c>
      <c r="BS100" s="178">
        <f>[2]DB!$BQ$75</f>
        <v>0</v>
      </c>
      <c r="BT100" s="178">
        <f>[2]DB!$BR$75</f>
        <v>0</v>
      </c>
      <c r="BU100" s="178">
        <f>[2]DB!$BS$75</f>
        <v>0</v>
      </c>
      <c r="BV100" s="178">
        <f>[2]DB!$BT$75</f>
        <v>0</v>
      </c>
      <c r="BW100" s="178">
        <f>[2]DB!$BU$75</f>
        <v>0</v>
      </c>
      <c r="BX100" s="178">
        <f>[2]DB!$BV$75</f>
        <v>0</v>
      </c>
      <c r="BY100" s="178">
        <f>[2]DB!$BW$75</f>
        <v>0</v>
      </c>
      <c r="BZ100" s="178">
        <f>[2]DB!$BX$75</f>
        <v>0</v>
      </c>
      <c r="CA100" s="178">
        <f>[2]DB!$BY$75</f>
        <v>0</v>
      </c>
      <c r="CB100" s="178">
        <f>[2]DB!$BZ$75</f>
        <v>0</v>
      </c>
      <c r="CC100" s="178">
        <f>[2]DB!$CA$75</f>
        <v>0</v>
      </c>
      <c r="CD100" s="178">
        <f>[2]DB!$CB$75</f>
        <v>0</v>
      </c>
      <c r="CE100" s="178">
        <f>[2]DB!$CC$75</f>
        <v>0</v>
      </c>
      <c r="CF100" s="178">
        <f>[2]DB!$CD$75</f>
        <v>0</v>
      </c>
      <c r="CG100" s="178">
        <f>[2]DB!$CE$75</f>
        <v>0</v>
      </c>
      <c r="CH100" s="178">
        <f>[2]DB!$CF$75</f>
        <v>0</v>
      </c>
      <c r="CI100" s="178">
        <f>[2]DB!$CG$75</f>
        <v>0</v>
      </c>
      <c r="CJ100" s="178">
        <f>[2]DB!$CH$75</f>
        <v>0</v>
      </c>
      <c r="CK100" s="178">
        <f>[2]DB!$CI$75</f>
        <v>0</v>
      </c>
      <c r="CL100" s="178">
        <f>[2]DB!$CJ$75</f>
        <v>0</v>
      </c>
      <c r="CM100" s="178">
        <f>[2]DB!$CK$75</f>
        <v>0</v>
      </c>
      <c r="CN100" s="178">
        <f>[2]DB!$CL$75</f>
        <v>0</v>
      </c>
      <c r="CO100" s="178">
        <f>[2]DB!$CM$75</f>
        <v>0</v>
      </c>
      <c r="CP100" s="178">
        <f>[2]DB!$CN$75</f>
        <v>0</v>
      </c>
      <c r="CQ100" s="178">
        <f>[2]DB!$CO$75</f>
        <v>0</v>
      </c>
      <c r="CR100" s="178">
        <f>[2]DB!$CP$75</f>
        <v>0</v>
      </c>
      <c r="CS100" s="178">
        <f>[2]DB!$CQ$75</f>
        <v>0</v>
      </c>
      <c r="CT100" s="178">
        <f>[2]DB!$CR$75</f>
        <v>0</v>
      </c>
      <c r="CU100" s="178">
        <f>[2]DB!$CS$75</f>
        <v>0</v>
      </c>
      <c r="CV100" s="178">
        <f>[2]DB!$CT$75</f>
        <v>0</v>
      </c>
      <c r="CW100" s="178">
        <f>[2]DB!$CU$75</f>
        <v>0</v>
      </c>
      <c r="CX100" s="178" t="str">
        <f>[2]DB!$CV$75</f>
        <v>r</v>
      </c>
      <c r="CY100" s="179" t="str">
        <f>[2]DB!$CW$75</f>
        <v>r</v>
      </c>
      <c r="CZ100" s="180"/>
      <c r="DA100" s="200"/>
      <c r="DB100" s="192"/>
    </row>
    <row r="101" spans="2:967" ht="20.100000000000001" customHeight="1" x14ac:dyDescent="0.25">
      <c r="B101" s="168"/>
      <c r="C101" s="782">
        <v>9</v>
      </c>
      <c r="D101" s="785" t="s">
        <v>237</v>
      </c>
      <c r="E101" s="786"/>
      <c r="F101" s="185" t="s">
        <v>89</v>
      </c>
      <c r="G101" s="152" t="s">
        <v>91</v>
      </c>
      <c r="H101" s="794">
        <f>[2]DB!$F$76</f>
        <v>112</v>
      </c>
      <c r="I101" s="755"/>
      <c r="J101" s="755">
        <f>[2]DB!$H$76</f>
        <v>112</v>
      </c>
      <c r="K101" s="755"/>
      <c r="L101" s="755">
        <f>[2]DB!$J$76</f>
        <v>112</v>
      </c>
      <c r="M101" s="755"/>
      <c r="N101" s="755">
        <f>[2]DB!$L$76</f>
        <v>112</v>
      </c>
      <c r="O101" s="755"/>
      <c r="P101" s="755">
        <f>[2]DB!$N$76</f>
        <v>112</v>
      </c>
      <c r="Q101" s="755"/>
      <c r="R101" s="755">
        <f>[2]DB!$P$76</f>
        <v>112</v>
      </c>
      <c r="S101" s="755"/>
      <c r="T101" s="755">
        <f>[2]DB!$R$76</f>
        <v>112</v>
      </c>
      <c r="U101" s="755"/>
      <c r="V101" s="755">
        <f>[2]DB!$T$76</f>
        <v>112</v>
      </c>
      <c r="W101" s="755"/>
      <c r="X101" s="755">
        <f>[2]DB!$V$76</f>
        <v>0</v>
      </c>
      <c r="Y101" s="755"/>
      <c r="Z101" s="755">
        <f>[2]DB!$X$76</f>
        <v>112</v>
      </c>
      <c r="AA101" s="755"/>
      <c r="AB101" s="755">
        <f>[2]DB!$Z$76</f>
        <v>112</v>
      </c>
      <c r="AC101" s="755"/>
      <c r="AD101" s="755">
        <f>[2]DB!$AB$76</f>
        <v>112</v>
      </c>
      <c r="AE101" s="755"/>
      <c r="AF101" s="755">
        <f>[2]DB!$AD$76</f>
        <v>112</v>
      </c>
      <c r="AG101" s="755"/>
      <c r="AH101" s="755">
        <f>[2]DB!$AF$76</f>
        <v>112</v>
      </c>
      <c r="AI101" s="755"/>
      <c r="AJ101" s="755">
        <f>[2]DB!$AH$76</f>
        <v>112</v>
      </c>
      <c r="AK101" s="755"/>
      <c r="AL101" s="755">
        <f>[2]DB!$AJ$76</f>
        <v>112</v>
      </c>
      <c r="AM101" s="755"/>
      <c r="AN101" s="755">
        <f>[2]DB!$AL$76</f>
        <v>112</v>
      </c>
      <c r="AO101" s="755"/>
      <c r="AP101" s="755">
        <f>[2]DB!$AN$76</f>
        <v>112</v>
      </c>
      <c r="AQ101" s="755"/>
      <c r="AR101" s="755">
        <f>[2]DB!$AP$76</f>
        <v>112</v>
      </c>
      <c r="AS101" s="755"/>
      <c r="AT101" s="755">
        <f>[2]DB!$AR$76</f>
        <v>112</v>
      </c>
      <c r="AU101" s="755"/>
      <c r="AV101" s="755">
        <f>[2]DB!$AT$76</f>
        <v>112</v>
      </c>
      <c r="AW101" s="755"/>
      <c r="AX101" s="755">
        <f>[2]DB!$AV$76</f>
        <v>112</v>
      </c>
      <c r="AY101" s="755"/>
      <c r="AZ101" s="755">
        <f>[2]DB!$AX$76</f>
        <v>112</v>
      </c>
      <c r="BA101" s="755"/>
      <c r="BB101" s="755">
        <f>[2]DB!$AZ$76</f>
        <v>112</v>
      </c>
      <c r="BC101" s="755"/>
      <c r="BD101" s="755">
        <f>[2]DB!$BB$76</f>
        <v>112</v>
      </c>
      <c r="BE101" s="755"/>
      <c r="BF101" s="755">
        <f>[2]DB!$BD$76</f>
        <v>112</v>
      </c>
      <c r="BG101" s="755"/>
      <c r="BH101" s="755">
        <f>[2]DB!$BF$76</f>
        <v>112</v>
      </c>
      <c r="BI101" s="755"/>
      <c r="BJ101" s="755">
        <f>[2]DB!$BH$76</f>
        <v>112</v>
      </c>
      <c r="BK101" s="755"/>
      <c r="BL101" s="755">
        <f>[2]DB!$BJ$76</f>
        <v>112</v>
      </c>
      <c r="BM101" s="755"/>
      <c r="BN101" s="755">
        <f>[2]DB!$BL$76</f>
        <v>112</v>
      </c>
      <c r="BO101" s="755"/>
      <c r="BP101" s="755">
        <f>[2]DB!$BN$76</f>
        <v>112</v>
      </c>
      <c r="BQ101" s="755"/>
      <c r="BR101" s="755">
        <f>[2]DB!$BP$76</f>
        <v>112</v>
      </c>
      <c r="BS101" s="755"/>
      <c r="BT101" s="755">
        <f>[2]DB!$BR$76</f>
        <v>112</v>
      </c>
      <c r="BU101" s="755"/>
      <c r="BV101" s="755">
        <f>[2]DB!$BT$76</f>
        <v>112</v>
      </c>
      <c r="BW101" s="755"/>
      <c r="BX101" s="755">
        <f>[2]DB!$BV$76</f>
        <v>112</v>
      </c>
      <c r="BY101" s="755"/>
      <c r="BZ101" s="755">
        <f>[2]DB!$BX$76</f>
        <v>112</v>
      </c>
      <c r="CA101" s="755"/>
      <c r="CB101" s="755">
        <f>[2]DB!$BZ$76</f>
        <v>112</v>
      </c>
      <c r="CC101" s="755"/>
      <c r="CD101" s="755">
        <f>[2]DB!$CB$76</f>
        <v>112</v>
      </c>
      <c r="CE101" s="755"/>
      <c r="CF101" s="755">
        <f>[2]DB!$CD$76</f>
        <v>112</v>
      </c>
      <c r="CG101" s="755"/>
      <c r="CH101" s="755">
        <f>[2]DB!$CF$76</f>
        <v>112</v>
      </c>
      <c r="CI101" s="755"/>
      <c r="CJ101" s="755">
        <f>[2]DB!$CH$76</f>
        <v>112</v>
      </c>
      <c r="CK101" s="755"/>
      <c r="CL101" s="755">
        <f>[2]DB!$CJ$76</f>
        <v>112</v>
      </c>
      <c r="CM101" s="755"/>
      <c r="CN101" s="755">
        <f>[2]DB!$CL$76</f>
        <v>112</v>
      </c>
      <c r="CO101" s="755"/>
      <c r="CP101" s="755">
        <f>[2]DB!$CN$76</f>
        <v>112</v>
      </c>
      <c r="CQ101" s="755"/>
      <c r="CR101" s="755">
        <f>[2]DB!$CP$76</f>
        <v>112</v>
      </c>
      <c r="CS101" s="755"/>
      <c r="CT101" s="755">
        <f>[2]DB!$CR$76</f>
        <v>112</v>
      </c>
      <c r="CU101" s="755"/>
      <c r="CV101" s="755">
        <f>[2]DB!$CT$76</f>
        <v>112</v>
      </c>
      <c r="CW101" s="755"/>
      <c r="CX101" s="755">
        <f>[2]DB!$CV$76</f>
        <v>112</v>
      </c>
      <c r="CY101" s="781"/>
      <c r="CZ101" s="172"/>
      <c r="DA101" s="200"/>
      <c r="DB101" s="192"/>
      <c r="ACW101" s="3">
        <f>[3]DB!$ACT$121</f>
        <v>0</v>
      </c>
      <c r="ACY101" s="3">
        <f>[3]DB!$ACV$121</f>
        <v>0</v>
      </c>
      <c r="ADA101" s="3">
        <f>[3]DB!$ACX$121</f>
        <v>0</v>
      </c>
      <c r="ADC101" s="3">
        <f>[3]DB!$ACZ$121</f>
        <v>0</v>
      </c>
      <c r="ADE101" s="3">
        <f>[3]DB!$ADB$121</f>
        <v>0</v>
      </c>
      <c r="ADG101" s="3">
        <f>[3]DB!$ADD$121</f>
        <v>0</v>
      </c>
      <c r="ADI101" s="3">
        <f>[3]DB!$ADF$121</f>
        <v>0</v>
      </c>
      <c r="ADK101" s="3">
        <f>[3]DB!$ADH$121</f>
        <v>0</v>
      </c>
      <c r="ADM101" s="3">
        <f>[3]DB!$ADJ$121</f>
        <v>0</v>
      </c>
      <c r="ADO101" s="3">
        <f>[3]DB!$ADL$121</f>
        <v>0</v>
      </c>
      <c r="ADQ101" s="3">
        <f>[3]DB!$ADN$121</f>
        <v>0</v>
      </c>
      <c r="ADS101" s="3">
        <f>[3]DB!$ADP$121</f>
        <v>0</v>
      </c>
      <c r="ADU101" s="3">
        <f>[3]DB!$ADR$121</f>
        <v>0</v>
      </c>
      <c r="ADW101" s="3">
        <f>[3]DB!$ADT$121</f>
        <v>0</v>
      </c>
      <c r="ADY101" s="3">
        <f>[3]DB!$ADV$121</f>
        <v>0</v>
      </c>
      <c r="AEA101" s="3">
        <f>[3]DB!$ADX$121</f>
        <v>0</v>
      </c>
      <c r="AEC101" s="3">
        <f>[3]DB!$ADZ$121</f>
        <v>0</v>
      </c>
      <c r="AEE101" s="3">
        <f>[3]DB!$AEB$121</f>
        <v>0</v>
      </c>
      <c r="AEG101" s="3">
        <f>[3]DB!$AED$121</f>
        <v>0</v>
      </c>
      <c r="AEI101" s="3">
        <f>[3]DB!$AEF$121</f>
        <v>0</v>
      </c>
      <c r="AEK101" s="3">
        <f>[3]DB!$AEH$121</f>
        <v>0</v>
      </c>
      <c r="AEM101" s="3">
        <f>[3]DB!$AEJ$121</f>
        <v>0</v>
      </c>
      <c r="AEO101" s="3">
        <f>[3]DB!$AEL$121</f>
        <v>0</v>
      </c>
      <c r="AEQ101" s="3">
        <f>[3]DB!$AEN$121</f>
        <v>0</v>
      </c>
      <c r="AES101" s="3">
        <f>[3]DB!$AEP$121</f>
        <v>0</v>
      </c>
      <c r="AEU101" s="3">
        <f>[3]DB!$AER$121</f>
        <v>0</v>
      </c>
      <c r="AEW101" s="3">
        <f>[3]DB!$AET$121</f>
        <v>0</v>
      </c>
      <c r="AEY101" s="3">
        <f>[3]DB!$AEV$121</f>
        <v>0</v>
      </c>
      <c r="AFA101" s="3">
        <f>[3]DB!$AEX$121</f>
        <v>0</v>
      </c>
      <c r="AFC101" s="3">
        <f>[3]DB!$AEZ$121</f>
        <v>0</v>
      </c>
      <c r="AFE101" s="3">
        <f>[3]DB!$AFB$121</f>
        <v>0</v>
      </c>
      <c r="AFG101" s="3">
        <f>[3]DB!$AFD$121</f>
        <v>0</v>
      </c>
      <c r="AFI101" s="3">
        <f>[3]DB!$AFF$121</f>
        <v>0</v>
      </c>
      <c r="AFK101" s="3">
        <f>[3]DB!$AFH$121</f>
        <v>0</v>
      </c>
      <c r="AFM101" s="3">
        <f>[3]DB!$AFJ$121</f>
        <v>0</v>
      </c>
      <c r="AFO101" s="3">
        <f>[3]DB!$AFL$121</f>
        <v>0</v>
      </c>
      <c r="AFQ101" s="3">
        <f>[3]DB!$AFN$121</f>
        <v>0</v>
      </c>
      <c r="AFS101" s="3">
        <f>[3]DB!$AFP$121</f>
        <v>0</v>
      </c>
      <c r="AFU101" s="3">
        <f>[3]DB!$AFR$121</f>
        <v>0</v>
      </c>
      <c r="AFW101" s="3">
        <f>[3]DB!$AFT$121</f>
        <v>0</v>
      </c>
      <c r="AFY101" s="3">
        <f>[3]DB!$AFV$121</f>
        <v>0</v>
      </c>
      <c r="AGA101" s="3">
        <f>[3]DB!$AFX$121</f>
        <v>0</v>
      </c>
      <c r="AGC101" s="3">
        <f>[3]DB!$AFZ$121</f>
        <v>0</v>
      </c>
      <c r="AGE101" s="3">
        <f>[3]DB!$AGB$121</f>
        <v>0</v>
      </c>
      <c r="AGG101" s="3">
        <f>[3]DB!$AGD$121</f>
        <v>0</v>
      </c>
      <c r="AGI101" s="3">
        <f>[3]DB!$AGF$121</f>
        <v>0</v>
      </c>
      <c r="AGK101" s="3">
        <f>[3]DB!$AGH$121</f>
        <v>0</v>
      </c>
      <c r="AGM101" s="3">
        <f>[3]DB!$AGJ$121</f>
        <v>0</v>
      </c>
    </row>
    <row r="102" spans="2:967" ht="20.100000000000001" customHeight="1" x14ac:dyDescent="0.25">
      <c r="B102" s="168"/>
      <c r="C102" s="783"/>
      <c r="D102" s="787"/>
      <c r="E102" s="788"/>
      <c r="F102" s="186" t="s">
        <v>90</v>
      </c>
      <c r="G102" s="153" t="s">
        <v>92</v>
      </c>
      <c r="H102" s="794">
        <f>[2]DB!$F$77</f>
        <v>0</v>
      </c>
      <c r="I102" s="755"/>
      <c r="J102" s="755">
        <f>[2]DB!$H$77</f>
        <v>0</v>
      </c>
      <c r="K102" s="755"/>
      <c r="L102" s="755">
        <f>[2]DB!$J$77</f>
        <v>0</v>
      </c>
      <c r="M102" s="755"/>
      <c r="N102" s="755">
        <f>[2]DB!$L$77</f>
        <v>0</v>
      </c>
      <c r="O102" s="755"/>
      <c r="P102" s="755">
        <f>[2]DB!$N$77</f>
        <v>2</v>
      </c>
      <c r="Q102" s="755"/>
      <c r="R102" s="755">
        <f>[2]DB!$P$77</f>
        <v>0</v>
      </c>
      <c r="S102" s="755"/>
      <c r="T102" s="755">
        <f>[2]DB!$R$77</f>
        <v>1</v>
      </c>
      <c r="U102" s="755"/>
      <c r="V102" s="755">
        <f>[2]DB!$T$77</f>
        <v>0</v>
      </c>
      <c r="W102" s="755"/>
      <c r="X102" s="755">
        <f>[2]DB!$V$77</f>
        <v>1</v>
      </c>
      <c r="Y102" s="755"/>
      <c r="Z102" s="755">
        <f>[2]DB!$X$77</f>
        <v>0</v>
      </c>
      <c r="AA102" s="755"/>
      <c r="AB102" s="755">
        <f>[2]DB!$Z$77</f>
        <v>0</v>
      </c>
      <c r="AC102" s="755"/>
      <c r="AD102" s="755">
        <f>[2]DB!$AB$77</f>
        <v>0</v>
      </c>
      <c r="AE102" s="755"/>
      <c r="AF102" s="755">
        <f>[2]DB!$AD$77</f>
        <v>0</v>
      </c>
      <c r="AG102" s="755"/>
      <c r="AH102" s="755">
        <f>[2]DB!$AF$77</f>
        <v>2</v>
      </c>
      <c r="AI102" s="755"/>
      <c r="AJ102" s="755">
        <f>[2]DB!$AH$77</f>
        <v>0</v>
      </c>
      <c r="AK102" s="755"/>
      <c r="AL102" s="755">
        <f>[2]DB!$AJ$77</f>
        <v>1</v>
      </c>
      <c r="AM102" s="755"/>
      <c r="AN102" s="755">
        <f>[2]DB!$AL$77</f>
        <v>0</v>
      </c>
      <c r="AO102" s="755"/>
      <c r="AP102" s="755">
        <f>[2]DB!$AN$77</f>
        <v>1</v>
      </c>
      <c r="AQ102" s="755"/>
      <c r="AR102" s="755">
        <f>[2]DB!$AP$77</f>
        <v>0</v>
      </c>
      <c r="AS102" s="755"/>
      <c r="AT102" s="755">
        <f>[2]DB!$AR$77</f>
        <v>1</v>
      </c>
      <c r="AU102" s="755"/>
      <c r="AV102" s="755">
        <f>[2]DB!$AT$77</f>
        <v>0</v>
      </c>
      <c r="AW102" s="755"/>
      <c r="AX102" s="755">
        <f>[2]DB!$AV$77</f>
        <v>0</v>
      </c>
      <c r="AY102" s="755"/>
      <c r="AZ102" s="755">
        <f>[2]DB!$AX$77</f>
        <v>0</v>
      </c>
      <c r="BA102" s="755"/>
      <c r="BB102" s="755">
        <f>[2]DB!$AZ$77</f>
        <v>0</v>
      </c>
      <c r="BC102" s="755"/>
      <c r="BD102" s="755">
        <f>[2]DB!$BB$77</f>
        <v>0</v>
      </c>
      <c r="BE102" s="755"/>
      <c r="BF102" s="755">
        <f>[2]DB!$BD$77</f>
        <v>2</v>
      </c>
      <c r="BG102" s="755"/>
      <c r="BH102" s="755">
        <f>[2]DB!$BF$77</f>
        <v>0</v>
      </c>
      <c r="BI102" s="755"/>
      <c r="BJ102" s="755">
        <f>[2]DB!$BH$77</f>
        <v>1</v>
      </c>
      <c r="BK102" s="755"/>
      <c r="BL102" s="755">
        <f>[2]DB!$BJ$77</f>
        <v>0</v>
      </c>
      <c r="BM102" s="755"/>
      <c r="BN102" s="755">
        <f>[2]DB!$BL$77</f>
        <v>1</v>
      </c>
      <c r="BO102" s="755"/>
      <c r="BP102" s="755">
        <f>[2]DB!$BN$77</f>
        <v>0</v>
      </c>
      <c r="BQ102" s="755"/>
      <c r="BR102" s="755">
        <f>[2]DB!$BP$77</f>
        <v>1</v>
      </c>
      <c r="BS102" s="755"/>
      <c r="BT102" s="755">
        <f>[2]DB!$BR$77</f>
        <v>0</v>
      </c>
      <c r="BU102" s="755"/>
      <c r="BV102" s="755">
        <f>[2]DB!$BT$77</f>
        <v>0</v>
      </c>
      <c r="BW102" s="755"/>
      <c r="BX102" s="755">
        <f>[2]DB!$BV$77</f>
        <v>0</v>
      </c>
      <c r="BY102" s="755"/>
      <c r="BZ102" s="755">
        <f>[2]DB!$BX$77</f>
        <v>0</v>
      </c>
      <c r="CA102" s="755"/>
      <c r="CB102" s="755">
        <f>[2]DB!$BZ$77</f>
        <v>2</v>
      </c>
      <c r="CC102" s="755"/>
      <c r="CD102" s="755">
        <f>[2]DB!$CB$77</f>
        <v>0</v>
      </c>
      <c r="CE102" s="755"/>
      <c r="CF102" s="755">
        <f>[2]DB!$CD$77</f>
        <v>1</v>
      </c>
      <c r="CG102" s="755"/>
      <c r="CH102" s="755">
        <f>[2]DB!$CF$77</f>
        <v>0</v>
      </c>
      <c r="CI102" s="755"/>
      <c r="CJ102" s="755">
        <f>[2]DB!$CH$77</f>
        <v>1</v>
      </c>
      <c r="CK102" s="755"/>
      <c r="CL102" s="755">
        <f>[2]DB!$CJ$77</f>
        <v>0</v>
      </c>
      <c r="CM102" s="755"/>
      <c r="CN102" s="755">
        <f>[2]DB!$CL$77</f>
        <v>0</v>
      </c>
      <c r="CO102" s="755"/>
      <c r="CP102" s="755">
        <f>[2]DB!$CN$77</f>
        <v>0</v>
      </c>
      <c r="CQ102" s="755"/>
      <c r="CR102" s="755">
        <f>[2]DB!$CP$77</f>
        <v>0</v>
      </c>
      <c r="CS102" s="755"/>
      <c r="CT102" s="755">
        <f>[2]DB!$CR$77</f>
        <v>2</v>
      </c>
      <c r="CU102" s="755"/>
      <c r="CV102" s="755">
        <f>[2]DB!$CT$77</f>
        <v>0</v>
      </c>
      <c r="CW102" s="755"/>
      <c r="CX102" s="755">
        <f>[2]DB!$CV$77</f>
        <v>1</v>
      </c>
      <c r="CY102" s="781"/>
      <c r="CZ102" s="173"/>
      <c r="DA102" s="200"/>
      <c r="DB102" s="192"/>
    </row>
    <row r="103" spans="2:967" ht="20.100000000000001" customHeight="1" thickBot="1" x14ac:dyDescent="0.3">
      <c r="B103" s="168"/>
      <c r="C103" s="783"/>
      <c r="D103" s="787"/>
      <c r="E103" s="788"/>
      <c r="F103" s="789" t="s">
        <v>88</v>
      </c>
      <c r="G103" s="790"/>
      <c r="H103" s="752" t="str">
        <f>[2]DB!$F$78</f>
        <v>Stop charge at 1000H for dispersing cone cleaning and uptake accretion removal. Duration time is 30 mins.</v>
      </c>
      <c r="I103" s="753"/>
      <c r="J103" s="753"/>
      <c r="K103" s="753"/>
      <c r="L103" s="753"/>
      <c r="M103" s="753"/>
      <c r="N103" s="753"/>
      <c r="O103" s="753"/>
      <c r="P103" s="753"/>
      <c r="Q103" s="753"/>
      <c r="R103" s="753"/>
      <c r="S103" s="753"/>
      <c r="T103" s="753"/>
      <c r="U103" s="753"/>
      <c r="V103" s="753"/>
      <c r="W103" s="753"/>
      <c r="X103" s="753"/>
      <c r="Y103" s="753"/>
      <c r="Z103" s="753"/>
      <c r="AA103" s="753"/>
      <c r="AB103" s="753"/>
      <c r="AC103" s="753"/>
      <c r="AD103" s="753"/>
      <c r="AE103" s="753"/>
      <c r="AF103" s="753"/>
      <c r="AG103" s="753"/>
      <c r="AH103" s="753"/>
      <c r="AI103" s="753"/>
      <c r="AJ103" s="753"/>
      <c r="AK103" s="753"/>
      <c r="AL103" s="753"/>
      <c r="AM103" s="753"/>
      <c r="AN103" s="753"/>
      <c r="AO103" s="753"/>
      <c r="AP103" s="753"/>
      <c r="AQ103" s="753"/>
      <c r="AR103" s="753"/>
      <c r="AS103" s="753"/>
      <c r="AT103" s="753"/>
      <c r="AU103" s="753"/>
      <c r="AV103" s="753"/>
      <c r="AW103" s="753"/>
      <c r="AX103" s="753"/>
      <c r="AY103" s="753"/>
      <c r="AZ103" s="753"/>
      <c r="BA103" s="753"/>
      <c r="BB103" s="753"/>
      <c r="BC103" s="753"/>
      <c r="BD103" s="753"/>
      <c r="BE103" s="753"/>
      <c r="BF103" s="753"/>
      <c r="BG103" s="753"/>
      <c r="BH103" s="753"/>
      <c r="BI103" s="753"/>
      <c r="BJ103" s="753"/>
      <c r="BK103" s="753"/>
      <c r="BL103" s="753"/>
      <c r="BM103" s="753"/>
      <c r="BN103" s="753"/>
      <c r="BO103" s="753"/>
      <c r="BP103" s="753"/>
      <c r="BQ103" s="753"/>
      <c r="BR103" s="753"/>
      <c r="BS103" s="753"/>
      <c r="BT103" s="753"/>
      <c r="BU103" s="753"/>
      <c r="BV103" s="753"/>
      <c r="BW103" s="753"/>
      <c r="BX103" s="753"/>
      <c r="BY103" s="753"/>
      <c r="BZ103" s="753"/>
      <c r="CA103" s="753"/>
      <c r="CB103" s="753"/>
      <c r="CC103" s="753"/>
      <c r="CD103" s="753"/>
      <c r="CE103" s="753"/>
      <c r="CF103" s="753"/>
      <c r="CG103" s="753"/>
      <c r="CH103" s="753"/>
      <c r="CI103" s="753"/>
      <c r="CJ103" s="753"/>
      <c r="CK103" s="753"/>
      <c r="CL103" s="753"/>
      <c r="CM103" s="753"/>
      <c r="CN103" s="753"/>
      <c r="CO103" s="753"/>
      <c r="CP103" s="753"/>
      <c r="CQ103" s="753"/>
      <c r="CR103" s="753"/>
      <c r="CS103" s="753"/>
      <c r="CT103" s="753"/>
      <c r="CU103" s="753"/>
      <c r="CV103" s="753"/>
      <c r="CW103" s="753"/>
      <c r="CX103" s="753"/>
      <c r="CY103" s="753"/>
      <c r="CZ103" s="754"/>
      <c r="DA103" s="200"/>
      <c r="DB103" s="192"/>
    </row>
    <row r="104" spans="2:967" ht="20.100000000000001" customHeight="1" x14ac:dyDescent="0.25">
      <c r="B104" s="168"/>
      <c r="C104" s="783"/>
      <c r="D104" s="787" t="s">
        <v>77</v>
      </c>
      <c r="E104" s="791"/>
      <c r="F104" s="182" t="s">
        <v>78</v>
      </c>
      <c r="G104" s="154" t="str">
        <f>[2]DB!$E$79</f>
        <v>UNDER REPAIR</v>
      </c>
      <c r="H104" s="220">
        <f>[2]DB!$F$79</f>
        <v>0</v>
      </c>
      <c r="I104" s="220">
        <f>[2]DB!$G$79</f>
        <v>0</v>
      </c>
      <c r="J104" s="220">
        <f>[2]DB!$H$79</f>
        <v>0</v>
      </c>
      <c r="K104" s="220">
        <f>[2]DB!$I$79</f>
        <v>0</v>
      </c>
      <c r="L104" s="220">
        <f>[2]DB!$J$79</f>
        <v>0</v>
      </c>
      <c r="M104" s="220">
        <f>[2]DB!$K$79</f>
        <v>0</v>
      </c>
      <c r="N104" s="220">
        <f>[2]DB!$L$79</f>
        <v>0</v>
      </c>
      <c r="O104" s="220">
        <f>[2]DB!$M$79</f>
        <v>0</v>
      </c>
      <c r="P104" s="220">
        <f>[2]DB!$N$79</f>
        <v>0</v>
      </c>
      <c r="Q104" s="220">
        <f>[2]DB!$O$79</f>
        <v>0</v>
      </c>
      <c r="R104" s="220">
        <f>[2]DB!$P$79</f>
        <v>0</v>
      </c>
      <c r="S104" s="220">
        <f>[2]DB!$Q$79</f>
        <v>0</v>
      </c>
      <c r="T104" s="220">
        <f>[2]DB!$R$79</f>
        <v>0</v>
      </c>
      <c r="U104" s="220">
        <f>[2]DB!$S$79</f>
        <v>0</v>
      </c>
      <c r="V104" s="220">
        <f>[2]DB!$T$79</f>
        <v>0</v>
      </c>
      <c r="W104" s="220">
        <f>[2]DB!$U$79</f>
        <v>0</v>
      </c>
      <c r="X104" s="220">
        <f>[2]DB!$V$79</f>
        <v>0</v>
      </c>
      <c r="Y104" s="220">
        <f>[2]DB!$W$79</f>
        <v>0</v>
      </c>
      <c r="Z104" s="220">
        <f>[2]DB!$X$79</f>
        <v>0</v>
      </c>
      <c r="AA104" s="220">
        <f>[2]DB!$Y$79</f>
        <v>0</v>
      </c>
      <c r="AB104" s="220">
        <f>[2]DB!$Z$79</f>
        <v>0</v>
      </c>
      <c r="AC104" s="220">
        <f>[2]DB!$AA$79</f>
        <v>0</v>
      </c>
      <c r="AD104" s="220">
        <f>[2]DB!$AB$79</f>
        <v>0</v>
      </c>
      <c r="AE104" s="220">
        <f>[2]DB!$AC$79</f>
        <v>0</v>
      </c>
      <c r="AF104" s="220">
        <f>[2]DB!$AD$79</f>
        <v>0</v>
      </c>
      <c r="AG104" s="220">
        <f>[2]DB!$AE$79</f>
        <v>0</v>
      </c>
      <c r="AH104" s="220">
        <f>[2]DB!$AF$79</f>
        <v>0</v>
      </c>
      <c r="AI104" s="220">
        <f>[2]DB!$AG$79</f>
        <v>0</v>
      </c>
      <c r="AJ104" s="220">
        <f>[2]DB!$AH$79</f>
        <v>0</v>
      </c>
      <c r="AK104" s="220">
        <f>[2]DB!$AI$79</f>
        <v>0</v>
      </c>
      <c r="AL104" s="220">
        <f>[2]DB!$AJ$79</f>
        <v>0</v>
      </c>
      <c r="AM104" s="220">
        <f>[2]DB!$AK$79</f>
        <v>0</v>
      </c>
      <c r="AN104" s="220">
        <f>[2]DB!$AL$79</f>
        <v>0</v>
      </c>
      <c r="AO104" s="220">
        <f>[2]DB!$AM$79</f>
        <v>0</v>
      </c>
      <c r="AP104" s="220">
        <f>[2]DB!$AN$79</f>
        <v>0</v>
      </c>
      <c r="AQ104" s="220">
        <f>[2]DB!$AO$79</f>
        <v>0</v>
      </c>
      <c r="AR104" s="220">
        <f>[2]DB!$AP$79</f>
        <v>0</v>
      </c>
      <c r="AS104" s="220">
        <f>[2]DB!$AQ$79</f>
        <v>0</v>
      </c>
      <c r="AT104" s="220">
        <f>[2]DB!$AR$79</f>
        <v>0</v>
      </c>
      <c r="AU104" s="220">
        <f>[2]DB!$AS$79</f>
        <v>0</v>
      </c>
      <c r="AV104" s="220">
        <f>[2]DB!$AT$79</f>
        <v>0</v>
      </c>
      <c r="AW104" s="220">
        <f>[2]DB!$AU$79</f>
        <v>0</v>
      </c>
      <c r="AX104" s="220">
        <f>[2]DB!$AV$79</f>
        <v>0</v>
      </c>
      <c r="AY104" s="220">
        <f>[2]DB!$AW$79</f>
        <v>0</v>
      </c>
      <c r="AZ104" s="220">
        <f>[2]DB!$AX$79</f>
        <v>0</v>
      </c>
      <c r="BA104" s="220">
        <f>[2]DB!$AY$79</f>
        <v>0</v>
      </c>
      <c r="BB104" s="220">
        <f>[2]DB!$AZ$79</f>
        <v>0</v>
      </c>
      <c r="BC104" s="220">
        <f>[2]DB!$BA$79</f>
        <v>0</v>
      </c>
      <c r="BD104" s="220">
        <f>[2]DB!$BB$79</f>
        <v>0</v>
      </c>
      <c r="BE104" s="220">
        <f>[2]DB!$BC$79</f>
        <v>0</v>
      </c>
      <c r="BF104" s="220">
        <f>[2]DB!$BD$79</f>
        <v>0</v>
      </c>
      <c r="BG104" s="220">
        <f>[2]DB!$BE$79</f>
        <v>0</v>
      </c>
      <c r="BH104" s="220">
        <f>[2]DB!$BF$79</f>
        <v>0</v>
      </c>
      <c r="BI104" s="220">
        <f>[2]DB!$BG$79</f>
        <v>0</v>
      </c>
      <c r="BJ104" s="220">
        <f>[2]DB!$BH$79</f>
        <v>0</v>
      </c>
      <c r="BK104" s="220">
        <f>[2]DB!$BI$79</f>
        <v>0</v>
      </c>
      <c r="BL104" s="220">
        <f>[2]DB!$BJ$79</f>
        <v>0</v>
      </c>
      <c r="BM104" s="220">
        <f>[2]DB!$BK$79</f>
        <v>0</v>
      </c>
      <c r="BN104" s="220">
        <f>[2]DB!$BL$79</f>
        <v>0</v>
      </c>
      <c r="BO104" s="220">
        <f>[2]DB!$BM$79</f>
        <v>0</v>
      </c>
      <c r="BP104" s="220">
        <f>[2]DB!$BN$79</f>
        <v>0</v>
      </c>
      <c r="BQ104" s="220">
        <f>[2]DB!$BO$79</f>
        <v>0</v>
      </c>
      <c r="BR104" s="220">
        <f>[2]DB!$BP$79</f>
        <v>0</v>
      </c>
      <c r="BS104" s="220">
        <f>[2]DB!$BQ$79</f>
        <v>0</v>
      </c>
      <c r="BT104" s="220">
        <f>[2]DB!$BR$79</f>
        <v>0</v>
      </c>
      <c r="BU104" s="220">
        <f>[2]DB!$BS$79</f>
        <v>0</v>
      </c>
      <c r="BV104" s="220">
        <f>[2]DB!$BT$79</f>
        <v>0</v>
      </c>
      <c r="BW104" s="220">
        <f>[2]DB!$BU$79</f>
        <v>0</v>
      </c>
      <c r="BX104" s="220">
        <f>[2]DB!$BV$79</f>
        <v>0</v>
      </c>
      <c r="BY104" s="220">
        <f>[2]DB!$BW$79</f>
        <v>0</v>
      </c>
      <c r="BZ104" s="220">
        <f>[2]DB!$BX$79</f>
        <v>0</v>
      </c>
      <c r="CA104" s="220">
        <f>[2]DB!$BY$79</f>
        <v>0</v>
      </c>
      <c r="CB104" s="220">
        <f>[2]DB!$BZ$79</f>
        <v>0</v>
      </c>
      <c r="CC104" s="220">
        <f>[2]DB!$CA$79</f>
        <v>0</v>
      </c>
      <c r="CD104" s="220">
        <f>[2]DB!$CB$79</f>
        <v>0</v>
      </c>
      <c r="CE104" s="220">
        <f>[2]DB!$CC$79</f>
        <v>0</v>
      </c>
      <c r="CF104" s="220">
        <f>[2]DB!$CD$79</f>
        <v>0</v>
      </c>
      <c r="CG104" s="220">
        <f>[2]DB!$CE$79</f>
        <v>0</v>
      </c>
      <c r="CH104" s="220">
        <f>[2]DB!$CF$79</f>
        <v>0</v>
      </c>
      <c r="CI104" s="220">
        <f>[2]DB!$CG$79</f>
        <v>0</v>
      </c>
      <c r="CJ104" s="220">
        <f>[2]DB!$CH$79</f>
        <v>0</v>
      </c>
      <c r="CK104" s="220">
        <f>[2]DB!$CI$79</f>
        <v>0</v>
      </c>
      <c r="CL104" s="220">
        <f>[2]DB!$CJ$79</f>
        <v>0</v>
      </c>
      <c r="CM104" s="220">
        <f>[2]DB!$CK$79</f>
        <v>0</v>
      </c>
      <c r="CN104" s="220">
        <f>[2]DB!$CL$79</f>
        <v>0</v>
      </c>
      <c r="CO104" s="220">
        <f>[2]DB!$CM$79</f>
        <v>0</v>
      </c>
      <c r="CP104" s="220">
        <f>[2]DB!$CN$79</f>
        <v>0</v>
      </c>
      <c r="CQ104" s="220">
        <f>[2]DB!$CO$79</f>
        <v>0</v>
      </c>
      <c r="CR104" s="220">
        <f>[2]DB!$CP$79</f>
        <v>0</v>
      </c>
      <c r="CS104" s="220">
        <f>[2]DB!$CQ$79</f>
        <v>0</v>
      </c>
      <c r="CT104" s="220">
        <f>[2]DB!$CR$79</f>
        <v>0</v>
      </c>
      <c r="CU104" s="220">
        <f>[2]DB!$CS$79</f>
        <v>0</v>
      </c>
      <c r="CV104" s="220">
        <f>[2]DB!$CT$79</f>
        <v>0</v>
      </c>
      <c r="CW104" s="220">
        <f>[2]DB!$CU$79</f>
        <v>0</v>
      </c>
      <c r="CX104" s="220">
        <f>[2]DB!$CV$79</f>
        <v>0</v>
      </c>
      <c r="CY104" s="221">
        <f>[2]DB!$CW$79</f>
        <v>0</v>
      </c>
      <c r="CZ104" s="222"/>
      <c r="DA104" s="200"/>
      <c r="DB104" s="192"/>
    </row>
    <row r="105" spans="2:967" ht="20.100000000000001" customHeight="1" x14ac:dyDescent="0.25">
      <c r="B105" s="168"/>
      <c r="C105" s="783"/>
      <c r="D105" s="787"/>
      <c r="E105" s="791"/>
      <c r="F105" s="183" t="s">
        <v>79</v>
      </c>
      <c r="G105" s="155" t="str">
        <f>[2]DB!$E$80</f>
        <v>OPERATING</v>
      </c>
      <c r="H105" s="162" t="str">
        <f>[2]DB!$F$80</f>
        <v>s</v>
      </c>
      <c r="I105" s="163">
        <f>[2]DB!$G$80</f>
        <v>0</v>
      </c>
      <c r="J105" s="163" t="str">
        <f>[2]DB!$H$80</f>
        <v>s</v>
      </c>
      <c r="K105" s="163" t="str">
        <f>[2]DB!$I$80</f>
        <v>s</v>
      </c>
      <c r="L105" s="163" t="str">
        <f>[2]DB!$J$80</f>
        <v>s</v>
      </c>
      <c r="M105" s="163">
        <f>[2]DB!$K$80</f>
        <v>0</v>
      </c>
      <c r="N105" s="163" t="str">
        <f>[2]DB!$L$80</f>
        <v>s</v>
      </c>
      <c r="O105" s="163" t="str">
        <f>[2]DB!$M$80</f>
        <v>s</v>
      </c>
      <c r="P105" s="163" t="str">
        <f>[2]DB!$N$80</f>
        <v>s</v>
      </c>
      <c r="Q105" s="163">
        <f>[2]DB!$O$80</f>
        <v>0</v>
      </c>
      <c r="R105" s="163" t="str">
        <f>[2]DB!$P$80</f>
        <v>c</v>
      </c>
      <c r="S105" s="163" t="str">
        <f>[2]DB!$Q$80</f>
        <v>c</v>
      </c>
      <c r="T105" s="163" t="str">
        <f>[2]DB!$R$80</f>
        <v>c</v>
      </c>
      <c r="U105" s="163" t="str">
        <f>[2]DB!$S$80</f>
        <v>c</v>
      </c>
      <c r="V105" s="163" t="str">
        <f>[2]DB!$T$80</f>
        <v>c</v>
      </c>
      <c r="W105" s="163" t="str">
        <f>[2]DB!$U$80</f>
        <v>c</v>
      </c>
      <c r="X105" s="163" t="str">
        <f>[2]DB!$V$80</f>
        <v>c</v>
      </c>
      <c r="Y105" s="163" t="str">
        <f>[2]DB!$W$80</f>
        <v>c</v>
      </c>
      <c r="Z105" s="163" t="str">
        <f>[2]DB!$X$80</f>
        <v>c</v>
      </c>
      <c r="AA105" s="163" t="str">
        <f>[2]DB!$Y$80</f>
        <v>c</v>
      </c>
      <c r="AB105" s="163" t="str">
        <f>[2]DB!$Z$80</f>
        <v>c</v>
      </c>
      <c r="AC105" s="163" t="str">
        <f>[2]DB!$AA$80</f>
        <v>c</v>
      </c>
      <c r="AD105" s="163" t="str">
        <f>[2]DB!$AB$80</f>
        <v>c</v>
      </c>
      <c r="AE105" s="163" t="str">
        <f>[2]DB!$AC$80</f>
        <v>c</v>
      </c>
      <c r="AF105" s="163" t="str">
        <f>[2]DB!$AD$80</f>
        <v>c</v>
      </c>
      <c r="AG105" s="163" t="str">
        <f>[2]DB!$AE$80</f>
        <v>c</v>
      </c>
      <c r="AH105" s="163">
        <f>[2]DB!$AF$80</f>
        <v>0</v>
      </c>
      <c r="AI105" s="163">
        <f>[2]DB!$AG$80</f>
        <v>0</v>
      </c>
      <c r="AJ105" s="163">
        <f>[2]DB!$AH$80</f>
        <v>0</v>
      </c>
      <c r="AK105" s="163">
        <f>[2]DB!$AI$80</f>
        <v>0</v>
      </c>
      <c r="AL105" s="163">
        <f>[2]DB!$AJ$80</f>
        <v>0</v>
      </c>
      <c r="AM105" s="163">
        <f>[2]DB!$AK$80</f>
        <v>0</v>
      </c>
      <c r="AN105" s="163">
        <f>[2]DB!$AL$80</f>
        <v>0</v>
      </c>
      <c r="AO105" s="163">
        <f>[2]DB!$AM$80</f>
        <v>0</v>
      </c>
      <c r="AP105" s="163">
        <f>[2]DB!$AN$80</f>
        <v>0</v>
      </c>
      <c r="AQ105" s="163">
        <f>[2]DB!$AO$80</f>
        <v>0</v>
      </c>
      <c r="AR105" s="163">
        <f>[2]DB!$AP$80</f>
        <v>0</v>
      </c>
      <c r="AS105" s="163">
        <f>[2]DB!$AQ$80</f>
        <v>0</v>
      </c>
      <c r="AT105" s="163">
        <f>[2]DB!$AR$80</f>
        <v>0</v>
      </c>
      <c r="AU105" s="163">
        <f>[2]DB!$AS$80</f>
        <v>0</v>
      </c>
      <c r="AV105" s="163">
        <f>[2]DB!$AT$80</f>
        <v>0</v>
      </c>
      <c r="AW105" s="163" t="str">
        <f>[2]DB!$AU$80</f>
        <v>s</v>
      </c>
      <c r="AX105" s="163" t="str">
        <f>[2]DB!$AV$80</f>
        <v>s</v>
      </c>
      <c r="AY105" s="163" t="str">
        <f>[2]DB!$AW$80</f>
        <v>s</v>
      </c>
      <c r="AZ105" s="163" t="str">
        <f>[2]DB!$AX$80</f>
        <v>s</v>
      </c>
      <c r="BA105" s="163">
        <f>[2]DB!$AY$80</f>
        <v>0</v>
      </c>
      <c r="BB105" s="163" t="str">
        <f>[2]DB!$AZ$80</f>
        <v>s</v>
      </c>
      <c r="BC105" s="163" t="str">
        <f>[2]DB!$BA$80</f>
        <v>s</v>
      </c>
      <c r="BD105" s="163" t="str">
        <f>[2]DB!$BB$80</f>
        <v>s</v>
      </c>
      <c r="BE105" s="163">
        <f>[2]DB!$BC$80</f>
        <v>0</v>
      </c>
      <c r="BF105" s="163" t="str">
        <f>[2]DB!$BD$80</f>
        <v>s</v>
      </c>
      <c r="BG105" s="163" t="str">
        <f>[2]DB!$BE$80</f>
        <v>s</v>
      </c>
      <c r="BH105" s="163" t="str">
        <f>[2]DB!$BF$80</f>
        <v>s</v>
      </c>
      <c r="BI105" s="163">
        <f>[2]DB!$BG$80</f>
        <v>0</v>
      </c>
      <c r="BJ105" s="163" t="str">
        <f>[2]DB!$BH$80</f>
        <v>s</v>
      </c>
      <c r="BK105" s="163" t="str">
        <f>[2]DB!$BI$80</f>
        <v>s</v>
      </c>
      <c r="BL105" s="163" t="str">
        <f>[2]DB!$BJ$80</f>
        <v>s</v>
      </c>
      <c r="BM105" s="163">
        <f>[2]DB!$BK$80</f>
        <v>0</v>
      </c>
      <c r="BN105" s="163" t="str">
        <f>[2]DB!$BL$80</f>
        <v>c</v>
      </c>
      <c r="BO105" s="163" t="str">
        <f>[2]DB!$BM$80</f>
        <v>c</v>
      </c>
      <c r="BP105" s="163" t="str">
        <f>[2]DB!$BN$80</f>
        <v>c</v>
      </c>
      <c r="BQ105" s="163" t="str">
        <f>[2]DB!$BO$80</f>
        <v>c</v>
      </c>
      <c r="BR105" s="163" t="str">
        <f>[2]DB!$BP$80</f>
        <v>c</v>
      </c>
      <c r="BS105" s="163" t="str">
        <f>[2]DB!$BQ$80</f>
        <v>c</v>
      </c>
      <c r="BT105" s="163" t="str">
        <f>[2]DB!$BR$80</f>
        <v>c</v>
      </c>
      <c r="BU105" s="163" t="str">
        <f>[2]DB!$BS$80</f>
        <v>c</v>
      </c>
      <c r="BV105" s="163" t="str">
        <f>[2]DB!$BT$80</f>
        <v>c</v>
      </c>
      <c r="BW105" s="163" t="str">
        <f>[2]DB!$BU$80</f>
        <v>c</v>
      </c>
      <c r="BX105" s="163" t="str">
        <f>[2]DB!$BV$80</f>
        <v>c</v>
      </c>
      <c r="BY105" s="163" t="str">
        <f>[2]DB!$BW$80</f>
        <v>c</v>
      </c>
      <c r="BZ105" s="163" t="str">
        <f>[2]DB!$BX$80</f>
        <v>c</v>
      </c>
      <c r="CA105" s="163" t="str">
        <f>[2]DB!$BY$80</f>
        <v>c</v>
      </c>
      <c r="CB105" s="163" t="str">
        <f>[2]DB!$BZ$80</f>
        <v>c</v>
      </c>
      <c r="CC105" s="163" t="str">
        <f>[2]DB!$CA$80</f>
        <v>c</v>
      </c>
      <c r="CD105" s="163">
        <f>[2]DB!$CB$80</f>
        <v>0</v>
      </c>
      <c r="CE105" s="163">
        <f>[2]DB!$CC$80</f>
        <v>0</v>
      </c>
      <c r="CF105" s="163">
        <f>[2]DB!$CD$80</f>
        <v>0</v>
      </c>
      <c r="CG105" s="163">
        <f>[2]DB!$CE$80</f>
        <v>0</v>
      </c>
      <c r="CH105" s="163">
        <f>[2]DB!$CF$80</f>
        <v>0</v>
      </c>
      <c r="CI105" s="163">
        <f>[2]DB!$CG$80</f>
        <v>0</v>
      </c>
      <c r="CJ105" s="163">
        <f>[2]DB!$CH$80</f>
        <v>0</v>
      </c>
      <c r="CK105" s="163">
        <f>[2]DB!$CI$80</f>
        <v>0</v>
      </c>
      <c r="CL105" s="163">
        <f>[2]DB!$CJ$80</f>
        <v>0</v>
      </c>
      <c r="CM105" s="163">
        <f>[2]DB!$CK$80</f>
        <v>0</v>
      </c>
      <c r="CN105" s="163">
        <f>[2]DB!$CL$80</f>
        <v>0</v>
      </c>
      <c r="CO105" s="163">
        <f>[2]DB!$CM$80</f>
        <v>0</v>
      </c>
      <c r="CP105" s="163">
        <f>[2]DB!$CN$80</f>
        <v>0</v>
      </c>
      <c r="CQ105" s="163">
        <f>[2]DB!$CO$80</f>
        <v>0</v>
      </c>
      <c r="CR105" s="163" t="str">
        <f>[2]DB!$CP$80</f>
        <v>s</v>
      </c>
      <c r="CS105" s="163" t="str">
        <f>[2]DB!$CQ$80</f>
        <v>s</v>
      </c>
      <c r="CT105" s="163" t="str">
        <f>[2]DB!$CR$80</f>
        <v>s</v>
      </c>
      <c r="CU105" s="163" t="str">
        <f>[2]DB!$CS$80</f>
        <v>s</v>
      </c>
      <c r="CV105" s="163">
        <f>[2]DB!$CT$80</f>
        <v>0</v>
      </c>
      <c r="CW105" s="163" t="str">
        <f>[2]DB!$CU$80</f>
        <v>s</v>
      </c>
      <c r="CX105" s="163" t="str">
        <f>[2]DB!$CV$80</f>
        <v>s</v>
      </c>
      <c r="CY105" s="169" t="str">
        <f>[2]DB!$CW$80</f>
        <v>s</v>
      </c>
      <c r="CZ105" s="174"/>
      <c r="DA105" s="200"/>
      <c r="DB105" s="192"/>
    </row>
    <row r="106" spans="2:967" ht="20.100000000000001" customHeight="1" x14ac:dyDescent="0.25">
      <c r="B106" s="168"/>
      <c r="C106" s="783"/>
      <c r="D106" s="787"/>
      <c r="E106" s="791"/>
      <c r="F106" s="183" t="s">
        <v>80</v>
      </c>
      <c r="G106" s="155" t="str">
        <f>[2]DB!$E$81</f>
        <v>OPERATING</v>
      </c>
      <c r="H106" s="162">
        <f>[2]DB!$F$81</f>
        <v>0</v>
      </c>
      <c r="I106" s="163">
        <f>[2]DB!$G$81</f>
        <v>0</v>
      </c>
      <c r="J106" s="163">
        <f>[2]DB!$H$81</f>
        <v>0</v>
      </c>
      <c r="K106" s="163">
        <f>[2]DB!$I$81</f>
        <v>0</v>
      </c>
      <c r="L106" s="163">
        <f>[2]DB!$J$81</f>
        <v>0</v>
      </c>
      <c r="M106" s="163">
        <f>[2]DB!$K$81</f>
        <v>0</v>
      </c>
      <c r="N106" s="163">
        <f>[2]DB!$L$81</f>
        <v>0</v>
      </c>
      <c r="O106" s="163">
        <f>[2]DB!$M$81</f>
        <v>0</v>
      </c>
      <c r="P106" s="163">
        <f>[2]DB!$N$81</f>
        <v>0</v>
      </c>
      <c r="Q106" s="163">
        <f>[2]DB!$O$81</f>
        <v>0</v>
      </c>
      <c r="R106" s="163">
        <f>[2]DB!$P$81</f>
        <v>0</v>
      </c>
      <c r="S106" s="163" t="str">
        <f>[2]DB!$Q$81</f>
        <v>s</v>
      </c>
      <c r="T106" s="163" t="str">
        <f>[2]DB!$R$81</f>
        <v>s</v>
      </c>
      <c r="U106" s="163" t="str">
        <f>[2]DB!$S$81</f>
        <v>s</v>
      </c>
      <c r="V106" s="163" t="str">
        <f>[2]DB!$T$81</f>
        <v>s</v>
      </c>
      <c r="W106" s="163">
        <f>[2]DB!$U$81</f>
        <v>0</v>
      </c>
      <c r="X106" s="163" t="str">
        <f>[2]DB!$V$81</f>
        <v>s</v>
      </c>
      <c r="Y106" s="163" t="str">
        <f>[2]DB!$W$81</f>
        <v>s</v>
      </c>
      <c r="Z106" s="163" t="str">
        <f>[2]DB!$X$81</f>
        <v>s</v>
      </c>
      <c r="AA106" s="163">
        <f>[2]DB!$Y$81</f>
        <v>0</v>
      </c>
      <c r="AB106" s="163" t="str">
        <f>[2]DB!$Z$81</f>
        <v>s</v>
      </c>
      <c r="AC106" s="163" t="str">
        <f>[2]DB!$AA$81</f>
        <v>s</v>
      </c>
      <c r="AD106" s="163" t="str">
        <f>[2]DB!$AB$81</f>
        <v>s</v>
      </c>
      <c r="AE106" s="163">
        <f>[2]DB!$AC$81</f>
        <v>0</v>
      </c>
      <c r="AF106" s="163" t="str">
        <f>[2]DB!$AD$81</f>
        <v>c</v>
      </c>
      <c r="AG106" s="163" t="str">
        <f>[2]DB!$AE$81</f>
        <v>c</v>
      </c>
      <c r="AH106" s="163" t="str">
        <f>[2]DB!$AF$81</f>
        <v>c</v>
      </c>
      <c r="AI106" s="163" t="str">
        <f>[2]DB!$AG$81</f>
        <v>c</v>
      </c>
      <c r="AJ106" s="163" t="str">
        <f>[2]DB!$AH$81</f>
        <v>c</v>
      </c>
      <c r="AK106" s="163" t="str">
        <f>[2]DB!$AI$81</f>
        <v>c</v>
      </c>
      <c r="AL106" s="163" t="str">
        <f>[2]DB!$AJ$81</f>
        <v>c</v>
      </c>
      <c r="AM106" s="163" t="str">
        <f>[2]DB!$AK$81</f>
        <v>c</v>
      </c>
      <c r="AN106" s="163" t="str">
        <f>[2]DB!$AL$81</f>
        <v>c</v>
      </c>
      <c r="AO106" s="163" t="str">
        <f>[2]DB!$AM$81</f>
        <v>c</v>
      </c>
      <c r="AP106" s="163" t="str">
        <f>[2]DB!$AN$81</f>
        <v>c</v>
      </c>
      <c r="AQ106" s="163" t="str">
        <f>[2]DB!$AO$81</f>
        <v>c</v>
      </c>
      <c r="AR106" s="163" t="str">
        <f>[2]DB!$AP$81</f>
        <v>c</v>
      </c>
      <c r="AS106" s="163" t="str">
        <f>[2]DB!$AQ$81</f>
        <v>c</v>
      </c>
      <c r="AT106" s="163" t="str">
        <f>[2]DB!$AR$81</f>
        <v>c</v>
      </c>
      <c r="AU106" s="163" t="str">
        <f>[2]DB!$AS$81</f>
        <v>c</v>
      </c>
      <c r="AV106" s="163">
        <f>[2]DB!$AT$81</f>
        <v>0</v>
      </c>
      <c r="AW106" s="163">
        <f>[2]DB!$AU$81</f>
        <v>0</v>
      </c>
      <c r="AX106" s="163">
        <f>[2]DB!$AV$81</f>
        <v>0</v>
      </c>
      <c r="AY106" s="163">
        <f>[2]DB!$AW$81</f>
        <v>0</v>
      </c>
      <c r="AZ106" s="163">
        <f>[2]DB!$AX$81</f>
        <v>0</v>
      </c>
      <c r="BA106" s="163">
        <f>[2]DB!$AY$81</f>
        <v>0</v>
      </c>
      <c r="BB106" s="163">
        <f>[2]DB!$AZ$81</f>
        <v>0</v>
      </c>
      <c r="BC106" s="163">
        <f>[2]DB!$BA$81</f>
        <v>0</v>
      </c>
      <c r="BD106" s="163">
        <f>[2]DB!$BB$81</f>
        <v>0</v>
      </c>
      <c r="BE106" s="163">
        <f>[2]DB!$BC$81</f>
        <v>0</v>
      </c>
      <c r="BF106" s="163">
        <f>[2]DB!$BD$81</f>
        <v>0</v>
      </c>
      <c r="BG106" s="163">
        <f>[2]DB!$BE$81</f>
        <v>0</v>
      </c>
      <c r="BH106" s="163">
        <f>[2]DB!$BF$81</f>
        <v>0</v>
      </c>
      <c r="BI106" s="163">
        <f>[2]DB!$BG$81</f>
        <v>0</v>
      </c>
      <c r="BJ106" s="163">
        <f>[2]DB!$BH$81</f>
        <v>0</v>
      </c>
      <c r="BK106" s="163">
        <f>[2]DB!$BI$81</f>
        <v>0</v>
      </c>
      <c r="BL106" s="163">
        <f>[2]DB!$BJ$81</f>
        <v>0</v>
      </c>
      <c r="BM106" s="163">
        <f>[2]DB!$BK$81</f>
        <v>0</v>
      </c>
      <c r="BN106" s="163" t="str">
        <f>[2]DB!$BL$81</f>
        <v>s</v>
      </c>
      <c r="BO106" s="163" t="str">
        <f>[2]DB!$BM$81</f>
        <v>s</v>
      </c>
      <c r="BP106" s="163" t="str">
        <f>[2]DB!$BN$81</f>
        <v>s</v>
      </c>
      <c r="BQ106" s="163" t="str">
        <f>[2]DB!$BO$81</f>
        <v>s</v>
      </c>
      <c r="BR106" s="163">
        <f>[2]DB!$BP$81</f>
        <v>0</v>
      </c>
      <c r="BS106" s="163" t="str">
        <f>[2]DB!$BQ$81</f>
        <v>s</v>
      </c>
      <c r="BT106" s="163" t="str">
        <f>[2]DB!$BR$81</f>
        <v>s</v>
      </c>
      <c r="BU106" s="163" t="str">
        <f>[2]DB!$BS$81</f>
        <v>s</v>
      </c>
      <c r="BV106" s="163">
        <f>[2]DB!$BT$81</f>
        <v>0</v>
      </c>
      <c r="BW106" s="163" t="str">
        <f>[2]DB!$BU$81</f>
        <v>s</v>
      </c>
      <c r="BX106" s="163" t="str">
        <f>[2]DB!$BV$81</f>
        <v>s</v>
      </c>
      <c r="BY106" s="163" t="str">
        <f>[2]DB!$BW$81</f>
        <v>s</v>
      </c>
      <c r="BZ106" s="163">
        <f>[2]DB!$BX$81</f>
        <v>0</v>
      </c>
      <c r="CA106" s="163" t="str">
        <f>[2]DB!$BY$81</f>
        <v>c</v>
      </c>
      <c r="CB106" s="163" t="str">
        <f>[2]DB!$BZ$81</f>
        <v>c</v>
      </c>
      <c r="CC106" s="163" t="str">
        <f>[2]DB!$CA$81</f>
        <v>c</v>
      </c>
      <c r="CD106" s="163" t="str">
        <f>[2]DB!$CB$81</f>
        <v>c</v>
      </c>
      <c r="CE106" s="163" t="str">
        <f>[2]DB!$CC$81</f>
        <v>c</v>
      </c>
      <c r="CF106" s="163" t="str">
        <f>[2]DB!$CD$81</f>
        <v>c</v>
      </c>
      <c r="CG106" s="163" t="str">
        <f>[2]DB!$CE$81</f>
        <v>c</v>
      </c>
      <c r="CH106" s="163" t="str">
        <f>[2]DB!$CF$81</f>
        <v>c</v>
      </c>
      <c r="CI106" s="163" t="str">
        <f>[2]DB!$CG$81</f>
        <v>c</v>
      </c>
      <c r="CJ106" s="163" t="str">
        <f>[2]DB!$CH$81</f>
        <v>c</v>
      </c>
      <c r="CK106" s="163" t="str">
        <f>[2]DB!$CI$81</f>
        <v>c</v>
      </c>
      <c r="CL106" s="163" t="str">
        <f>[2]DB!$CJ$81</f>
        <v>c</v>
      </c>
      <c r="CM106" s="163" t="str">
        <f>[2]DB!$CK$81</f>
        <v>c</v>
      </c>
      <c r="CN106" s="163" t="str">
        <f>[2]DB!$CL$81</f>
        <v>c</v>
      </c>
      <c r="CO106" s="163" t="str">
        <f>[2]DB!$CM$81</f>
        <v>c</v>
      </c>
      <c r="CP106" s="163" t="str">
        <f>[2]DB!$CN$81</f>
        <v>c</v>
      </c>
      <c r="CQ106" s="163">
        <f>[2]DB!$CO$81</f>
        <v>0</v>
      </c>
      <c r="CR106" s="163">
        <f>[2]DB!$CP$81</f>
        <v>0</v>
      </c>
      <c r="CS106" s="163">
        <f>[2]DB!$CQ$81</f>
        <v>0</v>
      </c>
      <c r="CT106" s="163">
        <f>[2]DB!$CR$81</f>
        <v>0</v>
      </c>
      <c r="CU106" s="163">
        <f>[2]DB!$CS$81</f>
        <v>0</v>
      </c>
      <c r="CV106" s="163">
        <f>[2]DB!$CT$81</f>
        <v>0</v>
      </c>
      <c r="CW106" s="163">
        <f>[2]DB!$CU$81</f>
        <v>0</v>
      </c>
      <c r="CX106" s="163">
        <f>[2]DB!$CV$81</f>
        <v>0</v>
      </c>
      <c r="CY106" s="169">
        <f>[2]DB!$CW$81</f>
        <v>0</v>
      </c>
      <c r="CZ106" s="174"/>
      <c r="DA106" s="200"/>
      <c r="DB106" s="192"/>
    </row>
    <row r="107" spans="2:967" ht="20.100000000000001" customHeight="1" x14ac:dyDescent="0.25">
      <c r="B107" s="168"/>
      <c r="C107" s="783"/>
      <c r="D107" s="787"/>
      <c r="E107" s="791"/>
      <c r="F107" s="183" t="s">
        <v>81</v>
      </c>
      <c r="G107" s="155" t="str">
        <f>[2]DB!$E$82</f>
        <v>OPERATING</v>
      </c>
      <c r="H107" s="217" t="str">
        <f>[2]DB!$F$82</f>
        <v>c</v>
      </c>
      <c r="I107" s="217" t="str">
        <f>[2]DB!$G$82</f>
        <v>c</v>
      </c>
      <c r="J107" s="217" t="str">
        <f>[2]DB!$H$82</f>
        <v>c</v>
      </c>
      <c r="K107" s="217" t="str">
        <f>[2]DB!$I$82</f>
        <v>c</v>
      </c>
      <c r="L107" s="217" t="str">
        <f>[2]DB!$J$82</f>
        <v>c</v>
      </c>
      <c r="M107" s="217" t="str">
        <f>[2]DB!$K$82</f>
        <v>c</v>
      </c>
      <c r="N107" s="217" t="str">
        <f>[2]DB!$L$82</f>
        <v>c</v>
      </c>
      <c r="O107" s="217" t="str">
        <f>[2]DB!$M$82</f>
        <v>c</v>
      </c>
      <c r="P107" s="217" t="str">
        <f>[2]DB!$N$82</f>
        <v>c</v>
      </c>
      <c r="Q107" s="217">
        <f>[2]DB!$O$82</f>
        <v>0</v>
      </c>
      <c r="R107" s="217">
        <f>[2]DB!$P$82</f>
        <v>0</v>
      </c>
      <c r="S107" s="217">
        <f>[2]DB!$Q$82</f>
        <v>0</v>
      </c>
      <c r="T107" s="217">
        <f>[2]DB!$R$82</f>
        <v>0</v>
      </c>
      <c r="U107" s="217">
        <f>[2]DB!$S$82</f>
        <v>0</v>
      </c>
      <c r="V107" s="217">
        <f>[2]DB!$T$82</f>
        <v>0</v>
      </c>
      <c r="W107" s="217">
        <f>[2]DB!$U$82</f>
        <v>0</v>
      </c>
      <c r="X107" s="217">
        <f>[2]DB!$V$82</f>
        <v>0</v>
      </c>
      <c r="Y107" s="217">
        <f>[2]DB!$W$82</f>
        <v>0</v>
      </c>
      <c r="Z107" s="217">
        <f>[2]DB!$X$82</f>
        <v>0</v>
      </c>
      <c r="AA107" s="217">
        <f>[2]DB!$Y$82</f>
        <v>0</v>
      </c>
      <c r="AB107" s="217">
        <f>[2]DB!$Z$82</f>
        <v>0</v>
      </c>
      <c r="AC107" s="217">
        <f>[2]DB!$AA$82</f>
        <v>0</v>
      </c>
      <c r="AD107" s="217">
        <f>[2]DB!$AB$82</f>
        <v>0</v>
      </c>
      <c r="AE107" s="217">
        <f>[2]DB!$AC$82</f>
        <v>0</v>
      </c>
      <c r="AF107" s="217">
        <f>[2]DB!$AD$82</f>
        <v>0</v>
      </c>
      <c r="AG107" s="217">
        <f>[2]DB!$AE$82</f>
        <v>0</v>
      </c>
      <c r="AH107" s="217">
        <f>[2]DB!$AF$82</f>
        <v>0</v>
      </c>
      <c r="AI107" s="217" t="str">
        <f>[2]DB!$AG$82</f>
        <v>s</v>
      </c>
      <c r="AJ107" s="217" t="str">
        <f>[2]DB!$AH$82</f>
        <v>s</v>
      </c>
      <c r="AK107" s="217" t="str">
        <f>[2]DB!$AI$82</f>
        <v>s</v>
      </c>
      <c r="AL107" s="217" t="str">
        <f>[2]DB!$AJ$82</f>
        <v>s</v>
      </c>
      <c r="AM107" s="217">
        <f>[2]DB!$AK$82</f>
        <v>0</v>
      </c>
      <c r="AN107" s="217" t="str">
        <f>[2]DB!$AL$82</f>
        <v>s</v>
      </c>
      <c r="AO107" s="217" t="str">
        <f>[2]DB!$AM$82</f>
        <v>s</v>
      </c>
      <c r="AP107" s="217" t="str">
        <f>[2]DB!$AN$82</f>
        <v>s</v>
      </c>
      <c r="AQ107" s="217">
        <f>[2]DB!$AO$82</f>
        <v>0</v>
      </c>
      <c r="AR107" s="217" t="str">
        <f>[2]DB!$AP$82</f>
        <v>s</v>
      </c>
      <c r="AS107" s="217" t="str">
        <f>[2]DB!$AQ$82</f>
        <v>s</v>
      </c>
      <c r="AT107" s="217" t="str">
        <f>[2]DB!$AR$82</f>
        <v>s</v>
      </c>
      <c r="AU107" s="217">
        <f>[2]DB!$AS$82</f>
        <v>0</v>
      </c>
      <c r="AV107" s="217" t="str">
        <f>[2]DB!$AT$82</f>
        <v>c</v>
      </c>
      <c r="AW107" s="217" t="str">
        <f>[2]DB!$AU$82</f>
        <v>c</v>
      </c>
      <c r="AX107" s="217" t="str">
        <f>[2]DB!$AV$82</f>
        <v>c</v>
      </c>
      <c r="AY107" s="217" t="str">
        <f>[2]DB!$AW$82</f>
        <v>c</v>
      </c>
      <c r="AZ107" s="217" t="str">
        <f>[2]DB!$AX$82</f>
        <v>c</v>
      </c>
      <c r="BA107" s="217" t="str">
        <f>[2]DB!$AY$82</f>
        <v>c</v>
      </c>
      <c r="BB107" s="217" t="str">
        <f>[2]DB!$AZ$82</f>
        <v>c</v>
      </c>
      <c r="BC107" s="217" t="str">
        <f>[2]DB!$BA$82</f>
        <v>c</v>
      </c>
      <c r="BD107" s="217" t="str">
        <f>[2]DB!$BB$82</f>
        <v>c</v>
      </c>
      <c r="BE107" s="217" t="str">
        <f>[2]DB!$BC$82</f>
        <v>c</v>
      </c>
      <c r="BF107" s="217" t="str">
        <f>[2]DB!$BD$82</f>
        <v>c</v>
      </c>
      <c r="BG107" s="217" t="str">
        <f>[2]DB!$BE$82</f>
        <v>c</v>
      </c>
      <c r="BH107" s="217" t="str">
        <f>[2]DB!$BF$82</f>
        <v>c</v>
      </c>
      <c r="BI107" s="217" t="str">
        <f>[2]DB!$BG$82</f>
        <v>c</v>
      </c>
      <c r="BJ107" s="217" t="str">
        <f>[2]DB!$BH$82</f>
        <v>c</v>
      </c>
      <c r="BK107" s="217" t="str">
        <f>[2]DB!$BI$82</f>
        <v>c</v>
      </c>
      <c r="BL107" s="217">
        <f>[2]DB!$BJ$82</f>
        <v>0</v>
      </c>
      <c r="BM107" s="217">
        <f>[2]DB!$BK$82</f>
        <v>0</v>
      </c>
      <c r="BN107" s="217">
        <f>[2]DB!$BL$82</f>
        <v>0</v>
      </c>
      <c r="BO107" s="217">
        <f>[2]DB!$BM$82</f>
        <v>0</v>
      </c>
      <c r="BP107" s="217">
        <f>[2]DB!$BN$82</f>
        <v>0</v>
      </c>
      <c r="BQ107" s="217">
        <f>[2]DB!$BO$82</f>
        <v>0</v>
      </c>
      <c r="BR107" s="217">
        <f>[2]DB!$BP$82</f>
        <v>0</v>
      </c>
      <c r="BS107" s="217">
        <f>[2]DB!$BQ$82</f>
        <v>0</v>
      </c>
      <c r="BT107" s="217">
        <f>[2]DB!$BR$82</f>
        <v>0</v>
      </c>
      <c r="BU107" s="217">
        <f>[2]DB!$BS$82</f>
        <v>0</v>
      </c>
      <c r="BV107" s="217">
        <f>[2]DB!$BT$82</f>
        <v>0</v>
      </c>
      <c r="BW107" s="217">
        <f>[2]DB!$BU$82</f>
        <v>0</v>
      </c>
      <c r="BX107" s="217">
        <f>[2]DB!$BV$82</f>
        <v>0</v>
      </c>
      <c r="BY107" s="217">
        <f>[2]DB!$BW$82</f>
        <v>0</v>
      </c>
      <c r="BZ107" s="217">
        <f>[2]DB!$BX$82</f>
        <v>0</v>
      </c>
      <c r="CA107" s="217">
        <f>[2]DB!$BY$82</f>
        <v>0</v>
      </c>
      <c r="CB107" s="217">
        <f>[2]DB!$BZ$82</f>
        <v>0</v>
      </c>
      <c r="CC107" s="217">
        <f>[2]DB!$CA$82</f>
        <v>0</v>
      </c>
      <c r="CD107" s="217">
        <f>[2]DB!$CB$82</f>
        <v>0</v>
      </c>
      <c r="CE107" s="217" t="str">
        <f>[2]DB!$CC$82</f>
        <v>s</v>
      </c>
      <c r="CF107" s="217" t="str">
        <f>[2]DB!$CD$82</f>
        <v>s</v>
      </c>
      <c r="CG107" s="217" t="str">
        <f>[2]DB!$CE$82</f>
        <v>s</v>
      </c>
      <c r="CH107" s="217" t="str">
        <f>[2]DB!$CF$82</f>
        <v>s</v>
      </c>
      <c r="CI107" s="217">
        <f>[2]DB!$CG$82</f>
        <v>0</v>
      </c>
      <c r="CJ107" s="217" t="str">
        <f>[2]DB!$CH$82</f>
        <v>s</v>
      </c>
      <c r="CK107" s="217" t="str">
        <f>[2]DB!$CI$82</f>
        <v>s</v>
      </c>
      <c r="CL107" s="217" t="str">
        <f>[2]DB!$CJ$82</f>
        <v>s</v>
      </c>
      <c r="CM107" s="217">
        <f>[2]DB!$CK$82</f>
        <v>0</v>
      </c>
      <c r="CN107" s="217" t="str">
        <f>[2]DB!$CL$82</f>
        <v>s</v>
      </c>
      <c r="CO107" s="217" t="str">
        <f>[2]DB!$CM$82</f>
        <v>s</v>
      </c>
      <c r="CP107" s="217" t="str">
        <f>[2]DB!$CN$82</f>
        <v>s</v>
      </c>
      <c r="CQ107" s="217">
        <f>[2]DB!$CO$82</f>
        <v>0</v>
      </c>
      <c r="CR107" s="217" t="str">
        <f>[2]DB!$CP$82</f>
        <v>c</v>
      </c>
      <c r="CS107" s="217" t="str">
        <f>[2]DB!$CQ$82</f>
        <v>c</v>
      </c>
      <c r="CT107" s="217" t="str">
        <f>[2]DB!$CR$82</f>
        <v>c</v>
      </c>
      <c r="CU107" s="217" t="str">
        <f>[2]DB!$CS$82</f>
        <v>c</v>
      </c>
      <c r="CV107" s="217" t="str">
        <f>[2]DB!$CT$82</f>
        <v>c</v>
      </c>
      <c r="CW107" s="217" t="str">
        <f>[2]DB!$CU$82</f>
        <v>c</v>
      </c>
      <c r="CX107" s="217" t="str">
        <f>[2]DB!$CV$82</f>
        <v>c</v>
      </c>
      <c r="CY107" s="218" t="str">
        <f>[2]DB!$CW$82</f>
        <v>c</v>
      </c>
      <c r="CZ107" s="219"/>
      <c r="DA107" s="200"/>
      <c r="DB107" s="192"/>
    </row>
    <row r="108" spans="2:967" ht="20.100000000000001" customHeight="1" x14ac:dyDescent="0.25">
      <c r="B108" s="168"/>
      <c r="C108" s="783"/>
      <c r="D108" s="787" t="s">
        <v>82</v>
      </c>
      <c r="E108" s="791"/>
      <c r="F108" s="184" t="s">
        <v>83</v>
      </c>
      <c r="G108" s="156">
        <f>[2]DB!$E$83</f>
        <v>0</v>
      </c>
      <c r="H108" s="162">
        <f>[2]DB!$F$83</f>
        <v>0</v>
      </c>
      <c r="I108" s="163">
        <f>[2]DB!$G$83</f>
        <v>0</v>
      </c>
      <c r="J108" s="163">
        <f>[2]DB!$H$83</f>
        <v>0</v>
      </c>
      <c r="K108" s="163">
        <f>[2]DB!$I$83</f>
        <v>0</v>
      </c>
      <c r="L108" s="163">
        <f>[2]DB!$J$83</f>
        <v>0</v>
      </c>
      <c r="M108" s="163">
        <f>[2]DB!$K$83</f>
        <v>0</v>
      </c>
      <c r="N108" s="163">
        <f>[2]DB!$L$83</f>
        <v>0</v>
      </c>
      <c r="O108" s="163">
        <f>[2]DB!$M$83</f>
        <v>0</v>
      </c>
      <c r="P108" s="163">
        <f>[2]DB!$N$83</f>
        <v>0</v>
      </c>
      <c r="Q108" s="163">
        <f>[2]DB!$O$83</f>
        <v>0</v>
      </c>
      <c r="R108" s="163">
        <f>[2]DB!$P$83</f>
        <v>0</v>
      </c>
      <c r="S108" s="163">
        <f>[2]DB!$Q$83</f>
        <v>0</v>
      </c>
      <c r="T108" s="163">
        <f>[2]DB!$R$83</f>
        <v>0</v>
      </c>
      <c r="U108" s="163">
        <f>[2]DB!$S$83</f>
        <v>0</v>
      </c>
      <c r="V108" s="163">
        <f>[2]DB!$T$83</f>
        <v>0</v>
      </c>
      <c r="W108" s="163">
        <f>[2]DB!$U$83</f>
        <v>0</v>
      </c>
      <c r="X108" s="163">
        <f>[2]DB!$V$83</f>
        <v>0</v>
      </c>
      <c r="Y108" s="163">
        <f>[2]DB!$W$83</f>
        <v>0</v>
      </c>
      <c r="Z108" s="163">
        <f>[2]DB!$X$83</f>
        <v>0</v>
      </c>
      <c r="AA108" s="163">
        <f>[2]DB!$Y$83</f>
        <v>0</v>
      </c>
      <c r="AB108" s="163">
        <f>[2]DB!$Z$83</f>
        <v>0</v>
      </c>
      <c r="AC108" s="163">
        <f>[2]DB!$AA$83</f>
        <v>0</v>
      </c>
      <c r="AD108" s="163">
        <f>[2]DB!$AB$83</f>
        <v>0</v>
      </c>
      <c r="AE108" s="163">
        <f>[2]DB!$AC$83</f>
        <v>0</v>
      </c>
      <c r="AF108" s="163">
        <f>[2]DB!$AD$83</f>
        <v>0</v>
      </c>
      <c r="AG108" s="163">
        <f>[2]DB!$AE$83</f>
        <v>0</v>
      </c>
      <c r="AH108" s="163">
        <f>[2]DB!$AF$83</f>
        <v>0</v>
      </c>
      <c r="AI108" s="163">
        <f>[2]DB!$AG$83</f>
        <v>0</v>
      </c>
      <c r="AJ108" s="163">
        <f>[2]DB!$AH$83</f>
        <v>0</v>
      </c>
      <c r="AK108" s="163">
        <f>[2]DB!$AI$83</f>
        <v>0</v>
      </c>
      <c r="AL108" s="163">
        <f>[2]DB!$AJ$83</f>
        <v>0</v>
      </c>
      <c r="AM108" s="163">
        <f>[2]DB!$AK$83</f>
        <v>0</v>
      </c>
      <c r="AN108" s="163">
        <f>[2]DB!$AL$83</f>
        <v>0</v>
      </c>
      <c r="AO108" s="163">
        <f>[2]DB!$AM$83</f>
        <v>0</v>
      </c>
      <c r="AP108" s="163">
        <f>[2]DB!$AN$83</f>
        <v>0</v>
      </c>
      <c r="AQ108" s="163">
        <f>[2]DB!$AO$83</f>
        <v>0</v>
      </c>
      <c r="AR108" s="163">
        <f>[2]DB!$AP$83</f>
        <v>0</v>
      </c>
      <c r="AS108" s="163">
        <f>[2]DB!$AQ$83</f>
        <v>0</v>
      </c>
      <c r="AT108" s="163">
        <f>[2]DB!$AR$83</f>
        <v>0</v>
      </c>
      <c r="AU108" s="163">
        <f>[2]DB!$AS$83</f>
        <v>0</v>
      </c>
      <c r="AV108" s="163">
        <f>[2]DB!$AT$83</f>
        <v>0</v>
      </c>
      <c r="AW108" s="163">
        <f>[2]DB!$AU$83</f>
        <v>0</v>
      </c>
      <c r="AX108" s="163">
        <f>[2]DB!$AV$83</f>
        <v>0</v>
      </c>
      <c r="AY108" s="163">
        <f>[2]DB!$AW$83</f>
        <v>0</v>
      </c>
      <c r="AZ108" s="163" t="str">
        <f>[2]DB!$AX$83</f>
        <v>r</v>
      </c>
      <c r="BA108" s="163" t="str">
        <f>[2]DB!$AY$83</f>
        <v>r</v>
      </c>
      <c r="BB108" s="163" t="str">
        <f>[2]DB!$AZ$83</f>
        <v>r</v>
      </c>
      <c r="BC108" s="163" t="str">
        <f>[2]DB!$BA$83</f>
        <v>r</v>
      </c>
      <c r="BD108" s="163" t="str">
        <f>[2]DB!$BB$83</f>
        <v>r</v>
      </c>
      <c r="BE108" s="163" t="str">
        <f>[2]DB!$BC$83</f>
        <v>r</v>
      </c>
      <c r="BF108" s="163" t="str">
        <f>[2]DB!$BD$83</f>
        <v>r</v>
      </c>
      <c r="BG108" s="163" t="str">
        <f>[2]DB!$BE$83</f>
        <v>r</v>
      </c>
      <c r="BH108" s="163" t="str">
        <f>[2]DB!$BF$83</f>
        <v>r</v>
      </c>
      <c r="BI108" s="163" t="str">
        <f>[2]DB!$BG$83</f>
        <v>r</v>
      </c>
      <c r="BJ108" s="163" t="str">
        <f>[2]DB!$BH$83</f>
        <v>r</v>
      </c>
      <c r="BK108" s="163" t="str">
        <f>[2]DB!$BI$83</f>
        <v>r</v>
      </c>
      <c r="BL108" s="163" t="str">
        <f>[2]DB!$BJ$83</f>
        <v>r</v>
      </c>
      <c r="BM108" s="163" t="str">
        <f>[2]DB!$BK$83</f>
        <v>r</v>
      </c>
      <c r="BN108" s="163" t="str">
        <f>[2]DB!$BL$83</f>
        <v>r</v>
      </c>
      <c r="BO108" s="163" t="str">
        <f>[2]DB!$BM$83</f>
        <v>r</v>
      </c>
      <c r="BP108" s="163" t="str">
        <f>[2]DB!$BN$83</f>
        <v>r</v>
      </c>
      <c r="BQ108" s="163" t="str">
        <f>[2]DB!$BO$83</f>
        <v>r</v>
      </c>
      <c r="BR108" s="163" t="str">
        <f>[2]DB!$BP$83</f>
        <v>r</v>
      </c>
      <c r="BS108" s="163" t="str">
        <f>[2]DB!$BQ$83</f>
        <v>r</v>
      </c>
      <c r="BT108" s="163" t="str">
        <f>[2]DB!$BR$83</f>
        <v>r</v>
      </c>
      <c r="BU108" s="163" t="str">
        <f>[2]DB!$BS$83</f>
        <v>r</v>
      </c>
      <c r="BV108" s="163" t="str">
        <f>[2]DB!$BT$83</f>
        <v>r</v>
      </c>
      <c r="BW108" s="163" t="str">
        <f>[2]DB!$BU$83</f>
        <v>r</v>
      </c>
      <c r="BX108" s="163">
        <f>[2]DB!$BV$83</f>
        <v>0</v>
      </c>
      <c r="BY108" s="163">
        <f>[2]DB!$BW$83</f>
        <v>0</v>
      </c>
      <c r="BZ108" s="163" t="str">
        <f>[2]DB!$BX$83</f>
        <v>ca</v>
      </c>
      <c r="CA108" s="163" t="str">
        <f>[2]DB!$BY$83</f>
        <v>ca</v>
      </c>
      <c r="CB108" s="163" t="str">
        <f>[2]DB!$BZ$83</f>
        <v>ca</v>
      </c>
      <c r="CC108" s="163" t="str">
        <f>[2]DB!$CA$83</f>
        <v>ca</v>
      </c>
      <c r="CD108" s="163" t="str">
        <f>[2]DB!$CB$83</f>
        <v>ca</v>
      </c>
      <c r="CE108" s="163" t="str">
        <f>[2]DB!$CC$83</f>
        <v>ca</v>
      </c>
      <c r="CF108" s="163" t="str">
        <f>[2]DB!$CD$83</f>
        <v>ca</v>
      </c>
      <c r="CG108" s="163" t="str">
        <f>[2]DB!$CE$83</f>
        <v>ca</v>
      </c>
      <c r="CH108" s="163" t="str">
        <f>[2]DB!$CF$83</f>
        <v>ca</v>
      </c>
      <c r="CI108" s="163" t="str">
        <f>[2]DB!$CG$83</f>
        <v>ca</v>
      </c>
      <c r="CJ108" s="163" t="str">
        <f>[2]DB!$CH$83</f>
        <v>ca</v>
      </c>
      <c r="CK108" s="163" t="str">
        <f>[2]DB!$CI$83</f>
        <v>ca</v>
      </c>
      <c r="CL108" s="163" t="str">
        <f>[2]DB!$CJ$83</f>
        <v>ca</v>
      </c>
      <c r="CM108" s="163" t="str">
        <f>[2]DB!$CK$83</f>
        <v>ca</v>
      </c>
      <c r="CN108" s="163" t="str">
        <f>[2]DB!$CL$83</f>
        <v>ca</v>
      </c>
      <c r="CO108" s="163" t="str">
        <f>[2]DB!$CM$83</f>
        <v>ca</v>
      </c>
      <c r="CP108" s="163" t="str">
        <f>[2]DB!$CN$83</f>
        <v>ca</v>
      </c>
      <c r="CQ108" s="163" t="str">
        <f>[2]DB!$CO$83</f>
        <v>ca</v>
      </c>
      <c r="CR108" s="163" t="str">
        <f>[2]DB!$CP$83</f>
        <v>ca</v>
      </c>
      <c r="CS108" s="163" t="str">
        <f>[2]DB!$CQ$83</f>
        <v>ca</v>
      </c>
      <c r="CT108" s="163" t="str">
        <f>[2]DB!$CR$83</f>
        <v>ca</v>
      </c>
      <c r="CU108" s="163" t="str">
        <f>[2]DB!$CS$83</f>
        <v>ca</v>
      </c>
      <c r="CV108" s="163" t="str">
        <f>[2]DB!$CT$83</f>
        <v>ca</v>
      </c>
      <c r="CW108" s="163" t="str">
        <f>[2]DB!$CU$83</f>
        <v>ca</v>
      </c>
      <c r="CX108" s="163">
        <f>[2]DB!$CV$83</f>
        <v>0</v>
      </c>
      <c r="CY108" s="169">
        <f>[2]DB!$CW$83</f>
        <v>0</v>
      </c>
      <c r="CZ108" s="174"/>
      <c r="DA108" s="200"/>
      <c r="DB108" s="192"/>
    </row>
    <row r="109" spans="2:967" ht="20.100000000000001" customHeight="1" thickBot="1" x14ac:dyDescent="0.3">
      <c r="B109" s="168"/>
      <c r="C109" s="784"/>
      <c r="D109" s="792"/>
      <c r="E109" s="793"/>
      <c r="F109" s="187" t="s">
        <v>84</v>
      </c>
      <c r="G109" s="188">
        <f>[2]DB!$E$84</f>
        <v>0</v>
      </c>
      <c r="H109" s="178" t="str">
        <f>[2]DB!$F$84</f>
        <v>r</v>
      </c>
      <c r="I109" s="178" t="str">
        <f>[2]DB!$G$84</f>
        <v>r</v>
      </c>
      <c r="J109" s="178" t="str">
        <f>[2]DB!$H$84</f>
        <v>r</v>
      </c>
      <c r="K109" s="178" t="str">
        <f>[2]DB!$I$84</f>
        <v>r</v>
      </c>
      <c r="L109" s="178" t="str">
        <f>[2]DB!$J$84</f>
        <v>r</v>
      </c>
      <c r="M109" s="178" t="str">
        <f>[2]DB!$K$84</f>
        <v>r</v>
      </c>
      <c r="N109" s="178" t="str">
        <f>[2]DB!$L$84</f>
        <v>r</v>
      </c>
      <c r="O109" s="178" t="str">
        <f>[2]DB!$M$84</f>
        <v>r</v>
      </c>
      <c r="P109" s="178" t="str">
        <f>[2]DB!$N$84</f>
        <v>r</v>
      </c>
      <c r="Q109" s="178" t="str">
        <f>[2]DB!$O$84</f>
        <v>r</v>
      </c>
      <c r="R109" s="178" t="str">
        <f>[2]DB!$P$84</f>
        <v>r</v>
      </c>
      <c r="S109" s="178" t="str">
        <f>[2]DB!$Q$84</f>
        <v>r</v>
      </c>
      <c r="T109" s="178">
        <f>[2]DB!$R$84</f>
        <v>0</v>
      </c>
      <c r="U109" s="178">
        <f>[2]DB!$S$84</f>
        <v>0</v>
      </c>
      <c r="V109" s="178" t="str">
        <f>[2]DB!$T$84</f>
        <v>ca</v>
      </c>
      <c r="W109" s="178" t="str">
        <f>[2]DB!$U$84</f>
        <v>ca</v>
      </c>
      <c r="X109" s="178" t="str">
        <f>[2]DB!$V$84</f>
        <v>ca</v>
      </c>
      <c r="Y109" s="178" t="str">
        <f>[2]DB!$W$84</f>
        <v>ca</v>
      </c>
      <c r="Z109" s="178" t="str">
        <f>[2]DB!$X$84</f>
        <v>ca</v>
      </c>
      <c r="AA109" s="178" t="str">
        <f>[2]DB!$Y$84</f>
        <v>ca</v>
      </c>
      <c r="AB109" s="178" t="str">
        <f>[2]DB!$Z$84</f>
        <v>ca</v>
      </c>
      <c r="AC109" s="178" t="str">
        <f>[2]DB!$AA$84</f>
        <v>ca</v>
      </c>
      <c r="AD109" s="178" t="str">
        <f>[2]DB!$AB$84</f>
        <v>ca</v>
      </c>
      <c r="AE109" s="178" t="str">
        <f>[2]DB!$AC$84</f>
        <v>ca</v>
      </c>
      <c r="AF109" s="178" t="str">
        <f>[2]DB!$AD$84</f>
        <v>ca</v>
      </c>
      <c r="AG109" s="178" t="str">
        <f>[2]DB!$AE$84</f>
        <v>ca</v>
      </c>
      <c r="AH109" s="178" t="str">
        <f>[2]DB!$AF$84</f>
        <v>ca</v>
      </c>
      <c r="AI109" s="178" t="str">
        <f>[2]DB!$AG$84</f>
        <v>ca</v>
      </c>
      <c r="AJ109" s="178" t="str">
        <f>[2]DB!$AH$84</f>
        <v>ca</v>
      </c>
      <c r="AK109" s="178" t="str">
        <f>[2]DB!$AI$84</f>
        <v>ca</v>
      </c>
      <c r="AL109" s="178" t="str">
        <f>[2]DB!$AJ$84</f>
        <v>ca</v>
      </c>
      <c r="AM109" s="178" t="str">
        <f>[2]DB!$AK$84</f>
        <v>ca</v>
      </c>
      <c r="AN109" s="178" t="str">
        <f>[2]DB!$AL$84</f>
        <v>ca</v>
      </c>
      <c r="AO109" s="178" t="str">
        <f>[2]DB!$AM$84</f>
        <v>ca</v>
      </c>
      <c r="AP109" s="178" t="str">
        <f>[2]DB!$AN$84</f>
        <v>ca</v>
      </c>
      <c r="AQ109" s="178" t="str">
        <f>[2]DB!$AO$84</f>
        <v>ca</v>
      </c>
      <c r="AR109" s="178" t="str">
        <f>[2]DB!$AP$84</f>
        <v>ca</v>
      </c>
      <c r="AS109" s="178" t="str">
        <f>[2]DB!$AQ$84</f>
        <v>ca</v>
      </c>
      <c r="AT109" s="178">
        <f>[2]DB!$AR$84</f>
        <v>0</v>
      </c>
      <c r="AU109" s="178">
        <f>[2]DB!$AS$84</f>
        <v>0</v>
      </c>
      <c r="AV109" s="178">
        <f>[2]DB!$AT$84</f>
        <v>0</v>
      </c>
      <c r="AW109" s="178">
        <f>[2]DB!$AU$84</f>
        <v>0</v>
      </c>
      <c r="AX109" s="178">
        <f>[2]DB!$AV$84</f>
        <v>0</v>
      </c>
      <c r="AY109" s="178">
        <f>[2]DB!$AW$84</f>
        <v>0</v>
      </c>
      <c r="AZ109" s="178">
        <f>[2]DB!$AX$84</f>
        <v>0</v>
      </c>
      <c r="BA109" s="178">
        <f>[2]DB!$AY$84</f>
        <v>0</v>
      </c>
      <c r="BB109" s="178">
        <f>[2]DB!$AZ$84</f>
        <v>0</v>
      </c>
      <c r="BC109" s="178">
        <f>[2]DB!$BA$84</f>
        <v>0</v>
      </c>
      <c r="BD109" s="178">
        <f>[2]DB!$BB$84</f>
        <v>0</v>
      </c>
      <c r="BE109" s="178">
        <f>[2]DB!$BC$84</f>
        <v>0</v>
      </c>
      <c r="BF109" s="178">
        <f>[2]DB!$BD$84</f>
        <v>0</v>
      </c>
      <c r="BG109" s="178">
        <f>[2]DB!$BE$84</f>
        <v>0</v>
      </c>
      <c r="BH109" s="178">
        <f>[2]DB!$BF$84</f>
        <v>0</v>
      </c>
      <c r="BI109" s="178">
        <f>[2]DB!$BG$84</f>
        <v>0</v>
      </c>
      <c r="BJ109" s="178">
        <f>[2]DB!$BH$84</f>
        <v>0</v>
      </c>
      <c r="BK109" s="178">
        <f>[2]DB!$BI$84</f>
        <v>0</v>
      </c>
      <c r="BL109" s="178">
        <f>[2]DB!$BJ$84</f>
        <v>0</v>
      </c>
      <c r="BM109" s="178">
        <f>[2]DB!$BK$84</f>
        <v>0</v>
      </c>
      <c r="BN109" s="178">
        <f>[2]DB!$BL$84</f>
        <v>0</v>
      </c>
      <c r="BO109" s="178">
        <f>[2]DB!$BM$84</f>
        <v>0</v>
      </c>
      <c r="BP109" s="178">
        <f>[2]DB!$BN$84</f>
        <v>0</v>
      </c>
      <c r="BQ109" s="178">
        <f>[2]DB!$BO$84</f>
        <v>0</v>
      </c>
      <c r="BR109" s="178">
        <f>[2]DB!$BP$84</f>
        <v>0</v>
      </c>
      <c r="BS109" s="178">
        <f>[2]DB!$BQ$84</f>
        <v>0</v>
      </c>
      <c r="BT109" s="178">
        <f>[2]DB!$BR$84</f>
        <v>0</v>
      </c>
      <c r="BU109" s="178">
        <f>[2]DB!$BS$84</f>
        <v>0</v>
      </c>
      <c r="BV109" s="178">
        <f>[2]DB!$BT$84</f>
        <v>0</v>
      </c>
      <c r="BW109" s="178">
        <f>[2]DB!$BU$84</f>
        <v>0</v>
      </c>
      <c r="BX109" s="178">
        <f>[2]DB!$BV$84</f>
        <v>0</v>
      </c>
      <c r="BY109" s="178">
        <f>[2]DB!$BW$84</f>
        <v>0</v>
      </c>
      <c r="BZ109" s="178">
        <f>[2]DB!$BX$84</f>
        <v>0</v>
      </c>
      <c r="CA109" s="178">
        <f>[2]DB!$BY$84</f>
        <v>0</v>
      </c>
      <c r="CB109" s="178">
        <f>[2]DB!$BZ$84</f>
        <v>0</v>
      </c>
      <c r="CC109" s="178">
        <f>[2]DB!$CA$84</f>
        <v>0</v>
      </c>
      <c r="CD109" s="178">
        <f>[2]DB!$CB$84</f>
        <v>0</v>
      </c>
      <c r="CE109" s="178">
        <f>[2]DB!$CC$84</f>
        <v>0</v>
      </c>
      <c r="CF109" s="178">
        <f>[2]DB!$CD$84</f>
        <v>0</v>
      </c>
      <c r="CG109" s="178">
        <f>[2]DB!$CE$84</f>
        <v>0</v>
      </c>
      <c r="CH109" s="178">
        <f>[2]DB!$CF$84</f>
        <v>0</v>
      </c>
      <c r="CI109" s="178">
        <f>[2]DB!$CG$84</f>
        <v>0</v>
      </c>
      <c r="CJ109" s="178">
        <f>[2]DB!$CH$84</f>
        <v>0</v>
      </c>
      <c r="CK109" s="178">
        <f>[2]DB!$CI$84</f>
        <v>0</v>
      </c>
      <c r="CL109" s="178">
        <f>[2]DB!$CJ$84</f>
        <v>0</v>
      </c>
      <c r="CM109" s="178">
        <f>[2]DB!$CK$84</f>
        <v>0</v>
      </c>
      <c r="CN109" s="178">
        <f>[2]DB!$CL$84</f>
        <v>0</v>
      </c>
      <c r="CO109" s="178">
        <f>[2]DB!$CM$84</f>
        <v>0</v>
      </c>
      <c r="CP109" s="178">
        <f>[2]DB!$CN$84</f>
        <v>0</v>
      </c>
      <c r="CQ109" s="178">
        <f>[2]DB!$CO$84</f>
        <v>0</v>
      </c>
      <c r="CR109" s="178">
        <f>[2]DB!$CP$84</f>
        <v>0</v>
      </c>
      <c r="CS109" s="178">
        <f>[2]DB!$CQ$84</f>
        <v>0</v>
      </c>
      <c r="CT109" s="178">
        <f>[2]DB!$CR$84</f>
        <v>0</v>
      </c>
      <c r="CU109" s="178" t="str">
        <f>[2]DB!$CS$84</f>
        <v>r</v>
      </c>
      <c r="CV109" s="178" t="str">
        <f>[2]DB!$CT$84</f>
        <v>r</v>
      </c>
      <c r="CW109" s="178" t="str">
        <f>[2]DB!$CU$84</f>
        <v>r</v>
      </c>
      <c r="CX109" s="178" t="str">
        <f>[2]DB!$CV$84</f>
        <v>r</v>
      </c>
      <c r="CY109" s="179" t="str">
        <f>[2]DB!$CW$84</f>
        <v>r</v>
      </c>
      <c r="CZ109" s="180"/>
      <c r="DA109" s="200"/>
      <c r="DB109" s="192"/>
    </row>
    <row r="110" spans="2:967" ht="20.100000000000001" customHeight="1" x14ac:dyDescent="0.25">
      <c r="B110" s="168"/>
      <c r="C110" s="795">
        <v>10</v>
      </c>
      <c r="D110" s="796" t="s">
        <v>237</v>
      </c>
      <c r="E110" s="797"/>
      <c r="F110" s="189" t="s">
        <v>89</v>
      </c>
      <c r="G110" s="190" t="s">
        <v>91</v>
      </c>
      <c r="H110" s="798">
        <f>[2]DB!$F$85</f>
        <v>112</v>
      </c>
      <c r="I110" s="799"/>
      <c r="J110" s="799">
        <f>[2]DB!$H$85</f>
        <v>112</v>
      </c>
      <c r="K110" s="799"/>
      <c r="L110" s="799">
        <f>[2]DB!$J$85</f>
        <v>112</v>
      </c>
      <c r="M110" s="799"/>
      <c r="N110" s="799">
        <f>[2]DB!$L$85</f>
        <v>112</v>
      </c>
      <c r="O110" s="799"/>
      <c r="P110" s="799">
        <f>[2]DB!$N$85</f>
        <v>112</v>
      </c>
      <c r="Q110" s="799"/>
      <c r="R110" s="799">
        <f>[2]DB!$P$85</f>
        <v>112</v>
      </c>
      <c r="S110" s="799"/>
      <c r="T110" s="799">
        <f>[2]DB!$R$85</f>
        <v>112</v>
      </c>
      <c r="U110" s="799"/>
      <c r="V110" s="799">
        <f>[2]DB!$T$85</f>
        <v>112</v>
      </c>
      <c r="W110" s="799"/>
      <c r="X110" s="799">
        <f>[2]DB!$V$85</f>
        <v>112</v>
      </c>
      <c r="Y110" s="799"/>
      <c r="Z110" s="799">
        <f>[2]DB!$X$85</f>
        <v>112</v>
      </c>
      <c r="AA110" s="799"/>
      <c r="AB110" s="799">
        <f>[2]DB!$Z$85</f>
        <v>112</v>
      </c>
      <c r="AC110" s="799"/>
      <c r="AD110" s="799">
        <f>[2]DB!$AB$85</f>
        <v>112</v>
      </c>
      <c r="AE110" s="799"/>
      <c r="AF110" s="799">
        <f>[2]DB!$AD$85</f>
        <v>112</v>
      </c>
      <c r="AG110" s="799"/>
      <c r="AH110" s="799">
        <f>[2]DB!$AF$85</f>
        <v>112</v>
      </c>
      <c r="AI110" s="799"/>
      <c r="AJ110" s="799">
        <f>[2]DB!$AH$85</f>
        <v>112</v>
      </c>
      <c r="AK110" s="799"/>
      <c r="AL110" s="799">
        <f>[2]DB!$AJ$85</f>
        <v>112</v>
      </c>
      <c r="AM110" s="799"/>
      <c r="AN110" s="799">
        <f>[2]DB!$AL$85</f>
        <v>112</v>
      </c>
      <c r="AO110" s="799"/>
      <c r="AP110" s="799">
        <f>[2]DB!$AN$85</f>
        <v>112</v>
      </c>
      <c r="AQ110" s="799"/>
      <c r="AR110" s="799">
        <f>[2]DB!$AP$85</f>
        <v>112</v>
      </c>
      <c r="AS110" s="799"/>
      <c r="AT110" s="799">
        <f>[2]DB!$AR$85</f>
        <v>112</v>
      </c>
      <c r="AU110" s="799"/>
      <c r="AV110" s="799">
        <f>[2]DB!$AT$85</f>
        <v>112</v>
      </c>
      <c r="AW110" s="799"/>
      <c r="AX110" s="799">
        <f>[2]DB!$AV$85</f>
        <v>112</v>
      </c>
      <c r="AY110" s="799"/>
      <c r="AZ110" s="799">
        <f>[2]DB!$AX$85</f>
        <v>112</v>
      </c>
      <c r="BA110" s="799"/>
      <c r="BB110" s="799">
        <f>[2]DB!$AZ$85</f>
        <v>112</v>
      </c>
      <c r="BC110" s="799"/>
      <c r="BD110" s="799">
        <f>[2]DB!$BB$85</f>
        <v>112</v>
      </c>
      <c r="BE110" s="799"/>
      <c r="BF110" s="799">
        <f>[2]DB!$BD$85</f>
        <v>112</v>
      </c>
      <c r="BG110" s="799"/>
      <c r="BH110" s="799">
        <f>[2]DB!$BF$85</f>
        <v>112</v>
      </c>
      <c r="BI110" s="799"/>
      <c r="BJ110" s="799">
        <f>[2]DB!$BH$85</f>
        <v>112</v>
      </c>
      <c r="BK110" s="799"/>
      <c r="BL110" s="799">
        <f>[2]DB!$BJ$85</f>
        <v>112</v>
      </c>
      <c r="BM110" s="799"/>
      <c r="BN110" s="799">
        <f>[2]DB!$BL$85</f>
        <v>112</v>
      </c>
      <c r="BO110" s="799"/>
      <c r="BP110" s="799">
        <f>[2]DB!$BN$85</f>
        <v>112</v>
      </c>
      <c r="BQ110" s="799"/>
      <c r="BR110" s="799">
        <f>[2]DB!$BP$85</f>
        <v>112</v>
      </c>
      <c r="BS110" s="799"/>
      <c r="BT110" s="799">
        <f>[2]DB!$BR$85</f>
        <v>112</v>
      </c>
      <c r="BU110" s="799"/>
      <c r="BV110" s="799">
        <f>[2]DB!$BT$85</f>
        <v>112</v>
      </c>
      <c r="BW110" s="799"/>
      <c r="BX110" s="799">
        <f>[2]DB!$BV$85</f>
        <v>112</v>
      </c>
      <c r="BY110" s="799"/>
      <c r="BZ110" s="799">
        <f>[2]DB!$BX$85</f>
        <v>112</v>
      </c>
      <c r="CA110" s="799"/>
      <c r="CB110" s="799">
        <f>[2]DB!$BZ$85</f>
        <v>112</v>
      </c>
      <c r="CC110" s="799"/>
      <c r="CD110" s="799">
        <f>[2]DB!$CB$85</f>
        <v>112</v>
      </c>
      <c r="CE110" s="799"/>
      <c r="CF110" s="799">
        <f>[2]DB!$CD$85</f>
        <v>112</v>
      </c>
      <c r="CG110" s="799"/>
      <c r="CH110" s="799">
        <f>[2]DB!$CF$85</f>
        <v>112</v>
      </c>
      <c r="CI110" s="799"/>
      <c r="CJ110" s="799">
        <f>[2]DB!$CH$85</f>
        <v>112</v>
      </c>
      <c r="CK110" s="799"/>
      <c r="CL110" s="799">
        <f>[2]DB!$CJ$85</f>
        <v>112</v>
      </c>
      <c r="CM110" s="799"/>
      <c r="CN110" s="799">
        <f>[2]DB!$CL$85</f>
        <v>112</v>
      </c>
      <c r="CO110" s="799"/>
      <c r="CP110" s="799">
        <f>[2]DB!$CN$85</f>
        <v>112</v>
      </c>
      <c r="CQ110" s="799"/>
      <c r="CR110" s="799">
        <f>[2]DB!$CP$85</f>
        <v>112</v>
      </c>
      <c r="CS110" s="799"/>
      <c r="CT110" s="799">
        <f>[2]DB!$CR$85</f>
        <v>112</v>
      </c>
      <c r="CU110" s="799"/>
      <c r="CV110" s="799">
        <f>[2]DB!$CT$85</f>
        <v>112</v>
      </c>
      <c r="CW110" s="799"/>
      <c r="CX110" s="799">
        <f>[2]DB!$CV$85</f>
        <v>112</v>
      </c>
      <c r="CY110" s="800"/>
      <c r="CZ110" s="177"/>
      <c r="DA110" s="200"/>
      <c r="DB110" s="192"/>
      <c r="AGO110" s="3">
        <f>[3]DB!$AGL$130</f>
        <v>0</v>
      </c>
      <c r="AGQ110" s="3">
        <f>[3]DB!$AGN$130</f>
        <v>0</v>
      </c>
      <c r="AGS110" s="3">
        <f>[3]DB!$AGP$130</f>
        <v>0</v>
      </c>
      <c r="AGU110" s="3">
        <f>[3]DB!$AGR$130</f>
        <v>0</v>
      </c>
      <c r="AGW110" s="3">
        <f>[3]DB!$AGT$130</f>
        <v>0</v>
      </c>
      <c r="AGY110" s="3">
        <f>[3]DB!$AGV$130</f>
        <v>0</v>
      </c>
      <c r="AHA110" s="3">
        <f>[3]DB!$AGX$130</f>
        <v>0</v>
      </c>
      <c r="AHC110" s="3">
        <f>[3]DB!$AGZ$130</f>
        <v>0</v>
      </c>
      <c r="AHE110" s="3">
        <f>[3]DB!$AHB$130</f>
        <v>0</v>
      </c>
      <c r="AHG110" s="3">
        <f>[3]DB!$AHD$130</f>
        <v>0</v>
      </c>
      <c r="AHI110" s="3">
        <f>[3]DB!$AHF$130</f>
        <v>0</v>
      </c>
      <c r="AHK110" s="3">
        <f>[3]DB!$AHH$130</f>
        <v>0</v>
      </c>
      <c r="AHM110" s="3">
        <f>[3]DB!$AHJ$130</f>
        <v>0</v>
      </c>
      <c r="AHO110" s="3">
        <f>[3]DB!$AHL$130</f>
        <v>0</v>
      </c>
      <c r="AHQ110" s="3">
        <f>[3]DB!$AHN$130</f>
        <v>0</v>
      </c>
      <c r="AHS110" s="3">
        <f>[3]DB!$AHP$130</f>
        <v>0</v>
      </c>
      <c r="AHU110" s="3">
        <f>[3]DB!$AHR$130</f>
        <v>0</v>
      </c>
      <c r="AHW110" s="3">
        <f>[3]DB!$AHT$130</f>
        <v>0</v>
      </c>
      <c r="AHY110" s="3">
        <f>[3]DB!$AHV$130</f>
        <v>0</v>
      </c>
      <c r="AIA110" s="3">
        <f>[3]DB!$AHX$130</f>
        <v>0</v>
      </c>
      <c r="AIC110" s="3">
        <f>[3]DB!$AHZ$130</f>
        <v>0</v>
      </c>
      <c r="AIE110" s="3">
        <f>[3]DB!$AIB$130</f>
        <v>0</v>
      </c>
      <c r="AIG110" s="3">
        <f>[3]DB!$AID$130</f>
        <v>0</v>
      </c>
      <c r="AII110" s="3">
        <f>[3]DB!$AIF$130</f>
        <v>0</v>
      </c>
      <c r="AIK110" s="3">
        <f>[3]DB!$AIH$130</f>
        <v>0</v>
      </c>
      <c r="AIM110" s="3">
        <f>[3]DB!$AIJ$130</f>
        <v>0</v>
      </c>
      <c r="AIO110" s="3">
        <f>[3]DB!$AIL$130</f>
        <v>0</v>
      </c>
      <c r="AIQ110" s="3">
        <f>[3]DB!$AIN$130</f>
        <v>0</v>
      </c>
      <c r="AIS110" s="3">
        <f>[3]DB!$AIP$130</f>
        <v>0</v>
      </c>
      <c r="AIU110" s="3">
        <f>[3]DB!$AIR$130</f>
        <v>0</v>
      </c>
      <c r="AIW110" s="3">
        <f>[3]DB!$AIT$130</f>
        <v>0</v>
      </c>
      <c r="AIY110" s="3">
        <f>[3]DB!$AIV$130</f>
        <v>0</v>
      </c>
      <c r="AJA110" s="3">
        <f>[3]DB!$AIX$130</f>
        <v>0</v>
      </c>
      <c r="AJC110" s="3">
        <f>[3]DB!$AIZ$130</f>
        <v>0</v>
      </c>
      <c r="AJE110" s="3">
        <f>[3]DB!$AJB$130</f>
        <v>0</v>
      </c>
      <c r="AJG110" s="3">
        <f>[3]DB!$AJD$130</f>
        <v>0</v>
      </c>
      <c r="AJI110" s="3">
        <f>[3]DB!$AJF$130</f>
        <v>0</v>
      </c>
      <c r="AJK110" s="3">
        <f>[3]DB!$AJH$130</f>
        <v>0</v>
      </c>
      <c r="AJM110" s="3">
        <f>[3]DB!$AJJ$130</f>
        <v>0</v>
      </c>
      <c r="AJO110" s="3">
        <f>[3]DB!$AJL$130</f>
        <v>0</v>
      </c>
      <c r="AJQ110" s="3">
        <f>[3]DB!$AJN$130</f>
        <v>0</v>
      </c>
      <c r="AJS110" s="3">
        <f>[3]DB!$AJP$130</f>
        <v>0</v>
      </c>
      <c r="AJU110" s="3">
        <f>[3]DB!$AJR$130</f>
        <v>0</v>
      </c>
      <c r="AJW110" s="3">
        <f>[3]DB!$AJT$130</f>
        <v>0</v>
      </c>
      <c r="AJY110" s="3">
        <f>[3]DB!$AJV$130</f>
        <v>0</v>
      </c>
      <c r="AKA110" s="3">
        <f>[3]DB!$AJX$130</f>
        <v>0</v>
      </c>
      <c r="AKC110" s="3">
        <f>[3]DB!$AJZ$130</f>
        <v>0</v>
      </c>
      <c r="AKE110" s="3">
        <f>[3]DB!$AKB$130</f>
        <v>0</v>
      </c>
    </row>
    <row r="111" spans="2:967" ht="20.100000000000001" customHeight="1" x14ac:dyDescent="0.25">
      <c r="B111" s="168"/>
      <c r="C111" s="783"/>
      <c r="D111" s="787"/>
      <c r="E111" s="788"/>
      <c r="F111" s="186" t="s">
        <v>90</v>
      </c>
      <c r="G111" s="153" t="s">
        <v>92</v>
      </c>
      <c r="H111" s="794">
        <f>[2]DB!$F$86</f>
        <v>0</v>
      </c>
      <c r="I111" s="755"/>
      <c r="J111" s="755">
        <f>[2]DB!$H$86</f>
        <v>2</v>
      </c>
      <c r="K111" s="755"/>
      <c r="L111" s="755">
        <f>[2]DB!$J$86</f>
        <v>0</v>
      </c>
      <c r="M111" s="755"/>
      <c r="N111" s="755">
        <f>[2]DB!$L$86</f>
        <v>1</v>
      </c>
      <c r="O111" s="755"/>
      <c r="P111" s="755">
        <f>[2]DB!$N$86</f>
        <v>0</v>
      </c>
      <c r="Q111" s="755"/>
      <c r="R111" s="755">
        <f>[2]DB!$P$86</f>
        <v>1</v>
      </c>
      <c r="S111" s="755"/>
      <c r="T111" s="755">
        <f>[2]DB!$R$86</f>
        <v>0</v>
      </c>
      <c r="U111" s="755"/>
      <c r="V111" s="755">
        <f>[2]DB!$T$86</f>
        <v>0</v>
      </c>
      <c r="W111" s="755"/>
      <c r="X111" s="755">
        <f>[2]DB!$V$86</f>
        <v>2</v>
      </c>
      <c r="Y111" s="755"/>
      <c r="Z111" s="755">
        <f>[2]DB!$X$86</f>
        <v>0</v>
      </c>
      <c r="AA111" s="755"/>
      <c r="AB111" s="755">
        <f>[2]DB!$Z$86</f>
        <v>0</v>
      </c>
      <c r="AC111" s="755"/>
      <c r="AD111" s="755">
        <f>[2]DB!$AB$86</f>
        <v>1</v>
      </c>
      <c r="AE111" s="755"/>
      <c r="AF111" s="755">
        <f>[2]DB!$AD$86</f>
        <v>0</v>
      </c>
      <c r="AG111" s="755"/>
      <c r="AH111" s="755">
        <f>[2]DB!$AF$86</f>
        <v>1</v>
      </c>
      <c r="AI111" s="755"/>
      <c r="AJ111" s="755">
        <f>[2]DB!$AH$86</f>
        <v>0</v>
      </c>
      <c r="AK111" s="755"/>
      <c r="AL111" s="755">
        <f>[2]DB!$AJ$86</f>
        <v>0</v>
      </c>
      <c r="AM111" s="755"/>
      <c r="AN111" s="755">
        <f>[2]DB!$AL$86</f>
        <v>2</v>
      </c>
      <c r="AO111" s="755"/>
      <c r="AP111" s="755">
        <f>[2]DB!$AN$86</f>
        <v>0</v>
      </c>
      <c r="AQ111" s="755"/>
      <c r="AR111" s="755">
        <f>[2]DB!$AP$86</f>
        <v>0</v>
      </c>
      <c r="AS111" s="755"/>
      <c r="AT111" s="755">
        <f>[2]DB!$AR$86</f>
        <v>1</v>
      </c>
      <c r="AU111" s="755"/>
      <c r="AV111" s="755">
        <f>[2]DB!$AT$86</f>
        <v>0</v>
      </c>
      <c r="AW111" s="755"/>
      <c r="AX111" s="755">
        <f>[2]DB!$AV$86</f>
        <v>1</v>
      </c>
      <c r="AY111" s="755"/>
      <c r="AZ111" s="755">
        <f>[2]DB!$AX$86</f>
        <v>0</v>
      </c>
      <c r="BA111" s="755"/>
      <c r="BB111" s="755">
        <f>[2]DB!$AZ$86</f>
        <v>0</v>
      </c>
      <c r="BC111" s="755"/>
      <c r="BD111" s="755">
        <f>[2]DB!$BB$86</f>
        <v>2</v>
      </c>
      <c r="BE111" s="755"/>
      <c r="BF111" s="755">
        <f>[2]DB!$BD$86</f>
        <v>0</v>
      </c>
      <c r="BG111" s="755"/>
      <c r="BH111" s="755">
        <f>[2]DB!$BF$86</f>
        <v>0</v>
      </c>
      <c r="BI111" s="755"/>
      <c r="BJ111" s="755">
        <f>[2]DB!$BH$86</f>
        <v>1</v>
      </c>
      <c r="BK111" s="755"/>
      <c r="BL111" s="755">
        <f>[2]DB!$BJ$86</f>
        <v>0</v>
      </c>
      <c r="BM111" s="755"/>
      <c r="BN111" s="755">
        <f>[2]DB!$BL$86</f>
        <v>1</v>
      </c>
      <c r="BO111" s="755"/>
      <c r="BP111" s="755">
        <f>[2]DB!$BN$86</f>
        <v>0</v>
      </c>
      <c r="BQ111" s="755"/>
      <c r="BR111" s="755">
        <f>[2]DB!$BP$86</f>
        <v>0</v>
      </c>
      <c r="BS111" s="755"/>
      <c r="BT111" s="755">
        <f>[2]DB!$BR$86</f>
        <v>2</v>
      </c>
      <c r="BU111" s="755"/>
      <c r="BV111" s="755">
        <f>[2]DB!$BT$86</f>
        <v>0</v>
      </c>
      <c r="BW111" s="755"/>
      <c r="BX111" s="755">
        <f>[2]DB!$BV$86</f>
        <v>0</v>
      </c>
      <c r="BY111" s="755"/>
      <c r="BZ111" s="755">
        <f>[2]DB!$BX$86</f>
        <v>1</v>
      </c>
      <c r="CA111" s="755"/>
      <c r="CB111" s="755">
        <f>[2]DB!$BZ$86</f>
        <v>0</v>
      </c>
      <c r="CC111" s="755"/>
      <c r="CD111" s="755">
        <f>[2]DB!$CB$86</f>
        <v>1</v>
      </c>
      <c r="CE111" s="755"/>
      <c r="CF111" s="755">
        <f>[2]DB!$CD$86</f>
        <v>0</v>
      </c>
      <c r="CG111" s="755"/>
      <c r="CH111" s="755">
        <f>[2]DB!$CF$86</f>
        <v>0</v>
      </c>
      <c r="CI111" s="755"/>
      <c r="CJ111" s="755">
        <f>[2]DB!$CH$86</f>
        <v>2</v>
      </c>
      <c r="CK111" s="755"/>
      <c r="CL111" s="755">
        <f>[2]DB!$CJ$86</f>
        <v>0</v>
      </c>
      <c r="CM111" s="755"/>
      <c r="CN111" s="755">
        <f>[2]DB!$CL$86</f>
        <v>0</v>
      </c>
      <c r="CO111" s="755"/>
      <c r="CP111" s="755">
        <f>[2]DB!$CN$86</f>
        <v>1</v>
      </c>
      <c r="CQ111" s="755"/>
      <c r="CR111" s="755">
        <f>[2]DB!$CP$86</f>
        <v>0</v>
      </c>
      <c r="CS111" s="755"/>
      <c r="CT111" s="755">
        <f>[2]DB!$CR$86</f>
        <v>1</v>
      </c>
      <c r="CU111" s="755"/>
      <c r="CV111" s="755">
        <f>[2]DB!$CT$86</f>
        <v>0</v>
      </c>
      <c r="CW111" s="755"/>
      <c r="CX111" s="755">
        <f>[2]DB!$CV$86</f>
        <v>0</v>
      </c>
      <c r="CY111" s="781"/>
      <c r="CZ111" s="173"/>
      <c r="DA111" s="200"/>
      <c r="DB111" s="192"/>
    </row>
    <row r="112" spans="2:967" ht="20.100000000000001" customHeight="1" thickBot="1" x14ac:dyDescent="0.3">
      <c r="B112" s="168"/>
      <c r="C112" s="783"/>
      <c r="D112" s="787"/>
      <c r="E112" s="788"/>
      <c r="F112" s="789" t="s">
        <v>88</v>
      </c>
      <c r="G112" s="790"/>
      <c r="H112" s="752" t="str">
        <f>[2]DB!$F$87</f>
        <v>-</v>
      </c>
      <c r="I112" s="753"/>
      <c r="J112" s="753"/>
      <c r="K112" s="753"/>
      <c r="L112" s="753"/>
      <c r="M112" s="753"/>
      <c r="N112" s="753"/>
      <c r="O112" s="753"/>
      <c r="P112" s="753"/>
      <c r="Q112" s="753"/>
      <c r="R112" s="753"/>
      <c r="S112" s="753"/>
      <c r="T112" s="753"/>
      <c r="U112" s="753"/>
      <c r="V112" s="753"/>
      <c r="W112" s="753"/>
      <c r="X112" s="753"/>
      <c r="Y112" s="753"/>
      <c r="Z112" s="753"/>
      <c r="AA112" s="753"/>
      <c r="AB112" s="753"/>
      <c r="AC112" s="753"/>
      <c r="AD112" s="753"/>
      <c r="AE112" s="753"/>
      <c r="AF112" s="753"/>
      <c r="AG112" s="753"/>
      <c r="AH112" s="753"/>
      <c r="AI112" s="753"/>
      <c r="AJ112" s="753"/>
      <c r="AK112" s="753"/>
      <c r="AL112" s="753"/>
      <c r="AM112" s="753"/>
      <c r="AN112" s="753"/>
      <c r="AO112" s="753"/>
      <c r="AP112" s="753"/>
      <c r="AQ112" s="753"/>
      <c r="AR112" s="753"/>
      <c r="AS112" s="753"/>
      <c r="AT112" s="753"/>
      <c r="AU112" s="753"/>
      <c r="AV112" s="753"/>
      <c r="AW112" s="753"/>
      <c r="AX112" s="753"/>
      <c r="AY112" s="753"/>
      <c r="AZ112" s="753"/>
      <c r="BA112" s="753"/>
      <c r="BB112" s="753"/>
      <c r="BC112" s="753"/>
      <c r="BD112" s="753"/>
      <c r="BE112" s="753"/>
      <c r="BF112" s="753"/>
      <c r="BG112" s="753"/>
      <c r="BH112" s="753"/>
      <c r="BI112" s="753"/>
      <c r="BJ112" s="753"/>
      <c r="BK112" s="753"/>
      <c r="BL112" s="753"/>
      <c r="BM112" s="753"/>
      <c r="BN112" s="753"/>
      <c r="BO112" s="753"/>
      <c r="BP112" s="753"/>
      <c r="BQ112" s="753"/>
      <c r="BR112" s="753"/>
      <c r="BS112" s="753"/>
      <c r="BT112" s="753"/>
      <c r="BU112" s="753"/>
      <c r="BV112" s="753"/>
      <c r="BW112" s="753"/>
      <c r="BX112" s="753"/>
      <c r="BY112" s="753"/>
      <c r="BZ112" s="753"/>
      <c r="CA112" s="753"/>
      <c r="CB112" s="753"/>
      <c r="CC112" s="753"/>
      <c r="CD112" s="753"/>
      <c r="CE112" s="753"/>
      <c r="CF112" s="753"/>
      <c r="CG112" s="753"/>
      <c r="CH112" s="753"/>
      <c r="CI112" s="753"/>
      <c r="CJ112" s="753"/>
      <c r="CK112" s="753"/>
      <c r="CL112" s="753"/>
      <c r="CM112" s="753"/>
      <c r="CN112" s="753"/>
      <c r="CO112" s="753"/>
      <c r="CP112" s="753"/>
      <c r="CQ112" s="753"/>
      <c r="CR112" s="753"/>
      <c r="CS112" s="753"/>
      <c r="CT112" s="753"/>
      <c r="CU112" s="753"/>
      <c r="CV112" s="753"/>
      <c r="CW112" s="753"/>
      <c r="CX112" s="753"/>
      <c r="CY112" s="753"/>
      <c r="CZ112" s="754"/>
      <c r="DA112" s="200"/>
      <c r="DB112" s="192"/>
    </row>
    <row r="113" spans="2:1023 1025:1159" ht="20.100000000000001" customHeight="1" x14ac:dyDescent="0.25">
      <c r="B113" s="168"/>
      <c r="C113" s="783"/>
      <c r="D113" s="787" t="s">
        <v>77</v>
      </c>
      <c r="E113" s="791"/>
      <c r="F113" s="182" t="s">
        <v>78</v>
      </c>
      <c r="G113" s="154" t="str">
        <f>[2]DB!$E$88</f>
        <v>UNDER REPAIR</v>
      </c>
      <c r="H113" s="220">
        <f>[2]DB!$F$88</f>
        <v>0</v>
      </c>
      <c r="I113" s="220">
        <f>[2]DB!$G$88</f>
        <v>0</v>
      </c>
      <c r="J113" s="220">
        <f>[2]DB!$H$88</f>
        <v>0</v>
      </c>
      <c r="K113" s="220">
        <f>[2]DB!$I$88</f>
        <v>0</v>
      </c>
      <c r="L113" s="220">
        <f>[2]DB!$J$88</f>
        <v>0</v>
      </c>
      <c r="M113" s="220">
        <f>[2]DB!$K$88</f>
        <v>0</v>
      </c>
      <c r="N113" s="220">
        <f>[2]DB!$L$88</f>
        <v>0</v>
      </c>
      <c r="O113" s="220">
        <f>[2]DB!$M$88</f>
        <v>0</v>
      </c>
      <c r="P113" s="220">
        <f>[2]DB!$N$88</f>
        <v>0</v>
      </c>
      <c r="Q113" s="220">
        <f>[2]DB!$O$88</f>
        <v>0</v>
      </c>
      <c r="R113" s="220">
        <f>[2]DB!$P$88</f>
        <v>0</v>
      </c>
      <c r="S113" s="220">
        <f>[2]DB!$Q$88</f>
        <v>0</v>
      </c>
      <c r="T113" s="220">
        <f>[2]DB!$R$88</f>
        <v>0</v>
      </c>
      <c r="U113" s="220">
        <f>[2]DB!$S$88</f>
        <v>0</v>
      </c>
      <c r="V113" s="220">
        <f>[2]DB!$T$88</f>
        <v>0</v>
      </c>
      <c r="W113" s="220">
        <f>[2]DB!$U$88</f>
        <v>0</v>
      </c>
      <c r="X113" s="220">
        <f>[2]DB!$V$88</f>
        <v>0</v>
      </c>
      <c r="Y113" s="220">
        <f>[2]DB!$W$88</f>
        <v>0</v>
      </c>
      <c r="Z113" s="220">
        <f>[2]DB!$X$88</f>
        <v>0</v>
      </c>
      <c r="AA113" s="220">
        <f>[2]DB!$Y$88</f>
        <v>0</v>
      </c>
      <c r="AB113" s="220">
        <f>[2]DB!$Z$88</f>
        <v>0</v>
      </c>
      <c r="AC113" s="220">
        <f>[2]DB!$AA$88</f>
        <v>0</v>
      </c>
      <c r="AD113" s="220">
        <f>[2]DB!$AB$88</f>
        <v>0</v>
      </c>
      <c r="AE113" s="220">
        <f>[2]DB!$AC$88</f>
        <v>0</v>
      </c>
      <c r="AF113" s="220">
        <f>[2]DB!$AD$88</f>
        <v>0</v>
      </c>
      <c r="AG113" s="220">
        <f>[2]DB!$AE$88</f>
        <v>0</v>
      </c>
      <c r="AH113" s="220">
        <f>[2]DB!$AF$88</f>
        <v>0</v>
      </c>
      <c r="AI113" s="220">
        <f>[2]DB!$AG$88</f>
        <v>0</v>
      </c>
      <c r="AJ113" s="220">
        <f>[2]DB!$AH$88</f>
        <v>0</v>
      </c>
      <c r="AK113" s="220">
        <f>[2]DB!$AI$88</f>
        <v>0</v>
      </c>
      <c r="AL113" s="220">
        <f>[2]DB!$AJ$88</f>
        <v>0</v>
      </c>
      <c r="AM113" s="220">
        <f>[2]DB!$AK$88</f>
        <v>0</v>
      </c>
      <c r="AN113" s="220">
        <f>[2]DB!$AL$88</f>
        <v>0</v>
      </c>
      <c r="AO113" s="220">
        <f>[2]DB!$AM$88</f>
        <v>0</v>
      </c>
      <c r="AP113" s="220">
        <f>[2]DB!$AN$88</f>
        <v>0</v>
      </c>
      <c r="AQ113" s="220">
        <f>[2]DB!$AO$88</f>
        <v>0</v>
      </c>
      <c r="AR113" s="220">
        <f>[2]DB!$AP$88</f>
        <v>0</v>
      </c>
      <c r="AS113" s="220">
        <f>[2]DB!$AQ$88</f>
        <v>0</v>
      </c>
      <c r="AT113" s="220">
        <f>[2]DB!$AR$88</f>
        <v>0</v>
      </c>
      <c r="AU113" s="220">
        <f>[2]DB!$AS$88</f>
        <v>0</v>
      </c>
      <c r="AV113" s="220">
        <f>[2]DB!$AT$88</f>
        <v>0</v>
      </c>
      <c r="AW113" s="220">
        <f>[2]DB!$AU$88</f>
        <v>0</v>
      </c>
      <c r="AX113" s="220">
        <f>[2]DB!$AV$88</f>
        <v>0</v>
      </c>
      <c r="AY113" s="220">
        <f>[2]DB!$AW$88</f>
        <v>0</v>
      </c>
      <c r="AZ113" s="220">
        <f>[2]DB!$AX$88</f>
        <v>0</v>
      </c>
      <c r="BA113" s="220">
        <f>[2]DB!$AY$88</f>
        <v>0</v>
      </c>
      <c r="BB113" s="220">
        <f>[2]DB!$AZ$88</f>
        <v>0</v>
      </c>
      <c r="BC113" s="220">
        <f>[2]DB!$BA$88</f>
        <v>0</v>
      </c>
      <c r="BD113" s="220">
        <f>[2]DB!$BB$88</f>
        <v>0</v>
      </c>
      <c r="BE113" s="220">
        <f>[2]DB!$BC$88</f>
        <v>0</v>
      </c>
      <c r="BF113" s="220">
        <f>[2]DB!$BD$88</f>
        <v>0</v>
      </c>
      <c r="BG113" s="220">
        <f>[2]DB!$BE$88</f>
        <v>0</v>
      </c>
      <c r="BH113" s="220">
        <f>[2]DB!$BF$88</f>
        <v>0</v>
      </c>
      <c r="BI113" s="220">
        <f>[2]DB!$BG$88</f>
        <v>0</v>
      </c>
      <c r="BJ113" s="220">
        <f>[2]DB!$BH$88</f>
        <v>0</v>
      </c>
      <c r="BK113" s="220">
        <f>[2]DB!$BI$88</f>
        <v>0</v>
      </c>
      <c r="BL113" s="220">
        <f>[2]DB!$BJ$88</f>
        <v>0</v>
      </c>
      <c r="BM113" s="220">
        <f>[2]DB!$BK$88</f>
        <v>0</v>
      </c>
      <c r="BN113" s="220">
        <f>[2]DB!$BL$88</f>
        <v>0</v>
      </c>
      <c r="BO113" s="220">
        <f>[2]DB!$BM$88</f>
        <v>0</v>
      </c>
      <c r="BP113" s="220">
        <f>[2]DB!$BN$88</f>
        <v>0</v>
      </c>
      <c r="BQ113" s="220">
        <f>[2]DB!$BO$88</f>
        <v>0</v>
      </c>
      <c r="BR113" s="220">
        <f>[2]DB!$BP$88</f>
        <v>0</v>
      </c>
      <c r="BS113" s="220">
        <f>[2]DB!$BQ$88</f>
        <v>0</v>
      </c>
      <c r="BT113" s="220">
        <f>[2]DB!$BR$88</f>
        <v>0</v>
      </c>
      <c r="BU113" s="220">
        <f>[2]DB!$BS$88</f>
        <v>0</v>
      </c>
      <c r="BV113" s="220">
        <f>[2]DB!$BT$88</f>
        <v>0</v>
      </c>
      <c r="BW113" s="220">
        <f>[2]DB!$BU$88</f>
        <v>0</v>
      </c>
      <c r="BX113" s="220">
        <f>[2]DB!$BV$88</f>
        <v>0</v>
      </c>
      <c r="BY113" s="220">
        <f>[2]DB!$BW$88</f>
        <v>0</v>
      </c>
      <c r="BZ113" s="220">
        <f>[2]DB!$BX$88</f>
        <v>0</v>
      </c>
      <c r="CA113" s="220">
        <f>[2]DB!$BY$88</f>
        <v>0</v>
      </c>
      <c r="CB113" s="220">
        <f>[2]DB!$BZ$88</f>
        <v>0</v>
      </c>
      <c r="CC113" s="220">
        <f>[2]DB!$CA$88</f>
        <v>0</v>
      </c>
      <c r="CD113" s="220">
        <f>[2]DB!$CB$88</f>
        <v>0</v>
      </c>
      <c r="CE113" s="220">
        <f>[2]DB!$CC$88</f>
        <v>0</v>
      </c>
      <c r="CF113" s="220">
        <f>[2]DB!$CD$88</f>
        <v>0</v>
      </c>
      <c r="CG113" s="220">
        <f>[2]DB!$CE$88</f>
        <v>0</v>
      </c>
      <c r="CH113" s="220">
        <f>[2]DB!$CF$88</f>
        <v>0</v>
      </c>
      <c r="CI113" s="220">
        <f>[2]DB!$CG$88</f>
        <v>0</v>
      </c>
      <c r="CJ113" s="220">
        <f>[2]DB!$CH$88</f>
        <v>0</v>
      </c>
      <c r="CK113" s="220">
        <f>[2]DB!$CI$88</f>
        <v>0</v>
      </c>
      <c r="CL113" s="220">
        <f>[2]DB!$CJ$88</f>
        <v>0</v>
      </c>
      <c r="CM113" s="220">
        <f>[2]DB!$CK$88</f>
        <v>0</v>
      </c>
      <c r="CN113" s="220">
        <f>[2]DB!$CL$88</f>
        <v>0</v>
      </c>
      <c r="CO113" s="220">
        <f>[2]DB!$CM$88</f>
        <v>0</v>
      </c>
      <c r="CP113" s="220">
        <f>[2]DB!$CN$88</f>
        <v>0</v>
      </c>
      <c r="CQ113" s="220">
        <f>[2]DB!$CO$88</f>
        <v>0</v>
      </c>
      <c r="CR113" s="220">
        <f>[2]DB!$CP$88</f>
        <v>0</v>
      </c>
      <c r="CS113" s="220">
        <f>[2]DB!$CQ$88</f>
        <v>0</v>
      </c>
      <c r="CT113" s="220">
        <f>[2]DB!$CR$88</f>
        <v>0</v>
      </c>
      <c r="CU113" s="220">
        <f>[2]DB!$CS$88</f>
        <v>0</v>
      </c>
      <c r="CV113" s="220">
        <f>[2]DB!$CT$88</f>
        <v>0</v>
      </c>
      <c r="CW113" s="220">
        <f>[2]DB!$CU$88</f>
        <v>0</v>
      </c>
      <c r="CX113" s="220">
        <f>[2]DB!$CV$88</f>
        <v>0</v>
      </c>
      <c r="CY113" s="221">
        <f>[2]DB!$CW$88</f>
        <v>0</v>
      </c>
      <c r="CZ113" s="222"/>
      <c r="DA113" s="200"/>
      <c r="DB113" s="192"/>
    </row>
    <row r="114" spans="2:1023 1025:1159" ht="20.100000000000001" customHeight="1" x14ac:dyDescent="0.25">
      <c r="B114" s="168"/>
      <c r="C114" s="783"/>
      <c r="D114" s="787"/>
      <c r="E114" s="791"/>
      <c r="F114" s="183" t="s">
        <v>79</v>
      </c>
      <c r="G114" s="155" t="str">
        <f>[2]DB!$E$89</f>
        <v>OPERATING</v>
      </c>
      <c r="H114" s="162" t="str">
        <f>[2]DB!$F$89</f>
        <v>s</v>
      </c>
      <c r="I114" s="163" t="str">
        <f>[2]DB!$G$89</f>
        <v>s</v>
      </c>
      <c r="J114" s="163" t="str">
        <f>[2]DB!$H$89</f>
        <v>s</v>
      </c>
      <c r="K114" s="163">
        <f>[2]DB!$I$89</f>
        <v>0</v>
      </c>
      <c r="L114" s="163" t="str">
        <f>[2]DB!$J$89</f>
        <v>c</v>
      </c>
      <c r="M114" s="163" t="str">
        <f>[2]DB!$K$89</f>
        <v>c</v>
      </c>
      <c r="N114" s="163" t="str">
        <f>[2]DB!$L$89</f>
        <v>c</v>
      </c>
      <c r="O114" s="163" t="str">
        <f>[2]DB!$M$89</f>
        <v>c</v>
      </c>
      <c r="P114" s="163" t="str">
        <f>[2]DB!$N$89</f>
        <v>c</v>
      </c>
      <c r="Q114" s="163" t="str">
        <f>[2]DB!$O$89</f>
        <v>c</v>
      </c>
      <c r="R114" s="163" t="str">
        <f>[2]DB!$P$89</f>
        <v>c</v>
      </c>
      <c r="S114" s="163" t="str">
        <f>[2]DB!$Q$89</f>
        <v>c</v>
      </c>
      <c r="T114" s="163" t="str">
        <f>[2]DB!$R$89</f>
        <v>c</v>
      </c>
      <c r="U114" s="163" t="str">
        <f>[2]DB!$S$89</f>
        <v>c</v>
      </c>
      <c r="V114" s="163" t="str">
        <f>[2]DB!$T$89</f>
        <v>c</v>
      </c>
      <c r="W114" s="163" t="str">
        <f>[2]DB!$U$89</f>
        <v>c</v>
      </c>
      <c r="X114" s="163" t="str">
        <f>[2]DB!$V$89</f>
        <v>c</v>
      </c>
      <c r="Y114" s="163" t="str">
        <f>[2]DB!$W$89</f>
        <v>c</v>
      </c>
      <c r="Z114" s="163" t="str">
        <f>[2]DB!$X$89</f>
        <v>c</v>
      </c>
      <c r="AA114" s="163" t="str">
        <f>[2]DB!$Y$89</f>
        <v>c</v>
      </c>
      <c r="AB114" s="163">
        <f>[2]DB!$Z$89</f>
        <v>0</v>
      </c>
      <c r="AC114" s="163">
        <f>[2]DB!$AA$89</f>
        <v>0</v>
      </c>
      <c r="AD114" s="163">
        <f>[2]DB!$AB$89</f>
        <v>0</v>
      </c>
      <c r="AE114" s="163">
        <f>[2]DB!$AC$89</f>
        <v>0</v>
      </c>
      <c r="AF114" s="163">
        <f>[2]DB!$AD$89</f>
        <v>0</v>
      </c>
      <c r="AG114" s="163">
        <f>[2]DB!$AE$89</f>
        <v>0</v>
      </c>
      <c r="AH114" s="163">
        <f>[2]DB!$AF$89</f>
        <v>0</v>
      </c>
      <c r="AI114" s="163">
        <f>[2]DB!$AG$89</f>
        <v>0</v>
      </c>
      <c r="AJ114" s="163">
        <f>[2]DB!$AH$89</f>
        <v>0</v>
      </c>
      <c r="AK114" s="163">
        <f>[2]DB!$AI$89</f>
        <v>0</v>
      </c>
      <c r="AL114" s="163">
        <f>[2]DB!$AJ$89</f>
        <v>0</v>
      </c>
      <c r="AM114" s="163">
        <f>[2]DB!$AK$89</f>
        <v>0</v>
      </c>
      <c r="AN114" s="163">
        <f>[2]DB!$AL$89</f>
        <v>0</v>
      </c>
      <c r="AO114" s="163">
        <f>[2]DB!$AM$89</f>
        <v>0</v>
      </c>
      <c r="AP114" s="163">
        <f>[2]DB!$AN$89</f>
        <v>0</v>
      </c>
      <c r="AQ114" s="163">
        <f>[2]DB!$AO$89</f>
        <v>0</v>
      </c>
      <c r="AR114" s="163">
        <f>[2]DB!$AP$89</f>
        <v>0</v>
      </c>
      <c r="AS114" s="163">
        <f>[2]DB!$AQ$89</f>
        <v>0</v>
      </c>
      <c r="AT114" s="163" t="str">
        <f>[2]DB!$AR$89</f>
        <v>s</v>
      </c>
      <c r="AU114" s="163" t="str">
        <f>[2]DB!$AS$89</f>
        <v>s</v>
      </c>
      <c r="AV114" s="163" t="str">
        <f>[2]DB!$AT$89</f>
        <v>s</v>
      </c>
      <c r="AW114" s="163" t="str">
        <f>[2]DB!$AU$89</f>
        <v>s</v>
      </c>
      <c r="AX114" s="163">
        <f>[2]DB!$AV$89</f>
        <v>0</v>
      </c>
      <c r="AY114" s="163" t="str">
        <f>[2]DB!$AW$89</f>
        <v>s</v>
      </c>
      <c r="AZ114" s="163" t="str">
        <f>[2]DB!$AX$89</f>
        <v>s</v>
      </c>
      <c r="BA114" s="163" t="str">
        <f>[2]DB!$AY$89</f>
        <v>s</v>
      </c>
      <c r="BB114" s="163">
        <f>[2]DB!$AZ$89</f>
        <v>0</v>
      </c>
      <c r="BC114" s="163" t="str">
        <f>[2]DB!$BA$89</f>
        <v>s</v>
      </c>
      <c r="BD114" s="163" t="str">
        <f>[2]DB!$BB$89</f>
        <v>s</v>
      </c>
      <c r="BE114" s="163" t="str">
        <f>[2]DB!$BC$89</f>
        <v>s</v>
      </c>
      <c r="BF114" s="163">
        <f>[2]DB!$BD$89</f>
        <v>0</v>
      </c>
      <c r="BG114" s="163" t="str">
        <f>[2]DB!$BE$89</f>
        <v>s</v>
      </c>
      <c r="BH114" s="163" t="str">
        <f>[2]DB!$BF$89</f>
        <v>s</v>
      </c>
      <c r="BI114" s="163" t="str">
        <f>[2]DB!$BG$89</f>
        <v>s</v>
      </c>
      <c r="BJ114" s="163">
        <f>[2]DB!$BH$89</f>
        <v>0</v>
      </c>
      <c r="BK114" s="163">
        <f>[2]DB!$BI$89</f>
        <v>0</v>
      </c>
      <c r="BL114" s="163" t="str">
        <f>[2]DB!$BJ$89</f>
        <v>c</v>
      </c>
      <c r="BM114" s="163" t="str">
        <f>[2]DB!$BK$89</f>
        <v>c</v>
      </c>
      <c r="BN114" s="163" t="str">
        <f>[2]DB!$BL$89</f>
        <v>c</v>
      </c>
      <c r="BO114" s="163" t="str">
        <f>[2]DB!$BM$89</f>
        <v>c</v>
      </c>
      <c r="BP114" s="163" t="str">
        <f>[2]DB!$BN$89</f>
        <v>c</v>
      </c>
      <c r="BQ114" s="163" t="str">
        <f>[2]DB!$BO$89</f>
        <v>c</v>
      </c>
      <c r="BR114" s="163" t="str">
        <f>[2]DB!$BP$89</f>
        <v>c</v>
      </c>
      <c r="BS114" s="163" t="str">
        <f>[2]DB!$BQ$89</f>
        <v>c</v>
      </c>
      <c r="BT114" s="163" t="str">
        <f>[2]DB!$BR$89</f>
        <v>c</v>
      </c>
      <c r="BU114" s="163" t="str">
        <f>[2]DB!$BS$89</f>
        <v>c</v>
      </c>
      <c r="BV114" s="163" t="str">
        <f>[2]DB!$BT$89</f>
        <v>c</v>
      </c>
      <c r="BW114" s="163" t="str">
        <f>[2]DB!$BU$89</f>
        <v>c</v>
      </c>
      <c r="BX114" s="163" t="str">
        <f>[2]DB!$BV$89</f>
        <v>c</v>
      </c>
      <c r="BY114" s="163" t="str">
        <f>[2]DB!$BW$89</f>
        <v>c</v>
      </c>
      <c r="BZ114" s="163" t="str">
        <f>[2]DB!$BX$89</f>
        <v>c</v>
      </c>
      <c r="CA114" s="163" t="str">
        <f>[2]DB!$BY$89</f>
        <v>c</v>
      </c>
      <c r="CB114" s="163">
        <f>[2]DB!$BZ$89</f>
        <v>0</v>
      </c>
      <c r="CC114" s="163">
        <f>[2]DB!$CA$89</f>
        <v>0</v>
      </c>
      <c r="CD114" s="163">
        <f>[2]DB!$CB$89</f>
        <v>0</v>
      </c>
      <c r="CE114" s="163">
        <f>[2]DB!$CC$89</f>
        <v>0</v>
      </c>
      <c r="CF114" s="163">
        <f>[2]DB!$CD$89</f>
        <v>0</v>
      </c>
      <c r="CG114" s="163">
        <f>[2]DB!$CE$89</f>
        <v>0</v>
      </c>
      <c r="CH114" s="163">
        <f>[2]DB!$CF$89</f>
        <v>0</v>
      </c>
      <c r="CI114" s="163">
        <f>[2]DB!$CG$89</f>
        <v>0</v>
      </c>
      <c r="CJ114" s="163">
        <f>[2]DB!$CH$89</f>
        <v>0</v>
      </c>
      <c r="CK114" s="163">
        <f>[2]DB!$CI$89</f>
        <v>0</v>
      </c>
      <c r="CL114" s="163">
        <f>[2]DB!$CJ$89</f>
        <v>0</v>
      </c>
      <c r="CM114" s="163">
        <f>[2]DB!$CK$89</f>
        <v>0</v>
      </c>
      <c r="CN114" s="163">
        <f>[2]DB!$CL$89</f>
        <v>0</v>
      </c>
      <c r="CO114" s="163">
        <f>[2]DB!$CM$89</f>
        <v>0</v>
      </c>
      <c r="CP114" s="163">
        <f>[2]DB!$CN$89</f>
        <v>0</v>
      </c>
      <c r="CQ114" s="163">
        <f>[2]DB!$CO$89</f>
        <v>0</v>
      </c>
      <c r="CR114" s="163">
        <f>[2]DB!$CP$89</f>
        <v>0</v>
      </c>
      <c r="CS114" s="163" t="str">
        <f>[2]DB!$CQ$89</f>
        <v>s</v>
      </c>
      <c r="CT114" s="163" t="str">
        <f>[2]DB!$CR$89</f>
        <v>s</v>
      </c>
      <c r="CU114" s="163" t="str">
        <f>[2]DB!$CS$89</f>
        <v>s</v>
      </c>
      <c r="CV114" s="163" t="str">
        <f>[2]DB!$CT$89</f>
        <v>s</v>
      </c>
      <c r="CW114" s="163">
        <f>[2]DB!$CU$89</f>
        <v>0</v>
      </c>
      <c r="CX114" s="163" t="str">
        <f>[2]DB!$CV$89</f>
        <v>s</v>
      </c>
      <c r="CY114" s="169" t="str">
        <f>[2]DB!$CW$89</f>
        <v>s</v>
      </c>
      <c r="CZ114" s="174"/>
      <c r="DA114" s="200"/>
      <c r="DB114" s="192"/>
    </row>
    <row r="115" spans="2:1023 1025:1159" ht="20.100000000000001" customHeight="1" x14ac:dyDescent="0.25">
      <c r="B115" s="168"/>
      <c r="C115" s="783"/>
      <c r="D115" s="787"/>
      <c r="E115" s="791"/>
      <c r="F115" s="183" t="s">
        <v>80</v>
      </c>
      <c r="G115" s="155" t="str">
        <f>[2]DB!$E$90</f>
        <v>OPERATING</v>
      </c>
      <c r="H115" s="162">
        <f>[2]DB!$F$90</f>
        <v>0</v>
      </c>
      <c r="I115" s="163">
        <f>[2]DB!$G$90</f>
        <v>0</v>
      </c>
      <c r="J115" s="163">
        <f>[2]DB!$H$90</f>
        <v>0</v>
      </c>
      <c r="K115" s="163">
        <f>[2]DB!$I$90</f>
        <v>0</v>
      </c>
      <c r="L115" s="163">
        <f>[2]DB!$J$90</f>
        <v>0</v>
      </c>
      <c r="M115" s="163">
        <f>[2]DB!$K$90</f>
        <v>0</v>
      </c>
      <c r="N115" s="163" t="str">
        <f>[2]DB!$L$90</f>
        <v>s</v>
      </c>
      <c r="O115" s="163" t="str">
        <f>[2]DB!$M$90</f>
        <v>s</v>
      </c>
      <c r="P115" s="163" t="str">
        <f>[2]DB!$N$90</f>
        <v>s</v>
      </c>
      <c r="Q115" s="163" t="str">
        <f>[2]DB!$O$90</f>
        <v>s</v>
      </c>
      <c r="R115" s="163">
        <f>[2]DB!$P$90</f>
        <v>0</v>
      </c>
      <c r="S115" s="163" t="str">
        <f>[2]DB!$Q$90</f>
        <v>s</v>
      </c>
      <c r="T115" s="163" t="str">
        <f>[2]DB!$R$90</f>
        <v>s</v>
      </c>
      <c r="U115" s="163" t="str">
        <f>[2]DB!$S$90</f>
        <v>s</v>
      </c>
      <c r="V115" s="163">
        <f>[2]DB!$T$90</f>
        <v>0</v>
      </c>
      <c r="W115" s="163" t="str">
        <f>[2]DB!$U$90</f>
        <v>s</v>
      </c>
      <c r="X115" s="163" t="str">
        <f>[2]DB!$V$90</f>
        <v>s</v>
      </c>
      <c r="Y115" s="163" t="str">
        <f>[2]DB!$W$90</f>
        <v>s</v>
      </c>
      <c r="Z115" s="163">
        <f>[2]DB!$X$90</f>
        <v>0</v>
      </c>
      <c r="AA115" s="163">
        <f>[2]DB!$Y$90</f>
        <v>0</v>
      </c>
      <c r="AB115" s="163" t="str">
        <f>[2]DB!$Z$90</f>
        <v>c</v>
      </c>
      <c r="AC115" s="163" t="str">
        <f>[2]DB!$AA$90</f>
        <v>c</v>
      </c>
      <c r="AD115" s="163" t="str">
        <f>[2]DB!$AB$90</f>
        <v>c</v>
      </c>
      <c r="AE115" s="163" t="str">
        <f>[2]DB!$AC$90</f>
        <v>c</v>
      </c>
      <c r="AF115" s="163" t="str">
        <f>[2]DB!$AD$90</f>
        <v>c</v>
      </c>
      <c r="AG115" s="163" t="str">
        <f>[2]DB!$AE$90</f>
        <v>c</v>
      </c>
      <c r="AH115" s="163" t="str">
        <f>[2]DB!$AF$90</f>
        <v>c</v>
      </c>
      <c r="AI115" s="163" t="str">
        <f>[2]DB!$AG$90</f>
        <v>c</v>
      </c>
      <c r="AJ115" s="163" t="str">
        <f>[2]DB!$AH$90</f>
        <v>c</v>
      </c>
      <c r="AK115" s="163" t="str">
        <f>[2]DB!$AI$90</f>
        <v>c</v>
      </c>
      <c r="AL115" s="163" t="str">
        <f>[2]DB!$AJ$90</f>
        <v>c</v>
      </c>
      <c r="AM115" s="163" t="str">
        <f>[2]DB!$AK$90</f>
        <v>c</v>
      </c>
      <c r="AN115" s="163" t="str">
        <f>[2]DB!$AL$90</f>
        <v>c</v>
      </c>
      <c r="AO115" s="163" t="str">
        <f>[2]DB!$AM$90</f>
        <v>c</v>
      </c>
      <c r="AP115" s="163" t="str">
        <f>[2]DB!$AN$90</f>
        <v>c</v>
      </c>
      <c r="AQ115" s="163" t="str">
        <f>[2]DB!$AO$90</f>
        <v>c</v>
      </c>
      <c r="AR115" s="163">
        <f>[2]DB!$AP$90</f>
        <v>0</v>
      </c>
      <c r="AS115" s="163">
        <f>[2]DB!$AQ$90</f>
        <v>0</v>
      </c>
      <c r="AT115" s="163">
        <f>[2]DB!$AR$90</f>
        <v>0</v>
      </c>
      <c r="AU115" s="163">
        <f>[2]DB!$AS$90</f>
        <v>0</v>
      </c>
      <c r="AV115" s="163">
        <f>[2]DB!$AT$90</f>
        <v>0</v>
      </c>
      <c r="AW115" s="163">
        <f>[2]DB!$AU$90</f>
        <v>0</v>
      </c>
      <c r="AX115" s="163">
        <f>[2]DB!$AV$90</f>
        <v>0</v>
      </c>
      <c r="AY115" s="163">
        <f>[2]DB!$AW$90</f>
        <v>0</v>
      </c>
      <c r="AZ115" s="163">
        <f>[2]DB!$AX$90</f>
        <v>0</v>
      </c>
      <c r="BA115" s="163">
        <f>[2]DB!$AY$90</f>
        <v>0</v>
      </c>
      <c r="BB115" s="163">
        <f>[2]DB!$AZ$90</f>
        <v>0</v>
      </c>
      <c r="BC115" s="163">
        <f>[2]DB!$BA$90</f>
        <v>0</v>
      </c>
      <c r="BD115" s="163">
        <f>[2]DB!$BB$90</f>
        <v>0</v>
      </c>
      <c r="BE115" s="163">
        <f>[2]DB!$BC$90</f>
        <v>0</v>
      </c>
      <c r="BF115" s="163">
        <f>[2]DB!$BD$90</f>
        <v>0</v>
      </c>
      <c r="BG115" s="163">
        <f>[2]DB!$BE$90</f>
        <v>0</v>
      </c>
      <c r="BH115" s="163">
        <f>[2]DB!$BF$90</f>
        <v>0</v>
      </c>
      <c r="BI115" s="163">
        <f>[2]DB!$BG$90</f>
        <v>0</v>
      </c>
      <c r="BJ115" s="163">
        <f>[2]DB!$BH$90</f>
        <v>0</v>
      </c>
      <c r="BK115" s="163">
        <f>[2]DB!$BI$90</f>
        <v>0</v>
      </c>
      <c r="BL115" s="163">
        <f>[2]DB!$BJ$90</f>
        <v>0</v>
      </c>
      <c r="BM115" s="163" t="str">
        <f>[2]DB!$BK$90</f>
        <v>s</v>
      </c>
      <c r="BN115" s="163" t="str">
        <f>[2]DB!$BL$90</f>
        <v>s</v>
      </c>
      <c r="BO115" s="163" t="str">
        <f>[2]DB!$BM$90</f>
        <v>s</v>
      </c>
      <c r="BP115" s="163" t="str">
        <f>[2]DB!$BN$90</f>
        <v>s</v>
      </c>
      <c r="BQ115" s="163">
        <f>[2]DB!$BO$90</f>
        <v>0</v>
      </c>
      <c r="BR115" s="163" t="str">
        <f>[2]DB!$BP$90</f>
        <v>s</v>
      </c>
      <c r="BS115" s="163" t="str">
        <f>[2]DB!$BQ$90</f>
        <v>s</v>
      </c>
      <c r="BT115" s="163" t="str">
        <f>[2]DB!$BR$90</f>
        <v>s</v>
      </c>
      <c r="BU115" s="163">
        <f>[2]DB!$BS$90</f>
        <v>0</v>
      </c>
      <c r="BV115" s="163" t="str">
        <f>[2]DB!$BT$90</f>
        <v>s</v>
      </c>
      <c r="BW115" s="163" t="str">
        <f>[2]DB!$BU$90</f>
        <v>s</v>
      </c>
      <c r="BX115" s="163" t="str">
        <f>[2]DB!$BV$90</f>
        <v>s</v>
      </c>
      <c r="BY115" s="163">
        <f>[2]DB!$BW$90</f>
        <v>0</v>
      </c>
      <c r="BZ115" s="163">
        <f>[2]DB!$BX$90</f>
        <v>0</v>
      </c>
      <c r="CA115" s="163" t="str">
        <f>[2]DB!$BY$90</f>
        <v>c</v>
      </c>
      <c r="CB115" s="163" t="str">
        <f>[2]DB!$BZ$90</f>
        <v>c</v>
      </c>
      <c r="CC115" s="163" t="str">
        <f>[2]DB!$CA$90</f>
        <v>c</v>
      </c>
      <c r="CD115" s="163" t="str">
        <f>[2]DB!$CB$90</f>
        <v>c</v>
      </c>
      <c r="CE115" s="163" t="str">
        <f>[2]DB!$CC$90</f>
        <v>c</v>
      </c>
      <c r="CF115" s="163" t="str">
        <f>[2]DB!$CD$90</f>
        <v>c</v>
      </c>
      <c r="CG115" s="163" t="str">
        <f>[2]DB!$CE$90</f>
        <v>c</v>
      </c>
      <c r="CH115" s="163" t="str">
        <f>[2]DB!$CF$90</f>
        <v>c</v>
      </c>
      <c r="CI115" s="163" t="str">
        <f>[2]DB!$CG$90</f>
        <v>c</v>
      </c>
      <c r="CJ115" s="163" t="str">
        <f>[2]DB!$CH$90</f>
        <v>c</v>
      </c>
      <c r="CK115" s="163" t="str">
        <f>[2]DB!$CI$90</f>
        <v>c</v>
      </c>
      <c r="CL115" s="163" t="str">
        <f>[2]DB!$CJ$90</f>
        <v>c</v>
      </c>
      <c r="CM115" s="163" t="str">
        <f>[2]DB!$CK$90</f>
        <v>c</v>
      </c>
      <c r="CN115" s="163" t="str">
        <f>[2]DB!$CL$90</f>
        <v>c</v>
      </c>
      <c r="CO115" s="163" t="str">
        <f>[2]DB!$CM$90</f>
        <v>c</v>
      </c>
      <c r="CP115" s="163" t="str">
        <f>[2]DB!$CN$90</f>
        <v>c</v>
      </c>
      <c r="CQ115" s="163">
        <f>[2]DB!$CO$90</f>
        <v>0</v>
      </c>
      <c r="CR115" s="163">
        <f>[2]DB!$CP$90</f>
        <v>0</v>
      </c>
      <c r="CS115" s="163">
        <f>[2]DB!$CQ$90</f>
        <v>0</v>
      </c>
      <c r="CT115" s="163">
        <f>[2]DB!$CR$90</f>
        <v>0</v>
      </c>
      <c r="CU115" s="163">
        <f>[2]DB!$CS$90</f>
        <v>0</v>
      </c>
      <c r="CV115" s="163">
        <f>[2]DB!$CT$90</f>
        <v>0</v>
      </c>
      <c r="CW115" s="163">
        <f>[2]DB!$CU$90</f>
        <v>0</v>
      </c>
      <c r="CX115" s="163">
        <f>[2]DB!$CV$90</f>
        <v>0</v>
      </c>
      <c r="CY115" s="169">
        <f>[2]DB!$CW$90</f>
        <v>0</v>
      </c>
      <c r="CZ115" s="174"/>
      <c r="DA115" s="200"/>
      <c r="DB115" s="192"/>
    </row>
    <row r="116" spans="2:1023 1025:1159" ht="20.100000000000001" customHeight="1" x14ac:dyDescent="0.25">
      <c r="B116" s="168"/>
      <c r="C116" s="783"/>
      <c r="D116" s="787"/>
      <c r="E116" s="791"/>
      <c r="F116" s="183" t="s">
        <v>81</v>
      </c>
      <c r="G116" s="155" t="str">
        <f>[2]DB!$E$91</f>
        <v>OPERATING</v>
      </c>
      <c r="H116" s="217">
        <f>[2]DB!$F$91</f>
        <v>0</v>
      </c>
      <c r="I116" s="217">
        <f>[2]DB!$G$91</f>
        <v>0</v>
      </c>
      <c r="J116" s="217">
        <f>[2]DB!$H$91</f>
        <v>0</v>
      </c>
      <c r="K116" s="217">
        <f>[2]DB!$I$91</f>
        <v>0</v>
      </c>
      <c r="L116" s="217">
        <f>[2]DB!$J$91</f>
        <v>0</v>
      </c>
      <c r="M116" s="217">
        <f>[2]DB!$K$91</f>
        <v>0</v>
      </c>
      <c r="N116" s="217">
        <f>[2]DB!$L$91</f>
        <v>0</v>
      </c>
      <c r="O116" s="217">
        <f>[2]DB!$M$91</f>
        <v>0</v>
      </c>
      <c r="P116" s="217">
        <f>[2]DB!$N$91</f>
        <v>0</v>
      </c>
      <c r="Q116" s="217">
        <f>[2]DB!$O$91</f>
        <v>0</v>
      </c>
      <c r="R116" s="217">
        <f>[2]DB!$P$91</f>
        <v>0</v>
      </c>
      <c r="S116" s="217">
        <f>[2]DB!$Q$91</f>
        <v>0</v>
      </c>
      <c r="T116" s="217">
        <f>[2]DB!$R$91</f>
        <v>0</v>
      </c>
      <c r="U116" s="217">
        <f>[2]DB!$S$91</f>
        <v>0</v>
      </c>
      <c r="V116" s="217">
        <f>[2]DB!$T$91</f>
        <v>0</v>
      </c>
      <c r="W116" s="217">
        <f>[2]DB!$U$91</f>
        <v>0</v>
      </c>
      <c r="X116" s="217">
        <f>[2]DB!$V$91</f>
        <v>0</v>
      </c>
      <c r="Y116" s="217">
        <f>[2]DB!$W$91</f>
        <v>0</v>
      </c>
      <c r="Z116" s="217">
        <f>[2]DB!$X$91</f>
        <v>0</v>
      </c>
      <c r="AA116" s="217">
        <f>[2]DB!$Y$91</f>
        <v>0</v>
      </c>
      <c r="AB116" s="217">
        <f>[2]DB!$Z$91</f>
        <v>0</v>
      </c>
      <c r="AC116" s="217">
        <f>[2]DB!$AA$91</f>
        <v>0</v>
      </c>
      <c r="AD116" s="217" t="str">
        <f>[2]DB!$AB$91</f>
        <v>s</v>
      </c>
      <c r="AE116" s="217" t="str">
        <f>[2]DB!$AC$91</f>
        <v>s</v>
      </c>
      <c r="AF116" s="217" t="str">
        <f>[2]DB!$AD$91</f>
        <v>s</v>
      </c>
      <c r="AG116" s="217" t="str">
        <f>[2]DB!$AE$91</f>
        <v>s</v>
      </c>
      <c r="AH116" s="217">
        <f>[2]DB!$AF$91</f>
        <v>0</v>
      </c>
      <c r="AI116" s="217" t="str">
        <f>[2]DB!$AG$91</f>
        <v>s</v>
      </c>
      <c r="AJ116" s="217" t="str">
        <f>[2]DB!$AH$91</f>
        <v>s</v>
      </c>
      <c r="AK116" s="217" t="str">
        <f>[2]DB!$AI$91</f>
        <v>s</v>
      </c>
      <c r="AL116" s="217">
        <f>[2]DB!$AJ$91</f>
        <v>0</v>
      </c>
      <c r="AM116" s="217" t="str">
        <f>[2]DB!$AK$91</f>
        <v>s</v>
      </c>
      <c r="AN116" s="217" t="str">
        <f>[2]DB!$AL$91</f>
        <v>s</v>
      </c>
      <c r="AO116" s="217" t="str">
        <f>[2]DB!$AM$91</f>
        <v>s</v>
      </c>
      <c r="AP116" s="217">
        <f>[2]DB!$AN$91</f>
        <v>0</v>
      </c>
      <c r="AQ116" s="217">
        <f>[2]DB!$AO$91</f>
        <v>0</v>
      </c>
      <c r="AR116" s="217" t="str">
        <f>[2]DB!$AP$91</f>
        <v>c</v>
      </c>
      <c r="AS116" s="217" t="str">
        <f>[2]DB!$AQ$91</f>
        <v>c</v>
      </c>
      <c r="AT116" s="217" t="str">
        <f>[2]DB!$AR$91</f>
        <v>c</v>
      </c>
      <c r="AU116" s="217" t="str">
        <f>[2]DB!$AS$91</f>
        <v>c</v>
      </c>
      <c r="AV116" s="217" t="str">
        <f>[2]DB!$AT$91</f>
        <v>c</v>
      </c>
      <c r="AW116" s="217" t="str">
        <f>[2]DB!$AU$91</f>
        <v>c</v>
      </c>
      <c r="AX116" s="217" t="str">
        <f>[2]DB!$AV$91</f>
        <v>c</v>
      </c>
      <c r="AY116" s="217" t="str">
        <f>[2]DB!$AW$91</f>
        <v>c</v>
      </c>
      <c r="AZ116" s="217" t="str">
        <f>[2]DB!$AX$91</f>
        <v>c</v>
      </c>
      <c r="BA116" s="217" t="str">
        <f>[2]DB!$AY$91</f>
        <v>c</v>
      </c>
      <c r="BB116" s="217" t="str">
        <f>[2]DB!$AZ$91</f>
        <v>c</v>
      </c>
      <c r="BC116" s="217" t="str">
        <f>[2]DB!$BA$91</f>
        <v>c</v>
      </c>
      <c r="BD116" s="217" t="str">
        <f>[2]DB!$BB$91</f>
        <v>c</v>
      </c>
      <c r="BE116" s="217" t="str">
        <f>[2]DB!$BC$91</f>
        <v>c</v>
      </c>
      <c r="BF116" s="217" t="str">
        <f>[2]DB!$BD$91</f>
        <v>c</v>
      </c>
      <c r="BG116" s="217" t="str">
        <f>[2]DB!$BE$91</f>
        <v>c</v>
      </c>
      <c r="BH116" s="217">
        <f>[2]DB!$BF$91</f>
        <v>0</v>
      </c>
      <c r="BI116" s="217">
        <f>[2]DB!$BG$91</f>
        <v>0</v>
      </c>
      <c r="BJ116" s="217">
        <f>[2]DB!$BH$91</f>
        <v>0</v>
      </c>
      <c r="BK116" s="217">
        <f>[2]DB!$BI$91</f>
        <v>0</v>
      </c>
      <c r="BL116" s="217">
        <f>[2]DB!$BJ$91</f>
        <v>0</v>
      </c>
      <c r="BM116" s="217">
        <f>[2]DB!$BK$91</f>
        <v>0</v>
      </c>
      <c r="BN116" s="217">
        <f>[2]DB!$BL$91</f>
        <v>0</v>
      </c>
      <c r="BO116" s="217">
        <f>[2]DB!$BM$91</f>
        <v>0</v>
      </c>
      <c r="BP116" s="217">
        <f>[2]DB!$BN$91</f>
        <v>0</v>
      </c>
      <c r="BQ116" s="217">
        <f>[2]DB!$BO$91</f>
        <v>0</v>
      </c>
      <c r="BR116" s="217">
        <f>[2]DB!$BP$91</f>
        <v>0</v>
      </c>
      <c r="BS116" s="217">
        <f>[2]DB!$BQ$91</f>
        <v>0</v>
      </c>
      <c r="BT116" s="217">
        <f>[2]DB!$BR$91</f>
        <v>0</v>
      </c>
      <c r="BU116" s="217">
        <f>[2]DB!$BS$91</f>
        <v>0</v>
      </c>
      <c r="BV116" s="217">
        <f>[2]DB!$BT$91</f>
        <v>0</v>
      </c>
      <c r="BW116" s="217">
        <f>[2]DB!$BU$91</f>
        <v>0</v>
      </c>
      <c r="BX116" s="217">
        <f>[2]DB!$BV$91</f>
        <v>0</v>
      </c>
      <c r="BY116" s="217">
        <f>[2]DB!$BW$91</f>
        <v>0</v>
      </c>
      <c r="BZ116" s="217">
        <f>[2]DB!$BX$91</f>
        <v>0</v>
      </c>
      <c r="CA116" s="217">
        <f>[2]DB!$BY$91</f>
        <v>0</v>
      </c>
      <c r="CB116" s="217">
        <f>[2]DB!$BZ$91</f>
        <v>0</v>
      </c>
      <c r="CC116" s="217">
        <f>[2]DB!$CA$91</f>
        <v>0</v>
      </c>
      <c r="CD116" s="217" t="str">
        <f>[2]DB!$CB$91</f>
        <v>s</v>
      </c>
      <c r="CE116" s="217" t="str">
        <f>[2]DB!$CC$91</f>
        <v>s</v>
      </c>
      <c r="CF116" s="217" t="str">
        <f>[2]DB!$CD$91</f>
        <v>s</v>
      </c>
      <c r="CG116" s="217" t="str">
        <f>[2]DB!$CE$91</f>
        <v>s</v>
      </c>
      <c r="CH116" s="217">
        <f>[2]DB!$CF$91</f>
        <v>0</v>
      </c>
      <c r="CI116" s="217" t="str">
        <f>[2]DB!$CG$91</f>
        <v>s</v>
      </c>
      <c r="CJ116" s="217" t="str">
        <f>[2]DB!$CH$91</f>
        <v>s</v>
      </c>
      <c r="CK116" s="217" t="str">
        <f>[2]DB!$CI$91</f>
        <v>s</v>
      </c>
      <c r="CL116" s="217">
        <f>[2]DB!$CJ$91</f>
        <v>0</v>
      </c>
      <c r="CM116" s="217" t="str">
        <f>[2]DB!$CK$91</f>
        <v>s</v>
      </c>
      <c r="CN116" s="217" t="str">
        <f>[2]DB!$CL$91</f>
        <v>s</v>
      </c>
      <c r="CO116" s="217" t="str">
        <f>[2]DB!$CM$91</f>
        <v>s</v>
      </c>
      <c r="CP116" s="217">
        <f>[2]DB!$CN$91</f>
        <v>0</v>
      </c>
      <c r="CQ116" s="217">
        <f>[2]DB!$CO$91</f>
        <v>0</v>
      </c>
      <c r="CR116" s="217" t="str">
        <f>[2]DB!$CP$91</f>
        <v>c</v>
      </c>
      <c r="CS116" s="217" t="str">
        <f>[2]DB!$CQ$91</f>
        <v>c</v>
      </c>
      <c r="CT116" s="217" t="str">
        <f>[2]DB!$CR$91</f>
        <v>c</v>
      </c>
      <c r="CU116" s="217" t="str">
        <f>[2]DB!$CS$91</f>
        <v>c</v>
      </c>
      <c r="CV116" s="217" t="str">
        <f>[2]DB!$CT$91</f>
        <v>c</v>
      </c>
      <c r="CW116" s="217" t="str">
        <f>[2]DB!$CU$91</f>
        <v>c</v>
      </c>
      <c r="CX116" s="217" t="str">
        <f>[2]DB!$CV$91</f>
        <v>c</v>
      </c>
      <c r="CY116" s="218" t="str">
        <f>[2]DB!$CW$91</f>
        <v>c</v>
      </c>
      <c r="CZ116" s="219"/>
      <c r="DA116" s="200"/>
      <c r="DB116" s="192"/>
    </row>
    <row r="117" spans="2:1023 1025:1159" ht="20.100000000000001" customHeight="1" x14ac:dyDescent="0.25">
      <c r="B117" s="168"/>
      <c r="C117" s="783"/>
      <c r="D117" s="787" t="s">
        <v>82</v>
      </c>
      <c r="E117" s="791"/>
      <c r="F117" s="184" t="s">
        <v>83</v>
      </c>
      <c r="G117" s="156">
        <f>[2]DB!$E$92</f>
        <v>0</v>
      </c>
      <c r="H117" s="162">
        <f>[2]DB!$F$92</f>
        <v>0</v>
      </c>
      <c r="I117" s="163">
        <f>[2]DB!$G$92</f>
        <v>0</v>
      </c>
      <c r="J117" s="163">
        <f>[2]DB!$H$92</f>
        <v>0</v>
      </c>
      <c r="K117" s="163">
        <f>[2]DB!$I$92</f>
        <v>0</v>
      </c>
      <c r="L117" s="163">
        <f>[2]DB!$J$92</f>
        <v>0</v>
      </c>
      <c r="M117" s="163">
        <f>[2]DB!$K$92</f>
        <v>0</v>
      </c>
      <c r="N117" s="163">
        <f>[2]DB!$L$92</f>
        <v>0</v>
      </c>
      <c r="O117" s="163">
        <f>[2]DB!$M$92</f>
        <v>0</v>
      </c>
      <c r="P117" s="163">
        <f>[2]DB!$N$92</f>
        <v>0</v>
      </c>
      <c r="Q117" s="163">
        <f>[2]DB!$O$92</f>
        <v>0</v>
      </c>
      <c r="R117" s="163">
        <f>[2]DB!$P$92</f>
        <v>0</v>
      </c>
      <c r="S117" s="163">
        <f>[2]DB!$Q$92</f>
        <v>0</v>
      </c>
      <c r="T117" s="163">
        <f>[2]DB!$R$92</f>
        <v>0</v>
      </c>
      <c r="U117" s="163">
        <f>[2]DB!$S$92</f>
        <v>0</v>
      </c>
      <c r="V117" s="163">
        <f>[2]DB!$T$92</f>
        <v>0</v>
      </c>
      <c r="W117" s="163">
        <f>[2]DB!$U$92</f>
        <v>0</v>
      </c>
      <c r="X117" s="163">
        <f>[2]DB!$V$92</f>
        <v>0</v>
      </c>
      <c r="Y117" s="163">
        <f>[2]DB!$W$92</f>
        <v>0</v>
      </c>
      <c r="Z117" s="163">
        <f>[2]DB!$X$92</f>
        <v>0</v>
      </c>
      <c r="AA117" s="163">
        <f>[2]DB!$Y$92</f>
        <v>0</v>
      </c>
      <c r="AB117" s="163">
        <f>[2]DB!$Z$92</f>
        <v>0</v>
      </c>
      <c r="AC117" s="163">
        <f>[2]DB!$AA$92</f>
        <v>0</v>
      </c>
      <c r="AD117" s="163">
        <f>[2]DB!$AB$92</f>
        <v>0</v>
      </c>
      <c r="AE117" s="163">
        <f>[2]DB!$AC$92</f>
        <v>0</v>
      </c>
      <c r="AF117" s="163">
        <f>[2]DB!$AD$92</f>
        <v>0</v>
      </c>
      <c r="AG117" s="163">
        <f>[2]DB!$AE$92</f>
        <v>0</v>
      </c>
      <c r="AH117" s="163">
        <f>[2]DB!$AF$92</f>
        <v>0</v>
      </c>
      <c r="AI117" s="163">
        <f>[2]DB!$AG$92</f>
        <v>0</v>
      </c>
      <c r="AJ117" s="163">
        <f>[2]DB!$AH$92</f>
        <v>0</v>
      </c>
      <c r="AK117" s="163">
        <f>[2]DB!$AI$92</f>
        <v>0</v>
      </c>
      <c r="AL117" s="163">
        <f>[2]DB!$AJ$92</f>
        <v>0</v>
      </c>
      <c r="AM117" s="163">
        <f>[2]DB!$AK$92</f>
        <v>0</v>
      </c>
      <c r="AN117" s="163">
        <f>[2]DB!$AL$92</f>
        <v>0</v>
      </c>
      <c r="AO117" s="163">
        <f>[2]DB!$AM$92</f>
        <v>0</v>
      </c>
      <c r="AP117" s="163">
        <f>[2]DB!$AN$92</f>
        <v>0</v>
      </c>
      <c r="AQ117" s="163">
        <f>[2]DB!$AO$92</f>
        <v>0</v>
      </c>
      <c r="AR117" s="163">
        <f>[2]DB!$AP$92</f>
        <v>0</v>
      </c>
      <c r="AS117" s="163">
        <f>[2]DB!$AQ$92</f>
        <v>0</v>
      </c>
      <c r="AT117" s="163">
        <f>[2]DB!$AR$92</f>
        <v>0</v>
      </c>
      <c r="AU117" s="163">
        <f>[2]DB!$AS$92</f>
        <v>0</v>
      </c>
      <c r="AV117" s="163">
        <f>[2]DB!$AT$92</f>
        <v>0</v>
      </c>
      <c r="AW117" s="163">
        <f>[2]DB!$AU$92</f>
        <v>0</v>
      </c>
      <c r="AX117" s="163">
        <f>[2]DB!$AV$92</f>
        <v>0</v>
      </c>
      <c r="AY117" s="163">
        <f>[2]DB!$AW$92</f>
        <v>0</v>
      </c>
      <c r="AZ117" s="163">
        <f>[2]DB!$AX$92</f>
        <v>0</v>
      </c>
      <c r="BA117" s="163">
        <f>[2]DB!$AY$92</f>
        <v>0</v>
      </c>
      <c r="BB117" s="163">
        <f>[2]DB!$AZ$92</f>
        <v>0</v>
      </c>
      <c r="BC117" s="163">
        <f>[2]DB!$BA$92</f>
        <v>0</v>
      </c>
      <c r="BD117" s="163">
        <f>[2]DB!$BB$92</f>
        <v>0</v>
      </c>
      <c r="BE117" s="163">
        <f>[2]DB!$BC$92</f>
        <v>0</v>
      </c>
      <c r="BF117" s="163">
        <f>[2]DB!$BD$92</f>
        <v>0</v>
      </c>
      <c r="BG117" s="163">
        <f>[2]DB!$BE$92</f>
        <v>0</v>
      </c>
      <c r="BH117" s="163">
        <f>[2]DB!$BF$92</f>
        <v>0</v>
      </c>
      <c r="BI117" s="163">
        <f>[2]DB!$BG$92</f>
        <v>0</v>
      </c>
      <c r="BJ117" s="163">
        <f>[2]DB!$BH$92</f>
        <v>0</v>
      </c>
      <c r="BK117" s="163">
        <f>[2]DB!$BI$92</f>
        <v>0</v>
      </c>
      <c r="BL117" s="163">
        <f>[2]DB!$BJ$92</f>
        <v>0</v>
      </c>
      <c r="BM117" s="163">
        <f>[2]DB!$BK$92</f>
        <v>0</v>
      </c>
      <c r="BN117" s="163">
        <f>[2]DB!$BL$92</f>
        <v>0</v>
      </c>
      <c r="BO117" s="163">
        <f>[2]DB!$BM$92</f>
        <v>0</v>
      </c>
      <c r="BP117" s="163">
        <f>[2]DB!$BN$92</f>
        <v>0</v>
      </c>
      <c r="BQ117" s="163">
        <f>[2]DB!$BO$92</f>
        <v>0</v>
      </c>
      <c r="BR117" s="163">
        <f>[2]DB!$BP$92</f>
        <v>0</v>
      </c>
      <c r="BS117" s="163">
        <f>[2]DB!$BQ$92</f>
        <v>0</v>
      </c>
      <c r="BT117" s="163">
        <f>[2]DB!$BR$92</f>
        <v>0</v>
      </c>
      <c r="BU117" s="163">
        <f>[2]DB!$BS$92</f>
        <v>0</v>
      </c>
      <c r="BV117" s="163">
        <f>[2]DB!$BT$92</f>
        <v>0</v>
      </c>
      <c r="BW117" s="163">
        <f>[2]DB!$BU$92</f>
        <v>0</v>
      </c>
      <c r="BX117" s="163">
        <f>[2]DB!$BV$92</f>
        <v>0</v>
      </c>
      <c r="BY117" s="163">
        <f>[2]DB!$BW$92</f>
        <v>0</v>
      </c>
      <c r="BZ117" s="163">
        <f>[2]DB!$BX$92</f>
        <v>0</v>
      </c>
      <c r="CA117" s="163">
        <f>[2]DB!$BY$92</f>
        <v>0</v>
      </c>
      <c r="CB117" s="163">
        <f>[2]DB!$BZ$92</f>
        <v>0</v>
      </c>
      <c r="CC117" s="163">
        <f>[2]DB!$CA$92</f>
        <v>0</v>
      </c>
      <c r="CD117" s="163">
        <f>[2]DB!$CB$92</f>
        <v>0</v>
      </c>
      <c r="CE117" s="163" t="str">
        <f>[2]DB!$CC$92</f>
        <v>r</v>
      </c>
      <c r="CF117" s="163" t="str">
        <f>[2]DB!$CD$92</f>
        <v>r</v>
      </c>
      <c r="CG117" s="163" t="str">
        <f>[2]DB!$CE$92</f>
        <v>r</v>
      </c>
      <c r="CH117" s="163" t="str">
        <f>[2]DB!$CF$92</f>
        <v>r</v>
      </c>
      <c r="CI117" s="163" t="str">
        <f>[2]DB!$CG$92</f>
        <v>r</v>
      </c>
      <c r="CJ117" s="163" t="str">
        <f>[2]DB!$CH$92</f>
        <v>r</v>
      </c>
      <c r="CK117" s="163" t="str">
        <f>[2]DB!$CI$92</f>
        <v>r</v>
      </c>
      <c r="CL117" s="163" t="str">
        <f>[2]DB!$CJ$92</f>
        <v>r</v>
      </c>
      <c r="CM117" s="163" t="str">
        <f>[2]DB!$CK$92</f>
        <v>r</v>
      </c>
      <c r="CN117" s="163" t="str">
        <f>[2]DB!$CL$92</f>
        <v>r</v>
      </c>
      <c r="CO117" s="163" t="str">
        <f>[2]DB!$CM$92</f>
        <v>r</v>
      </c>
      <c r="CP117" s="163" t="str">
        <f>[2]DB!$CN$92</f>
        <v>r</v>
      </c>
      <c r="CQ117" s="163" t="str">
        <f>[2]DB!$CO$92</f>
        <v>r</v>
      </c>
      <c r="CR117" s="163" t="str">
        <f>[2]DB!$CP$92</f>
        <v>r</v>
      </c>
      <c r="CS117" s="163" t="str">
        <f>[2]DB!$CQ$92</f>
        <v>r</v>
      </c>
      <c r="CT117" s="163" t="str">
        <f>[2]DB!$CR$92</f>
        <v>r</v>
      </c>
      <c r="CU117" s="163" t="str">
        <f>[2]DB!$CS$92</f>
        <v>r</v>
      </c>
      <c r="CV117" s="163" t="str">
        <f>[2]DB!$CT$92</f>
        <v>r</v>
      </c>
      <c r="CW117" s="163" t="str">
        <f>[2]DB!$CU$92</f>
        <v>r</v>
      </c>
      <c r="CX117" s="163" t="str">
        <f>[2]DB!$CV$92</f>
        <v>r</v>
      </c>
      <c r="CY117" s="169" t="str">
        <f>[2]DB!$CW$92</f>
        <v>r</v>
      </c>
      <c r="CZ117" s="174"/>
      <c r="DA117" s="200"/>
      <c r="DB117" s="192"/>
    </row>
    <row r="118" spans="2:1023 1025:1159" ht="20.100000000000001" customHeight="1" thickBot="1" x14ac:dyDescent="0.3">
      <c r="B118" s="168"/>
      <c r="C118" s="784"/>
      <c r="D118" s="792"/>
      <c r="E118" s="793"/>
      <c r="F118" s="187" t="s">
        <v>84</v>
      </c>
      <c r="G118" s="188">
        <f>[2]DB!$E$93</f>
        <v>0</v>
      </c>
      <c r="H118" s="178">
        <f>[2]DB!$F$93</f>
        <v>0</v>
      </c>
      <c r="I118" s="178">
        <f>[2]DB!$G$93</f>
        <v>0</v>
      </c>
      <c r="J118" s="178">
        <f>[2]DB!$H$93</f>
        <v>0</v>
      </c>
      <c r="K118" s="178">
        <f>[2]DB!$I$93</f>
        <v>0</v>
      </c>
      <c r="L118" s="178">
        <f>[2]DB!$J$93</f>
        <v>0</v>
      </c>
      <c r="M118" s="178">
        <f>[2]DB!$K$93</f>
        <v>0</v>
      </c>
      <c r="N118" s="178">
        <f>[2]DB!$L$93</f>
        <v>0</v>
      </c>
      <c r="O118" s="178">
        <f>[2]DB!$M$93</f>
        <v>0</v>
      </c>
      <c r="P118" s="178">
        <f>[2]DB!$N$93</f>
        <v>0</v>
      </c>
      <c r="Q118" s="178">
        <f>[2]DB!$O$93</f>
        <v>0</v>
      </c>
      <c r="R118" s="178">
        <f>[2]DB!$P$93</f>
        <v>0</v>
      </c>
      <c r="S118" s="178">
        <f>[2]DB!$Q$93</f>
        <v>0</v>
      </c>
      <c r="T118" s="178">
        <f>[2]DB!$R$93</f>
        <v>0</v>
      </c>
      <c r="U118" s="178">
        <f>[2]DB!$S$93</f>
        <v>0</v>
      </c>
      <c r="V118" s="178">
        <f>[2]DB!$T$93</f>
        <v>0</v>
      </c>
      <c r="W118" s="178">
        <f>[2]DB!$U$93</f>
        <v>0</v>
      </c>
      <c r="X118" s="178">
        <f>[2]DB!$V$93</f>
        <v>0</v>
      </c>
      <c r="Y118" s="178">
        <f>[2]DB!$W$93</f>
        <v>0</v>
      </c>
      <c r="Z118" s="178">
        <f>[2]DB!$X$93</f>
        <v>0</v>
      </c>
      <c r="AA118" s="178">
        <f>[2]DB!$Y$93</f>
        <v>0</v>
      </c>
      <c r="AB118" s="178">
        <f>[2]DB!$Z$93</f>
        <v>0</v>
      </c>
      <c r="AC118" s="178">
        <f>[2]DB!$AA$93</f>
        <v>0</v>
      </c>
      <c r="AD118" s="178">
        <f>[2]DB!$AB$93</f>
        <v>0</v>
      </c>
      <c r="AE118" s="178" t="str">
        <f>[2]DB!$AC$93</f>
        <v>r</v>
      </c>
      <c r="AF118" s="178" t="str">
        <f>[2]DB!$AD$93</f>
        <v>r</v>
      </c>
      <c r="AG118" s="178" t="str">
        <f>[2]DB!$AE$93</f>
        <v>r</v>
      </c>
      <c r="AH118" s="178" t="str">
        <f>[2]DB!$AF$93</f>
        <v>r</v>
      </c>
      <c r="AI118" s="178" t="str">
        <f>[2]DB!$AG$93</f>
        <v>r</v>
      </c>
      <c r="AJ118" s="178" t="str">
        <f>[2]DB!$AH$93</f>
        <v>r</v>
      </c>
      <c r="AK118" s="178" t="str">
        <f>[2]DB!$AI$93</f>
        <v>r</v>
      </c>
      <c r="AL118" s="178" t="str">
        <f>[2]DB!$AJ$93</f>
        <v>r</v>
      </c>
      <c r="AM118" s="178" t="str">
        <f>[2]DB!$AK$93</f>
        <v>r</v>
      </c>
      <c r="AN118" s="178" t="str">
        <f>[2]DB!$AL$93</f>
        <v>r</v>
      </c>
      <c r="AO118" s="178" t="str">
        <f>[2]DB!$AM$93</f>
        <v>r</v>
      </c>
      <c r="AP118" s="178" t="str">
        <f>[2]DB!$AN$93</f>
        <v>r</v>
      </c>
      <c r="AQ118" s="178" t="str">
        <f>[2]DB!$AO$93</f>
        <v>r</v>
      </c>
      <c r="AR118" s="178" t="str">
        <f>[2]DB!$AP$93</f>
        <v>r</v>
      </c>
      <c r="AS118" s="178" t="str">
        <f>[2]DB!$AQ$93</f>
        <v>r</v>
      </c>
      <c r="AT118" s="178" t="str">
        <f>[2]DB!$AR$93</f>
        <v>r</v>
      </c>
      <c r="AU118" s="178" t="str">
        <f>[2]DB!$AS$93</f>
        <v>r</v>
      </c>
      <c r="AV118" s="178" t="str">
        <f>[2]DB!$AT$93</f>
        <v>r</v>
      </c>
      <c r="AW118" s="178" t="str">
        <f>[2]DB!$AU$93</f>
        <v>r</v>
      </c>
      <c r="AX118" s="178" t="str">
        <f>[2]DB!$AV$93</f>
        <v>r</v>
      </c>
      <c r="AY118" s="178" t="str">
        <f>[2]DB!$AW$93</f>
        <v>r</v>
      </c>
      <c r="AZ118" s="178" t="str">
        <f>[2]DB!$AX$93</f>
        <v>r</v>
      </c>
      <c r="BA118" s="178" t="str">
        <f>[2]DB!$AY$93</f>
        <v>r</v>
      </c>
      <c r="BB118" s="178" t="str">
        <f>[2]DB!$AZ$93</f>
        <v>r</v>
      </c>
      <c r="BC118" s="178">
        <f>[2]DB!$BA$93</f>
        <v>0</v>
      </c>
      <c r="BD118" s="178">
        <f>[2]DB!$BB$93</f>
        <v>0</v>
      </c>
      <c r="BE118" s="178" t="str">
        <f>[2]DB!$BC$93</f>
        <v>ca</v>
      </c>
      <c r="BF118" s="178" t="str">
        <f>[2]DB!$BD$93</f>
        <v>ca</v>
      </c>
      <c r="BG118" s="178" t="str">
        <f>[2]DB!$BE$93</f>
        <v>ca</v>
      </c>
      <c r="BH118" s="178" t="str">
        <f>[2]DB!$BF$93</f>
        <v>ca</v>
      </c>
      <c r="BI118" s="178" t="str">
        <f>[2]DB!$BG$93</f>
        <v>ca</v>
      </c>
      <c r="BJ118" s="178" t="str">
        <f>[2]DB!$BH$93</f>
        <v>ca</v>
      </c>
      <c r="BK118" s="178" t="str">
        <f>[2]DB!$BI$93</f>
        <v>ca</v>
      </c>
      <c r="BL118" s="178" t="str">
        <f>[2]DB!$BJ$93</f>
        <v>ca</v>
      </c>
      <c r="BM118" s="178" t="str">
        <f>[2]DB!$BK$93</f>
        <v>ca</v>
      </c>
      <c r="BN118" s="178" t="str">
        <f>[2]DB!$BL$93</f>
        <v>ca</v>
      </c>
      <c r="BO118" s="178" t="str">
        <f>[2]DB!$BM$93</f>
        <v>ca</v>
      </c>
      <c r="BP118" s="178" t="str">
        <f>[2]DB!$BN$93</f>
        <v>ca</v>
      </c>
      <c r="BQ118" s="178" t="str">
        <f>[2]DB!$BO$93</f>
        <v>ca</v>
      </c>
      <c r="BR118" s="178" t="str">
        <f>[2]DB!$BP$93</f>
        <v>ca</v>
      </c>
      <c r="BS118" s="178" t="str">
        <f>[2]DB!$BQ$93</f>
        <v>ca</v>
      </c>
      <c r="BT118" s="178" t="str">
        <f>[2]DB!$BR$93</f>
        <v>ca</v>
      </c>
      <c r="BU118" s="178" t="str">
        <f>[2]DB!$BS$93</f>
        <v>ca</v>
      </c>
      <c r="BV118" s="178" t="str">
        <f>[2]DB!$BT$93</f>
        <v>ca</v>
      </c>
      <c r="BW118" s="178" t="str">
        <f>[2]DB!$BU$93</f>
        <v>ca</v>
      </c>
      <c r="BX118" s="178" t="str">
        <f>[2]DB!$BV$93</f>
        <v>ca</v>
      </c>
      <c r="BY118" s="178" t="str">
        <f>[2]DB!$BW$93</f>
        <v>ca</v>
      </c>
      <c r="BZ118" s="178" t="str">
        <f>[2]DB!$BX$93</f>
        <v>ca</v>
      </c>
      <c r="CA118" s="178" t="str">
        <f>[2]DB!$BY$93</f>
        <v>ca</v>
      </c>
      <c r="CB118" s="178" t="str">
        <f>[2]DB!$BZ$93</f>
        <v>ca</v>
      </c>
      <c r="CC118" s="178">
        <f>[2]DB!$CA$93</f>
        <v>0</v>
      </c>
      <c r="CD118" s="178">
        <f>[2]DB!$CB$93</f>
        <v>0</v>
      </c>
      <c r="CE118" s="178">
        <f>[2]DB!$CC$93</f>
        <v>0</v>
      </c>
      <c r="CF118" s="178">
        <f>[2]DB!$CD$93</f>
        <v>0</v>
      </c>
      <c r="CG118" s="178">
        <f>[2]DB!$CE$93</f>
        <v>0</v>
      </c>
      <c r="CH118" s="178">
        <f>[2]DB!$CF$93</f>
        <v>0</v>
      </c>
      <c r="CI118" s="178">
        <f>[2]DB!$CG$93</f>
        <v>0</v>
      </c>
      <c r="CJ118" s="178">
        <f>[2]DB!$CH$93</f>
        <v>0</v>
      </c>
      <c r="CK118" s="178">
        <f>[2]DB!$CI$93</f>
        <v>0</v>
      </c>
      <c r="CL118" s="178">
        <f>[2]DB!$CJ$93</f>
        <v>0</v>
      </c>
      <c r="CM118" s="178">
        <f>[2]DB!$CK$93</f>
        <v>0</v>
      </c>
      <c r="CN118" s="178">
        <f>[2]DB!$CL$93</f>
        <v>0</v>
      </c>
      <c r="CO118" s="178">
        <f>[2]DB!$CM$93</f>
        <v>0</v>
      </c>
      <c r="CP118" s="178">
        <f>[2]DB!$CN$93</f>
        <v>0</v>
      </c>
      <c r="CQ118" s="178">
        <f>[2]DB!$CO$93</f>
        <v>0</v>
      </c>
      <c r="CR118" s="178">
        <f>[2]DB!$CP$93</f>
        <v>0</v>
      </c>
      <c r="CS118" s="178">
        <f>[2]DB!$CQ$93</f>
        <v>0</v>
      </c>
      <c r="CT118" s="178">
        <f>[2]DB!$CR$93</f>
        <v>0</v>
      </c>
      <c r="CU118" s="178">
        <f>[2]DB!$CS$93</f>
        <v>0</v>
      </c>
      <c r="CV118" s="178">
        <f>[2]DB!$CT$93</f>
        <v>0</v>
      </c>
      <c r="CW118" s="178">
        <f>[2]DB!$CU$93</f>
        <v>0</v>
      </c>
      <c r="CX118" s="178">
        <f>[2]DB!$CV$93</f>
        <v>0</v>
      </c>
      <c r="CY118" s="179">
        <f>[2]DB!$CW$93</f>
        <v>0</v>
      </c>
      <c r="CZ118" s="180"/>
      <c r="DA118" s="200"/>
      <c r="DB118" s="192"/>
    </row>
    <row r="119" spans="2:1023 1025:1159" ht="20.100000000000001" customHeight="1" x14ac:dyDescent="0.25">
      <c r="B119" s="168"/>
      <c r="C119" s="782">
        <v>11</v>
      </c>
      <c r="D119" s="796" t="s">
        <v>237</v>
      </c>
      <c r="E119" s="797"/>
      <c r="F119" s="189" t="s">
        <v>89</v>
      </c>
      <c r="G119" s="190" t="s">
        <v>91</v>
      </c>
      <c r="H119" s="794">
        <f>[2]DB!$F$94</f>
        <v>112</v>
      </c>
      <c r="I119" s="755"/>
      <c r="J119" s="755">
        <f>[2]DB!$H$94</f>
        <v>112</v>
      </c>
      <c r="K119" s="755"/>
      <c r="L119" s="755">
        <f>[2]DB!$J$94</f>
        <v>112</v>
      </c>
      <c r="M119" s="755"/>
      <c r="N119" s="755">
        <f>[2]DB!$L$94</f>
        <v>112</v>
      </c>
      <c r="O119" s="755"/>
      <c r="P119" s="755">
        <f>[2]DB!$N$94</f>
        <v>112</v>
      </c>
      <c r="Q119" s="755"/>
      <c r="R119" s="755">
        <f>[2]DB!$P$94</f>
        <v>112</v>
      </c>
      <c r="S119" s="755"/>
      <c r="T119" s="755">
        <f>[2]DB!$R$94</f>
        <v>112</v>
      </c>
      <c r="U119" s="755"/>
      <c r="V119" s="755">
        <f>[2]DB!$T$94</f>
        <v>112</v>
      </c>
      <c r="W119" s="755"/>
      <c r="X119" s="755">
        <f>[2]DB!$V$94</f>
        <v>112</v>
      </c>
      <c r="Y119" s="755"/>
      <c r="Z119" s="755">
        <f>[2]DB!$X$94</f>
        <v>112</v>
      </c>
      <c r="AA119" s="755"/>
      <c r="AB119" s="755">
        <f>[2]DB!$Z$94</f>
        <v>112</v>
      </c>
      <c r="AC119" s="755"/>
      <c r="AD119" s="755">
        <f>[2]DB!$AB$94</f>
        <v>112</v>
      </c>
      <c r="AE119" s="755"/>
      <c r="AF119" s="755">
        <f>[2]DB!$AD$94</f>
        <v>112</v>
      </c>
      <c r="AG119" s="755"/>
      <c r="AH119" s="755">
        <f>[2]DB!$AF$94</f>
        <v>112</v>
      </c>
      <c r="AI119" s="755"/>
      <c r="AJ119" s="755">
        <f>[2]DB!$AH$94</f>
        <v>112</v>
      </c>
      <c r="AK119" s="755"/>
      <c r="AL119" s="755">
        <f>[2]DB!$AJ$94</f>
        <v>112</v>
      </c>
      <c r="AM119" s="755"/>
      <c r="AN119" s="755">
        <f>[2]DB!$AL$94</f>
        <v>112</v>
      </c>
      <c r="AO119" s="755"/>
      <c r="AP119" s="755">
        <f>[2]DB!$AN$94</f>
        <v>112</v>
      </c>
      <c r="AQ119" s="755"/>
      <c r="AR119" s="755">
        <f>[2]DB!$AP$94</f>
        <v>112</v>
      </c>
      <c r="AS119" s="755"/>
      <c r="AT119" s="755">
        <f>[2]DB!$AR$94</f>
        <v>112</v>
      </c>
      <c r="AU119" s="755"/>
      <c r="AV119" s="755">
        <f>[2]DB!$AT$94</f>
        <v>112</v>
      </c>
      <c r="AW119" s="755"/>
      <c r="AX119" s="755">
        <f>[2]DB!$AV$94</f>
        <v>112</v>
      </c>
      <c r="AY119" s="755"/>
      <c r="AZ119" s="755">
        <f>[2]DB!$AX$94</f>
        <v>112</v>
      </c>
      <c r="BA119" s="755"/>
      <c r="BB119" s="755">
        <f>[2]DB!$AZ$94</f>
        <v>112</v>
      </c>
      <c r="BC119" s="755"/>
      <c r="BD119" s="755">
        <f>[2]DB!$BB$94</f>
        <v>112</v>
      </c>
      <c r="BE119" s="755"/>
      <c r="BF119" s="755">
        <f>[2]DB!$BD$94</f>
        <v>112</v>
      </c>
      <c r="BG119" s="755"/>
      <c r="BH119" s="755">
        <f>[2]DB!$BF$94</f>
        <v>112</v>
      </c>
      <c r="BI119" s="755"/>
      <c r="BJ119" s="755">
        <f>[2]DB!$BH$94</f>
        <v>112</v>
      </c>
      <c r="BK119" s="755"/>
      <c r="BL119" s="755">
        <f>[2]DB!$BJ$94</f>
        <v>112</v>
      </c>
      <c r="BM119" s="755"/>
      <c r="BN119" s="755">
        <f>[2]DB!$BL$94</f>
        <v>112</v>
      </c>
      <c r="BO119" s="755"/>
      <c r="BP119" s="755">
        <f>[2]DB!$BN$94</f>
        <v>112</v>
      </c>
      <c r="BQ119" s="755"/>
      <c r="BR119" s="755">
        <f>[2]DB!$BP$94</f>
        <v>112</v>
      </c>
      <c r="BS119" s="755"/>
      <c r="BT119" s="755">
        <f>[2]DB!$BR$94</f>
        <v>112</v>
      </c>
      <c r="BU119" s="755"/>
      <c r="BV119" s="755">
        <f>[2]DB!$BT$94</f>
        <v>112</v>
      </c>
      <c r="BW119" s="755"/>
      <c r="BX119" s="755">
        <f>[2]DB!$BV$94</f>
        <v>112</v>
      </c>
      <c r="BY119" s="755"/>
      <c r="BZ119" s="755">
        <f>[2]DB!$BX$94</f>
        <v>112</v>
      </c>
      <c r="CA119" s="755"/>
      <c r="CB119" s="755">
        <f>[2]DB!$BZ$94</f>
        <v>112</v>
      </c>
      <c r="CC119" s="755"/>
      <c r="CD119" s="755">
        <f>[2]DB!$CB$94</f>
        <v>112</v>
      </c>
      <c r="CE119" s="755"/>
      <c r="CF119" s="755">
        <f>[2]DB!$CD$94</f>
        <v>112</v>
      </c>
      <c r="CG119" s="755"/>
      <c r="CH119" s="755">
        <f>[2]DB!$CF$94</f>
        <v>112</v>
      </c>
      <c r="CI119" s="755"/>
      <c r="CJ119" s="755">
        <f>[2]DB!$CH$94</f>
        <v>112</v>
      </c>
      <c r="CK119" s="755"/>
      <c r="CL119" s="755">
        <f>[2]DB!$CJ$94</f>
        <v>112</v>
      </c>
      <c r="CM119" s="755"/>
      <c r="CN119" s="755">
        <f>[2]DB!$CL$94</f>
        <v>112</v>
      </c>
      <c r="CO119" s="755"/>
      <c r="CP119" s="755">
        <f>[2]DB!$CN$94</f>
        <v>112</v>
      </c>
      <c r="CQ119" s="755"/>
      <c r="CR119" s="755">
        <f>[2]DB!$CP$94</f>
        <v>112</v>
      </c>
      <c r="CS119" s="755"/>
      <c r="CT119" s="755">
        <f>[2]DB!$CR$94</f>
        <v>112</v>
      </c>
      <c r="CU119" s="755"/>
      <c r="CV119" s="755">
        <f>[2]DB!$CT$94</f>
        <v>112</v>
      </c>
      <c r="CW119" s="755"/>
      <c r="CX119" s="755">
        <f>[2]DB!$CV$94</f>
        <v>112</v>
      </c>
      <c r="CY119" s="781"/>
      <c r="CZ119" s="177"/>
      <c r="DA119" s="200"/>
      <c r="DB119" s="192"/>
      <c r="AKG119" s="3">
        <f>[3]DB!$AKD$139</f>
        <v>0</v>
      </c>
      <c r="AKI119" s="3">
        <f>[3]DB!$AKF$139</f>
        <v>0</v>
      </c>
      <c r="AKK119" s="3">
        <f>[3]DB!$AKH$139</f>
        <v>0</v>
      </c>
      <c r="AKM119" s="3">
        <f>[3]DB!$AKJ$139</f>
        <v>0</v>
      </c>
      <c r="AKO119" s="3">
        <f>[3]DB!$AKL$139</f>
        <v>0</v>
      </c>
      <c r="AKQ119" s="3">
        <f>[3]DB!$AKN$139</f>
        <v>0</v>
      </c>
      <c r="AKS119" s="3">
        <f>[3]DB!$AKP$139</f>
        <v>0</v>
      </c>
      <c r="AKU119" s="3">
        <f>[3]DB!$AKR$139</f>
        <v>0</v>
      </c>
      <c r="AKW119" s="3">
        <f>[3]DB!$AKT$139</f>
        <v>0</v>
      </c>
      <c r="AKY119" s="3">
        <f>[3]DB!$AKV$139</f>
        <v>0</v>
      </c>
      <c r="ALA119" s="3">
        <f>[3]DB!$AKX$139</f>
        <v>0</v>
      </c>
      <c r="ALC119" s="3">
        <f>[3]DB!$AKZ$139</f>
        <v>0</v>
      </c>
      <c r="ALE119" s="3">
        <f>[3]DB!$ALB$139</f>
        <v>0</v>
      </c>
      <c r="ALG119" s="3">
        <f>[3]DB!$ALD$139</f>
        <v>0</v>
      </c>
      <c r="ALI119" s="3">
        <f>[3]DB!$ALF$139</f>
        <v>0</v>
      </c>
      <c r="ALK119" s="3">
        <f>[3]DB!$ALH$139</f>
        <v>0</v>
      </c>
      <c r="ALM119" s="3">
        <f>[3]DB!$ALJ$139</f>
        <v>0</v>
      </c>
      <c r="ALO119" s="3">
        <f>[3]DB!$ALL$139</f>
        <v>0</v>
      </c>
      <c r="ALQ119" s="3">
        <f>[3]DB!$ALN$139</f>
        <v>0</v>
      </c>
      <c r="ALS119" s="3">
        <f>[3]DB!$ALP$139</f>
        <v>0</v>
      </c>
      <c r="ALU119" s="3">
        <f>[3]DB!$ALR$139</f>
        <v>0</v>
      </c>
      <c r="ALW119" s="3">
        <f>[3]DB!$ALT$139</f>
        <v>0</v>
      </c>
      <c r="ALY119" s="3">
        <f>[3]DB!$ALV$139</f>
        <v>0</v>
      </c>
      <c r="AMA119" s="3">
        <f>[3]DB!$ALX$139</f>
        <v>0</v>
      </c>
      <c r="AMC119" s="3">
        <f>[3]DB!$ALZ$139</f>
        <v>0</v>
      </c>
      <c r="AME119" s="3">
        <f>[3]DB!$AMB$139</f>
        <v>0</v>
      </c>
      <c r="AMG119" s="3">
        <f>[3]DB!$AMD$139</f>
        <v>0</v>
      </c>
      <c r="AMI119" s="3">
        <f>[3]DB!$AMF$139</f>
        <v>0</v>
      </c>
      <c r="AMK119" s="3">
        <f>[3]DB!$AMH$139</f>
        <v>0</v>
      </c>
      <c r="AMM119" s="3">
        <f>[3]DB!$AMJ$139</f>
        <v>0</v>
      </c>
      <c r="AMO119" s="3">
        <f>[3]DB!$AML$139</f>
        <v>0</v>
      </c>
      <c r="AMQ119" s="3">
        <f>[3]DB!$AMN$139</f>
        <v>0</v>
      </c>
      <c r="AMS119" s="3">
        <f>[3]DB!$AMP$139</f>
        <v>0</v>
      </c>
      <c r="AMU119" s="3">
        <f>[3]DB!$AMR$139</f>
        <v>0</v>
      </c>
      <c r="AMW119" s="3">
        <f>[3]DB!$AMT$139</f>
        <v>0</v>
      </c>
      <c r="AMY119" s="3">
        <f>[3]DB!$AMV$139</f>
        <v>0</v>
      </c>
      <c r="ANA119" s="3">
        <f>[3]DB!$AMX$139</f>
        <v>0</v>
      </c>
      <c r="ANC119" s="3">
        <f>[3]DB!$AMZ$139</f>
        <v>0</v>
      </c>
      <c r="ANE119" s="3">
        <f>[3]DB!$ANB$139</f>
        <v>0</v>
      </c>
      <c r="ANG119" s="3">
        <f>[3]DB!$AND$139</f>
        <v>0</v>
      </c>
      <c r="ANI119" s="3">
        <f>[3]DB!$ANF$139</f>
        <v>0</v>
      </c>
      <c r="ANK119" s="3">
        <f>[3]DB!$ANH$139</f>
        <v>0</v>
      </c>
      <c r="ANM119" s="3">
        <f>[3]DB!$ANJ$139</f>
        <v>0</v>
      </c>
      <c r="ANO119" s="3">
        <f>[3]DB!$ANL$139</f>
        <v>0</v>
      </c>
      <c r="ANQ119" s="3">
        <f>[3]DB!$ANN$139</f>
        <v>0</v>
      </c>
      <c r="ANS119" s="3">
        <f>[3]DB!$ANP$139</f>
        <v>0</v>
      </c>
      <c r="ANU119" s="3">
        <f>[3]DB!$ANR$139</f>
        <v>0</v>
      </c>
      <c r="ANW119" s="3">
        <f>[3]DB!$ANT$139</f>
        <v>0</v>
      </c>
    </row>
    <row r="120" spans="2:1023 1025:1159" ht="20.100000000000001" customHeight="1" x14ac:dyDescent="0.25">
      <c r="B120" s="168"/>
      <c r="C120" s="783"/>
      <c r="D120" s="787"/>
      <c r="E120" s="788"/>
      <c r="F120" s="186" t="s">
        <v>90</v>
      </c>
      <c r="G120" s="153" t="s">
        <v>92</v>
      </c>
      <c r="H120" s="794">
        <f>[2]DB!$F$95</f>
        <v>0</v>
      </c>
      <c r="I120" s="755"/>
      <c r="J120" s="755">
        <f>[2]DB!$H$95</f>
        <v>1</v>
      </c>
      <c r="K120" s="755"/>
      <c r="L120" s="755">
        <f>[2]DB!$J$95</f>
        <v>0</v>
      </c>
      <c r="M120" s="755"/>
      <c r="N120" s="755">
        <f>[2]DB!$L$95</f>
        <v>1</v>
      </c>
      <c r="O120" s="755"/>
      <c r="P120" s="755">
        <f>[2]DB!$N$95</f>
        <v>0</v>
      </c>
      <c r="Q120" s="755"/>
      <c r="R120" s="755">
        <f>[2]DB!$P$95</f>
        <v>0</v>
      </c>
      <c r="S120" s="755"/>
      <c r="T120" s="755">
        <f>[2]DB!$R$95</f>
        <v>2</v>
      </c>
      <c r="U120" s="755"/>
      <c r="V120" s="755">
        <f>[2]DB!$T$95</f>
        <v>0</v>
      </c>
      <c r="W120" s="755"/>
      <c r="X120" s="755">
        <f>[2]DB!$V$95</f>
        <v>0</v>
      </c>
      <c r="Y120" s="755"/>
      <c r="Z120" s="755">
        <f>[2]DB!$X$95</f>
        <v>1</v>
      </c>
      <c r="AA120" s="755"/>
      <c r="AB120" s="755">
        <f>[2]DB!$Z$95</f>
        <v>0</v>
      </c>
      <c r="AC120" s="755"/>
      <c r="AD120" s="755">
        <f>[2]DB!$AB$95</f>
        <v>1</v>
      </c>
      <c r="AE120" s="755"/>
      <c r="AF120" s="755">
        <f>[2]DB!$AD$95</f>
        <v>0</v>
      </c>
      <c r="AG120" s="755"/>
      <c r="AH120" s="755">
        <f>[2]DB!$AF$95</f>
        <v>0</v>
      </c>
      <c r="AI120" s="755"/>
      <c r="AJ120" s="755">
        <f>[2]DB!$AH$95</f>
        <v>2</v>
      </c>
      <c r="AK120" s="755"/>
      <c r="AL120" s="755">
        <f>[2]DB!$AJ$95</f>
        <v>0</v>
      </c>
      <c r="AM120" s="755"/>
      <c r="AN120" s="755">
        <f>[2]DB!$AL$95</f>
        <v>0</v>
      </c>
      <c r="AO120" s="755"/>
      <c r="AP120" s="755">
        <f>[2]DB!$AN$95</f>
        <v>1</v>
      </c>
      <c r="AQ120" s="755"/>
      <c r="AR120" s="755">
        <f>[2]DB!$AP$95</f>
        <v>0</v>
      </c>
      <c r="AS120" s="755"/>
      <c r="AT120" s="755">
        <f>[2]DB!$AR$95</f>
        <v>1</v>
      </c>
      <c r="AU120" s="755"/>
      <c r="AV120" s="755">
        <f>[2]DB!$AT$95</f>
        <v>0</v>
      </c>
      <c r="AW120" s="755"/>
      <c r="AX120" s="755">
        <f>[2]DB!$AV$95</f>
        <v>0</v>
      </c>
      <c r="AY120" s="755"/>
      <c r="AZ120" s="755">
        <f>[2]DB!$AX$95</f>
        <v>2</v>
      </c>
      <c r="BA120" s="755"/>
      <c r="BB120" s="755">
        <f>[2]DB!$AZ$95</f>
        <v>0</v>
      </c>
      <c r="BC120" s="755"/>
      <c r="BD120" s="755">
        <f>[2]DB!$BB$95</f>
        <v>0</v>
      </c>
      <c r="BE120" s="755"/>
      <c r="BF120" s="755">
        <f>[2]DB!$BD$95</f>
        <v>1</v>
      </c>
      <c r="BG120" s="755"/>
      <c r="BH120" s="755">
        <f>[2]DB!$BF$95</f>
        <v>0</v>
      </c>
      <c r="BI120" s="755"/>
      <c r="BJ120" s="755">
        <f>[2]DB!$BH$95</f>
        <v>1</v>
      </c>
      <c r="BK120" s="755"/>
      <c r="BL120" s="755">
        <f>[2]DB!$BJ$95</f>
        <v>0</v>
      </c>
      <c r="BM120" s="755"/>
      <c r="BN120" s="755">
        <f>[2]DB!$BL$95</f>
        <v>0</v>
      </c>
      <c r="BO120" s="755"/>
      <c r="BP120" s="755">
        <f>[2]DB!$BN$95</f>
        <v>2</v>
      </c>
      <c r="BQ120" s="755"/>
      <c r="BR120" s="755">
        <f>[2]DB!$BP$95</f>
        <v>0</v>
      </c>
      <c r="BS120" s="755"/>
      <c r="BT120" s="755">
        <f>[2]DB!$BR$95</f>
        <v>0</v>
      </c>
      <c r="BU120" s="755"/>
      <c r="BV120" s="755">
        <f>[2]DB!$BT$95</f>
        <v>1</v>
      </c>
      <c r="BW120" s="755"/>
      <c r="BX120" s="755">
        <f>[2]DB!$BV$95</f>
        <v>0</v>
      </c>
      <c r="BY120" s="755"/>
      <c r="BZ120" s="755">
        <f>[2]DB!$BX$95</f>
        <v>1</v>
      </c>
      <c r="CA120" s="755"/>
      <c r="CB120" s="755">
        <f>[2]DB!$BZ$95</f>
        <v>0</v>
      </c>
      <c r="CC120" s="755"/>
      <c r="CD120" s="755">
        <f>[2]DB!$CB$95</f>
        <v>0</v>
      </c>
      <c r="CE120" s="755"/>
      <c r="CF120" s="755">
        <f>[2]DB!$CD$95</f>
        <v>2</v>
      </c>
      <c r="CG120" s="755"/>
      <c r="CH120" s="755">
        <f>[2]DB!$CF$95</f>
        <v>0</v>
      </c>
      <c r="CI120" s="755"/>
      <c r="CJ120" s="755">
        <f>[2]DB!$CH$95</f>
        <v>0</v>
      </c>
      <c r="CK120" s="755"/>
      <c r="CL120" s="755">
        <f>[2]DB!$CJ$95</f>
        <v>1</v>
      </c>
      <c r="CM120" s="755"/>
      <c r="CN120" s="755">
        <f>[2]DB!$CL$95</f>
        <v>0</v>
      </c>
      <c r="CO120" s="755"/>
      <c r="CP120" s="755">
        <f>[2]DB!$CN$95</f>
        <v>1</v>
      </c>
      <c r="CQ120" s="755"/>
      <c r="CR120" s="755">
        <f>[2]DB!$CP$95</f>
        <v>0</v>
      </c>
      <c r="CS120" s="755"/>
      <c r="CT120" s="755">
        <f>[2]DB!$CR$95</f>
        <v>0</v>
      </c>
      <c r="CU120" s="755"/>
      <c r="CV120" s="755">
        <f>[2]DB!$CT$95</f>
        <v>2</v>
      </c>
      <c r="CW120" s="755"/>
      <c r="CX120" s="755">
        <f>[2]DB!$CV$95</f>
        <v>0</v>
      </c>
      <c r="CY120" s="781"/>
      <c r="CZ120" s="173"/>
      <c r="DA120" s="200"/>
      <c r="DB120" s="192"/>
    </row>
    <row r="121" spans="2:1023 1025:1159" ht="20.100000000000001" customHeight="1" thickBot="1" x14ac:dyDescent="0.3">
      <c r="B121" s="168"/>
      <c r="C121" s="783"/>
      <c r="D121" s="787"/>
      <c r="E121" s="788"/>
      <c r="F121" s="789" t="s">
        <v>88</v>
      </c>
      <c r="G121" s="790"/>
      <c r="H121" s="752" t="str">
        <f>[2]DB!$F$96</f>
        <v>-</v>
      </c>
      <c r="I121" s="753"/>
      <c r="J121" s="753"/>
      <c r="K121" s="753"/>
      <c r="L121" s="753"/>
      <c r="M121" s="753"/>
      <c r="N121" s="753"/>
      <c r="O121" s="753"/>
      <c r="P121" s="753"/>
      <c r="Q121" s="753"/>
      <c r="R121" s="753"/>
      <c r="S121" s="753"/>
      <c r="T121" s="753"/>
      <c r="U121" s="753"/>
      <c r="V121" s="753"/>
      <c r="W121" s="753"/>
      <c r="X121" s="753"/>
      <c r="Y121" s="753"/>
      <c r="Z121" s="753"/>
      <c r="AA121" s="753"/>
      <c r="AB121" s="753"/>
      <c r="AC121" s="753"/>
      <c r="AD121" s="753"/>
      <c r="AE121" s="753"/>
      <c r="AF121" s="753"/>
      <c r="AG121" s="753"/>
      <c r="AH121" s="753"/>
      <c r="AI121" s="753"/>
      <c r="AJ121" s="753"/>
      <c r="AK121" s="753"/>
      <c r="AL121" s="753"/>
      <c r="AM121" s="753"/>
      <c r="AN121" s="753"/>
      <c r="AO121" s="753"/>
      <c r="AP121" s="753"/>
      <c r="AQ121" s="753"/>
      <c r="AR121" s="753"/>
      <c r="AS121" s="753"/>
      <c r="AT121" s="753"/>
      <c r="AU121" s="753"/>
      <c r="AV121" s="753"/>
      <c r="AW121" s="753"/>
      <c r="AX121" s="753"/>
      <c r="AY121" s="753"/>
      <c r="AZ121" s="753"/>
      <c r="BA121" s="753"/>
      <c r="BB121" s="753"/>
      <c r="BC121" s="753"/>
      <c r="BD121" s="753"/>
      <c r="BE121" s="753"/>
      <c r="BF121" s="753"/>
      <c r="BG121" s="753"/>
      <c r="BH121" s="753"/>
      <c r="BI121" s="753"/>
      <c r="BJ121" s="753"/>
      <c r="BK121" s="753"/>
      <c r="BL121" s="753"/>
      <c r="BM121" s="753"/>
      <c r="BN121" s="753"/>
      <c r="BO121" s="753"/>
      <c r="BP121" s="753"/>
      <c r="BQ121" s="753"/>
      <c r="BR121" s="753"/>
      <c r="BS121" s="753"/>
      <c r="BT121" s="753"/>
      <c r="BU121" s="753"/>
      <c r="BV121" s="753"/>
      <c r="BW121" s="753"/>
      <c r="BX121" s="753"/>
      <c r="BY121" s="753"/>
      <c r="BZ121" s="753"/>
      <c r="CA121" s="753"/>
      <c r="CB121" s="753"/>
      <c r="CC121" s="753"/>
      <c r="CD121" s="753"/>
      <c r="CE121" s="753"/>
      <c r="CF121" s="753"/>
      <c r="CG121" s="753"/>
      <c r="CH121" s="753"/>
      <c r="CI121" s="753"/>
      <c r="CJ121" s="753"/>
      <c r="CK121" s="753"/>
      <c r="CL121" s="753"/>
      <c r="CM121" s="753"/>
      <c r="CN121" s="753"/>
      <c r="CO121" s="753"/>
      <c r="CP121" s="753"/>
      <c r="CQ121" s="753"/>
      <c r="CR121" s="753"/>
      <c r="CS121" s="753"/>
      <c r="CT121" s="753"/>
      <c r="CU121" s="753"/>
      <c r="CV121" s="753"/>
      <c r="CW121" s="753"/>
      <c r="CX121" s="753"/>
      <c r="CY121" s="753"/>
      <c r="CZ121" s="754"/>
      <c r="DA121" s="200"/>
      <c r="DB121" s="192"/>
    </row>
    <row r="122" spans="2:1023 1025:1159" ht="20.100000000000001" customHeight="1" x14ac:dyDescent="0.25">
      <c r="B122" s="168"/>
      <c r="C122" s="783"/>
      <c r="D122" s="787" t="s">
        <v>77</v>
      </c>
      <c r="E122" s="791"/>
      <c r="F122" s="182" t="s">
        <v>78</v>
      </c>
      <c r="G122" s="154" t="str">
        <f>[2]DB!$E$97</f>
        <v>UNDER REPAIR</v>
      </c>
      <c r="H122" s="220">
        <f>[2]DB!$F$97</f>
        <v>0</v>
      </c>
      <c r="I122" s="220">
        <f>[2]DB!$G$97</f>
        <v>0</v>
      </c>
      <c r="J122" s="220">
        <f>[2]DB!$H$97</f>
        <v>0</v>
      </c>
      <c r="K122" s="220">
        <f>[2]DB!$I$97</f>
        <v>0</v>
      </c>
      <c r="L122" s="220">
        <f>[2]DB!$J$97</f>
        <v>0</v>
      </c>
      <c r="M122" s="220">
        <f>[2]DB!$K$97</f>
        <v>0</v>
      </c>
      <c r="N122" s="220">
        <f>[2]DB!$L$97</f>
        <v>0</v>
      </c>
      <c r="O122" s="220">
        <f>[2]DB!$M$97</f>
        <v>0</v>
      </c>
      <c r="P122" s="220">
        <f>[2]DB!$N$97</f>
        <v>0</v>
      </c>
      <c r="Q122" s="220">
        <f>[2]DB!$O$97</f>
        <v>0</v>
      </c>
      <c r="R122" s="220">
        <f>[2]DB!$P$97</f>
        <v>0</v>
      </c>
      <c r="S122" s="220">
        <f>[2]DB!$Q$97</f>
        <v>0</v>
      </c>
      <c r="T122" s="220">
        <f>[2]DB!$R$97</f>
        <v>0</v>
      </c>
      <c r="U122" s="220">
        <f>[2]DB!$S$97</f>
        <v>0</v>
      </c>
      <c r="V122" s="220">
        <f>[2]DB!$T$97</f>
        <v>0</v>
      </c>
      <c r="W122" s="220">
        <f>[2]DB!$U$97</f>
        <v>0</v>
      </c>
      <c r="X122" s="220">
        <f>[2]DB!$V$97</f>
        <v>0</v>
      </c>
      <c r="Y122" s="220">
        <f>[2]DB!$W$97</f>
        <v>0</v>
      </c>
      <c r="Z122" s="220">
        <f>[2]DB!$X$97</f>
        <v>0</v>
      </c>
      <c r="AA122" s="220">
        <f>[2]DB!$Y$97</f>
        <v>0</v>
      </c>
      <c r="AB122" s="220">
        <f>[2]DB!$Z$97</f>
        <v>0</v>
      </c>
      <c r="AC122" s="220">
        <f>[2]DB!$AA$97</f>
        <v>0</v>
      </c>
      <c r="AD122" s="220">
        <f>[2]DB!$AB$97</f>
        <v>0</v>
      </c>
      <c r="AE122" s="220">
        <f>[2]DB!$AC$97</f>
        <v>0</v>
      </c>
      <c r="AF122" s="220">
        <f>[2]DB!$AD$97</f>
        <v>0</v>
      </c>
      <c r="AG122" s="220">
        <f>[2]DB!$AE$97</f>
        <v>0</v>
      </c>
      <c r="AH122" s="220">
        <f>[2]DB!$AF$97</f>
        <v>0</v>
      </c>
      <c r="AI122" s="220">
        <f>[2]DB!$AG$97</f>
        <v>0</v>
      </c>
      <c r="AJ122" s="220">
        <f>[2]DB!$AH$97</f>
        <v>0</v>
      </c>
      <c r="AK122" s="220">
        <f>[2]DB!$AI$97</f>
        <v>0</v>
      </c>
      <c r="AL122" s="220">
        <f>[2]DB!$AJ$97</f>
        <v>0</v>
      </c>
      <c r="AM122" s="220">
        <f>[2]DB!$AK$97</f>
        <v>0</v>
      </c>
      <c r="AN122" s="220">
        <f>[2]DB!$AL$97</f>
        <v>0</v>
      </c>
      <c r="AO122" s="220">
        <f>[2]DB!$AM$97</f>
        <v>0</v>
      </c>
      <c r="AP122" s="220">
        <f>[2]DB!$AN$97</f>
        <v>0</v>
      </c>
      <c r="AQ122" s="220">
        <f>[2]DB!$AO$97</f>
        <v>0</v>
      </c>
      <c r="AR122" s="220">
        <f>[2]DB!$AP$97</f>
        <v>0</v>
      </c>
      <c r="AS122" s="220">
        <f>[2]DB!$AQ$97</f>
        <v>0</v>
      </c>
      <c r="AT122" s="220">
        <f>[2]DB!$AR$97</f>
        <v>0</v>
      </c>
      <c r="AU122" s="220">
        <f>[2]DB!$AS$97</f>
        <v>0</v>
      </c>
      <c r="AV122" s="220">
        <f>[2]DB!$AT$97</f>
        <v>0</v>
      </c>
      <c r="AW122" s="220">
        <f>[2]DB!$AU$97</f>
        <v>0</v>
      </c>
      <c r="AX122" s="220">
        <f>[2]DB!$AV$97</f>
        <v>0</v>
      </c>
      <c r="AY122" s="220">
        <f>[2]DB!$AW$97</f>
        <v>0</v>
      </c>
      <c r="AZ122" s="220">
        <f>[2]DB!$AX$97</f>
        <v>0</v>
      </c>
      <c r="BA122" s="220">
        <f>[2]DB!$AY$97</f>
        <v>0</v>
      </c>
      <c r="BB122" s="220">
        <f>[2]DB!$AZ$97</f>
        <v>0</v>
      </c>
      <c r="BC122" s="220">
        <f>[2]DB!$BA$97</f>
        <v>0</v>
      </c>
      <c r="BD122" s="220">
        <f>[2]DB!$BB$97</f>
        <v>0</v>
      </c>
      <c r="BE122" s="220">
        <f>[2]DB!$BC$97</f>
        <v>0</v>
      </c>
      <c r="BF122" s="220">
        <f>[2]DB!$BD$97</f>
        <v>0</v>
      </c>
      <c r="BG122" s="220">
        <f>[2]DB!$BE$97</f>
        <v>0</v>
      </c>
      <c r="BH122" s="220">
        <f>[2]DB!$BF$97</f>
        <v>0</v>
      </c>
      <c r="BI122" s="220">
        <f>[2]DB!$BG$97</f>
        <v>0</v>
      </c>
      <c r="BJ122" s="220">
        <f>[2]DB!$BH$97</f>
        <v>0</v>
      </c>
      <c r="BK122" s="220">
        <f>[2]DB!$BI$97</f>
        <v>0</v>
      </c>
      <c r="BL122" s="220">
        <f>[2]DB!$BJ$97</f>
        <v>0</v>
      </c>
      <c r="BM122" s="220">
        <f>[2]DB!$BK$97</f>
        <v>0</v>
      </c>
      <c r="BN122" s="220">
        <f>[2]DB!$BL$97</f>
        <v>0</v>
      </c>
      <c r="BO122" s="220">
        <f>[2]DB!$BM$97</f>
        <v>0</v>
      </c>
      <c r="BP122" s="220">
        <f>[2]DB!$BN$97</f>
        <v>0</v>
      </c>
      <c r="BQ122" s="220">
        <f>[2]DB!$BO$97</f>
        <v>0</v>
      </c>
      <c r="BR122" s="220">
        <f>[2]DB!$BP$97</f>
        <v>0</v>
      </c>
      <c r="BS122" s="220">
        <f>[2]DB!$BQ$97</f>
        <v>0</v>
      </c>
      <c r="BT122" s="220">
        <f>[2]DB!$BR$97</f>
        <v>0</v>
      </c>
      <c r="BU122" s="220">
        <f>[2]DB!$BS$97</f>
        <v>0</v>
      </c>
      <c r="BV122" s="220">
        <f>[2]DB!$BT$97</f>
        <v>0</v>
      </c>
      <c r="BW122" s="220">
        <f>[2]DB!$BU$97</f>
        <v>0</v>
      </c>
      <c r="BX122" s="220">
        <f>[2]DB!$BV$97</f>
        <v>0</v>
      </c>
      <c r="BY122" s="220">
        <f>[2]DB!$BW$97</f>
        <v>0</v>
      </c>
      <c r="BZ122" s="220">
        <f>[2]DB!$BX$97</f>
        <v>0</v>
      </c>
      <c r="CA122" s="220">
        <f>[2]DB!$BY$97</f>
        <v>0</v>
      </c>
      <c r="CB122" s="220">
        <f>[2]DB!$BZ$97</f>
        <v>0</v>
      </c>
      <c r="CC122" s="220">
        <f>[2]DB!$CA$97</f>
        <v>0</v>
      </c>
      <c r="CD122" s="220">
        <f>[2]DB!$CB$97</f>
        <v>0</v>
      </c>
      <c r="CE122" s="220">
        <f>[2]DB!$CC$97</f>
        <v>0</v>
      </c>
      <c r="CF122" s="220">
        <f>[2]DB!$CD$97</f>
        <v>0</v>
      </c>
      <c r="CG122" s="220">
        <f>[2]DB!$CE$97</f>
        <v>0</v>
      </c>
      <c r="CH122" s="220">
        <f>[2]DB!$CF$97</f>
        <v>0</v>
      </c>
      <c r="CI122" s="220">
        <f>[2]DB!$CG$97</f>
        <v>0</v>
      </c>
      <c r="CJ122" s="220">
        <f>[2]DB!$CH$97</f>
        <v>0</v>
      </c>
      <c r="CK122" s="220">
        <f>[2]DB!$CI$97</f>
        <v>0</v>
      </c>
      <c r="CL122" s="220">
        <f>[2]DB!$CJ$97</f>
        <v>0</v>
      </c>
      <c r="CM122" s="220">
        <f>[2]DB!$CK$97</f>
        <v>0</v>
      </c>
      <c r="CN122" s="220">
        <f>[2]DB!$CL$97</f>
        <v>0</v>
      </c>
      <c r="CO122" s="220">
        <f>[2]DB!$CM$97</f>
        <v>0</v>
      </c>
      <c r="CP122" s="220">
        <f>[2]DB!$CN$97</f>
        <v>0</v>
      </c>
      <c r="CQ122" s="220">
        <f>[2]DB!$CO$97</f>
        <v>0</v>
      </c>
      <c r="CR122" s="220">
        <f>[2]DB!$CP$97</f>
        <v>0</v>
      </c>
      <c r="CS122" s="220">
        <f>[2]DB!$CQ$97</f>
        <v>0</v>
      </c>
      <c r="CT122" s="220">
        <f>[2]DB!$CR$97</f>
        <v>0</v>
      </c>
      <c r="CU122" s="220">
        <f>[2]DB!$CS$97</f>
        <v>0</v>
      </c>
      <c r="CV122" s="220">
        <f>[2]DB!$CT$97</f>
        <v>0</v>
      </c>
      <c r="CW122" s="220">
        <f>[2]DB!$CU$97</f>
        <v>0</v>
      </c>
      <c r="CX122" s="220">
        <f>[2]DB!$CV$97</f>
        <v>0</v>
      </c>
      <c r="CY122" s="221">
        <f>[2]DB!$CW$97</f>
        <v>0</v>
      </c>
      <c r="CZ122" s="222"/>
      <c r="DA122" s="200"/>
      <c r="DB122" s="192"/>
    </row>
    <row r="123" spans="2:1023 1025:1159" ht="20.100000000000001" customHeight="1" x14ac:dyDescent="0.25">
      <c r="B123" s="168"/>
      <c r="C123" s="783"/>
      <c r="D123" s="787"/>
      <c r="E123" s="791"/>
      <c r="F123" s="183" t="s">
        <v>79</v>
      </c>
      <c r="G123" s="155" t="str">
        <f>[2]DB!$E$98</f>
        <v>OPERATING</v>
      </c>
      <c r="H123" s="162">
        <f>[2]DB!$F$98</f>
        <v>0</v>
      </c>
      <c r="I123" s="163" t="str">
        <f>[2]DB!$G$98</f>
        <v>s</v>
      </c>
      <c r="J123" s="163" t="str">
        <f>[2]DB!$H$98</f>
        <v>s</v>
      </c>
      <c r="K123" s="163" t="str">
        <f>[2]DB!$I$98</f>
        <v>s</v>
      </c>
      <c r="L123" s="163">
        <f>[2]DB!$J$98</f>
        <v>0</v>
      </c>
      <c r="M123" s="163" t="str">
        <f>[2]DB!$K$98</f>
        <v>s</v>
      </c>
      <c r="N123" s="163" t="str">
        <f>[2]DB!$L$98</f>
        <v>s</v>
      </c>
      <c r="O123" s="163" t="str">
        <f>[2]DB!$M$98</f>
        <v>s</v>
      </c>
      <c r="P123" s="163">
        <f>[2]DB!$N$98</f>
        <v>0</v>
      </c>
      <c r="Q123" s="163" t="str">
        <f>[2]DB!$O$98</f>
        <v>s</v>
      </c>
      <c r="R123" s="163" t="str">
        <f>[2]DB!$P$98</f>
        <v>s</v>
      </c>
      <c r="S123" s="163" t="str">
        <f>[2]DB!$Q$98</f>
        <v>s</v>
      </c>
      <c r="T123" s="163">
        <f>[2]DB!$R$98</f>
        <v>0</v>
      </c>
      <c r="U123" s="163">
        <f>[2]DB!$S$98</f>
        <v>0</v>
      </c>
      <c r="V123" s="163" t="str">
        <f>[2]DB!$T$98</f>
        <v>c</v>
      </c>
      <c r="W123" s="163" t="str">
        <f>[2]DB!$U$98</f>
        <v>c</v>
      </c>
      <c r="X123" s="163" t="str">
        <f>[2]DB!$V$98</f>
        <v>c</v>
      </c>
      <c r="Y123" s="163" t="str">
        <f>[2]DB!$W$98</f>
        <v>c</v>
      </c>
      <c r="Z123" s="163" t="str">
        <f>[2]DB!$X$98</f>
        <v>c</v>
      </c>
      <c r="AA123" s="163" t="str">
        <f>[2]DB!$Y$98</f>
        <v>c</v>
      </c>
      <c r="AB123" s="163" t="str">
        <f>[2]DB!$Z$98</f>
        <v>c</v>
      </c>
      <c r="AC123" s="163" t="str">
        <f>[2]DB!$AA$98</f>
        <v>c</v>
      </c>
      <c r="AD123" s="163" t="str">
        <f>[2]DB!$AB$98</f>
        <v>c</v>
      </c>
      <c r="AE123" s="163" t="str">
        <f>[2]DB!$AC$98</f>
        <v>c</v>
      </c>
      <c r="AF123" s="163" t="str">
        <f>[2]DB!$AD$98</f>
        <v>c</v>
      </c>
      <c r="AG123" s="163" t="str">
        <f>[2]DB!$AE$98</f>
        <v>c</v>
      </c>
      <c r="AH123" s="163" t="str">
        <f>[2]DB!$AF$98</f>
        <v>c</v>
      </c>
      <c r="AI123" s="163" t="str">
        <f>[2]DB!$AG$98</f>
        <v>c</v>
      </c>
      <c r="AJ123" s="163" t="str">
        <f>[2]DB!$AH$98</f>
        <v>c</v>
      </c>
      <c r="AK123" s="163" t="str">
        <f>[2]DB!$AI$98</f>
        <v>c</v>
      </c>
      <c r="AL123" s="163">
        <f>[2]DB!$AJ$98</f>
        <v>0</v>
      </c>
      <c r="AM123" s="163">
        <f>[2]DB!$AK$98</f>
        <v>0</v>
      </c>
      <c r="AN123" s="163">
        <f>[2]DB!$AL$98</f>
        <v>0</v>
      </c>
      <c r="AO123" s="163">
        <f>[2]DB!$AM$98</f>
        <v>0</v>
      </c>
      <c r="AP123" s="163">
        <f>[2]DB!$AN$98</f>
        <v>0</v>
      </c>
      <c r="AQ123" s="163">
        <f>[2]DB!$AO$98</f>
        <v>0</v>
      </c>
      <c r="AR123" s="163">
        <f>[2]DB!$AP$98</f>
        <v>0</v>
      </c>
      <c r="AS123" s="163">
        <f>[2]DB!$AQ$98</f>
        <v>0</v>
      </c>
      <c r="AT123" s="163">
        <f>[2]DB!$AR$98</f>
        <v>0</v>
      </c>
      <c r="AU123" s="163">
        <f>[2]DB!$AS$98</f>
        <v>0</v>
      </c>
      <c r="AV123" s="163">
        <f>[2]DB!$AT$98</f>
        <v>0</v>
      </c>
      <c r="AW123" s="163">
        <f>[2]DB!$AU$98</f>
        <v>0</v>
      </c>
      <c r="AX123" s="163">
        <f>[2]DB!$AV$98</f>
        <v>0</v>
      </c>
      <c r="AY123" s="163">
        <f>[2]DB!$AW$98</f>
        <v>0</v>
      </c>
      <c r="AZ123" s="163">
        <f>[2]DB!$AX$98</f>
        <v>0</v>
      </c>
      <c r="BA123" s="163">
        <f>[2]DB!$AY$98</f>
        <v>0</v>
      </c>
      <c r="BB123" s="163">
        <f>[2]DB!$AZ$98</f>
        <v>0</v>
      </c>
      <c r="BC123" s="163">
        <f>[2]DB!$BA$98</f>
        <v>0</v>
      </c>
      <c r="BD123" s="163">
        <f>[2]DB!$BB$98</f>
        <v>0</v>
      </c>
      <c r="BE123" s="163" t="str">
        <f>[2]DB!$BC$98</f>
        <v>s</v>
      </c>
      <c r="BF123" s="163" t="str">
        <f>[2]DB!$BD$98</f>
        <v>s</v>
      </c>
      <c r="BG123" s="163" t="str">
        <f>[2]DB!$BE$98</f>
        <v>s</v>
      </c>
      <c r="BH123" s="163" t="str">
        <f>[2]DB!$BF$98</f>
        <v>s</v>
      </c>
      <c r="BI123" s="163">
        <f>[2]DB!$BG$98</f>
        <v>0</v>
      </c>
      <c r="BJ123" s="163" t="str">
        <f>[2]DB!$BH$98</f>
        <v>s</v>
      </c>
      <c r="BK123" s="163" t="str">
        <f>[2]DB!$BI$98</f>
        <v>s</v>
      </c>
      <c r="BL123" s="163" t="str">
        <f>[2]DB!$BJ$98</f>
        <v>s</v>
      </c>
      <c r="BM123" s="163">
        <f>[2]DB!$BK$98</f>
        <v>0</v>
      </c>
      <c r="BN123" s="163" t="str">
        <f>[2]DB!$BL$98</f>
        <v>s</v>
      </c>
      <c r="BO123" s="163" t="str">
        <f>[2]DB!$BM$98</f>
        <v>s</v>
      </c>
      <c r="BP123" s="163" t="str">
        <f>[2]DB!$BN$98</f>
        <v>s</v>
      </c>
      <c r="BQ123" s="163">
        <f>[2]DB!$BO$98</f>
        <v>0</v>
      </c>
      <c r="BR123" s="163" t="str">
        <f>[2]DB!$BP$98</f>
        <v>s</v>
      </c>
      <c r="BS123" s="163" t="str">
        <f>[2]DB!$BQ$98</f>
        <v>s</v>
      </c>
      <c r="BT123" s="163" t="str">
        <f>[2]DB!$BR$98</f>
        <v>s</v>
      </c>
      <c r="BU123" s="163">
        <f>[2]DB!$BS$98</f>
        <v>0</v>
      </c>
      <c r="BV123" s="163">
        <f>[2]DB!$BT$98</f>
        <v>0</v>
      </c>
      <c r="BW123" s="163" t="str">
        <f>[2]DB!$BU$98</f>
        <v>c</v>
      </c>
      <c r="BX123" s="163" t="str">
        <f>[2]DB!$BV$98</f>
        <v>c</v>
      </c>
      <c r="BY123" s="163" t="str">
        <f>[2]DB!$BW$98</f>
        <v>c</v>
      </c>
      <c r="BZ123" s="163" t="str">
        <f>[2]DB!$BX$98</f>
        <v>c</v>
      </c>
      <c r="CA123" s="163" t="str">
        <f>[2]DB!$BY$98</f>
        <v>c</v>
      </c>
      <c r="CB123" s="163" t="str">
        <f>[2]DB!$BZ$98</f>
        <v>c</v>
      </c>
      <c r="CC123" s="163" t="str">
        <f>[2]DB!$CA$98</f>
        <v>c</v>
      </c>
      <c r="CD123" s="163" t="str">
        <f>[2]DB!$CB$98</f>
        <v>c</v>
      </c>
      <c r="CE123" s="163" t="str">
        <f>[2]DB!$CC$98</f>
        <v>c</v>
      </c>
      <c r="CF123" s="163" t="str">
        <f>[2]DB!$CD$98</f>
        <v>c</v>
      </c>
      <c r="CG123" s="163" t="str">
        <f>[2]DB!$CE$98</f>
        <v>c</v>
      </c>
      <c r="CH123" s="163" t="str">
        <f>[2]DB!$CF$98</f>
        <v>c</v>
      </c>
      <c r="CI123" s="163" t="str">
        <f>[2]DB!$CG$98</f>
        <v>c</v>
      </c>
      <c r="CJ123" s="163" t="str">
        <f>[2]DB!$CH$98</f>
        <v>c</v>
      </c>
      <c r="CK123" s="163" t="str">
        <f>[2]DB!$CI$98</f>
        <v>c</v>
      </c>
      <c r="CL123" s="163" t="str">
        <f>[2]DB!$CJ$98</f>
        <v>c</v>
      </c>
      <c r="CM123" s="163">
        <f>[2]DB!$CK$98</f>
        <v>0</v>
      </c>
      <c r="CN123" s="163">
        <f>[2]DB!$CL$98</f>
        <v>0</v>
      </c>
      <c r="CO123" s="163">
        <f>[2]DB!$CM$98</f>
        <v>0</v>
      </c>
      <c r="CP123" s="163">
        <f>[2]DB!$CN$98</f>
        <v>0</v>
      </c>
      <c r="CQ123" s="163">
        <f>[2]DB!$CO$98</f>
        <v>0</v>
      </c>
      <c r="CR123" s="163">
        <f>[2]DB!$CP$98</f>
        <v>0</v>
      </c>
      <c r="CS123" s="163">
        <f>[2]DB!$CQ$98</f>
        <v>0</v>
      </c>
      <c r="CT123" s="163">
        <f>[2]DB!$CR$98</f>
        <v>0</v>
      </c>
      <c r="CU123" s="163">
        <f>[2]DB!$CS$98</f>
        <v>0</v>
      </c>
      <c r="CV123" s="163">
        <f>[2]DB!$CT$98</f>
        <v>0</v>
      </c>
      <c r="CW123" s="163">
        <f>[2]DB!$CU$98</f>
        <v>0</v>
      </c>
      <c r="CX123" s="163">
        <f>[2]DB!$CV$98</f>
        <v>0</v>
      </c>
      <c r="CY123" s="169">
        <f>[2]DB!$CW$98</f>
        <v>0</v>
      </c>
      <c r="CZ123" s="174"/>
      <c r="DA123" s="200"/>
      <c r="DB123" s="192"/>
    </row>
    <row r="124" spans="2:1023 1025:1159" ht="20.100000000000001" customHeight="1" x14ac:dyDescent="0.25">
      <c r="B124" s="168"/>
      <c r="C124" s="783"/>
      <c r="D124" s="787"/>
      <c r="E124" s="791"/>
      <c r="F124" s="183" t="s">
        <v>80</v>
      </c>
      <c r="G124" s="155" t="str">
        <f>[2]DB!$E$99</f>
        <v>OPERATING</v>
      </c>
      <c r="H124" s="162">
        <f>[2]DB!$F$99</f>
        <v>0</v>
      </c>
      <c r="I124" s="163">
        <f>[2]DB!$G$99</f>
        <v>0</v>
      </c>
      <c r="J124" s="163">
        <f>[2]DB!$H$99</f>
        <v>0</v>
      </c>
      <c r="K124" s="163">
        <f>[2]DB!$I$99</f>
        <v>0</v>
      </c>
      <c r="L124" s="163">
        <f>[2]DB!$J$99</f>
        <v>0</v>
      </c>
      <c r="M124" s="163">
        <f>[2]DB!$K$99</f>
        <v>0</v>
      </c>
      <c r="N124" s="163">
        <f>[2]DB!$L$99</f>
        <v>0</v>
      </c>
      <c r="O124" s="163">
        <f>[2]DB!$M$99</f>
        <v>0</v>
      </c>
      <c r="P124" s="163">
        <f>[2]DB!$N$99</f>
        <v>0</v>
      </c>
      <c r="Q124" s="163">
        <f>[2]DB!$O$99</f>
        <v>0</v>
      </c>
      <c r="R124" s="163">
        <f>[2]DB!$P$99</f>
        <v>0</v>
      </c>
      <c r="S124" s="163">
        <f>[2]DB!$Q$99</f>
        <v>0</v>
      </c>
      <c r="T124" s="163">
        <f>[2]DB!$R$99</f>
        <v>0</v>
      </c>
      <c r="U124" s="163">
        <f>[2]DB!$S$99</f>
        <v>0</v>
      </c>
      <c r="V124" s="163">
        <f>[2]DB!$T$99</f>
        <v>0</v>
      </c>
      <c r="W124" s="163">
        <f>[2]DB!$U$99</f>
        <v>0</v>
      </c>
      <c r="X124" s="163">
        <f>[2]DB!$V$99</f>
        <v>0</v>
      </c>
      <c r="Y124" s="163">
        <f>[2]DB!$W$99</f>
        <v>0</v>
      </c>
      <c r="Z124" s="163">
        <f>[2]DB!$X$99</f>
        <v>0</v>
      </c>
      <c r="AA124" s="163">
        <f>[2]DB!$Y$99</f>
        <v>0</v>
      </c>
      <c r="AB124" s="163">
        <f>[2]DB!$Z$99</f>
        <v>0</v>
      </c>
      <c r="AC124" s="163">
        <f>[2]DB!$AA$99</f>
        <v>0</v>
      </c>
      <c r="AD124" s="163">
        <f>[2]DB!$AB$99</f>
        <v>0</v>
      </c>
      <c r="AE124" s="163">
        <f>[2]DB!$AC$99</f>
        <v>0</v>
      </c>
      <c r="AF124" s="163">
        <f>[2]DB!$AD$99</f>
        <v>0</v>
      </c>
      <c r="AG124" s="163">
        <f>[2]DB!$AE$99</f>
        <v>0</v>
      </c>
      <c r="AH124" s="163">
        <f>[2]DB!$AF$99</f>
        <v>0</v>
      </c>
      <c r="AI124" s="163">
        <f>[2]DB!$AG$99</f>
        <v>0</v>
      </c>
      <c r="AJ124" s="163">
        <f>[2]DB!$AH$99</f>
        <v>0</v>
      </c>
      <c r="AK124" s="163">
        <f>[2]DB!$AI$99</f>
        <v>0</v>
      </c>
      <c r="AL124" s="163">
        <f>[2]DB!$AJ$99</f>
        <v>0</v>
      </c>
      <c r="AM124" s="163">
        <f>[2]DB!$AK$99</f>
        <v>0</v>
      </c>
      <c r="AN124" s="163">
        <f>[2]DB!$AL$99</f>
        <v>0</v>
      </c>
      <c r="AO124" s="163" t="str">
        <f>[2]DB!$AM$99</f>
        <v>s</v>
      </c>
      <c r="AP124" s="163" t="str">
        <f>[2]DB!$AN$99</f>
        <v>s</v>
      </c>
      <c r="AQ124" s="163" t="str">
        <f>[2]DB!$AO$99</f>
        <v>s</v>
      </c>
      <c r="AR124" s="163" t="str">
        <f>[2]DB!$AP$99</f>
        <v>s</v>
      </c>
      <c r="AS124" s="163">
        <f>[2]DB!$AQ$99</f>
        <v>0</v>
      </c>
      <c r="AT124" s="163" t="str">
        <f>[2]DB!$AR$99</f>
        <v>s</v>
      </c>
      <c r="AU124" s="163" t="str">
        <f>[2]DB!$AS$99</f>
        <v>s</v>
      </c>
      <c r="AV124" s="163" t="str">
        <f>[2]DB!$AT$99</f>
        <v>s</v>
      </c>
      <c r="AW124" s="163">
        <f>[2]DB!$AU$99</f>
        <v>0</v>
      </c>
      <c r="AX124" s="163" t="str">
        <f>[2]DB!$AV$99</f>
        <v>s</v>
      </c>
      <c r="AY124" s="163" t="str">
        <f>[2]DB!$AW$99</f>
        <v>s</v>
      </c>
      <c r="AZ124" s="163" t="str">
        <f>[2]DB!$AX$99</f>
        <v>s</v>
      </c>
      <c r="BA124" s="163">
        <f>[2]DB!$AY$99</f>
        <v>0</v>
      </c>
      <c r="BB124" s="163">
        <f>[2]DB!$AZ$99</f>
        <v>0</v>
      </c>
      <c r="BC124" s="163" t="str">
        <f>[2]DB!$BA$99</f>
        <v>c</v>
      </c>
      <c r="BD124" s="163" t="str">
        <f>[2]DB!$BB$99</f>
        <v>c</v>
      </c>
      <c r="BE124" s="163" t="str">
        <f>[2]DB!$BC$99</f>
        <v>c</v>
      </c>
      <c r="BF124" s="163" t="str">
        <f>[2]DB!$BD$99</f>
        <v>c</v>
      </c>
      <c r="BG124" s="163" t="str">
        <f>[2]DB!$BE$99</f>
        <v>c</v>
      </c>
      <c r="BH124" s="163" t="str">
        <f>[2]DB!$BF$99</f>
        <v>c</v>
      </c>
      <c r="BI124" s="163" t="str">
        <f>[2]DB!$BG$99</f>
        <v>c</v>
      </c>
      <c r="BJ124" s="163" t="str">
        <f>[2]DB!$BH$99</f>
        <v>c</v>
      </c>
      <c r="BK124" s="163" t="str">
        <f>[2]DB!$BI$99</f>
        <v>c</v>
      </c>
      <c r="BL124" s="163" t="str">
        <f>[2]DB!$BJ$99</f>
        <v>c</v>
      </c>
      <c r="BM124" s="163" t="str">
        <f>[2]DB!$BK$99</f>
        <v>c</v>
      </c>
      <c r="BN124" s="163" t="str">
        <f>[2]DB!$BL$99</f>
        <v>c</v>
      </c>
      <c r="BO124" s="163" t="str">
        <f>[2]DB!$BM$99</f>
        <v>c</v>
      </c>
      <c r="BP124" s="163" t="str">
        <f>[2]DB!$BN$99</f>
        <v>c</v>
      </c>
      <c r="BQ124" s="163" t="str">
        <f>[2]DB!$BO$99</f>
        <v>c</v>
      </c>
      <c r="BR124" s="163" t="str">
        <f>[2]DB!$BP$99</f>
        <v>c</v>
      </c>
      <c r="BS124" s="163">
        <f>[2]DB!$BQ$99</f>
        <v>0</v>
      </c>
      <c r="BT124" s="163">
        <f>[2]DB!$BR$99</f>
        <v>0</v>
      </c>
      <c r="BU124" s="163">
        <f>[2]DB!$BS$99</f>
        <v>0</v>
      </c>
      <c r="BV124" s="163">
        <f>[2]DB!$BT$99</f>
        <v>0</v>
      </c>
      <c r="BW124" s="163">
        <f>[2]DB!$BU$99</f>
        <v>0</v>
      </c>
      <c r="BX124" s="163">
        <f>[2]DB!$BV$99</f>
        <v>0</v>
      </c>
      <c r="BY124" s="163">
        <f>[2]DB!$BW$99</f>
        <v>0</v>
      </c>
      <c r="BZ124" s="163">
        <f>[2]DB!$BX$99</f>
        <v>0</v>
      </c>
      <c r="CA124" s="163">
        <f>[2]DB!$BY$99</f>
        <v>0</v>
      </c>
      <c r="CB124" s="163">
        <f>[2]DB!$BZ$99</f>
        <v>0</v>
      </c>
      <c r="CC124" s="163">
        <f>[2]DB!$CA$99</f>
        <v>0</v>
      </c>
      <c r="CD124" s="163">
        <f>[2]DB!$CB$99</f>
        <v>0</v>
      </c>
      <c r="CE124" s="163">
        <f>[2]DB!$CC$99</f>
        <v>0</v>
      </c>
      <c r="CF124" s="163">
        <f>[2]DB!$CD$99</f>
        <v>0</v>
      </c>
      <c r="CG124" s="163">
        <f>[2]DB!$CE$99</f>
        <v>0</v>
      </c>
      <c r="CH124" s="163">
        <f>[2]DB!$CF$99</f>
        <v>0</v>
      </c>
      <c r="CI124" s="163">
        <f>[2]DB!$CG$99</f>
        <v>0</v>
      </c>
      <c r="CJ124" s="163">
        <f>[2]DB!$CH$99</f>
        <v>0</v>
      </c>
      <c r="CK124" s="163">
        <f>[2]DB!$CI$99</f>
        <v>0</v>
      </c>
      <c r="CL124" s="163">
        <f>[2]DB!$CJ$99</f>
        <v>0</v>
      </c>
      <c r="CM124" s="163">
        <f>[2]DB!$CK$99</f>
        <v>0</v>
      </c>
      <c r="CN124" s="163">
        <f>[2]DB!$CL$99</f>
        <v>0</v>
      </c>
      <c r="CO124" s="163" t="str">
        <f>[2]DB!$CM$99</f>
        <v>s</v>
      </c>
      <c r="CP124" s="163" t="str">
        <f>[2]DB!$CN$99</f>
        <v>s</v>
      </c>
      <c r="CQ124" s="163" t="str">
        <f>[2]DB!$CO$99</f>
        <v>s</v>
      </c>
      <c r="CR124" s="163" t="str">
        <f>[2]DB!$CP$99</f>
        <v>s</v>
      </c>
      <c r="CS124" s="163">
        <f>[2]DB!$CQ$99</f>
        <v>0</v>
      </c>
      <c r="CT124" s="163" t="str">
        <f>[2]DB!$CR$99</f>
        <v>s</v>
      </c>
      <c r="CU124" s="163" t="str">
        <f>[2]DB!$CS$99</f>
        <v>s</v>
      </c>
      <c r="CV124" s="163" t="str">
        <f>[2]DB!$CT$99</f>
        <v>s</v>
      </c>
      <c r="CW124" s="163">
        <f>[2]DB!$CU$99</f>
        <v>0</v>
      </c>
      <c r="CX124" s="163" t="str">
        <f>[2]DB!$CV$99</f>
        <v>s</v>
      </c>
      <c r="CY124" s="169" t="str">
        <f>[2]DB!$CW$99</f>
        <v>s</v>
      </c>
      <c r="CZ124" s="174"/>
      <c r="DA124" s="200"/>
      <c r="DB124" s="192"/>
    </row>
    <row r="125" spans="2:1023 1025:1159" ht="20.100000000000001" customHeight="1" x14ac:dyDescent="0.25">
      <c r="B125" s="168"/>
      <c r="C125" s="783"/>
      <c r="D125" s="787"/>
      <c r="E125" s="791"/>
      <c r="F125" s="183" t="s">
        <v>81</v>
      </c>
      <c r="G125" s="155" t="str">
        <f>[2]DB!$E$100</f>
        <v>OPERATING</v>
      </c>
      <c r="H125" s="217" t="str">
        <f>[2]DB!$F$100</f>
        <v>c</v>
      </c>
      <c r="I125" s="217" t="str">
        <f>[2]DB!$G$100</f>
        <v>c</v>
      </c>
      <c r="J125" s="217" t="str">
        <f>[2]DB!$H$100</f>
        <v>c</v>
      </c>
      <c r="K125" s="217" t="str">
        <f>[2]DB!$I$100</f>
        <v>c</v>
      </c>
      <c r="L125" s="217" t="str">
        <f>[2]DB!$J$100</f>
        <v>c</v>
      </c>
      <c r="M125" s="217" t="str">
        <f>[2]DB!$K$100</f>
        <v>c</v>
      </c>
      <c r="N125" s="217" t="str">
        <f>[2]DB!$L$100</f>
        <v>c</v>
      </c>
      <c r="O125" s="217" t="str">
        <f>[2]DB!$M$100</f>
        <v>c</v>
      </c>
      <c r="P125" s="217" t="str">
        <f>[2]DB!$N$100</f>
        <v>c</v>
      </c>
      <c r="Q125" s="217" t="str">
        <f>[2]DB!$O$100</f>
        <v>c</v>
      </c>
      <c r="R125" s="217" t="str">
        <f>[2]DB!$P$100</f>
        <v>c</v>
      </c>
      <c r="S125" s="217">
        <f>[2]DB!$Q$100</f>
        <v>0</v>
      </c>
      <c r="T125" s="217">
        <f>[2]DB!$R$100</f>
        <v>0</v>
      </c>
      <c r="U125" s="217">
        <f>[2]DB!$S$100</f>
        <v>0</v>
      </c>
      <c r="V125" s="217">
        <f>[2]DB!$T$100</f>
        <v>0</v>
      </c>
      <c r="W125" s="217">
        <f>[2]DB!$U$100</f>
        <v>0</v>
      </c>
      <c r="X125" s="217">
        <f>[2]DB!$V$100</f>
        <v>0</v>
      </c>
      <c r="Y125" s="217" t="str">
        <f>[2]DB!$W$100</f>
        <v>s</v>
      </c>
      <c r="Z125" s="217" t="str">
        <f>[2]DB!$X$100</f>
        <v>s</v>
      </c>
      <c r="AA125" s="217" t="str">
        <f>[2]DB!$Y$100</f>
        <v>s</v>
      </c>
      <c r="AB125" s="217" t="str">
        <f>[2]DB!$Z$100</f>
        <v>s</v>
      </c>
      <c r="AC125" s="217">
        <f>[2]DB!$AA$100</f>
        <v>0</v>
      </c>
      <c r="AD125" s="217" t="str">
        <f>[2]DB!$AB$100</f>
        <v>s</v>
      </c>
      <c r="AE125" s="217" t="str">
        <f>[2]DB!$AC$100</f>
        <v>s</v>
      </c>
      <c r="AF125" s="217" t="str">
        <f>[2]DB!$AD$100</f>
        <v>s</v>
      </c>
      <c r="AG125" s="217">
        <f>[2]DB!$AE$100</f>
        <v>0</v>
      </c>
      <c r="AH125" s="217" t="str">
        <f>[2]DB!$AF$100</f>
        <v>s</v>
      </c>
      <c r="AI125" s="217" t="str">
        <f>[2]DB!$AG$100</f>
        <v>s</v>
      </c>
      <c r="AJ125" s="217" t="str">
        <f>[2]DB!$AH$100</f>
        <v>s</v>
      </c>
      <c r="AK125" s="217">
        <f>[2]DB!$AI$100</f>
        <v>0</v>
      </c>
      <c r="AL125" s="217">
        <f>[2]DB!$AJ$100</f>
        <v>0</v>
      </c>
      <c r="AM125" s="217" t="str">
        <f>[2]DB!$AK$100</f>
        <v>c</v>
      </c>
      <c r="AN125" s="217" t="str">
        <f>[2]DB!$AL$100</f>
        <v>c</v>
      </c>
      <c r="AO125" s="217" t="str">
        <f>[2]DB!$AM$100</f>
        <v>c</v>
      </c>
      <c r="AP125" s="217" t="str">
        <f>[2]DB!$AN$100</f>
        <v>c</v>
      </c>
      <c r="AQ125" s="217" t="str">
        <f>[2]DB!$AO$100</f>
        <v>c</v>
      </c>
      <c r="AR125" s="217" t="str">
        <f>[2]DB!$AP$100</f>
        <v>c</v>
      </c>
      <c r="AS125" s="217" t="str">
        <f>[2]DB!$AQ$100</f>
        <v>c</v>
      </c>
      <c r="AT125" s="217" t="str">
        <f>[2]DB!$AR$100</f>
        <v>c</v>
      </c>
      <c r="AU125" s="217" t="str">
        <f>[2]DB!$AS$100</f>
        <v>c</v>
      </c>
      <c r="AV125" s="217" t="str">
        <f>[2]DB!$AT$100</f>
        <v>c</v>
      </c>
      <c r="AW125" s="217" t="str">
        <f>[2]DB!$AU$100</f>
        <v>c</v>
      </c>
      <c r="AX125" s="217" t="str">
        <f>[2]DB!$AV$100</f>
        <v>c</v>
      </c>
      <c r="AY125" s="217" t="str">
        <f>[2]DB!$AW$100</f>
        <v>c</v>
      </c>
      <c r="AZ125" s="217" t="str">
        <f>[2]DB!$AX$100</f>
        <v>c</v>
      </c>
      <c r="BA125" s="217" t="str">
        <f>[2]DB!$AY$100</f>
        <v>c</v>
      </c>
      <c r="BB125" s="217" t="str">
        <f>[2]DB!$AZ$100</f>
        <v>c</v>
      </c>
      <c r="BC125" s="217">
        <f>[2]DB!$BA$100</f>
        <v>0</v>
      </c>
      <c r="BD125" s="217">
        <f>[2]DB!$BB$100</f>
        <v>0</v>
      </c>
      <c r="BE125" s="217">
        <f>[2]DB!$BC$100</f>
        <v>0</v>
      </c>
      <c r="BF125" s="217">
        <f>[2]DB!$BD$100</f>
        <v>0</v>
      </c>
      <c r="BG125" s="217">
        <f>[2]DB!$BE$100</f>
        <v>0</v>
      </c>
      <c r="BH125" s="217">
        <f>[2]DB!$BF$100</f>
        <v>0</v>
      </c>
      <c r="BI125" s="217">
        <f>[2]DB!$BG$100</f>
        <v>0</v>
      </c>
      <c r="BJ125" s="217">
        <f>[2]DB!$BH$100</f>
        <v>0</v>
      </c>
      <c r="BK125" s="217">
        <f>[2]DB!$BI$100</f>
        <v>0</v>
      </c>
      <c r="BL125" s="217">
        <f>[2]DB!$BJ$100</f>
        <v>0</v>
      </c>
      <c r="BM125" s="217">
        <f>[2]DB!$BK$100</f>
        <v>0</v>
      </c>
      <c r="BN125" s="217">
        <f>[2]DB!$BL$100</f>
        <v>0</v>
      </c>
      <c r="BO125" s="217">
        <f>[2]DB!$BM$100</f>
        <v>0</v>
      </c>
      <c r="BP125" s="217">
        <f>[2]DB!$BN$100</f>
        <v>0</v>
      </c>
      <c r="BQ125" s="217">
        <f>[2]DB!$BO$100</f>
        <v>0</v>
      </c>
      <c r="BR125" s="217">
        <f>[2]DB!$BP$100</f>
        <v>0</v>
      </c>
      <c r="BS125" s="217">
        <f>[2]DB!$BQ$100</f>
        <v>0</v>
      </c>
      <c r="BT125" s="217">
        <f>[2]DB!$BR$100</f>
        <v>0</v>
      </c>
      <c r="BU125" s="217">
        <f>[2]DB!$BS$100</f>
        <v>0</v>
      </c>
      <c r="BV125" s="217">
        <f>[2]DB!$BT$100</f>
        <v>0</v>
      </c>
      <c r="BW125" s="217">
        <f>[2]DB!$BU$100</f>
        <v>0</v>
      </c>
      <c r="BX125" s="217" t="str">
        <f>[2]DB!$BV$100</f>
        <v>s</v>
      </c>
      <c r="BY125" s="217" t="str">
        <f>[2]DB!$BW$100</f>
        <v>s</v>
      </c>
      <c r="BZ125" s="217" t="str">
        <f>[2]DB!$BX$100</f>
        <v>s</v>
      </c>
      <c r="CA125" s="217" t="str">
        <f>[2]DB!$BY$100</f>
        <v>s</v>
      </c>
      <c r="CB125" s="217">
        <f>[2]DB!$BZ$100</f>
        <v>0</v>
      </c>
      <c r="CC125" s="217" t="str">
        <f>[2]DB!$CA$100</f>
        <v>s</v>
      </c>
      <c r="CD125" s="217" t="str">
        <f>[2]DB!$CB$100</f>
        <v>s</v>
      </c>
      <c r="CE125" s="217" t="str">
        <f>[2]DB!$CC$100</f>
        <v>s</v>
      </c>
      <c r="CF125" s="217">
        <f>[2]DB!$CD$100</f>
        <v>0</v>
      </c>
      <c r="CG125" s="217" t="str">
        <f>[2]DB!$CE$100</f>
        <v>s</v>
      </c>
      <c r="CH125" s="217" t="str">
        <f>[2]DB!$CF$100</f>
        <v>s</v>
      </c>
      <c r="CI125" s="217" t="str">
        <f>[2]DB!$CG$100</f>
        <v>s</v>
      </c>
      <c r="CJ125" s="217">
        <f>[2]DB!$CH$100</f>
        <v>0</v>
      </c>
      <c r="CK125" s="217">
        <f>[2]DB!$CI$100</f>
        <v>0</v>
      </c>
      <c r="CL125" s="217" t="str">
        <f>[2]DB!$CJ$100</f>
        <v>c</v>
      </c>
      <c r="CM125" s="217" t="str">
        <f>[2]DB!$CK$100</f>
        <v>c</v>
      </c>
      <c r="CN125" s="217" t="str">
        <f>[2]DB!$CL$100</f>
        <v>c</v>
      </c>
      <c r="CO125" s="217" t="str">
        <f>[2]DB!$CM$100</f>
        <v>c</v>
      </c>
      <c r="CP125" s="217" t="str">
        <f>[2]DB!$CN$100</f>
        <v>c</v>
      </c>
      <c r="CQ125" s="217" t="str">
        <f>[2]DB!$CO$100</f>
        <v>c</v>
      </c>
      <c r="CR125" s="217" t="str">
        <f>[2]DB!$CP$100</f>
        <v>c</v>
      </c>
      <c r="CS125" s="217" t="str">
        <f>[2]DB!$CQ$100</f>
        <v>c</v>
      </c>
      <c r="CT125" s="217" t="str">
        <f>[2]DB!$CR$100</f>
        <v>c</v>
      </c>
      <c r="CU125" s="217" t="str">
        <f>[2]DB!$CS$100</f>
        <v>c</v>
      </c>
      <c r="CV125" s="217" t="str">
        <f>[2]DB!$CT$100</f>
        <v>c</v>
      </c>
      <c r="CW125" s="217" t="str">
        <f>[2]DB!$CU$100</f>
        <v>c</v>
      </c>
      <c r="CX125" s="217" t="str">
        <f>[2]DB!$CV$100</f>
        <v>c</v>
      </c>
      <c r="CY125" s="218" t="str">
        <f>[2]DB!$CW$100</f>
        <v>c</v>
      </c>
      <c r="CZ125" s="219"/>
      <c r="DA125" s="200"/>
      <c r="DB125" s="192"/>
    </row>
    <row r="126" spans="2:1023 1025:1159" ht="20.100000000000001" customHeight="1" x14ac:dyDescent="0.25">
      <c r="B126" s="168"/>
      <c r="C126" s="783"/>
      <c r="D126" s="787" t="s">
        <v>82</v>
      </c>
      <c r="E126" s="791"/>
      <c r="F126" s="184" t="s">
        <v>83</v>
      </c>
      <c r="G126" s="156">
        <f>[2]DB!$E$101</f>
        <v>0</v>
      </c>
      <c r="H126" s="162" t="str">
        <f>[2]DB!$F$101</f>
        <v>ca</v>
      </c>
      <c r="I126" s="163" t="str">
        <f>[2]DB!$G$101</f>
        <v>ca</v>
      </c>
      <c r="J126" s="163" t="str">
        <f>[2]DB!$H$101</f>
        <v>ca</v>
      </c>
      <c r="K126" s="163" t="str">
        <f>[2]DB!$I$101</f>
        <v>ca</v>
      </c>
      <c r="L126" s="163">
        <f>[2]DB!$J$101</f>
        <v>0</v>
      </c>
      <c r="M126" s="163">
        <f>[2]DB!$K$101</f>
        <v>0</v>
      </c>
      <c r="N126" s="163">
        <f>[2]DB!$L$101</f>
        <v>0</v>
      </c>
      <c r="O126" s="163">
        <f>[2]DB!$M$101</f>
        <v>0</v>
      </c>
      <c r="P126" s="163">
        <f>[2]DB!$N$101</f>
        <v>0</v>
      </c>
      <c r="Q126" s="163">
        <f>[2]DB!$O$101</f>
        <v>0</v>
      </c>
      <c r="R126" s="163">
        <f>[2]DB!$P$101</f>
        <v>0</v>
      </c>
      <c r="S126" s="163">
        <f>[2]DB!$Q$101</f>
        <v>0</v>
      </c>
      <c r="T126" s="163">
        <f>[2]DB!$R$101</f>
        <v>0</v>
      </c>
      <c r="U126" s="163">
        <f>[2]DB!$S$101</f>
        <v>0</v>
      </c>
      <c r="V126" s="163">
        <f>[2]DB!$T$101</f>
        <v>0</v>
      </c>
      <c r="W126" s="163">
        <f>[2]DB!$U$101</f>
        <v>0</v>
      </c>
      <c r="X126" s="163">
        <f>[2]DB!$V$101</f>
        <v>0</v>
      </c>
      <c r="Y126" s="163">
        <f>[2]DB!$W$101</f>
        <v>0</v>
      </c>
      <c r="Z126" s="163">
        <f>[2]DB!$X$101</f>
        <v>0</v>
      </c>
      <c r="AA126" s="163">
        <f>[2]DB!$Y$101</f>
        <v>0</v>
      </c>
      <c r="AB126" s="163">
        <f>[2]DB!$Z$101</f>
        <v>0</v>
      </c>
      <c r="AC126" s="163">
        <f>[2]DB!$AA$101</f>
        <v>0</v>
      </c>
      <c r="AD126" s="163">
        <f>[2]DB!$AB$101</f>
        <v>0</v>
      </c>
      <c r="AE126" s="163">
        <f>[2]DB!$AC$101</f>
        <v>0</v>
      </c>
      <c r="AF126" s="163">
        <f>[2]DB!$AD$101</f>
        <v>0</v>
      </c>
      <c r="AG126" s="163">
        <f>[2]DB!$AE$101</f>
        <v>0</v>
      </c>
      <c r="AH126" s="163">
        <f>[2]DB!$AF$101</f>
        <v>0</v>
      </c>
      <c r="AI126" s="163">
        <f>[2]DB!$AG$101</f>
        <v>0</v>
      </c>
      <c r="AJ126" s="163">
        <f>[2]DB!$AH$101</f>
        <v>0</v>
      </c>
      <c r="AK126" s="163">
        <f>[2]DB!$AI$101</f>
        <v>0</v>
      </c>
      <c r="AL126" s="163">
        <f>[2]DB!$AJ$101</f>
        <v>0</v>
      </c>
      <c r="AM126" s="163">
        <f>[2]DB!$AK$101</f>
        <v>0</v>
      </c>
      <c r="AN126" s="163">
        <f>[2]DB!$AL$101</f>
        <v>0</v>
      </c>
      <c r="AO126" s="163">
        <f>[2]DB!$AM$101</f>
        <v>0</v>
      </c>
      <c r="AP126" s="163">
        <f>[2]DB!$AN$101</f>
        <v>0</v>
      </c>
      <c r="AQ126" s="163">
        <f>[2]DB!$AO$101</f>
        <v>0</v>
      </c>
      <c r="AR126" s="163">
        <f>[2]DB!$AP$101</f>
        <v>0</v>
      </c>
      <c r="AS126" s="163">
        <f>[2]DB!$AQ$101</f>
        <v>0</v>
      </c>
      <c r="AT126" s="163">
        <f>[2]DB!$AR$101</f>
        <v>0</v>
      </c>
      <c r="AU126" s="163">
        <f>[2]DB!$AS$101</f>
        <v>0</v>
      </c>
      <c r="AV126" s="163">
        <f>[2]DB!$AT$101</f>
        <v>0</v>
      </c>
      <c r="AW126" s="163">
        <f>[2]DB!$AU$101</f>
        <v>0</v>
      </c>
      <c r="AX126" s="163">
        <f>[2]DB!$AV$101</f>
        <v>0</v>
      </c>
      <c r="AY126" s="163">
        <f>[2]DB!$AW$101</f>
        <v>0</v>
      </c>
      <c r="AZ126" s="163">
        <f>[2]DB!$AX$101</f>
        <v>0</v>
      </c>
      <c r="BA126" s="163">
        <f>[2]DB!$AY$101</f>
        <v>0</v>
      </c>
      <c r="BB126" s="163">
        <f>[2]DB!$AZ$101</f>
        <v>0</v>
      </c>
      <c r="BC126" s="163">
        <f>[2]DB!$BA$101</f>
        <v>0</v>
      </c>
      <c r="BD126" s="163">
        <f>[2]DB!$BB$101</f>
        <v>0</v>
      </c>
      <c r="BE126" s="163">
        <f>[2]DB!$BC$101</f>
        <v>0</v>
      </c>
      <c r="BF126" s="163">
        <f>[2]DB!$BD$101</f>
        <v>0</v>
      </c>
      <c r="BG126" s="163">
        <f>[2]DB!$BE$101</f>
        <v>0</v>
      </c>
      <c r="BH126" s="163">
        <f>[2]DB!$BF$101</f>
        <v>0</v>
      </c>
      <c r="BI126" s="163">
        <f>[2]DB!$BG$101</f>
        <v>0</v>
      </c>
      <c r="BJ126" s="163">
        <f>[2]DB!$BH$101</f>
        <v>0</v>
      </c>
      <c r="BK126" s="163">
        <f>[2]DB!$BI$101</f>
        <v>0</v>
      </c>
      <c r="BL126" s="163">
        <f>[2]DB!$BJ$101</f>
        <v>0</v>
      </c>
      <c r="BM126" s="163">
        <f>[2]DB!$BK$101</f>
        <v>0</v>
      </c>
      <c r="BN126" s="163">
        <f>[2]DB!$BL$101</f>
        <v>0</v>
      </c>
      <c r="BO126" s="163">
        <f>[2]DB!$BM$101</f>
        <v>0</v>
      </c>
      <c r="BP126" s="163">
        <f>[2]DB!$BN$101</f>
        <v>0</v>
      </c>
      <c r="BQ126" s="163">
        <f>[2]DB!$BO$101</f>
        <v>0</v>
      </c>
      <c r="BR126" s="163">
        <f>[2]DB!$BP$101</f>
        <v>0</v>
      </c>
      <c r="BS126" s="163">
        <f>[2]DB!$BQ$101</f>
        <v>0</v>
      </c>
      <c r="BT126" s="163">
        <f>[2]DB!$BR$101</f>
        <v>0</v>
      </c>
      <c r="BU126" s="163" t="str">
        <f>[2]DB!$BS$101</f>
        <v>r</v>
      </c>
      <c r="BV126" s="163" t="str">
        <f>[2]DB!$BT$101</f>
        <v>r</v>
      </c>
      <c r="BW126" s="163" t="str">
        <f>[2]DB!$BU$101</f>
        <v>r</v>
      </c>
      <c r="BX126" s="163" t="str">
        <f>[2]DB!$BV$101</f>
        <v>r</v>
      </c>
      <c r="BY126" s="163" t="str">
        <f>[2]DB!$BW$101</f>
        <v>r</v>
      </c>
      <c r="BZ126" s="163" t="str">
        <f>[2]DB!$BX$101</f>
        <v>r</v>
      </c>
      <c r="CA126" s="163" t="str">
        <f>[2]DB!$BY$101</f>
        <v>r</v>
      </c>
      <c r="CB126" s="163" t="str">
        <f>[2]DB!$BZ$101</f>
        <v>r</v>
      </c>
      <c r="CC126" s="163" t="str">
        <f>[2]DB!$CA$101</f>
        <v>r</v>
      </c>
      <c r="CD126" s="163" t="str">
        <f>[2]DB!$CB$101</f>
        <v>r</v>
      </c>
      <c r="CE126" s="163" t="str">
        <f>[2]DB!$CC$101</f>
        <v>r</v>
      </c>
      <c r="CF126" s="163" t="str">
        <f>[2]DB!$CD$101</f>
        <v>r</v>
      </c>
      <c r="CG126" s="163" t="str">
        <f>[2]DB!$CE$101</f>
        <v>r</v>
      </c>
      <c r="CH126" s="163" t="str">
        <f>[2]DB!$CF$101</f>
        <v>r</v>
      </c>
      <c r="CI126" s="163" t="str">
        <f>[2]DB!$CG$101</f>
        <v>r</v>
      </c>
      <c r="CJ126" s="163" t="str">
        <f>[2]DB!$CH$101</f>
        <v>r</v>
      </c>
      <c r="CK126" s="163" t="str">
        <f>[2]DB!$CI$101</f>
        <v>r</v>
      </c>
      <c r="CL126" s="163" t="str">
        <f>[2]DB!$CJ$101</f>
        <v>r</v>
      </c>
      <c r="CM126" s="163" t="str">
        <f>[2]DB!$CK$101</f>
        <v>r</v>
      </c>
      <c r="CN126" s="163" t="str">
        <f>[2]DB!$CL$101</f>
        <v>r</v>
      </c>
      <c r="CO126" s="163" t="str">
        <f>[2]DB!$CM$101</f>
        <v>r</v>
      </c>
      <c r="CP126" s="163" t="str">
        <f>[2]DB!$CN$101</f>
        <v>r</v>
      </c>
      <c r="CQ126" s="163" t="str">
        <f>[2]DB!$CO$101</f>
        <v>r</v>
      </c>
      <c r="CR126" s="163" t="str">
        <f>[2]DB!$CP$101</f>
        <v>r</v>
      </c>
      <c r="CS126" s="163">
        <f>[2]DB!$CQ$101</f>
        <v>0</v>
      </c>
      <c r="CT126" s="163">
        <f>[2]DB!$CR$101</f>
        <v>0</v>
      </c>
      <c r="CU126" s="163" t="str">
        <f>[2]DB!$CS$101</f>
        <v>ca</v>
      </c>
      <c r="CV126" s="163" t="str">
        <f>[2]DB!$CT$101</f>
        <v>ca</v>
      </c>
      <c r="CW126" s="163" t="str">
        <f>[2]DB!$CU$101</f>
        <v>ca</v>
      </c>
      <c r="CX126" s="163" t="str">
        <f>[2]DB!$CV$101</f>
        <v>ca</v>
      </c>
      <c r="CY126" s="169" t="str">
        <f>[2]DB!$CW$101</f>
        <v>ca</v>
      </c>
      <c r="CZ126" s="174"/>
      <c r="DA126" s="200"/>
      <c r="DB126" s="192"/>
    </row>
    <row r="127" spans="2:1023 1025:1159" ht="20.100000000000001" customHeight="1" thickBot="1" x14ac:dyDescent="0.3">
      <c r="B127" s="168"/>
      <c r="C127" s="784"/>
      <c r="D127" s="792"/>
      <c r="E127" s="793"/>
      <c r="F127" s="187" t="s">
        <v>84</v>
      </c>
      <c r="G127" s="188">
        <f>[2]DB!$E$102</f>
        <v>0</v>
      </c>
      <c r="H127" s="178">
        <f>[2]DB!$F$102</f>
        <v>0</v>
      </c>
      <c r="I127" s="178">
        <f>[2]DB!$G$102</f>
        <v>0</v>
      </c>
      <c r="J127" s="178">
        <f>[2]DB!$H$102</f>
        <v>0</v>
      </c>
      <c r="K127" s="178">
        <f>[2]DB!$I$102</f>
        <v>0</v>
      </c>
      <c r="L127" s="178">
        <f>[2]DB!$J$102</f>
        <v>0</v>
      </c>
      <c r="M127" s="178">
        <f>[2]DB!$K$102</f>
        <v>0</v>
      </c>
      <c r="N127" s="178">
        <f>[2]DB!$L$102</f>
        <v>0</v>
      </c>
      <c r="O127" s="178">
        <f>[2]DB!$M$102</f>
        <v>0</v>
      </c>
      <c r="P127" s="178">
        <f>[2]DB!$N$102</f>
        <v>0</v>
      </c>
      <c r="Q127" s="178">
        <f>[2]DB!$O$102</f>
        <v>0</v>
      </c>
      <c r="R127" s="178">
        <f>[2]DB!$P$102</f>
        <v>0</v>
      </c>
      <c r="S127" s="178">
        <f>[2]DB!$Q$102</f>
        <v>0</v>
      </c>
      <c r="T127" s="178">
        <f>[2]DB!$R$102</f>
        <v>0</v>
      </c>
      <c r="U127" s="178" t="str">
        <f>[2]DB!$S$102</f>
        <v>r</v>
      </c>
      <c r="V127" s="178" t="str">
        <f>[2]DB!$T$102</f>
        <v>r</v>
      </c>
      <c r="W127" s="178" t="str">
        <f>[2]DB!$U$102</f>
        <v>r</v>
      </c>
      <c r="X127" s="178" t="str">
        <f>[2]DB!$V$102</f>
        <v>r</v>
      </c>
      <c r="Y127" s="178" t="str">
        <f>[2]DB!$W$102</f>
        <v>r</v>
      </c>
      <c r="Z127" s="178" t="str">
        <f>[2]DB!$X$102</f>
        <v>r</v>
      </c>
      <c r="AA127" s="178" t="str">
        <f>[2]DB!$Y$102</f>
        <v>r</v>
      </c>
      <c r="AB127" s="178" t="str">
        <f>[2]DB!$Z$102</f>
        <v>r</v>
      </c>
      <c r="AC127" s="178" t="str">
        <f>[2]DB!$AA$102</f>
        <v>r</v>
      </c>
      <c r="AD127" s="178" t="str">
        <f>[2]DB!$AB$102</f>
        <v>r</v>
      </c>
      <c r="AE127" s="178" t="str">
        <f>[2]DB!$AC$102</f>
        <v>r</v>
      </c>
      <c r="AF127" s="178" t="str">
        <f>[2]DB!$AD$102</f>
        <v>r</v>
      </c>
      <c r="AG127" s="178" t="str">
        <f>[2]DB!$AE$102</f>
        <v>r</v>
      </c>
      <c r="AH127" s="178" t="str">
        <f>[2]DB!$AF$102</f>
        <v>r</v>
      </c>
      <c r="AI127" s="178" t="str">
        <f>[2]DB!$AG$102</f>
        <v>r</v>
      </c>
      <c r="AJ127" s="178" t="str">
        <f>[2]DB!$AH$102</f>
        <v>r</v>
      </c>
      <c r="AK127" s="178" t="str">
        <f>[2]DB!$AI$102</f>
        <v>r</v>
      </c>
      <c r="AL127" s="178" t="str">
        <f>[2]DB!$AJ$102</f>
        <v>r</v>
      </c>
      <c r="AM127" s="178" t="str">
        <f>[2]DB!$AK$102</f>
        <v>r</v>
      </c>
      <c r="AN127" s="178" t="str">
        <f>[2]DB!$AL$102</f>
        <v>r</v>
      </c>
      <c r="AO127" s="178" t="str">
        <f>[2]DB!$AM$102</f>
        <v>r</v>
      </c>
      <c r="AP127" s="178" t="str">
        <f>[2]DB!$AN$102</f>
        <v>r</v>
      </c>
      <c r="AQ127" s="178" t="str">
        <f>[2]DB!$AO$102</f>
        <v>r</v>
      </c>
      <c r="AR127" s="178" t="str">
        <f>[2]DB!$AP$102</f>
        <v>r</v>
      </c>
      <c r="AS127" s="178">
        <f>[2]DB!$AQ$102</f>
        <v>0</v>
      </c>
      <c r="AT127" s="178">
        <f>[2]DB!$AR$102</f>
        <v>0</v>
      </c>
      <c r="AU127" s="178">
        <f>[2]DB!$AS$102</f>
        <v>0</v>
      </c>
      <c r="AV127" s="178" t="str">
        <f>[2]DB!$AT$102</f>
        <v>ca</v>
      </c>
      <c r="AW127" s="178" t="str">
        <f>[2]DB!$AU$102</f>
        <v>ca</v>
      </c>
      <c r="AX127" s="178" t="str">
        <f>[2]DB!$AV$102</f>
        <v>ca</v>
      </c>
      <c r="AY127" s="178" t="str">
        <f>[2]DB!$AW$102</f>
        <v>ca</v>
      </c>
      <c r="AZ127" s="178" t="str">
        <f>[2]DB!$AX$102</f>
        <v>ca</v>
      </c>
      <c r="BA127" s="178" t="str">
        <f>[2]DB!$AY$102</f>
        <v>ca</v>
      </c>
      <c r="BB127" s="178" t="str">
        <f>[2]DB!$AZ$102</f>
        <v>ca</v>
      </c>
      <c r="BC127" s="178" t="str">
        <f>[2]DB!$BA$102</f>
        <v>ca</v>
      </c>
      <c r="BD127" s="178" t="str">
        <f>[2]DB!$BB$102</f>
        <v>ca</v>
      </c>
      <c r="BE127" s="178" t="str">
        <f>[2]DB!$BC$102</f>
        <v>ca</v>
      </c>
      <c r="BF127" s="178" t="str">
        <f>[2]DB!$BD$102</f>
        <v>ca</v>
      </c>
      <c r="BG127" s="178" t="str">
        <f>[2]DB!$BE$102</f>
        <v>ca</v>
      </c>
      <c r="BH127" s="178" t="str">
        <f>[2]DB!$BF$102</f>
        <v>ca</v>
      </c>
      <c r="BI127" s="178" t="str">
        <f>[2]DB!$BG$102</f>
        <v>ca</v>
      </c>
      <c r="BJ127" s="178" t="str">
        <f>[2]DB!$BH$102</f>
        <v>ca</v>
      </c>
      <c r="BK127" s="178" t="str">
        <f>[2]DB!$BI$102</f>
        <v>ca</v>
      </c>
      <c r="BL127" s="178" t="str">
        <f>[2]DB!$BJ$102</f>
        <v>ca</v>
      </c>
      <c r="BM127" s="178" t="str">
        <f>[2]DB!$BK$102</f>
        <v>ca</v>
      </c>
      <c r="BN127" s="178" t="str">
        <f>[2]DB!$BL$102</f>
        <v>ca</v>
      </c>
      <c r="BO127" s="178" t="str">
        <f>[2]DB!$BM$102</f>
        <v>ca</v>
      </c>
      <c r="BP127" s="178" t="str">
        <f>[2]DB!$BN$102</f>
        <v>ca</v>
      </c>
      <c r="BQ127" s="178" t="str">
        <f>[2]DB!$BO$102</f>
        <v>ca</v>
      </c>
      <c r="BR127" s="178" t="str">
        <f>[2]DB!$BP$102</f>
        <v>ca</v>
      </c>
      <c r="BS127" s="178" t="str">
        <f>[2]DB!$BQ$102</f>
        <v>ca</v>
      </c>
      <c r="BT127" s="178">
        <f>[2]DB!$BR$102</f>
        <v>0</v>
      </c>
      <c r="BU127" s="178">
        <f>[2]DB!$BS$102</f>
        <v>0</v>
      </c>
      <c r="BV127" s="178">
        <f>[2]DB!$BT$102</f>
        <v>0</v>
      </c>
      <c r="BW127" s="178">
        <f>[2]DB!$BU$102</f>
        <v>0</v>
      </c>
      <c r="BX127" s="178">
        <f>[2]DB!$BV$102</f>
        <v>0</v>
      </c>
      <c r="BY127" s="178">
        <f>[2]DB!$BW$102</f>
        <v>0</v>
      </c>
      <c r="BZ127" s="178">
        <f>[2]DB!$BX$102</f>
        <v>0</v>
      </c>
      <c r="CA127" s="178">
        <f>[2]DB!$BY$102</f>
        <v>0</v>
      </c>
      <c r="CB127" s="178">
        <f>[2]DB!$BZ$102</f>
        <v>0</v>
      </c>
      <c r="CC127" s="178">
        <f>[2]DB!$CA$102</f>
        <v>0</v>
      </c>
      <c r="CD127" s="178">
        <f>[2]DB!$CB$102</f>
        <v>0</v>
      </c>
      <c r="CE127" s="178">
        <f>[2]DB!$CC$102</f>
        <v>0</v>
      </c>
      <c r="CF127" s="178">
        <f>[2]DB!$CD$102</f>
        <v>0</v>
      </c>
      <c r="CG127" s="178">
        <f>[2]DB!$CE$102</f>
        <v>0</v>
      </c>
      <c r="CH127" s="178">
        <f>[2]DB!$CF$102</f>
        <v>0</v>
      </c>
      <c r="CI127" s="178">
        <f>[2]DB!$CG$102</f>
        <v>0</v>
      </c>
      <c r="CJ127" s="178">
        <f>[2]DB!$CH$102</f>
        <v>0</v>
      </c>
      <c r="CK127" s="178">
        <f>[2]DB!$CI$102</f>
        <v>0</v>
      </c>
      <c r="CL127" s="178">
        <f>[2]DB!$CJ$102</f>
        <v>0</v>
      </c>
      <c r="CM127" s="178">
        <f>[2]DB!$CK$102</f>
        <v>0</v>
      </c>
      <c r="CN127" s="178">
        <f>[2]DB!$CL$102</f>
        <v>0</v>
      </c>
      <c r="CO127" s="178">
        <f>[2]DB!$CM$102</f>
        <v>0</v>
      </c>
      <c r="CP127" s="178">
        <f>[2]DB!$CN$102</f>
        <v>0</v>
      </c>
      <c r="CQ127" s="178">
        <f>[2]DB!$CO$102</f>
        <v>0</v>
      </c>
      <c r="CR127" s="178">
        <f>[2]DB!$CP$102</f>
        <v>0</v>
      </c>
      <c r="CS127" s="178">
        <f>[2]DB!$CQ$102</f>
        <v>0</v>
      </c>
      <c r="CT127" s="178">
        <f>[2]DB!$CR$102</f>
        <v>0</v>
      </c>
      <c r="CU127" s="178">
        <f>[2]DB!$CS$102</f>
        <v>0</v>
      </c>
      <c r="CV127" s="178">
        <f>[2]DB!$CT$102</f>
        <v>0</v>
      </c>
      <c r="CW127" s="178">
        <f>[2]DB!$CU$102</f>
        <v>0</v>
      </c>
      <c r="CX127" s="178">
        <f>[2]DB!$CV$102</f>
        <v>0</v>
      </c>
      <c r="CY127" s="179">
        <f>[2]DB!$CW$102</f>
        <v>0</v>
      </c>
      <c r="CZ127" s="180"/>
      <c r="DA127" s="200"/>
      <c r="DB127" s="192"/>
    </row>
    <row r="128" spans="2:1023 1025:1159" ht="20.100000000000001" customHeight="1" x14ac:dyDescent="0.25">
      <c r="B128" s="168"/>
      <c r="C128" s="782">
        <v>12</v>
      </c>
      <c r="D128" s="796" t="s">
        <v>237</v>
      </c>
      <c r="E128" s="797"/>
      <c r="F128" s="189" t="s">
        <v>89</v>
      </c>
      <c r="G128" s="190" t="s">
        <v>91</v>
      </c>
      <c r="H128" s="794">
        <f>[2]DB!$F$103</f>
        <v>115</v>
      </c>
      <c r="I128" s="755"/>
      <c r="J128" s="755">
        <f>[2]DB!$H$103</f>
        <v>115</v>
      </c>
      <c r="K128" s="755"/>
      <c r="L128" s="755">
        <f>[2]DB!$J$103</f>
        <v>115</v>
      </c>
      <c r="M128" s="755"/>
      <c r="N128" s="755">
        <f>[2]DB!$L$103</f>
        <v>115</v>
      </c>
      <c r="O128" s="755"/>
      <c r="P128" s="755">
        <f>[2]DB!$N$103</f>
        <v>115</v>
      </c>
      <c r="Q128" s="755"/>
      <c r="R128" s="755">
        <f>[2]DB!$P$103</f>
        <v>115</v>
      </c>
      <c r="S128" s="755"/>
      <c r="T128" s="755">
        <f>[2]DB!$R$103</f>
        <v>115</v>
      </c>
      <c r="U128" s="755"/>
      <c r="V128" s="755">
        <f>[2]DB!$T$103</f>
        <v>115</v>
      </c>
      <c r="W128" s="755"/>
      <c r="X128" s="755">
        <f>[2]DB!$V$103</f>
        <v>115</v>
      </c>
      <c r="Y128" s="755"/>
      <c r="Z128" s="755">
        <f>[2]DB!$X$103</f>
        <v>115</v>
      </c>
      <c r="AA128" s="755"/>
      <c r="AB128" s="755">
        <f>[2]DB!$Z$103</f>
        <v>115</v>
      </c>
      <c r="AC128" s="755"/>
      <c r="AD128" s="755">
        <f>[2]DB!$AB$103</f>
        <v>115</v>
      </c>
      <c r="AE128" s="755"/>
      <c r="AF128" s="755">
        <f>[2]DB!$AD$103</f>
        <v>115</v>
      </c>
      <c r="AG128" s="755"/>
      <c r="AH128" s="755">
        <f>[2]DB!$AF$103</f>
        <v>115</v>
      </c>
      <c r="AI128" s="755"/>
      <c r="AJ128" s="755">
        <f>[2]DB!$AH$103</f>
        <v>115</v>
      </c>
      <c r="AK128" s="755"/>
      <c r="AL128" s="755">
        <f>[2]DB!$AJ$103</f>
        <v>0</v>
      </c>
      <c r="AM128" s="755"/>
      <c r="AN128" s="755">
        <f>[2]DB!$AL$103</f>
        <v>0</v>
      </c>
      <c r="AO128" s="755"/>
      <c r="AP128" s="755">
        <f>[2]DB!$AN$103</f>
        <v>115</v>
      </c>
      <c r="AQ128" s="755"/>
      <c r="AR128" s="755">
        <f>[2]DB!$AP$103</f>
        <v>115</v>
      </c>
      <c r="AS128" s="755"/>
      <c r="AT128" s="755">
        <f>[2]DB!$AR$103</f>
        <v>115</v>
      </c>
      <c r="AU128" s="755"/>
      <c r="AV128" s="755">
        <f>[2]DB!$AT$103</f>
        <v>115</v>
      </c>
      <c r="AW128" s="755"/>
      <c r="AX128" s="755">
        <f>[2]DB!$AV$103</f>
        <v>115</v>
      </c>
      <c r="AY128" s="755"/>
      <c r="AZ128" s="755">
        <f>[2]DB!$AX$103</f>
        <v>115</v>
      </c>
      <c r="BA128" s="755"/>
      <c r="BB128" s="755">
        <f>[2]DB!$AZ$103</f>
        <v>115</v>
      </c>
      <c r="BC128" s="755"/>
      <c r="BD128" s="755">
        <f>[2]DB!$BB$103</f>
        <v>115</v>
      </c>
      <c r="BE128" s="755"/>
      <c r="BF128" s="755">
        <f>[2]DB!$BD$103</f>
        <v>115</v>
      </c>
      <c r="BG128" s="755"/>
      <c r="BH128" s="755">
        <f>[2]DB!$BF$103</f>
        <v>115</v>
      </c>
      <c r="BI128" s="755"/>
      <c r="BJ128" s="755">
        <f>[2]DB!$BH$103</f>
        <v>115</v>
      </c>
      <c r="BK128" s="755"/>
      <c r="BL128" s="755">
        <f>[2]DB!$BJ$103</f>
        <v>115</v>
      </c>
      <c r="BM128" s="755"/>
      <c r="BN128" s="755">
        <f>[2]DB!$BL$103</f>
        <v>115</v>
      </c>
      <c r="BO128" s="755"/>
      <c r="BP128" s="755">
        <f>[2]DB!$BN$103</f>
        <v>115</v>
      </c>
      <c r="BQ128" s="755"/>
      <c r="BR128" s="755">
        <f>[2]DB!$BP$103</f>
        <v>115</v>
      </c>
      <c r="BS128" s="755"/>
      <c r="BT128" s="755">
        <f>[2]DB!$BR$103</f>
        <v>115</v>
      </c>
      <c r="BU128" s="755"/>
      <c r="BV128" s="755">
        <f>[2]DB!$BT$103</f>
        <v>115</v>
      </c>
      <c r="BW128" s="755"/>
      <c r="BX128" s="755">
        <f>[2]DB!$BV$103</f>
        <v>115</v>
      </c>
      <c r="BY128" s="755"/>
      <c r="BZ128" s="755">
        <f>[2]DB!$BX$103</f>
        <v>115</v>
      </c>
      <c r="CA128" s="755"/>
      <c r="CB128" s="755">
        <f>[2]DB!$BZ$103</f>
        <v>115</v>
      </c>
      <c r="CC128" s="755"/>
      <c r="CD128" s="755">
        <f>[2]DB!$CB$103</f>
        <v>115</v>
      </c>
      <c r="CE128" s="755"/>
      <c r="CF128" s="755">
        <f>[2]DB!$CD$103</f>
        <v>115</v>
      </c>
      <c r="CG128" s="755"/>
      <c r="CH128" s="755">
        <f>[2]DB!$CF$103</f>
        <v>115</v>
      </c>
      <c r="CI128" s="755"/>
      <c r="CJ128" s="755">
        <f>[2]DB!$CH$103</f>
        <v>115</v>
      </c>
      <c r="CK128" s="755"/>
      <c r="CL128" s="755">
        <f>[2]DB!$CJ$103</f>
        <v>115</v>
      </c>
      <c r="CM128" s="755"/>
      <c r="CN128" s="755">
        <f>[2]DB!$CL$103</f>
        <v>115</v>
      </c>
      <c r="CO128" s="755"/>
      <c r="CP128" s="755">
        <f>[2]DB!$CN$103</f>
        <v>115</v>
      </c>
      <c r="CQ128" s="755"/>
      <c r="CR128" s="755">
        <f>[2]DB!$CP$103</f>
        <v>115</v>
      </c>
      <c r="CS128" s="755"/>
      <c r="CT128" s="755">
        <f>[2]DB!$CR$103</f>
        <v>115</v>
      </c>
      <c r="CU128" s="755"/>
      <c r="CV128" s="755">
        <f>[2]DB!$CT$103</f>
        <v>115</v>
      </c>
      <c r="CW128" s="755"/>
      <c r="CX128" s="755">
        <f>[2]DB!$CV$103</f>
        <v>115</v>
      </c>
      <c r="CY128" s="781"/>
      <c r="CZ128" s="177"/>
      <c r="DA128" s="200"/>
      <c r="DB128" s="192"/>
      <c r="ANY128" s="3">
        <f>[3]DB!$ANV$148</f>
        <v>0</v>
      </c>
      <c r="AOA128" s="3">
        <f>[3]DB!$ANX$148</f>
        <v>0</v>
      </c>
      <c r="AOC128" s="3">
        <f>[3]DB!$ANZ$148</f>
        <v>0</v>
      </c>
      <c r="AOE128" s="3">
        <f>[3]DB!$AOB$148</f>
        <v>0</v>
      </c>
      <c r="AOG128" s="3">
        <f>[3]DB!$AOD$148</f>
        <v>0</v>
      </c>
      <c r="AOI128" s="3">
        <f>[3]DB!$AOF$148</f>
        <v>0</v>
      </c>
      <c r="AOK128" s="3">
        <f>[3]DB!$AOH$148</f>
        <v>0</v>
      </c>
      <c r="AOM128" s="3">
        <f>[3]DB!$AOJ$148</f>
        <v>0</v>
      </c>
      <c r="AOO128" s="3">
        <f>[3]DB!$AOL$148</f>
        <v>0</v>
      </c>
      <c r="AOQ128" s="3">
        <f>[3]DB!$AON$148</f>
        <v>0</v>
      </c>
      <c r="AOS128" s="3">
        <f>[3]DB!$AOP$148</f>
        <v>0</v>
      </c>
      <c r="AOU128" s="3">
        <f>[3]DB!$AOR$148</f>
        <v>0</v>
      </c>
      <c r="AOW128" s="3">
        <f>[3]DB!$AOT$148</f>
        <v>0</v>
      </c>
      <c r="AOY128" s="3">
        <f>[3]DB!$AOV$148</f>
        <v>0</v>
      </c>
      <c r="APA128" s="3">
        <f>[3]DB!$AOX$148</f>
        <v>0</v>
      </c>
      <c r="APC128" s="3">
        <f>[3]DB!$AOZ$148</f>
        <v>0</v>
      </c>
      <c r="APE128" s="3">
        <f>[3]DB!$APB$148</f>
        <v>0</v>
      </c>
      <c r="APG128" s="3">
        <f>[3]DB!$APD$148</f>
        <v>0</v>
      </c>
      <c r="API128" s="3">
        <f>[3]DB!$APF$148</f>
        <v>0</v>
      </c>
      <c r="APK128" s="3">
        <f>[3]DB!$APH$148</f>
        <v>0</v>
      </c>
      <c r="APM128" s="3">
        <f>[3]DB!$APJ$148</f>
        <v>0</v>
      </c>
      <c r="APO128" s="3">
        <f>[3]DB!$APL$148</f>
        <v>0</v>
      </c>
      <c r="APQ128" s="3">
        <f>[3]DB!$APN$148</f>
        <v>0</v>
      </c>
      <c r="APS128" s="3">
        <f>[3]DB!$APP$148</f>
        <v>0</v>
      </c>
      <c r="APU128" s="3">
        <f>[3]DB!$APR$148</f>
        <v>0</v>
      </c>
      <c r="APW128" s="3">
        <f>[3]DB!$APT$148</f>
        <v>0</v>
      </c>
      <c r="APY128" s="3">
        <f>[3]DB!$APV$148</f>
        <v>0</v>
      </c>
      <c r="AQA128" s="3">
        <f>[3]DB!$APX$148</f>
        <v>0</v>
      </c>
      <c r="AQC128" s="3">
        <f>[3]DB!$APZ$148</f>
        <v>0</v>
      </c>
      <c r="AQE128" s="3">
        <f>[3]DB!$AQB$148</f>
        <v>0</v>
      </c>
      <c r="AQG128" s="3">
        <f>[3]DB!$AQD$148</f>
        <v>0</v>
      </c>
      <c r="AQI128" s="3">
        <f>[3]DB!$AQF$148</f>
        <v>0</v>
      </c>
      <c r="AQK128" s="3">
        <f>[3]DB!$AQH$148</f>
        <v>0</v>
      </c>
      <c r="AQM128" s="3">
        <f>[3]DB!$AQJ$148</f>
        <v>0</v>
      </c>
      <c r="AQO128" s="3">
        <f>[3]DB!$AQL$148</f>
        <v>0</v>
      </c>
      <c r="AQQ128" s="3">
        <f>[3]DB!$AQN$148</f>
        <v>0</v>
      </c>
      <c r="AQS128" s="3">
        <f>[3]DB!$AQP$148</f>
        <v>0</v>
      </c>
      <c r="AQU128" s="3">
        <f>[3]DB!$AQR$148</f>
        <v>0</v>
      </c>
      <c r="AQW128" s="3">
        <f>[3]DB!$AQT$148</f>
        <v>0</v>
      </c>
      <c r="AQY128" s="3">
        <f>[3]DB!$AQV$148</f>
        <v>0</v>
      </c>
      <c r="ARA128" s="3">
        <f>[3]DB!$AQX$148</f>
        <v>0</v>
      </c>
      <c r="ARC128" s="3">
        <f>[3]DB!$AQZ$148</f>
        <v>0</v>
      </c>
      <c r="ARE128" s="3">
        <f>[3]DB!$ARB$148</f>
        <v>0</v>
      </c>
      <c r="ARG128" s="3">
        <f>[3]DB!$ARD$148</f>
        <v>0</v>
      </c>
      <c r="ARI128" s="3">
        <f>[3]DB!$ARF$148</f>
        <v>0</v>
      </c>
      <c r="ARK128" s="3">
        <f>[3]DB!$ARH$148</f>
        <v>0</v>
      </c>
      <c r="ARM128" s="3">
        <f>[3]DB!$ARJ$148</f>
        <v>0</v>
      </c>
      <c r="ARO128" s="3">
        <f>[3]DB!$ARL$148</f>
        <v>0</v>
      </c>
    </row>
    <row r="129" spans="2:106 1161:1255" ht="20.100000000000001" customHeight="1" x14ac:dyDescent="0.25">
      <c r="B129" s="168"/>
      <c r="C129" s="783"/>
      <c r="D129" s="787"/>
      <c r="E129" s="788"/>
      <c r="F129" s="186" t="s">
        <v>90</v>
      </c>
      <c r="G129" s="153" t="s">
        <v>92</v>
      </c>
      <c r="H129" s="794">
        <f>[2]DB!$F$104</f>
        <v>0</v>
      </c>
      <c r="I129" s="755"/>
      <c r="J129" s="755">
        <f>[2]DB!$H$104</f>
        <v>2</v>
      </c>
      <c r="K129" s="755"/>
      <c r="L129" s="755">
        <f>[2]DB!$J$104</f>
        <v>0</v>
      </c>
      <c r="M129" s="755"/>
      <c r="N129" s="755">
        <f>[2]DB!$L$104</f>
        <v>1</v>
      </c>
      <c r="O129" s="755"/>
      <c r="P129" s="755">
        <f>[2]DB!$N$104</f>
        <v>0</v>
      </c>
      <c r="Q129" s="755"/>
      <c r="R129" s="755">
        <f>[2]DB!$P$104</f>
        <v>1</v>
      </c>
      <c r="S129" s="755"/>
      <c r="T129" s="755">
        <f>[2]DB!$R$104</f>
        <v>0</v>
      </c>
      <c r="U129" s="755"/>
      <c r="V129" s="755">
        <f>[2]DB!$T$104</f>
        <v>0</v>
      </c>
      <c r="W129" s="755"/>
      <c r="X129" s="755">
        <f>[2]DB!$V$104</f>
        <v>2</v>
      </c>
      <c r="Y129" s="755"/>
      <c r="Z129" s="755">
        <f>[2]DB!$X$104</f>
        <v>0</v>
      </c>
      <c r="AA129" s="755"/>
      <c r="AB129" s="755">
        <f>[2]DB!$Z$104</f>
        <v>1</v>
      </c>
      <c r="AC129" s="755"/>
      <c r="AD129" s="755">
        <f>[2]DB!$AB$104</f>
        <v>0</v>
      </c>
      <c r="AE129" s="755"/>
      <c r="AF129" s="755">
        <f>[2]DB!$AD$104</f>
        <v>1</v>
      </c>
      <c r="AG129" s="755"/>
      <c r="AH129" s="755">
        <f>[2]DB!$AF$104</f>
        <v>0</v>
      </c>
      <c r="AI129" s="755"/>
      <c r="AJ129" s="755">
        <f>[2]DB!$AH$104</f>
        <v>1</v>
      </c>
      <c r="AK129" s="755"/>
      <c r="AL129" s="755">
        <f>[2]DB!$AJ$104</f>
        <v>0</v>
      </c>
      <c r="AM129" s="755"/>
      <c r="AN129" s="755">
        <f>[2]DB!$AL$104</f>
        <v>0</v>
      </c>
      <c r="AO129" s="755"/>
      <c r="AP129" s="755">
        <f>[2]DB!$AN$104</f>
        <v>0</v>
      </c>
      <c r="AQ129" s="755"/>
      <c r="AR129" s="755">
        <f>[2]DB!$AP$104</f>
        <v>2</v>
      </c>
      <c r="AS129" s="755"/>
      <c r="AT129" s="755">
        <f>[2]DB!$AR$104</f>
        <v>0</v>
      </c>
      <c r="AU129" s="755"/>
      <c r="AV129" s="755">
        <f>[2]DB!$AT$104</f>
        <v>1</v>
      </c>
      <c r="AW129" s="755"/>
      <c r="AX129" s="755">
        <f>[2]DB!$AV$104</f>
        <v>0</v>
      </c>
      <c r="AY129" s="755"/>
      <c r="AZ129" s="755">
        <f>[2]DB!$AX$104</f>
        <v>1</v>
      </c>
      <c r="BA129" s="755"/>
      <c r="BB129" s="755">
        <f>[2]DB!$AZ$104</f>
        <v>0</v>
      </c>
      <c r="BC129" s="755"/>
      <c r="BD129" s="755">
        <f>[2]DB!$BB$104</f>
        <v>1</v>
      </c>
      <c r="BE129" s="755"/>
      <c r="BF129" s="755">
        <f>[2]DB!$BD$104</f>
        <v>0</v>
      </c>
      <c r="BG129" s="755"/>
      <c r="BH129" s="755">
        <f>[2]DB!$BF$104</f>
        <v>0</v>
      </c>
      <c r="BI129" s="755"/>
      <c r="BJ129" s="755">
        <f>[2]DB!$BH$104</f>
        <v>0</v>
      </c>
      <c r="BK129" s="755"/>
      <c r="BL129" s="755">
        <f>[2]DB!$BJ$104</f>
        <v>2</v>
      </c>
      <c r="BM129" s="755"/>
      <c r="BN129" s="755">
        <f>[2]DB!$BL$104</f>
        <v>0</v>
      </c>
      <c r="BO129" s="755"/>
      <c r="BP129" s="755">
        <f>[2]DB!$BN$104</f>
        <v>1</v>
      </c>
      <c r="BQ129" s="755"/>
      <c r="BR129" s="755">
        <f>[2]DB!$BP$104</f>
        <v>0</v>
      </c>
      <c r="BS129" s="755"/>
      <c r="BT129" s="755">
        <f>[2]DB!$BR$104</f>
        <v>1</v>
      </c>
      <c r="BU129" s="755"/>
      <c r="BV129" s="755">
        <f>[2]DB!$BT$104</f>
        <v>0</v>
      </c>
      <c r="BW129" s="755"/>
      <c r="BX129" s="755">
        <f>[2]DB!$BV$104</f>
        <v>0</v>
      </c>
      <c r="BY129" s="755"/>
      <c r="BZ129" s="755">
        <f>[2]DB!$BX$104</f>
        <v>0</v>
      </c>
      <c r="CA129" s="755"/>
      <c r="CB129" s="755">
        <f>[2]DB!$BZ$104</f>
        <v>2</v>
      </c>
      <c r="CC129" s="755"/>
      <c r="CD129" s="755">
        <f>[2]DB!$CB$104</f>
        <v>0</v>
      </c>
      <c r="CE129" s="755"/>
      <c r="CF129" s="755">
        <f>[2]DB!$CD$104</f>
        <v>1</v>
      </c>
      <c r="CG129" s="755"/>
      <c r="CH129" s="755">
        <f>[2]DB!$CF$104</f>
        <v>0</v>
      </c>
      <c r="CI129" s="755"/>
      <c r="CJ129" s="755">
        <f>[2]DB!$CH$104</f>
        <v>1</v>
      </c>
      <c r="CK129" s="755"/>
      <c r="CL129" s="755">
        <f>[2]DB!$CJ$104</f>
        <v>0</v>
      </c>
      <c r="CM129" s="755"/>
      <c r="CN129" s="755">
        <f>[2]DB!$CL$104</f>
        <v>1</v>
      </c>
      <c r="CO129" s="755"/>
      <c r="CP129" s="755">
        <f>[2]DB!$CN$104</f>
        <v>0</v>
      </c>
      <c r="CQ129" s="755"/>
      <c r="CR129" s="755">
        <f>[2]DB!$CP$104</f>
        <v>0</v>
      </c>
      <c r="CS129" s="755"/>
      <c r="CT129" s="755">
        <f>[2]DB!$CR$104</f>
        <v>0</v>
      </c>
      <c r="CU129" s="755"/>
      <c r="CV129" s="755">
        <f>[2]DB!$CT$104</f>
        <v>2</v>
      </c>
      <c r="CW129" s="755"/>
      <c r="CX129" s="755">
        <f>[2]DB!$CV$104</f>
        <v>0</v>
      </c>
      <c r="CY129" s="781"/>
      <c r="CZ129" s="173"/>
      <c r="DA129" s="200"/>
      <c r="DB129" s="192"/>
    </row>
    <row r="130" spans="2:106 1161:1255" ht="20.100000000000001" customHeight="1" thickBot="1" x14ac:dyDescent="0.3">
      <c r="B130" s="168"/>
      <c r="C130" s="783"/>
      <c r="D130" s="787"/>
      <c r="E130" s="788"/>
      <c r="F130" s="789" t="s">
        <v>88</v>
      </c>
      <c r="G130" s="790"/>
      <c r="H130" s="752" t="str">
        <f>[2]DB!$F$105</f>
        <v>Scheduled 20 minutes FSFE STOP CHARGE for dispersing cone cleaning this 1330H.</v>
      </c>
      <c r="I130" s="753"/>
      <c r="J130" s="753"/>
      <c r="K130" s="753"/>
      <c r="L130" s="753"/>
      <c r="M130" s="753"/>
      <c r="N130" s="753"/>
      <c r="O130" s="753"/>
      <c r="P130" s="753"/>
      <c r="Q130" s="753"/>
      <c r="R130" s="753"/>
      <c r="S130" s="753"/>
      <c r="T130" s="753"/>
      <c r="U130" s="753"/>
      <c r="V130" s="753"/>
      <c r="W130" s="753"/>
      <c r="X130" s="753"/>
      <c r="Y130" s="753"/>
      <c r="Z130" s="753"/>
      <c r="AA130" s="753"/>
      <c r="AB130" s="753"/>
      <c r="AC130" s="753"/>
      <c r="AD130" s="753"/>
      <c r="AE130" s="753"/>
      <c r="AF130" s="753"/>
      <c r="AG130" s="753"/>
      <c r="AH130" s="753"/>
      <c r="AI130" s="753"/>
      <c r="AJ130" s="753"/>
      <c r="AK130" s="753"/>
      <c r="AL130" s="753"/>
      <c r="AM130" s="753"/>
      <c r="AN130" s="753"/>
      <c r="AO130" s="753"/>
      <c r="AP130" s="753"/>
      <c r="AQ130" s="753"/>
      <c r="AR130" s="753"/>
      <c r="AS130" s="753"/>
      <c r="AT130" s="753"/>
      <c r="AU130" s="753"/>
      <c r="AV130" s="753"/>
      <c r="AW130" s="753"/>
      <c r="AX130" s="753"/>
      <c r="AY130" s="753"/>
      <c r="AZ130" s="753"/>
      <c r="BA130" s="753"/>
      <c r="BB130" s="753"/>
      <c r="BC130" s="753"/>
      <c r="BD130" s="753"/>
      <c r="BE130" s="753"/>
      <c r="BF130" s="753"/>
      <c r="BG130" s="753"/>
      <c r="BH130" s="753"/>
      <c r="BI130" s="753"/>
      <c r="BJ130" s="753"/>
      <c r="BK130" s="753"/>
      <c r="BL130" s="753"/>
      <c r="BM130" s="753"/>
      <c r="BN130" s="753"/>
      <c r="BO130" s="753"/>
      <c r="BP130" s="753"/>
      <c r="BQ130" s="753"/>
      <c r="BR130" s="753"/>
      <c r="BS130" s="753"/>
      <c r="BT130" s="753"/>
      <c r="BU130" s="753"/>
      <c r="BV130" s="753"/>
      <c r="BW130" s="753"/>
      <c r="BX130" s="753"/>
      <c r="BY130" s="753"/>
      <c r="BZ130" s="753"/>
      <c r="CA130" s="753"/>
      <c r="CB130" s="753"/>
      <c r="CC130" s="753"/>
      <c r="CD130" s="753"/>
      <c r="CE130" s="753"/>
      <c r="CF130" s="753"/>
      <c r="CG130" s="753"/>
      <c r="CH130" s="753"/>
      <c r="CI130" s="753"/>
      <c r="CJ130" s="753"/>
      <c r="CK130" s="753"/>
      <c r="CL130" s="753"/>
      <c r="CM130" s="753"/>
      <c r="CN130" s="753"/>
      <c r="CO130" s="753"/>
      <c r="CP130" s="753"/>
      <c r="CQ130" s="753"/>
      <c r="CR130" s="753"/>
      <c r="CS130" s="753"/>
      <c r="CT130" s="753"/>
      <c r="CU130" s="753"/>
      <c r="CV130" s="753"/>
      <c r="CW130" s="753"/>
      <c r="CX130" s="753"/>
      <c r="CY130" s="753"/>
      <c r="CZ130" s="754"/>
      <c r="DA130" s="200"/>
      <c r="DB130" s="192"/>
    </row>
    <row r="131" spans="2:106 1161:1255" ht="20.100000000000001" customHeight="1" x14ac:dyDescent="0.25">
      <c r="B131" s="168"/>
      <c r="C131" s="783"/>
      <c r="D131" s="787" t="s">
        <v>77</v>
      </c>
      <c r="E131" s="791"/>
      <c r="F131" s="182" t="s">
        <v>78</v>
      </c>
      <c r="G131" s="154" t="str">
        <f>[2]DB!$E$106</f>
        <v>UNDER REPAIR</v>
      </c>
      <c r="H131" s="220">
        <f>[2]DB!$F$106</f>
        <v>0</v>
      </c>
      <c r="I131" s="220">
        <f>[2]DB!$G$106</f>
        <v>0</v>
      </c>
      <c r="J131" s="220">
        <f>[2]DB!$H$106</f>
        <v>0</v>
      </c>
      <c r="K131" s="220">
        <f>[2]DB!$I$106</f>
        <v>0</v>
      </c>
      <c r="L131" s="220">
        <f>[2]DB!$J$106</f>
        <v>0</v>
      </c>
      <c r="M131" s="220">
        <f>[2]DB!$K$106</f>
        <v>0</v>
      </c>
      <c r="N131" s="220">
        <f>[2]DB!$L$106</f>
        <v>0</v>
      </c>
      <c r="O131" s="220">
        <f>[2]DB!$M$106</f>
        <v>0</v>
      </c>
      <c r="P131" s="220">
        <f>[2]DB!$N$106</f>
        <v>0</v>
      </c>
      <c r="Q131" s="220">
        <f>[2]DB!$O$106</f>
        <v>0</v>
      </c>
      <c r="R131" s="220">
        <f>[2]DB!$P$106</f>
        <v>0</v>
      </c>
      <c r="S131" s="220">
        <f>[2]DB!$Q$106</f>
        <v>0</v>
      </c>
      <c r="T131" s="220">
        <f>[2]DB!$R$106</f>
        <v>0</v>
      </c>
      <c r="U131" s="220">
        <f>[2]DB!$S$106</f>
        <v>0</v>
      </c>
      <c r="V131" s="220">
        <f>[2]DB!$T$106</f>
        <v>0</v>
      </c>
      <c r="W131" s="220">
        <f>[2]DB!$U$106</f>
        <v>0</v>
      </c>
      <c r="X131" s="220">
        <f>[2]DB!$V$106</f>
        <v>0</v>
      </c>
      <c r="Y131" s="220">
        <f>[2]DB!$W$106</f>
        <v>0</v>
      </c>
      <c r="Z131" s="220">
        <f>[2]DB!$X$106</f>
        <v>0</v>
      </c>
      <c r="AA131" s="220">
        <f>[2]DB!$Y$106</f>
        <v>0</v>
      </c>
      <c r="AB131" s="220">
        <f>[2]DB!$Z$106</f>
        <v>0</v>
      </c>
      <c r="AC131" s="220">
        <f>[2]DB!$AA$106</f>
        <v>0</v>
      </c>
      <c r="AD131" s="220">
        <f>[2]DB!$AB$106</f>
        <v>0</v>
      </c>
      <c r="AE131" s="220">
        <f>[2]DB!$AC$106</f>
        <v>0</v>
      </c>
      <c r="AF131" s="220">
        <f>[2]DB!$AD$106</f>
        <v>0</v>
      </c>
      <c r="AG131" s="220">
        <f>[2]DB!$AE$106</f>
        <v>0</v>
      </c>
      <c r="AH131" s="220">
        <f>[2]DB!$AF$106</f>
        <v>0</v>
      </c>
      <c r="AI131" s="220">
        <f>[2]DB!$AG$106</f>
        <v>0</v>
      </c>
      <c r="AJ131" s="220">
        <f>[2]DB!$AH$106</f>
        <v>0</v>
      </c>
      <c r="AK131" s="220">
        <f>[2]DB!$AI$106</f>
        <v>0</v>
      </c>
      <c r="AL131" s="220">
        <f>[2]DB!$AJ$106</f>
        <v>0</v>
      </c>
      <c r="AM131" s="220">
        <f>[2]DB!$AK$106</f>
        <v>0</v>
      </c>
      <c r="AN131" s="220">
        <f>[2]DB!$AL$106</f>
        <v>0</v>
      </c>
      <c r="AO131" s="220">
        <f>[2]DB!$AM$106</f>
        <v>0</v>
      </c>
      <c r="AP131" s="220">
        <f>[2]DB!$AN$106</f>
        <v>0</v>
      </c>
      <c r="AQ131" s="220">
        <f>[2]DB!$AO$106</f>
        <v>0</v>
      </c>
      <c r="AR131" s="220">
        <f>[2]DB!$AP$106</f>
        <v>0</v>
      </c>
      <c r="AS131" s="220">
        <f>[2]DB!$AQ$106</f>
        <v>0</v>
      </c>
      <c r="AT131" s="220">
        <f>[2]DB!$AR$106</f>
        <v>0</v>
      </c>
      <c r="AU131" s="220">
        <f>[2]DB!$AS$106</f>
        <v>0</v>
      </c>
      <c r="AV131" s="220">
        <f>[2]DB!$AT$106</f>
        <v>0</v>
      </c>
      <c r="AW131" s="220">
        <f>[2]DB!$AU$106</f>
        <v>0</v>
      </c>
      <c r="AX131" s="220">
        <f>[2]DB!$AV$106</f>
        <v>0</v>
      </c>
      <c r="AY131" s="220">
        <f>[2]DB!$AW$106</f>
        <v>0</v>
      </c>
      <c r="AZ131" s="220">
        <f>[2]DB!$AX$106</f>
        <v>0</v>
      </c>
      <c r="BA131" s="220">
        <f>[2]DB!$AY$106</f>
        <v>0</v>
      </c>
      <c r="BB131" s="220">
        <f>[2]DB!$AZ$106</f>
        <v>0</v>
      </c>
      <c r="BC131" s="220">
        <f>[2]DB!$BA$106</f>
        <v>0</v>
      </c>
      <c r="BD131" s="220">
        <f>[2]DB!$BB$106</f>
        <v>0</v>
      </c>
      <c r="BE131" s="220">
        <f>[2]DB!$BC$106</f>
        <v>0</v>
      </c>
      <c r="BF131" s="220">
        <f>[2]DB!$BD$106</f>
        <v>0</v>
      </c>
      <c r="BG131" s="220">
        <f>[2]DB!$BE$106</f>
        <v>0</v>
      </c>
      <c r="BH131" s="220">
        <f>[2]DB!$BF$106</f>
        <v>0</v>
      </c>
      <c r="BI131" s="220">
        <f>[2]DB!$BG$106</f>
        <v>0</v>
      </c>
      <c r="BJ131" s="220">
        <f>[2]DB!$BH$106</f>
        <v>0</v>
      </c>
      <c r="BK131" s="220">
        <f>[2]DB!$BI$106</f>
        <v>0</v>
      </c>
      <c r="BL131" s="220">
        <f>[2]DB!$BJ$106</f>
        <v>0</v>
      </c>
      <c r="BM131" s="220">
        <f>[2]DB!$BK$106</f>
        <v>0</v>
      </c>
      <c r="BN131" s="220">
        <f>[2]DB!$BL$106</f>
        <v>0</v>
      </c>
      <c r="BO131" s="220">
        <f>[2]DB!$BM$106</f>
        <v>0</v>
      </c>
      <c r="BP131" s="220">
        <f>[2]DB!$BN$106</f>
        <v>0</v>
      </c>
      <c r="BQ131" s="220">
        <f>[2]DB!$BO$106</f>
        <v>0</v>
      </c>
      <c r="BR131" s="220">
        <f>[2]DB!$BP$106</f>
        <v>0</v>
      </c>
      <c r="BS131" s="220">
        <f>[2]DB!$BQ$106</f>
        <v>0</v>
      </c>
      <c r="BT131" s="220">
        <f>[2]DB!$BR$106</f>
        <v>0</v>
      </c>
      <c r="BU131" s="220">
        <f>[2]DB!$BS$106</f>
        <v>0</v>
      </c>
      <c r="BV131" s="220">
        <f>[2]DB!$BT$106</f>
        <v>0</v>
      </c>
      <c r="BW131" s="220">
        <f>[2]DB!$BU$106</f>
        <v>0</v>
      </c>
      <c r="BX131" s="220">
        <f>[2]DB!$BV$106</f>
        <v>0</v>
      </c>
      <c r="BY131" s="220">
        <f>[2]DB!$BW$106</f>
        <v>0</v>
      </c>
      <c r="BZ131" s="220">
        <f>[2]DB!$BX$106</f>
        <v>0</v>
      </c>
      <c r="CA131" s="220">
        <f>[2]DB!$BY$106</f>
        <v>0</v>
      </c>
      <c r="CB131" s="220">
        <f>[2]DB!$BZ$106</f>
        <v>0</v>
      </c>
      <c r="CC131" s="220">
        <f>[2]DB!$CA$106</f>
        <v>0</v>
      </c>
      <c r="CD131" s="220">
        <f>[2]DB!$CB$106</f>
        <v>0</v>
      </c>
      <c r="CE131" s="220">
        <f>[2]DB!$CC$106</f>
        <v>0</v>
      </c>
      <c r="CF131" s="220">
        <f>[2]DB!$CD$106</f>
        <v>0</v>
      </c>
      <c r="CG131" s="220">
        <f>[2]DB!$CE$106</f>
        <v>0</v>
      </c>
      <c r="CH131" s="220">
        <f>[2]DB!$CF$106</f>
        <v>0</v>
      </c>
      <c r="CI131" s="220">
        <f>[2]DB!$CG$106</f>
        <v>0</v>
      </c>
      <c r="CJ131" s="220">
        <f>[2]DB!$CH$106</f>
        <v>0</v>
      </c>
      <c r="CK131" s="220">
        <f>[2]DB!$CI$106</f>
        <v>0</v>
      </c>
      <c r="CL131" s="220">
        <f>[2]DB!$CJ$106</f>
        <v>0</v>
      </c>
      <c r="CM131" s="220">
        <f>[2]DB!$CK$106</f>
        <v>0</v>
      </c>
      <c r="CN131" s="220">
        <f>[2]DB!$CL$106</f>
        <v>0</v>
      </c>
      <c r="CO131" s="220">
        <f>[2]DB!$CM$106</f>
        <v>0</v>
      </c>
      <c r="CP131" s="220">
        <f>[2]DB!$CN$106</f>
        <v>0</v>
      </c>
      <c r="CQ131" s="220">
        <f>[2]DB!$CO$106</f>
        <v>0</v>
      </c>
      <c r="CR131" s="220">
        <f>[2]DB!$CP$106</f>
        <v>0</v>
      </c>
      <c r="CS131" s="220">
        <f>[2]DB!$CQ$106</f>
        <v>0</v>
      </c>
      <c r="CT131" s="220">
        <f>[2]DB!$CR$106</f>
        <v>0</v>
      </c>
      <c r="CU131" s="220">
        <f>[2]DB!$CS$106</f>
        <v>0</v>
      </c>
      <c r="CV131" s="220">
        <f>[2]DB!$CT$106</f>
        <v>0</v>
      </c>
      <c r="CW131" s="220">
        <f>[2]DB!$CU$106</f>
        <v>0</v>
      </c>
      <c r="CX131" s="220">
        <f>[2]DB!$CV$106</f>
        <v>0</v>
      </c>
      <c r="CY131" s="221">
        <f>[2]DB!$CW$106</f>
        <v>0</v>
      </c>
      <c r="CZ131" s="222"/>
      <c r="DA131" s="200"/>
      <c r="DB131" s="192"/>
    </row>
    <row r="132" spans="2:106 1161:1255" ht="20.100000000000001" customHeight="1" x14ac:dyDescent="0.25">
      <c r="B132" s="168"/>
      <c r="C132" s="783"/>
      <c r="D132" s="787"/>
      <c r="E132" s="791"/>
      <c r="F132" s="183" t="s">
        <v>79</v>
      </c>
      <c r="G132" s="155" t="str">
        <f>[2]DB!$E$107</f>
        <v>OPERATING</v>
      </c>
      <c r="H132" s="162">
        <f>[2]DB!$F$107</f>
        <v>0</v>
      </c>
      <c r="I132" s="163">
        <f>[2]DB!$G$107</f>
        <v>0</v>
      </c>
      <c r="J132" s="163" t="str">
        <f>[2]DB!$H$107</f>
        <v>c</v>
      </c>
      <c r="K132" s="163" t="str">
        <f>[2]DB!$I$107</f>
        <v>c</v>
      </c>
      <c r="L132" s="163" t="str">
        <f>[2]DB!$J$107</f>
        <v>c</v>
      </c>
      <c r="M132" s="163" t="str">
        <f>[2]DB!$K$107</f>
        <v>c</v>
      </c>
      <c r="N132" s="163" t="str">
        <f>[2]DB!$L$107</f>
        <v>c</v>
      </c>
      <c r="O132" s="163" t="str">
        <f>[2]DB!$M$107</f>
        <v>c</v>
      </c>
      <c r="P132" s="163" t="str">
        <f>[2]DB!$N$107</f>
        <v>c</v>
      </c>
      <c r="Q132" s="163" t="str">
        <f>[2]DB!$O$107</f>
        <v>c</v>
      </c>
      <c r="R132" s="163" t="str">
        <f>[2]DB!$P$107</f>
        <v>c</v>
      </c>
      <c r="S132" s="163" t="str">
        <f>[2]DB!$Q$107</f>
        <v>c</v>
      </c>
      <c r="T132" s="163" t="str">
        <f>[2]DB!$R$107</f>
        <v>c</v>
      </c>
      <c r="U132" s="163" t="str">
        <f>[2]DB!$S$107</f>
        <v>c</v>
      </c>
      <c r="V132" s="163" t="str">
        <f>[2]DB!$T$107</f>
        <v>c</v>
      </c>
      <c r="W132" s="163" t="str">
        <f>[2]DB!$U$107</f>
        <v>c</v>
      </c>
      <c r="X132" s="163" t="str">
        <f>[2]DB!$V$107</f>
        <v>c</v>
      </c>
      <c r="Y132" s="163" t="str">
        <f>[2]DB!$W$107</f>
        <v>c</v>
      </c>
      <c r="Z132" s="163">
        <f>[2]DB!$X$107</f>
        <v>0</v>
      </c>
      <c r="AA132" s="163">
        <f>[2]DB!$Y$107</f>
        <v>0</v>
      </c>
      <c r="AB132" s="163">
        <f>[2]DB!$Z$107</f>
        <v>0</v>
      </c>
      <c r="AC132" s="163">
        <f>[2]DB!$AA$107</f>
        <v>0</v>
      </c>
      <c r="AD132" s="163">
        <f>[2]DB!$AB$107</f>
        <v>0</v>
      </c>
      <c r="AE132" s="163">
        <f>[2]DB!$AC$107</f>
        <v>0</v>
      </c>
      <c r="AF132" s="163">
        <f>[2]DB!$AD$107</f>
        <v>0</v>
      </c>
      <c r="AG132" s="163">
        <f>[2]DB!$AE$107</f>
        <v>0</v>
      </c>
      <c r="AH132" s="163">
        <f>[2]DB!$AF$107</f>
        <v>0</v>
      </c>
      <c r="AI132" s="163">
        <f>[2]DB!$AG$107</f>
        <v>0</v>
      </c>
      <c r="AJ132" s="163">
        <f>[2]DB!$AH$107</f>
        <v>0</v>
      </c>
      <c r="AK132" s="163">
        <f>[2]DB!$AI$107</f>
        <v>0</v>
      </c>
      <c r="AL132" s="163">
        <f>[2]DB!$AJ$107</f>
        <v>0</v>
      </c>
      <c r="AM132" s="163">
        <f>[2]DB!$AK$107</f>
        <v>0</v>
      </c>
      <c r="AN132" s="163">
        <f>[2]DB!$AL$107</f>
        <v>0</v>
      </c>
      <c r="AO132" s="163">
        <f>[2]DB!$AM$107</f>
        <v>0</v>
      </c>
      <c r="AP132" s="163">
        <f>[2]DB!$AN$107</f>
        <v>0</v>
      </c>
      <c r="AQ132" s="163">
        <f>[2]DB!$AO$107</f>
        <v>0</v>
      </c>
      <c r="AR132" s="163">
        <f>[2]DB!$AP$107</f>
        <v>0</v>
      </c>
      <c r="AS132" s="163">
        <f>[2]DB!$AQ$107</f>
        <v>0</v>
      </c>
      <c r="AT132" s="163" t="str">
        <f>[2]DB!$AR$107</f>
        <v>s</v>
      </c>
      <c r="AU132" s="163" t="str">
        <f>[2]DB!$AS$107</f>
        <v>s</v>
      </c>
      <c r="AV132" s="163" t="str">
        <f>[2]DB!$AT$107</f>
        <v>s</v>
      </c>
      <c r="AW132" s="163" t="str">
        <f>[2]DB!$AU$107</f>
        <v>s</v>
      </c>
      <c r="AX132" s="163">
        <f>[2]DB!$AV$107</f>
        <v>0</v>
      </c>
      <c r="AY132" s="163" t="str">
        <f>[2]DB!$AW$107</f>
        <v>s</v>
      </c>
      <c r="AZ132" s="163" t="str">
        <f>[2]DB!$AX$107</f>
        <v>s</v>
      </c>
      <c r="BA132" s="163" t="str">
        <f>[2]DB!$AY$107</f>
        <v>s</v>
      </c>
      <c r="BB132" s="163">
        <f>[2]DB!$AZ$107</f>
        <v>0</v>
      </c>
      <c r="BC132" s="163" t="str">
        <f>[2]DB!$BA$107</f>
        <v>s</v>
      </c>
      <c r="BD132" s="163" t="str">
        <f>[2]DB!$BB$107</f>
        <v>s</v>
      </c>
      <c r="BE132" s="163" t="str">
        <f>[2]DB!$BC$107</f>
        <v>s</v>
      </c>
      <c r="BF132" s="163">
        <f>[2]DB!$BD$107</f>
        <v>0</v>
      </c>
      <c r="BG132" s="163" t="str">
        <f>[2]DB!$BE$107</f>
        <v>s</v>
      </c>
      <c r="BH132" s="163" t="str">
        <f>[2]DB!$BF$107</f>
        <v>s</v>
      </c>
      <c r="BI132" s="163" t="str">
        <f>[2]DB!$BG$107</f>
        <v>s</v>
      </c>
      <c r="BJ132" s="163">
        <f>[2]DB!$BH$107</f>
        <v>0</v>
      </c>
      <c r="BK132" s="163">
        <f>[2]DB!$BI$107</f>
        <v>0</v>
      </c>
      <c r="BL132" s="163" t="str">
        <f>[2]DB!$BJ$107</f>
        <v>c</v>
      </c>
      <c r="BM132" s="163" t="str">
        <f>[2]DB!$BK$107</f>
        <v>c</v>
      </c>
      <c r="BN132" s="163" t="str">
        <f>[2]DB!$BL$107</f>
        <v>c</v>
      </c>
      <c r="BO132" s="163" t="str">
        <f>[2]DB!$BM$107</f>
        <v>c</v>
      </c>
      <c r="BP132" s="163" t="str">
        <f>[2]DB!$BN$107</f>
        <v>c</v>
      </c>
      <c r="BQ132" s="163" t="str">
        <f>[2]DB!$BO$107</f>
        <v>c</v>
      </c>
      <c r="BR132" s="163" t="str">
        <f>[2]DB!$BP$107</f>
        <v>c</v>
      </c>
      <c r="BS132" s="163" t="str">
        <f>[2]DB!$BQ$107</f>
        <v>c</v>
      </c>
      <c r="BT132" s="163" t="str">
        <f>[2]DB!$BR$107</f>
        <v>c</v>
      </c>
      <c r="BU132" s="163" t="str">
        <f>[2]DB!$BS$107</f>
        <v>c</v>
      </c>
      <c r="BV132" s="163" t="str">
        <f>[2]DB!$BT$107</f>
        <v>c</v>
      </c>
      <c r="BW132" s="163" t="str">
        <f>[2]DB!$BU$107</f>
        <v>c</v>
      </c>
      <c r="BX132" s="163" t="str">
        <f>[2]DB!$BV$107</f>
        <v>c</v>
      </c>
      <c r="BY132" s="163" t="str">
        <f>[2]DB!$BW$107</f>
        <v>c</v>
      </c>
      <c r="BZ132" s="163" t="str">
        <f>[2]DB!$BX$107</f>
        <v>c</v>
      </c>
      <c r="CA132" s="163" t="str">
        <f>[2]DB!$BY$107</f>
        <v>c</v>
      </c>
      <c r="CB132" s="163">
        <f>[2]DB!$BZ$107</f>
        <v>0</v>
      </c>
      <c r="CC132" s="163">
        <f>[2]DB!$CA$107</f>
        <v>0</v>
      </c>
      <c r="CD132" s="163">
        <f>[2]DB!$CB$107</f>
        <v>0</v>
      </c>
      <c r="CE132" s="163">
        <f>[2]DB!$CC$107</f>
        <v>0</v>
      </c>
      <c r="CF132" s="163">
        <f>[2]DB!$CD$107</f>
        <v>0</v>
      </c>
      <c r="CG132" s="163">
        <f>[2]DB!$CE$107</f>
        <v>0</v>
      </c>
      <c r="CH132" s="163">
        <f>[2]DB!$CF$107</f>
        <v>0</v>
      </c>
      <c r="CI132" s="163">
        <f>[2]DB!$CG$107</f>
        <v>0</v>
      </c>
      <c r="CJ132" s="163">
        <f>[2]DB!$CH$107</f>
        <v>0</v>
      </c>
      <c r="CK132" s="163">
        <f>[2]DB!$CI$107</f>
        <v>0</v>
      </c>
      <c r="CL132" s="163">
        <f>[2]DB!$CJ$107</f>
        <v>0</v>
      </c>
      <c r="CM132" s="163">
        <f>[2]DB!$CK$107</f>
        <v>0</v>
      </c>
      <c r="CN132" s="163">
        <f>[2]DB!$CL$107</f>
        <v>0</v>
      </c>
      <c r="CO132" s="163">
        <f>[2]DB!$CM$107</f>
        <v>0</v>
      </c>
      <c r="CP132" s="163">
        <f>[2]DB!$CN$107</f>
        <v>0</v>
      </c>
      <c r="CQ132" s="163">
        <f>[2]DB!$CO$107</f>
        <v>0</v>
      </c>
      <c r="CR132" s="163">
        <f>[2]DB!$CP$107</f>
        <v>0</v>
      </c>
      <c r="CS132" s="163">
        <f>[2]DB!$CQ$107</f>
        <v>0</v>
      </c>
      <c r="CT132" s="163">
        <f>[2]DB!$CR$107</f>
        <v>0</v>
      </c>
      <c r="CU132" s="163">
        <f>[2]DB!$CS$107</f>
        <v>0</v>
      </c>
      <c r="CV132" s="163" t="str">
        <f>[2]DB!$CT$107</f>
        <v>s</v>
      </c>
      <c r="CW132" s="163" t="str">
        <f>[2]DB!$CU$107</f>
        <v>s</v>
      </c>
      <c r="CX132" s="163" t="str">
        <f>[2]DB!$CV$107</f>
        <v>s</v>
      </c>
      <c r="CY132" s="169" t="str">
        <f>[2]DB!$CW$107</f>
        <v>s</v>
      </c>
      <c r="CZ132" s="174"/>
      <c r="DA132" s="200"/>
      <c r="DB132" s="192"/>
    </row>
    <row r="133" spans="2:106 1161:1255" ht="20.100000000000001" customHeight="1" x14ac:dyDescent="0.25">
      <c r="B133" s="168"/>
      <c r="C133" s="783"/>
      <c r="D133" s="787"/>
      <c r="E133" s="791"/>
      <c r="F133" s="183" t="s">
        <v>80</v>
      </c>
      <c r="G133" s="155" t="str">
        <f>[2]DB!$E$108</f>
        <v>OPERATING</v>
      </c>
      <c r="H133" s="162">
        <f>[2]DB!$F$108</f>
        <v>0</v>
      </c>
      <c r="I133" s="163">
        <f>[2]DB!$G$108</f>
        <v>0</v>
      </c>
      <c r="J133" s="163">
        <f>[2]DB!$H$108</f>
        <v>0</v>
      </c>
      <c r="K133" s="163">
        <f>[2]DB!$I$108</f>
        <v>0</v>
      </c>
      <c r="L133" s="163">
        <f>[2]DB!$J$108</f>
        <v>0</v>
      </c>
      <c r="M133" s="163">
        <f>[2]DB!$K$108</f>
        <v>0</v>
      </c>
      <c r="N133" s="163" t="str">
        <f>[2]DB!$L$108</f>
        <v>s</v>
      </c>
      <c r="O133" s="163" t="str">
        <f>[2]DB!$M$108</f>
        <v>s</v>
      </c>
      <c r="P133" s="163" t="str">
        <f>[2]DB!$N$108</f>
        <v>s</v>
      </c>
      <c r="Q133" s="163" t="str">
        <f>[2]DB!$O$108</f>
        <v>s</v>
      </c>
      <c r="R133" s="163">
        <f>[2]DB!$P$108</f>
        <v>0</v>
      </c>
      <c r="S133" s="163" t="str">
        <f>[2]DB!$Q$108</f>
        <v>s</v>
      </c>
      <c r="T133" s="163" t="str">
        <f>[2]DB!$R$108</f>
        <v>s</v>
      </c>
      <c r="U133" s="163" t="str">
        <f>[2]DB!$S$108</f>
        <v>s</v>
      </c>
      <c r="V133" s="163">
        <f>[2]DB!$T$108</f>
        <v>0</v>
      </c>
      <c r="W133" s="163" t="str">
        <f>[2]DB!$U$108</f>
        <v>s</v>
      </c>
      <c r="X133" s="163" t="str">
        <f>[2]DB!$V$108</f>
        <v>s</v>
      </c>
      <c r="Y133" s="163" t="str">
        <f>[2]DB!$W$108</f>
        <v>s</v>
      </c>
      <c r="Z133" s="163">
        <f>[2]DB!$X$108</f>
        <v>0</v>
      </c>
      <c r="AA133" s="163">
        <f>[2]DB!$Y$108</f>
        <v>0</v>
      </c>
      <c r="AB133" s="163" t="str">
        <f>[2]DB!$Z$108</f>
        <v>c</v>
      </c>
      <c r="AC133" s="163" t="str">
        <f>[2]DB!$AA$108</f>
        <v>c</v>
      </c>
      <c r="AD133" s="163" t="str">
        <f>[2]DB!$AB$108</f>
        <v>c</v>
      </c>
      <c r="AE133" s="163" t="str">
        <f>[2]DB!$AC$108</f>
        <v>c</v>
      </c>
      <c r="AF133" s="163" t="str">
        <f>[2]DB!$AD$108</f>
        <v>c</v>
      </c>
      <c r="AG133" s="163" t="str">
        <f>[2]DB!$AE$108</f>
        <v>c</v>
      </c>
      <c r="AH133" s="163" t="str">
        <f>[2]DB!$AF$108</f>
        <v>c</v>
      </c>
      <c r="AI133" s="163" t="str">
        <f>[2]DB!$AG$108</f>
        <v>c</v>
      </c>
      <c r="AJ133" s="163" t="str">
        <f>[2]DB!$AH$108</f>
        <v>c</v>
      </c>
      <c r="AK133" s="163" t="str">
        <f>[2]DB!$AI$108</f>
        <v>c</v>
      </c>
      <c r="AL133" s="163" t="str">
        <f>[2]DB!$AJ$108</f>
        <v>c</v>
      </c>
      <c r="AM133" s="163" t="str">
        <f>[2]DB!$AK$108</f>
        <v>c</v>
      </c>
      <c r="AN133" s="163" t="str">
        <f>[2]DB!$AL$108</f>
        <v>c</v>
      </c>
      <c r="AO133" s="163" t="str">
        <f>[2]DB!$AM$108</f>
        <v>c</v>
      </c>
      <c r="AP133" s="163" t="str">
        <f>[2]DB!$AN$108</f>
        <v>c</v>
      </c>
      <c r="AQ133" s="163" t="str">
        <f>[2]DB!$AO$108</f>
        <v>c</v>
      </c>
      <c r="AR133" s="163">
        <f>[2]DB!$AP$108</f>
        <v>0</v>
      </c>
      <c r="AS133" s="163">
        <f>[2]DB!$AQ$108</f>
        <v>0</v>
      </c>
      <c r="AT133" s="163">
        <f>[2]DB!$AR$108</f>
        <v>0</v>
      </c>
      <c r="AU133" s="163">
        <f>[2]DB!$AS$108</f>
        <v>0</v>
      </c>
      <c r="AV133" s="163">
        <f>[2]DB!$AT$108</f>
        <v>0</v>
      </c>
      <c r="AW133" s="163">
        <f>[2]DB!$AU$108</f>
        <v>0</v>
      </c>
      <c r="AX133" s="163">
        <f>[2]DB!$AV$108</f>
        <v>0</v>
      </c>
      <c r="AY133" s="163">
        <f>[2]DB!$AW$108</f>
        <v>0</v>
      </c>
      <c r="AZ133" s="163">
        <f>[2]DB!$AX$108</f>
        <v>0</v>
      </c>
      <c r="BA133" s="163">
        <f>[2]DB!$AY$108</f>
        <v>0</v>
      </c>
      <c r="BB133" s="163">
        <f>[2]DB!$AZ$108</f>
        <v>0</v>
      </c>
      <c r="BC133" s="163">
        <f>[2]DB!$BA$108</f>
        <v>0</v>
      </c>
      <c r="BD133" s="163">
        <f>[2]DB!$BB$108</f>
        <v>0</v>
      </c>
      <c r="BE133" s="163">
        <f>[2]DB!$BC$108</f>
        <v>0</v>
      </c>
      <c r="BF133" s="163">
        <f>[2]DB!$BD$108</f>
        <v>0</v>
      </c>
      <c r="BG133" s="163">
        <f>[2]DB!$BE$108</f>
        <v>0</v>
      </c>
      <c r="BH133" s="163">
        <f>[2]DB!$BF$108</f>
        <v>0</v>
      </c>
      <c r="BI133" s="163">
        <f>[2]DB!$BG$108</f>
        <v>0</v>
      </c>
      <c r="BJ133" s="163">
        <f>[2]DB!$BH$108</f>
        <v>0</v>
      </c>
      <c r="BK133" s="163">
        <f>[2]DB!$BI$108</f>
        <v>0</v>
      </c>
      <c r="BL133" s="163" t="str">
        <f>[2]DB!$BJ$108</f>
        <v>s</v>
      </c>
      <c r="BM133" s="163" t="str">
        <f>[2]DB!$BK$108</f>
        <v>s</v>
      </c>
      <c r="BN133" s="163" t="str">
        <f>[2]DB!$BL$108</f>
        <v>s</v>
      </c>
      <c r="BO133" s="163" t="str">
        <f>[2]DB!$BM$108</f>
        <v>s</v>
      </c>
      <c r="BP133" s="163">
        <f>[2]DB!$BN$108</f>
        <v>0</v>
      </c>
      <c r="BQ133" s="163" t="str">
        <f>[2]DB!$BO$108</f>
        <v>s</v>
      </c>
      <c r="BR133" s="163" t="str">
        <f>[2]DB!$BP$108</f>
        <v>s</v>
      </c>
      <c r="BS133" s="163" t="str">
        <f>[2]DB!$BQ$108</f>
        <v>s</v>
      </c>
      <c r="BT133" s="163">
        <f>[2]DB!$BR$108</f>
        <v>0</v>
      </c>
      <c r="BU133" s="163" t="str">
        <f>[2]DB!$BS$108</f>
        <v>s</v>
      </c>
      <c r="BV133" s="163" t="str">
        <f>[2]DB!$BT$108</f>
        <v>s</v>
      </c>
      <c r="BW133" s="163" t="str">
        <f>[2]DB!$BU$108</f>
        <v>s</v>
      </c>
      <c r="BX133" s="163">
        <f>[2]DB!$BV$108</f>
        <v>0</v>
      </c>
      <c r="BY133" s="163">
        <f>[2]DB!$BW$108</f>
        <v>0</v>
      </c>
      <c r="BZ133" s="163" t="str">
        <f>[2]DB!$BX$108</f>
        <v>c</v>
      </c>
      <c r="CA133" s="163" t="str">
        <f>[2]DB!$BY$108</f>
        <v>c</v>
      </c>
      <c r="CB133" s="163" t="str">
        <f>[2]DB!$BZ$108</f>
        <v>c</v>
      </c>
      <c r="CC133" s="163" t="str">
        <f>[2]DB!$CA$108</f>
        <v>c</v>
      </c>
      <c r="CD133" s="163" t="str">
        <f>[2]DB!$CB$108</f>
        <v>c</v>
      </c>
      <c r="CE133" s="163" t="str">
        <f>[2]DB!$CC$108</f>
        <v>c</v>
      </c>
      <c r="CF133" s="163" t="str">
        <f>[2]DB!$CD$108</f>
        <v>c</v>
      </c>
      <c r="CG133" s="163" t="str">
        <f>[2]DB!$CE$108</f>
        <v>c</v>
      </c>
      <c r="CH133" s="163" t="str">
        <f>[2]DB!$CF$108</f>
        <v>c</v>
      </c>
      <c r="CI133" s="163" t="str">
        <f>[2]DB!$CG$108</f>
        <v>c</v>
      </c>
      <c r="CJ133" s="163" t="str">
        <f>[2]DB!$CH$108</f>
        <v>c</v>
      </c>
      <c r="CK133" s="163" t="str">
        <f>[2]DB!$CI$108</f>
        <v>c</v>
      </c>
      <c r="CL133" s="163" t="str">
        <f>[2]DB!$CJ$108</f>
        <v>c</v>
      </c>
      <c r="CM133" s="163" t="str">
        <f>[2]DB!$CK$108</f>
        <v>c</v>
      </c>
      <c r="CN133" s="163" t="str">
        <f>[2]DB!$CL$108</f>
        <v>c</v>
      </c>
      <c r="CO133" s="163" t="str">
        <f>[2]DB!$CM$108</f>
        <v>c</v>
      </c>
      <c r="CP133" s="163">
        <f>[2]DB!$CN$108</f>
        <v>0</v>
      </c>
      <c r="CQ133" s="163">
        <f>[2]DB!$CO$108</f>
        <v>0</v>
      </c>
      <c r="CR133" s="163">
        <f>[2]DB!$CP$108</f>
        <v>0</v>
      </c>
      <c r="CS133" s="163">
        <f>[2]DB!$CQ$108</f>
        <v>0</v>
      </c>
      <c r="CT133" s="163">
        <f>[2]DB!$CR$108</f>
        <v>0</v>
      </c>
      <c r="CU133" s="163">
        <f>[2]DB!$CS$108</f>
        <v>0</v>
      </c>
      <c r="CV133" s="163">
        <f>[2]DB!$CT$108</f>
        <v>0</v>
      </c>
      <c r="CW133" s="163">
        <f>[2]DB!$CU$108</f>
        <v>0</v>
      </c>
      <c r="CX133" s="163">
        <f>[2]DB!$CV$108</f>
        <v>0</v>
      </c>
      <c r="CY133" s="169">
        <f>[2]DB!$CW$108</f>
        <v>0</v>
      </c>
      <c r="CZ133" s="174"/>
      <c r="DA133" s="200"/>
      <c r="DB133" s="192"/>
    </row>
    <row r="134" spans="2:106 1161:1255" ht="20.100000000000001" customHeight="1" x14ac:dyDescent="0.25">
      <c r="B134" s="168"/>
      <c r="C134" s="783"/>
      <c r="D134" s="787"/>
      <c r="E134" s="791"/>
      <c r="F134" s="183" t="s">
        <v>81</v>
      </c>
      <c r="G134" s="155" t="str">
        <f>[2]DB!$E$109</f>
        <v>OPERATING</v>
      </c>
      <c r="H134" s="217">
        <f>[2]DB!$F$109</f>
        <v>0</v>
      </c>
      <c r="I134" s="217">
        <f>[2]DB!$G$109</f>
        <v>0</v>
      </c>
      <c r="J134" s="217">
        <f>[2]DB!$H$109</f>
        <v>0</v>
      </c>
      <c r="K134" s="217">
        <f>[2]DB!$I$109</f>
        <v>0</v>
      </c>
      <c r="L134" s="217">
        <f>[2]DB!$J$109</f>
        <v>0</v>
      </c>
      <c r="M134" s="217">
        <f>[2]DB!$K$109</f>
        <v>0</v>
      </c>
      <c r="N134" s="217">
        <f>[2]DB!$L$109</f>
        <v>0</v>
      </c>
      <c r="O134" s="217">
        <f>[2]DB!$M$109</f>
        <v>0</v>
      </c>
      <c r="P134" s="217">
        <f>[2]DB!$N$109</f>
        <v>0</v>
      </c>
      <c r="Q134" s="217">
        <f>[2]DB!$O$109</f>
        <v>0</v>
      </c>
      <c r="R134" s="217">
        <f>[2]DB!$P$109</f>
        <v>0</v>
      </c>
      <c r="S134" s="217">
        <f>[2]DB!$Q$109</f>
        <v>0</v>
      </c>
      <c r="T134" s="217">
        <f>[2]DB!$R$109</f>
        <v>0</v>
      </c>
      <c r="U134" s="217">
        <f>[2]DB!$S$109</f>
        <v>0</v>
      </c>
      <c r="V134" s="217">
        <f>[2]DB!$T$109</f>
        <v>0</v>
      </c>
      <c r="W134" s="217">
        <f>[2]DB!$U$109</f>
        <v>0</v>
      </c>
      <c r="X134" s="217">
        <f>[2]DB!$V$109</f>
        <v>0</v>
      </c>
      <c r="Y134" s="217">
        <f>[2]DB!$W$109</f>
        <v>0</v>
      </c>
      <c r="Z134" s="217">
        <f>[2]DB!$X$109</f>
        <v>0</v>
      </c>
      <c r="AA134" s="217">
        <f>[2]DB!$Y$109</f>
        <v>0</v>
      </c>
      <c r="AB134" s="217" t="str">
        <f>[2]DB!$Z$109</f>
        <v>s</v>
      </c>
      <c r="AC134" s="217" t="str">
        <f>[2]DB!$AA$109</f>
        <v>s</v>
      </c>
      <c r="AD134" s="217" t="str">
        <f>[2]DB!$AB$109</f>
        <v>s</v>
      </c>
      <c r="AE134" s="217" t="str">
        <f>[2]DB!$AC$109</f>
        <v>s</v>
      </c>
      <c r="AF134" s="217">
        <f>[2]DB!$AD$109</f>
        <v>0</v>
      </c>
      <c r="AG134" s="217" t="str">
        <f>[2]DB!$AE$109</f>
        <v>s</v>
      </c>
      <c r="AH134" s="217" t="str">
        <f>[2]DB!$AF$109</f>
        <v>s</v>
      </c>
      <c r="AI134" s="217" t="str">
        <f>[2]DB!$AG$109</f>
        <v>s</v>
      </c>
      <c r="AJ134" s="217">
        <f>[2]DB!$AH$109</f>
        <v>0</v>
      </c>
      <c r="AK134" s="217" t="str">
        <f>[2]DB!$AI$109</f>
        <v>s</v>
      </c>
      <c r="AL134" s="217" t="str">
        <f>[2]DB!$AJ$109</f>
        <v>s</v>
      </c>
      <c r="AM134" s="217" t="str">
        <f>[2]DB!$AK$109</f>
        <v>s</v>
      </c>
      <c r="AN134" s="217">
        <f>[2]DB!$AL$109</f>
        <v>0</v>
      </c>
      <c r="AO134" s="217" t="str">
        <f>[2]DB!$AM$109</f>
        <v>s</v>
      </c>
      <c r="AP134" s="217" t="str">
        <f>[2]DB!$AN$109</f>
        <v>s</v>
      </c>
      <c r="AQ134" s="217" t="str">
        <f>[2]DB!$AO$109</f>
        <v>s</v>
      </c>
      <c r="AR134" s="217">
        <f>[2]DB!$AP$109</f>
        <v>0</v>
      </c>
      <c r="AS134" s="217">
        <f>[2]DB!$AQ$109</f>
        <v>0</v>
      </c>
      <c r="AT134" s="217" t="str">
        <f>[2]DB!$AR$109</f>
        <v>c</v>
      </c>
      <c r="AU134" s="217" t="str">
        <f>[2]DB!$AS$109</f>
        <v>c</v>
      </c>
      <c r="AV134" s="217" t="str">
        <f>[2]DB!$AT$109</f>
        <v>c</v>
      </c>
      <c r="AW134" s="217" t="str">
        <f>[2]DB!$AU$109</f>
        <v>c</v>
      </c>
      <c r="AX134" s="217" t="str">
        <f>[2]DB!$AV$109</f>
        <v>c</v>
      </c>
      <c r="AY134" s="217" t="str">
        <f>[2]DB!$AW$109</f>
        <v>c</v>
      </c>
      <c r="AZ134" s="217" t="str">
        <f>[2]DB!$AX$109</f>
        <v>c</v>
      </c>
      <c r="BA134" s="217" t="str">
        <f>[2]DB!$AY$109</f>
        <v>c</v>
      </c>
      <c r="BB134" s="217" t="str">
        <f>[2]DB!$AZ$109</f>
        <v>c</v>
      </c>
      <c r="BC134" s="217" t="str">
        <f>[2]DB!$BA$109</f>
        <v>c</v>
      </c>
      <c r="BD134" s="217" t="str">
        <f>[2]DB!$BB$109</f>
        <v>c</v>
      </c>
      <c r="BE134" s="217" t="str">
        <f>[2]DB!$BC$109</f>
        <v>c</v>
      </c>
      <c r="BF134" s="217" t="str">
        <f>[2]DB!$BD$109</f>
        <v>c</v>
      </c>
      <c r="BG134" s="217" t="str">
        <f>[2]DB!$BE$109</f>
        <v>c</v>
      </c>
      <c r="BH134" s="217" t="str">
        <f>[2]DB!$BF$109</f>
        <v>c</v>
      </c>
      <c r="BI134" s="217" t="str">
        <f>[2]DB!$BG$109</f>
        <v>c</v>
      </c>
      <c r="BJ134" s="217">
        <f>[2]DB!$BH$109</f>
        <v>0</v>
      </c>
      <c r="BK134" s="217">
        <f>[2]DB!$BI$109</f>
        <v>0</v>
      </c>
      <c r="BL134" s="217">
        <f>[2]DB!$BJ$109</f>
        <v>0</v>
      </c>
      <c r="BM134" s="217">
        <f>[2]DB!$BK$109</f>
        <v>0</v>
      </c>
      <c r="BN134" s="217">
        <f>[2]DB!$BL$109</f>
        <v>0</v>
      </c>
      <c r="BO134" s="217">
        <f>[2]DB!$BM$109</f>
        <v>0</v>
      </c>
      <c r="BP134" s="217">
        <f>[2]DB!$BN$109</f>
        <v>0</v>
      </c>
      <c r="BQ134" s="217">
        <f>[2]DB!$BO$109</f>
        <v>0</v>
      </c>
      <c r="BR134" s="217">
        <f>[2]DB!$BP$109</f>
        <v>0</v>
      </c>
      <c r="BS134" s="217">
        <f>[2]DB!$BQ$109</f>
        <v>0</v>
      </c>
      <c r="BT134" s="217">
        <f>[2]DB!$BR$109</f>
        <v>0</v>
      </c>
      <c r="BU134" s="217">
        <f>[2]DB!$BS$109</f>
        <v>0</v>
      </c>
      <c r="BV134" s="217">
        <f>[2]DB!$BT$109</f>
        <v>0</v>
      </c>
      <c r="BW134" s="217">
        <f>[2]DB!$BU$109</f>
        <v>0</v>
      </c>
      <c r="BX134" s="217">
        <f>[2]DB!$BV$109</f>
        <v>0</v>
      </c>
      <c r="BY134" s="217">
        <f>[2]DB!$BW$109</f>
        <v>0</v>
      </c>
      <c r="BZ134" s="217">
        <f>[2]DB!$BX$109</f>
        <v>0</v>
      </c>
      <c r="CA134" s="217">
        <f>[2]DB!$BY$109</f>
        <v>0</v>
      </c>
      <c r="CB134" s="217">
        <f>[2]DB!$BZ$109</f>
        <v>0</v>
      </c>
      <c r="CC134" s="217">
        <f>[2]DB!$CA$109</f>
        <v>0</v>
      </c>
      <c r="CD134" s="217" t="str">
        <f>[2]DB!$CB$109</f>
        <v>s</v>
      </c>
      <c r="CE134" s="217" t="str">
        <f>[2]DB!$CC$109</f>
        <v>s</v>
      </c>
      <c r="CF134" s="217" t="str">
        <f>[2]DB!$CD$109</f>
        <v>s</v>
      </c>
      <c r="CG134" s="217" t="str">
        <f>[2]DB!$CE$109</f>
        <v>s</v>
      </c>
      <c r="CH134" s="217">
        <f>[2]DB!$CF$109</f>
        <v>0</v>
      </c>
      <c r="CI134" s="217" t="str">
        <f>[2]DB!$CG$109</f>
        <v>s</v>
      </c>
      <c r="CJ134" s="217" t="str">
        <f>[2]DB!$CH$109</f>
        <v>s</v>
      </c>
      <c r="CK134" s="217" t="str">
        <f>[2]DB!$CI$109</f>
        <v>s</v>
      </c>
      <c r="CL134" s="217">
        <f>[2]DB!$CJ$109</f>
        <v>0</v>
      </c>
      <c r="CM134" s="217" t="str">
        <f>[2]DB!$CK$109</f>
        <v>s</v>
      </c>
      <c r="CN134" s="217" t="str">
        <f>[2]DB!$CL$109</f>
        <v>s</v>
      </c>
      <c r="CO134" s="217" t="str">
        <f>[2]DB!$CM$109</f>
        <v>s</v>
      </c>
      <c r="CP134" s="217">
        <f>[2]DB!$CN$109</f>
        <v>0</v>
      </c>
      <c r="CQ134" s="217" t="str">
        <f>[2]DB!$CO$109</f>
        <v>s</v>
      </c>
      <c r="CR134" s="217" t="str">
        <f>[2]DB!$CP$109</f>
        <v>s</v>
      </c>
      <c r="CS134" s="217" t="str">
        <f>[2]DB!$CQ$109</f>
        <v>s</v>
      </c>
      <c r="CT134" s="217">
        <f>[2]DB!$CR$109</f>
        <v>0</v>
      </c>
      <c r="CU134" s="217">
        <f>[2]DB!$CS$109</f>
        <v>0</v>
      </c>
      <c r="CV134" s="217" t="str">
        <f>[2]DB!$CT$109</f>
        <v>c</v>
      </c>
      <c r="CW134" s="217" t="str">
        <f>[2]DB!$CU$109</f>
        <v>c</v>
      </c>
      <c r="CX134" s="217" t="str">
        <f>[2]DB!$CV$109</f>
        <v>c</v>
      </c>
      <c r="CY134" s="218" t="str">
        <f>[2]DB!$CW$109</f>
        <v>c</v>
      </c>
      <c r="CZ134" s="219"/>
      <c r="DA134" s="200"/>
      <c r="DB134" s="192"/>
    </row>
    <row r="135" spans="2:106 1161:1255" ht="20.100000000000001" customHeight="1" x14ac:dyDescent="0.25">
      <c r="B135" s="168"/>
      <c r="C135" s="783"/>
      <c r="D135" s="787" t="s">
        <v>82</v>
      </c>
      <c r="E135" s="791"/>
      <c r="F135" s="184" t="s">
        <v>83</v>
      </c>
      <c r="G135" s="156">
        <f>[2]DB!$E$110</f>
        <v>0</v>
      </c>
      <c r="H135" s="162" t="str">
        <f>[2]DB!$F$110</f>
        <v>ca</v>
      </c>
      <c r="I135" s="163" t="str">
        <f>[2]DB!$G$110</f>
        <v>ca</v>
      </c>
      <c r="J135" s="163" t="str">
        <f>[2]DB!$H$110</f>
        <v>ca</v>
      </c>
      <c r="K135" s="163" t="str">
        <f>[2]DB!$I$110</f>
        <v>ca</v>
      </c>
      <c r="L135" s="163" t="str">
        <f>[2]DB!$J$110</f>
        <v>ca</v>
      </c>
      <c r="M135" s="163" t="str">
        <f>[2]DB!$K$110</f>
        <v>ca</v>
      </c>
      <c r="N135" s="163" t="str">
        <f>[2]DB!$L$110</f>
        <v>ca</v>
      </c>
      <c r="O135" s="163" t="str">
        <f>[2]DB!$M$110</f>
        <v>ca</v>
      </c>
      <c r="P135" s="163" t="str">
        <f>[2]DB!$N$110</f>
        <v>ca</v>
      </c>
      <c r="Q135" s="163" t="str">
        <f>[2]DB!$O$110</f>
        <v>ca</v>
      </c>
      <c r="R135" s="163" t="str">
        <f>[2]DB!$P$110</f>
        <v>ca</v>
      </c>
      <c r="S135" s="163" t="str">
        <f>[2]DB!$Q$110</f>
        <v>ca</v>
      </c>
      <c r="T135" s="163" t="str">
        <f>[2]DB!$R$110</f>
        <v>ca</v>
      </c>
      <c r="U135" s="163" t="str">
        <f>[2]DB!$S$110</f>
        <v>ca</v>
      </c>
      <c r="V135" s="163" t="str">
        <f>[2]DB!$T$110</f>
        <v>ca</v>
      </c>
      <c r="W135" s="163" t="str">
        <f>[2]DB!$U$110</f>
        <v>ca</v>
      </c>
      <c r="X135" s="163" t="str">
        <f>[2]DB!$V$110</f>
        <v>ca</v>
      </c>
      <c r="Y135" s="163" t="str">
        <f>[2]DB!$W$110</f>
        <v>ca</v>
      </c>
      <c r="Z135" s="163" t="str">
        <f>[2]DB!$X$110</f>
        <v>ca</v>
      </c>
      <c r="AA135" s="163" t="str">
        <f>[2]DB!$Y$110</f>
        <v>ca</v>
      </c>
      <c r="AB135" s="163">
        <f>[2]DB!$Z$110</f>
        <v>0</v>
      </c>
      <c r="AC135" s="163">
        <f>[2]DB!$AA$110</f>
        <v>0</v>
      </c>
      <c r="AD135" s="163">
        <f>[2]DB!$AB$110</f>
        <v>0</v>
      </c>
      <c r="AE135" s="163">
        <f>[2]DB!$AC$110</f>
        <v>0</v>
      </c>
      <c r="AF135" s="163">
        <f>[2]DB!$AD$110</f>
        <v>0</v>
      </c>
      <c r="AG135" s="163">
        <f>[2]DB!$AE$110</f>
        <v>0</v>
      </c>
      <c r="AH135" s="163">
        <f>[2]DB!$AF$110</f>
        <v>0</v>
      </c>
      <c r="AI135" s="163">
        <f>[2]DB!$AG$110</f>
        <v>0</v>
      </c>
      <c r="AJ135" s="163">
        <f>[2]DB!$AH$110</f>
        <v>0</v>
      </c>
      <c r="AK135" s="163">
        <f>[2]DB!$AI$110</f>
        <v>0</v>
      </c>
      <c r="AL135" s="163">
        <f>[2]DB!$AJ$110</f>
        <v>0</v>
      </c>
      <c r="AM135" s="163">
        <f>[2]DB!$AK$110</f>
        <v>0</v>
      </c>
      <c r="AN135" s="163">
        <f>[2]DB!$AL$110</f>
        <v>0</v>
      </c>
      <c r="AO135" s="163">
        <f>[2]DB!$AM$110</f>
        <v>0</v>
      </c>
      <c r="AP135" s="163">
        <f>[2]DB!$AN$110</f>
        <v>0</v>
      </c>
      <c r="AQ135" s="163">
        <f>[2]DB!$AO$110</f>
        <v>0</v>
      </c>
      <c r="AR135" s="163">
        <f>[2]DB!$AP$110</f>
        <v>0</v>
      </c>
      <c r="AS135" s="163">
        <f>[2]DB!$AQ$110</f>
        <v>0</v>
      </c>
      <c r="AT135" s="163">
        <f>[2]DB!$AR$110</f>
        <v>0</v>
      </c>
      <c r="AU135" s="163">
        <f>[2]DB!$AS$110</f>
        <v>0</v>
      </c>
      <c r="AV135" s="163">
        <f>[2]DB!$AT$110</f>
        <v>0</v>
      </c>
      <c r="AW135" s="163">
        <f>[2]DB!$AU$110</f>
        <v>0</v>
      </c>
      <c r="AX135" s="163">
        <f>[2]DB!$AV$110</f>
        <v>0</v>
      </c>
      <c r="AY135" s="163">
        <f>[2]DB!$AW$110</f>
        <v>0</v>
      </c>
      <c r="AZ135" s="163">
        <f>[2]DB!$AX$110</f>
        <v>0</v>
      </c>
      <c r="BA135" s="163">
        <f>[2]DB!$AY$110</f>
        <v>0</v>
      </c>
      <c r="BB135" s="163">
        <f>[2]DB!$AZ$110</f>
        <v>0</v>
      </c>
      <c r="BC135" s="163">
        <f>[2]DB!$BA$110</f>
        <v>0</v>
      </c>
      <c r="BD135" s="163">
        <f>[2]DB!$BB$110</f>
        <v>0</v>
      </c>
      <c r="BE135" s="163">
        <f>[2]DB!$BC$110</f>
        <v>0</v>
      </c>
      <c r="BF135" s="163">
        <f>[2]DB!$BD$110</f>
        <v>0</v>
      </c>
      <c r="BG135" s="163">
        <f>[2]DB!$BE$110</f>
        <v>0</v>
      </c>
      <c r="BH135" s="163">
        <f>[2]DB!$BF$110</f>
        <v>0</v>
      </c>
      <c r="BI135" s="163">
        <f>[2]DB!$BG$110</f>
        <v>0</v>
      </c>
      <c r="BJ135" s="163">
        <f>[2]DB!$BH$110</f>
        <v>0</v>
      </c>
      <c r="BK135" s="163">
        <f>[2]DB!$BI$110</f>
        <v>0</v>
      </c>
      <c r="BL135" s="163">
        <f>[2]DB!$BJ$110</f>
        <v>0</v>
      </c>
      <c r="BM135" s="163">
        <f>[2]DB!$BK$110</f>
        <v>0</v>
      </c>
      <c r="BN135" s="163">
        <f>[2]DB!$BL$110</f>
        <v>0</v>
      </c>
      <c r="BO135" s="163">
        <f>[2]DB!$BM$110</f>
        <v>0</v>
      </c>
      <c r="BP135" s="163">
        <f>[2]DB!$BN$110</f>
        <v>0</v>
      </c>
      <c r="BQ135" s="163">
        <f>[2]DB!$BO$110</f>
        <v>0</v>
      </c>
      <c r="BR135" s="163">
        <f>[2]DB!$BP$110</f>
        <v>0</v>
      </c>
      <c r="BS135" s="163">
        <f>[2]DB!$BQ$110</f>
        <v>0</v>
      </c>
      <c r="BT135" s="163">
        <f>[2]DB!$BR$110</f>
        <v>0</v>
      </c>
      <c r="BU135" s="163">
        <f>[2]DB!$BS$110</f>
        <v>0</v>
      </c>
      <c r="BV135" s="163">
        <f>[2]DB!$BT$110</f>
        <v>0</v>
      </c>
      <c r="BW135" s="163">
        <f>[2]DB!$BU$110</f>
        <v>0</v>
      </c>
      <c r="BX135" s="163">
        <f>[2]DB!$BV$110</f>
        <v>0</v>
      </c>
      <c r="BY135" s="163">
        <f>[2]DB!$BW$110</f>
        <v>0</v>
      </c>
      <c r="BZ135" s="163">
        <f>[2]DB!$BX$110</f>
        <v>0</v>
      </c>
      <c r="CA135" s="163">
        <f>[2]DB!$BY$110</f>
        <v>0</v>
      </c>
      <c r="CB135" s="163">
        <f>[2]DB!$BZ$110</f>
        <v>0</v>
      </c>
      <c r="CC135" s="163">
        <f>[2]DB!$CA$110</f>
        <v>0</v>
      </c>
      <c r="CD135" s="163">
        <f>[2]DB!$CB$110</f>
        <v>0</v>
      </c>
      <c r="CE135" s="163">
        <f>[2]DB!$CC$110</f>
        <v>0</v>
      </c>
      <c r="CF135" s="163">
        <f>[2]DB!$CD$110</f>
        <v>0</v>
      </c>
      <c r="CG135" s="163">
        <f>[2]DB!$CE$110</f>
        <v>0</v>
      </c>
      <c r="CH135" s="163">
        <f>[2]DB!$CF$110</f>
        <v>0</v>
      </c>
      <c r="CI135" s="163">
        <f>[2]DB!$CG$110</f>
        <v>0</v>
      </c>
      <c r="CJ135" s="163">
        <f>[2]DB!$CH$110</f>
        <v>0</v>
      </c>
      <c r="CK135" s="163">
        <f>[2]DB!$CI$110</f>
        <v>0</v>
      </c>
      <c r="CL135" s="163">
        <f>[2]DB!$CJ$110</f>
        <v>0</v>
      </c>
      <c r="CM135" s="163">
        <f>[2]DB!$CK$110</f>
        <v>0</v>
      </c>
      <c r="CN135" s="163">
        <f>[2]DB!$CL$110</f>
        <v>0</v>
      </c>
      <c r="CO135" s="163">
        <f>[2]DB!$CM$110</f>
        <v>0</v>
      </c>
      <c r="CP135" s="163">
        <f>[2]DB!$CN$110</f>
        <v>0</v>
      </c>
      <c r="CQ135" s="163">
        <f>[2]DB!$CO$110</f>
        <v>0</v>
      </c>
      <c r="CR135" s="163">
        <f>[2]DB!$CP$110</f>
        <v>0</v>
      </c>
      <c r="CS135" s="163" t="str">
        <f>[2]DB!$CQ$110</f>
        <v>r</v>
      </c>
      <c r="CT135" s="163" t="str">
        <f>[2]DB!$CR$110</f>
        <v>r</v>
      </c>
      <c r="CU135" s="163" t="str">
        <f>[2]DB!$CS$110</f>
        <v>r</v>
      </c>
      <c r="CV135" s="163" t="str">
        <f>[2]DB!$CT$110</f>
        <v>r</v>
      </c>
      <c r="CW135" s="163" t="str">
        <f>[2]DB!$CU$110</f>
        <v>r</v>
      </c>
      <c r="CX135" s="163" t="str">
        <f>[2]DB!$CV$110</f>
        <v>r</v>
      </c>
      <c r="CY135" s="169" t="str">
        <f>[2]DB!$CW$110</f>
        <v>r</v>
      </c>
      <c r="CZ135" s="174"/>
      <c r="DA135" s="200"/>
      <c r="DB135" s="192"/>
    </row>
    <row r="136" spans="2:106 1161:1255" ht="20.100000000000001" customHeight="1" thickBot="1" x14ac:dyDescent="0.3">
      <c r="B136" s="168"/>
      <c r="C136" s="784"/>
      <c r="D136" s="792"/>
      <c r="E136" s="793"/>
      <c r="F136" s="187" t="s">
        <v>84</v>
      </c>
      <c r="G136" s="188">
        <f>[2]DB!$E$111</f>
        <v>0</v>
      </c>
      <c r="H136" s="178">
        <f>[2]DB!$F$111</f>
        <v>0</v>
      </c>
      <c r="I136" s="178">
        <f>[2]DB!$G$111</f>
        <v>0</v>
      </c>
      <c r="J136" s="178">
        <f>[2]DB!$H$111</f>
        <v>0</v>
      </c>
      <c r="K136" s="178">
        <f>[2]DB!$I$111</f>
        <v>0</v>
      </c>
      <c r="L136" s="178">
        <f>[2]DB!$J$111</f>
        <v>0</v>
      </c>
      <c r="M136" s="178">
        <f>[2]DB!$K$111</f>
        <v>0</v>
      </c>
      <c r="N136" s="178">
        <f>[2]DB!$L$111</f>
        <v>0</v>
      </c>
      <c r="O136" s="178">
        <f>[2]DB!$M$111</f>
        <v>0</v>
      </c>
      <c r="P136" s="178">
        <f>[2]DB!$N$111</f>
        <v>0</v>
      </c>
      <c r="Q136" s="178">
        <f>[2]DB!$O$111</f>
        <v>0</v>
      </c>
      <c r="R136" s="178">
        <f>[2]DB!$P$111</f>
        <v>0</v>
      </c>
      <c r="S136" s="178">
        <f>[2]DB!$Q$111</f>
        <v>0</v>
      </c>
      <c r="T136" s="178">
        <f>[2]DB!$R$111</f>
        <v>0</v>
      </c>
      <c r="U136" s="178">
        <f>[2]DB!$S$111</f>
        <v>0</v>
      </c>
      <c r="V136" s="178">
        <f>[2]DB!$T$111</f>
        <v>0</v>
      </c>
      <c r="W136" s="178">
        <f>[2]DB!$U$111</f>
        <v>0</v>
      </c>
      <c r="X136" s="178">
        <f>[2]DB!$V$111</f>
        <v>0</v>
      </c>
      <c r="Y136" s="178">
        <f>[2]DB!$W$111</f>
        <v>0</v>
      </c>
      <c r="Z136" s="178">
        <f>[2]DB!$X$111</f>
        <v>0</v>
      </c>
      <c r="AA136" s="178">
        <f>[2]DB!$Y$111</f>
        <v>0</v>
      </c>
      <c r="AB136" s="178">
        <f>[2]DB!$Z$111</f>
        <v>0</v>
      </c>
      <c r="AC136" s="178">
        <f>[2]DB!$AA$111</f>
        <v>0</v>
      </c>
      <c r="AD136" s="178">
        <f>[2]DB!$AB$111</f>
        <v>0</v>
      </c>
      <c r="AE136" s="178">
        <f>[2]DB!$AC$111</f>
        <v>0</v>
      </c>
      <c r="AF136" s="178">
        <f>[2]DB!$AD$111</f>
        <v>0</v>
      </c>
      <c r="AG136" s="178">
        <f>[2]DB!$AE$111</f>
        <v>0</v>
      </c>
      <c r="AH136" s="178">
        <f>[2]DB!$AF$111</f>
        <v>0</v>
      </c>
      <c r="AI136" s="178">
        <f>[2]DB!$AG$111</f>
        <v>0</v>
      </c>
      <c r="AJ136" s="178">
        <f>[2]DB!$AH$111</f>
        <v>0</v>
      </c>
      <c r="AK136" s="178">
        <f>[2]DB!$AI$111</f>
        <v>0</v>
      </c>
      <c r="AL136" s="178">
        <f>[2]DB!$AJ$111</f>
        <v>0</v>
      </c>
      <c r="AM136" s="178">
        <f>[2]DB!$AK$111</f>
        <v>0</v>
      </c>
      <c r="AN136" s="178">
        <f>[2]DB!$AL$111</f>
        <v>0</v>
      </c>
      <c r="AO136" s="178">
        <f>[2]DB!$AM$111</f>
        <v>0</v>
      </c>
      <c r="AP136" s="178">
        <f>[2]DB!$AN$111</f>
        <v>0</v>
      </c>
      <c r="AQ136" s="178">
        <f>[2]DB!$AO$111</f>
        <v>0</v>
      </c>
      <c r="AR136" s="178">
        <f>[2]DB!$AP$111</f>
        <v>0</v>
      </c>
      <c r="AS136" s="178">
        <f>[2]DB!$AQ$111</f>
        <v>0</v>
      </c>
      <c r="AT136" s="178">
        <f>[2]DB!$AR$111</f>
        <v>0</v>
      </c>
      <c r="AU136" s="178" t="str">
        <f>[2]DB!$AS$111</f>
        <v>r</v>
      </c>
      <c r="AV136" s="178" t="str">
        <f>[2]DB!$AT$111</f>
        <v>r</v>
      </c>
      <c r="AW136" s="178" t="str">
        <f>[2]DB!$AU$111</f>
        <v>r</v>
      </c>
      <c r="AX136" s="178" t="str">
        <f>[2]DB!$AV$111</f>
        <v>r</v>
      </c>
      <c r="AY136" s="178" t="str">
        <f>[2]DB!$AW$111</f>
        <v>r</v>
      </c>
      <c r="AZ136" s="178" t="str">
        <f>[2]DB!$AX$111</f>
        <v>r</v>
      </c>
      <c r="BA136" s="178" t="str">
        <f>[2]DB!$AY$111</f>
        <v>r</v>
      </c>
      <c r="BB136" s="178" t="str">
        <f>[2]DB!$AZ$111</f>
        <v>r</v>
      </c>
      <c r="BC136" s="178" t="str">
        <f>[2]DB!$BA$111</f>
        <v>r</v>
      </c>
      <c r="BD136" s="178" t="str">
        <f>[2]DB!$BB$111</f>
        <v>r</v>
      </c>
      <c r="BE136" s="178" t="str">
        <f>[2]DB!$BC$111</f>
        <v>r</v>
      </c>
      <c r="BF136" s="178" t="str">
        <f>[2]DB!$BD$111</f>
        <v>r</v>
      </c>
      <c r="BG136" s="178" t="str">
        <f>[2]DB!$BE$111</f>
        <v>r</v>
      </c>
      <c r="BH136" s="178" t="str">
        <f>[2]DB!$BF$111</f>
        <v>r</v>
      </c>
      <c r="BI136" s="178" t="str">
        <f>[2]DB!$BG$111</f>
        <v>r</v>
      </c>
      <c r="BJ136" s="178" t="str">
        <f>[2]DB!$BH$111</f>
        <v>r</v>
      </c>
      <c r="BK136" s="178" t="str">
        <f>[2]DB!$BI$111</f>
        <v>r</v>
      </c>
      <c r="BL136" s="178" t="str">
        <f>[2]DB!$BJ$111</f>
        <v>r</v>
      </c>
      <c r="BM136" s="178" t="str">
        <f>[2]DB!$BK$111</f>
        <v>r</v>
      </c>
      <c r="BN136" s="178" t="str">
        <f>[2]DB!$BL$111</f>
        <v>r</v>
      </c>
      <c r="BO136" s="178" t="str">
        <f>[2]DB!$BM$111</f>
        <v>r</v>
      </c>
      <c r="BP136" s="178" t="str">
        <f>[2]DB!$BN$111</f>
        <v>r</v>
      </c>
      <c r="BQ136" s="178" t="str">
        <f>[2]DB!$BO$111</f>
        <v>r</v>
      </c>
      <c r="BR136" s="178" t="str">
        <f>[2]DB!$BP$111</f>
        <v>r</v>
      </c>
      <c r="BS136" s="178">
        <f>[2]DB!$BQ$111</f>
        <v>0</v>
      </c>
      <c r="BT136" s="178" t="str">
        <f>[2]DB!$BR$111</f>
        <v>ca</v>
      </c>
      <c r="BU136" s="178" t="str">
        <f>[2]DB!$BS$111</f>
        <v>ca</v>
      </c>
      <c r="BV136" s="178" t="str">
        <f>[2]DB!$BT$111</f>
        <v>ca</v>
      </c>
      <c r="BW136" s="178" t="str">
        <f>[2]DB!$BU$111</f>
        <v>ca</v>
      </c>
      <c r="BX136" s="178" t="str">
        <f>[2]DB!$BV$111</f>
        <v>ca</v>
      </c>
      <c r="BY136" s="178" t="str">
        <f>[2]DB!$BW$111</f>
        <v>ca</v>
      </c>
      <c r="BZ136" s="178" t="str">
        <f>[2]DB!$BX$111</f>
        <v>ca</v>
      </c>
      <c r="CA136" s="178" t="str">
        <f>[2]DB!$BY$111</f>
        <v>ca</v>
      </c>
      <c r="CB136" s="178" t="str">
        <f>[2]DB!$BZ$111</f>
        <v>ca</v>
      </c>
      <c r="CC136" s="178" t="str">
        <f>[2]DB!$CA$111</f>
        <v>ca</v>
      </c>
      <c r="CD136" s="178" t="str">
        <f>[2]DB!$CB$111</f>
        <v>ca</v>
      </c>
      <c r="CE136" s="178" t="str">
        <f>[2]DB!$CC$111</f>
        <v>ca</v>
      </c>
      <c r="CF136" s="178" t="str">
        <f>[2]DB!$CD$111</f>
        <v>ca</v>
      </c>
      <c r="CG136" s="178" t="str">
        <f>[2]DB!$CE$111</f>
        <v>ca</v>
      </c>
      <c r="CH136" s="178" t="str">
        <f>[2]DB!$CF$111</f>
        <v>ca</v>
      </c>
      <c r="CI136" s="178" t="str">
        <f>[2]DB!$CG$111</f>
        <v>ca</v>
      </c>
      <c r="CJ136" s="178" t="str">
        <f>[2]DB!$CH$111</f>
        <v>ca</v>
      </c>
      <c r="CK136" s="178" t="str">
        <f>[2]DB!$CI$111</f>
        <v>ca</v>
      </c>
      <c r="CL136" s="178" t="str">
        <f>[2]DB!$CJ$111</f>
        <v>ca</v>
      </c>
      <c r="CM136" s="178" t="str">
        <f>[2]DB!$CK$111</f>
        <v>ca</v>
      </c>
      <c r="CN136" s="178" t="str">
        <f>[2]DB!$CL$111</f>
        <v>ca</v>
      </c>
      <c r="CO136" s="178" t="str">
        <f>[2]DB!$CM$111</f>
        <v>ca</v>
      </c>
      <c r="CP136" s="178" t="str">
        <f>[2]DB!$CN$111</f>
        <v>ca</v>
      </c>
      <c r="CQ136" s="178" t="str">
        <f>[2]DB!$CO$111</f>
        <v>ca</v>
      </c>
      <c r="CR136" s="178">
        <f>[2]DB!$CP$111</f>
        <v>0</v>
      </c>
      <c r="CS136" s="178">
        <f>[2]DB!$CQ$111</f>
        <v>0</v>
      </c>
      <c r="CT136" s="178">
        <f>[2]DB!$CR$111</f>
        <v>0</v>
      </c>
      <c r="CU136" s="178">
        <f>[2]DB!$CS$111</f>
        <v>0</v>
      </c>
      <c r="CV136" s="178">
        <f>[2]DB!$CT$111</f>
        <v>0</v>
      </c>
      <c r="CW136" s="178">
        <f>[2]DB!$CU$111</f>
        <v>0</v>
      </c>
      <c r="CX136" s="178">
        <f>[2]DB!$CV$111</f>
        <v>0</v>
      </c>
      <c r="CY136" s="179">
        <f>[2]DB!$CW$111</f>
        <v>0</v>
      </c>
      <c r="CZ136" s="180"/>
      <c r="DA136" s="200"/>
      <c r="DB136" s="192"/>
    </row>
    <row r="137" spans="2:106 1161:1255" ht="20.100000000000001" customHeight="1" x14ac:dyDescent="0.25">
      <c r="B137" s="168"/>
      <c r="C137" s="795">
        <v>13</v>
      </c>
      <c r="D137" s="796" t="s">
        <v>237</v>
      </c>
      <c r="E137" s="797"/>
      <c r="F137" s="189" t="s">
        <v>89</v>
      </c>
      <c r="G137" s="190" t="s">
        <v>91</v>
      </c>
      <c r="H137" s="794">
        <f>[2]DB!$F$112</f>
        <v>112</v>
      </c>
      <c r="I137" s="755"/>
      <c r="J137" s="755">
        <f>[2]DB!$H$112</f>
        <v>112</v>
      </c>
      <c r="K137" s="755"/>
      <c r="L137" s="755">
        <f>[2]DB!$J$112</f>
        <v>112</v>
      </c>
      <c r="M137" s="755"/>
      <c r="N137" s="755">
        <f>[2]DB!$L$112</f>
        <v>112</v>
      </c>
      <c r="O137" s="755"/>
      <c r="P137" s="755">
        <f>[2]DB!$N$112</f>
        <v>112</v>
      </c>
      <c r="Q137" s="755"/>
      <c r="R137" s="755">
        <f>[2]DB!$P$112</f>
        <v>112</v>
      </c>
      <c r="S137" s="755"/>
      <c r="T137" s="755">
        <f>[2]DB!$R$112</f>
        <v>112</v>
      </c>
      <c r="U137" s="755"/>
      <c r="V137" s="755">
        <f>[2]DB!$T$112</f>
        <v>112</v>
      </c>
      <c r="W137" s="755"/>
      <c r="X137" s="755">
        <f>[2]DB!$V$112</f>
        <v>112</v>
      </c>
      <c r="Y137" s="755"/>
      <c r="Z137" s="755">
        <f>[2]DB!$X$112</f>
        <v>112</v>
      </c>
      <c r="AA137" s="755"/>
      <c r="AB137" s="755">
        <f>[2]DB!$Z$112</f>
        <v>112</v>
      </c>
      <c r="AC137" s="755"/>
      <c r="AD137" s="755">
        <f>[2]DB!$AB$112</f>
        <v>112</v>
      </c>
      <c r="AE137" s="755"/>
      <c r="AF137" s="755">
        <f>[2]DB!$AD$112</f>
        <v>112</v>
      </c>
      <c r="AG137" s="755"/>
      <c r="AH137" s="755">
        <f>[2]DB!$AF$112</f>
        <v>112</v>
      </c>
      <c r="AI137" s="755"/>
      <c r="AJ137" s="755">
        <f>[2]DB!$AH$112</f>
        <v>0</v>
      </c>
      <c r="AK137" s="755"/>
      <c r="AL137" s="755">
        <f>[2]DB!$AJ$112</f>
        <v>0</v>
      </c>
      <c r="AM137" s="755"/>
      <c r="AN137" s="755">
        <f>[2]DB!$AL$112</f>
        <v>112</v>
      </c>
      <c r="AO137" s="755"/>
      <c r="AP137" s="755">
        <f>[2]DB!$AN$112</f>
        <v>112</v>
      </c>
      <c r="AQ137" s="755"/>
      <c r="AR137" s="755">
        <f>[2]DB!$AP$112</f>
        <v>112</v>
      </c>
      <c r="AS137" s="755"/>
      <c r="AT137" s="755">
        <f>[2]DB!$AR$112</f>
        <v>112</v>
      </c>
      <c r="AU137" s="755"/>
      <c r="AV137" s="755">
        <f>[2]DB!$AT$112</f>
        <v>112</v>
      </c>
      <c r="AW137" s="755"/>
      <c r="AX137" s="755">
        <f>[2]DB!$AV$112</f>
        <v>112</v>
      </c>
      <c r="AY137" s="755"/>
      <c r="AZ137" s="755">
        <f>[2]DB!$AX$112</f>
        <v>112</v>
      </c>
      <c r="BA137" s="755"/>
      <c r="BB137" s="755">
        <f>[2]DB!$AZ$112</f>
        <v>112</v>
      </c>
      <c r="BC137" s="755"/>
      <c r="BD137" s="755">
        <f>[2]DB!$BB$112</f>
        <v>112</v>
      </c>
      <c r="BE137" s="755"/>
      <c r="BF137" s="755">
        <f>[2]DB!$BD$112</f>
        <v>112</v>
      </c>
      <c r="BG137" s="755"/>
      <c r="BH137" s="755">
        <f>[2]DB!$BF$112</f>
        <v>112</v>
      </c>
      <c r="BI137" s="755"/>
      <c r="BJ137" s="755">
        <f>[2]DB!$BH$112</f>
        <v>112</v>
      </c>
      <c r="BK137" s="755"/>
      <c r="BL137" s="755">
        <f>[2]DB!$BJ$112</f>
        <v>112</v>
      </c>
      <c r="BM137" s="755"/>
      <c r="BN137" s="755">
        <f>[2]DB!$BL$112</f>
        <v>112</v>
      </c>
      <c r="BO137" s="755"/>
      <c r="BP137" s="755">
        <f>[2]DB!$BN$112</f>
        <v>112</v>
      </c>
      <c r="BQ137" s="755"/>
      <c r="BR137" s="755">
        <f>[2]DB!$BP$112</f>
        <v>112</v>
      </c>
      <c r="BS137" s="755"/>
      <c r="BT137" s="755">
        <f>[2]DB!$BR$112</f>
        <v>112</v>
      </c>
      <c r="BU137" s="755"/>
      <c r="BV137" s="755">
        <f>[2]DB!$BT$112</f>
        <v>112</v>
      </c>
      <c r="BW137" s="755"/>
      <c r="BX137" s="755">
        <f>[2]DB!$BV$112</f>
        <v>112</v>
      </c>
      <c r="BY137" s="755"/>
      <c r="BZ137" s="755">
        <f>[2]DB!$BX$112</f>
        <v>112</v>
      </c>
      <c r="CA137" s="755"/>
      <c r="CB137" s="755">
        <f>[2]DB!$BZ$112</f>
        <v>112</v>
      </c>
      <c r="CC137" s="755"/>
      <c r="CD137" s="755">
        <f>[2]DB!$CB$112</f>
        <v>112</v>
      </c>
      <c r="CE137" s="755"/>
      <c r="CF137" s="755">
        <f>[2]DB!$CD$112</f>
        <v>112</v>
      </c>
      <c r="CG137" s="755"/>
      <c r="CH137" s="755">
        <f>[2]DB!$CF$112</f>
        <v>112</v>
      </c>
      <c r="CI137" s="755"/>
      <c r="CJ137" s="755">
        <f>[2]DB!$CH$112</f>
        <v>112</v>
      </c>
      <c r="CK137" s="755"/>
      <c r="CL137" s="755">
        <f>[2]DB!$CJ$112</f>
        <v>112</v>
      </c>
      <c r="CM137" s="755"/>
      <c r="CN137" s="755">
        <f>[2]DB!$CL$112</f>
        <v>112</v>
      </c>
      <c r="CO137" s="755"/>
      <c r="CP137" s="755">
        <f>[2]DB!$CN$112</f>
        <v>112</v>
      </c>
      <c r="CQ137" s="755"/>
      <c r="CR137" s="755">
        <f>[2]DB!$CP$112</f>
        <v>112</v>
      </c>
      <c r="CS137" s="755"/>
      <c r="CT137" s="755">
        <f>[2]DB!$CR$112</f>
        <v>112</v>
      </c>
      <c r="CU137" s="755"/>
      <c r="CV137" s="755">
        <f>[2]DB!$CT$112</f>
        <v>112</v>
      </c>
      <c r="CW137" s="755"/>
      <c r="CX137" s="755">
        <f>[2]DB!$CV$112</f>
        <v>112</v>
      </c>
      <c r="CY137" s="781"/>
      <c r="CZ137" s="172"/>
      <c r="DA137" s="200"/>
      <c r="DB137" s="192"/>
      <c r="ARQ137" s="3">
        <f>[3]DB!$ARN$157</f>
        <v>0</v>
      </c>
      <c r="ARS137" s="3">
        <f>[3]DB!$ARP$157</f>
        <v>0</v>
      </c>
      <c r="ARU137" s="3">
        <f>[3]DB!$ARR$157</f>
        <v>0</v>
      </c>
      <c r="ARW137" s="3">
        <f>[3]DB!$ART$157</f>
        <v>0</v>
      </c>
      <c r="ARY137" s="3">
        <f>[3]DB!$ARV$157</f>
        <v>0</v>
      </c>
      <c r="ASA137" s="3">
        <f>[3]DB!$ARX$157</f>
        <v>0</v>
      </c>
      <c r="ASC137" s="3">
        <f>[3]DB!$ARZ$157</f>
        <v>0</v>
      </c>
      <c r="ASE137" s="3">
        <f>[3]DB!$ASB$157</f>
        <v>0</v>
      </c>
      <c r="ASG137" s="3">
        <f>[3]DB!$ASD$157</f>
        <v>0</v>
      </c>
      <c r="ASI137" s="3">
        <f>[3]DB!$ASF$157</f>
        <v>0</v>
      </c>
      <c r="ASK137" s="3">
        <f>[3]DB!$ASH$157</f>
        <v>0</v>
      </c>
      <c r="ASM137" s="3">
        <f>[3]DB!$ASJ$157</f>
        <v>0</v>
      </c>
      <c r="ASO137" s="3">
        <f>[3]DB!$ASL$157</f>
        <v>0</v>
      </c>
      <c r="ASQ137" s="3">
        <f>[3]DB!$ASN$157</f>
        <v>0</v>
      </c>
      <c r="ASS137" s="3">
        <f>[3]DB!$ASP$157</f>
        <v>0</v>
      </c>
      <c r="ASU137" s="3">
        <f>[3]DB!$ASR$157</f>
        <v>0</v>
      </c>
      <c r="ASW137" s="3">
        <f>[3]DB!$AST$157</f>
        <v>0</v>
      </c>
      <c r="ASY137" s="3">
        <f>[3]DB!$ASV$157</f>
        <v>0</v>
      </c>
      <c r="ATA137" s="3">
        <f>[3]DB!$ASX$157</f>
        <v>0</v>
      </c>
      <c r="ATC137" s="3">
        <f>[3]DB!$ASZ$157</f>
        <v>0</v>
      </c>
      <c r="ATE137" s="3">
        <f>[3]DB!$ATB$157</f>
        <v>0</v>
      </c>
      <c r="ATG137" s="3">
        <f>[3]DB!$ATD$157</f>
        <v>0</v>
      </c>
      <c r="ATI137" s="3">
        <f>[3]DB!$ATF$157</f>
        <v>0</v>
      </c>
      <c r="ATK137" s="3">
        <f>[3]DB!$ATH$157</f>
        <v>0</v>
      </c>
      <c r="ATM137" s="3">
        <f>[3]DB!$ATJ$157</f>
        <v>0</v>
      </c>
      <c r="ATO137" s="3">
        <f>[3]DB!$ATL$157</f>
        <v>0</v>
      </c>
      <c r="ATQ137" s="3">
        <f>[3]DB!$ATN$157</f>
        <v>0</v>
      </c>
      <c r="ATS137" s="3">
        <f>[3]DB!$ATP$157</f>
        <v>0</v>
      </c>
      <c r="ATU137" s="3">
        <f>[3]DB!$ATR$157</f>
        <v>0</v>
      </c>
      <c r="ATW137" s="3">
        <f>[3]DB!$ATT$157</f>
        <v>0</v>
      </c>
      <c r="ATY137" s="3">
        <f>[3]DB!$ATV$157</f>
        <v>0</v>
      </c>
      <c r="AUA137" s="3">
        <f>[3]DB!$ATX$157</f>
        <v>0</v>
      </c>
      <c r="AUC137" s="3">
        <f>[3]DB!$ATZ$157</f>
        <v>0</v>
      </c>
      <c r="AUE137" s="3">
        <f>[3]DB!$AUB$157</f>
        <v>0</v>
      </c>
      <c r="AUG137" s="3">
        <f>[3]DB!$AUD$157</f>
        <v>0</v>
      </c>
      <c r="AUI137" s="3">
        <f>[3]DB!$AUF$157</f>
        <v>0</v>
      </c>
      <c r="AUK137" s="3">
        <f>[3]DB!$AUH$157</f>
        <v>0</v>
      </c>
      <c r="AUM137" s="3">
        <f>[3]DB!$AUJ$157</f>
        <v>0</v>
      </c>
      <c r="AUO137" s="3">
        <f>[3]DB!$AUL$157</f>
        <v>0</v>
      </c>
      <c r="AUQ137" s="3">
        <f>[3]DB!$AUN$157</f>
        <v>0</v>
      </c>
      <c r="AUS137" s="3">
        <f>[3]DB!$AUP$157</f>
        <v>0</v>
      </c>
      <c r="AUU137" s="3">
        <f>[3]DB!$AUR$157</f>
        <v>0</v>
      </c>
      <c r="AUW137" s="3">
        <f>[3]DB!$AUT$157</f>
        <v>0</v>
      </c>
      <c r="AUY137" s="3">
        <f>[3]DB!$AUV$157</f>
        <v>0</v>
      </c>
      <c r="AVA137" s="3">
        <f>[3]DB!$AUX$157</f>
        <v>0</v>
      </c>
      <c r="AVC137" s="3">
        <f>[3]DB!$AUZ$157</f>
        <v>0</v>
      </c>
      <c r="AVE137" s="3">
        <f>[3]DB!$AVB$157</f>
        <v>0</v>
      </c>
      <c r="AVG137" s="3">
        <f>[3]DB!$AVD$157</f>
        <v>0</v>
      </c>
    </row>
    <row r="138" spans="2:106 1161:1255" ht="20.100000000000001" customHeight="1" x14ac:dyDescent="0.25">
      <c r="B138" s="168"/>
      <c r="C138" s="783"/>
      <c r="D138" s="787"/>
      <c r="E138" s="788"/>
      <c r="F138" s="186" t="s">
        <v>90</v>
      </c>
      <c r="G138" s="153" t="s">
        <v>92</v>
      </c>
      <c r="H138" s="794">
        <f>[2]DB!$F$113</f>
        <v>2</v>
      </c>
      <c r="I138" s="755"/>
      <c r="J138" s="755">
        <f>[2]DB!$H$113</f>
        <v>0</v>
      </c>
      <c r="K138" s="755"/>
      <c r="L138" s="755">
        <f>[2]DB!$J$113</f>
        <v>1</v>
      </c>
      <c r="M138" s="755"/>
      <c r="N138" s="755">
        <f>[2]DB!$L$113</f>
        <v>0</v>
      </c>
      <c r="O138" s="755"/>
      <c r="P138" s="755">
        <f>[2]DB!$N$113</f>
        <v>1</v>
      </c>
      <c r="Q138" s="755"/>
      <c r="R138" s="755">
        <f>[2]DB!$P$113</f>
        <v>0</v>
      </c>
      <c r="S138" s="755"/>
      <c r="T138" s="755">
        <f>[2]DB!$R$113</f>
        <v>1</v>
      </c>
      <c r="U138" s="755"/>
      <c r="V138" s="755">
        <f>[2]DB!$T$113</f>
        <v>0</v>
      </c>
      <c r="W138" s="755"/>
      <c r="X138" s="755">
        <f>[2]DB!$V$113</f>
        <v>0</v>
      </c>
      <c r="Y138" s="755"/>
      <c r="Z138" s="755">
        <f>[2]DB!$X$113</f>
        <v>0</v>
      </c>
      <c r="AA138" s="755"/>
      <c r="AB138" s="755">
        <f>[2]DB!$Z$113</f>
        <v>2</v>
      </c>
      <c r="AC138" s="755"/>
      <c r="AD138" s="755">
        <f>[2]DB!$AB$113</f>
        <v>0</v>
      </c>
      <c r="AE138" s="755"/>
      <c r="AF138" s="755">
        <f>[2]DB!$AD$113</f>
        <v>1</v>
      </c>
      <c r="AG138" s="755"/>
      <c r="AH138" s="755">
        <f>[2]DB!$AF$113</f>
        <v>0</v>
      </c>
      <c r="AI138" s="755"/>
      <c r="AJ138" s="755">
        <f>[2]DB!$AH$113</f>
        <v>1</v>
      </c>
      <c r="AK138" s="755"/>
      <c r="AL138" s="755">
        <f>[2]DB!$AJ$113</f>
        <v>0</v>
      </c>
      <c r="AM138" s="755"/>
      <c r="AN138" s="755">
        <f>[2]DB!$AL$113</f>
        <v>0</v>
      </c>
      <c r="AO138" s="755"/>
      <c r="AP138" s="755">
        <f>[2]DB!$AN$113</f>
        <v>0</v>
      </c>
      <c r="AQ138" s="755"/>
      <c r="AR138" s="755">
        <f>[2]DB!$AP$113</f>
        <v>2</v>
      </c>
      <c r="AS138" s="755"/>
      <c r="AT138" s="755">
        <f>[2]DB!$AR$113</f>
        <v>0</v>
      </c>
      <c r="AU138" s="755"/>
      <c r="AV138" s="755">
        <f>[2]DB!$AT$113</f>
        <v>1</v>
      </c>
      <c r="AW138" s="755"/>
      <c r="AX138" s="755">
        <f>[2]DB!$AV$113</f>
        <v>0</v>
      </c>
      <c r="AY138" s="755"/>
      <c r="AZ138" s="755">
        <f>[2]DB!$AX$113</f>
        <v>1</v>
      </c>
      <c r="BA138" s="755"/>
      <c r="BB138" s="755">
        <f>[2]DB!$AZ$113</f>
        <v>0</v>
      </c>
      <c r="BC138" s="755"/>
      <c r="BD138" s="755">
        <f>[2]DB!$BB$113</f>
        <v>1</v>
      </c>
      <c r="BE138" s="755"/>
      <c r="BF138" s="755">
        <f>[2]DB!$BD$113</f>
        <v>0</v>
      </c>
      <c r="BG138" s="755"/>
      <c r="BH138" s="755">
        <f>[2]DB!$BF$113</f>
        <v>0</v>
      </c>
      <c r="BI138" s="755"/>
      <c r="BJ138" s="755">
        <f>[2]DB!$BH$113</f>
        <v>0</v>
      </c>
      <c r="BK138" s="755"/>
      <c r="BL138" s="755">
        <f>[2]DB!$BJ$113</f>
        <v>2</v>
      </c>
      <c r="BM138" s="755"/>
      <c r="BN138" s="755">
        <f>[2]DB!$BL$113</f>
        <v>0</v>
      </c>
      <c r="BO138" s="755"/>
      <c r="BP138" s="755">
        <f>[2]DB!$BN$113</f>
        <v>1</v>
      </c>
      <c r="BQ138" s="755"/>
      <c r="BR138" s="755">
        <f>[2]DB!$BP$113</f>
        <v>0</v>
      </c>
      <c r="BS138" s="755"/>
      <c r="BT138" s="755">
        <f>[2]DB!$BR$113</f>
        <v>1</v>
      </c>
      <c r="BU138" s="755"/>
      <c r="BV138" s="755">
        <f>[2]DB!$BT$113</f>
        <v>0</v>
      </c>
      <c r="BW138" s="755"/>
      <c r="BX138" s="755">
        <f>[2]DB!$BV$113</f>
        <v>1</v>
      </c>
      <c r="BY138" s="755"/>
      <c r="BZ138" s="755">
        <f>[2]DB!$BX$113</f>
        <v>0</v>
      </c>
      <c r="CA138" s="755"/>
      <c r="CB138" s="755">
        <f>[2]DB!$BZ$113</f>
        <v>0</v>
      </c>
      <c r="CC138" s="755"/>
      <c r="CD138" s="755">
        <f>[2]DB!$CB$113</f>
        <v>0</v>
      </c>
      <c r="CE138" s="755"/>
      <c r="CF138" s="755">
        <f>[2]DB!$CD$113</f>
        <v>2</v>
      </c>
      <c r="CG138" s="755"/>
      <c r="CH138" s="755">
        <f>[2]DB!$CF$113</f>
        <v>0</v>
      </c>
      <c r="CI138" s="755"/>
      <c r="CJ138" s="755">
        <f>[2]DB!$CH$113</f>
        <v>1</v>
      </c>
      <c r="CK138" s="755"/>
      <c r="CL138" s="755">
        <f>[2]DB!$CJ$113</f>
        <v>0</v>
      </c>
      <c r="CM138" s="755"/>
      <c r="CN138" s="755">
        <f>[2]DB!$CL$113</f>
        <v>1</v>
      </c>
      <c r="CO138" s="755"/>
      <c r="CP138" s="755">
        <f>[2]DB!$CN$113</f>
        <v>0</v>
      </c>
      <c r="CQ138" s="755"/>
      <c r="CR138" s="755">
        <f>[2]DB!$CP$113</f>
        <v>0</v>
      </c>
      <c r="CS138" s="755"/>
      <c r="CT138" s="755">
        <f>[2]DB!$CR$113</f>
        <v>0</v>
      </c>
      <c r="CU138" s="755"/>
      <c r="CV138" s="755">
        <f>[2]DB!$CT$113</f>
        <v>2</v>
      </c>
      <c r="CW138" s="755"/>
      <c r="CX138" s="755">
        <f>[2]DB!$CV$113</f>
        <v>0</v>
      </c>
      <c r="CY138" s="781"/>
      <c r="CZ138" s="173"/>
      <c r="DA138" s="200"/>
      <c r="DB138" s="192"/>
    </row>
    <row r="139" spans="2:106 1161:1255" ht="20.100000000000001" customHeight="1" thickBot="1" x14ac:dyDescent="0.3">
      <c r="B139" s="168"/>
      <c r="C139" s="783"/>
      <c r="D139" s="787"/>
      <c r="E139" s="788"/>
      <c r="F139" s="789" t="s">
        <v>88</v>
      </c>
      <c r="G139" s="790"/>
      <c r="H139" s="752" t="str">
        <f>[2]DB!$F$114</f>
        <v>Tentative schedule of 20 mins dispersing cone cleaning is at 1300H.</v>
      </c>
      <c r="I139" s="753"/>
      <c r="J139" s="753"/>
      <c r="K139" s="753"/>
      <c r="L139" s="753"/>
      <c r="M139" s="753"/>
      <c r="N139" s="753"/>
      <c r="O139" s="753"/>
      <c r="P139" s="753"/>
      <c r="Q139" s="753"/>
      <c r="R139" s="753"/>
      <c r="S139" s="753"/>
      <c r="T139" s="753"/>
      <c r="U139" s="753"/>
      <c r="V139" s="753"/>
      <c r="W139" s="753"/>
      <c r="X139" s="753"/>
      <c r="Y139" s="753"/>
      <c r="Z139" s="753"/>
      <c r="AA139" s="753"/>
      <c r="AB139" s="753"/>
      <c r="AC139" s="753"/>
      <c r="AD139" s="753"/>
      <c r="AE139" s="753"/>
      <c r="AF139" s="753"/>
      <c r="AG139" s="753"/>
      <c r="AH139" s="753"/>
      <c r="AI139" s="753"/>
      <c r="AJ139" s="753"/>
      <c r="AK139" s="753"/>
      <c r="AL139" s="753"/>
      <c r="AM139" s="753"/>
      <c r="AN139" s="753"/>
      <c r="AO139" s="753"/>
      <c r="AP139" s="753"/>
      <c r="AQ139" s="753"/>
      <c r="AR139" s="753"/>
      <c r="AS139" s="753"/>
      <c r="AT139" s="753"/>
      <c r="AU139" s="753"/>
      <c r="AV139" s="753"/>
      <c r="AW139" s="753"/>
      <c r="AX139" s="753"/>
      <c r="AY139" s="753"/>
      <c r="AZ139" s="753"/>
      <c r="BA139" s="753"/>
      <c r="BB139" s="753"/>
      <c r="BC139" s="753"/>
      <c r="BD139" s="753"/>
      <c r="BE139" s="753"/>
      <c r="BF139" s="753"/>
      <c r="BG139" s="753"/>
      <c r="BH139" s="753"/>
      <c r="BI139" s="753"/>
      <c r="BJ139" s="753"/>
      <c r="BK139" s="753"/>
      <c r="BL139" s="753"/>
      <c r="BM139" s="753"/>
      <c r="BN139" s="753"/>
      <c r="BO139" s="753"/>
      <c r="BP139" s="753"/>
      <c r="BQ139" s="753"/>
      <c r="BR139" s="753"/>
      <c r="BS139" s="753"/>
      <c r="BT139" s="753"/>
      <c r="BU139" s="753"/>
      <c r="BV139" s="753"/>
      <c r="BW139" s="753"/>
      <c r="BX139" s="753"/>
      <c r="BY139" s="753"/>
      <c r="BZ139" s="753"/>
      <c r="CA139" s="753"/>
      <c r="CB139" s="753"/>
      <c r="CC139" s="753"/>
      <c r="CD139" s="753"/>
      <c r="CE139" s="753"/>
      <c r="CF139" s="753"/>
      <c r="CG139" s="753"/>
      <c r="CH139" s="753"/>
      <c r="CI139" s="753"/>
      <c r="CJ139" s="753"/>
      <c r="CK139" s="753"/>
      <c r="CL139" s="753"/>
      <c r="CM139" s="753"/>
      <c r="CN139" s="753"/>
      <c r="CO139" s="753"/>
      <c r="CP139" s="753"/>
      <c r="CQ139" s="753"/>
      <c r="CR139" s="753"/>
      <c r="CS139" s="753"/>
      <c r="CT139" s="753"/>
      <c r="CU139" s="753"/>
      <c r="CV139" s="753"/>
      <c r="CW139" s="753"/>
      <c r="CX139" s="753"/>
      <c r="CY139" s="753"/>
      <c r="CZ139" s="754"/>
      <c r="DA139" s="200"/>
      <c r="DB139" s="192"/>
    </row>
    <row r="140" spans="2:106 1161:1255" ht="20.100000000000001" customHeight="1" x14ac:dyDescent="0.25">
      <c r="B140" s="168"/>
      <c r="C140" s="783"/>
      <c r="D140" s="787" t="s">
        <v>77</v>
      </c>
      <c r="E140" s="791"/>
      <c r="F140" s="182" t="s">
        <v>78</v>
      </c>
      <c r="G140" s="154" t="str">
        <f>[2]DB!$E$115</f>
        <v>UNDER REPAIR</v>
      </c>
      <c r="H140" s="220">
        <f>[2]DB!$F$115</f>
        <v>0</v>
      </c>
      <c r="I140" s="220">
        <f>[2]DB!$G$115</f>
        <v>0</v>
      </c>
      <c r="J140" s="220">
        <f>[2]DB!$H$115</f>
        <v>0</v>
      </c>
      <c r="K140" s="220">
        <f>[2]DB!$I$115</f>
        <v>0</v>
      </c>
      <c r="L140" s="220">
        <f>[2]DB!$J$115</f>
        <v>0</v>
      </c>
      <c r="M140" s="220">
        <f>[2]DB!$K$115</f>
        <v>0</v>
      </c>
      <c r="N140" s="220">
        <f>[2]DB!$L$115</f>
        <v>0</v>
      </c>
      <c r="O140" s="220">
        <f>[2]DB!$M$115</f>
        <v>0</v>
      </c>
      <c r="P140" s="220">
        <f>[2]DB!$N$115</f>
        <v>0</v>
      </c>
      <c r="Q140" s="220">
        <f>[2]DB!$O$115</f>
        <v>0</v>
      </c>
      <c r="R140" s="220">
        <f>[2]DB!$P$115</f>
        <v>0</v>
      </c>
      <c r="S140" s="220">
        <f>[2]DB!$Q$115</f>
        <v>0</v>
      </c>
      <c r="T140" s="220">
        <f>[2]DB!$R$115</f>
        <v>0</v>
      </c>
      <c r="U140" s="220">
        <f>[2]DB!$S$115</f>
        <v>0</v>
      </c>
      <c r="V140" s="220">
        <f>[2]DB!$T$115</f>
        <v>0</v>
      </c>
      <c r="W140" s="220">
        <f>[2]DB!$U$115</f>
        <v>0</v>
      </c>
      <c r="X140" s="220">
        <f>[2]DB!$V$115</f>
        <v>0</v>
      </c>
      <c r="Y140" s="220">
        <f>[2]DB!$W$115</f>
        <v>0</v>
      </c>
      <c r="Z140" s="220">
        <f>[2]DB!$X$115</f>
        <v>0</v>
      </c>
      <c r="AA140" s="220">
        <f>[2]DB!$Y$115</f>
        <v>0</v>
      </c>
      <c r="AB140" s="220">
        <f>[2]DB!$Z$115</f>
        <v>0</v>
      </c>
      <c r="AC140" s="220">
        <f>[2]DB!$AA$115</f>
        <v>0</v>
      </c>
      <c r="AD140" s="220">
        <f>[2]DB!$AB$115</f>
        <v>0</v>
      </c>
      <c r="AE140" s="220">
        <f>[2]DB!$AC$115</f>
        <v>0</v>
      </c>
      <c r="AF140" s="220">
        <f>[2]DB!$AD$115</f>
        <v>0</v>
      </c>
      <c r="AG140" s="220">
        <f>[2]DB!$AE$115</f>
        <v>0</v>
      </c>
      <c r="AH140" s="220">
        <f>[2]DB!$AF$115</f>
        <v>0</v>
      </c>
      <c r="AI140" s="220">
        <f>[2]DB!$AG$115</f>
        <v>0</v>
      </c>
      <c r="AJ140" s="220">
        <f>[2]DB!$AH$115</f>
        <v>0</v>
      </c>
      <c r="AK140" s="220">
        <f>[2]DB!$AI$115</f>
        <v>0</v>
      </c>
      <c r="AL140" s="220">
        <f>[2]DB!$AJ$115</f>
        <v>0</v>
      </c>
      <c r="AM140" s="220">
        <f>[2]DB!$AK$115</f>
        <v>0</v>
      </c>
      <c r="AN140" s="220">
        <f>[2]DB!$AL$115</f>
        <v>0</v>
      </c>
      <c r="AO140" s="220">
        <f>[2]DB!$AM$115</f>
        <v>0</v>
      </c>
      <c r="AP140" s="220">
        <f>[2]DB!$AN$115</f>
        <v>0</v>
      </c>
      <c r="AQ140" s="220">
        <f>[2]DB!$AO$115</f>
        <v>0</v>
      </c>
      <c r="AR140" s="220">
        <f>[2]DB!$AP$115</f>
        <v>0</v>
      </c>
      <c r="AS140" s="220">
        <f>[2]DB!$AQ$115</f>
        <v>0</v>
      </c>
      <c r="AT140" s="220">
        <f>[2]DB!$AR$115</f>
        <v>0</v>
      </c>
      <c r="AU140" s="220">
        <f>[2]DB!$AS$115</f>
        <v>0</v>
      </c>
      <c r="AV140" s="220">
        <f>[2]DB!$AT$115</f>
        <v>0</v>
      </c>
      <c r="AW140" s="220">
        <f>[2]DB!$AU$115</f>
        <v>0</v>
      </c>
      <c r="AX140" s="220">
        <f>[2]DB!$AV$115</f>
        <v>0</v>
      </c>
      <c r="AY140" s="220">
        <f>[2]DB!$AW$115</f>
        <v>0</v>
      </c>
      <c r="AZ140" s="220">
        <f>[2]DB!$AX$115</f>
        <v>0</v>
      </c>
      <c r="BA140" s="220">
        <f>[2]DB!$AY$115</f>
        <v>0</v>
      </c>
      <c r="BB140" s="220">
        <f>[2]DB!$AZ$115</f>
        <v>0</v>
      </c>
      <c r="BC140" s="220">
        <f>[2]DB!$BA$115</f>
        <v>0</v>
      </c>
      <c r="BD140" s="220">
        <f>[2]DB!$BB$115</f>
        <v>0</v>
      </c>
      <c r="BE140" s="220">
        <f>[2]DB!$BC$115</f>
        <v>0</v>
      </c>
      <c r="BF140" s="220">
        <f>[2]DB!$BD$115</f>
        <v>0</v>
      </c>
      <c r="BG140" s="220">
        <f>[2]DB!$BE$115</f>
        <v>0</v>
      </c>
      <c r="BH140" s="220">
        <f>[2]DB!$BF$115</f>
        <v>0</v>
      </c>
      <c r="BI140" s="220">
        <f>[2]DB!$BG$115</f>
        <v>0</v>
      </c>
      <c r="BJ140" s="220">
        <f>[2]DB!$BH$115</f>
        <v>0</v>
      </c>
      <c r="BK140" s="220">
        <f>[2]DB!$BI$115</f>
        <v>0</v>
      </c>
      <c r="BL140" s="220">
        <f>[2]DB!$BJ$115</f>
        <v>0</v>
      </c>
      <c r="BM140" s="220">
        <f>[2]DB!$BK$115</f>
        <v>0</v>
      </c>
      <c r="BN140" s="220">
        <f>[2]DB!$BL$115</f>
        <v>0</v>
      </c>
      <c r="BO140" s="220">
        <f>[2]DB!$BM$115</f>
        <v>0</v>
      </c>
      <c r="BP140" s="220">
        <f>[2]DB!$BN$115</f>
        <v>0</v>
      </c>
      <c r="BQ140" s="220">
        <f>[2]DB!$BO$115</f>
        <v>0</v>
      </c>
      <c r="BR140" s="220">
        <f>[2]DB!$BP$115</f>
        <v>0</v>
      </c>
      <c r="BS140" s="220">
        <f>[2]DB!$BQ$115</f>
        <v>0</v>
      </c>
      <c r="BT140" s="220">
        <f>[2]DB!$BR$115</f>
        <v>0</v>
      </c>
      <c r="BU140" s="220">
        <f>[2]DB!$BS$115</f>
        <v>0</v>
      </c>
      <c r="BV140" s="220">
        <f>[2]DB!$BT$115</f>
        <v>0</v>
      </c>
      <c r="BW140" s="220">
        <f>[2]DB!$BU$115</f>
        <v>0</v>
      </c>
      <c r="BX140" s="220">
        <f>[2]DB!$BV$115</f>
        <v>0</v>
      </c>
      <c r="BY140" s="220">
        <f>[2]DB!$BW$115</f>
        <v>0</v>
      </c>
      <c r="BZ140" s="220">
        <f>[2]DB!$BX$115</f>
        <v>0</v>
      </c>
      <c r="CA140" s="220">
        <f>[2]DB!$BY$115</f>
        <v>0</v>
      </c>
      <c r="CB140" s="220">
        <f>[2]DB!$BZ$115</f>
        <v>0</v>
      </c>
      <c r="CC140" s="220">
        <f>[2]DB!$CA$115</f>
        <v>0</v>
      </c>
      <c r="CD140" s="220">
        <f>[2]DB!$CB$115</f>
        <v>0</v>
      </c>
      <c r="CE140" s="220">
        <f>[2]DB!$CC$115</f>
        <v>0</v>
      </c>
      <c r="CF140" s="220">
        <f>[2]DB!$CD$115</f>
        <v>0</v>
      </c>
      <c r="CG140" s="220">
        <f>[2]DB!$CE$115</f>
        <v>0</v>
      </c>
      <c r="CH140" s="220">
        <f>[2]DB!$CF$115</f>
        <v>0</v>
      </c>
      <c r="CI140" s="220">
        <f>[2]DB!$CG$115</f>
        <v>0</v>
      </c>
      <c r="CJ140" s="220">
        <f>[2]DB!$CH$115</f>
        <v>0</v>
      </c>
      <c r="CK140" s="220">
        <f>[2]DB!$CI$115</f>
        <v>0</v>
      </c>
      <c r="CL140" s="220">
        <f>[2]DB!$CJ$115</f>
        <v>0</v>
      </c>
      <c r="CM140" s="220">
        <f>[2]DB!$CK$115</f>
        <v>0</v>
      </c>
      <c r="CN140" s="220">
        <f>[2]DB!$CL$115</f>
        <v>0</v>
      </c>
      <c r="CO140" s="220">
        <f>[2]DB!$CM$115</f>
        <v>0</v>
      </c>
      <c r="CP140" s="220">
        <f>[2]DB!$CN$115</f>
        <v>0</v>
      </c>
      <c r="CQ140" s="220">
        <f>[2]DB!$CO$115</f>
        <v>0</v>
      </c>
      <c r="CR140" s="220">
        <f>[2]DB!$CP$115</f>
        <v>0</v>
      </c>
      <c r="CS140" s="220">
        <f>[2]DB!$CQ$115</f>
        <v>0</v>
      </c>
      <c r="CT140" s="220">
        <f>[2]DB!$CR$115</f>
        <v>0</v>
      </c>
      <c r="CU140" s="220">
        <f>[2]DB!$CS$115</f>
        <v>0</v>
      </c>
      <c r="CV140" s="220">
        <f>[2]DB!$CT$115</f>
        <v>0</v>
      </c>
      <c r="CW140" s="220">
        <f>[2]DB!$CU$115</f>
        <v>0</v>
      </c>
      <c r="CX140" s="220">
        <f>[2]DB!$CV$115</f>
        <v>0</v>
      </c>
      <c r="CY140" s="221">
        <f>[2]DB!$CW$115</f>
        <v>0</v>
      </c>
      <c r="CZ140" s="222"/>
      <c r="DA140" s="200"/>
      <c r="DB140" s="192"/>
    </row>
    <row r="141" spans="2:106 1161:1255" ht="20.100000000000001" customHeight="1" x14ac:dyDescent="0.25">
      <c r="B141" s="168"/>
      <c r="C141" s="783"/>
      <c r="D141" s="787"/>
      <c r="E141" s="791"/>
      <c r="F141" s="183" t="s">
        <v>79</v>
      </c>
      <c r="G141" s="155" t="str">
        <f>[2]DB!$E$116</f>
        <v>OPERATING</v>
      </c>
      <c r="H141" s="162" t="str">
        <f>[2]DB!$F$116</f>
        <v>c</v>
      </c>
      <c r="I141" s="163" t="str">
        <f>[2]DB!$G$116</f>
        <v>c</v>
      </c>
      <c r="J141" s="163" t="str">
        <f>[2]DB!$H$116</f>
        <v>c</v>
      </c>
      <c r="K141" s="163" t="str">
        <f>[2]DB!$I$116</f>
        <v>c</v>
      </c>
      <c r="L141" s="163" t="str">
        <f>[2]DB!$J$116</f>
        <v>c</v>
      </c>
      <c r="M141" s="163" t="str">
        <f>[2]DB!$K$116</f>
        <v>c</v>
      </c>
      <c r="N141" s="163" t="str">
        <f>[2]DB!$L$116</f>
        <v>c</v>
      </c>
      <c r="O141" s="163" t="str">
        <f>[2]DB!$M$116</f>
        <v>c</v>
      </c>
      <c r="P141" s="163" t="str">
        <f>[2]DB!$N$116</f>
        <v>c</v>
      </c>
      <c r="Q141" s="163" t="str">
        <f>[2]DB!$O$116</f>
        <v>c</v>
      </c>
      <c r="R141" s="163" t="str">
        <f>[2]DB!$P$116</f>
        <v>c</v>
      </c>
      <c r="S141" s="163" t="str">
        <f>[2]DB!$Q$116</f>
        <v>c</v>
      </c>
      <c r="T141" s="163" t="str">
        <f>[2]DB!$R$116</f>
        <v>c</v>
      </c>
      <c r="U141" s="163" t="str">
        <f>[2]DB!$S$116</f>
        <v>c</v>
      </c>
      <c r="V141" s="163">
        <f>[2]DB!$T$116</f>
        <v>0</v>
      </c>
      <c r="W141" s="163">
        <f>[2]DB!$U$116</f>
        <v>0</v>
      </c>
      <c r="X141" s="163">
        <f>[2]DB!$V$116</f>
        <v>0</v>
      </c>
      <c r="Y141" s="163">
        <f>[2]DB!$W$116</f>
        <v>0</v>
      </c>
      <c r="Z141" s="163">
        <f>[2]DB!$X$116</f>
        <v>0</v>
      </c>
      <c r="AA141" s="163">
        <f>[2]DB!$Y$116</f>
        <v>0</v>
      </c>
      <c r="AB141" s="163" t="str">
        <f>[2]DB!$Z$116</f>
        <v>s</v>
      </c>
      <c r="AC141" s="163" t="str">
        <f>[2]DB!$AA$116</f>
        <v>s</v>
      </c>
      <c r="AD141" s="163" t="str">
        <f>[2]DB!$AB$116</f>
        <v>s</v>
      </c>
      <c r="AE141" s="163" t="str">
        <f>[2]DB!$AC$116</f>
        <v>s</v>
      </c>
      <c r="AF141" s="163">
        <f>[2]DB!$AD$116</f>
        <v>0</v>
      </c>
      <c r="AG141" s="163" t="str">
        <f>[2]DB!$AE$116</f>
        <v>s</v>
      </c>
      <c r="AH141" s="163" t="str">
        <f>[2]DB!$AF$116</f>
        <v>s</v>
      </c>
      <c r="AI141" s="163" t="str">
        <f>[2]DB!$AG$116</f>
        <v>s</v>
      </c>
      <c r="AJ141" s="163">
        <f>[2]DB!$AH$116</f>
        <v>0</v>
      </c>
      <c r="AK141" s="163" t="str">
        <f>[2]DB!$AI$116</f>
        <v>s</v>
      </c>
      <c r="AL141" s="163" t="str">
        <f>[2]DB!$AJ$116</f>
        <v>s</v>
      </c>
      <c r="AM141" s="163" t="str">
        <f>[2]DB!$AK$116</f>
        <v>s</v>
      </c>
      <c r="AN141" s="163">
        <f>[2]DB!$AL$116</f>
        <v>0</v>
      </c>
      <c r="AO141" s="163" t="str">
        <f>[2]DB!$AM$116</f>
        <v>s</v>
      </c>
      <c r="AP141" s="163" t="str">
        <f>[2]DB!$AN$116</f>
        <v>s</v>
      </c>
      <c r="AQ141" s="163" t="str">
        <f>[2]DB!$AO$116</f>
        <v>s</v>
      </c>
      <c r="AR141" s="163">
        <f>[2]DB!$AP$116</f>
        <v>0</v>
      </c>
      <c r="AS141" s="163" t="str">
        <f>[2]DB!$AQ$116</f>
        <v>c</v>
      </c>
      <c r="AT141" s="163" t="str">
        <f>[2]DB!$AR$116</f>
        <v>c</v>
      </c>
      <c r="AU141" s="163" t="str">
        <f>[2]DB!$AS$116</f>
        <v>c</v>
      </c>
      <c r="AV141" s="163" t="str">
        <f>[2]DB!$AT$116</f>
        <v>c</v>
      </c>
      <c r="AW141" s="163" t="str">
        <f>[2]DB!$AU$116</f>
        <v>c</v>
      </c>
      <c r="AX141" s="163" t="str">
        <f>[2]DB!$AV$116</f>
        <v>c</v>
      </c>
      <c r="AY141" s="163" t="str">
        <f>[2]DB!$AW$116</f>
        <v>c</v>
      </c>
      <c r="AZ141" s="163" t="str">
        <f>[2]DB!$AX$116</f>
        <v>c</v>
      </c>
      <c r="BA141" s="163" t="str">
        <f>[2]DB!$AY$116</f>
        <v>c</v>
      </c>
      <c r="BB141" s="163" t="str">
        <f>[2]DB!$AZ$116</f>
        <v>c</v>
      </c>
      <c r="BC141" s="163" t="str">
        <f>[2]DB!$BA$116</f>
        <v>c</v>
      </c>
      <c r="BD141" s="163" t="str">
        <f>[2]DB!$BB$116</f>
        <v>c</v>
      </c>
      <c r="BE141" s="163" t="str">
        <f>[2]DB!$BC$116</f>
        <v>c</v>
      </c>
      <c r="BF141" s="163" t="str">
        <f>[2]DB!$BD$116</f>
        <v>c</v>
      </c>
      <c r="BG141" s="163" t="str">
        <f>[2]DB!$BE$116</f>
        <v>c</v>
      </c>
      <c r="BH141" s="163" t="str">
        <f>[2]DB!$BF$116</f>
        <v>c</v>
      </c>
      <c r="BI141" s="163">
        <f>[2]DB!$BG$116</f>
        <v>0</v>
      </c>
      <c r="BJ141" s="163">
        <f>[2]DB!$BH$116</f>
        <v>0</v>
      </c>
      <c r="BK141" s="163">
        <f>[2]DB!$BI$116</f>
        <v>0</v>
      </c>
      <c r="BL141" s="163">
        <f>[2]DB!$BJ$116</f>
        <v>0</v>
      </c>
      <c r="BM141" s="163">
        <f>[2]DB!$BK$116</f>
        <v>0</v>
      </c>
      <c r="BN141" s="163">
        <f>[2]DB!$BL$116</f>
        <v>0</v>
      </c>
      <c r="BO141" s="163" t="str">
        <f>[2]DB!$BM$116</f>
        <v>s</v>
      </c>
      <c r="BP141" s="163" t="str">
        <f>[2]DB!$BN$116</f>
        <v>s</v>
      </c>
      <c r="BQ141" s="163" t="str">
        <f>[2]DB!$BO$116</f>
        <v>s</v>
      </c>
      <c r="BR141" s="163" t="str">
        <f>[2]DB!$BP$116</f>
        <v>s</v>
      </c>
      <c r="BS141" s="163">
        <f>[2]DB!$BQ$116</f>
        <v>0</v>
      </c>
      <c r="BT141" s="163" t="str">
        <f>[2]DB!$BR$116</f>
        <v>s</v>
      </c>
      <c r="BU141" s="163" t="str">
        <f>[2]DB!$BS$116</f>
        <v>s</v>
      </c>
      <c r="BV141" s="163" t="str">
        <f>[2]DB!$BT$116</f>
        <v>s</v>
      </c>
      <c r="BW141" s="163">
        <f>[2]DB!$BU$116</f>
        <v>0</v>
      </c>
      <c r="BX141" s="163" t="str">
        <f>[2]DB!$BV$116</f>
        <v>s</v>
      </c>
      <c r="BY141" s="163" t="str">
        <f>[2]DB!$BW$116</f>
        <v>s</v>
      </c>
      <c r="BZ141" s="163" t="str">
        <f>[2]DB!$BX$116</f>
        <v>s</v>
      </c>
      <c r="CA141" s="163">
        <f>[2]DB!$BY$116</f>
        <v>0</v>
      </c>
      <c r="CB141" s="163" t="str">
        <f>[2]DB!$BZ$116</f>
        <v>s</v>
      </c>
      <c r="CC141" s="163" t="str">
        <f>[2]DB!$CA$116</f>
        <v>s</v>
      </c>
      <c r="CD141" s="163" t="str">
        <f>[2]DB!$CB$116</f>
        <v>s</v>
      </c>
      <c r="CE141" s="163">
        <f>[2]DB!$CC$116</f>
        <v>0</v>
      </c>
      <c r="CF141" s="163" t="str">
        <f>[2]DB!$CD$116</f>
        <v>c</v>
      </c>
      <c r="CG141" s="163" t="str">
        <f>[2]DB!$CE$116</f>
        <v>c</v>
      </c>
      <c r="CH141" s="163" t="str">
        <f>[2]DB!$CF$116</f>
        <v>c</v>
      </c>
      <c r="CI141" s="163" t="str">
        <f>[2]DB!$CG$116</f>
        <v>c</v>
      </c>
      <c r="CJ141" s="163" t="str">
        <f>[2]DB!$CH$116</f>
        <v>c</v>
      </c>
      <c r="CK141" s="163" t="str">
        <f>[2]DB!$CI$116</f>
        <v>c</v>
      </c>
      <c r="CL141" s="163" t="str">
        <f>[2]DB!$CJ$116</f>
        <v>c</v>
      </c>
      <c r="CM141" s="163" t="str">
        <f>[2]DB!$CK$116</f>
        <v>c</v>
      </c>
      <c r="CN141" s="163" t="str">
        <f>[2]DB!$CL$116</f>
        <v>c</v>
      </c>
      <c r="CO141" s="163" t="str">
        <f>[2]DB!$CM$116</f>
        <v>c</v>
      </c>
      <c r="CP141" s="163" t="str">
        <f>[2]DB!$CN$116</f>
        <v>c</v>
      </c>
      <c r="CQ141" s="163" t="str">
        <f>[2]DB!$CO$116</f>
        <v>c</v>
      </c>
      <c r="CR141" s="163" t="str">
        <f>[2]DB!$CP$116</f>
        <v>c</v>
      </c>
      <c r="CS141" s="163" t="str">
        <f>[2]DB!$CQ$116</f>
        <v>c</v>
      </c>
      <c r="CT141" s="163" t="str">
        <f>[2]DB!$CR$116</f>
        <v>c</v>
      </c>
      <c r="CU141" s="163" t="str">
        <f>[2]DB!$CS$116</f>
        <v>c</v>
      </c>
      <c r="CV141" s="163">
        <f>[2]DB!$CT$116</f>
        <v>0</v>
      </c>
      <c r="CW141" s="163">
        <f>[2]DB!$CU$116</f>
        <v>0</v>
      </c>
      <c r="CX141" s="163">
        <f>[2]DB!$CV$116</f>
        <v>0</v>
      </c>
      <c r="CY141" s="169">
        <f>[2]DB!$CW$116</f>
        <v>0</v>
      </c>
      <c r="CZ141" s="174"/>
      <c r="DA141" s="200"/>
      <c r="DB141" s="192"/>
    </row>
    <row r="142" spans="2:106 1161:1255" ht="20.100000000000001" customHeight="1" x14ac:dyDescent="0.25">
      <c r="B142" s="168"/>
      <c r="C142" s="783"/>
      <c r="D142" s="787"/>
      <c r="E142" s="791"/>
      <c r="F142" s="183" t="s">
        <v>80</v>
      </c>
      <c r="G142" s="155" t="str">
        <f>[2]DB!$E$117</f>
        <v>OPERATING</v>
      </c>
      <c r="H142" s="162">
        <f>[2]DB!$F$117</f>
        <v>0</v>
      </c>
      <c r="I142" s="163">
        <f>[2]DB!$G$117</f>
        <v>0</v>
      </c>
      <c r="J142" s="163">
        <f>[2]DB!$H$117</f>
        <v>0</v>
      </c>
      <c r="K142" s="163">
        <f>[2]DB!$I$117</f>
        <v>0</v>
      </c>
      <c r="L142" s="163">
        <f>[2]DB!$J$117</f>
        <v>0</v>
      </c>
      <c r="M142" s="163">
        <f>[2]DB!$K$117</f>
        <v>0</v>
      </c>
      <c r="N142" s="163">
        <f>[2]DB!$L$117</f>
        <v>0</v>
      </c>
      <c r="O142" s="163">
        <f>[2]DB!$M$117</f>
        <v>0</v>
      </c>
      <c r="P142" s="163">
        <f>[2]DB!$N$117</f>
        <v>0</v>
      </c>
      <c r="Q142" s="163">
        <f>[2]DB!$O$117</f>
        <v>0</v>
      </c>
      <c r="R142" s="163">
        <f>[2]DB!$P$117</f>
        <v>0</v>
      </c>
      <c r="S142" s="163">
        <f>[2]DB!$Q$117</f>
        <v>0</v>
      </c>
      <c r="T142" s="163">
        <f>[2]DB!$R$117</f>
        <v>0</v>
      </c>
      <c r="U142" s="163">
        <f>[2]DB!$S$117</f>
        <v>0</v>
      </c>
      <c r="V142" s="163">
        <f>[2]DB!$T$117</f>
        <v>0</v>
      </c>
      <c r="W142" s="163">
        <f>[2]DB!$U$117</f>
        <v>0</v>
      </c>
      <c r="X142" s="163">
        <f>[2]DB!$V$117</f>
        <v>0</v>
      </c>
      <c r="Y142" s="163">
        <f>[2]DB!$W$117</f>
        <v>0</v>
      </c>
      <c r="Z142" s="163">
        <f>[2]DB!$X$117</f>
        <v>0</v>
      </c>
      <c r="AA142" s="163">
        <f>[2]DB!$Y$117</f>
        <v>0</v>
      </c>
      <c r="AB142" s="163">
        <f>[2]DB!$Z$117</f>
        <v>0</v>
      </c>
      <c r="AC142" s="163">
        <f>[2]DB!$AA$117</f>
        <v>0</v>
      </c>
      <c r="AD142" s="163">
        <f>[2]DB!$AB$117</f>
        <v>0</v>
      </c>
      <c r="AE142" s="163">
        <f>[2]DB!$AC$117</f>
        <v>0</v>
      </c>
      <c r="AF142" s="163">
        <f>[2]DB!$AD$117</f>
        <v>0</v>
      </c>
      <c r="AG142" s="163">
        <f>[2]DB!$AE$117</f>
        <v>0</v>
      </c>
      <c r="AH142" s="163">
        <f>[2]DB!$AF$117</f>
        <v>0</v>
      </c>
      <c r="AI142" s="163">
        <f>[2]DB!$AG$117</f>
        <v>0</v>
      </c>
      <c r="AJ142" s="163">
        <f>[2]DB!$AH$117</f>
        <v>0</v>
      </c>
      <c r="AK142" s="163">
        <f>[2]DB!$AI$117</f>
        <v>0</v>
      </c>
      <c r="AL142" s="163">
        <f>[2]DB!$AJ$117</f>
        <v>0</v>
      </c>
      <c r="AM142" s="163">
        <f>[2]DB!$AK$117</f>
        <v>0</v>
      </c>
      <c r="AN142" s="163">
        <f>[2]DB!$AL$117</f>
        <v>0</v>
      </c>
      <c r="AO142" s="163">
        <f>[2]DB!$AM$117</f>
        <v>0</v>
      </c>
      <c r="AP142" s="163">
        <f>[2]DB!$AN$117</f>
        <v>0</v>
      </c>
      <c r="AQ142" s="163">
        <f>[2]DB!$AO$117</f>
        <v>0</v>
      </c>
      <c r="AR142" s="163">
        <f>[2]DB!$AP$117</f>
        <v>0</v>
      </c>
      <c r="AS142" s="163">
        <f>[2]DB!$AQ$117</f>
        <v>0</v>
      </c>
      <c r="AT142" s="163">
        <f>[2]DB!$AR$117</f>
        <v>0</v>
      </c>
      <c r="AU142" s="163">
        <f>[2]DB!$AS$117</f>
        <v>0</v>
      </c>
      <c r="AV142" s="163">
        <f>[2]DB!$AT$117</f>
        <v>0</v>
      </c>
      <c r="AW142" s="163">
        <f>[2]DB!$AU$117</f>
        <v>0</v>
      </c>
      <c r="AX142" s="163">
        <f>[2]DB!$AV$117</f>
        <v>0</v>
      </c>
      <c r="AY142" s="163">
        <f>[2]DB!$AW$117</f>
        <v>0</v>
      </c>
      <c r="AZ142" s="163">
        <f>[2]DB!$AX$117</f>
        <v>0</v>
      </c>
      <c r="BA142" s="163">
        <f>[2]DB!$AY$117</f>
        <v>0</v>
      </c>
      <c r="BB142" s="163">
        <f>[2]DB!$AZ$117</f>
        <v>0</v>
      </c>
      <c r="BC142" s="163">
        <f>[2]DB!$BA$117</f>
        <v>0</v>
      </c>
      <c r="BD142" s="163">
        <f>[2]DB!$BB$117</f>
        <v>0</v>
      </c>
      <c r="BE142" s="163">
        <f>[2]DB!$BC$117</f>
        <v>0</v>
      </c>
      <c r="BF142" s="163">
        <f>[2]DB!$BD$117</f>
        <v>0</v>
      </c>
      <c r="BG142" s="163">
        <f>[2]DB!$BE$117</f>
        <v>0</v>
      </c>
      <c r="BH142" s="163">
        <f>[2]DB!$BF$117</f>
        <v>0</v>
      </c>
      <c r="BI142" s="163">
        <f>[2]DB!$BG$117</f>
        <v>0</v>
      </c>
      <c r="BJ142" s="163">
        <f>[2]DB!$BH$117</f>
        <v>0</v>
      </c>
      <c r="BK142" s="163">
        <f>[2]DB!$BI$117</f>
        <v>0</v>
      </c>
      <c r="BL142" s="163">
        <f>[2]DB!$BJ$117</f>
        <v>0</v>
      </c>
      <c r="BM142" s="163">
        <f>[2]DB!$BK$117</f>
        <v>0</v>
      </c>
      <c r="BN142" s="163">
        <f>[2]DB!$BL$117</f>
        <v>0</v>
      </c>
      <c r="BO142" s="163">
        <f>[2]DB!$BM$117</f>
        <v>0</v>
      </c>
      <c r="BP142" s="163">
        <f>[2]DB!$BN$117</f>
        <v>0</v>
      </c>
      <c r="BQ142" s="163">
        <f>[2]DB!$BO$117</f>
        <v>0</v>
      </c>
      <c r="BR142" s="163">
        <f>[2]DB!$BP$117</f>
        <v>0</v>
      </c>
      <c r="BS142" s="163">
        <f>[2]DB!$BQ$117</f>
        <v>0</v>
      </c>
      <c r="BT142" s="163">
        <f>[2]DB!$BR$117</f>
        <v>0</v>
      </c>
      <c r="BU142" s="163">
        <f>[2]DB!$BS$117</f>
        <v>0</v>
      </c>
      <c r="BV142" s="163">
        <f>[2]DB!$BT$117</f>
        <v>0</v>
      </c>
      <c r="BW142" s="163">
        <f>[2]DB!$BU$117</f>
        <v>0</v>
      </c>
      <c r="BX142" s="163">
        <f>[2]DB!$BV$117</f>
        <v>0</v>
      </c>
      <c r="BY142" s="163">
        <f>[2]DB!$BW$117</f>
        <v>0</v>
      </c>
      <c r="BZ142" s="163">
        <f>[2]DB!$BX$117</f>
        <v>0</v>
      </c>
      <c r="CA142" s="163">
        <f>[2]DB!$BY$117</f>
        <v>0</v>
      </c>
      <c r="CB142" s="163">
        <f>[2]DB!$BZ$117</f>
        <v>0</v>
      </c>
      <c r="CC142" s="163">
        <f>[2]DB!$CA$117</f>
        <v>0</v>
      </c>
      <c r="CD142" s="163">
        <f>[2]DB!$CB$117</f>
        <v>0</v>
      </c>
      <c r="CE142" s="163">
        <f>[2]DB!$CC$117</f>
        <v>0</v>
      </c>
      <c r="CF142" s="163">
        <f>[2]DB!$CD$117</f>
        <v>0</v>
      </c>
      <c r="CG142" s="163">
        <f>[2]DB!$CE$117</f>
        <v>0</v>
      </c>
      <c r="CH142" s="163">
        <f>[2]DB!$CF$117</f>
        <v>0</v>
      </c>
      <c r="CI142" s="163">
        <f>[2]DB!$CG$117</f>
        <v>0</v>
      </c>
      <c r="CJ142" s="163">
        <f>[2]DB!$CH$117</f>
        <v>0</v>
      </c>
      <c r="CK142" s="163">
        <f>[2]DB!$CI$117</f>
        <v>0</v>
      </c>
      <c r="CL142" s="163">
        <f>[2]DB!$CJ$117</f>
        <v>0</v>
      </c>
      <c r="CM142" s="163">
        <f>[2]DB!$CK$117</f>
        <v>0</v>
      </c>
      <c r="CN142" s="163">
        <f>[2]DB!$CL$117</f>
        <v>0</v>
      </c>
      <c r="CO142" s="163">
        <f>[2]DB!$CM$117</f>
        <v>0</v>
      </c>
      <c r="CP142" s="163">
        <f>[2]DB!$CN$117</f>
        <v>0</v>
      </c>
      <c r="CQ142" s="163">
        <f>[2]DB!$CO$117</f>
        <v>0</v>
      </c>
      <c r="CR142" s="163">
        <f>[2]DB!$CP$117</f>
        <v>0</v>
      </c>
      <c r="CS142" s="163">
        <f>[2]DB!$CQ$117</f>
        <v>0</v>
      </c>
      <c r="CT142" s="163">
        <f>[2]DB!$CR$117</f>
        <v>0</v>
      </c>
      <c r="CU142" s="163">
        <f>[2]DB!$CS$117</f>
        <v>0</v>
      </c>
      <c r="CV142" s="163">
        <f>[2]DB!$CT$117</f>
        <v>0</v>
      </c>
      <c r="CW142" s="163">
        <f>[2]DB!$CU$117</f>
        <v>0</v>
      </c>
      <c r="CX142" s="163">
        <f>[2]DB!$CV$117</f>
        <v>0</v>
      </c>
      <c r="CY142" s="169">
        <f>[2]DB!$CW$117</f>
        <v>0</v>
      </c>
      <c r="CZ142" s="174"/>
      <c r="DA142" s="200"/>
      <c r="DB142" s="192"/>
    </row>
    <row r="143" spans="2:106 1161:1255" ht="20.100000000000001" customHeight="1" x14ac:dyDescent="0.25">
      <c r="B143" s="168"/>
      <c r="C143" s="783"/>
      <c r="D143" s="787"/>
      <c r="E143" s="791"/>
      <c r="F143" s="183" t="s">
        <v>81</v>
      </c>
      <c r="G143" s="155" t="str">
        <f>[2]DB!$E$118</f>
        <v>OPERATING</v>
      </c>
      <c r="H143" s="217">
        <f>[2]DB!$F$118</f>
        <v>0</v>
      </c>
      <c r="I143" s="217">
        <f>[2]DB!$G$118</f>
        <v>0</v>
      </c>
      <c r="J143" s="217">
        <f>[2]DB!$H$118</f>
        <v>0</v>
      </c>
      <c r="K143" s="217">
        <f>[2]DB!$I$118</f>
        <v>0</v>
      </c>
      <c r="L143" s="217">
        <f>[2]DB!$J$118</f>
        <v>0</v>
      </c>
      <c r="M143" s="217" t="str">
        <f>[2]DB!$K$118</f>
        <v>s</v>
      </c>
      <c r="N143" s="217" t="str">
        <f>[2]DB!$L$118</f>
        <v>s</v>
      </c>
      <c r="O143" s="217" t="str">
        <f>[2]DB!$M$118</f>
        <v>s</v>
      </c>
      <c r="P143" s="217" t="str">
        <f>[2]DB!$N$118</f>
        <v>s</v>
      </c>
      <c r="Q143" s="217">
        <f>[2]DB!$O$118</f>
        <v>0</v>
      </c>
      <c r="R143" s="217" t="str">
        <f>[2]DB!$P$118</f>
        <v>s</v>
      </c>
      <c r="S143" s="217" t="str">
        <f>[2]DB!$Q$118</f>
        <v>s</v>
      </c>
      <c r="T143" s="217" t="str">
        <f>[2]DB!$R$118</f>
        <v>s</v>
      </c>
      <c r="U143" s="217">
        <f>[2]DB!$S$118</f>
        <v>0</v>
      </c>
      <c r="V143" s="217" t="str">
        <f>[2]DB!$T$118</f>
        <v>s</v>
      </c>
      <c r="W143" s="217" t="str">
        <f>[2]DB!$U$118</f>
        <v>s</v>
      </c>
      <c r="X143" s="217" t="str">
        <f>[2]DB!$V$118</f>
        <v>s</v>
      </c>
      <c r="Y143" s="217">
        <f>[2]DB!$W$118</f>
        <v>0</v>
      </c>
      <c r="Z143" s="217" t="str">
        <f>[2]DB!$X$118</f>
        <v>s</v>
      </c>
      <c r="AA143" s="217" t="str">
        <f>[2]DB!$Y$118</f>
        <v>s</v>
      </c>
      <c r="AB143" s="217" t="str">
        <f>[2]DB!$Z$118</f>
        <v>s</v>
      </c>
      <c r="AC143" s="217">
        <f>[2]DB!$AA$118</f>
        <v>0</v>
      </c>
      <c r="AD143" s="217">
        <f>[2]DB!$AB$118</f>
        <v>0</v>
      </c>
      <c r="AE143" s="217" t="str">
        <f>[2]DB!$AC$118</f>
        <v>c</v>
      </c>
      <c r="AF143" s="217" t="str">
        <f>[2]DB!$AD$118</f>
        <v>c</v>
      </c>
      <c r="AG143" s="217" t="str">
        <f>[2]DB!$AE$118</f>
        <v>c</v>
      </c>
      <c r="AH143" s="217" t="str">
        <f>[2]DB!$AF$118</f>
        <v>c</v>
      </c>
      <c r="AI143" s="217" t="str">
        <f>[2]DB!$AG$118</f>
        <v>c</v>
      </c>
      <c r="AJ143" s="217" t="str">
        <f>[2]DB!$AH$118</f>
        <v>c</v>
      </c>
      <c r="AK143" s="217" t="str">
        <f>[2]DB!$AI$118</f>
        <v>c</v>
      </c>
      <c r="AL143" s="217" t="str">
        <f>[2]DB!$AJ$118</f>
        <v>c</v>
      </c>
      <c r="AM143" s="217" t="str">
        <f>[2]DB!$AK$118</f>
        <v>c</v>
      </c>
      <c r="AN143" s="217" t="str">
        <f>[2]DB!$AL$118</f>
        <v>c</v>
      </c>
      <c r="AO143" s="217" t="str">
        <f>[2]DB!$AM$118</f>
        <v>c</v>
      </c>
      <c r="AP143" s="217" t="str">
        <f>[2]DB!$AN$118</f>
        <v>c</v>
      </c>
      <c r="AQ143" s="217" t="str">
        <f>[2]DB!$AO$118</f>
        <v>c</v>
      </c>
      <c r="AR143" s="217" t="str">
        <f>[2]DB!$AP$118</f>
        <v>c</v>
      </c>
      <c r="AS143" s="217" t="str">
        <f>[2]DB!$AQ$118</f>
        <v>c</v>
      </c>
      <c r="AT143" s="217" t="str">
        <f>[2]DB!$AR$118</f>
        <v>c</v>
      </c>
      <c r="AU143" s="217">
        <f>[2]DB!$AS$118</f>
        <v>0</v>
      </c>
      <c r="AV143" s="217">
        <f>[2]DB!$AT$118</f>
        <v>0</v>
      </c>
      <c r="AW143" s="217">
        <f>[2]DB!$AU$118</f>
        <v>0</v>
      </c>
      <c r="AX143" s="217">
        <f>[2]DB!$AV$118</f>
        <v>0</v>
      </c>
      <c r="AY143" s="217">
        <f>[2]DB!$AW$118</f>
        <v>0</v>
      </c>
      <c r="AZ143" s="217">
        <f>[2]DB!$AX$118</f>
        <v>0</v>
      </c>
      <c r="BA143" s="217" t="str">
        <f>[2]DB!$AY$118</f>
        <v>s</v>
      </c>
      <c r="BB143" s="217" t="str">
        <f>[2]DB!$AZ$118</f>
        <v>s</v>
      </c>
      <c r="BC143" s="217" t="str">
        <f>[2]DB!$BA$118</f>
        <v>s</v>
      </c>
      <c r="BD143" s="217" t="str">
        <f>[2]DB!$BB$118</f>
        <v>s</v>
      </c>
      <c r="BE143" s="217">
        <f>[2]DB!$BC$118</f>
        <v>0</v>
      </c>
      <c r="BF143" s="217" t="str">
        <f>[2]DB!$BD$118</f>
        <v>s</v>
      </c>
      <c r="BG143" s="217" t="str">
        <f>[2]DB!$BE$118</f>
        <v>s</v>
      </c>
      <c r="BH143" s="217" t="str">
        <f>[2]DB!$BF$118</f>
        <v>s</v>
      </c>
      <c r="BI143" s="217">
        <f>[2]DB!$BG$118</f>
        <v>0</v>
      </c>
      <c r="BJ143" s="217" t="str">
        <f>[2]DB!$BH$118</f>
        <v>s</v>
      </c>
      <c r="BK143" s="217" t="str">
        <f>[2]DB!$BI$118</f>
        <v>s</v>
      </c>
      <c r="BL143" s="217" t="str">
        <f>[2]DB!$BJ$118</f>
        <v>s</v>
      </c>
      <c r="BM143" s="217">
        <f>[2]DB!$BK$118</f>
        <v>0</v>
      </c>
      <c r="BN143" s="217" t="str">
        <f>[2]DB!$BL$118</f>
        <v>s</v>
      </c>
      <c r="BO143" s="217" t="str">
        <f>[2]DB!$BM$118</f>
        <v>s</v>
      </c>
      <c r="BP143" s="217" t="str">
        <f>[2]DB!$BN$118</f>
        <v>s</v>
      </c>
      <c r="BQ143" s="217">
        <f>[2]DB!$BO$118</f>
        <v>0</v>
      </c>
      <c r="BR143" s="217" t="str">
        <f>[2]DB!$BP$118</f>
        <v>c</v>
      </c>
      <c r="BS143" s="217" t="str">
        <f>[2]DB!$BQ$118</f>
        <v>c</v>
      </c>
      <c r="BT143" s="217" t="str">
        <f>[2]DB!$BR$118</f>
        <v>c</v>
      </c>
      <c r="BU143" s="217" t="str">
        <f>[2]DB!$BS$118</f>
        <v>c</v>
      </c>
      <c r="BV143" s="217" t="str">
        <f>[2]DB!$BT$118</f>
        <v>c</v>
      </c>
      <c r="BW143" s="217" t="str">
        <f>[2]DB!$BU$118</f>
        <v>c</v>
      </c>
      <c r="BX143" s="217" t="str">
        <f>[2]DB!$BV$118</f>
        <v>c</v>
      </c>
      <c r="BY143" s="217" t="str">
        <f>[2]DB!$BW$118</f>
        <v>c</v>
      </c>
      <c r="BZ143" s="217" t="str">
        <f>[2]DB!$BX$118</f>
        <v>c</v>
      </c>
      <c r="CA143" s="217" t="str">
        <f>[2]DB!$BY$118</f>
        <v>c</v>
      </c>
      <c r="CB143" s="217" t="str">
        <f>[2]DB!$BZ$118</f>
        <v>c</v>
      </c>
      <c r="CC143" s="217" t="str">
        <f>[2]DB!$CA$118</f>
        <v>c</v>
      </c>
      <c r="CD143" s="217" t="str">
        <f>[2]DB!$CB$118</f>
        <v>c</v>
      </c>
      <c r="CE143" s="217" t="str">
        <f>[2]DB!$CC$118</f>
        <v>c</v>
      </c>
      <c r="CF143" s="217" t="str">
        <f>[2]DB!$CD$118</f>
        <v>c</v>
      </c>
      <c r="CG143" s="217" t="str">
        <f>[2]DB!$CE$118</f>
        <v>c</v>
      </c>
      <c r="CH143" s="217">
        <f>[2]DB!$CF$118</f>
        <v>0</v>
      </c>
      <c r="CI143" s="217">
        <f>[2]DB!$CG$118</f>
        <v>0</v>
      </c>
      <c r="CJ143" s="217">
        <f>[2]DB!$CH$118</f>
        <v>0</v>
      </c>
      <c r="CK143" s="217">
        <f>[2]DB!$CI$118</f>
        <v>0</v>
      </c>
      <c r="CL143" s="217">
        <f>[2]DB!$CJ$118</f>
        <v>0</v>
      </c>
      <c r="CM143" s="217">
        <f>[2]DB!$CK$118</f>
        <v>0</v>
      </c>
      <c r="CN143" s="217" t="str">
        <f>[2]DB!$CL$118</f>
        <v>s</v>
      </c>
      <c r="CO143" s="217" t="str">
        <f>[2]DB!$CM$118</f>
        <v>s</v>
      </c>
      <c r="CP143" s="217" t="str">
        <f>[2]DB!$CN$118</f>
        <v>s</v>
      </c>
      <c r="CQ143" s="217" t="str">
        <f>[2]DB!$CO$118</f>
        <v>s</v>
      </c>
      <c r="CR143" s="217">
        <f>[2]DB!$CP$118</f>
        <v>0</v>
      </c>
      <c r="CS143" s="217" t="str">
        <f>[2]DB!$CQ$118</f>
        <v>s</v>
      </c>
      <c r="CT143" s="217" t="str">
        <f>[2]DB!$CR$118</f>
        <v>s</v>
      </c>
      <c r="CU143" s="217" t="str">
        <f>[2]DB!$CS$118</f>
        <v>s</v>
      </c>
      <c r="CV143" s="217">
        <f>[2]DB!$CT$118</f>
        <v>0</v>
      </c>
      <c r="CW143" s="217" t="str">
        <f>[2]DB!$CU$118</f>
        <v>s</v>
      </c>
      <c r="CX143" s="217" t="str">
        <f>[2]DB!$CV$118</f>
        <v>s</v>
      </c>
      <c r="CY143" s="218" t="str">
        <f>[2]DB!$CW$118</f>
        <v>s</v>
      </c>
      <c r="CZ143" s="219"/>
      <c r="DA143" s="200"/>
      <c r="DB143" s="192"/>
    </row>
    <row r="144" spans="2:106 1161:1255" ht="20.100000000000001" customHeight="1" x14ac:dyDescent="0.25">
      <c r="B144" s="168"/>
      <c r="C144" s="783"/>
      <c r="D144" s="787" t="s">
        <v>82</v>
      </c>
      <c r="E144" s="791"/>
      <c r="F144" s="184" t="s">
        <v>83</v>
      </c>
      <c r="G144" s="156">
        <f>[2]DB!$E$119</f>
        <v>0</v>
      </c>
      <c r="H144" s="162" t="str">
        <f>[2]DB!$F$119</f>
        <v>ca</v>
      </c>
      <c r="I144" s="163" t="str">
        <f>[2]DB!$G$119</f>
        <v>ca</v>
      </c>
      <c r="J144" s="163" t="str">
        <f>[2]DB!$H$119</f>
        <v>ca</v>
      </c>
      <c r="K144" s="163" t="str">
        <f>[2]DB!$I$119</f>
        <v>ca</v>
      </c>
      <c r="L144" s="163" t="str">
        <f>[2]DB!$J$119</f>
        <v>ca</v>
      </c>
      <c r="M144" s="163" t="str">
        <f>[2]DB!$K$119</f>
        <v>ca</v>
      </c>
      <c r="N144" s="163" t="str">
        <f>[2]DB!$L$119</f>
        <v>ca</v>
      </c>
      <c r="O144" s="163" t="str">
        <f>[2]DB!$M$119</f>
        <v>ca</v>
      </c>
      <c r="P144" s="163" t="str">
        <f>[2]DB!$N$119</f>
        <v>ca</v>
      </c>
      <c r="Q144" s="163" t="str">
        <f>[2]DB!$O$119</f>
        <v>ca</v>
      </c>
      <c r="R144" s="163" t="str">
        <f>[2]DB!$P$119</f>
        <v>ca</v>
      </c>
      <c r="S144" s="163" t="str">
        <f>[2]DB!$Q$119</f>
        <v>ca</v>
      </c>
      <c r="T144" s="163" t="str">
        <f>[2]DB!$R$119</f>
        <v>ca</v>
      </c>
      <c r="U144" s="163" t="str">
        <f>[2]DB!$S$119</f>
        <v>ca</v>
      </c>
      <c r="V144" s="163" t="str">
        <f>[2]DB!$T$119</f>
        <v>ca</v>
      </c>
      <c r="W144" s="163" t="str">
        <f>[2]DB!$U$119</f>
        <v>ca</v>
      </c>
      <c r="X144" s="163" t="str">
        <f>[2]DB!$V$119</f>
        <v>ca</v>
      </c>
      <c r="Y144" s="163" t="str">
        <f>[2]DB!$W$119</f>
        <v>ca</v>
      </c>
      <c r="Z144" s="163" t="str">
        <f>[2]DB!$X$119</f>
        <v>ca</v>
      </c>
      <c r="AA144" s="163" t="str">
        <f>[2]DB!$Y$119</f>
        <v>ca</v>
      </c>
      <c r="AB144" s="163" t="str">
        <f>[2]DB!$Z$119</f>
        <v>ca</v>
      </c>
      <c r="AC144" s="163" t="str">
        <f>[2]DB!$AA$119</f>
        <v>ca</v>
      </c>
      <c r="AD144" s="163" t="str">
        <f>[2]DB!$AB$119</f>
        <v>ca</v>
      </c>
      <c r="AE144" s="163" t="str">
        <f>[2]DB!$AC$119</f>
        <v>ca</v>
      </c>
      <c r="AF144" s="163">
        <f>[2]DB!$AD$119</f>
        <v>0</v>
      </c>
      <c r="AG144" s="163">
        <f>[2]DB!$AE$119</f>
        <v>0</v>
      </c>
      <c r="AH144" s="163">
        <f>[2]DB!$AF$119</f>
        <v>0</v>
      </c>
      <c r="AI144" s="163">
        <f>[2]DB!$AG$119</f>
        <v>0</v>
      </c>
      <c r="AJ144" s="163">
        <f>[2]DB!$AH$119</f>
        <v>0</v>
      </c>
      <c r="AK144" s="163">
        <f>[2]DB!$AI$119</f>
        <v>0</v>
      </c>
      <c r="AL144" s="163">
        <f>[2]DB!$AJ$119</f>
        <v>0</v>
      </c>
      <c r="AM144" s="163">
        <f>[2]DB!$AK$119</f>
        <v>0</v>
      </c>
      <c r="AN144" s="163">
        <f>[2]DB!$AL$119</f>
        <v>0</v>
      </c>
      <c r="AO144" s="163">
        <f>[2]DB!$AM$119</f>
        <v>0</v>
      </c>
      <c r="AP144" s="163">
        <f>[2]DB!$AN$119</f>
        <v>0</v>
      </c>
      <c r="AQ144" s="163">
        <f>[2]DB!$AO$119</f>
        <v>0</v>
      </c>
      <c r="AR144" s="163">
        <f>[2]DB!$AP$119</f>
        <v>0</v>
      </c>
      <c r="AS144" s="163">
        <f>[2]DB!$AQ$119</f>
        <v>0</v>
      </c>
      <c r="AT144" s="163">
        <f>[2]DB!$AR$119</f>
        <v>0</v>
      </c>
      <c r="AU144" s="163">
        <f>[2]DB!$AS$119</f>
        <v>0</v>
      </c>
      <c r="AV144" s="163">
        <f>[2]DB!$AT$119</f>
        <v>0</v>
      </c>
      <c r="AW144" s="163">
        <f>[2]DB!$AU$119</f>
        <v>0</v>
      </c>
      <c r="AX144" s="163">
        <f>[2]DB!$AV$119</f>
        <v>0</v>
      </c>
      <c r="AY144" s="163">
        <f>[2]DB!$AW$119</f>
        <v>0</v>
      </c>
      <c r="AZ144" s="163">
        <f>[2]DB!$AX$119</f>
        <v>0</v>
      </c>
      <c r="BA144" s="163">
        <f>[2]DB!$AY$119</f>
        <v>0</v>
      </c>
      <c r="BB144" s="163">
        <f>[2]DB!$AZ$119</f>
        <v>0</v>
      </c>
      <c r="BC144" s="163">
        <f>[2]DB!$BA$119</f>
        <v>0</v>
      </c>
      <c r="BD144" s="163">
        <f>[2]DB!$BB$119</f>
        <v>0</v>
      </c>
      <c r="BE144" s="163">
        <f>[2]DB!$BC$119</f>
        <v>0</v>
      </c>
      <c r="BF144" s="163">
        <f>[2]DB!$BD$119</f>
        <v>0</v>
      </c>
      <c r="BG144" s="163">
        <f>[2]DB!$BE$119</f>
        <v>0</v>
      </c>
      <c r="BH144" s="163">
        <f>[2]DB!$BF$119</f>
        <v>0</v>
      </c>
      <c r="BI144" s="163">
        <f>[2]DB!$BG$119</f>
        <v>0</v>
      </c>
      <c r="BJ144" s="163">
        <f>[2]DB!$BH$119</f>
        <v>0</v>
      </c>
      <c r="BK144" s="163">
        <f>[2]DB!$BI$119</f>
        <v>0</v>
      </c>
      <c r="BL144" s="163">
        <f>[2]DB!$BJ$119</f>
        <v>0</v>
      </c>
      <c r="BM144" s="163">
        <f>[2]DB!$BK$119</f>
        <v>0</v>
      </c>
      <c r="BN144" s="163">
        <f>[2]DB!$BL$119</f>
        <v>0</v>
      </c>
      <c r="BO144" s="163">
        <f>[2]DB!$BM$119</f>
        <v>0</v>
      </c>
      <c r="BP144" s="163">
        <f>[2]DB!$BN$119</f>
        <v>0</v>
      </c>
      <c r="BQ144" s="163">
        <f>[2]DB!$BO$119</f>
        <v>0</v>
      </c>
      <c r="BR144" s="163">
        <f>[2]DB!$BP$119</f>
        <v>0</v>
      </c>
      <c r="BS144" s="163">
        <f>[2]DB!$BQ$119</f>
        <v>0</v>
      </c>
      <c r="BT144" s="163">
        <f>[2]DB!$BR$119</f>
        <v>0</v>
      </c>
      <c r="BU144" s="163">
        <f>[2]DB!$BS$119</f>
        <v>0</v>
      </c>
      <c r="BV144" s="163">
        <f>[2]DB!$BT$119</f>
        <v>0</v>
      </c>
      <c r="BW144" s="163">
        <f>[2]DB!$BU$119</f>
        <v>0</v>
      </c>
      <c r="BX144" s="163">
        <f>[2]DB!$BV$119</f>
        <v>0</v>
      </c>
      <c r="BY144" s="163">
        <f>[2]DB!$BW$119</f>
        <v>0</v>
      </c>
      <c r="BZ144" s="163">
        <f>[2]DB!$BX$119</f>
        <v>0</v>
      </c>
      <c r="CA144" s="163">
        <f>[2]DB!$BY$119</f>
        <v>0</v>
      </c>
      <c r="CB144" s="163">
        <f>[2]DB!$BZ$119</f>
        <v>0</v>
      </c>
      <c r="CC144" s="163">
        <f>[2]DB!$CA$119</f>
        <v>0</v>
      </c>
      <c r="CD144" s="163">
        <f>[2]DB!$CB$119</f>
        <v>0</v>
      </c>
      <c r="CE144" s="163">
        <f>[2]DB!$CC$119</f>
        <v>0</v>
      </c>
      <c r="CF144" s="163">
        <f>[2]DB!$CD$119</f>
        <v>0</v>
      </c>
      <c r="CG144" s="163">
        <f>[2]DB!$CE$119</f>
        <v>0</v>
      </c>
      <c r="CH144" s="163">
        <f>[2]DB!$CF$119</f>
        <v>0</v>
      </c>
      <c r="CI144" s="163">
        <f>[2]DB!$CG$119</f>
        <v>0</v>
      </c>
      <c r="CJ144" s="163">
        <f>[2]DB!$CH$119</f>
        <v>0</v>
      </c>
      <c r="CK144" s="163">
        <f>[2]DB!$CI$119</f>
        <v>0</v>
      </c>
      <c r="CL144" s="163">
        <f>[2]DB!$CJ$119</f>
        <v>0</v>
      </c>
      <c r="CM144" s="163">
        <f>[2]DB!$CK$119</f>
        <v>0</v>
      </c>
      <c r="CN144" s="163">
        <f>[2]DB!$CL$119</f>
        <v>0</v>
      </c>
      <c r="CO144" s="163">
        <f>[2]DB!$CM$119</f>
        <v>0</v>
      </c>
      <c r="CP144" s="163">
        <f>[2]DB!$CN$119</f>
        <v>0</v>
      </c>
      <c r="CQ144" s="163">
        <f>[2]DB!$CO$119</f>
        <v>0</v>
      </c>
      <c r="CR144" s="163">
        <f>[2]DB!$CP$119</f>
        <v>0</v>
      </c>
      <c r="CS144" s="163">
        <f>[2]DB!$CQ$119</f>
        <v>0</v>
      </c>
      <c r="CT144" s="163">
        <f>[2]DB!$CR$119</f>
        <v>0</v>
      </c>
      <c r="CU144" s="163">
        <f>[2]DB!$CS$119</f>
        <v>0</v>
      </c>
      <c r="CV144" s="163">
        <f>[2]DB!$CT$119</f>
        <v>0</v>
      </c>
      <c r="CW144" s="163">
        <f>[2]DB!$CU$119</f>
        <v>0</v>
      </c>
      <c r="CX144" s="163">
        <f>[2]DB!$CV$119</f>
        <v>0</v>
      </c>
      <c r="CY144" s="169">
        <f>[2]DB!$CW$119</f>
        <v>0</v>
      </c>
      <c r="CZ144" s="174"/>
      <c r="DA144" s="200"/>
      <c r="DB144" s="192"/>
    </row>
    <row r="145" spans="2:106 1257:1447" ht="20.100000000000001" customHeight="1" thickBot="1" x14ac:dyDescent="0.3">
      <c r="B145" s="168"/>
      <c r="C145" s="784"/>
      <c r="D145" s="792"/>
      <c r="E145" s="793"/>
      <c r="F145" s="187" t="s">
        <v>84</v>
      </c>
      <c r="G145" s="188">
        <f>[2]DB!$E$120</f>
        <v>0</v>
      </c>
      <c r="H145" s="178">
        <f>[2]DB!$F$120</f>
        <v>0</v>
      </c>
      <c r="I145" s="178">
        <f>[2]DB!$G$120</f>
        <v>0</v>
      </c>
      <c r="J145" s="178">
        <f>[2]DB!$H$120</f>
        <v>0</v>
      </c>
      <c r="K145" s="178">
        <f>[2]DB!$I$120</f>
        <v>0</v>
      </c>
      <c r="L145" s="178">
        <f>[2]DB!$J$120</f>
        <v>0</v>
      </c>
      <c r="M145" s="178">
        <f>[2]DB!$K$120</f>
        <v>0</v>
      </c>
      <c r="N145" s="178">
        <f>[2]DB!$L$120</f>
        <v>0</v>
      </c>
      <c r="O145" s="178">
        <f>[2]DB!$M$120</f>
        <v>0</v>
      </c>
      <c r="P145" s="178">
        <f>[2]DB!$N$120</f>
        <v>0</v>
      </c>
      <c r="Q145" s="178">
        <f>[2]DB!$O$120</f>
        <v>0</v>
      </c>
      <c r="R145" s="178">
        <f>[2]DB!$P$120</f>
        <v>0</v>
      </c>
      <c r="S145" s="178">
        <f>[2]DB!$Q$120</f>
        <v>0</v>
      </c>
      <c r="T145" s="178">
        <f>[2]DB!$R$120</f>
        <v>0</v>
      </c>
      <c r="U145" s="178">
        <f>[2]DB!$S$120</f>
        <v>0</v>
      </c>
      <c r="V145" s="178">
        <f>[2]DB!$T$120</f>
        <v>0</v>
      </c>
      <c r="W145" s="178">
        <f>[2]DB!$U$120</f>
        <v>0</v>
      </c>
      <c r="X145" s="178">
        <f>[2]DB!$V$120</f>
        <v>0</v>
      </c>
      <c r="Y145" s="178">
        <f>[2]DB!$W$120</f>
        <v>0</v>
      </c>
      <c r="Z145" s="178">
        <f>[2]DB!$X$120</f>
        <v>0</v>
      </c>
      <c r="AA145" s="178">
        <f>[2]DB!$Y$120</f>
        <v>0</v>
      </c>
      <c r="AB145" s="178">
        <f>[2]DB!$Z$120</f>
        <v>0</v>
      </c>
      <c r="AC145" s="178">
        <f>[2]DB!$AA$120</f>
        <v>0</v>
      </c>
      <c r="AD145" s="178">
        <f>[2]DB!$AB$120</f>
        <v>0</v>
      </c>
      <c r="AE145" s="178">
        <f>[2]DB!$AC$120</f>
        <v>0</v>
      </c>
      <c r="AF145" s="178">
        <f>[2]DB!$AD$120</f>
        <v>0</v>
      </c>
      <c r="AG145" s="178">
        <f>[2]DB!$AE$120</f>
        <v>0</v>
      </c>
      <c r="AH145" s="178">
        <f>[2]DB!$AF$120</f>
        <v>0</v>
      </c>
      <c r="AI145" s="178">
        <f>[2]DB!$AG$120</f>
        <v>0</v>
      </c>
      <c r="AJ145" s="178">
        <f>[2]DB!$AH$120</f>
        <v>0</v>
      </c>
      <c r="AK145" s="178">
        <f>[2]DB!$AI$120</f>
        <v>0</v>
      </c>
      <c r="AL145" s="178">
        <f>[2]DB!$AJ$120</f>
        <v>0</v>
      </c>
      <c r="AM145" s="178">
        <f>[2]DB!$AK$120</f>
        <v>0</v>
      </c>
      <c r="AN145" s="178">
        <f>[2]DB!$AL$120</f>
        <v>0</v>
      </c>
      <c r="AO145" s="178">
        <f>[2]DB!$AM$120</f>
        <v>0</v>
      </c>
      <c r="AP145" s="178">
        <f>[2]DB!$AN$120</f>
        <v>0</v>
      </c>
      <c r="AQ145" s="178">
        <f>[2]DB!$AO$120</f>
        <v>0</v>
      </c>
      <c r="AR145" s="178">
        <f>[2]DB!$AP$120</f>
        <v>0</v>
      </c>
      <c r="AS145" s="178">
        <f>[2]DB!$AQ$120</f>
        <v>0</v>
      </c>
      <c r="AT145" s="178">
        <f>[2]DB!$AR$120</f>
        <v>0</v>
      </c>
      <c r="AU145" s="178">
        <f>[2]DB!$AS$120</f>
        <v>0</v>
      </c>
      <c r="AV145" s="178">
        <f>[2]DB!$AT$120</f>
        <v>0</v>
      </c>
      <c r="AW145" s="178">
        <f>[2]DB!$AU$120</f>
        <v>0</v>
      </c>
      <c r="AX145" s="178" t="str">
        <f>[2]DB!$AV$120</f>
        <v>r</v>
      </c>
      <c r="AY145" s="178" t="str">
        <f>[2]DB!$AW$120</f>
        <v>r</v>
      </c>
      <c r="AZ145" s="178" t="str">
        <f>[2]DB!$AX$120</f>
        <v>r</v>
      </c>
      <c r="BA145" s="178" t="str">
        <f>[2]DB!$AY$120</f>
        <v>r</v>
      </c>
      <c r="BB145" s="178" t="str">
        <f>[2]DB!$AZ$120</f>
        <v>r</v>
      </c>
      <c r="BC145" s="178" t="str">
        <f>[2]DB!$BA$120</f>
        <v>r</v>
      </c>
      <c r="BD145" s="178" t="str">
        <f>[2]DB!$BB$120</f>
        <v>r</v>
      </c>
      <c r="BE145" s="178" t="str">
        <f>[2]DB!$BC$120</f>
        <v>r</v>
      </c>
      <c r="BF145" s="178" t="str">
        <f>[2]DB!$BD$120</f>
        <v>r</v>
      </c>
      <c r="BG145" s="178" t="str">
        <f>[2]DB!$BE$120</f>
        <v>r</v>
      </c>
      <c r="BH145" s="178" t="str">
        <f>[2]DB!$BF$120</f>
        <v>r</v>
      </c>
      <c r="BI145" s="178" t="str">
        <f>[2]DB!$BG$120</f>
        <v>r</v>
      </c>
      <c r="BJ145" s="178" t="str">
        <f>[2]DB!$BH$120</f>
        <v>r</v>
      </c>
      <c r="BK145" s="178" t="str">
        <f>[2]DB!$BI$120</f>
        <v>r</v>
      </c>
      <c r="BL145" s="178" t="str">
        <f>[2]DB!$BJ$120</f>
        <v>r</v>
      </c>
      <c r="BM145" s="178" t="str">
        <f>[2]DB!$BK$120</f>
        <v>r</v>
      </c>
      <c r="BN145" s="178" t="str">
        <f>[2]DB!$BL$120</f>
        <v>r</v>
      </c>
      <c r="BO145" s="178" t="str">
        <f>[2]DB!$BM$120</f>
        <v>r</v>
      </c>
      <c r="BP145" s="178" t="str">
        <f>[2]DB!$BN$120</f>
        <v>r</v>
      </c>
      <c r="BQ145" s="178" t="str">
        <f>[2]DB!$BO$120</f>
        <v>r</v>
      </c>
      <c r="BR145" s="178" t="str">
        <f>[2]DB!$BP$120</f>
        <v>r</v>
      </c>
      <c r="BS145" s="178" t="str">
        <f>[2]DB!$BQ$120</f>
        <v>r</v>
      </c>
      <c r="BT145" s="178" t="str">
        <f>[2]DB!$BR$120</f>
        <v>r</v>
      </c>
      <c r="BU145" s="178" t="str">
        <f>[2]DB!$BS$120</f>
        <v>r</v>
      </c>
      <c r="BV145" s="178">
        <f>[2]DB!$BT$120</f>
        <v>0</v>
      </c>
      <c r="BW145" s="178" t="str">
        <f>[2]DB!$BU$120</f>
        <v>ca</v>
      </c>
      <c r="BX145" s="178" t="str">
        <f>[2]DB!$BV$120</f>
        <v>ca</v>
      </c>
      <c r="BY145" s="178" t="str">
        <f>[2]DB!$BW$120</f>
        <v>ca</v>
      </c>
      <c r="BZ145" s="178" t="str">
        <f>[2]DB!$BX$120</f>
        <v>ca</v>
      </c>
      <c r="CA145" s="178" t="str">
        <f>[2]DB!$BY$120</f>
        <v>ca</v>
      </c>
      <c r="CB145" s="178" t="str">
        <f>[2]DB!$BZ$120</f>
        <v>ca</v>
      </c>
      <c r="CC145" s="178" t="str">
        <f>[2]DB!$CA$120</f>
        <v>ca</v>
      </c>
      <c r="CD145" s="178" t="str">
        <f>[2]DB!$CB$120</f>
        <v>ca</v>
      </c>
      <c r="CE145" s="178" t="str">
        <f>[2]DB!$CC$120</f>
        <v>ca</v>
      </c>
      <c r="CF145" s="178" t="str">
        <f>[2]DB!$CD$120</f>
        <v>ca</v>
      </c>
      <c r="CG145" s="178" t="str">
        <f>[2]DB!$CE$120</f>
        <v>ca</v>
      </c>
      <c r="CH145" s="178" t="str">
        <f>[2]DB!$CF$120</f>
        <v>ca</v>
      </c>
      <c r="CI145" s="178" t="str">
        <f>[2]DB!$CG$120</f>
        <v>ca</v>
      </c>
      <c r="CJ145" s="178" t="str">
        <f>[2]DB!$CH$120</f>
        <v>ca</v>
      </c>
      <c r="CK145" s="178" t="str">
        <f>[2]DB!$CI$120</f>
        <v>ca</v>
      </c>
      <c r="CL145" s="178" t="str">
        <f>[2]DB!$CJ$120</f>
        <v>ca</v>
      </c>
      <c r="CM145" s="178" t="str">
        <f>[2]DB!$CK$120</f>
        <v>ca</v>
      </c>
      <c r="CN145" s="178" t="str">
        <f>[2]DB!$CL$120</f>
        <v>ca</v>
      </c>
      <c r="CO145" s="178" t="str">
        <f>[2]DB!$CM$120</f>
        <v>ca</v>
      </c>
      <c r="CP145" s="178" t="str">
        <f>[2]DB!$CN$120</f>
        <v>ca</v>
      </c>
      <c r="CQ145" s="178" t="str">
        <f>[2]DB!$CO$120</f>
        <v>ca</v>
      </c>
      <c r="CR145" s="178" t="str">
        <f>[2]DB!$CP$120</f>
        <v>ca</v>
      </c>
      <c r="CS145" s="178" t="str">
        <f>[2]DB!$CQ$120</f>
        <v>ca</v>
      </c>
      <c r="CT145" s="178" t="str">
        <f>[2]DB!$CR$120</f>
        <v>ca</v>
      </c>
      <c r="CU145" s="178">
        <f>[2]DB!$CS$120</f>
        <v>0</v>
      </c>
      <c r="CV145" s="178">
        <f>[2]DB!$CT$120</f>
        <v>0</v>
      </c>
      <c r="CW145" s="178">
        <f>[2]DB!$CU$120</f>
        <v>0</v>
      </c>
      <c r="CX145" s="178">
        <f>[2]DB!$CV$120</f>
        <v>0</v>
      </c>
      <c r="CY145" s="179">
        <f>[2]DB!$CW$120</f>
        <v>0</v>
      </c>
      <c r="CZ145" s="180"/>
      <c r="DA145" s="200"/>
      <c r="DB145" s="192"/>
    </row>
    <row r="146" spans="2:106 1257:1447" ht="20.100000000000001" customHeight="1" x14ac:dyDescent="0.25">
      <c r="B146" s="168"/>
      <c r="C146" s="782">
        <v>14</v>
      </c>
      <c r="D146" s="796" t="s">
        <v>237</v>
      </c>
      <c r="E146" s="797"/>
      <c r="F146" s="189" t="s">
        <v>89</v>
      </c>
      <c r="G146" s="190" t="s">
        <v>91</v>
      </c>
      <c r="H146" s="798">
        <f>[2]DB!$F$121</f>
        <v>112</v>
      </c>
      <c r="I146" s="799"/>
      <c r="J146" s="799">
        <f>[2]DB!$H$121</f>
        <v>112</v>
      </c>
      <c r="K146" s="799"/>
      <c r="L146" s="799">
        <f>[2]DB!$J$121</f>
        <v>112</v>
      </c>
      <c r="M146" s="799"/>
      <c r="N146" s="799">
        <f>[2]DB!$L$121</f>
        <v>112</v>
      </c>
      <c r="O146" s="799"/>
      <c r="P146" s="799">
        <f>[2]DB!$N$121</f>
        <v>112</v>
      </c>
      <c r="Q146" s="799"/>
      <c r="R146" s="799">
        <f>[2]DB!$P$121</f>
        <v>112</v>
      </c>
      <c r="S146" s="799"/>
      <c r="T146" s="799">
        <f>[2]DB!$R$121</f>
        <v>112</v>
      </c>
      <c r="U146" s="799"/>
      <c r="V146" s="799">
        <f>[2]DB!$T$121</f>
        <v>112</v>
      </c>
      <c r="W146" s="799"/>
      <c r="X146" s="799">
        <f>[2]DB!$V$121</f>
        <v>112</v>
      </c>
      <c r="Y146" s="799"/>
      <c r="Z146" s="799">
        <f>[2]DB!$X$121</f>
        <v>112</v>
      </c>
      <c r="AA146" s="799"/>
      <c r="AB146" s="799">
        <f>[2]DB!$Z$121</f>
        <v>112</v>
      </c>
      <c r="AC146" s="799"/>
      <c r="AD146" s="799">
        <f>[2]DB!$AB$121</f>
        <v>112</v>
      </c>
      <c r="AE146" s="799"/>
      <c r="AF146" s="799">
        <f>[2]DB!$AD$121</f>
        <v>112</v>
      </c>
      <c r="AG146" s="799"/>
      <c r="AH146" s="799">
        <f>[2]DB!$AF$121</f>
        <v>112</v>
      </c>
      <c r="AI146" s="799"/>
      <c r="AJ146" s="799">
        <f>[2]DB!$AH$121</f>
        <v>0</v>
      </c>
      <c r="AK146" s="799"/>
      <c r="AL146" s="799">
        <f>[2]DB!$AJ$121</f>
        <v>0</v>
      </c>
      <c r="AM146" s="799"/>
      <c r="AN146" s="799">
        <f>[2]DB!$AL$121</f>
        <v>112</v>
      </c>
      <c r="AO146" s="799"/>
      <c r="AP146" s="799">
        <f>[2]DB!$AN$121</f>
        <v>112</v>
      </c>
      <c r="AQ146" s="799"/>
      <c r="AR146" s="799">
        <f>[2]DB!$AP$121</f>
        <v>112</v>
      </c>
      <c r="AS146" s="799"/>
      <c r="AT146" s="799">
        <f>[2]DB!$AR$121</f>
        <v>112</v>
      </c>
      <c r="AU146" s="799"/>
      <c r="AV146" s="799">
        <f>[2]DB!$AT$121</f>
        <v>112</v>
      </c>
      <c r="AW146" s="799"/>
      <c r="AX146" s="799">
        <f>[2]DB!$AV$121</f>
        <v>112</v>
      </c>
      <c r="AY146" s="799"/>
      <c r="AZ146" s="799">
        <f>[2]DB!$AX$121</f>
        <v>112</v>
      </c>
      <c r="BA146" s="799"/>
      <c r="BB146" s="799">
        <f>[2]DB!$AZ$121</f>
        <v>112</v>
      </c>
      <c r="BC146" s="799"/>
      <c r="BD146" s="799">
        <f>[2]DB!$BB$121</f>
        <v>112</v>
      </c>
      <c r="BE146" s="799"/>
      <c r="BF146" s="799">
        <f>[2]DB!$BD$121</f>
        <v>112</v>
      </c>
      <c r="BG146" s="799"/>
      <c r="BH146" s="799">
        <f>[2]DB!$BF$121</f>
        <v>112</v>
      </c>
      <c r="BI146" s="799"/>
      <c r="BJ146" s="799">
        <f>[2]DB!$BH$121</f>
        <v>112</v>
      </c>
      <c r="BK146" s="799"/>
      <c r="BL146" s="799">
        <f>[2]DB!$BJ$121</f>
        <v>112</v>
      </c>
      <c r="BM146" s="799"/>
      <c r="BN146" s="799">
        <f>[2]DB!$BL$121</f>
        <v>112</v>
      </c>
      <c r="BO146" s="799"/>
      <c r="BP146" s="799">
        <f>[2]DB!$BN$121</f>
        <v>112</v>
      </c>
      <c r="BQ146" s="799"/>
      <c r="BR146" s="799">
        <f>[2]DB!$BP$121</f>
        <v>112</v>
      </c>
      <c r="BS146" s="799"/>
      <c r="BT146" s="799">
        <f>[2]DB!$BR$121</f>
        <v>112</v>
      </c>
      <c r="BU146" s="799"/>
      <c r="BV146" s="799">
        <f>[2]DB!$BT$121</f>
        <v>112</v>
      </c>
      <c r="BW146" s="799"/>
      <c r="BX146" s="799">
        <f>[2]DB!$BV$121</f>
        <v>112</v>
      </c>
      <c r="BY146" s="799"/>
      <c r="BZ146" s="799">
        <f>[2]DB!$BX$121</f>
        <v>112</v>
      </c>
      <c r="CA146" s="799"/>
      <c r="CB146" s="799">
        <f>[2]DB!$BZ$121</f>
        <v>112</v>
      </c>
      <c r="CC146" s="799"/>
      <c r="CD146" s="799">
        <f>[2]DB!$CB$121</f>
        <v>112</v>
      </c>
      <c r="CE146" s="799"/>
      <c r="CF146" s="799">
        <f>[2]DB!$CD$121</f>
        <v>112</v>
      </c>
      <c r="CG146" s="799"/>
      <c r="CH146" s="799">
        <f>[2]DB!$CF$121</f>
        <v>112</v>
      </c>
      <c r="CI146" s="799"/>
      <c r="CJ146" s="799">
        <f>[2]DB!$CH$121</f>
        <v>112</v>
      </c>
      <c r="CK146" s="799"/>
      <c r="CL146" s="799">
        <f>[2]DB!$CJ$121</f>
        <v>112</v>
      </c>
      <c r="CM146" s="799"/>
      <c r="CN146" s="799">
        <f>[2]DB!$CL$121</f>
        <v>112</v>
      </c>
      <c r="CO146" s="799"/>
      <c r="CP146" s="799">
        <f>[2]DB!$CN$121</f>
        <v>112</v>
      </c>
      <c r="CQ146" s="799"/>
      <c r="CR146" s="799">
        <f>[2]DB!$CP$121</f>
        <v>112</v>
      </c>
      <c r="CS146" s="799"/>
      <c r="CT146" s="799">
        <f>[2]DB!$CR$121</f>
        <v>112</v>
      </c>
      <c r="CU146" s="799"/>
      <c r="CV146" s="799">
        <f>[2]DB!$CT$121</f>
        <v>112</v>
      </c>
      <c r="CW146" s="799"/>
      <c r="CX146" s="799">
        <f>[2]DB!$CV$121</f>
        <v>112</v>
      </c>
      <c r="CY146" s="800"/>
      <c r="CZ146" s="177"/>
      <c r="DA146" s="200"/>
      <c r="DB146" s="192"/>
      <c r="AVI146" s="3">
        <f>[3]DB!$AVF$166</f>
        <v>0</v>
      </c>
      <c r="AVK146" s="3">
        <f>[3]DB!$AVH$166</f>
        <v>0</v>
      </c>
      <c r="AVM146" s="3">
        <f>[3]DB!$AVJ$166</f>
        <v>0</v>
      </c>
      <c r="AVO146" s="3">
        <f>[3]DB!$AVL$166</f>
        <v>0</v>
      </c>
      <c r="AVQ146" s="3">
        <f>[3]DB!$AVN$166</f>
        <v>0</v>
      </c>
      <c r="AVS146" s="3">
        <f>[3]DB!$AVP$166</f>
        <v>0</v>
      </c>
      <c r="AVU146" s="3">
        <f>[3]DB!$AVR$166</f>
        <v>0</v>
      </c>
      <c r="AVW146" s="3">
        <f>[3]DB!$AVT$166</f>
        <v>0</v>
      </c>
      <c r="AVY146" s="3">
        <f>[3]DB!$AVV$166</f>
        <v>0</v>
      </c>
      <c r="AWA146" s="3">
        <f>[3]DB!$AVX$166</f>
        <v>0</v>
      </c>
      <c r="AWC146" s="3">
        <f>[3]DB!$AVZ$166</f>
        <v>0</v>
      </c>
      <c r="AWE146" s="3">
        <f>[3]DB!$AWB$166</f>
        <v>0</v>
      </c>
      <c r="AWG146" s="3">
        <f>[3]DB!$AWD$166</f>
        <v>0</v>
      </c>
      <c r="AWI146" s="3">
        <f>[3]DB!$AWF$166</f>
        <v>0</v>
      </c>
      <c r="AWK146" s="3">
        <f>[3]DB!$AWH$166</f>
        <v>0</v>
      </c>
      <c r="AWM146" s="3">
        <f>[3]DB!$AWJ$166</f>
        <v>0</v>
      </c>
      <c r="AWO146" s="3">
        <f>[3]DB!$AWL$166</f>
        <v>0</v>
      </c>
      <c r="AWQ146" s="3">
        <f>[3]DB!$AWN$166</f>
        <v>0</v>
      </c>
      <c r="AWS146" s="3">
        <f>[3]DB!$AWP$166</f>
        <v>0</v>
      </c>
      <c r="AWU146" s="3">
        <f>[3]DB!$AWR$166</f>
        <v>0</v>
      </c>
      <c r="AWW146" s="3">
        <f>[3]DB!$AWT$166</f>
        <v>0</v>
      </c>
      <c r="AWY146" s="3">
        <f>[3]DB!$AWV$166</f>
        <v>0</v>
      </c>
      <c r="AXA146" s="3">
        <f>[3]DB!$AWX$166</f>
        <v>0</v>
      </c>
      <c r="AXC146" s="3">
        <f>[3]DB!$AWZ$166</f>
        <v>0</v>
      </c>
      <c r="AXE146" s="3">
        <f>[3]DB!$AXB$166</f>
        <v>0</v>
      </c>
      <c r="AXG146" s="3">
        <f>[3]DB!$AXD$166</f>
        <v>0</v>
      </c>
      <c r="AXI146" s="3">
        <f>[3]DB!$AXF$166</f>
        <v>0</v>
      </c>
      <c r="AXK146" s="3">
        <f>[3]DB!$AXH$166</f>
        <v>0</v>
      </c>
      <c r="AXM146" s="3">
        <f>[3]DB!$AXJ$166</f>
        <v>0</v>
      </c>
      <c r="AXO146" s="3">
        <f>[3]DB!$AXL$166</f>
        <v>0</v>
      </c>
      <c r="AXQ146" s="3">
        <f>[3]DB!$AXN$166</f>
        <v>0</v>
      </c>
      <c r="AXS146" s="3">
        <f>[3]DB!$AXP$166</f>
        <v>0</v>
      </c>
      <c r="AXU146" s="3">
        <f>[3]DB!$AXR$166</f>
        <v>0</v>
      </c>
      <c r="AXW146" s="3">
        <f>[3]DB!$AXT$166</f>
        <v>0</v>
      </c>
      <c r="AXY146" s="3">
        <f>[3]DB!$AXV$166</f>
        <v>0</v>
      </c>
      <c r="AYA146" s="3">
        <f>[3]DB!$AXX$166</f>
        <v>0</v>
      </c>
      <c r="AYC146" s="3">
        <f>[3]DB!$AXZ$166</f>
        <v>0</v>
      </c>
      <c r="AYE146" s="3">
        <f>[3]DB!$AYB$166</f>
        <v>0</v>
      </c>
      <c r="AYG146" s="3">
        <f>[3]DB!$AYD$166</f>
        <v>0</v>
      </c>
      <c r="AYI146" s="3">
        <f>[3]DB!$AYF$166</f>
        <v>0</v>
      </c>
      <c r="AYK146" s="3">
        <f>[3]DB!$AYH$166</f>
        <v>0</v>
      </c>
      <c r="AYM146" s="3">
        <f>[3]DB!$AYJ$166</f>
        <v>0</v>
      </c>
      <c r="AYO146" s="3">
        <f>[3]DB!$AYL$166</f>
        <v>0</v>
      </c>
      <c r="AYQ146" s="3">
        <f>[3]DB!$AYN$166</f>
        <v>0</v>
      </c>
      <c r="AYS146" s="3">
        <f>[3]DB!$AYP$166</f>
        <v>0</v>
      </c>
      <c r="AYU146" s="3">
        <f>[3]DB!$AYR$166</f>
        <v>0</v>
      </c>
      <c r="AYW146" s="3">
        <f>[3]DB!$AYT$166</f>
        <v>0</v>
      </c>
      <c r="AYY146" s="3">
        <f>[3]DB!$AYV$166</f>
        <v>0</v>
      </c>
    </row>
    <row r="147" spans="2:106 1257:1447" ht="20.100000000000001" customHeight="1" x14ac:dyDescent="0.25">
      <c r="B147" s="168"/>
      <c r="C147" s="783"/>
      <c r="D147" s="787"/>
      <c r="E147" s="788"/>
      <c r="F147" s="186" t="s">
        <v>90</v>
      </c>
      <c r="G147" s="153" t="s">
        <v>92</v>
      </c>
      <c r="H147" s="794">
        <f>[2]DB!$F$122</f>
        <v>1</v>
      </c>
      <c r="I147" s="755"/>
      <c r="J147" s="755">
        <f>[2]DB!$H$122</f>
        <v>0</v>
      </c>
      <c r="K147" s="755"/>
      <c r="L147" s="755">
        <f>[2]DB!$J$122</f>
        <v>0</v>
      </c>
      <c r="M147" s="755"/>
      <c r="N147" s="755">
        <f>[2]DB!$L$122</f>
        <v>1</v>
      </c>
      <c r="O147" s="755"/>
      <c r="P147" s="755">
        <f>[2]DB!$N$122</f>
        <v>0</v>
      </c>
      <c r="Q147" s="755"/>
      <c r="R147" s="755">
        <f>[2]DB!$P$122</f>
        <v>2</v>
      </c>
      <c r="S147" s="755"/>
      <c r="T147" s="755">
        <f>[2]DB!$R$122</f>
        <v>0</v>
      </c>
      <c r="U147" s="755"/>
      <c r="V147" s="755">
        <f>[2]DB!$T$122</f>
        <v>1</v>
      </c>
      <c r="W147" s="755"/>
      <c r="X147" s="755">
        <f>[2]DB!$V$122</f>
        <v>0</v>
      </c>
      <c r="Y147" s="755"/>
      <c r="Z147" s="755">
        <f>[2]DB!$X$122</f>
        <v>1</v>
      </c>
      <c r="AA147" s="755"/>
      <c r="AB147" s="755">
        <f>[2]DB!$Z$122</f>
        <v>0</v>
      </c>
      <c r="AC147" s="755"/>
      <c r="AD147" s="755">
        <f>[2]DB!$AB$122</f>
        <v>1</v>
      </c>
      <c r="AE147" s="755"/>
      <c r="AF147" s="755">
        <f>[2]DB!$AD$122</f>
        <v>0</v>
      </c>
      <c r="AG147" s="755"/>
      <c r="AH147" s="755">
        <f>[2]DB!$AF$122</f>
        <v>0</v>
      </c>
      <c r="AI147" s="755"/>
      <c r="AJ147" s="755">
        <f>[2]DB!$AH$122</f>
        <v>0</v>
      </c>
      <c r="AK147" s="755"/>
      <c r="AL147" s="755">
        <f>[2]DB!$AJ$122</f>
        <v>0</v>
      </c>
      <c r="AM147" s="755"/>
      <c r="AN147" s="755">
        <f>[2]DB!$AL$122</f>
        <v>0</v>
      </c>
      <c r="AO147" s="755"/>
      <c r="AP147" s="755">
        <f>[2]DB!$AN$122</f>
        <v>0</v>
      </c>
      <c r="AQ147" s="755"/>
      <c r="AR147" s="755">
        <f>[2]DB!$AP$122</f>
        <v>2</v>
      </c>
      <c r="AS147" s="755"/>
      <c r="AT147" s="755">
        <f>[2]DB!$AR$122</f>
        <v>0</v>
      </c>
      <c r="AU147" s="755"/>
      <c r="AV147" s="755">
        <f>[2]DB!$AT$122</f>
        <v>1</v>
      </c>
      <c r="AW147" s="755"/>
      <c r="AX147" s="755">
        <f>[2]DB!$AV$122</f>
        <v>0</v>
      </c>
      <c r="AY147" s="755"/>
      <c r="AZ147" s="755">
        <f>[2]DB!$AX$122</f>
        <v>1</v>
      </c>
      <c r="BA147" s="755"/>
      <c r="BB147" s="755">
        <f>[2]DB!$AZ$122</f>
        <v>0</v>
      </c>
      <c r="BC147" s="755"/>
      <c r="BD147" s="755">
        <f>[2]DB!$BB$122</f>
        <v>0</v>
      </c>
      <c r="BE147" s="755"/>
      <c r="BF147" s="755">
        <f>[2]DB!$BD$122</f>
        <v>0</v>
      </c>
      <c r="BG147" s="755"/>
      <c r="BH147" s="755">
        <f>[2]DB!$BF$122</f>
        <v>0</v>
      </c>
      <c r="BI147" s="755"/>
      <c r="BJ147" s="755">
        <f>[2]DB!$BH$122</f>
        <v>2</v>
      </c>
      <c r="BK147" s="755"/>
      <c r="BL147" s="755">
        <f>[2]DB!$BJ$122</f>
        <v>0</v>
      </c>
      <c r="BM147" s="755"/>
      <c r="BN147" s="755">
        <f>[2]DB!$BL$122</f>
        <v>1</v>
      </c>
      <c r="BO147" s="755"/>
      <c r="BP147" s="755">
        <f>[2]DB!$BN$122</f>
        <v>0</v>
      </c>
      <c r="BQ147" s="755"/>
      <c r="BR147" s="755">
        <f>[2]DB!$BP$122</f>
        <v>1</v>
      </c>
      <c r="BS147" s="755"/>
      <c r="BT147" s="755">
        <f>[2]DB!$BR$122</f>
        <v>0</v>
      </c>
      <c r="BU147" s="755"/>
      <c r="BV147" s="755">
        <f>[2]DB!$BT$122</f>
        <v>0</v>
      </c>
      <c r="BW147" s="755"/>
      <c r="BX147" s="755">
        <f>[2]DB!$BV$122</f>
        <v>0</v>
      </c>
      <c r="BY147" s="755"/>
      <c r="BZ147" s="755">
        <f>[2]DB!$BX$122</f>
        <v>0</v>
      </c>
      <c r="CA147" s="755"/>
      <c r="CB147" s="755">
        <f>[2]DB!$BZ$122</f>
        <v>2</v>
      </c>
      <c r="CC147" s="755"/>
      <c r="CD147" s="755">
        <f>[2]DB!$CB$122</f>
        <v>0</v>
      </c>
      <c r="CE147" s="755"/>
      <c r="CF147" s="755">
        <f>[2]DB!$CD$122</f>
        <v>1</v>
      </c>
      <c r="CG147" s="755"/>
      <c r="CH147" s="755">
        <f>[2]DB!$CF$122</f>
        <v>0</v>
      </c>
      <c r="CI147" s="755"/>
      <c r="CJ147" s="755">
        <f>[2]DB!$CH$122</f>
        <v>1</v>
      </c>
      <c r="CK147" s="755"/>
      <c r="CL147" s="755">
        <f>[2]DB!$CJ$122</f>
        <v>0</v>
      </c>
      <c r="CM147" s="755"/>
      <c r="CN147" s="755">
        <f>[2]DB!$CL$122</f>
        <v>0</v>
      </c>
      <c r="CO147" s="755"/>
      <c r="CP147" s="755">
        <f>[2]DB!$CN$122</f>
        <v>0</v>
      </c>
      <c r="CQ147" s="755"/>
      <c r="CR147" s="755">
        <f>[2]DB!$CP$122</f>
        <v>0</v>
      </c>
      <c r="CS147" s="755"/>
      <c r="CT147" s="755">
        <f>[2]DB!$CR$122</f>
        <v>0</v>
      </c>
      <c r="CU147" s="755"/>
      <c r="CV147" s="755">
        <f>[2]DB!$CT$122</f>
        <v>2</v>
      </c>
      <c r="CW147" s="755"/>
      <c r="CX147" s="755">
        <f>[2]DB!$CV$122</f>
        <v>0</v>
      </c>
      <c r="CY147" s="781"/>
      <c r="CZ147" s="173"/>
      <c r="DA147" s="200"/>
      <c r="DB147" s="192"/>
    </row>
    <row r="148" spans="2:106 1257:1447" ht="20.100000000000001" customHeight="1" thickBot="1" x14ac:dyDescent="0.3">
      <c r="B148" s="168"/>
      <c r="C148" s="783"/>
      <c r="D148" s="787"/>
      <c r="E148" s="788"/>
      <c r="F148" s="789" t="s">
        <v>88</v>
      </c>
      <c r="G148" s="790"/>
      <c r="H148" s="752" t="str">
        <f>[2]DB!$F$123</f>
        <v>Stop charge at 1300H for uptake leak repair (outer shell). Approximate duration time 1 hr.</v>
      </c>
      <c r="I148" s="753"/>
      <c r="J148" s="753"/>
      <c r="K148" s="753"/>
      <c r="L148" s="753"/>
      <c r="M148" s="753"/>
      <c r="N148" s="753"/>
      <c r="O148" s="753"/>
      <c r="P148" s="753"/>
      <c r="Q148" s="753"/>
      <c r="R148" s="753"/>
      <c r="S148" s="753"/>
      <c r="T148" s="753"/>
      <c r="U148" s="753"/>
      <c r="V148" s="753"/>
      <c r="W148" s="753"/>
      <c r="X148" s="753"/>
      <c r="Y148" s="753"/>
      <c r="Z148" s="753"/>
      <c r="AA148" s="753"/>
      <c r="AB148" s="753"/>
      <c r="AC148" s="753"/>
      <c r="AD148" s="753"/>
      <c r="AE148" s="753"/>
      <c r="AF148" s="753"/>
      <c r="AG148" s="753"/>
      <c r="AH148" s="753"/>
      <c r="AI148" s="753"/>
      <c r="AJ148" s="753"/>
      <c r="AK148" s="753"/>
      <c r="AL148" s="753"/>
      <c r="AM148" s="753"/>
      <c r="AN148" s="753"/>
      <c r="AO148" s="753"/>
      <c r="AP148" s="753"/>
      <c r="AQ148" s="753"/>
      <c r="AR148" s="753"/>
      <c r="AS148" s="753"/>
      <c r="AT148" s="753"/>
      <c r="AU148" s="753"/>
      <c r="AV148" s="753"/>
      <c r="AW148" s="753"/>
      <c r="AX148" s="753"/>
      <c r="AY148" s="753"/>
      <c r="AZ148" s="753"/>
      <c r="BA148" s="753"/>
      <c r="BB148" s="753"/>
      <c r="BC148" s="753"/>
      <c r="BD148" s="753"/>
      <c r="BE148" s="753"/>
      <c r="BF148" s="753"/>
      <c r="BG148" s="753"/>
      <c r="BH148" s="753"/>
      <c r="BI148" s="753"/>
      <c r="BJ148" s="753"/>
      <c r="BK148" s="753"/>
      <c r="BL148" s="753"/>
      <c r="BM148" s="753"/>
      <c r="BN148" s="753"/>
      <c r="BO148" s="753"/>
      <c r="BP148" s="753"/>
      <c r="BQ148" s="753"/>
      <c r="BR148" s="753"/>
      <c r="BS148" s="753"/>
      <c r="BT148" s="753"/>
      <c r="BU148" s="753"/>
      <c r="BV148" s="753"/>
      <c r="BW148" s="753"/>
      <c r="BX148" s="753"/>
      <c r="BY148" s="753"/>
      <c r="BZ148" s="753"/>
      <c r="CA148" s="753"/>
      <c r="CB148" s="753"/>
      <c r="CC148" s="753"/>
      <c r="CD148" s="753"/>
      <c r="CE148" s="753"/>
      <c r="CF148" s="753"/>
      <c r="CG148" s="753"/>
      <c r="CH148" s="753"/>
      <c r="CI148" s="753"/>
      <c r="CJ148" s="753"/>
      <c r="CK148" s="753"/>
      <c r="CL148" s="753"/>
      <c r="CM148" s="753"/>
      <c r="CN148" s="753"/>
      <c r="CO148" s="753"/>
      <c r="CP148" s="753"/>
      <c r="CQ148" s="753"/>
      <c r="CR148" s="753"/>
      <c r="CS148" s="753"/>
      <c r="CT148" s="753"/>
      <c r="CU148" s="753"/>
      <c r="CV148" s="753"/>
      <c r="CW148" s="753"/>
      <c r="CX148" s="753"/>
      <c r="CY148" s="753"/>
      <c r="CZ148" s="754"/>
      <c r="DA148" s="200"/>
      <c r="DB148" s="192"/>
    </row>
    <row r="149" spans="2:106 1257:1447" ht="20.100000000000001" customHeight="1" x14ac:dyDescent="0.25">
      <c r="B149" s="168"/>
      <c r="C149" s="783"/>
      <c r="D149" s="787" t="s">
        <v>77</v>
      </c>
      <c r="E149" s="791"/>
      <c r="F149" s="182" t="s">
        <v>78</v>
      </c>
      <c r="G149" s="154" t="str">
        <f>[2]DB!$E$124</f>
        <v>UNDER REPAIR</v>
      </c>
      <c r="H149" s="220">
        <f>[2]DB!$F$124</f>
        <v>0</v>
      </c>
      <c r="I149" s="220">
        <f>[2]DB!$G$124</f>
        <v>0</v>
      </c>
      <c r="J149" s="220">
        <f>[2]DB!$H$124</f>
        <v>0</v>
      </c>
      <c r="K149" s="220">
        <f>[2]DB!$I$124</f>
        <v>0</v>
      </c>
      <c r="L149" s="220">
        <f>[2]DB!$J$124</f>
        <v>0</v>
      </c>
      <c r="M149" s="220">
        <f>[2]DB!$K$124</f>
        <v>0</v>
      </c>
      <c r="N149" s="220">
        <f>[2]DB!$L$124</f>
        <v>0</v>
      </c>
      <c r="O149" s="220">
        <f>[2]DB!$M$124</f>
        <v>0</v>
      </c>
      <c r="P149" s="220">
        <f>[2]DB!$N$124</f>
        <v>0</v>
      </c>
      <c r="Q149" s="220">
        <f>[2]DB!$O$124</f>
        <v>0</v>
      </c>
      <c r="R149" s="220">
        <f>[2]DB!$P$124</f>
        <v>0</v>
      </c>
      <c r="S149" s="220">
        <f>[2]DB!$Q$124</f>
        <v>0</v>
      </c>
      <c r="T149" s="220">
        <f>[2]DB!$R$124</f>
        <v>0</v>
      </c>
      <c r="U149" s="220">
        <f>[2]DB!$S$124</f>
        <v>0</v>
      </c>
      <c r="V149" s="220">
        <f>[2]DB!$T$124</f>
        <v>0</v>
      </c>
      <c r="W149" s="220">
        <f>[2]DB!$U$124</f>
        <v>0</v>
      </c>
      <c r="X149" s="220">
        <f>[2]DB!$V$124</f>
        <v>0</v>
      </c>
      <c r="Y149" s="220">
        <f>[2]DB!$W$124</f>
        <v>0</v>
      </c>
      <c r="Z149" s="220">
        <f>[2]DB!$X$124</f>
        <v>0</v>
      </c>
      <c r="AA149" s="220">
        <f>[2]DB!$Y$124</f>
        <v>0</v>
      </c>
      <c r="AB149" s="220">
        <f>[2]DB!$Z$124</f>
        <v>0</v>
      </c>
      <c r="AC149" s="220">
        <f>[2]DB!$AA$124</f>
        <v>0</v>
      </c>
      <c r="AD149" s="220">
        <f>[2]DB!$AB$124</f>
        <v>0</v>
      </c>
      <c r="AE149" s="220">
        <f>[2]DB!$AC$124</f>
        <v>0</v>
      </c>
      <c r="AF149" s="220">
        <f>[2]DB!$AD$124</f>
        <v>0</v>
      </c>
      <c r="AG149" s="220">
        <f>[2]DB!$AE$124</f>
        <v>0</v>
      </c>
      <c r="AH149" s="220">
        <f>[2]DB!$AF$124</f>
        <v>0</v>
      </c>
      <c r="AI149" s="220">
        <f>[2]DB!$AG$124</f>
        <v>0</v>
      </c>
      <c r="AJ149" s="220">
        <f>[2]DB!$AH$124</f>
        <v>0</v>
      </c>
      <c r="AK149" s="220">
        <f>[2]DB!$AI$124</f>
        <v>0</v>
      </c>
      <c r="AL149" s="220">
        <f>[2]DB!$AJ$124</f>
        <v>0</v>
      </c>
      <c r="AM149" s="220">
        <f>[2]DB!$AK$124</f>
        <v>0</v>
      </c>
      <c r="AN149" s="220">
        <f>[2]DB!$AL$124</f>
        <v>0</v>
      </c>
      <c r="AO149" s="220">
        <f>[2]DB!$AM$124</f>
        <v>0</v>
      </c>
      <c r="AP149" s="220">
        <f>[2]DB!$AN$124</f>
        <v>0</v>
      </c>
      <c r="AQ149" s="220">
        <f>[2]DB!$AO$124</f>
        <v>0</v>
      </c>
      <c r="AR149" s="220">
        <f>[2]DB!$AP$124</f>
        <v>0</v>
      </c>
      <c r="AS149" s="220">
        <f>[2]DB!$AQ$124</f>
        <v>0</v>
      </c>
      <c r="AT149" s="220">
        <f>[2]DB!$AR$124</f>
        <v>0</v>
      </c>
      <c r="AU149" s="220">
        <f>[2]DB!$AS$124</f>
        <v>0</v>
      </c>
      <c r="AV149" s="220">
        <f>[2]DB!$AT$124</f>
        <v>0</v>
      </c>
      <c r="AW149" s="220">
        <f>[2]DB!$AU$124</f>
        <v>0</v>
      </c>
      <c r="AX149" s="220">
        <f>[2]DB!$AV$124</f>
        <v>0</v>
      </c>
      <c r="AY149" s="220">
        <f>[2]DB!$AW$124</f>
        <v>0</v>
      </c>
      <c r="AZ149" s="220">
        <f>[2]DB!$AX$124</f>
        <v>0</v>
      </c>
      <c r="BA149" s="220">
        <f>[2]DB!$AY$124</f>
        <v>0</v>
      </c>
      <c r="BB149" s="220">
        <f>[2]DB!$AZ$124</f>
        <v>0</v>
      </c>
      <c r="BC149" s="220">
        <f>[2]DB!$BA$124</f>
        <v>0</v>
      </c>
      <c r="BD149" s="220">
        <f>[2]DB!$BB$124</f>
        <v>0</v>
      </c>
      <c r="BE149" s="220">
        <f>[2]DB!$BC$124</f>
        <v>0</v>
      </c>
      <c r="BF149" s="220">
        <f>[2]DB!$BD$124</f>
        <v>0</v>
      </c>
      <c r="BG149" s="220">
        <f>[2]DB!$BE$124</f>
        <v>0</v>
      </c>
      <c r="BH149" s="220">
        <f>[2]DB!$BF$124</f>
        <v>0</v>
      </c>
      <c r="BI149" s="220">
        <f>[2]DB!$BG$124</f>
        <v>0</v>
      </c>
      <c r="BJ149" s="220">
        <f>[2]DB!$BH$124</f>
        <v>0</v>
      </c>
      <c r="BK149" s="220">
        <f>[2]DB!$BI$124</f>
        <v>0</v>
      </c>
      <c r="BL149" s="220">
        <f>[2]DB!$BJ$124</f>
        <v>0</v>
      </c>
      <c r="BM149" s="220">
        <f>[2]DB!$BK$124</f>
        <v>0</v>
      </c>
      <c r="BN149" s="220">
        <f>[2]DB!$BL$124</f>
        <v>0</v>
      </c>
      <c r="BO149" s="220">
        <f>[2]DB!$BM$124</f>
        <v>0</v>
      </c>
      <c r="BP149" s="220">
        <f>[2]DB!$BN$124</f>
        <v>0</v>
      </c>
      <c r="BQ149" s="220">
        <f>[2]DB!$BO$124</f>
        <v>0</v>
      </c>
      <c r="BR149" s="220">
        <f>[2]DB!$BP$124</f>
        <v>0</v>
      </c>
      <c r="BS149" s="220">
        <f>[2]DB!$BQ$124</f>
        <v>0</v>
      </c>
      <c r="BT149" s="220">
        <f>[2]DB!$BR$124</f>
        <v>0</v>
      </c>
      <c r="BU149" s="220">
        <f>[2]DB!$BS$124</f>
        <v>0</v>
      </c>
      <c r="BV149" s="220">
        <f>[2]DB!$BT$124</f>
        <v>0</v>
      </c>
      <c r="BW149" s="220">
        <f>[2]DB!$BU$124</f>
        <v>0</v>
      </c>
      <c r="BX149" s="220">
        <f>[2]DB!$BV$124</f>
        <v>0</v>
      </c>
      <c r="BY149" s="220">
        <f>[2]DB!$BW$124</f>
        <v>0</v>
      </c>
      <c r="BZ149" s="220">
        <f>[2]DB!$BX$124</f>
        <v>0</v>
      </c>
      <c r="CA149" s="220">
        <f>[2]DB!$BY$124</f>
        <v>0</v>
      </c>
      <c r="CB149" s="220">
        <f>[2]DB!$BZ$124</f>
        <v>0</v>
      </c>
      <c r="CC149" s="220">
        <f>[2]DB!$CA$124</f>
        <v>0</v>
      </c>
      <c r="CD149" s="220">
        <f>[2]DB!$CB$124</f>
        <v>0</v>
      </c>
      <c r="CE149" s="220">
        <f>[2]DB!$CC$124</f>
        <v>0</v>
      </c>
      <c r="CF149" s="220">
        <f>[2]DB!$CD$124</f>
        <v>0</v>
      </c>
      <c r="CG149" s="220">
        <f>[2]DB!$CE$124</f>
        <v>0</v>
      </c>
      <c r="CH149" s="220">
        <f>[2]DB!$CF$124</f>
        <v>0</v>
      </c>
      <c r="CI149" s="220">
        <f>[2]DB!$CG$124</f>
        <v>0</v>
      </c>
      <c r="CJ149" s="220">
        <f>[2]DB!$CH$124</f>
        <v>0</v>
      </c>
      <c r="CK149" s="220">
        <f>[2]DB!$CI$124</f>
        <v>0</v>
      </c>
      <c r="CL149" s="220">
        <f>[2]DB!$CJ$124</f>
        <v>0</v>
      </c>
      <c r="CM149" s="220">
        <f>[2]DB!$CK$124</f>
        <v>0</v>
      </c>
      <c r="CN149" s="220">
        <f>[2]DB!$CL$124</f>
        <v>0</v>
      </c>
      <c r="CO149" s="220">
        <f>[2]DB!$CM$124</f>
        <v>0</v>
      </c>
      <c r="CP149" s="220">
        <f>[2]DB!$CN$124</f>
        <v>0</v>
      </c>
      <c r="CQ149" s="220">
        <f>[2]DB!$CO$124</f>
        <v>0</v>
      </c>
      <c r="CR149" s="220">
        <f>[2]DB!$CP$124</f>
        <v>0</v>
      </c>
      <c r="CS149" s="220">
        <f>[2]DB!$CQ$124</f>
        <v>0</v>
      </c>
      <c r="CT149" s="220">
        <f>[2]DB!$CR$124</f>
        <v>0</v>
      </c>
      <c r="CU149" s="220">
        <f>[2]DB!$CS$124</f>
        <v>0</v>
      </c>
      <c r="CV149" s="220">
        <f>[2]DB!$CT$124</f>
        <v>0</v>
      </c>
      <c r="CW149" s="220">
        <f>[2]DB!$CU$124</f>
        <v>0</v>
      </c>
      <c r="CX149" s="220">
        <f>[2]DB!$CV$124</f>
        <v>0</v>
      </c>
      <c r="CY149" s="221">
        <f>[2]DB!$CW$124</f>
        <v>0</v>
      </c>
      <c r="CZ149" s="222"/>
      <c r="DA149" s="200"/>
      <c r="DB149" s="192"/>
    </row>
    <row r="150" spans="2:106 1257:1447" ht="20.100000000000001" customHeight="1" x14ac:dyDescent="0.25">
      <c r="B150" s="168"/>
      <c r="C150" s="783"/>
      <c r="D150" s="787"/>
      <c r="E150" s="791"/>
      <c r="F150" s="183" t="s">
        <v>79</v>
      </c>
      <c r="G150" s="155" t="str">
        <f>[2]DB!$E$125</f>
        <v>OPERATING</v>
      </c>
      <c r="H150" s="162" t="str">
        <f>[2]DB!$F$125</f>
        <v>c</v>
      </c>
      <c r="I150" s="163" t="str">
        <f>[2]DB!$G$125</f>
        <v>c</v>
      </c>
      <c r="J150" s="163" t="str">
        <f>[2]DB!$H$125</f>
        <v>c</v>
      </c>
      <c r="K150" s="163" t="str">
        <f>[2]DB!$I$125</f>
        <v>c</v>
      </c>
      <c r="L150" s="163" t="str">
        <f>[2]DB!$J$125</f>
        <v>c</v>
      </c>
      <c r="M150" s="163" t="str">
        <f>[2]DB!$K$125</f>
        <v>c</v>
      </c>
      <c r="N150" s="163" t="str">
        <f>[2]DB!$L$125</f>
        <v>c</v>
      </c>
      <c r="O150" s="163" t="str">
        <f>[2]DB!$M$125</f>
        <v>c</v>
      </c>
      <c r="P150" s="163" t="str">
        <f>[2]DB!$N$125</f>
        <v>c</v>
      </c>
      <c r="Q150" s="163" t="str">
        <f>[2]DB!$O$125</f>
        <v>c</v>
      </c>
      <c r="R150" s="163" t="str">
        <f>[2]DB!$P$125</f>
        <v>c</v>
      </c>
      <c r="S150" s="163" t="str">
        <f>[2]DB!$Q$125</f>
        <v>c</v>
      </c>
      <c r="T150" s="163" t="str">
        <f>[2]DB!$R$125</f>
        <v>c</v>
      </c>
      <c r="U150" s="163" t="str">
        <f>[2]DB!$S$125</f>
        <v>c</v>
      </c>
      <c r="V150" s="163">
        <f>[2]DB!$T$125</f>
        <v>0</v>
      </c>
      <c r="W150" s="163">
        <f>[2]DB!$U$125</f>
        <v>0</v>
      </c>
      <c r="X150" s="163">
        <f>[2]DB!$V$125</f>
        <v>0</v>
      </c>
      <c r="Y150" s="163">
        <f>[2]DB!$W$125</f>
        <v>0</v>
      </c>
      <c r="Z150" s="163">
        <f>[2]DB!$X$125</f>
        <v>0</v>
      </c>
      <c r="AA150" s="163">
        <f>[2]DB!$Y$125</f>
        <v>0</v>
      </c>
      <c r="AB150" s="163">
        <f>[2]DB!$Z$125</f>
        <v>0</v>
      </c>
      <c r="AC150" s="163">
        <f>[2]DB!$AA$125</f>
        <v>0</v>
      </c>
      <c r="AD150" s="163">
        <f>[2]DB!$AB$125</f>
        <v>0</v>
      </c>
      <c r="AE150" s="163">
        <f>[2]DB!$AC$125</f>
        <v>0</v>
      </c>
      <c r="AF150" s="163">
        <f>[2]DB!$AD$125</f>
        <v>0</v>
      </c>
      <c r="AG150" s="163">
        <f>[2]DB!$AE$125</f>
        <v>0</v>
      </c>
      <c r="AH150" s="163">
        <f>[2]DB!$AF$125</f>
        <v>0</v>
      </c>
      <c r="AI150" s="163">
        <f>[2]DB!$AG$125</f>
        <v>0</v>
      </c>
      <c r="AJ150" s="163">
        <f>[2]DB!$AH$125</f>
        <v>0</v>
      </c>
      <c r="AK150" s="163">
        <f>[2]DB!$AI$125</f>
        <v>0</v>
      </c>
      <c r="AL150" s="163">
        <f>[2]DB!$AJ$125</f>
        <v>0</v>
      </c>
      <c r="AM150" s="163">
        <f>[2]DB!$AK$125</f>
        <v>0</v>
      </c>
      <c r="AN150" s="163">
        <f>[2]DB!$AL$125</f>
        <v>0</v>
      </c>
      <c r="AO150" s="163">
        <f>[2]DB!$AM$125</f>
        <v>0</v>
      </c>
      <c r="AP150" s="163">
        <f>[2]DB!$AN$125</f>
        <v>0</v>
      </c>
      <c r="AQ150" s="163" t="str">
        <f>[2]DB!$AO$125</f>
        <v>s</v>
      </c>
      <c r="AR150" s="163" t="str">
        <f>[2]DB!$AP$125</f>
        <v>s</v>
      </c>
      <c r="AS150" s="163" t="str">
        <f>[2]DB!$AQ$125</f>
        <v>s</v>
      </c>
      <c r="AT150" s="163" t="str">
        <f>[2]DB!$AR$125</f>
        <v>s</v>
      </c>
      <c r="AU150" s="163">
        <f>[2]DB!$AS$125</f>
        <v>0</v>
      </c>
      <c r="AV150" s="163" t="str">
        <f>[2]DB!$AT$125</f>
        <v>s</v>
      </c>
      <c r="AW150" s="163" t="str">
        <f>[2]DB!$AU$125</f>
        <v>s</v>
      </c>
      <c r="AX150" s="163" t="str">
        <f>[2]DB!$AV$125</f>
        <v>s</v>
      </c>
      <c r="AY150" s="163">
        <f>[2]DB!$AW$125</f>
        <v>0</v>
      </c>
      <c r="AZ150" s="163" t="str">
        <f>[2]DB!$AX$125</f>
        <v>s</v>
      </c>
      <c r="BA150" s="163" t="str">
        <f>[2]DB!$AY$125</f>
        <v>s</v>
      </c>
      <c r="BB150" s="163" t="str">
        <f>[2]DB!$AZ$125</f>
        <v>s</v>
      </c>
      <c r="BC150" s="163">
        <f>[2]DB!$BA$125</f>
        <v>0</v>
      </c>
      <c r="BD150" s="163" t="str">
        <f>[2]DB!$BB$125</f>
        <v>s</v>
      </c>
      <c r="BE150" s="163" t="str">
        <f>[2]DB!$BC$125</f>
        <v>s</v>
      </c>
      <c r="BF150" s="163" t="str">
        <f>[2]DB!$BD$125</f>
        <v>s</v>
      </c>
      <c r="BG150" s="163">
        <f>[2]DB!$BE$125</f>
        <v>0</v>
      </c>
      <c r="BH150" s="163">
        <f>[2]DB!$BF$125</f>
        <v>0</v>
      </c>
      <c r="BI150" s="163" t="str">
        <f>[2]DB!$BG$125</f>
        <v>c</v>
      </c>
      <c r="BJ150" s="163" t="str">
        <f>[2]DB!$BH$125</f>
        <v>c</v>
      </c>
      <c r="BK150" s="163" t="str">
        <f>[2]DB!$BI$125</f>
        <v>c</v>
      </c>
      <c r="BL150" s="163" t="str">
        <f>[2]DB!$BJ$125</f>
        <v>c</v>
      </c>
      <c r="BM150" s="163" t="str">
        <f>[2]DB!$BK$125</f>
        <v>c</v>
      </c>
      <c r="BN150" s="163" t="str">
        <f>[2]DB!$BL$125</f>
        <v>c</v>
      </c>
      <c r="BO150" s="163" t="str">
        <f>[2]DB!$BM$125</f>
        <v>c</v>
      </c>
      <c r="BP150" s="163" t="str">
        <f>[2]DB!$BN$125</f>
        <v>c</v>
      </c>
      <c r="BQ150" s="163" t="str">
        <f>[2]DB!$BO$125</f>
        <v>c</v>
      </c>
      <c r="BR150" s="163" t="str">
        <f>[2]DB!$BP$125</f>
        <v>c</v>
      </c>
      <c r="BS150" s="163" t="str">
        <f>[2]DB!$BQ$125</f>
        <v>c</v>
      </c>
      <c r="BT150" s="163" t="str">
        <f>[2]DB!$BR$125</f>
        <v>c</v>
      </c>
      <c r="BU150" s="163" t="str">
        <f>[2]DB!$BS$125</f>
        <v>c</v>
      </c>
      <c r="BV150" s="163" t="str">
        <f>[2]DB!$BT$125</f>
        <v>c</v>
      </c>
      <c r="BW150" s="163" t="str">
        <f>[2]DB!$BU$125</f>
        <v>c</v>
      </c>
      <c r="BX150" s="163" t="str">
        <f>[2]DB!$BV$125</f>
        <v>c</v>
      </c>
      <c r="BY150" s="163">
        <f>[2]DB!$BW$125</f>
        <v>0</v>
      </c>
      <c r="BZ150" s="163">
        <f>[2]DB!$BX$125</f>
        <v>0</v>
      </c>
      <c r="CA150" s="163">
        <f>[2]DB!$BY$125</f>
        <v>0</v>
      </c>
      <c r="CB150" s="163">
        <f>[2]DB!$BZ$125</f>
        <v>0</v>
      </c>
      <c r="CC150" s="163">
        <f>[2]DB!$CA$125</f>
        <v>0</v>
      </c>
      <c r="CD150" s="163">
        <f>[2]DB!$CB$125</f>
        <v>0</v>
      </c>
      <c r="CE150" s="163">
        <f>[2]DB!$CC$125</f>
        <v>0</v>
      </c>
      <c r="CF150" s="163">
        <f>[2]DB!$CD$125</f>
        <v>0</v>
      </c>
      <c r="CG150" s="163">
        <f>[2]DB!$CE$125</f>
        <v>0</v>
      </c>
      <c r="CH150" s="163">
        <f>[2]DB!$CF$125</f>
        <v>0</v>
      </c>
      <c r="CI150" s="163">
        <f>[2]DB!$CG$125</f>
        <v>0</v>
      </c>
      <c r="CJ150" s="163">
        <f>[2]DB!$CH$125</f>
        <v>0</v>
      </c>
      <c r="CK150" s="163">
        <f>[2]DB!$CI$125</f>
        <v>0</v>
      </c>
      <c r="CL150" s="163">
        <f>[2]DB!$CJ$125</f>
        <v>0</v>
      </c>
      <c r="CM150" s="163">
        <f>[2]DB!$CK$125</f>
        <v>0</v>
      </c>
      <c r="CN150" s="163">
        <f>[2]DB!$CL$125</f>
        <v>0</v>
      </c>
      <c r="CO150" s="163">
        <f>[2]DB!$CM$125</f>
        <v>0</v>
      </c>
      <c r="CP150" s="163">
        <f>[2]DB!$CN$125</f>
        <v>0</v>
      </c>
      <c r="CQ150" s="163">
        <f>[2]DB!$CO$125</f>
        <v>0</v>
      </c>
      <c r="CR150" s="163">
        <f>[2]DB!$CP$125</f>
        <v>0</v>
      </c>
      <c r="CS150" s="163">
        <f>[2]DB!$CQ$125</f>
        <v>0</v>
      </c>
      <c r="CT150" s="163" t="str">
        <f>[2]DB!$CR$125</f>
        <v>s</v>
      </c>
      <c r="CU150" s="163" t="str">
        <f>[2]DB!$CS$125</f>
        <v>s</v>
      </c>
      <c r="CV150" s="163" t="str">
        <f>[2]DB!$CT$125</f>
        <v>s</v>
      </c>
      <c r="CW150" s="163" t="str">
        <f>[2]DB!$CU$125</f>
        <v>s</v>
      </c>
      <c r="CX150" s="163">
        <f>[2]DB!$CV$125</f>
        <v>0</v>
      </c>
      <c r="CY150" s="169" t="str">
        <f>[2]DB!$CW$125</f>
        <v>s</v>
      </c>
      <c r="CZ150" s="174"/>
      <c r="DA150" s="200"/>
      <c r="DB150" s="192"/>
    </row>
    <row r="151" spans="2:106 1257:1447" ht="20.100000000000001" customHeight="1" x14ac:dyDescent="0.25">
      <c r="B151" s="168"/>
      <c r="C151" s="783"/>
      <c r="D151" s="787"/>
      <c r="E151" s="791"/>
      <c r="F151" s="183" t="s">
        <v>80</v>
      </c>
      <c r="G151" s="155" t="str">
        <f>[2]DB!$E$126</f>
        <v>OPERATING</v>
      </c>
      <c r="H151" s="162" t="str">
        <f>[2]DB!$F$126</f>
        <v>s</v>
      </c>
      <c r="I151" s="163" t="str">
        <f>[2]DB!$G$126</f>
        <v>s</v>
      </c>
      <c r="J151" s="163" t="str">
        <f>[2]DB!$H$126</f>
        <v>s</v>
      </c>
      <c r="K151" s="163" t="str">
        <f>[2]DB!$I$126</f>
        <v>s</v>
      </c>
      <c r="L151" s="163">
        <f>[2]DB!$J$126</f>
        <v>0</v>
      </c>
      <c r="M151" s="163" t="str">
        <f>[2]DB!$K$126</f>
        <v>s</v>
      </c>
      <c r="N151" s="163" t="str">
        <f>[2]DB!$L$126</f>
        <v>s</v>
      </c>
      <c r="O151" s="163" t="str">
        <f>[2]DB!$M$126</f>
        <v>s</v>
      </c>
      <c r="P151" s="163">
        <f>[2]DB!$N$126</f>
        <v>0</v>
      </c>
      <c r="Q151" s="163" t="str">
        <f>[2]DB!$O$126</f>
        <v>s</v>
      </c>
      <c r="R151" s="163" t="str">
        <f>[2]DB!$P$126</f>
        <v>s</v>
      </c>
      <c r="S151" s="163" t="str">
        <f>[2]DB!$Q$126</f>
        <v>s</v>
      </c>
      <c r="T151" s="163">
        <f>[2]DB!$R$126</f>
        <v>0</v>
      </c>
      <c r="U151" s="163">
        <f>[2]DB!$S$126</f>
        <v>0</v>
      </c>
      <c r="V151" s="163" t="str">
        <f>[2]DB!$T$126</f>
        <v>c</v>
      </c>
      <c r="W151" s="163" t="str">
        <f>[2]DB!$U$126</f>
        <v>c</v>
      </c>
      <c r="X151" s="163" t="str">
        <f>[2]DB!$V$126</f>
        <v>c</v>
      </c>
      <c r="Y151" s="163" t="str">
        <f>[2]DB!$W$126</f>
        <v>c</v>
      </c>
      <c r="Z151" s="163" t="str">
        <f>[2]DB!$X$126</f>
        <v>c</v>
      </c>
      <c r="AA151" s="163" t="str">
        <f>[2]DB!$Y$126</f>
        <v>c</v>
      </c>
      <c r="AB151" s="163" t="str">
        <f>[2]DB!$Z$126</f>
        <v>c</v>
      </c>
      <c r="AC151" s="163" t="str">
        <f>[2]DB!$AA$126</f>
        <v>c</v>
      </c>
      <c r="AD151" s="163" t="str">
        <f>[2]DB!$AB$126</f>
        <v>c</v>
      </c>
      <c r="AE151" s="163" t="str">
        <f>[2]DB!$AC$126</f>
        <v>c</v>
      </c>
      <c r="AF151" s="163" t="str">
        <f>[2]DB!$AD$126</f>
        <v>c</v>
      </c>
      <c r="AG151" s="163" t="str">
        <f>[2]DB!$AE$126</f>
        <v>c</v>
      </c>
      <c r="AH151" s="163" t="str">
        <f>[2]DB!$AF$126</f>
        <v>c</v>
      </c>
      <c r="AI151" s="163" t="str">
        <f>[2]DB!$AG$126</f>
        <v>c</v>
      </c>
      <c r="AJ151" s="163" t="str">
        <f>[2]DB!$AH$126</f>
        <v>c</v>
      </c>
      <c r="AK151" s="163" t="str">
        <f>[2]DB!$AI$126</f>
        <v>c</v>
      </c>
      <c r="AL151" s="163">
        <f>[2]DB!$AJ$126</f>
        <v>0</v>
      </c>
      <c r="AM151" s="163">
        <f>[2]DB!$AK$126</f>
        <v>0</v>
      </c>
      <c r="AN151" s="163">
        <f>[2]DB!$AL$126</f>
        <v>0</v>
      </c>
      <c r="AO151" s="163">
        <f>[2]DB!$AM$126</f>
        <v>0</v>
      </c>
      <c r="AP151" s="163">
        <f>[2]DB!$AN$126</f>
        <v>0</v>
      </c>
      <c r="AQ151" s="163">
        <f>[2]DB!$AO$126</f>
        <v>0</v>
      </c>
      <c r="AR151" s="163">
        <f>[2]DB!$AP$126</f>
        <v>0</v>
      </c>
      <c r="AS151" s="163">
        <f>[2]DB!$AQ$126</f>
        <v>0</v>
      </c>
      <c r="AT151" s="163">
        <f>[2]DB!$AR$126</f>
        <v>0</v>
      </c>
      <c r="AU151" s="163">
        <f>[2]DB!$AS$126</f>
        <v>0</v>
      </c>
      <c r="AV151" s="163">
        <f>[2]DB!$AT$126</f>
        <v>0</v>
      </c>
      <c r="AW151" s="163">
        <f>[2]DB!$AU$126</f>
        <v>0</v>
      </c>
      <c r="AX151" s="163">
        <f>[2]DB!$AV$126</f>
        <v>0</v>
      </c>
      <c r="AY151" s="163">
        <f>[2]DB!$AW$126</f>
        <v>0</v>
      </c>
      <c r="AZ151" s="163">
        <f>[2]DB!$AX$126</f>
        <v>0</v>
      </c>
      <c r="BA151" s="163">
        <f>[2]DB!$AY$126</f>
        <v>0</v>
      </c>
      <c r="BB151" s="163">
        <f>[2]DB!$AZ$126</f>
        <v>0</v>
      </c>
      <c r="BC151" s="163">
        <f>[2]DB!$BA$126</f>
        <v>0</v>
      </c>
      <c r="BD151" s="163">
        <f>[2]DB!$BB$126</f>
        <v>0</v>
      </c>
      <c r="BE151" s="163">
        <f>[2]DB!$BC$126</f>
        <v>0</v>
      </c>
      <c r="BF151" s="163">
        <f>[2]DB!$BD$126</f>
        <v>0</v>
      </c>
      <c r="BG151" s="163">
        <f>[2]DB!$BE$126</f>
        <v>0</v>
      </c>
      <c r="BH151" s="163">
        <f>[2]DB!$BF$126</f>
        <v>0</v>
      </c>
      <c r="BI151" s="163">
        <f>[2]DB!$BG$126</f>
        <v>0</v>
      </c>
      <c r="BJ151" s="163" t="str">
        <f>[2]DB!$BH$126</f>
        <v>s</v>
      </c>
      <c r="BK151" s="163" t="str">
        <f>[2]DB!$BI$126</f>
        <v>s</v>
      </c>
      <c r="BL151" s="163" t="str">
        <f>[2]DB!$BJ$126</f>
        <v>s</v>
      </c>
      <c r="BM151" s="163" t="str">
        <f>[2]DB!$BK$126</f>
        <v>s</v>
      </c>
      <c r="BN151" s="163">
        <f>[2]DB!$BL$126</f>
        <v>0</v>
      </c>
      <c r="BO151" s="163" t="str">
        <f>[2]DB!$BM$126</f>
        <v>s</v>
      </c>
      <c r="BP151" s="163" t="str">
        <f>[2]DB!$BN$126</f>
        <v>s</v>
      </c>
      <c r="BQ151" s="163" t="str">
        <f>[2]DB!$BO$126</f>
        <v>s</v>
      </c>
      <c r="BR151" s="163">
        <f>[2]DB!$BP$126</f>
        <v>0</v>
      </c>
      <c r="BS151" s="163" t="str">
        <f>[2]DB!$BQ$126</f>
        <v>s</v>
      </c>
      <c r="BT151" s="163" t="str">
        <f>[2]DB!$BR$126</f>
        <v>s</v>
      </c>
      <c r="BU151" s="163" t="str">
        <f>[2]DB!$BS$126</f>
        <v>s</v>
      </c>
      <c r="BV151" s="163">
        <f>[2]DB!$BT$126</f>
        <v>0</v>
      </c>
      <c r="BW151" s="163">
        <f>[2]DB!$BU$126</f>
        <v>0</v>
      </c>
      <c r="BX151" s="163" t="str">
        <f>[2]DB!$BV$126</f>
        <v>c</v>
      </c>
      <c r="BY151" s="163" t="str">
        <f>[2]DB!$BW$126</f>
        <v>c</v>
      </c>
      <c r="BZ151" s="163" t="str">
        <f>[2]DB!$BX$126</f>
        <v>c</v>
      </c>
      <c r="CA151" s="163" t="str">
        <f>[2]DB!$BY$126</f>
        <v>c</v>
      </c>
      <c r="CB151" s="163" t="str">
        <f>[2]DB!$BZ$126</f>
        <v>c</v>
      </c>
      <c r="CC151" s="163" t="str">
        <f>[2]DB!$CA$126</f>
        <v>c</v>
      </c>
      <c r="CD151" s="163" t="str">
        <f>[2]DB!$CB$126</f>
        <v>c</v>
      </c>
      <c r="CE151" s="163" t="str">
        <f>[2]DB!$CC$126</f>
        <v>c</v>
      </c>
      <c r="CF151" s="163" t="str">
        <f>[2]DB!$CD$126</f>
        <v>c</v>
      </c>
      <c r="CG151" s="163" t="str">
        <f>[2]DB!$CE$126</f>
        <v>c</v>
      </c>
      <c r="CH151" s="163" t="str">
        <f>[2]DB!$CF$126</f>
        <v>c</v>
      </c>
      <c r="CI151" s="163" t="str">
        <f>[2]DB!$CG$126</f>
        <v>c</v>
      </c>
      <c r="CJ151" s="163" t="str">
        <f>[2]DB!$CH$126</f>
        <v>c</v>
      </c>
      <c r="CK151" s="163" t="str">
        <f>[2]DB!$CI$126</f>
        <v>c</v>
      </c>
      <c r="CL151" s="163" t="str">
        <f>[2]DB!$CJ$126</f>
        <v>c</v>
      </c>
      <c r="CM151" s="163" t="str">
        <f>[2]DB!$CK$126</f>
        <v>c</v>
      </c>
      <c r="CN151" s="163">
        <f>[2]DB!$CL$126</f>
        <v>0</v>
      </c>
      <c r="CO151" s="163">
        <f>[2]DB!$CM$126</f>
        <v>0</v>
      </c>
      <c r="CP151" s="163">
        <f>[2]DB!$CN$126</f>
        <v>0</v>
      </c>
      <c r="CQ151" s="163">
        <f>[2]DB!$CO$126</f>
        <v>0</v>
      </c>
      <c r="CR151" s="163">
        <f>[2]DB!$CP$126</f>
        <v>0</v>
      </c>
      <c r="CS151" s="163">
        <f>[2]DB!$CQ$126</f>
        <v>0</v>
      </c>
      <c r="CT151" s="163">
        <f>[2]DB!$CR$126</f>
        <v>0</v>
      </c>
      <c r="CU151" s="163">
        <f>[2]DB!$CS$126</f>
        <v>0</v>
      </c>
      <c r="CV151" s="163">
        <f>[2]DB!$CT$126</f>
        <v>0</v>
      </c>
      <c r="CW151" s="163">
        <f>[2]DB!$CU$126</f>
        <v>0</v>
      </c>
      <c r="CX151" s="163">
        <f>[2]DB!$CV$126</f>
        <v>0</v>
      </c>
      <c r="CY151" s="169">
        <f>[2]DB!$CW$126</f>
        <v>0</v>
      </c>
      <c r="CZ151" s="174"/>
      <c r="DA151" s="200"/>
      <c r="DB151" s="192"/>
    </row>
    <row r="152" spans="2:106 1257:1447" ht="20.100000000000001" customHeight="1" x14ac:dyDescent="0.25">
      <c r="B152" s="168"/>
      <c r="C152" s="783"/>
      <c r="D152" s="787"/>
      <c r="E152" s="791"/>
      <c r="F152" s="183" t="s">
        <v>81</v>
      </c>
      <c r="G152" s="155" t="str">
        <f>[2]DB!$E$127</f>
        <v>OPERATING</v>
      </c>
      <c r="H152" s="217">
        <f>[2]DB!$F$127</f>
        <v>0</v>
      </c>
      <c r="I152" s="217">
        <f>[2]DB!$G$127</f>
        <v>0</v>
      </c>
      <c r="J152" s="217">
        <f>[2]DB!$H$127</f>
        <v>0</v>
      </c>
      <c r="K152" s="217">
        <f>[2]DB!$I$127</f>
        <v>0</v>
      </c>
      <c r="L152" s="217">
        <f>[2]DB!$J$127</f>
        <v>0</v>
      </c>
      <c r="M152" s="217">
        <f>[2]DB!$K$127</f>
        <v>0</v>
      </c>
      <c r="N152" s="217">
        <f>[2]DB!$L$127</f>
        <v>0</v>
      </c>
      <c r="O152" s="217">
        <f>[2]DB!$M$127</f>
        <v>0</v>
      </c>
      <c r="P152" s="217">
        <f>[2]DB!$N$127</f>
        <v>0</v>
      </c>
      <c r="Q152" s="217">
        <f>[2]DB!$O$127</f>
        <v>0</v>
      </c>
      <c r="R152" s="217">
        <f>[2]DB!$P$127</f>
        <v>0</v>
      </c>
      <c r="S152" s="217">
        <f>[2]DB!$Q$127</f>
        <v>0</v>
      </c>
      <c r="T152" s="217">
        <f>[2]DB!$R$127</f>
        <v>0</v>
      </c>
      <c r="U152" s="217">
        <f>[2]DB!$S$127</f>
        <v>0</v>
      </c>
      <c r="V152" s="217">
        <f>[2]DB!$T$127</f>
        <v>0</v>
      </c>
      <c r="W152" s="217">
        <f>[2]DB!$U$127</f>
        <v>0</v>
      </c>
      <c r="X152" s="217" t="str">
        <f>[2]DB!$V$127</f>
        <v>s</v>
      </c>
      <c r="Y152" s="217" t="str">
        <f>[2]DB!$W$127</f>
        <v>s</v>
      </c>
      <c r="Z152" s="217" t="str">
        <f>[2]DB!$X$127</f>
        <v>s</v>
      </c>
      <c r="AA152" s="217" t="str">
        <f>[2]DB!$Y$127</f>
        <v>s</v>
      </c>
      <c r="AB152" s="217">
        <f>[2]DB!$Z$127</f>
        <v>0</v>
      </c>
      <c r="AC152" s="217" t="str">
        <f>[2]DB!$AA$127</f>
        <v>s</v>
      </c>
      <c r="AD152" s="217" t="str">
        <f>[2]DB!$AB$127</f>
        <v>s</v>
      </c>
      <c r="AE152" s="217" t="str">
        <f>[2]DB!$AC$127</f>
        <v>s</v>
      </c>
      <c r="AF152" s="217">
        <f>[2]DB!$AD$127</f>
        <v>0</v>
      </c>
      <c r="AG152" s="217" t="str">
        <f>[2]DB!$AE$127</f>
        <v>s</v>
      </c>
      <c r="AH152" s="217" t="str">
        <f>[2]DB!$AF$127</f>
        <v>s</v>
      </c>
      <c r="AI152" s="217" t="str">
        <f>[2]DB!$AG$127</f>
        <v>s</v>
      </c>
      <c r="AJ152" s="217">
        <f>[2]DB!$AH$127</f>
        <v>0</v>
      </c>
      <c r="AK152" s="217" t="str">
        <f>[2]DB!$AI$127</f>
        <v>s</v>
      </c>
      <c r="AL152" s="217" t="str">
        <f>[2]DB!$AJ$127</f>
        <v>s</v>
      </c>
      <c r="AM152" s="217" t="str">
        <f>[2]DB!$AK$127</f>
        <v>s</v>
      </c>
      <c r="AN152" s="217">
        <f>[2]DB!$AL$127</f>
        <v>0</v>
      </c>
      <c r="AO152" s="217">
        <f>[2]DB!$AM$127</f>
        <v>0</v>
      </c>
      <c r="AP152" s="217" t="str">
        <f>[2]DB!$AN$127</f>
        <v>c</v>
      </c>
      <c r="AQ152" s="217" t="str">
        <f>[2]DB!$AO$127</f>
        <v>c</v>
      </c>
      <c r="AR152" s="217" t="str">
        <f>[2]DB!$AP$127</f>
        <v>c</v>
      </c>
      <c r="AS152" s="217" t="str">
        <f>[2]DB!$AQ$127</f>
        <v>c</v>
      </c>
      <c r="AT152" s="217" t="str">
        <f>[2]DB!$AR$127</f>
        <v>c</v>
      </c>
      <c r="AU152" s="217" t="str">
        <f>[2]DB!$AS$127</f>
        <v>c</v>
      </c>
      <c r="AV152" s="217" t="str">
        <f>[2]DB!$AT$127</f>
        <v>c</v>
      </c>
      <c r="AW152" s="217" t="str">
        <f>[2]DB!$AU$127</f>
        <v>c</v>
      </c>
      <c r="AX152" s="217" t="str">
        <f>[2]DB!$AV$127</f>
        <v>c</v>
      </c>
      <c r="AY152" s="217" t="str">
        <f>[2]DB!$AW$127</f>
        <v>c</v>
      </c>
      <c r="AZ152" s="217" t="str">
        <f>[2]DB!$AX$127</f>
        <v>c</v>
      </c>
      <c r="BA152" s="217" t="str">
        <f>[2]DB!$AY$127</f>
        <v>c</v>
      </c>
      <c r="BB152" s="217" t="str">
        <f>[2]DB!$AZ$127</f>
        <v>c</v>
      </c>
      <c r="BC152" s="217" t="str">
        <f>[2]DB!$BA$127</f>
        <v>c</v>
      </c>
      <c r="BD152" s="217" t="str">
        <f>[2]DB!$BB$127</f>
        <v>c</v>
      </c>
      <c r="BE152" s="217" t="str">
        <f>[2]DB!$BC$127</f>
        <v>c</v>
      </c>
      <c r="BF152" s="217">
        <f>[2]DB!$BD$127</f>
        <v>0</v>
      </c>
      <c r="BG152" s="217">
        <f>[2]DB!$BE$127</f>
        <v>0</v>
      </c>
      <c r="BH152" s="217">
        <f>[2]DB!$BF$127</f>
        <v>0</v>
      </c>
      <c r="BI152" s="217">
        <f>[2]DB!$BG$127</f>
        <v>0</v>
      </c>
      <c r="BJ152" s="217">
        <f>[2]DB!$BH$127</f>
        <v>0</v>
      </c>
      <c r="BK152" s="217">
        <f>[2]DB!$BI$127</f>
        <v>0</v>
      </c>
      <c r="BL152" s="217">
        <f>[2]DB!$BJ$127</f>
        <v>0</v>
      </c>
      <c r="BM152" s="217">
        <f>[2]DB!$BK$127</f>
        <v>0</v>
      </c>
      <c r="BN152" s="217">
        <f>[2]DB!$BL$127</f>
        <v>0</v>
      </c>
      <c r="BO152" s="217">
        <f>[2]DB!$BM$127</f>
        <v>0</v>
      </c>
      <c r="BP152" s="217">
        <f>[2]DB!$BN$127</f>
        <v>0</v>
      </c>
      <c r="BQ152" s="217">
        <f>[2]DB!$BO$127</f>
        <v>0</v>
      </c>
      <c r="BR152" s="217">
        <f>[2]DB!$BP$127</f>
        <v>0</v>
      </c>
      <c r="BS152" s="217">
        <f>[2]DB!$BQ$127</f>
        <v>0</v>
      </c>
      <c r="BT152" s="217">
        <f>[2]DB!$BR$127</f>
        <v>0</v>
      </c>
      <c r="BU152" s="217">
        <f>[2]DB!$BS$127</f>
        <v>0</v>
      </c>
      <c r="BV152" s="217">
        <f>[2]DB!$BT$127</f>
        <v>0</v>
      </c>
      <c r="BW152" s="217">
        <f>[2]DB!$BU$127</f>
        <v>0</v>
      </c>
      <c r="BX152" s="217">
        <f>[2]DB!$BV$127</f>
        <v>0</v>
      </c>
      <c r="BY152" s="217">
        <f>[2]DB!$BW$127</f>
        <v>0</v>
      </c>
      <c r="BZ152" s="217">
        <f>[2]DB!$BX$127</f>
        <v>0</v>
      </c>
      <c r="CA152" s="217" t="str">
        <f>[2]DB!$BY$127</f>
        <v>s</v>
      </c>
      <c r="CB152" s="217" t="str">
        <f>[2]DB!$BZ$127</f>
        <v>s</v>
      </c>
      <c r="CC152" s="217" t="str">
        <f>[2]DB!$CA$127</f>
        <v>s</v>
      </c>
      <c r="CD152" s="217" t="str">
        <f>[2]DB!$CB$127</f>
        <v>s</v>
      </c>
      <c r="CE152" s="217">
        <f>[2]DB!$CC$127</f>
        <v>0</v>
      </c>
      <c r="CF152" s="217" t="str">
        <f>[2]DB!$CD$127</f>
        <v>s</v>
      </c>
      <c r="CG152" s="217" t="str">
        <f>[2]DB!$CE$127</f>
        <v>s</v>
      </c>
      <c r="CH152" s="217" t="str">
        <f>[2]DB!$CF$127</f>
        <v>s</v>
      </c>
      <c r="CI152" s="217">
        <f>[2]DB!$CG$127</f>
        <v>0</v>
      </c>
      <c r="CJ152" s="217" t="str">
        <f>[2]DB!$CH$127</f>
        <v>s</v>
      </c>
      <c r="CK152" s="217" t="str">
        <f>[2]DB!$CI$127</f>
        <v>s</v>
      </c>
      <c r="CL152" s="217" t="str">
        <f>[2]DB!$CJ$127</f>
        <v>s</v>
      </c>
      <c r="CM152" s="217">
        <f>[2]DB!$CK$127</f>
        <v>0</v>
      </c>
      <c r="CN152" s="217" t="str">
        <f>[2]DB!$CL$127</f>
        <v>s</v>
      </c>
      <c r="CO152" s="217" t="str">
        <f>[2]DB!$CM$127</f>
        <v>s</v>
      </c>
      <c r="CP152" s="217" t="str">
        <f>[2]DB!$CN$127</f>
        <v>s</v>
      </c>
      <c r="CQ152" s="217">
        <f>[2]DB!$CO$127</f>
        <v>0</v>
      </c>
      <c r="CR152" s="217">
        <f>[2]DB!$CP$127</f>
        <v>0</v>
      </c>
      <c r="CS152" s="217" t="str">
        <f>[2]DB!$CQ$127</f>
        <v>c</v>
      </c>
      <c r="CT152" s="217" t="str">
        <f>[2]DB!$CR$127</f>
        <v>c</v>
      </c>
      <c r="CU152" s="217" t="str">
        <f>[2]DB!$CS$127</f>
        <v>c</v>
      </c>
      <c r="CV152" s="217" t="str">
        <f>[2]DB!$CT$127</f>
        <v>c</v>
      </c>
      <c r="CW152" s="217" t="str">
        <f>[2]DB!$CU$127</f>
        <v>c</v>
      </c>
      <c r="CX152" s="217" t="str">
        <f>[2]DB!$CV$127</f>
        <v>c</v>
      </c>
      <c r="CY152" s="218" t="str">
        <f>[2]DB!$CW$127</f>
        <v>c</v>
      </c>
      <c r="CZ152" s="219"/>
      <c r="DA152" s="200"/>
      <c r="DB152" s="192"/>
    </row>
    <row r="153" spans="2:106 1257:1447" ht="20.100000000000001" customHeight="1" x14ac:dyDescent="0.25">
      <c r="B153" s="168"/>
      <c r="C153" s="783"/>
      <c r="D153" s="787" t="s">
        <v>82</v>
      </c>
      <c r="E153" s="791"/>
      <c r="F153" s="184" t="s">
        <v>83</v>
      </c>
      <c r="G153" s="156">
        <f>[2]DB!$E$128</f>
        <v>0</v>
      </c>
      <c r="H153" s="162">
        <f>[2]DB!$F$128</f>
        <v>0</v>
      </c>
      <c r="I153" s="163">
        <f>[2]DB!$G$128</f>
        <v>0</v>
      </c>
      <c r="J153" s="163">
        <f>[2]DB!$H$128</f>
        <v>0</v>
      </c>
      <c r="K153" s="163">
        <f>[2]DB!$I$128</f>
        <v>0</v>
      </c>
      <c r="L153" s="163" t="str">
        <f>[2]DB!$J$128</f>
        <v>r</v>
      </c>
      <c r="M153" s="163" t="str">
        <f>[2]DB!$K$128</f>
        <v>r</v>
      </c>
      <c r="N153" s="163" t="str">
        <f>[2]DB!$L$128</f>
        <v>r</v>
      </c>
      <c r="O153" s="163" t="str">
        <f>[2]DB!$M$128</f>
        <v>r</v>
      </c>
      <c r="P153" s="163" t="str">
        <f>[2]DB!$N$128</f>
        <v>r</v>
      </c>
      <c r="Q153" s="163" t="str">
        <f>[2]DB!$O$128</f>
        <v>r</v>
      </c>
      <c r="R153" s="163" t="str">
        <f>[2]DB!$P$128</f>
        <v>r</v>
      </c>
      <c r="S153" s="163" t="str">
        <f>[2]DB!$Q$128</f>
        <v>r</v>
      </c>
      <c r="T153" s="163" t="str">
        <f>[2]DB!$R$128</f>
        <v>r</v>
      </c>
      <c r="U153" s="163" t="str">
        <f>[2]DB!$S$128</f>
        <v>r</v>
      </c>
      <c r="V153" s="163" t="str">
        <f>[2]DB!$T$128</f>
        <v>r</v>
      </c>
      <c r="W153" s="163" t="str">
        <f>[2]DB!$U$128</f>
        <v>r</v>
      </c>
      <c r="X153" s="163" t="str">
        <f>[2]DB!$V$128</f>
        <v>r</v>
      </c>
      <c r="Y153" s="163" t="str">
        <f>[2]DB!$W$128</f>
        <v>r</v>
      </c>
      <c r="Z153" s="163" t="str">
        <f>[2]DB!$X$128</f>
        <v>r</v>
      </c>
      <c r="AA153" s="163" t="str">
        <f>[2]DB!$Y$128</f>
        <v>r</v>
      </c>
      <c r="AB153" s="163" t="str">
        <f>[2]DB!$Z$128</f>
        <v>r</v>
      </c>
      <c r="AC153" s="163" t="str">
        <f>[2]DB!$AA$128</f>
        <v>r</v>
      </c>
      <c r="AD153" s="163" t="str">
        <f>[2]DB!$AB$128</f>
        <v>r</v>
      </c>
      <c r="AE153" s="163" t="str">
        <f>[2]DB!$AC$128</f>
        <v>r</v>
      </c>
      <c r="AF153" s="163" t="str">
        <f>[2]DB!$AD$128</f>
        <v>r</v>
      </c>
      <c r="AG153" s="163" t="str">
        <f>[2]DB!$AE$128</f>
        <v>r</v>
      </c>
      <c r="AH153" s="163" t="str">
        <f>[2]DB!$AF$128</f>
        <v>r</v>
      </c>
      <c r="AI153" s="163" t="str">
        <f>[2]DB!$AG$128</f>
        <v>r</v>
      </c>
      <c r="AJ153" s="163">
        <f>[2]DB!$AH$128</f>
        <v>0</v>
      </c>
      <c r="AK153" s="163" t="str">
        <f>[2]DB!$AI$128</f>
        <v>ca</v>
      </c>
      <c r="AL153" s="163" t="str">
        <f>[2]DB!$AJ$128</f>
        <v>ca</v>
      </c>
      <c r="AM153" s="163" t="str">
        <f>[2]DB!$AK$128</f>
        <v>ca</v>
      </c>
      <c r="AN153" s="163" t="str">
        <f>[2]DB!$AL$128</f>
        <v>ca</v>
      </c>
      <c r="AO153" s="163" t="str">
        <f>[2]DB!$AM$128</f>
        <v>ca</v>
      </c>
      <c r="AP153" s="163" t="str">
        <f>[2]DB!$AN$128</f>
        <v>ca</v>
      </c>
      <c r="AQ153" s="163" t="str">
        <f>[2]DB!$AO$128</f>
        <v>ca</v>
      </c>
      <c r="AR153" s="163" t="str">
        <f>[2]DB!$AP$128</f>
        <v>ca</v>
      </c>
      <c r="AS153" s="163" t="str">
        <f>[2]DB!$AQ$128</f>
        <v>ca</v>
      </c>
      <c r="AT153" s="163" t="str">
        <f>[2]DB!$AR$128</f>
        <v>ca</v>
      </c>
      <c r="AU153" s="163" t="str">
        <f>[2]DB!$AS$128</f>
        <v>ca</v>
      </c>
      <c r="AV153" s="163" t="str">
        <f>[2]DB!$AT$128</f>
        <v>ca</v>
      </c>
      <c r="AW153" s="163" t="str">
        <f>[2]DB!$AU$128</f>
        <v>ca</v>
      </c>
      <c r="AX153" s="163" t="str">
        <f>[2]DB!$AV$128</f>
        <v>ca</v>
      </c>
      <c r="AY153" s="163" t="str">
        <f>[2]DB!$AW$128</f>
        <v>ca</v>
      </c>
      <c r="AZ153" s="163" t="str">
        <f>[2]DB!$AX$128</f>
        <v>ca</v>
      </c>
      <c r="BA153" s="163" t="str">
        <f>[2]DB!$AY$128</f>
        <v>ca</v>
      </c>
      <c r="BB153" s="163" t="str">
        <f>[2]DB!$AZ$128</f>
        <v>ca</v>
      </c>
      <c r="BC153" s="163" t="str">
        <f>[2]DB!$BA$128</f>
        <v>ca</v>
      </c>
      <c r="BD153" s="163" t="str">
        <f>[2]DB!$BB$128</f>
        <v>ca</v>
      </c>
      <c r="BE153" s="163" t="str">
        <f>[2]DB!$BC$128</f>
        <v>ca</v>
      </c>
      <c r="BF153" s="163" t="str">
        <f>[2]DB!$BD$128</f>
        <v>ca</v>
      </c>
      <c r="BG153" s="163" t="str">
        <f>[2]DB!$BE$128</f>
        <v>ca</v>
      </c>
      <c r="BH153" s="163" t="str">
        <f>[2]DB!$BF$128</f>
        <v>ca</v>
      </c>
      <c r="BI153" s="163">
        <f>[2]DB!$BG$128</f>
        <v>0</v>
      </c>
      <c r="BJ153" s="163">
        <f>[2]DB!$BH$128</f>
        <v>0</v>
      </c>
      <c r="BK153" s="163">
        <f>[2]DB!$BI$128</f>
        <v>0</v>
      </c>
      <c r="BL153" s="163">
        <f>[2]DB!$BJ$128</f>
        <v>0</v>
      </c>
      <c r="BM153" s="163">
        <f>[2]DB!$BK$128</f>
        <v>0</v>
      </c>
      <c r="BN153" s="163">
        <f>[2]DB!$BL$128</f>
        <v>0</v>
      </c>
      <c r="BO153" s="163">
        <f>[2]DB!$BM$128</f>
        <v>0</v>
      </c>
      <c r="BP153" s="163">
        <f>[2]DB!$BN$128</f>
        <v>0</v>
      </c>
      <c r="BQ153" s="163">
        <f>[2]DB!$BO$128</f>
        <v>0</v>
      </c>
      <c r="BR153" s="163">
        <f>[2]DB!$BP$128</f>
        <v>0</v>
      </c>
      <c r="BS153" s="163">
        <f>[2]DB!$BQ$128</f>
        <v>0</v>
      </c>
      <c r="BT153" s="163">
        <f>[2]DB!$BR$128</f>
        <v>0</v>
      </c>
      <c r="BU153" s="163">
        <f>[2]DB!$BS$128</f>
        <v>0</v>
      </c>
      <c r="BV153" s="163">
        <f>[2]DB!$BT$128</f>
        <v>0</v>
      </c>
      <c r="BW153" s="163">
        <f>[2]DB!$BU$128</f>
        <v>0</v>
      </c>
      <c r="BX153" s="163">
        <f>[2]DB!$BV$128</f>
        <v>0</v>
      </c>
      <c r="BY153" s="163">
        <f>[2]DB!$BW$128</f>
        <v>0</v>
      </c>
      <c r="BZ153" s="163">
        <f>[2]DB!$BX$128</f>
        <v>0</v>
      </c>
      <c r="CA153" s="163">
        <f>[2]DB!$BY$128</f>
        <v>0</v>
      </c>
      <c r="CB153" s="163">
        <f>[2]DB!$BZ$128</f>
        <v>0</v>
      </c>
      <c r="CC153" s="163">
        <f>[2]DB!$CA$128</f>
        <v>0</v>
      </c>
      <c r="CD153" s="163">
        <f>[2]DB!$CB$128</f>
        <v>0</v>
      </c>
      <c r="CE153" s="163">
        <f>[2]DB!$CC$128</f>
        <v>0</v>
      </c>
      <c r="CF153" s="163">
        <f>[2]DB!$CD$128</f>
        <v>0</v>
      </c>
      <c r="CG153" s="163">
        <f>[2]DB!$CE$128</f>
        <v>0</v>
      </c>
      <c r="CH153" s="163">
        <f>[2]DB!$CF$128</f>
        <v>0</v>
      </c>
      <c r="CI153" s="163">
        <f>[2]DB!$CG$128</f>
        <v>0</v>
      </c>
      <c r="CJ153" s="163">
        <f>[2]DB!$CH$128</f>
        <v>0</v>
      </c>
      <c r="CK153" s="163">
        <f>[2]DB!$CI$128</f>
        <v>0</v>
      </c>
      <c r="CL153" s="163">
        <f>[2]DB!$CJ$128</f>
        <v>0</v>
      </c>
      <c r="CM153" s="163">
        <f>[2]DB!$CK$128</f>
        <v>0</v>
      </c>
      <c r="CN153" s="163">
        <f>[2]DB!$CL$128</f>
        <v>0</v>
      </c>
      <c r="CO153" s="163">
        <f>[2]DB!$CM$128</f>
        <v>0</v>
      </c>
      <c r="CP153" s="163">
        <f>[2]DB!$CN$128</f>
        <v>0</v>
      </c>
      <c r="CQ153" s="163">
        <f>[2]DB!$CO$128</f>
        <v>0</v>
      </c>
      <c r="CR153" s="163">
        <f>[2]DB!$CP$128</f>
        <v>0</v>
      </c>
      <c r="CS153" s="163">
        <f>[2]DB!$CQ$128</f>
        <v>0</v>
      </c>
      <c r="CT153" s="163">
        <f>[2]DB!$CR$128</f>
        <v>0</v>
      </c>
      <c r="CU153" s="163">
        <f>[2]DB!$CS$128</f>
        <v>0</v>
      </c>
      <c r="CV153" s="163">
        <f>[2]DB!$CT$128</f>
        <v>0</v>
      </c>
      <c r="CW153" s="163">
        <f>[2]DB!$CU$128</f>
        <v>0</v>
      </c>
      <c r="CX153" s="163">
        <f>[2]DB!$CV$128</f>
        <v>0</v>
      </c>
      <c r="CY153" s="169">
        <f>[2]DB!$CW$128</f>
        <v>0</v>
      </c>
      <c r="CZ153" s="174"/>
      <c r="DA153" s="200"/>
      <c r="DB153" s="192"/>
    </row>
    <row r="154" spans="2:106 1257:1447" ht="20.100000000000001" customHeight="1" thickBot="1" x14ac:dyDescent="0.3">
      <c r="B154" s="168"/>
      <c r="C154" s="784"/>
      <c r="D154" s="792"/>
      <c r="E154" s="793"/>
      <c r="F154" s="187" t="s">
        <v>84</v>
      </c>
      <c r="G154" s="188">
        <f>[2]DB!$E$129</f>
        <v>0</v>
      </c>
      <c r="H154" s="178">
        <f>[2]DB!$F$129</f>
        <v>0</v>
      </c>
      <c r="I154" s="178">
        <f>[2]DB!$G$129</f>
        <v>0</v>
      </c>
      <c r="J154" s="178">
        <f>[2]DB!$H$129</f>
        <v>0</v>
      </c>
      <c r="K154" s="178">
        <f>[2]DB!$I$129</f>
        <v>0</v>
      </c>
      <c r="L154" s="178">
        <f>[2]DB!$J$129</f>
        <v>0</v>
      </c>
      <c r="M154" s="178">
        <f>[2]DB!$K$129</f>
        <v>0</v>
      </c>
      <c r="N154" s="178">
        <f>[2]DB!$L$129</f>
        <v>0</v>
      </c>
      <c r="O154" s="178">
        <f>[2]DB!$M$129</f>
        <v>0</v>
      </c>
      <c r="P154" s="178">
        <f>[2]DB!$N$129</f>
        <v>0</v>
      </c>
      <c r="Q154" s="178">
        <f>[2]DB!$O$129</f>
        <v>0</v>
      </c>
      <c r="R154" s="178">
        <f>[2]DB!$P$129</f>
        <v>0</v>
      </c>
      <c r="S154" s="178">
        <f>[2]DB!$Q$129</f>
        <v>0</v>
      </c>
      <c r="T154" s="178">
        <f>[2]DB!$R$129</f>
        <v>0</v>
      </c>
      <c r="U154" s="178">
        <f>[2]DB!$S$129</f>
        <v>0</v>
      </c>
      <c r="V154" s="178">
        <f>[2]DB!$T$129</f>
        <v>0</v>
      </c>
      <c r="W154" s="178">
        <f>[2]DB!$U$129</f>
        <v>0</v>
      </c>
      <c r="X154" s="178">
        <f>[2]DB!$V$129</f>
        <v>0</v>
      </c>
      <c r="Y154" s="178">
        <f>[2]DB!$W$129</f>
        <v>0</v>
      </c>
      <c r="Z154" s="178">
        <f>[2]DB!$X$129</f>
        <v>0</v>
      </c>
      <c r="AA154" s="178">
        <f>[2]DB!$Y$129</f>
        <v>0</v>
      </c>
      <c r="AB154" s="178">
        <f>[2]DB!$Z$129</f>
        <v>0</v>
      </c>
      <c r="AC154" s="178">
        <f>[2]DB!$AA$129</f>
        <v>0</v>
      </c>
      <c r="AD154" s="178">
        <f>[2]DB!$AB$129</f>
        <v>0</v>
      </c>
      <c r="AE154" s="178">
        <f>[2]DB!$AC$129</f>
        <v>0</v>
      </c>
      <c r="AF154" s="178">
        <f>[2]DB!$AD$129</f>
        <v>0</v>
      </c>
      <c r="AG154" s="178">
        <f>[2]DB!$AE$129</f>
        <v>0</v>
      </c>
      <c r="AH154" s="178">
        <f>[2]DB!$AF$129</f>
        <v>0</v>
      </c>
      <c r="AI154" s="178">
        <f>[2]DB!$AG$129</f>
        <v>0</v>
      </c>
      <c r="AJ154" s="178">
        <f>[2]DB!$AH$129</f>
        <v>0</v>
      </c>
      <c r="AK154" s="178">
        <f>[2]DB!$AI$129</f>
        <v>0</v>
      </c>
      <c r="AL154" s="178">
        <f>[2]DB!$AJ$129</f>
        <v>0</v>
      </c>
      <c r="AM154" s="178">
        <f>[2]DB!$AK$129</f>
        <v>0</v>
      </c>
      <c r="AN154" s="178">
        <f>[2]DB!$AL$129</f>
        <v>0</v>
      </c>
      <c r="AO154" s="178">
        <f>[2]DB!$AM$129</f>
        <v>0</v>
      </c>
      <c r="AP154" s="178">
        <f>[2]DB!$AN$129</f>
        <v>0</v>
      </c>
      <c r="AQ154" s="178">
        <f>[2]DB!$AO$129</f>
        <v>0</v>
      </c>
      <c r="AR154" s="178">
        <f>[2]DB!$AP$129</f>
        <v>0</v>
      </c>
      <c r="AS154" s="178">
        <f>[2]DB!$AQ$129</f>
        <v>0</v>
      </c>
      <c r="AT154" s="178">
        <f>[2]DB!$AR$129</f>
        <v>0</v>
      </c>
      <c r="AU154" s="178">
        <f>[2]DB!$AS$129</f>
        <v>0</v>
      </c>
      <c r="AV154" s="178">
        <f>[2]DB!$AT$129</f>
        <v>0</v>
      </c>
      <c r="AW154" s="178">
        <f>[2]DB!$AU$129</f>
        <v>0</v>
      </c>
      <c r="AX154" s="178">
        <f>[2]DB!$AV$129</f>
        <v>0</v>
      </c>
      <c r="AY154" s="178">
        <f>[2]DB!$AW$129</f>
        <v>0</v>
      </c>
      <c r="AZ154" s="178">
        <f>[2]DB!$AX$129</f>
        <v>0</v>
      </c>
      <c r="BA154" s="178">
        <f>[2]DB!$AY$129</f>
        <v>0</v>
      </c>
      <c r="BB154" s="178">
        <f>[2]DB!$AZ$129</f>
        <v>0</v>
      </c>
      <c r="BC154" s="178">
        <f>[2]DB!$BA$129</f>
        <v>0</v>
      </c>
      <c r="BD154" s="178">
        <f>[2]DB!$BB$129</f>
        <v>0</v>
      </c>
      <c r="BE154" s="178">
        <f>[2]DB!$BC$129</f>
        <v>0</v>
      </c>
      <c r="BF154" s="178">
        <f>[2]DB!$BD$129</f>
        <v>0</v>
      </c>
      <c r="BG154" s="178">
        <f>[2]DB!$BE$129</f>
        <v>0</v>
      </c>
      <c r="BH154" s="178">
        <f>[2]DB!$BF$129</f>
        <v>0</v>
      </c>
      <c r="BI154" s="178" t="str">
        <f>[2]DB!$BG$129</f>
        <v>r</v>
      </c>
      <c r="BJ154" s="178" t="str">
        <f>[2]DB!$BH$129</f>
        <v>r</v>
      </c>
      <c r="BK154" s="178" t="str">
        <f>[2]DB!$BI$129</f>
        <v>r</v>
      </c>
      <c r="BL154" s="178" t="str">
        <f>[2]DB!$BJ$129</f>
        <v>r</v>
      </c>
      <c r="BM154" s="178" t="str">
        <f>[2]DB!$BK$129</f>
        <v>r</v>
      </c>
      <c r="BN154" s="178" t="str">
        <f>[2]DB!$BL$129</f>
        <v>r</v>
      </c>
      <c r="BO154" s="178" t="str">
        <f>[2]DB!$BM$129</f>
        <v>r</v>
      </c>
      <c r="BP154" s="178" t="str">
        <f>[2]DB!$BN$129</f>
        <v>r</v>
      </c>
      <c r="BQ154" s="178" t="str">
        <f>[2]DB!$BO$129</f>
        <v>r</v>
      </c>
      <c r="BR154" s="178" t="str">
        <f>[2]DB!$BP$129</f>
        <v>r</v>
      </c>
      <c r="BS154" s="178" t="str">
        <f>[2]DB!$BQ$129</f>
        <v>r</v>
      </c>
      <c r="BT154" s="178" t="str">
        <f>[2]DB!$BR$129</f>
        <v>r</v>
      </c>
      <c r="BU154" s="178" t="str">
        <f>[2]DB!$BS$129</f>
        <v>r</v>
      </c>
      <c r="BV154" s="178" t="str">
        <f>[2]DB!$BT$129</f>
        <v>r</v>
      </c>
      <c r="BW154" s="178" t="str">
        <f>[2]DB!$BU$129</f>
        <v>r</v>
      </c>
      <c r="BX154" s="178" t="str">
        <f>[2]DB!$BV$129</f>
        <v>r</v>
      </c>
      <c r="BY154" s="178" t="str">
        <f>[2]DB!$BW$129</f>
        <v>r</v>
      </c>
      <c r="BZ154" s="178" t="str">
        <f>[2]DB!$BX$129</f>
        <v>r</v>
      </c>
      <c r="CA154" s="178" t="str">
        <f>[2]DB!$BY$129</f>
        <v>r</v>
      </c>
      <c r="CB154" s="178" t="str">
        <f>[2]DB!$BZ$129</f>
        <v>r</v>
      </c>
      <c r="CC154" s="178" t="str">
        <f>[2]DB!$CA$129</f>
        <v>r</v>
      </c>
      <c r="CD154" s="178" t="str">
        <f>[2]DB!$CB$129</f>
        <v>r</v>
      </c>
      <c r="CE154" s="178">
        <f>[2]DB!$CC$129</f>
        <v>0</v>
      </c>
      <c r="CF154" s="178" t="str">
        <f>[2]DB!$CD$129</f>
        <v>ca</v>
      </c>
      <c r="CG154" s="178" t="str">
        <f>[2]DB!$CE$129</f>
        <v>ca</v>
      </c>
      <c r="CH154" s="178" t="str">
        <f>[2]DB!$CF$129</f>
        <v>ca</v>
      </c>
      <c r="CI154" s="178" t="str">
        <f>[2]DB!$CG$129</f>
        <v>ca</v>
      </c>
      <c r="CJ154" s="178" t="str">
        <f>[2]DB!$CH$129</f>
        <v>ca</v>
      </c>
      <c r="CK154" s="178" t="str">
        <f>[2]DB!$CI$129</f>
        <v>ca</v>
      </c>
      <c r="CL154" s="178" t="str">
        <f>[2]DB!$CJ$129</f>
        <v>ca</v>
      </c>
      <c r="CM154" s="178" t="str">
        <f>[2]DB!$CK$129</f>
        <v>ca</v>
      </c>
      <c r="CN154" s="178" t="str">
        <f>[2]DB!$CL$129</f>
        <v>ca</v>
      </c>
      <c r="CO154" s="178" t="str">
        <f>[2]DB!$CM$129</f>
        <v>ca</v>
      </c>
      <c r="CP154" s="178" t="str">
        <f>[2]DB!$CN$129</f>
        <v>ca</v>
      </c>
      <c r="CQ154" s="178" t="str">
        <f>[2]DB!$CO$129</f>
        <v>ca</v>
      </c>
      <c r="CR154" s="178" t="str">
        <f>[2]DB!$CP$129</f>
        <v>ca</v>
      </c>
      <c r="CS154" s="178" t="str">
        <f>[2]DB!$CQ$129</f>
        <v>ca</v>
      </c>
      <c r="CT154" s="178" t="str">
        <f>[2]DB!$CR$129</f>
        <v>ca</v>
      </c>
      <c r="CU154" s="178" t="str">
        <f>[2]DB!$CS$129</f>
        <v>ca</v>
      </c>
      <c r="CV154" s="178" t="str">
        <f>[2]DB!$CT$129</f>
        <v>ca</v>
      </c>
      <c r="CW154" s="178" t="str">
        <f>[2]DB!$CU$129</f>
        <v>ca</v>
      </c>
      <c r="CX154" s="178" t="str">
        <f>[2]DB!$CV$129</f>
        <v>ca</v>
      </c>
      <c r="CY154" s="179" t="str">
        <f>[2]DB!$CW$129</f>
        <v>ca</v>
      </c>
      <c r="CZ154" s="180"/>
      <c r="DA154" s="200"/>
      <c r="DB154" s="192"/>
    </row>
    <row r="155" spans="2:106 1257:1447" ht="20.100000000000001" customHeight="1" x14ac:dyDescent="0.25">
      <c r="B155" s="168"/>
      <c r="C155" s="782">
        <v>15</v>
      </c>
      <c r="D155" s="796" t="s">
        <v>237</v>
      </c>
      <c r="E155" s="797"/>
      <c r="F155" s="189" t="s">
        <v>89</v>
      </c>
      <c r="G155" s="190" t="s">
        <v>91</v>
      </c>
      <c r="H155" s="794">
        <f>[2]DB!$F$130</f>
        <v>0</v>
      </c>
      <c r="I155" s="755"/>
      <c r="J155" s="755">
        <f>[2]DB!$H$130</f>
        <v>0</v>
      </c>
      <c r="K155" s="755"/>
      <c r="L155" s="755">
        <f>[2]DB!$J$130</f>
        <v>0</v>
      </c>
      <c r="M155" s="755"/>
      <c r="N155" s="755">
        <f>[2]DB!$L$130</f>
        <v>0</v>
      </c>
      <c r="O155" s="755"/>
      <c r="P155" s="755">
        <f>[2]DB!$N$130</f>
        <v>0</v>
      </c>
      <c r="Q155" s="755"/>
      <c r="R155" s="755">
        <f>[2]DB!$P$130</f>
        <v>0</v>
      </c>
      <c r="S155" s="755"/>
      <c r="T155" s="755">
        <f>[2]DB!$R$130</f>
        <v>0</v>
      </c>
      <c r="U155" s="755"/>
      <c r="V155" s="755">
        <f>[2]DB!$T$130</f>
        <v>0</v>
      </c>
      <c r="W155" s="755"/>
      <c r="X155" s="755">
        <f>[2]DB!$V$130</f>
        <v>0</v>
      </c>
      <c r="Y155" s="755"/>
      <c r="Z155" s="755">
        <f>[2]DB!$X$130</f>
        <v>0</v>
      </c>
      <c r="AA155" s="755"/>
      <c r="AB155" s="755">
        <f>[2]DB!$Z$130</f>
        <v>0</v>
      </c>
      <c r="AC155" s="755"/>
      <c r="AD155" s="755">
        <f>[2]DB!$AB$130</f>
        <v>60</v>
      </c>
      <c r="AE155" s="755"/>
      <c r="AF155" s="755">
        <f>[2]DB!$AD$130</f>
        <v>60</v>
      </c>
      <c r="AG155" s="755"/>
      <c r="AH155" s="755">
        <f>[2]DB!$AF$130</f>
        <v>80</v>
      </c>
      <c r="AI155" s="755"/>
      <c r="AJ155" s="755">
        <f>[2]DB!$AH$130</f>
        <v>100</v>
      </c>
      <c r="AK155" s="755"/>
      <c r="AL155" s="755">
        <f>[2]DB!$AJ$130</f>
        <v>112</v>
      </c>
      <c r="AM155" s="755"/>
      <c r="AN155" s="755">
        <f>[2]DB!$AL$130</f>
        <v>112</v>
      </c>
      <c r="AO155" s="755"/>
      <c r="AP155" s="755">
        <f>[2]DB!$AN$130</f>
        <v>112</v>
      </c>
      <c r="AQ155" s="755"/>
      <c r="AR155" s="755">
        <f>[2]DB!$AP$130</f>
        <v>112</v>
      </c>
      <c r="AS155" s="755"/>
      <c r="AT155" s="755">
        <f>[2]DB!$AR$130</f>
        <v>112</v>
      </c>
      <c r="AU155" s="755"/>
      <c r="AV155" s="755">
        <f>[2]DB!$AT$130</f>
        <v>112</v>
      </c>
      <c r="AW155" s="755"/>
      <c r="AX155" s="755">
        <f>[2]DB!$AV$130</f>
        <v>112</v>
      </c>
      <c r="AY155" s="755"/>
      <c r="AZ155" s="755">
        <f>[2]DB!$AX$130</f>
        <v>112</v>
      </c>
      <c r="BA155" s="755"/>
      <c r="BB155" s="755">
        <f>[2]DB!$AZ$130</f>
        <v>112</v>
      </c>
      <c r="BC155" s="755"/>
      <c r="BD155" s="755">
        <f>[2]DB!$BB$130</f>
        <v>112</v>
      </c>
      <c r="BE155" s="755"/>
      <c r="BF155" s="755">
        <f>[2]DB!$BD$130</f>
        <v>112</v>
      </c>
      <c r="BG155" s="755"/>
      <c r="BH155" s="755">
        <f>[2]DB!$BF$130</f>
        <v>112</v>
      </c>
      <c r="BI155" s="755"/>
      <c r="BJ155" s="755">
        <f>[2]DB!$BH$130</f>
        <v>112</v>
      </c>
      <c r="BK155" s="755"/>
      <c r="BL155" s="755">
        <f>[2]DB!$BJ$130</f>
        <v>112</v>
      </c>
      <c r="BM155" s="755"/>
      <c r="BN155" s="755">
        <f>[2]DB!$BL$130</f>
        <v>112</v>
      </c>
      <c r="BO155" s="755"/>
      <c r="BP155" s="755">
        <f>[2]DB!$BN$130</f>
        <v>112</v>
      </c>
      <c r="BQ155" s="755"/>
      <c r="BR155" s="755">
        <f>[2]DB!$BP$130</f>
        <v>112</v>
      </c>
      <c r="BS155" s="755"/>
      <c r="BT155" s="755">
        <f>[2]DB!$BR$130</f>
        <v>112</v>
      </c>
      <c r="BU155" s="755"/>
      <c r="BV155" s="755">
        <f>[2]DB!$BT$130</f>
        <v>112</v>
      </c>
      <c r="BW155" s="755"/>
      <c r="BX155" s="755">
        <f>[2]DB!$BV$130</f>
        <v>112</v>
      </c>
      <c r="BY155" s="755"/>
      <c r="BZ155" s="755">
        <f>[2]DB!$BX$130</f>
        <v>112</v>
      </c>
      <c r="CA155" s="755"/>
      <c r="CB155" s="755">
        <f>[2]DB!$BZ$130</f>
        <v>112</v>
      </c>
      <c r="CC155" s="755"/>
      <c r="CD155" s="755">
        <f>[2]DB!$CB$130</f>
        <v>112</v>
      </c>
      <c r="CE155" s="755"/>
      <c r="CF155" s="755">
        <f>[2]DB!$CD$130</f>
        <v>112</v>
      </c>
      <c r="CG155" s="755"/>
      <c r="CH155" s="755">
        <f>[2]DB!$CF$130</f>
        <v>112</v>
      </c>
      <c r="CI155" s="755"/>
      <c r="CJ155" s="755">
        <f>[2]DB!$CH$130</f>
        <v>112</v>
      </c>
      <c r="CK155" s="755"/>
      <c r="CL155" s="755">
        <f>[2]DB!$CJ$130</f>
        <v>112</v>
      </c>
      <c r="CM155" s="755"/>
      <c r="CN155" s="755">
        <f>[2]DB!$CL$130</f>
        <v>112</v>
      </c>
      <c r="CO155" s="755"/>
      <c r="CP155" s="755">
        <f>[2]DB!$CN$130</f>
        <v>112</v>
      </c>
      <c r="CQ155" s="755"/>
      <c r="CR155" s="755">
        <f>[2]DB!$CP$130</f>
        <v>112</v>
      </c>
      <c r="CS155" s="755"/>
      <c r="CT155" s="755">
        <f>[2]DB!$CR$130</f>
        <v>112</v>
      </c>
      <c r="CU155" s="755"/>
      <c r="CV155" s="755">
        <f>[2]DB!$CT$130</f>
        <v>112</v>
      </c>
      <c r="CW155" s="755"/>
      <c r="CX155" s="755">
        <f>[2]DB!$CV$130</f>
        <v>112</v>
      </c>
      <c r="CY155" s="781"/>
      <c r="CZ155" s="177"/>
      <c r="DA155" s="200"/>
      <c r="DB155" s="192"/>
      <c r="AZA155" s="3">
        <f>[3]DB!$AYX$175</f>
        <v>0</v>
      </c>
      <c r="AZC155" s="3">
        <f>[3]DB!$AYZ$175</f>
        <v>0</v>
      </c>
      <c r="AZE155" s="3">
        <f>[3]DB!$AZB$175</f>
        <v>0</v>
      </c>
      <c r="AZG155" s="3">
        <f>[3]DB!$AZD$175</f>
        <v>0</v>
      </c>
      <c r="AZI155" s="3">
        <f>[3]DB!$AZF$175</f>
        <v>0</v>
      </c>
      <c r="AZK155" s="3">
        <f>[3]DB!$AZH$175</f>
        <v>0</v>
      </c>
      <c r="AZM155" s="3">
        <f>[3]DB!$AZJ$175</f>
        <v>0</v>
      </c>
      <c r="AZO155" s="3">
        <f>[3]DB!$AZL$175</f>
        <v>0</v>
      </c>
      <c r="AZQ155" s="3">
        <f>[3]DB!$AZN$175</f>
        <v>0</v>
      </c>
      <c r="AZS155" s="3">
        <f>[3]DB!$AZP$175</f>
        <v>0</v>
      </c>
      <c r="AZU155" s="3">
        <f>[3]DB!$AZR$175</f>
        <v>0</v>
      </c>
      <c r="AZW155" s="3">
        <f>[3]DB!$AZT$175</f>
        <v>0</v>
      </c>
      <c r="AZY155" s="3">
        <f>[3]DB!$AZV$175</f>
        <v>0</v>
      </c>
      <c r="BAA155" s="3">
        <f>[3]DB!$AZX$175</f>
        <v>0</v>
      </c>
      <c r="BAC155" s="3">
        <f>[3]DB!$AZZ$175</f>
        <v>0</v>
      </c>
      <c r="BAE155" s="3">
        <f>[3]DB!$BAB$175</f>
        <v>0</v>
      </c>
      <c r="BAG155" s="3">
        <f>[3]DB!$BAD$175</f>
        <v>0</v>
      </c>
      <c r="BAI155" s="3">
        <f>[3]DB!$BAF$175</f>
        <v>0</v>
      </c>
      <c r="BAK155" s="3">
        <f>[3]DB!$BAH$175</f>
        <v>0</v>
      </c>
      <c r="BAM155" s="3">
        <f>[3]DB!$BAJ$175</f>
        <v>0</v>
      </c>
      <c r="BAO155" s="3">
        <f>[3]DB!$BAL$175</f>
        <v>0</v>
      </c>
      <c r="BAQ155" s="3">
        <f>[3]DB!$BAN$175</f>
        <v>0</v>
      </c>
      <c r="BAS155" s="3">
        <f>[3]DB!$BAP$175</f>
        <v>0</v>
      </c>
      <c r="BAU155" s="3">
        <f>[3]DB!$BAR$175</f>
        <v>0</v>
      </c>
      <c r="BAW155" s="3">
        <f>[3]DB!$BAT$175</f>
        <v>0</v>
      </c>
      <c r="BAY155" s="3">
        <f>[3]DB!$BAV$175</f>
        <v>0</v>
      </c>
      <c r="BBA155" s="3">
        <f>[3]DB!$BAX$175</f>
        <v>0</v>
      </c>
      <c r="BBC155" s="3">
        <f>[3]DB!$BAZ$175</f>
        <v>0</v>
      </c>
      <c r="BBE155" s="3">
        <f>[3]DB!$BBB$175</f>
        <v>0</v>
      </c>
      <c r="BBG155" s="3">
        <f>[3]DB!$BBD$175</f>
        <v>0</v>
      </c>
      <c r="BBI155" s="3">
        <f>[3]DB!$BBF$175</f>
        <v>0</v>
      </c>
      <c r="BBK155" s="3">
        <f>[3]DB!$BBH$175</f>
        <v>0</v>
      </c>
      <c r="BBM155" s="3">
        <f>[3]DB!$BBJ$175</f>
        <v>0</v>
      </c>
      <c r="BBO155" s="3">
        <f>[3]DB!$BBL$175</f>
        <v>0</v>
      </c>
      <c r="BBQ155" s="3">
        <f>[3]DB!$BBN$175</f>
        <v>0</v>
      </c>
      <c r="BBS155" s="3">
        <f>[3]DB!$BBP$175</f>
        <v>0</v>
      </c>
      <c r="BBU155" s="3">
        <f>[3]DB!$BBR$175</f>
        <v>0</v>
      </c>
      <c r="BBW155" s="3">
        <f>[3]DB!$BBT$175</f>
        <v>0</v>
      </c>
      <c r="BBY155" s="3">
        <f>[3]DB!$BBV$175</f>
        <v>0</v>
      </c>
      <c r="BCA155" s="3">
        <f>[3]DB!$BBX$175</f>
        <v>0</v>
      </c>
      <c r="BCC155" s="3">
        <f>[3]DB!$BBZ$175</f>
        <v>0</v>
      </c>
      <c r="BCE155" s="3">
        <f>[3]DB!$BCB$175</f>
        <v>0</v>
      </c>
      <c r="BCG155" s="3">
        <f>[3]DB!$BCD$175</f>
        <v>0</v>
      </c>
      <c r="BCI155" s="3">
        <f>[3]DB!$BCF$175</f>
        <v>0</v>
      </c>
      <c r="BCK155" s="3">
        <f>[3]DB!$BCH$175</f>
        <v>0</v>
      </c>
      <c r="BCM155" s="3">
        <f>[3]DB!$BCJ$175</f>
        <v>0</v>
      </c>
      <c r="BCO155" s="3">
        <f>[3]DB!$BCL$175</f>
        <v>0</v>
      </c>
      <c r="BCQ155" s="3">
        <f>[3]DB!$BCN$175</f>
        <v>0</v>
      </c>
    </row>
    <row r="156" spans="2:106 1257:1447" ht="20.100000000000001" customHeight="1" x14ac:dyDescent="0.25">
      <c r="B156" s="168"/>
      <c r="C156" s="783"/>
      <c r="D156" s="787"/>
      <c r="E156" s="788"/>
      <c r="F156" s="186" t="s">
        <v>90</v>
      </c>
      <c r="G156" s="153" t="s">
        <v>92</v>
      </c>
      <c r="H156" s="794">
        <f>[2]DB!$F$131</f>
        <v>0</v>
      </c>
      <c r="I156" s="755"/>
      <c r="J156" s="755">
        <f>[2]DB!$H$131</f>
        <v>0</v>
      </c>
      <c r="K156" s="755"/>
      <c r="L156" s="755">
        <f>[2]DB!$J$131</f>
        <v>0</v>
      </c>
      <c r="M156" s="755"/>
      <c r="N156" s="755">
        <f>[2]DB!$L$131</f>
        <v>0</v>
      </c>
      <c r="O156" s="755"/>
      <c r="P156" s="755">
        <f>[2]DB!$N$131</f>
        <v>0</v>
      </c>
      <c r="Q156" s="755"/>
      <c r="R156" s="755">
        <f>[2]DB!$P$131</f>
        <v>0</v>
      </c>
      <c r="S156" s="755"/>
      <c r="T156" s="755">
        <f>[2]DB!$R$131</f>
        <v>0</v>
      </c>
      <c r="U156" s="755"/>
      <c r="V156" s="755">
        <f>[2]DB!$T$131</f>
        <v>0</v>
      </c>
      <c r="W156" s="755"/>
      <c r="X156" s="755">
        <f>[2]DB!$V$131</f>
        <v>0</v>
      </c>
      <c r="Y156" s="755"/>
      <c r="Z156" s="755">
        <f>[2]DB!$X$131</f>
        <v>0</v>
      </c>
      <c r="AA156" s="755"/>
      <c r="AB156" s="755">
        <f>[2]DB!$Z$131</f>
        <v>0</v>
      </c>
      <c r="AC156" s="755"/>
      <c r="AD156" s="755">
        <f>[2]DB!$AB$131</f>
        <v>0</v>
      </c>
      <c r="AE156" s="755"/>
      <c r="AF156" s="755">
        <f>[2]DB!$AD$131</f>
        <v>0</v>
      </c>
      <c r="AG156" s="755"/>
      <c r="AH156" s="755">
        <f>[2]DB!$AF$131</f>
        <v>0</v>
      </c>
      <c r="AI156" s="755"/>
      <c r="AJ156" s="755">
        <f>[2]DB!$AH$131</f>
        <v>0</v>
      </c>
      <c r="AK156" s="755"/>
      <c r="AL156" s="755">
        <f>[2]DB!$AJ$131</f>
        <v>2</v>
      </c>
      <c r="AM156" s="755"/>
      <c r="AN156" s="755">
        <f>[2]DB!$AL$131</f>
        <v>0</v>
      </c>
      <c r="AO156" s="755"/>
      <c r="AP156" s="755">
        <f>[2]DB!$AN$131</f>
        <v>1</v>
      </c>
      <c r="AQ156" s="755"/>
      <c r="AR156" s="755">
        <f>[2]DB!$AP$131</f>
        <v>0</v>
      </c>
      <c r="AS156" s="755"/>
      <c r="AT156" s="755">
        <f>[2]DB!$AR$131</f>
        <v>1</v>
      </c>
      <c r="AU156" s="755"/>
      <c r="AV156" s="755">
        <f>[2]DB!$AT$131</f>
        <v>0</v>
      </c>
      <c r="AW156" s="755"/>
      <c r="AX156" s="755">
        <f>[2]DB!$AV$131</f>
        <v>0</v>
      </c>
      <c r="AY156" s="755"/>
      <c r="AZ156" s="755">
        <f>[2]DB!$AX$131</f>
        <v>0</v>
      </c>
      <c r="BA156" s="755"/>
      <c r="BB156" s="755">
        <f>[2]DB!$AZ$131</f>
        <v>0</v>
      </c>
      <c r="BC156" s="755"/>
      <c r="BD156" s="755">
        <f>[2]DB!$BB$131</f>
        <v>0</v>
      </c>
      <c r="BE156" s="755"/>
      <c r="BF156" s="755">
        <f>[2]DB!$BD$131</f>
        <v>2</v>
      </c>
      <c r="BG156" s="755"/>
      <c r="BH156" s="755">
        <f>[2]DB!$BF$131</f>
        <v>0</v>
      </c>
      <c r="BI156" s="755"/>
      <c r="BJ156" s="755">
        <f>[2]DB!$BH$131</f>
        <v>1</v>
      </c>
      <c r="BK156" s="755"/>
      <c r="BL156" s="755">
        <f>[2]DB!$BJ$131</f>
        <v>0</v>
      </c>
      <c r="BM156" s="755"/>
      <c r="BN156" s="755">
        <f>[2]DB!$BL$131</f>
        <v>1</v>
      </c>
      <c r="BO156" s="755"/>
      <c r="BP156" s="755">
        <f>[2]DB!$BN$131</f>
        <v>0</v>
      </c>
      <c r="BQ156" s="755"/>
      <c r="BR156" s="755">
        <f>[2]DB!$BP$131</f>
        <v>0</v>
      </c>
      <c r="BS156" s="755"/>
      <c r="BT156" s="755">
        <f>[2]DB!$BR$131</f>
        <v>0</v>
      </c>
      <c r="BU156" s="755"/>
      <c r="BV156" s="755">
        <f>[2]DB!$BT$131</f>
        <v>0</v>
      </c>
      <c r="BW156" s="755"/>
      <c r="BX156" s="755">
        <f>[2]DB!$BV$131</f>
        <v>2</v>
      </c>
      <c r="BY156" s="755"/>
      <c r="BZ156" s="755">
        <f>[2]DB!$BX$131</f>
        <v>0</v>
      </c>
      <c r="CA156" s="755"/>
      <c r="CB156" s="755">
        <f>[2]DB!$BZ$131</f>
        <v>1</v>
      </c>
      <c r="CC156" s="755"/>
      <c r="CD156" s="755">
        <f>[2]DB!$CB$131</f>
        <v>0</v>
      </c>
      <c r="CE156" s="755"/>
      <c r="CF156" s="755">
        <f>[2]DB!$CD$131</f>
        <v>1</v>
      </c>
      <c r="CG156" s="755"/>
      <c r="CH156" s="755">
        <f>[2]DB!$CF$131</f>
        <v>0</v>
      </c>
      <c r="CI156" s="755"/>
      <c r="CJ156" s="755">
        <f>[2]DB!$CH$131</f>
        <v>0</v>
      </c>
      <c r="CK156" s="755"/>
      <c r="CL156" s="755">
        <f>[2]DB!$CJ$131</f>
        <v>0</v>
      </c>
      <c r="CM156" s="755"/>
      <c r="CN156" s="755">
        <f>[2]DB!$CL$131</f>
        <v>0</v>
      </c>
      <c r="CO156" s="755"/>
      <c r="CP156" s="755">
        <f>[2]DB!$CN$131</f>
        <v>2</v>
      </c>
      <c r="CQ156" s="755"/>
      <c r="CR156" s="755">
        <f>[2]DB!$CP$131</f>
        <v>0</v>
      </c>
      <c r="CS156" s="755"/>
      <c r="CT156" s="755">
        <f>[2]DB!$CR$131</f>
        <v>1</v>
      </c>
      <c r="CU156" s="755"/>
      <c r="CV156" s="755">
        <f>[2]DB!$CT$131</f>
        <v>0</v>
      </c>
      <c r="CW156" s="755"/>
      <c r="CX156" s="755">
        <f>[2]DB!$CV$131</f>
        <v>1</v>
      </c>
      <c r="CY156" s="781"/>
      <c r="CZ156" s="173"/>
      <c r="DA156" s="200"/>
      <c r="DB156" s="192"/>
    </row>
    <row r="157" spans="2:106 1257:1447" ht="20.100000000000001" customHeight="1" thickBot="1" x14ac:dyDescent="0.3">
      <c r="B157" s="168"/>
      <c r="C157" s="783"/>
      <c r="D157" s="787"/>
      <c r="E157" s="788"/>
      <c r="F157" s="789" t="s">
        <v>88</v>
      </c>
      <c r="G157" s="790"/>
      <c r="H157" s="752" t="str">
        <f>[2]DB!$F$132</f>
        <v>Shut down due to BL-C56 high vibration. Estimated time of repair is up to 1100H.</v>
      </c>
      <c r="I157" s="753"/>
      <c r="J157" s="753"/>
      <c r="K157" s="753"/>
      <c r="L157" s="753"/>
      <c r="M157" s="753"/>
      <c r="N157" s="753"/>
      <c r="O157" s="753"/>
      <c r="P157" s="753"/>
      <c r="Q157" s="753"/>
      <c r="R157" s="753"/>
      <c r="S157" s="753"/>
      <c r="T157" s="753"/>
      <c r="U157" s="753"/>
      <c r="V157" s="753"/>
      <c r="W157" s="753"/>
      <c r="X157" s="753"/>
      <c r="Y157" s="753"/>
      <c r="Z157" s="753"/>
      <c r="AA157" s="753"/>
      <c r="AB157" s="753"/>
      <c r="AC157" s="753"/>
      <c r="AD157" s="753"/>
      <c r="AE157" s="753"/>
      <c r="AF157" s="753"/>
      <c r="AG157" s="753"/>
      <c r="AH157" s="753"/>
      <c r="AI157" s="753"/>
      <c r="AJ157" s="753"/>
      <c r="AK157" s="753"/>
      <c r="AL157" s="753"/>
      <c r="AM157" s="753"/>
      <c r="AN157" s="753"/>
      <c r="AO157" s="753"/>
      <c r="AP157" s="753"/>
      <c r="AQ157" s="753"/>
      <c r="AR157" s="753"/>
      <c r="AS157" s="753"/>
      <c r="AT157" s="753"/>
      <c r="AU157" s="753"/>
      <c r="AV157" s="753"/>
      <c r="AW157" s="753"/>
      <c r="AX157" s="753"/>
      <c r="AY157" s="753"/>
      <c r="AZ157" s="753"/>
      <c r="BA157" s="753"/>
      <c r="BB157" s="753"/>
      <c r="BC157" s="753"/>
      <c r="BD157" s="753"/>
      <c r="BE157" s="753"/>
      <c r="BF157" s="753"/>
      <c r="BG157" s="753"/>
      <c r="BH157" s="753"/>
      <c r="BI157" s="753"/>
      <c r="BJ157" s="753"/>
      <c r="BK157" s="753"/>
      <c r="BL157" s="753"/>
      <c r="BM157" s="753"/>
      <c r="BN157" s="753"/>
      <c r="BO157" s="753"/>
      <c r="BP157" s="753"/>
      <c r="BQ157" s="753"/>
      <c r="BR157" s="753"/>
      <c r="BS157" s="753"/>
      <c r="BT157" s="753"/>
      <c r="BU157" s="753"/>
      <c r="BV157" s="753"/>
      <c r="BW157" s="753"/>
      <c r="BX157" s="753"/>
      <c r="BY157" s="753"/>
      <c r="BZ157" s="753"/>
      <c r="CA157" s="753"/>
      <c r="CB157" s="753"/>
      <c r="CC157" s="753"/>
      <c r="CD157" s="753"/>
      <c r="CE157" s="753"/>
      <c r="CF157" s="753"/>
      <c r="CG157" s="753"/>
      <c r="CH157" s="753"/>
      <c r="CI157" s="753"/>
      <c r="CJ157" s="753"/>
      <c r="CK157" s="753"/>
      <c r="CL157" s="753"/>
      <c r="CM157" s="753"/>
      <c r="CN157" s="753"/>
      <c r="CO157" s="753"/>
      <c r="CP157" s="753"/>
      <c r="CQ157" s="753"/>
      <c r="CR157" s="753"/>
      <c r="CS157" s="753"/>
      <c r="CT157" s="753"/>
      <c r="CU157" s="753"/>
      <c r="CV157" s="753"/>
      <c r="CW157" s="753"/>
      <c r="CX157" s="753"/>
      <c r="CY157" s="753"/>
      <c r="CZ157" s="754"/>
      <c r="DA157" s="200"/>
      <c r="DB157" s="192"/>
    </row>
    <row r="158" spans="2:106 1257:1447" ht="20.100000000000001" customHeight="1" x14ac:dyDescent="0.25">
      <c r="B158" s="168"/>
      <c r="C158" s="783"/>
      <c r="D158" s="787" t="s">
        <v>77</v>
      </c>
      <c r="E158" s="791"/>
      <c r="F158" s="182" t="s">
        <v>78</v>
      </c>
      <c r="G158" s="154" t="str">
        <f>[2]DB!$E$133</f>
        <v>UNDER REPAIR</v>
      </c>
      <c r="H158" s="220">
        <f>[2]DB!$F$133</f>
        <v>0</v>
      </c>
      <c r="I158" s="220">
        <f>[2]DB!$G$133</f>
        <v>0</v>
      </c>
      <c r="J158" s="220">
        <f>[2]DB!$H$133</f>
        <v>0</v>
      </c>
      <c r="K158" s="220">
        <f>[2]DB!$I$133</f>
        <v>0</v>
      </c>
      <c r="L158" s="220">
        <f>[2]DB!$J$133</f>
        <v>0</v>
      </c>
      <c r="M158" s="220">
        <f>[2]DB!$K$133</f>
        <v>0</v>
      </c>
      <c r="N158" s="220">
        <f>[2]DB!$L$133</f>
        <v>0</v>
      </c>
      <c r="O158" s="220">
        <f>[2]DB!$M$133</f>
        <v>0</v>
      </c>
      <c r="P158" s="220">
        <f>[2]DB!$N$133</f>
        <v>0</v>
      </c>
      <c r="Q158" s="220">
        <f>[2]DB!$O$133</f>
        <v>0</v>
      </c>
      <c r="R158" s="220">
        <f>[2]DB!$P$133</f>
        <v>0</v>
      </c>
      <c r="S158" s="220">
        <f>[2]DB!$Q$133</f>
        <v>0</v>
      </c>
      <c r="T158" s="220">
        <f>[2]DB!$R$133</f>
        <v>0</v>
      </c>
      <c r="U158" s="220">
        <f>[2]DB!$S$133</f>
        <v>0</v>
      </c>
      <c r="V158" s="220">
        <f>[2]DB!$T$133</f>
        <v>0</v>
      </c>
      <c r="W158" s="220">
        <f>[2]DB!$U$133</f>
        <v>0</v>
      </c>
      <c r="X158" s="220">
        <f>[2]DB!$V$133</f>
        <v>0</v>
      </c>
      <c r="Y158" s="220">
        <f>[2]DB!$W$133</f>
        <v>0</v>
      </c>
      <c r="Z158" s="220">
        <f>[2]DB!$X$133</f>
        <v>0</v>
      </c>
      <c r="AA158" s="220">
        <f>[2]DB!$Y$133</f>
        <v>0</v>
      </c>
      <c r="AB158" s="220">
        <f>[2]DB!$Z$133</f>
        <v>0</v>
      </c>
      <c r="AC158" s="220">
        <f>[2]DB!$AA$133</f>
        <v>0</v>
      </c>
      <c r="AD158" s="220">
        <f>[2]DB!$AB$133</f>
        <v>0</v>
      </c>
      <c r="AE158" s="220">
        <f>[2]DB!$AC$133</f>
        <v>0</v>
      </c>
      <c r="AF158" s="220">
        <f>[2]DB!$AD$133</f>
        <v>0</v>
      </c>
      <c r="AG158" s="220">
        <f>[2]DB!$AE$133</f>
        <v>0</v>
      </c>
      <c r="AH158" s="220">
        <f>[2]DB!$AF$133</f>
        <v>0</v>
      </c>
      <c r="AI158" s="220">
        <f>[2]DB!$AG$133</f>
        <v>0</v>
      </c>
      <c r="AJ158" s="220">
        <f>[2]DB!$AH$133</f>
        <v>0</v>
      </c>
      <c r="AK158" s="220">
        <f>[2]DB!$AI$133</f>
        <v>0</v>
      </c>
      <c r="AL158" s="220">
        <f>[2]DB!$AJ$133</f>
        <v>0</v>
      </c>
      <c r="AM158" s="220">
        <f>[2]DB!$AK$133</f>
        <v>0</v>
      </c>
      <c r="AN158" s="220">
        <f>[2]DB!$AL$133</f>
        <v>0</v>
      </c>
      <c r="AO158" s="220">
        <f>[2]DB!$AM$133</f>
        <v>0</v>
      </c>
      <c r="AP158" s="220">
        <f>[2]DB!$AN$133</f>
        <v>0</v>
      </c>
      <c r="AQ158" s="220">
        <f>[2]DB!$AO$133</f>
        <v>0</v>
      </c>
      <c r="AR158" s="220">
        <f>[2]DB!$AP$133</f>
        <v>0</v>
      </c>
      <c r="AS158" s="220">
        <f>[2]DB!$AQ$133</f>
        <v>0</v>
      </c>
      <c r="AT158" s="220">
        <f>[2]DB!$AR$133</f>
        <v>0</v>
      </c>
      <c r="AU158" s="220">
        <f>[2]DB!$AS$133</f>
        <v>0</v>
      </c>
      <c r="AV158" s="220">
        <f>[2]DB!$AT$133</f>
        <v>0</v>
      </c>
      <c r="AW158" s="220">
        <f>[2]DB!$AU$133</f>
        <v>0</v>
      </c>
      <c r="AX158" s="220">
        <f>[2]DB!$AV$133</f>
        <v>0</v>
      </c>
      <c r="AY158" s="220">
        <f>[2]DB!$AW$133</f>
        <v>0</v>
      </c>
      <c r="AZ158" s="220">
        <f>[2]DB!$AX$133</f>
        <v>0</v>
      </c>
      <c r="BA158" s="220">
        <f>[2]DB!$AY$133</f>
        <v>0</v>
      </c>
      <c r="BB158" s="220">
        <f>[2]DB!$AZ$133</f>
        <v>0</v>
      </c>
      <c r="BC158" s="220">
        <f>[2]DB!$BA$133</f>
        <v>0</v>
      </c>
      <c r="BD158" s="220">
        <f>[2]DB!$BB$133</f>
        <v>0</v>
      </c>
      <c r="BE158" s="220">
        <f>[2]DB!$BC$133</f>
        <v>0</v>
      </c>
      <c r="BF158" s="220">
        <f>[2]DB!$BD$133</f>
        <v>0</v>
      </c>
      <c r="BG158" s="220">
        <f>[2]DB!$BE$133</f>
        <v>0</v>
      </c>
      <c r="BH158" s="220">
        <f>[2]DB!$BF$133</f>
        <v>0</v>
      </c>
      <c r="BI158" s="220">
        <f>[2]DB!$BG$133</f>
        <v>0</v>
      </c>
      <c r="BJ158" s="220">
        <f>[2]DB!$BH$133</f>
        <v>0</v>
      </c>
      <c r="BK158" s="220">
        <f>[2]DB!$BI$133</f>
        <v>0</v>
      </c>
      <c r="BL158" s="220">
        <f>[2]DB!$BJ$133</f>
        <v>0</v>
      </c>
      <c r="BM158" s="220">
        <f>[2]DB!$BK$133</f>
        <v>0</v>
      </c>
      <c r="BN158" s="220">
        <f>[2]DB!$BL$133</f>
        <v>0</v>
      </c>
      <c r="BO158" s="220">
        <f>[2]DB!$BM$133</f>
        <v>0</v>
      </c>
      <c r="BP158" s="220">
        <f>[2]DB!$BN$133</f>
        <v>0</v>
      </c>
      <c r="BQ158" s="220">
        <f>[2]DB!$BO$133</f>
        <v>0</v>
      </c>
      <c r="BR158" s="220">
        <f>[2]DB!$BP$133</f>
        <v>0</v>
      </c>
      <c r="BS158" s="220">
        <f>[2]DB!$BQ$133</f>
        <v>0</v>
      </c>
      <c r="BT158" s="220">
        <f>[2]DB!$BR$133</f>
        <v>0</v>
      </c>
      <c r="BU158" s="220">
        <f>[2]DB!$BS$133</f>
        <v>0</v>
      </c>
      <c r="BV158" s="220">
        <f>[2]DB!$BT$133</f>
        <v>0</v>
      </c>
      <c r="BW158" s="220">
        <f>[2]DB!$BU$133</f>
        <v>0</v>
      </c>
      <c r="BX158" s="220">
        <f>[2]DB!$BV$133</f>
        <v>0</v>
      </c>
      <c r="BY158" s="220">
        <f>[2]DB!$BW$133</f>
        <v>0</v>
      </c>
      <c r="BZ158" s="220">
        <f>[2]DB!$BX$133</f>
        <v>0</v>
      </c>
      <c r="CA158" s="220">
        <f>[2]DB!$BY$133</f>
        <v>0</v>
      </c>
      <c r="CB158" s="220">
        <f>[2]DB!$BZ$133</f>
        <v>0</v>
      </c>
      <c r="CC158" s="220">
        <f>[2]DB!$CA$133</f>
        <v>0</v>
      </c>
      <c r="CD158" s="220">
        <f>[2]DB!$CB$133</f>
        <v>0</v>
      </c>
      <c r="CE158" s="220">
        <f>[2]DB!$CC$133</f>
        <v>0</v>
      </c>
      <c r="CF158" s="220">
        <f>[2]DB!$CD$133</f>
        <v>0</v>
      </c>
      <c r="CG158" s="220">
        <f>[2]DB!$CE$133</f>
        <v>0</v>
      </c>
      <c r="CH158" s="220">
        <f>[2]DB!$CF$133</f>
        <v>0</v>
      </c>
      <c r="CI158" s="220">
        <f>[2]DB!$CG$133</f>
        <v>0</v>
      </c>
      <c r="CJ158" s="220">
        <f>[2]DB!$CH$133</f>
        <v>0</v>
      </c>
      <c r="CK158" s="220">
        <f>[2]DB!$CI$133</f>
        <v>0</v>
      </c>
      <c r="CL158" s="220">
        <f>[2]DB!$CJ$133</f>
        <v>0</v>
      </c>
      <c r="CM158" s="220">
        <f>[2]DB!$CK$133</f>
        <v>0</v>
      </c>
      <c r="CN158" s="220">
        <f>[2]DB!$CL$133</f>
        <v>0</v>
      </c>
      <c r="CO158" s="220">
        <f>[2]DB!$CM$133</f>
        <v>0</v>
      </c>
      <c r="CP158" s="220">
        <f>[2]DB!$CN$133</f>
        <v>0</v>
      </c>
      <c r="CQ158" s="220">
        <f>[2]DB!$CO$133</f>
        <v>0</v>
      </c>
      <c r="CR158" s="220">
        <f>[2]DB!$CP$133</f>
        <v>0</v>
      </c>
      <c r="CS158" s="220">
        <f>[2]DB!$CQ$133</f>
        <v>0</v>
      </c>
      <c r="CT158" s="220">
        <f>[2]DB!$CR$133</f>
        <v>0</v>
      </c>
      <c r="CU158" s="220">
        <f>[2]DB!$CS$133</f>
        <v>0</v>
      </c>
      <c r="CV158" s="220">
        <f>[2]DB!$CT$133</f>
        <v>0</v>
      </c>
      <c r="CW158" s="220">
        <f>[2]DB!$CU$133</f>
        <v>0</v>
      </c>
      <c r="CX158" s="220">
        <f>[2]DB!$CV$133</f>
        <v>0</v>
      </c>
      <c r="CY158" s="221">
        <f>[2]DB!$CW$133</f>
        <v>0</v>
      </c>
      <c r="CZ158" s="222"/>
      <c r="DA158" s="200"/>
      <c r="DB158" s="192"/>
    </row>
    <row r="159" spans="2:106 1257:1447" ht="20.100000000000001" customHeight="1" x14ac:dyDescent="0.25">
      <c r="B159" s="168"/>
      <c r="C159" s="783"/>
      <c r="D159" s="787"/>
      <c r="E159" s="791"/>
      <c r="F159" s="183" t="s">
        <v>79</v>
      </c>
      <c r="G159" s="155" t="str">
        <f>[2]DB!$E$134</f>
        <v>OPERATING</v>
      </c>
      <c r="H159" s="162">
        <f>[2]DB!$F$134</f>
        <v>0</v>
      </c>
      <c r="I159" s="163">
        <f>[2]DB!$G$134</f>
        <v>0</v>
      </c>
      <c r="J159" s="163">
        <f>[2]DB!$H$134</f>
        <v>0</v>
      </c>
      <c r="K159" s="163">
        <f>[2]DB!$I$134</f>
        <v>0</v>
      </c>
      <c r="L159" s="163">
        <f>[2]DB!$J$134</f>
        <v>0</v>
      </c>
      <c r="M159" s="163">
        <f>[2]DB!$K$134</f>
        <v>0</v>
      </c>
      <c r="N159" s="163">
        <f>[2]DB!$L$134</f>
        <v>0</v>
      </c>
      <c r="O159" s="163">
        <f>[2]DB!$M$134</f>
        <v>0</v>
      </c>
      <c r="P159" s="163">
        <f>[2]DB!$N$134</f>
        <v>0</v>
      </c>
      <c r="Q159" s="163">
        <f>[2]DB!$O$134</f>
        <v>0</v>
      </c>
      <c r="R159" s="163">
        <f>[2]DB!$P$134</f>
        <v>0</v>
      </c>
      <c r="S159" s="163">
        <f>[2]DB!$Q$134</f>
        <v>0</v>
      </c>
      <c r="T159" s="163">
        <f>[2]DB!$R$134</f>
        <v>0</v>
      </c>
      <c r="U159" s="163">
        <f>[2]DB!$S$134</f>
        <v>0</v>
      </c>
      <c r="V159" s="163">
        <f>[2]DB!$T$134</f>
        <v>0</v>
      </c>
      <c r="W159" s="163">
        <f>[2]DB!$U$134</f>
        <v>0</v>
      </c>
      <c r="X159" s="163">
        <f>[2]DB!$V$134</f>
        <v>0</v>
      </c>
      <c r="Y159" s="163">
        <f>[2]DB!$W$134</f>
        <v>0</v>
      </c>
      <c r="Z159" s="163">
        <f>[2]DB!$X$134</f>
        <v>0</v>
      </c>
      <c r="AA159" s="163">
        <f>[2]DB!$Y$134</f>
        <v>0</v>
      </c>
      <c r="AB159" s="163">
        <f>[2]DB!$Z$134</f>
        <v>0</v>
      </c>
      <c r="AC159" s="163">
        <f>[2]DB!$AA$134</f>
        <v>0</v>
      </c>
      <c r="AD159" s="163">
        <f>[2]DB!$AB$134</f>
        <v>0</v>
      </c>
      <c r="AE159" s="163">
        <f>[2]DB!$AC$134</f>
        <v>0</v>
      </c>
      <c r="AF159" s="163">
        <f>[2]DB!$AD$134</f>
        <v>0</v>
      </c>
      <c r="AG159" s="163">
        <f>[2]DB!$AE$134</f>
        <v>0</v>
      </c>
      <c r="AH159" s="163">
        <f>[2]DB!$AF$134</f>
        <v>0</v>
      </c>
      <c r="AI159" s="163">
        <f>[2]DB!$AG$134</f>
        <v>0</v>
      </c>
      <c r="AJ159" s="163">
        <f>[2]DB!$AH$134</f>
        <v>0</v>
      </c>
      <c r="AK159" s="163">
        <f>[2]DB!$AI$134</f>
        <v>0</v>
      </c>
      <c r="AL159" s="163">
        <f>[2]DB!$AJ$134</f>
        <v>0</v>
      </c>
      <c r="AM159" s="163">
        <f>[2]DB!$AK$134</f>
        <v>0</v>
      </c>
      <c r="AN159" s="163">
        <f>[2]DB!$AL$134</f>
        <v>0</v>
      </c>
      <c r="AO159" s="163">
        <f>[2]DB!$AM$134</f>
        <v>0</v>
      </c>
      <c r="AP159" s="163">
        <f>[2]DB!$AN$134</f>
        <v>0</v>
      </c>
      <c r="AQ159" s="163">
        <f>[2]DB!$AO$134</f>
        <v>0</v>
      </c>
      <c r="AR159" s="163">
        <f>[2]DB!$AP$134</f>
        <v>0</v>
      </c>
      <c r="AS159" s="163">
        <f>[2]DB!$AQ$134</f>
        <v>0</v>
      </c>
      <c r="AT159" s="163">
        <f>[2]DB!$AR$134</f>
        <v>0</v>
      </c>
      <c r="AU159" s="163" t="str">
        <f>[2]DB!$AS$134</f>
        <v>s</v>
      </c>
      <c r="AV159" s="163" t="str">
        <f>[2]DB!$AT$134</f>
        <v>s</v>
      </c>
      <c r="AW159" s="163" t="str">
        <f>[2]DB!$AU$134</f>
        <v>s</v>
      </c>
      <c r="AX159" s="163" t="str">
        <f>[2]DB!$AV$134</f>
        <v>s</v>
      </c>
      <c r="AY159" s="163">
        <f>[2]DB!$AW$134</f>
        <v>0</v>
      </c>
      <c r="AZ159" s="163" t="str">
        <f>[2]DB!$AX$134</f>
        <v>s</v>
      </c>
      <c r="BA159" s="163" t="str">
        <f>[2]DB!$AY$134</f>
        <v>s</v>
      </c>
      <c r="BB159" s="163" t="str">
        <f>[2]DB!$AZ$134</f>
        <v>s</v>
      </c>
      <c r="BC159" s="163">
        <f>[2]DB!$BA$134</f>
        <v>0</v>
      </c>
      <c r="BD159" s="163" t="str">
        <f>[2]DB!$BB$134</f>
        <v>s</v>
      </c>
      <c r="BE159" s="163" t="str">
        <f>[2]DB!$BC$134</f>
        <v>s</v>
      </c>
      <c r="BF159" s="163" t="str">
        <f>[2]DB!$BD$134</f>
        <v>s</v>
      </c>
      <c r="BG159" s="163">
        <f>[2]DB!$BE$134</f>
        <v>0</v>
      </c>
      <c r="BH159" s="163" t="str">
        <f>[2]DB!$BF$134</f>
        <v>s</v>
      </c>
      <c r="BI159" s="163" t="str">
        <f>[2]DB!$BG$134</f>
        <v>s</v>
      </c>
      <c r="BJ159" s="163" t="str">
        <f>[2]DB!$BH$134</f>
        <v>s</v>
      </c>
      <c r="BK159" s="163">
        <f>[2]DB!$BI$134</f>
        <v>0</v>
      </c>
      <c r="BL159" s="163">
        <f>[2]DB!$BJ$134</f>
        <v>0</v>
      </c>
      <c r="BM159" s="163" t="str">
        <f>[2]DB!$BK$134</f>
        <v>c</v>
      </c>
      <c r="BN159" s="163" t="str">
        <f>[2]DB!$BL$134</f>
        <v>c</v>
      </c>
      <c r="BO159" s="163" t="str">
        <f>[2]DB!$BM$134</f>
        <v>c</v>
      </c>
      <c r="BP159" s="163" t="str">
        <f>[2]DB!$BN$134</f>
        <v>c</v>
      </c>
      <c r="BQ159" s="163" t="str">
        <f>[2]DB!$BO$134</f>
        <v>c</v>
      </c>
      <c r="BR159" s="163" t="str">
        <f>[2]DB!$BP$134</f>
        <v>c</v>
      </c>
      <c r="BS159" s="163" t="str">
        <f>[2]DB!$BQ$134</f>
        <v>c</v>
      </c>
      <c r="BT159" s="163" t="str">
        <f>[2]DB!$BR$134</f>
        <v>c</v>
      </c>
      <c r="BU159" s="163" t="str">
        <f>[2]DB!$BS$134</f>
        <v>c</v>
      </c>
      <c r="BV159" s="163" t="str">
        <f>[2]DB!$BT$134</f>
        <v>c</v>
      </c>
      <c r="BW159" s="163" t="str">
        <f>[2]DB!$BU$134</f>
        <v>c</v>
      </c>
      <c r="BX159" s="163" t="str">
        <f>[2]DB!$BV$134</f>
        <v>c</v>
      </c>
      <c r="BY159" s="163" t="str">
        <f>[2]DB!$BW$134</f>
        <v>c</v>
      </c>
      <c r="BZ159" s="163" t="str">
        <f>[2]DB!$BX$134</f>
        <v>c</v>
      </c>
      <c r="CA159" s="163" t="str">
        <f>[2]DB!$BY$134</f>
        <v>c</v>
      </c>
      <c r="CB159" s="163" t="str">
        <f>[2]DB!$BZ$134</f>
        <v>c</v>
      </c>
      <c r="CC159" s="163">
        <f>[2]DB!$CA$134</f>
        <v>0</v>
      </c>
      <c r="CD159" s="163">
        <f>[2]DB!$CB$134</f>
        <v>0</v>
      </c>
      <c r="CE159" s="163">
        <f>[2]DB!$CC$134</f>
        <v>0</v>
      </c>
      <c r="CF159" s="163">
        <f>[2]DB!$CD$134</f>
        <v>0</v>
      </c>
      <c r="CG159" s="163">
        <f>[2]DB!$CE$134</f>
        <v>0</v>
      </c>
      <c r="CH159" s="163">
        <f>[2]DB!$CF$134</f>
        <v>0</v>
      </c>
      <c r="CI159" s="163">
        <f>[2]DB!$CG$134</f>
        <v>0</v>
      </c>
      <c r="CJ159" s="163">
        <f>[2]DB!$CH$134</f>
        <v>0</v>
      </c>
      <c r="CK159" s="163">
        <f>[2]DB!$CI$134</f>
        <v>0</v>
      </c>
      <c r="CL159" s="163">
        <f>[2]DB!$CJ$134</f>
        <v>0</v>
      </c>
      <c r="CM159" s="163">
        <f>[2]DB!$CK$134</f>
        <v>0</v>
      </c>
      <c r="CN159" s="163">
        <f>[2]DB!$CL$134</f>
        <v>0</v>
      </c>
      <c r="CO159" s="163">
        <f>[2]DB!$CM$134</f>
        <v>0</v>
      </c>
      <c r="CP159" s="163">
        <f>[2]DB!$CN$134</f>
        <v>0</v>
      </c>
      <c r="CQ159" s="163">
        <f>[2]DB!$CO$134</f>
        <v>0</v>
      </c>
      <c r="CR159" s="163">
        <f>[2]DB!$CP$134</f>
        <v>0</v>
      </c>
      <c r="CS159" s="163">
        <f>[2]DB!$CQ$134</f>
        <v>0</v>
      </c>
      <c r="CT159" s="163" t="str">
        <f>[2]DB!$CR$134</f>
        <v>s</v>
      </c>
      <c r="CU159" s="163" t="str">
        <f>[2]DB!$CS$134</f>
        <v>s</v>
      </c>
      <c r="CV159" s="163" t="str">
        <f>[2]DB!$CT$134</f>
        <v>s</v>
      </c>
      <c r="CW159" s="163" t="str">
        <f>[2]DB!$CU$134</f>
        <v>s</v>
      </c>
      <c r="CX159" s="163">
        <f>[2]DB!$CV$134</f>
        <v>0</v>
      </c>
      <c r="CY159" s="169" t="str">
        <f>[2]DB!$CW$134</f>
        <v>s</v>
      </c>
      <c r="CZ159" s="174"/>
      <c r="DA159" s="200"/>
      <c r="DB159" s="192"/>
    </row>
    <row r="160" spans="2:106 1257:1447" ht="20.100000000000001" customHeight="1" x14ac:dyDescent="0.25">
      <c r="B160" s="168"/>
      <c r="C160" s="783"/>
      <c r="D160" s="787"/>
      <c r="E160" s="791"/>
      <c r="F160" s="183" t="s">
        <v>80</v>
      </c>
      <c r="G160" s="155" t="str">
        <f>[2]DB!$E$135</f>
        <v>OPERATING</v>
      </c>
      <c r="H160" s="162">
        <f>[2]DB!$F$135</f>
        <v>0</v>
      </c>
      <c r="I160" s="163">
        <f>[2]DB!$G$135</f>
        <v>0</v>
      </c>
      <c r="J160" s="163">
        <f>[2]DB!$H$135</f>
        <v>0</v>
      </c>
      <c r="K160" s="163">
        <f>[2]DB!$I$135</f>
        <v>0</v>
      </c>
      <c r="L160" s="163">
        <f>[2]DB!$J$135</f>
        <v>0</v>
      </c>
      <c r="M160" s="163">
        <f>[2]DB!$K$135</f>
        <v>0</v>
      </c>
      <c r="N160" s="163">
        <f>[2]DB!$L$135</f>
        <v>0</v>
      </c>
      <c r="O160" s="163">
        <f>[2]DB!$M$135</f>
        <v>0</v>
      </c>
      <c r="P160" s="163">
        <f>[2]DB!$N$135</f>
        <v>0</v>
      </c>
      <c r="Q160" s="163">
        <f>[2]DB!$O$135</f>
        <v>0</v>
      </c>
      <c r="R160" s="163">
        <f>[2]DB!$P$135</f>
        <v>0</v>
      </c>
      <c r="S160" s="163">
        <f>[2]DB!$Q$135</f>
        <v>0</v>
      </c>
      <c r="T160" s="163">
        <f>[2]DB!$R$135</f>
        <v>0</v>
      </c>
      <c r="U160" s="163">
        <f>[2]DB!$S$135</f>
        <v>0</v>
      </c>
      <c r="V160" s="163">
        <f>[2]DB!$T$135</f>
        <v>0</v>
      </c>
      <c r="W160" s="163">
        <f>[2]DB!$U$135</f>
        <v>0</v>
      </c>
      <c r="X160" s="163">
        <f>[2]DB!$V$135</f>
        <v>0</v>
      </c>
      <c r="Y160" s="163">
        <f>[2]DB!$W$135</f>
        <v>0</v>
      </c>
      <c r="Z160" s="163">
        <f>[2]DB!$X$135</f>
        <v>0</v>
      </c>
      <c r="AA160" s="163">
        <f>[2]DB!$Y$135</f>
        <v>0</v>
      </c>
      <c r="AB160" s="163">
        <f>[2]DB!$Z$135</f>
        <v>0</v>
      </c>
      <c r="AC160" s="163">
        <f>[2]DB!$AA$135</f>
        <v>0</v>
      </c>
      <c r="AD160" s="163">
        <f>[2]DB!$AB$135</f>
        <v>0</v>
      </c>
      <c r="AE160" s="163">
        <f>[2]DB!$AC$135</f>
        <v>0</v>
      </c>
      <c r="AF160" s="163">
        <f>[2]DB!$AD$135</f>
        <v>0</v>
      </c>
      <c r="AG160" s="163">
        <f>[2]DB!$AE$135</f>
        <v>0</v>
      </c>
      <c r="AH160" s="163">
        <f>[2]DB!$AF$135</f>
        <v>0</v>
      </c>
      <c r="AI160" s="163">
        <f>[2]DB!$AG$135</f>
        <v>0</v>
      </c>
      <c r="AJ160" s="163">
        <f>[2]DB!$AH$135</f>
        <v>0</v>
      </c>
      <c r="AK160" s="163">
        <f>[2]DB!$AI$135</f>
        <v>0</v>
      </c>
      <c r="AL160" s="163">
        <f>[2]DB!$AJ$135</f>
        <v>0</v>
      </c>
      <c r="AM160" s="163">
        <f>[2]DB!$AK$135</f>
        <v>0</v>
      </c>
      <c r="AN160" s="163">
        <f>[2]DB!$AL$135</f>
        <v>0</v>
      </c>
      <c r="AO160" s="163">
        <f>[2]DB!$AM$135</f>
        <v>0</v>
      </c>
      <c r="AP160" s="163">
        <f>[2]DB!$AN$135</f>
        <v>0</v>
      </c>
      <c r="AQ160" s="163">
        <f>[2]DB!$AO$135</f>
        <v>0</v>
      </c>
      <c r="AR160" s="163">
        <f>[2]DB!$AP$135</f>
        <v>0</v>
      </c>
      <c r="AS160" s="163">
        <f>[2]DB!$AQ$135</f>
        <v>0</v>
      </c>
      <c r="AT160" s="163">
        <f>[2]DB!$AR$135</f>
        <v>0</v>
      </c>
      <c r="AU160" s="163">
        <f>[2]DB!$AS$135</f>
        <v>0</v>
      </c>
      <c r="AV160" s="163">
        <f>[2]DB!$AT$135</f>
        <v>0</v>
      </c>
      <c r="AW160" s="163">
        <f>[2]DB!$AU$135</f>
        <v>0</v>
      </c>
      <c r="AX160" s="163">
        <f>[2]DB!$AV$135</f>
        <v>0</v>
      </c>
      <c r="AY160" s="163">
        <f>[2]DB!$AW$135</f>
        <v>0</v>
      </c>
      <c r="AZ160" s="163">
        <f>[2]DB!$AX$135</f>
        <v>0</v>
      </c>
      <c r="BA160" s="163">
        <f>[2]DB!$AY$135</f>
        <v>0</v>
      </c>
      <c r="BB160" s="163">
        <f>[2]DB!$AZ$135</f>
        <v>0</v>
      </c>
      <c r="BC160" s="163">
        <f>[2]DB!$BA$135</f>
        <v>0</v>
      </c>
      <c r="BD160" s="163">
        <f>[2]DB!$BB$135</f>
        <v>0</v>
      </c>
      <c r="BE160" s="163">
        <f>[2]DB!$BC$135</f>
        <v>0</v>
      </c>
      <c r="BF160" s="163">
        <f>[2]DB!$BD$135</f>
        <v>0</v>
      </c>
      <c r="BG160" s="163">
        <f>[2]DB!$BE$135</f>
        <v>0</v>
      </c>
      <c r="BH160" s="163">
        <f>[2]DB!$BF$135</f>
        <v>0</v>
      </c>
      <c r="BI160" s="163">
        <f>[2]DB!$BG$135</f>
        <v>0</v>
      </c>
      <c r="BJ160" s="163">
        <f>[2]DB!$BH$135</f>
        <v>0</v>
      </c>
      <c r="BK160" s="163">
        <f>[2]DB!$BI$135</f>
        <v>0</v>
      </c>
      <c r="BL160" s="163">
        <f>[2]DB!$BJ$135</f>
        <v>0</v>
      </c>
      <c r="BM160" s="163">
        <f>[2]DB!$BK$135</f>
        <v>0</v>
      </c>
      <c r="BN160" s="163" t="str">
        <f>[2]DB!$BL$135</f>
        <v>s</v>
      </c>
      <c r="BO160" s="163" t="str">
        <f>[2]DB!$BM$135</f>
        <v>s</v>
      </c>
      <c r="BP160" s="163" t="str">
        <f>[2]DB!$BN$135</f>
        <v>s</v>
      </c>
      <c r="BQ160" s="163" t="str">
        <f>[2]DB!$BO$135</f>
        <v>s</v>
      </c>
      <c r="BR160" s="163">
        <f>[2]DB!$BP$135</f>
        <v>0</v>
      </c>
      <c r="BS160" s="163" t="str">
        <f>[2]DB!$BQ$135</f>
        <v>s</v>
      </c>
      <c r="BT160" s="163" t="str">
        <f>[2]DB!$BR$135</f>
        <v>s</v>
      </c>
      <c r="BU160" s="163" t="str">
        <f>[2]DB!$BS$135</f>
        <v>s</v>
      </c>
      <c r="BV160" s="163">
        <f>[2]DB!$BT$135</f>
        <v>0</v>
      </c>
      <c r="BW160" s="163" t="str">
        <f>[2]DB!$BU$135</f>
        <v>s</v>
      </c>
      <c r="BX160" s="163" t="str">
        <f>[2]DB!$BV$135</f>
        <v>s</v>
      </c>
      <c r="BY160" s="163" t="str">
        <f>[2]DB!$BW$135</f>
        <v>s</v>
      </c>
      <c r="BZ160" s="163">
        <f>[2]DB!$BX$135</f>
        <v>0</v>
      </c>
      <c r="CA160" s="163">
        <f>[2]DB!$BY$135</f>
        <v>0</v>
      </c>
      <c r="CB160" s="163" t="str">
        <f>[2]DB!$BZ$135</f>
        <v>c</v>
      </c>
      <c r="CC160" s="163" t="str">
        <f>[2]DB!$CA$135</f>
        <v>c</v>
      </c>
      <c r="CD160" s="163" t="str">
        <f>[2]DB!$CB$135</f>
        <v>c</v>
      </c>
      <c r="CE160" s="163" t="str">
        <f>[2]DB!$CC$135</f>
        <v>c</v>
      </c>
      <c r="CF160" s="163" t="str">
        <f>[2]DB!$CD$135</f>
        <v>c</v>
      </c>
      <c r="CG160" s="163" t="str">
        <f>[2]DB!$CE$135</f>
        <v>c</v>
      </c>
      <c r="CH160" s="163" t="str">
        <f>[2]DB!$CF$135</f>
        <v>c</v>
      </c>
      <c r="CI160" s="163" t="str">
        <f>[2]DB!$CG$135</f>
        <v>c</v>
      </c>
      <c r="CJ160" s="163" t="str">
        <f>[2]DB!$CH$135</f>
        <v>c</v>
      </c>
      <c r="CK160" s="163" t="str">
        <f>[2]DB!$CI$135</f>
        <v>c</v>
      </c>
      <c r="CL160" s="163" t="str">
        <f>[2]DB!$CJ$135</f>
        <v>c</v>
      </c>
      <c r="CM160" s="163" t="str">
        <f>[2]DB!$CK$135</f>
        <v>c</v>
      </c>
      <c r="CN160" s="163" t="str">
        <f>[2]DB!$CL$135</f>
        <v>c</v>
      </c>
      <c r="CO160" s="163" t="str">
        <f>[2]DB!$CM$135</f>
        <v>c</v>
      </c>
      <c r="CP160" s="163" t="str">
        <f>[2]DB!$CN$135</f>
        <v>c</v>
      </c>
      <c r="CQ160" s="163" t="str">
        <f>[2]DB!$CO$135</f>
        <v>c</v>
      </c>
      <c r="CR160" s="163">
        <f>[2]DB!$CP$135</f>
        <v>0</v>
      </c>
      <c r="CS160" s="163">
        <f>[2]DB!$CQ$135</f>
        <v>0</v>
      </c>
      <c r="CT160" s="163">
        <f>[2]DB!$CR$135</f>
        <v>0</v>
      </c>
      <c r="CU160" s="163">
        <f>[2]DB!$CS$135</f>
        <v>0</v>
      </c>
      <c r="CV160" s="163">
        <f>[2]DB!$CT$135</f>
        <v>0</v>
      </c>
      <c r="CW160" s="163">
        <f>[2]DB!$CU$135</f>
        <v>0</v>
      </c>
      <c r="CX160" s="163">
        <f>[2]DB!$CV$135</f>
        <v>0</v>
      </c>
      <c r="CY160" s="169">
        <f>[2]DB!$CW$135</f>
        <v>0</v>
      </c>
      <c r="CZ160" s="174"/>
      <c r="DA160" s="200"/>
      <c r="DB160" s="192"/>
    </row>
    <row r="161" spans="2:106 1449:1639" ht="20.100000000000001" customHeight="1" x14ac:dyDescent="0.25">
      <c r="B161" s="168"/>
      <c r="C161" s="783"/>
      <c r="D161" s="787"/>
      <c r="E161" s="791"/>
      <c r="F161" s="183" t="s">
        <v>81</v>
      </c>
      <c r="G161" s="155" t="str">
        <f>[2]DB!$E$136</f>
        <v>OPERATING</v>
      </c>
      <c r="H161" s="217">
        <f>[2]DB!$F$136</f>
        <v>0</v>
      </c>
      <c r="I161" s="217">
        <f>[2]DB!$G$136</f>
        <v>0</v>
      </c>
      <c r="J161" s="217">
        <f>[2]DB!$H$136</f>
        <v>0</v>
      </c>
      <c r="K161" s="217">
        <f>[2]DB!$I$136</f>
        <v>0</v>
      </c>
      <c r="L161" s="217">
        <f>[2]DB!$J$136</f>
        <v>0</v>
      </c>
      <c r="M161" s="217">
        <f>[2]DB!$K$136</f>
        <v>0</v>
      </c>
      <c r="N161" s="217">
        <f>[2]DB!$L$136</f>
        <v>0</v>
      </c>
      <c r="O161" s="217">
        <f>[2]DB!$M$136</f>
        <v>0</v>
      </c>
      <c r="P161" s="217">
        <f>[2]DB!$N$136</f>
        <v>0</v>
      </c>
      <c r="Q161" s="217">
        <f>[2]DB!$O$136</f>
        <v>0</v>
      </c>
      <c r="R161" s="217">
        <f>[2]DB!$P$136</f>
        <v>0</v>
      </c>
      <c r="S161" s="217">
        <f>[2]DB!$Q$136</f>
        <v>0</v>
      </c>
      <c r="T161" s="217">
        <f>[2]DB!$R$136</f>
        <v>0</v>
      </c>
      <c r="U161" s="217">
        <f>[2]DB!$S$136</f>
        <v>0</v>
      </c>
      <c r="V161" s="217">
        <f>[2]DB!$T$136</f>
        <v>0</v>
      </c>
      <c r="W161" s="217">
        <f>[2]DB!$U$136</f>
        <v>0</v>
      </c>
      <c r="X161" s="217">
        <f>[2]DB!$V$136</f>
        <v>0</v>
      </c>
      <c r="Y161" s="217">
        <f>[2]DB!$W$136</f>
        <v>0</v>
      </c>
      <c r="Z161" s="217">
        <f>[2]DB!$X$136</f>
        <v>0</v>
      </c>
      <c r="AA161" s="217">
        <f>[2]DB!$Y$136</f>
        <v>0</v>
      </c>
      <c r="AB161" s="217">
        <f>[2]DB!$Z$136</f>
        <v>0</v>
      </c>
      <c r="AC161" s="217">
        <f>[2]DB!$AA$136</f>
        <v>0</v>
      </c>
      <c r="AD161" s="217">
        <f>[2]DB!$AB$136</f>
        <v>0</v>
      </c>
      <c r="AE161" s="217">
        <f>[2]DB!$AC$136</f>
        <v>0</v>
      </c>
      <c r="AF161" s="217" t="str">
        <f>[2]DB!$AD$136</f>
        <v>s</v>
      </c>
      <c r="AG161" s="217" t="str">
        <f>[2]DB!$AE$136</f>
        <v>s</v>
      </c>
      <c r="AH161" s="217" t="str">
        <f>[2]DB!$AF$136</f>
        <v>s</v>
      </c>
      <c r="AI161" s="217" t="str">
        <f>[2]DB!$AG$136</f>
        <v>s</v>
      </c>
      <c r="AJ161" s="217">
        <f>[2]DB!$AH$136</f>
        <v>0</v>
      </c>
      <c r="AK161" s="217" t="str">
        <f>[2]DB!$AI$136</f>
        <v>s</v>
      </c>
      <c r="AL161" s="217" t="str">
        <f>[2]DB!$AJ$136</f>
        <v>s</v>
      </c>
      <c r="AM161" s="217" t="str">
        <f>[2]DB!$AK$136</f>
        <v>s</v>
      </c>
      <c r="AN161" s="217">
        <f>[2]DB!$AL$136</f>
        <v>0</v>
      </c>
      <c r="AO161" s="217" t="str">
        <f>[2]DB!$AM$136</f>
        <v>s</v>
      </c>
      <c r="AP161" s="217" t="str">
        <f>[2]DB!$AN$136</f>
        <v>s</v>
      </c>
      <c r="AQ161" s="217" t="str">
        <f>[2]DB!$AO$136</f>
        <v>s</v>
      </c>
      <c r="AR161" s="217">
        <f>[2]DB!$AP$136</f>
        <v>0</v>
      </c>
      <c r="AS161" s="217">
        <f>[2]DB!$AQ$136</f>
        <v>0</v>
      </c>
      <c r="AT161" s="217" t="str">
        <f>[2]DB!$AR$136</f>
        <v>c</v>
      </c>
      <c r="AU161" s="217" t="str">
        <f>[2]DB!$AS$136</f>
        <v>c</v>
      </c>
      <c r="AV161" s="217" t="str">
        <f>[2]DB!$AT$136</f>
        <v>c</v>
      </c>
      <c r="AW161" s="217" t="str">
        <f>[2]DB!$AU$136</f>
        <v>c</v>
      </c>
      <c r="AX161" s="217" t="str">
        <f>[2]DB!$AV$136</f>
        <v>c</v>
      </c>
      <c r="AY161" s="217" t="str">
        <f>[2]DB!$AW$136</f>
        <v>c</v>
      </c>
      <c r="AZ161" s="217" t="str">
        <f>[2]DB!$AX$136</f>
        <v>c</v>
      </c>
      <c r="BA161" s="217" t="str">
        <f>[2]DB!$AY$136</f>
        <v>c</v>
      </c>
      <c r="BB161" s="217" t="str">
        <f>[2]DB!$AZ$136</f>
        <v>c</v>
      </c>
      <c r="BC161" s="217" t="str">
        <f>[2]DB!$BA$136</f>
        <v>c</v>
      </c>
      <c r="BD161" s="217" t="str">
        <f>[2]DB!$BB$136</f>
        <v>c</v>
      </c>
      <c r="BE161" s="217" t="str">
        <f>[2]DB!$BC$136</f>
        <v>c</v>
      </c>
      <c r="BF161" s="217" t="str">
        <f>[2]DB!$BD$136</f>
        <v>c</v>
      </c>
      <c r="BG161" s="217" t="str">
        <f>[2]DB!$BE$136</f>
        <v>c</v>
      </c>
      <c r="BH161" s="217" t="str">
        <f>[2]DB!$BF$136</f>
        <v>c</v>
      </c>
      <c r="BI161" s="217" t="str">
        <f>[2]DB!$BG$136</f>
        <v>c</v>
      </c>
      <c r="BJ161" s="217">
        <f>[2]DB!$BH$136</f>
        <v>0</v>
      </c>
      <c r="BK161" s="217">
        <f>[2]DB!$BI$136</f>
        <v>0</v>
      </c>
      <c r="BL161" s="217">
        <f>[2]DB!$BJ$136</f>
        <v>0</v>
      </c>
      <c r="BM161" s="217">
        <f>[2]DB!$BK$136</f>
        <v>0</v>
      </c>
      <c r="BN161" s="217">
        <f>[2]DB!$BL$136</f>
        <v>0</v>
      </c>
      <c r="BO161" s="217">
        <f>[2]DB!$BM$136</f>
        <v>0</v>
      </c>
      <c r="BP161" s="217">
        <f>[2]DB!$BN$136</f>
        <v>0</v>
      </c>
      <c r="BQ161" s="217">
        <f>[2]DB!$BO$136</f>
        <v>0</v>
      </c>
      <c r="BR161" s="217">
        <f>[2]DB!$BP$136</f>
        <v>0</v>
      </c>
      <c r="BS161" s="217">
        <f>[2]DB!$BQ$136</f>
        <v>0</v>
      </c>
      <c r="BT161" s="217">
        <f>[2]DB!$BR$136</f>
        <v>0</v>
      </c>
      <c r="BU161" s="217">
        <f>[2]DB!$BS$136</f>
        <v>0</v>
      </c>
      <c r="BV161" s="217">
        <f>[2]DB!$BT$136</f>
        <v>0</v>
      </c>
      <c r="BW161" s="217">
        <f>[2]DB!$BU$136</f>
        <v>0</v>
      </c>
      <c r="BX161" s="217">
        <f>[2]DB!$BV$136</f>
        <v>0</v>
      </c>
      <c r="BY161" s="217">
        <f>[2]DB!$BW$136</f>
        <v>0</v>
      </c>
      <c r="BZ161" s="217">
        <f>[2]DB!$BX$136</f>
        <v>0</v>
      </c>
      <c r="CA161" s="217">
        <f>[2]DB!$BY$136</f>
        <v>0</v>
      </c>
      <c r="CB161" s="217">
        <f>[2]DB!$BZ$136</f>
        <v>0</v>
      </c>
      <c r="CC161" s="217">
        <f>[2]DB!$CA$136</f>
        <v>0</v>
      </c>
      <c r="CD161" s="217">
        <f>[2]DB!$CB$136</f>
        <v>0</v>
      </c>
      <c r="CE161" s="217" t="str">
        <f>[2]DB!$CC$136</f>
        <v>s</v>
      </c>
      <c r="CF161" s="217" t="str">
        <f>[2]DB!$CD$136</f>
        <v>s</v>
      </c>
      <c r="CG161" s="217" t="str">
        <f>[2]DB!$CE$136</f>
        <v>s</v>
      </c>
      <c r="CH161" s="217" t="str">
        <f>[2]DB!$CF$136</f>
        <v>s</v>
      </c>
      <c r="CI161" s="217">
        <f>[2]DB!$CG$136</f>
        <v>0</v>
      </c>
      <c r="CJ161" s="217" t="str">
        <f>[2]DB!$CH$136</f>
        <v>s</v>
      </c>
      <c r="CK161" s="217" t="str">
        <f>[2]DB!$CI$136</f>
        <v>s</v>
      </c>
      <c r="CL161" s="217" t="str">
        <f>[2]DB!$CJ$136</f>
        <v>s</v>
      </c>
      <c r="CM161" s="217">
        <f>[2]DB!$CK$136</f>
        <v>0</v>
      </c>
      <c r="CN161" s="217" t="str">
        <f>[2]DB!$CL$136</f>
        <v>s</v>
      </c>
      <c r="CO161" s="217" t="str">
        <f>[2]DB!$CM$136</f>
        <v>s</v>
      </c>
      <c r="CP161" s="217" t="str">
        <f>[2]DB!$CN$136</f>
        <v>s</v>
      </c>
      <c r="CQ161" s="217">
        <f>[2]DB!$CO$136</f>
        <v>0</v>
      </c>
      <c r="CR161" s="217">
        <f>[2]DB!$CP$136</f>
        <v>0</v>
      </c>
      <c r="CS161" s="217" t="str">
        <f>[2]DB!$CQ$136</f>
        <v>c</v>
      </c>
      <c r="CT161" s="217" t="str">
        <f>[2]DB!$CR$136</f>
        <v>c</v>
      </c>
      <c r="CU161" s="217" t="str">
        <f>[2]DB!$CS$136</f>
        <v>c</v>
      </c>
      <c r="CV161" s="217" t="str">
        <f>[2]DB!$CT$136</f>
        <v>c</v>
      </c>
      <c r="CW161" s="217" t="str">
        <f>[2]DB!$CU$136</f>
        <v>c</v>
      </c>
      <c r="CX161" s="217" t="str">
        <f>[2]DB!$CV$136</f>
        <v>c</v>
      </c>
      <c r="CY161" s="218" t="str">
        <f>[2]DB!$CW$136</f>
        <v>c</v>
      </c>
      <c r="CZ161" s="219"/>
      <c r="DA161" s="200"/>
      <c r="DB161" s="192"/>
    </row>
    <row r="162" spans="2:106 1449:1639" ht="20.100000000000001" customHeight="1" x14ac:dyDescent="0.25">
      <c r="B162" s="168"/>
      <c r="C162" s="783"/>
      <c r="D162" s="787" t="s">
        <v>82</v>
      </c>
      <c r="E162" s="791"/>
      <c r="F162" s="184" t="s">
        <v>83</v>
      </c>
      <c r="G162" s="156">
        <f>[2]DB!$E$137</f>
        <v>0</v>
      </c>
      <c r="H162" s="162">
        <f>[2]DB!$F$137</f>
        <v>0</v>
      </c>
      <c r="I162" s="163">
        <f>[2]DB!$G$137</f>
        <v>0</v>
      </c>
      <c r="J162" s="163">
        <f>[2]DB!$H$137</f>
        <v>0</v>
      </c>
      <c r="K162" s="163">
        <f>[2]DB!$I$137</f>
        <v>0</v>
      </c>
      <c r="L162" s="163">
        <f>[2]DB!$J$137</f>
        <v>0</v>
      </c>
      <c r="M162" s="163">
        <f>[2]DB!$K$137</f>
        <v>0</v>
      </c>
      <c r="N162" s="163">
        <f>[2]DB!$L$137</f>
        <v>0</v>
      </c>
      <c r="O162" s="163">
        <f>[2]DB!$M$137</f>
        <v>0</v>
      </c>
      <c r="P162" s="163">
        <f>[2]DB!$N$137</f>
        <v>0</v>
      </c>
      <c r="Q162" s="163">
        <f>[2]DB!$O$137</f>
        <v>0</v>
      </c>
      <c r="R162" s="163" t="str">
        <f>[2]DB!$P$137</f>
        <v>r</v>
      </c>
      <c r="S162" s="163" t="str">
        <f>[2]DB!$Q$137</f>
        <v>r</v>
      </c>
      <c r="T162" s="163" t="str">
        <f>[2]DB!$R$137</f>
        <v>r</v>
      </c>
      <c r="U162" s="163" t="str">
        <f>[2]DB!$S$137</f>
        <v>r</v>
      </c>
      <c r="V162" s="163" t="str">
        <f>[2]DB!$T$137</f>
        <v>r</v>
      </c>
      <c r="W162" s="163" t="str">
        <f>[2]DB!$U$137</f>
        <v>r</v>
      </c>
      <c r="X162" s="163" t="str">
        <f>[2]DB!$V$137</f>
        <v>r</v>
      </c>
      <c r="Y162" s="163" t="str">
        <f>[2]DB!$W$137</f>
        <v>r</v>
      </c>
      <c r="Z162" s="163" t="str">
        <f>[2]DB!$X$137</f>
        <v>r</v>
      </c>
      <c r="AA162" s="163" t="str">
        <f>[2]DB!$Y$137</f>
        <v>r</v>
      </c>
      <c r="AB162" s="163" t="str">
        <f>[2]DB!$Z$137</f>
        <v>r</v>
      </c>
      <c r="AC162" s="163" t="str">
        <f>[2]DB!$AA$137</f>
        <v>r</v>
      </c>
      <c r="AD162" s="163" t="str">
        <f>[2]DB!$AB$137</f>
        <v>r</v>
      </c>
      <c r="AE162" s="163" t="str">
        <f>[2]DB!$AC$137</f>
        <v>r</v>
      </c>
      <c r="AF162" s="163" t="str">
        <f>[2]DB!$AD$137</f>
        <v>r</v>
      </c>
      <c r="AG162" s="163" t="str">
        <f>[2]DB!$AE$137</f>
        <v>r</v>
      </c>
      <c r="AH162" s="163" t="str">
        <f>[2]DB!$AF$137</f>
        <v>r</v>
      </c>
      <c r="AI162" s="163" t="str">
        <f>[2]DB!$AG$137</f>
        <v>r</v>
      </c>
      <c r="AJ162" s="163" t="str">
        <f>[2]DB!$AH$137</f>
        <v>r</v>
      </c>
      <c r="AK162" s="163" t="str">
        <f>[2]DB!$AI$137</f>
        <v>r</v>
      </c>
      <c r="AL162" s="163" t="str">
        <f>[2]DB!$AJ$137</f>
        <v>r</v>
      </c>
      <c r="AM162" s="163" t="str">
        <f>[2]DB!$AK$137</f>
        <v>r</v>
      </c>
      <c r="AN162" s="163" t="str">
        <f>[2]DB!$AL$137</f>
        <v>r</v>
      </c>
      <c r="AO162" s="163" t="str">
        <f>[2]DB!$AM$137</f>
        <v>r</v>
      </c>
      <c r="AP162" s="163">
        <f>[2]DB!$AN$137</f>
        <v>0</v>
      </c>
      <c r="AQ162" s="163">
        <f>[2]DB!$AO$137</f>
        <v>0</v>
      </c>
      <c r="AR162" s="163" t="str">
        <f>[2]DB!$AP$137</f>
        <v>ca</v>
      </c>
      <c r="AS162" s="163" t="str">
        <f>[2]DB!$AQ$137</f>
        <v>ca</v>
      </c>
      <c r="AT162" s="163" t="str">
        <f>[2]DB!$AR$137</f>
        <v>ca</v>
      </c>
      <c r="AU162" s="163" t="str">
        <f>[2]DB!$AS$137</f>
        <v>ca</v>
      </c>
      <c r="AV162" s="163" t="str">
        <f>[2]DB!$AT$137</f>
        <v>ca</v>
      </c>
      <c r="AW162" s="163" t="str">
        <f>[2]DB!$AU$137</f>
        <v>ca</v>
      </c>
      <c r="AX162" s="163" t="str">
        <f>[2]DB!$AV$137</f>
        <v>ca</v>
      </c>
      <c r="AY162" s="163" t="str">
        <f>[2]DB!$AW$137</f>
        <v>ca</v>
      </c>
      <c r="AZ162" s="163" t="str">
        <f>[2]DB!$AX$137</f>
        <v>ca</v>
      </c>
      <c r="BA162" s="163" t="str">
        <f>[2]DB!$AY$137</f>
        <v>ca</v>
      </c>
      <c r="BB162" s="163" t="str">
        <f>[2]DB!$AZ$137</f>
        <v>ca</v>
      </c>
      <c r="BC162" s="163" t="str">
        <f>[2]DB!$BA$137</f>
        <v>ca</v>
      </c>
      <c r="BD162" s="163" t="str">
        <f>[2]DB!$BB$137</f>
        <v>ca</v>
      </c>
      <c r="BE162" s="163" t="str">
        <f>[2]DB!$BC$137</f>
        <v>ca</v>
      </c>
      <c r="BF162" s="163" t="str">
        <f>[2]DB!$BD$137</f>
        <v>ca</v>
      </c>
      <c r="BG162" s="163" t="str">
        <f>[2]DB!$BE$137</f>
        <v>ca</v>
      </c>
      <c r="BH162" s="163" t="str">
        <f>[2]DB!$BF$137</f>
        <v>ca</v>
      </c>
      <c r="BI162" s="163" t="str">
        <f>[2]DB!$BG$137</f>
        <v>ca</v>
      </c>
      <c r="BJ162" s="163" t="str">
        <f>[2]DB!$BH$137</f>
        <v>ca</v>
      </c>
      <c r="BK162" s="163" t="str">
        <f>[2]DB!$BI$137</f>
        <v>ca</v>
      </c>
      <c r="BL162" s="163" t="str">
        <f>[2]DB!$BJ$137</f>
        <v>ca</v>
      </c>
      <c r="BM162" s="163" t="str">
        <f>[2]DB!$BK$137</f>
        <v>ca</v>
      </c>
      <c r="BN162" s="163" t="str">
        <f>[2]DB!$BL$137</f>
        <v>ca</v>
      </c>
      <c r="BO162" s="163" t="str">
        <f>[2]DB!$BM$137</f>
        <v>ca</v>
      </c>
      <c r="BP162" s="163">
        <f>[2]DB!$BN$137</f>
        <v>0</v>
      </c>
      <c r="BQ162" s="163">
        <f>[2]DB!$BO$137</f>
        <v>0</v>
      </c>
      <c r="BR162" s="163">
        <f>[2]DB!$BP$137</f>
        <v>0</v>
      </c>
      <c r="BS162" s="163">
        <f>[2]DB!$BQ$137</f>
        <v>0</v>
      </c>
      <c r="BT162" s="163">
        <f>[2]DB!$BR$137</f>
        <v>0</v>
      </c>
      <c r="BU162" s="163">
        <f>[2]DB!$BS$137</f>
        <v>0</v>
      </c>
      <c r="BV162" s="163">
        <f>[2]DB!$BT$137</f>
        <v>0</v>
      </c>
      <c r="BW162" s="163">
        <f>[2]DB!$BU$137</f>
        <v>0</v>
      </c>
      <c r="BX162" s="163">
        <f>[2]DB!$BV$137</f>
        <v>0</v>
      </c>
      <c r="BY162" s="163">
        <f>[2]DB!$BW$137</f>
        <v>0</v>
      </c>
      <c r="BZ162" s="163">
        <f>[2]DB!$BX$137</f>
        <v>0</v>
      </c>
      <c r="CA162" s="163">
        <f>[2]DB!$BY$137</f>
        <v>0</v>
      </c>
      <c r="CB162" s="163">
        <f>[2]DB!$BZ$137</f>
        <v>0</v>
      </c>
      <c r="CC162" s="163">
        <f>[2]DB!$CA$137</f>
        <v>0</v>
      </c>
      <c r="CD162" s="163">
        <f>[2]DB!$CB$137</f>
        <v>0</v>
      </c>
      <c r="CE162" s="163">
        <f>[2]DB!$CC$137</f>
        <v>0</v>
      </c>
      <c r="CF162" s="163">
        <f>[2]DB!$CD$137</f>
        <v>0</v>
      </c>
      <c r="CG162" s="163">
        <f>[2]DB!$CE$137</f>
        <v>0</v>
      </c>
      <c r="CH162" s="163">
        <f>[2]DB!$CF$137</f>
        <v>0</v>
      </c>
      <c r="CI162" s="163">
        <f>[2]DB!$CG$137</f>
        <v>0</v>
      </c>
      <c r="CJ162" s="163">
        <f>[2]DB!$CH$137</f>
        <v>0</v>
      </c>
      <c r="CK162" s="163">
        <f>[2]DB!$CI$137</f>
        <v>0</v>
      </c>
      <c r="CL162" s="163">
        <f>[2]DB!$CJ$137</f>
        <v>0</v>
      </c>
      <c r="CM162" s="163">
        <f>[2]DB!$CK$137</f>
        <v>0</v>
      </c>
      <c r="CN162" s="163">
        <f>[2]DB!$CL$137</f>
        <v>0</v>
      </c>
      <c r="CO162" s="163">
        <f>[2]DB!$CM$137</f>
        <v>0</v>
      </c>
      <c r="CP162" s="163">
        <f>[2]DB!$CN$137</f>
        <v>0</v>
      </c>
      <c r="CQ162" s="163">
        <f>[2]DB!$CO$137</f>
        <v>0</v>
      </c>
      <c r="CR162" s="163">
        <f>[2]DB!$CP$137</f>
        <v>0</v>
      </c>
      <c r="CS162" s="163">
        <f>[2]DB!$CQ$137</f>
        <v>0</v>
      </c>
      <c r="CT162" s="163">
        <f>[2]DB!$CR$137</f>
        <v>0</v>
      </c>
      <c r="CU162" s="163">
        <f>[2]DB!$CS$137</f>
        <v>0</v>
      </c>
      <c r="CV162" s="163">
        <f>[2]DB!$CT$137</f>
        <v>0</v>
      </c>
      <c r="CW162" s="163">
        <f>[2]DB!$CU$137</f>
        <v>0</v>
      </c>
      <c r="CX162" s="163">
        <f>[2]DB!$CV$137</f>
        <v>0</v>
      </c>
      <c r="CY162" s="169">
        <f>[2]DB!$CW$137</f>
        <v>0</v>
      </c>
      <c r="CZ162" s="174"/>
      <c r="DA162" s="200"/>
      <c r="DB162" s="192"/>
    </row>
    <row r="163" spans="2:106 1449:1639" ht="20.100000000000001" customHeight="1" thickBot="1" x14ac:dyDescent="0.3">
      <c r="B163" s="168"/>
      <c r="C163" s="784"/>
      <c r="D163" s="792"/>
      <c r="E163" s="793"/>
      <c r="F163" s="187" t="s">
        <v>84</v>
      </c>
      <c r="G163" s="188">
        <f>[2]DB!$E$138</f>
        <v>0</v>
      </c>
      <c r="H163" s="178">
        <f>[2]DB!$F$138</f>
        <v>0</v>
      </c>
      <c r="I163" s="178">
        <f>[2]DB!$G$138</f>
        <v>0</v>
      </c>
      <c r="J163" s="178">
        <f>[2]DB!$H$138</f>
        <v>0</v>
      </c>
      <c r="K163" s="178">
        <f>[2]DB!$I$138</f>
        <v>0</v>
      </c>
      <c r="L163" s="178">
        <f>[2]DB!$J$138</f>
        <v>0</v>
      </c>
      <c r="M163" s="178">
        <f>[2]DB!$K$138</f>
        <v>0</v>
      </c>
      <c r="N163" s="178">
        <f>[2]DB!$L$138</f>
        <v>0</v>
      </c>
      <c r="O163" s="178">
        <f>[2]DB!$M$138</f>
        <v>0</v>
      </c>
      <c r="P163" s="178">
        <f>[2]DB!$N$138</f>
        <v>0</v>
      </c>
      <c r="Q163" s="178">
        <f>[2]DB!$O$138</f>
        <v>0</v>
      </c>
      <c r="R163" s="178">
        <f>[2]DB!$P$138</f>
        <v>0</v>
      </c>
      <c r="S163" s="178">
        <f>[2]DB!$Q$138</f>
        <v>0</v>
      </c>
      <c r="T163" s="178">
        <f>[2]DB!$R$138</f>
        <v>0</v>
      </c>
      <c r="U163" s="178">
        <f>[2]DB!$S$138</f>
        <v>0</v>
      </c>
      <c r="V163" s="178">
        <f>[2]DB!$T$138</f>
        <v>0</v>
      </c>
      <c r="W163" s="178">
        <f>[2]DB!$U$138</f>
        <v>0</v>
      </c>
      <c r="X163" s="178">
        <f>[2]DB!$V$138</f>
        <v>0</v>
      </c>
      <c r="Y163" s="178">
        <f>[2]DB!$W$138</f>
        <v>0</v>
      </c>
      <c r="Z163" s="178">
        <f>[2]DB!$X$138</f>
        <v>0</v>
      </c>
      <c r="AA163" s="178">
        <f>[2]DB!$Y$138</f>
        <v>0</v>
      </c>
      <c r="AB163" s="178">
        <f>[2]DB!$Z$138</f>
        <v>0</v>
      </c>
      <c r="AC163" s="178">
        <f>[2]DB!$AA$138</f>
        <v>0</v>
      </c>
      <c r="AD163" s="178">
        <f>[2]DB!$AB$138</f>
        <v>0</v>
      </c>
      <c r="AE163" s="178">
        <f>[2]DB!$AC$138</f>
        <v>0</v>
      </c>
      <c r="AF163" s="178">
        <f>[2]DB!$AD$138</f>
        <v>0</v>
      </c>
      <c r="AG163" s="178">
        <f>[2]DB!$AE$138</f>
        <v>0</v>
      </c>
      <c r="AH163" s="178">
        <f>[2]DB!$AF$138</f>
        <v>0</v>
      </c>
      <c r="AI163" s="178">
        <f>[2]DB!$AG$138</f>
        <v>0</v>
      </c>
      <c r="AJ163" s="178">
        <f>[2]DB!$AH$138</f>
        <v>0</v>
      </c>
      <c r="AK163" s="178">
        <f>[2]DB!$AI$138</f>
        <v>0</v>
      </c>
      <c r="AL163" s="178">
        <f>[2]DB!$AJ$138</f>
        <v>0</v>
      </c>
      <c r="AM163" s="178">
        <f>[2]DB!$AK$138</f>
        <v>0</v>
      </c>
      <c r="AN163" s="178">
        <f>[2]DB!$AL$138</f>
        <v>0</v>
      </c>
      <c r="AO163" s="178">
        <f>[2]DB!$AM$138</f>
        <v>0</v>
      </c>
      <c r="AP163" s="178">
        <f>[2]DB!$AN$138</f>
        <v>0</v>
      </c>
      <c r="AQ163" s="178">
        <f>[2]DB!$AO$138</f>
        <v>0</v>
      </c>
      <c r="AR163" s="178">
        <f>[2]DB!$AP$138</f>
        <v>0</v>
      </c>
      <c r="AS163" s="178">
        <f>[2]DB!$AQ$138</f>
        <v>0</v>
      </c>
      <c r="AT163" s="178">
        <f>[2]DB!$AR$138</f>
        <v>0</v>
      </c>
      <c r="AU163" s="178">
        <f>[2]DB!$AS$138</f>
        <v>0</v>
      </c>
      <c r="AV163" s="178">
        <f>[2]DB!$AT$138</f>
        <v>0</v>
      </c>
      <c r="AW163" s="178">
        <f>[2]DB!$AU$138</f>
        <v>0</v>
      </c>
      <c r="AX163" s="178">
        <f>[2]DB!$AV$138</f>
        <v>0</v>
      </c>
      <c r="AY163" s="178">
        <f>[2]DB!$AW$138</f>
        <v>0</v>
      </c>
      <c r="AZ163" s="178">
        <f>[2]DB!$AX$138</f>
        <v>0</v>
      </c>
      <c r="BA163" s="178">
        <f>[2]DB!$AY$138</f>
        <v>0</v>
      </c>
      <c r="BB163" s="178">
        <f>[2]DB!$AZ$138</f>
        <v>0</v>
      </c>
      <c r="BC163" s="178">
        <f>[2]DB!$BA$138</f>
        <v>0</v>
      </c>
      <c r="BD163" s="178">
        <f>[2]DB!$BB$138</f>
        <v>0</v>
      </c>
      <c r="BE163" s="178">
        <f>[2]DB!$BC$138</f>
        <v>0</v>
      </c>
      <c r="BF163" s="178">
        <f>[2]DB!$BD$138</f>
        <v>0</v>
      </c>
      <c r="BG163" s="178">
        <f>[2]DB!$BE$138</f>
        <v>0</v>
      </c>
      <c r="BH163" s="178">
        <f>[2]DB!$BF$138</f>
        <v>0</v>
      </c>
      <c r="BI163" s="178">
        <f>[2]DB!$BG$138</f>
        <v>0</v>
      </c>
      <c r="BJ163" s="178">
        <f>[2]DB!$BH$138</f>
        <v>0</v>
      </c>
      <c r="BK163" s="178">
        <f>[2]DB!$BI$138</f>
        <v>0</v>
      </c>
      <c r="BL163" s="178">
        <f>[2]DB!$BJ$138</f>
        <v>0</v>
      </c>
      <c r="BM163" s="178">
        <f>[2]DB!$BK$138</f>
        <v>0</v>
      </c>
      <c r="BN163" s="178">
        <f>[2]DB!$BL$138</f>
        <v>0</v>
      </c>
      <c r="BO163" s="178">
        <f>[2]DB!$BM$138</f>
        <v>0</v>
      </c>
      <c r="BP163" s="178">
        <f>[2]DB!$BN$138</f>
        <v>0</v>
      </c>
      <c r="BQ163" s="178">
        <f>[2]DB!$BO$138</f>
        <v>0</v>
      </c>
      <c r="BR163" s="178">
        <f>[2]DB!$BP$138</f>
        <v>0</v>
      </c>
      <c r="BS163" s="178">
        <f>[2]DB!$BQ$138</f>
        <v>0</v>
      </c>
      <c r="BT163" s="178">
        <f>[2]DB!$BR$138</f>
        <v>0</v>
      </c>
      <c r="BU163" s="178">
        <f>[2]DB!$BS$138</f>
        <v>0</v>
      </c>
      <c r="BV163" s="178">
        <f>[2]DB!$BT$138</f>
        <v>0</v>
      </c>
      <c r="BW163" s="178">
        <f>[2]DB!$BU$138</f>
        <v>0</v>
      </c>
      <c r="BX163" s="178">
        <f>[2]DB!$BV$138</f>
        <v>0</v>
      </c>
      <c r="BY163" s="178">
        <f>[2]DB!$BW$138</f>
        <v>0</v>
      </c>
      <c r="BZ163" s="178">
        <f>[2]DB!$BX$138</f>
        <v>0</v>
      </c>
      <c r="CA163" s="178">
        <f>[2]DB!$BY$138</f>
        <v>0</v>
      </c>
      <c r="CB163" s="178">
        <f>[2]DB!$BZ$138</f>
        <v>0</v>
      </c>
      <c r="CC163" s="178">
        <f>[2]DB!$CA$138</f>
        <v>0</v>
      </c>
      <c r="CD163" s="178">
        <f>[2]DB!$CB$138</f>
        <v>0</v>
      </c>
      <c r="CE163" s="178">
        <f>[2]DB!$CC$138</f>
        <v>0</v>
      </c>
      <c r="CF163" s="178">
        <f>[2]DB!$CD$138</f>
        <v>0</v>
      </c>
      <c r="CG163" s="178">
        <f>[2]DB!$CE$138</f>
        <v>0</v>
      </c>
      <c r="CH163" s="178">
        <f>[2]DB!$CF$138</f>
        <v>0</v>
      </c>
      <c r="CI163" s="178">
        <f>[2]DB!$CG$138</f>
        <v>0</v>
      </c>
      <c r="CJ163" s="178">
        <f>[2]DB!$CH$138</f>
        <v>0</v>
      </c>
      <c r="CK163" s="178">
        <f>[2]DB!$CI$138</f>
        <v>0</v>
      </c>
      <c r="CL163" s="178">
        <f>[2]DB!$CJ$138</f>
        <v>0</v>
      </c>
      <c r="CM163" s="178">
        <f>[2]DB!$CK$138</f>
        <v>0</v>
      </c>
      <c r="CN163" s="178">
        <f>[2]DB!$CL$138</f>
        <v>0</v>
      </c>
      <c r="CO163" s="178">
        <f>[2]DB!$CM$138</f>
        <v>0</v>
      </c>
      <c r="CP163" s="178">
        <f>[2]DB!$CN$138</f>
        <v>0</v>
      </c>
      <c r="CQ163" s="178">
        <f>[2]DB!$CO$138</f>
        <v>0</v>
      </c>
      <c r="CR163" s="178">
        <f>[2]DB!$CP$138</f>
        <v>0</v>
      </c>
      <c r="CS163" s="178">
        <f>[2]DB!$CQ$138</f>
        <v>0</v>
      </c>
      <c r="CT163" s="178">
        <f>[2]DB!$CR$138</f>
        <v>0</v>
      </c>
      <c r="CU163" s="178" t="str">
        <f>[2]DB!$CS$138</f>
        <v>r</v>
      </c>
      <c r="CV163" s="178" t="str">
        <f>[2]DB!$CT$138</f>
        <v>r</v>
      </c>
      <c r="CW163" s="178" t="str">
        <f>[2]DB!$CU$138</f>
        <v>r</v>
      </c>
      <c r="CX163" s="178" t="str">
        <f>[2]DB!$CV$138</f>
        <v>r</v>
      </c>
      <c r="CY163" s="179" t="str">
        <f>[2]DB!$CW$138</f>
        <v>r</v>
      </c>
      <c r="CZ163" s="180"/>
      <c r="DA163" s="200"/>
      <c r="DB163" s="192"/>
    </row>
    <row r="164" spans="2:106 1449:1639" ht="20.100000000000001" customHeight="1" x14ac:dyDescent="0.25">
      <c r="B164" s="168"/>
      <c r="C164" s="795">
        <v>16</v>
      </c>
      <c r="D164" s="796" t="s">
        <v>237</v>
      </c>
      <c r="E164" s="797"/>
      <c r="F164" s="189" t="s">
        <v>89</v>
      </c>
      <c r="G164" s="190" t="s">
        <v>91</v>
      </c>
      <c r="H164" s="794">
        <f>[2]DB!$F$139</f>
        <v>115</v>
      </c>
      <c r="I164" s="755"/>
      <c r="J164" s="755">
        <f>[2]DB!$H$139</f>
        <v>115</v>
      </c>
      <c r="K164" s="755"/>
      <c r="L164" s="755">
        <f>[2]DB!$J$139</f>
        <v>115</v>
      </c>
      <c r="M164" s="755"/>
      <c r="N164" s="755">
        <f>[2]DB!$L$139</f>
        <v>115</v>
      </c>
      <c r="O164" s="755"/>
      <c r="P164" s="755">
        <f>[2]DB!$N$139</f>
        <v>115</v>
      </c>
      <c r="Q164" s="755"/>
      <c r="R164" s="755">
        <f>[2]DB!$P$139</f>
        <v>115</v>
      </c>
      <c r="S164" s="755"/>
      <c r="T164" s="755">
        <f>[2]DB!$R$139</f>
        <v>115</v>
      </c>
      <c r="U164" s="755"/>
      <c r="V164" s="755">
        <f>[2]DB!$T$139</f>
        <v>115</v>
      </c>
      <c r="W164" s="755"/>
      <c r="X164" s="755">
        <f>[2]DB!$V$139</f>
        <v>115</v>
      </c>
      <c r="Y164" s="755"/>
      <c r="Z164" s="755">
        <f>[2]DB!$X$139</f>
        <v>115</v>
      </c>
      <c r="AA164" s="755"/>
      <c r="AB164" s="755">
        <f>[2]DB!$Z$139</f>
        <v>0</v>
      </c>
      <c r="AC164" s="755"/>
      <c r="AD164" s="755">
        <f>[2]DB!$AB$139</f>
        <v>115</v>
      </c>
      <c r="AE164" s="755"/>
      <c r="AF164" s="755">
        <f>[2]DB!$AD$139</f>
        <v>115</v>
      </c>
      <c r="AG164" s="755"/>
      <c r="AH164" s="755">
        <f>[2]DB!$AF$139</f>
        <v>115</v>
      </c>
      <c r="AI164" s="755"/>
      <c r="AJ164" s="755">
        <f>[2]DB!$AH$139</f>
        <v>115</v>
      </c>
      <c r="AK164" s="755"/>
      <c r="AL164" s="755">
        <f>[2]DB!$AJ$139</f>
        <v>115</v>
      </c>
      <c r="AM164" s="755"/>
      <c r="AN164" s="755">
        <f>[2]DB!$AL$139</f>
        <v>115</v>
      </c>
      <c r="AO164" s="755"/>
      <c r="AP164" s="755">
        <f>[2]DB!$AN$139</f>
        <v>115</v>
      </c>
      <c r="AQ164" s="755"/>
      <c r="AR164" s="755">
        <f>[2]DB!$AP$139</f>
        <v>115</v>
      </c>
      <c r="AS164" s="755"/>
      <c r="AT164" s="755">
        <f>[2]DB!$AR$139</f>
        <v>115</v>
      </c>
      <c r="AU164" s="755"/>
      <c r="AV164" s="755">
        <f>[2]DB!$AT$139</f>
        <v>115</v>
      </c>
      <c r="AW164" s="755"/>
      <c r="AX164" s="755">
        <f>[2]DB!$AV$139</f>
        <v>115</v>
      </c>
      <c r="AY164" s="755"/>
      <c r="AZ164" s="755">
        <f>[2]DB!$AX$139</f>
        <v>115</v>
      </c>
      <c r="BA164" s="755"/>
      <c r="BB164" s="755">
        <f>[2]DB!$AZ$139</f>
        <v>115</v>
      </c>
      <c r="BC164" s="755"/>
      <c r="BD164" s="755">
        <f>[2]DB!$BB$139</f>
        <v>115</v>
      </c>
      <c r="BE164" s="755"/>
      <c r="BF164" s="755">
        <f>[2]DB!$BD$139</f>
        <v>115</v>
      </c>
      <c r="BG164" s="755"/>
      <c r="BH164" s="755">
        <f>[2]DB!$BF$139</f>
        <v>115</v>
      </c>
      <c r="BI164" s="755"/>
      <c r="BJ164" s="755">
        <f>[2]DB!$BH$139</f>
        <v>115</v>
      </c>
      <c r="BK164" s="755"/>
      <c r="BL164" s="755">
        <f>[2]DB!$BJ$139</f>
        <v>115</v>
      </c>
      <c r="BM164" s="755"/>
      <c r="BN164" s="755">
        <f>[2]DB!$BL$139</f>
        <v>115</v>
      </c>
      <c r="BO164" s="755"/>
      <c r="BP164" s="755">
        <f>[2]DB!$BN$139</f>
        <v>115</v>
      </c>
      <c r="BQ164" s="755"/>
      <c r="BR164" s="755">
        <f>[2]DB!$BP$139</f>
        <v>115</v>
      </c>
      <c r="BS164" s="755"/>
      <c r="BT164" s="755">
        <f>[2]DB!$BR$139</f>
        <v>115</v>
      </c>
      <c r="BU164" s="755"/>
      <c r="BV164" s="755">
        <f>[2]DB!$BT$139</f>
        <v>115</v>
      </c>
      <c r="BW164" s="755"/>
      <c r="BX164" s="755">
        <f>[2]DB!$BV$139</f>
        <v>115</v>
      </c>
      <c r="BY164" s="755"/>
      <c r="BZ164" s="755">
        <f>[2]DB!$BX$139</f>
        <v>115</v>
      </c>
      <c r="CA164" s="755"/>
      <c r="CB164" s="755">
        <f>[2]DB!$BZ$139</f>
        <v>115</v>
      </c>
      <c r="CC164" s="755"/>
      <c r="CD164" s="755">
        <f>[2]DB!$CB$139</f>
        <v>115</v>
      </c>
      <c r="CE164" s="755"/>
      <c r="CF164" s="755">
        <f>[2]DB!$CD$139</f>
        <v>115</v>
      </c>
      <c r="CG164" s="755"/>
      <c r="CH164" s="755">
        <f>[2]DB!$CF$139</f>
        <v>115</v>
      </c>
      <c r="CI164" s="755"/>
      <c r="CJ164" s="755">
        <f>[2]DB!$CH$139</f>
        <v>115</v>
      </c>
      <c r="CK164" s="755"/>
      <c r="CL164" s="755">
        <f>[2]DB!$CJ$139</f>
        <v>115</v>
      </c>
      <c r="CM164" s="755"/>
      <c r="CN164" s="755">
        <f>[2]DB!$CL$139</f>
        <v>115</v>
      </c>
      <c r="CO164" s="755"/>
      <c r="CP164" s="755">
        <f>[2]DB!$CN$139</f>
        <v>115</v>
      </c>
      <c r="CQ164" s="755"/>
      <c r="CR164" s="755">
        <f>[2]DB!$CP$139</f>
        <v>115</v>
      </c>
      <c r="CS164" s="755"/>
      <c r="CT164" s="755">
        <f>[2]DB!$CR$139</f>
        <v>115</v>
      </c>
      <c r="CU164" s="755"/>
      <c r="CV164" s="755">
        <f>[2]DB!$CT$139</f>
        <v>115</v>
      </c>
      <c r="CW164" s="755"/>
      <c r="CX164" s="755">
        <f>[2]DB!$CV$139</f>
        <v>115</v>
      </c>
      <c r="CY164" s="781"/>
      <c r="CZ164" s="177"/>
      <c r="DA164" s="200"/>
      <c r="DB164" s="192"/>
      <c r="BCS164" s="3">
        <f>[3]DB!$BCP$184</f>
        <v>0</v>
      </c>
      <c r="BCU164" s="3">
        <f>[3]DB!$BCR$184</f>
        <v>0</v>
      </c>
      <c r="BCW164" s="3">
        <f>[3]DB!$BCT$184</f>
        <v>0</v>
      </c>
      <c r="BCY164" s="3">
        <f>[3]DB!$BCV$184</f>
        <v>0</v>
      </c>
      <c r="BDA164" s="3">
        <f>[3]DB!$BCX$184</f>
        <v>0</v>
      </c>
      <c r="BDC164" s="3">
        <f>[3]DB!$BCZ$184</f>
        <v>0</v>
      </c>
      <c r="BDE164" s="3">
        <f>[3]DB!$BDB$184</f>
        <v>0</v>
      </c>
      <c r="BDG164" s="3">
        <f>[3]DB!$BDD$184</f>
        <v>0</v>
      </c>
      <c r="BDI164" s="3">
        <f>[3]DB!$BDF$184</f>
        <v>0</v>
      </c>
      <c r="BDK164" s="3">
        <f>[3]DB!$BDH$184</f>
        <v>0</v>
      </c>
      <c r="BDM164" s="3">
        <f>[3]DB!$BDJ$184</f>
        <v>0</v>
      </c>
      <c r="BDO164" s="3">
        <f>[3]DB!$BDL$184</f>
        <v>0</v>
      </c>
      <c r="BDQ164" s="3">
        <f>[3]DB!$BDN$184</f>
        <v>0</v>
      </c>
      <c r="BDS164" s="3">
        <f>[3]DB!$BDP$184</f>
        <v>0</v>
      </c>
      <c r="BDU164" s="3">
        <f>[3]DB!$BDR$184</f>
        <v>0</v>
      </c>
      <c r="BDW164" s="3">
        <f>[3]DB!$BDT$184</f>
        <v>0</v>
      </c>
      <c r="BDY164" s="3">
        <f>[3]DB!$BDV$184</f>
        <v>0</v>
      </c>
      <c r="BEA164" s="3">
        <f>[3]DB!$BDX$184</f>
        <v>0</v>
      </c>
      <c r="BEC164" s="3">
        <f>[3]DB!$BDZ$184</f>
        <v>0</v>
      </c>
      <c r="BEE164" s="3">
        <f>[3]DB!$BEB$184</f>
        <v>0</v>
      </c>
      <c r="BEG164" s="3">
        <f>[3]DB!$BED$184</f>
        <v>0</v>
      </c>
      <c r="BEI164" s="3">
        <f>[3]DB!$BEF$184</f>
        <v>0</v>
      </c>
      <c r="BEK164" s="3">
        <f>[3]DB!$BEH$184</f>
        <v>0</v>
      </c>
      <c r="BEM164" s="3">
        <f>[3]DB!$BEJ$184</f>
        <v>0</v>
      </c>
      <c r="BEO164" s="3">
        <f>[3]DB!$BEL$184</f>
        <v>0</v>
      </c>
      <c r="BEQ164" s="3">
        <f>[3]DB!$BEN$184</f>
        <v>0</v>
      </c>
      <c r="BES164" s="3">
        <f>[3]DB!$BEP$184</f>
        <v>0</v>
      </c>
      <c r="BEU164" s="3">
        <f>[3]DB!$BER$184</f>
        <v>0</v>
      </c>
      <c r="BEW164" s="3">
        <f>[3]DB!$BET$184</f>
        <v>0</v>
      </c>
      <c r="BEY164" s="3">
        <f>[3]DB!$BEV$184</f>
        <v>0</v>
      </c>
      <c r="BFA164" s="3">
        <f>[3]DB!$BEX$184</f>
        <v>0</v>
      </c>
      <c r="BFC164" s="3">
        <f>[3]DB!$BEZ$184</f>
        <v>0</v>
      </c>
      <c r="BFE164" s="3">
        <f>[3]DB!$BFB$184</f>
        <v>0</v>
      </c>
      <c r="BFG164" s="3">
        <f>[3]DB!$BFD$184</f>
        <v>0</v>
      </c>
      <c r="BFI164" s="3">
        <f>[3]DB!$BFF$184</f>
        <v>0</v>
      </c>
      <c r="BFK164" s="3">
        <f>[3]DB!$BFH$184</f>
        <v>0</v>
      </c>
      <c r="BFM164" s="3">
        <f>[3]DB!$BFJ$184</f>
        <v>0</v>
      </c>
      <c r="BFO164" s="3">
        <f>[3]DB!$BFL$184</f>
        <v>0</v>
      </c>
      <c r="BFQ164" s="3">
        <f>[3]DB!$BFN$184</f>
        <v>0</v>
      </c>
      <c r="BFS164" s="3">
        <f>[3]DB!$BFP$184</f>
        <v>0</v>
      </c>
      <c r="BFU164" s="3">
        <f>[3]DB!$BFR$184</f>
        <v>0</v>
      </c>
      <c r="BFW164" s="3">
        <f>[3]DB!$BFT$184</f>
        <v>0</v>
      </c>
      <c r="BFY164" s="3">
        <f>[3]DB!$BFV$184</f>
        <v>0</v>
      </c>
      <c r="BGA164" s="3">
        <f>[3]DB!$BFX$184</f>
        <v>0</v>
      </c>
      <c r="BGC164" s="3">
        <f>[3]DB!$BFZ$184</f>
        <v>0</v>
      </c>
      <c r="BGE164" s="3">
        <f>[3]DB!$BGB$184</f>
        <v>0</v>
      </c>
      <c r="BGG164" s="3">
        <f>[3]DB!$BGD$184</f>
        <v>0</v>
      </c>
      <c r="BGI164" s="3">
        <f>[3]DB!$BGF$184</f>
        <v>0</v>
      </c>
    </row>
    <row r="165" spans="2:106 1449:1639" ht="20.100000000000001" customHeight="1" x14ac:dyDescent="0.25">
      <c r="B165" s="168"/>
      <c r="C165" s="783"/>
      <c r="D165" s="787"/>
      <c r="E165" s="788"/>
      <c r="F165" s="186" t="s">
        <v>90</v>
      </c>
      <c r="G165" s="153" t="s">
        <v>92</v>
      </c>
      <c r="H165" s="794">
        <f>[2]DB!$F$140</f>
        <v>0</v>
      </c>
      <c r="I165" s="755"/>
      <c r="J165" s="755">
        <f>[2]DB!$H$140</f>
        <v>0</v>
      </c>
      <c r="K165" s="755"/>
      <c r="L165" s="755">
        <f>[2]DB!$J$140</f>
        <v>1</v>
      </c>
      <c r="M165" s="755"/>
      <c r="N165" s="755">
        <f>[2]DB!$L$140</f>
        <v>0</v>
      </c>
      <c r="O165" s="755"/>
      <c r="P165" s="755">
        <f>[2]DB!$N$140</f>
        <v>2</v>
      </c>
      <c r="Q165" s="755"/>
      <c r="R165" s="755">
        <f>[2]DB!$P$140</f>
        <v>0</v>
      </c>
      <c r="S165" s="755"/>
      <c r="T165" s="755">
        <f>[2]DB!$R$140</f>
        <v>0</v>
      </c>
      <c r="U165" s="755"/>
      <c r="V165" s="755">
        <f>[2]DB!$T$140</f>
        <v>1</v>
      </c>
      <c r="W165" s="755"/>
      <c r="X165" s="755">
        <f>[2]DB!$V$140</f>
        <v>0</v>
      </c>
      <c r="Y165" s="755"/>
      <c r="Z165" s="755">
        <f>[2]DB!$X$140</f>
        <v>1</v>
      </c>
      <c r="AA165" s="755"/>
      <c r="AB165" s="755">
        <f>[2]DB!$Z$140</f>
        <v>0</v>
      </c>
      <c r="AC165" s="755"/>
      <c r="AD165" s="755">
        <f>[2]DB!$AB$140</f>
        <v>0</v>
      </c>
      <c r="AE165" s="755"/>
      <c r="AF165" s="755">
        <f>[2]DB!$AD$140</f>
        <v>2</v>
      </c>
      <c r="AG165" s="755"/>
      <c r="AH165" s="755">
        <f>[2]DB!$AF$140</f>
        <v>0</v>
      </c>
      <c r="AI165" s="755"/>
      <c r="AJ165" s="755">
        <f>[2]DB!$AH$140</f>
        <v>1</v>
      </c>
      <c r="AK165" s="755"/>
      <c r="AL165" s="755">
        <f>[2]DB!$AJ$140</f>
        <v>0</v>
      </c>
      <c r="AM165" s="755"/>
      <c r="AN165" s="755">
        <f>[2]DB!$AL$140</f>
        <v>1</v>
      </c>
      <c r="AO165" s="755"/>
      <c r="AP165" s="755">
        <f>[2]DB!$AN$140</f>
        <v>0</v>
      </c>
      <c r="AQ165" s="755"/>
      <c r="AR165" s="755">
        <f>[2]DB!$AP$140</f>
        <v>0</v>
      </c>
      <c r="AS165" s="755"/>
      <c r="AT165" s="755">
        <f>[2]DB!$AR$140</f>
        <v>2</v>
      </c>
      <c r="AU165" s="755"/>
      <c r="AV165" s="755">
        <f>[2]DB!$AT$140</f>
        <v>0</v>
      </c>
      <c r="AW165" s="755"/>
      <c r="AX165" s="755">
        <f>[2]DB!$AV$140</f>
        <v>0</v>
      </c>
      <c r="AY165" s="755"/>
      <c r="AZ165" s="755">
        <f>[2]DB!$AX$140</f>
        <v>1</v>
      </c>
      <c r="BA165" s="755"/>
      <c r="BB165" s="755">
        <f>[2]DB!$AZ$140</f>
        <v>0</v>
      </c>
      <c r="BC165" s="755"/>
      <c r="BD165" s="755">
        <f>[2]DB!$BB$140</f>
        <v>1</v>
      </c>
      <c r="BE165" s="755"/>
      <c r="BF165" s="755">
        <f>[2]DB!$BD$140</f>
        <v>0</v>
      </c>
      <c r="BG165" s="755"/>
      <c r="BH165" s="755">
        <f>[2]DB!$BF$140</f>
        <v>0</v>
      </c>
      <c r="BI165" s="755"/>
      <c r="BJ165" s="755">
        <f>[2]DB!$BH$140</f>
        <v>0</v>
      </c>
      <c r="BK165" s="755"/>
      <c r="BL165" s="755">
        <f>[2]DB!$BJ$140</f>
        <v>2</v>
      </c>
      <c r="BM165" s="755"/>
      <c r="BN165" s="755">
        <f>[2]DB!$BL$140</f>
        <v>0</v>
      </c>
      <c r="BO165" s="755"/>
      <c r="BP165" s="755">
        <f>[2]DB!$BN$140</f>
        <v>1</v>
      </c>
      <c r="BQ165" s="755"/>
      <c r="BR165" s="755">
        <f>[2]DB!$BP$140</f>
        <v>0</v>
      </c>
      <c r="BS165" s="755"/>
      <c r="BT165" s="755">
        <f>[2]DB!$BR$140</f>
        <v>1</v>
      </c>
      <c r="BU165" s="755"/>
      <c r="BV165" s="755">
        <f>[2]DB!$BT$140</f>
        <v>0</v>
      </c>
      <c r="BW165" s="755"/>
      <c r="BX165" s="755">
        <f>[2]DB!$BV$140</f>
        <v>0</v>
      </c>
      <c r="BY165" s="755"/>
      <c r="BZ165" s="755">
        <f>[2]DB!$BX$140</f>
        <v>0</v>
      </c>
      <c r="CA165" s="755"/>
      <c r="CB165" s="755">
        <f>[2]DB!$BZ$140</f>
        <v>0</v>
      </c>
      <c r="CC165" s="755"/>
      <c r="CD165" s="755">
        <f>[2]DB!$CB$140</f>
        <v>2</v>
      </c>
      <c r="CE165" s="755"/>
      <c r="CF165" s="755">
        <f>[2]DB!$CD$140</f>
        <v>0</v>
      </c>
      <c r="CG165" s="755"/>
      <c r="CH165" s="755">
        <f>[2]DB!$CF$140</f>
        <v>1</v>
      </c>
      <c r="CI165" s="755"/>
      <c r="CJ165" s="755">
        <f>[2]DB!$CH$140</f>
        <v>0</v>
      </c>
      <c r="CK165" s="755"/>
      <c r="CL165" s="755">
        <f>[2]DB!$CJ$140</f>
        <v>1</v>
      </c>
      <c r="CM165" s="755"/>
      <c r="CN165" s="755">
        <f>[2]DB!$CL$140</f>
        <v>0</v>
      </c>
      <c r="CO165" s="755"/>
      <c r="CP165" s="755">
        <f>[2]DB!$CN$140</f>
        <v>0</v>
      </c>
      <c r="CQ165" s="755"/>
      <c r="CR165" s="755">
        <f>[2]DB!$CP$140</f>
        <v>2</v>
      </c>
      <c r="CS165" s="755"/>
      <c r="CT165" s="755">
        <f>[2]DB!$CR$140</f>
        <v>0</v>
      </c>
      <c r="CU165" s="755"/>
      <c r="CV165" s="755">
        <f>[2]DB!$CT$140</f>
        <v>1</v>
      </c>
      <c r="CW165" s="755"/>
      <c r="CX165" s="755">
        <f>[2]DB!$CV$140</f>
        <v>0</v>
      </c>
      <c r="CY165" s="781"/>
      <c r="CZ165" s="173"/>
      <c r="DA165" s="200"/>
      <c r="DB165" s="192"/>
    </row>
    <row r="166" spans="2:106 1449:1639" ht="20.100000000000001" customHeight="1" thickBot="1" x14ac:dyDescent="0.3">
      <c r="B166" s="168"/>
      <c r="C166" s="783"/>
      <c r="D166" s="787"/>
      <c r="E166" s="788"/>
      <c r="F166" s="789" t="s">
        <v>88</v>
      </c>
      <c r="G166" s="790"/>
      <c r="H166" s="752" t="str">
        <f>[2]DB!$F$141</f>
        <v>FSFE stopcharge for FII and dispersing cone cleaning at 1100H. Duration time 20 minutes.</v>
      </c>
      <c r="I166" s="753"/>
      <c r="J166" s="753"/>
      <c r="K166" s="753"/>
      <c r="L166" s="753"/>
      <c r="M166" s="753"/>
      <c r="N166" s="753"/>
      <c r="O166" s="753"/>
      <c r="P166" s="753"/>
      <c r="Q166" s="753"/>
      <c r="R166" s="753"/>
      <c r="S166" s="753"/>
      <c r="T166" s="753"/>
      <c r="U166" s="753"/>
      <c r="V166" s="753"/>
      <c r="W166" s="753"/>
      <c r="X166" s="753"/>
      <c r="Y166" s="753"/>
      <c r="Z166" s="753"/>
      <c r="AA166" s="753"/>
      <c r="AB166" s="753"/>
      <c r="AC166" s="753"/>
      <c r="AD166" s="753"/>
      <c r="AE166" s="753"/>
      <c r="AF166" s="753"/>
      <c r="AG166" s="753"/>
      <c r="AH166" s="753"/>
      <c r="AI166" s="753"/>
      <c r="AJ166" s="753"/>
      <c r="AK166" s="753"/>
      <c r="AL166" s="753"/>
      <c r="AM166" s="753"/>
      <c r="AN166" s="753"/>
      <c r="AO166" s="753"/>
      <c r="AP166" s="753"/>
      <c r="AQ166" s="753"/>
      <c r="AR166" s="753"/>
      <c r="AS166" s="753"/>
      <c r="AT166" s="753"/>
      <c r="AU166" s="753"/>
      <c r="AV166" s="753"/>
      <c r="AW166" s="753"/>
      <c r="AX166" s="753"/>
      <c r="AY166" s="753"/>
      <c r="AZ166" s="753"/>
      <c r="BA166" s="753"/>
      <c r="BB166" s="753"/>
      <c r="BC166" s="753"/>
      <c r="BD166" s="753"/>
      <c r="BE166" s="753"/>
      <c r="BF166" s="753"/>
      <c r="BG166" s="753"/>
      <c r="BH166" s="753"/>
      <c r="BI166" s="753"/>
      <c r="BJ166" s="753"/>
      <c r="BK166" s="753"/>
      <c r="BL166" s="753"/>
      <c r="BM166" s="753"/>
      <c r="BN166" s="753"/>
      <c r="BO166" s="753"/>
      <c r="BP166" s="753"/>
      <c r="BQ166" s="753"/>
      <c r="BR166" s="753"/>
      <c r="BS166" s="753"/>
      <c r="BT166" s="753"/>
      <c r="BU166" s="753"/>
      <c r="BV166" s="753"/>
      <c r="BW166" s="753"/>
      <c r="BX166" s="753"/>
      <c r="BY166" s="753"/>
      <c r="BZ166" s="753"/>
      <c r="CA166" s="753"/>
      <c r="CB166" s="753"/>
      <c r="CC166" s="753"/>
      <c r="CD166" s="753"/>
      <c r="CE166" s="753"/>
      <c r="CF166" s="753"/>
      <c r="CG166" s="753"/>
      <c r="CH166" s="753"/>
      <c r="CI166" s="753"/>
      <c r="CJ166" s="753"/>
      <c r="CK166" s="753"/>
      <c r="CL166" s="753"/>
      <c r="CM166" s="753"/>
      <c r="CN166" s="753"/>
      <c r="CO166" s="753"/>
      <c r="CP166" s="753"/>
      <c r="CQ166" s="753"/>
      <c r="CR166" s="753"/>
      <c r="CS166" s="753"/>
      <c r="CT166" s="753"/>
      <c r="CU166" s="753"/>
      <c r="CV166" s="753"/>
      <c r="CW166" s="753"/>
      <c r="CX166" s="753"/>
      <c r="CY166" s="753"/>
      <c r="CZ166" s="754"/>
      <c r="DA166" s="200"/>
      <c r="DB166" s="192"/>
    </row>
    <row r="167" spans="2:106 1449:1639" ht="20.100000000000001" customHeight="1" x14ac:dyDescent="0.25">
      <c r="B167" s="168"/>
      <c r="C167" s="783"/>
      <c r="D167" s="787" t="s">
        <v>77</v>
      </c>
      <c r="E167" s="791"/>
      <c r="F167" s="182" t="s">
        <v>78</v>
      </c>
      <c r="G167" s="154" t="str">
        <f>[2]DB!$E$142</f>
        <v>UNDER REPAIR</v>
      </c>
      <c r="H167" s="220">
        <f>[2]DB!$F$142</f>
        <v>0</v>
      </c>
      <c r="I167" s="220">
        <f>[2]DB!$G$142</f>
        <v>0</v>
      </c>
      <c r="J167" s="220">
        <f>[2]DB!$H$142</f>
        <v>0</v>
      </c>
      <c r="K167" s="220">
        <f>[2]DB!$I$142</f>
        <v>0</v>
      </c>
      <c r="L167" s="220">
        <f>[2]DB!$J$142</f>
        <v>0</v>
      </c>
      <c r="M167" s="220">
        <f>[2]DB!$K$142</f>
        <v>0</v>
      </c>
      <c r="N167" s="220">
        <f>[2]DB!$L$142</f>
        <v>0</v>
      </c>
      <c r="O167" s="220">
        <f>[2]DB!$M$142</f>
        <v>0</v>
      </c>
      <c r="P167" s="220">
        <f>[2]DB!$N$142</f>
        <v>0</v>
      </c>
      <c r="Q167" s="220">
        <f>[2]DB!$O$142</f>
        <v>0</v>
      </c>
      <c r="R167" s="220">
        <f>[2]DB!$P$142</f>
        <v>0</v>
      </c>
      <c r="S167" s="220">
        <f>[2]DB!$Q$142</f>
        <v>0</v>
      </c>
      <c r="T167" s="220">
        <f>[2]DB!$R$142</f>
        <v>0</v>
      </c>
      <c r="U167" s="220">
        <f>[2]DB!$S$142</f>
        <v>0</v>
      </c>
      <c r="V167" s="220">
        <f>[2]DB!$T$142</f>
        <v>0</v>
      </c>
      <c r="W167" s="220">
        <f>[2]DB!$U$142</f>
        <v>0</v>
      </c>
      <c r="X167" s="220">
        <f>[2]DB!$V$142</f>
        <v>0</v>
      </c>
      <c r="Y167" s="220">
        <f>[2]DB!$W$142</f>
        <v>0</v>
      </c>
      <c r="Z167" s="220">
        <f>[2]DB!$X$142</f>
        <v>0</v>
      </c>
      <c r="AA167" s="220">
        <f>[2]DB!$Y$142</f>
        <v>0</v>
      </c>
      <c r="AB167" s="220">
        <f>[2]DB!$Z$142</f>
        <v>0</v>
      </c>
      <c r="AC167" s="220">
        <f>[2]DB!$AA$142</f>
        <v>0</v>
      </c>
      <c r="AD167" s="220">
        <f>[2]DB!$AB$142</f>
        <v>0</v>
      </c>
      <c r="AE167" s="220">
        <f>[2]DB!$AC$142</f>
        <v>0</v>
      </c>
      <c r="AF167" s="220">
        <f>[2]DB!$AD$142</f>
        <v>0</v>
      </c>
      <c r="AG167" s="220">
        <f>[2]DB!$AE$142</f>
        <v>0</v>
      </c>
      <c r="AH167" s="220">
        <f>[2]DB!$AF$142</f>
        <v>0</v>
      </c>
      <c r="AI167" s="220">
        <f>[2]DB!$AG$142</f>
        <v>0</v>
      </c>
      <c r="AJ167" s="220">
        <f>[2]DB!$AH$142</f>
        <v>0</v>
      </c>
      <c r="AK167" s="220">
        <f>[2]DB!$AI$142</f>
        <v>0</v>
      </c>
      <c r="AL167" s="220">
        <f>[2]DB!$AJ$142</f>
        <v>0</v>
      </c>
      <c r="AM167" s="220">
        <f>[2]DB!$AK$142</f>
        <v>0</v>
      </c>
      <c r="AN167" s="220">
        <f>[2]DB!$AL$142</f>
        <v>0</v>
      </c>
      <c r="AO167" s="220">
        <f>[2]DB!$AM$142</f>
        <v>0</v>
      </c>
      <c r="AP167" s="220">
        <f>[2]DB!$AN$142</f>
        <v>0</v>
      </c>
      <c r="AQ167" s="220">
        <f>[2]DB!$AO$142</f>
        <v>0</v>
      </c>
      <c r="AR167" s="220">
        <f>[2]DB!$AP$142</f>
        <v>0</v>
      </c>
      <c r="AS167" s="220">
        <f>[2]DB!$AQ$142</f>
        <v>0</v>
      </c>
      <c r="AT167" s="220">
        <f>[2]DB!$AR$142</f>
        <v>0</v>
      </c>
      <c r="AU167" s="220">
        <f>[2]DB!$AS$142</f>
        <v>0</v>
      </c>
      <c r="AV167" s="220">
        <f>[2]DB!$AT$142</f>
        <v>0</v>
      </c>
      <c r="AW167" s="220">
        <f>[2]DB!$AU$142</f>
        <v>0</v>
      </c>
      <c r="AX167" s="220">
        <f>[2]DB!$AV$142</f>
        <v>0</v>
      </c>
      <c r="AY167" s="220">
        <f>[2]DB!$AW$142</f>
        <v>0</v>
      </c>
      <c r="AZ167" s="220">
        <f>[2]DB!$AX$142</f>
        <v>0</v>
      </c>
      <c r="BA167" s="220">
        <f>[2]DB!$AY$142</f>
        <v>0</v>
      </c>
      <c r="BB167" s="220">
        <f>[2]DB!$AZ$142</f>
        <v>0</v>
      </c>
      <c r="BC167" s="220">
        <f>[2]DB!$BA$142</f>
        <v>0</v>
      </c>
      <c r="BD167" s="220">
        <f>[2]DB!$BB$142</f>
        <v>0</v>
      </c>
      <c r="BE167" s="220">
        <f>[2]DB!$BC$142</f>
        <v>0</v>
      </c>
      <c r="BF167" s="220">
        <f>[2]DB!$BD$142</f>
        <v>0</v>
      </c>
      <c r="BG167" s="220">
        <f>[2]DB!$BE$142</f>
        <v>0</v>
      </c>
      <c r="BH167" s="220">
        <f>[2]DB!$BF$142</f>
        <v>0</v>
      </c>
      <c r="BI167" s="220">
        <f>[2]DB!$BG$142</f>
        <v>0</v>
      </c>
      <c r="BJ167" s="220">
        <f>[2]DB!$BH$142</f>
        <v>0</v>
      </c>
      <c r="BK167" s="220">
        <f>[2]DB!$BI$142</f>
        <v>0</v>
      </c>
      <c r="BL167" s="220">
        <f>[2]DB!$BJ$142</f>
        <v>0</v>
      </c>
      <c r="BM167" s="220">
        <f>[2]DB!$BK$142</f>
        <v>0</v>
      </c>
      <c r="BN167" s="220">
        <f>[2]DB!$BL$142</f>
        <v>0</v>
      </c>
      <c r="BO167" s="220">
        <f>[2]DB!$BM$142</f>
        <v>0</v>
      </c>
      <c r="BP167" s="220">
        <f>[2]DB!$BN$142</f>
        <v>0</v>
      </c>
      <c r="BQ167" s="220">
        <f>[2]DB!$BO$142</f>
        <v>0</v>
      </c>
      <c r="BR167" s="220">
        <f>[2]DB!$BP$142</f>
        <v>0</v>
      </c>
      <c r="BS167" s="220">
        <f>[2]DB!$BQ$142</f>
        <v>0</v>
      </c>
      <c r="BT167" s="220">
        <f>[2]DB!$BR$142</f>
        <v>0</v>
      </c>
      <c r="BU167" s="220">
        <f>[2]DB!$BS$142</f>
        <v>0</v>
      </c>
      <c r="BV167" s="220">
        <f>[2]DB!$BT$142</f>
        <v>0</v>
      </c>
      <c r="BW167" s="220">
        <f>[2]DB!$BU$142</f>
        <v>0</v>
      </c>
      <c r="BX167" s="220">
        <f>[2]DB!$BV$142</f>
        <v>0</v>
      </c>
      <c r="BY167" s="220">
        <f>[2]DB!$BW$142</f>
        <v>0</v>
      </c>
      <c r="BZ167" s="220">
        <f>[2]DB!$BX$142</f>
        <v>0</v>
      </c>
      <c r="CA167" s="220">
        <f>[2]DB!$BY$142</f>
        <v>0</v>
      </c>
      <c r="CB167" s="220">
        <f>[2]DB!$BZ$142</f>
        <v>0</v>
      </c>
      <c r="CC167" s="220">
        <f>[2]DB!$CA$142</f>
        <v>0</v>
      </c>
      <c r="CD167" s="220">
        <f>[2]DB!$CB$142</f>
        <v>0</v>
      </c>
      <c r="CE167" s="220">
        <f>[2]DB!$CC$142</f>
        <v>0</v>
      </c>
      <c r="CF167" s="220">
        <f>[2]DB!$CD$142</f>
        <v>0</v>
      </c>
      <c r="CG167" s="220">
        <f>[2]DB!$CE$142</f>
        <v>0</v>
      </c>
      <c r="CH167" s="220">
        <f>[2]DB!$CF$142</f>
        <v>0</v>
      </c>
      <c r="CI167" s="220">
        <f>[2]DB!$CG$142</f>
        <v>0</v>
      </c>
      <c r="CJ167" s="220">
        <f>[2]DB!$CH$142</f>
        <v>0</v>
      </c>
      <c r="CK167" s="220">
        <f>[2]DB!$CI$142</f>
        <v>0</v>
      </c>
      <c r="CL167" s="220">
        <f>[2]DB!$CJ$142</f>
        <v>0</v>
      </c>
      <c r="CM167" s="220">
        <f>[2]DB!$CK$142</f>
        <v>0</v>
      </c>
      <c r="CN167" s="220">
        <f>[2]DB!$CL$142</f>
        <v>0</v>
      </c>
      <c r="CO167" s="220">
        <f>[2]DB!$CM$142</f>
        <v>0</v>
      </c>
      <c r="CP167" s="220">
        <f>[2]DB!$CN$142</f>
        <v>0</v>
      </c>
      <c r="CQ167" s="220">
        <f>[2]DB!$CO$142</f>
        <v>0</v>
      </c>
      <c r="CR167" s="220">
        <f>[2]DB!$CP$142</f>
        <v>0</v>
      </c>
      <c r="CS167" s="220">
        <f>[2]DB!$CQ$142</f>
        <v>0</v>
      </c>
      <c r="CT167" s="220">
        <f>[2]DB!$CR$142</f>
        <v>0</v>
      </c>
      <c r="CU167" s="220">
        <f>[2]DB!$CS$142</f>
        <v>0</v>
      </c>
      <c r="CV167" s="220">
        <f>[2]DB!$CT$142</f>
        <v>0</v>
      </c>
      <c r="CW167" s="220">
        <f>[2]DB!$CU$142</f>
        <v>0</v>
      </c>
      <c r="CX167" s="220">
        <f>[2]DB!$CV$142</f>
        <v>0</v>
      </c>
      <c r="CY167" s="221">
        <f>[2]DB!$CW$142</f>
        <v>0</v>
      </c>
      <c r="CZ167" s="222"/>
      <c r="DA167" s="200"/>
      <c r="DB167" s="192"/>
    </row>
    <row r="168" spans="2:106 1449:1639" ht="20.100000000000001" customHeight="1" x14ac:dyDescent="0.25">
      <c r="B168" s="168"/>
      <c r="C168" s="783"/>
      <c r="D168" s="787"/>
      <c r="E168" s="791"/>
      <c r="F168" s="183" t="s">
        <v>79</v>
      </c>
      <c r="G168" s="155" t="str">
        <f>[2]DB!$E$143</f>
        <v>OPERATING</v>
      </c>
      <c r="H168" s="162">
        <f>[2]DB!$F$143</f>
        <v>0</v>
      </c>
      <c r="I168" s="163">
        <f>[2]DB!$G$143</f>
        <v>0</v>
      </c>
      <c r="J168" s="163">
        <f>[2]DB!$H$143</f>
        <v>0</v>
      </c>
      <c r="K168" s="163">
        <f>[2]DB!$I$143</f>
        <v>0</v>
      </c>
      <c r="L168" s="163">
        <f>[2]DB!$J$143</f>
        <v>0</v>
      </c>
      <c r="M168" s="163">
        <f>[2]DB!$K$143</f>
        <v>0</v>
      </c>
      <c r="N168" s="163">
        <f>[2]DB!$L$143</f>
        <v>0</v>
      </c>
      <c r="O168" s="163">
        <f>[2]DB!$M$143</f>
        <v>0</v>
      </c>
      <c r="P168" s="163">
        <f>[2]DB!$N$143</f>
        <v>0</v>
      </c>
      <c r="Q168" s="163">
        <f>[2]DB!$O$143</f>
        <v>0</v>
      </c>
      <c r="R168" s="163">
        <f>[2]DB!$P$143</f>
        <v>0</v>
      </c>
      <c r="S168" s="163">
        <f>[2]DB!$Q$143</f>
        <v>0</v>
      </c>
      <c r="T168" s="163">
        <f>[2]DB!$R$143</f>
        <v>0</v>
      </c>
      <c r="U168" s="163">
        <f>[2]DB!$S$143</f>
        <v>0</v>
      </c>
      <c r="V168" s="163">
        <f>[2]DB!$T$143</f>
        <v>0</v>
      </c>
      <c r="W168" s="163">
        <f>[2]DB!$U$143</f>
        <v>0</v>
      </c>
      <c r="X168" s="163">
        <f>[2]DB!$V$143</f>
        <v>0</v>
      </c>
      <c r="Y168" s="163">
        <f>[2]DB!$W$143</f>
        <v>0</v>
      </c>
      <c r="Z168" s="163">
        <f>[2]DB!$X$143</f>
        <v>0</v>
      </c>
      <c r="AA168" s="163">
        <f>[2]DB!$Y$143</f>
        <v>0</v>
      </c>
      <c r="AB168" s="163">
        <f>[2]DB!$Z$143</f>
        <v>0</v>
      </c>
      <c r="AC168" s="163">
        <f>[2]DB!$AA$143</f>
        <v>0</v>
      </c>
      <c r="AD168" s="163">
        <f>[2]DB!$AB$143</f>
        <v>0</v>
      </c>
      <c r="AE168" s="163">
        <f>[2]DB!$AC$143</f>
        <v>0</v>
      </c>
      <c r="AF168" s="163">
        <f>[2]DB!$AD$143</f>
        <v>0</v>
      </c>
      <c r="AG168" s="163">
        <f>[2]DB!$AE$143</f>
        <v>0</v>
      </c>
      <c r="AH168" s="163">
        <f>[2]DB!$AF$143</f>
        <v>0</v>
      </c>
      <c r="AI168" s="163">
        <f>[2]DB!$AG$143</f>
        <v>0</v>
      </c>
      <c r="AJ168" s="163" t="str">
        <f>[2]DB!$AH$143</f>
        <v>s</v>
      </c>
      <c r="AK168" s="163" t="str">
        <f>[2]DB!$AI$143</f>
        <v>s</v>
      </c>
      <c r="AL168" s="163" t="str">
        <f>[2]DB!$AJ$143</f>
        <v>s</v>
      </c>
      <c r="AM168" s="163" t="str">
        <f>[2]DB!$AK$143</f>
        <v>s</v>
      </c>
      <c r="AN168" s="163">
        <f>[2]DB!$AL$143</f>
        <v>0</v>
      </c>
      <c r="AO168" s="163" t="str">
        <f>[2]DB!$AM$143</f>
        <v>s</v>
      </c>
      <c r="AP168" s="163" t="str">
        <f>[2]DB!$AN$143</f>
        <v>s</v>
      </c>
      <c r="AQ168" s="163" t="str">
        <f>[2]DB!$AO$143</f>
        <v>s</v>
      </c>
      <c r="AR168" s="163">
        <f>[2]DB!$AP$143</f>
        <v>0</v>
      </c>
      <c r="AS168" s="163" t="str">
        <f>[2]DB!$AQ$143</f>
        <v>s</v>
      </c>
      <c r="AT168" s="163" t="str">
        <f>[2]DB!$AR$143</f>
        <v>s</v>
      </c>
      <c r="AU168" s="163" t="str">
        <f>[2]DB!$AS$143</f>
        <v>s</v>
      </c>
      <c r="AV168" s="163">
        <f>[2]DB!$AT$143</f>
        <v>0</v>
      </c>
      <c r="AW168" s="163" t="str">
        <f>[2]DB!$AU$143</f>
        <v>s</v>
      </c>
      <c r="AX168" s="163" t="str">
        <f>[2]DB!$AV$143</f>
        <v>s</v>
      </c>
      <c r="AY168" s="163" t="str">
        <f>[2]DB!$AW$143</f>
        <v>s</v>
      </c>
      <c r="AZ168" s="163">
        <f>[2]DB!$AX$143</f>
        <v>0</v>
      </c>
      <c r="BA168" s="163" t="str">
        <f>[2]DB!$AY$143</f>
        <v>c</v>
      </c>
      <c r="BB168" s="163" t="str">
        <f>[2]DB!$AZ$143</f>
        <v>c</v>
      </c>
      <c r="BC168" s="163" t="str">
        <f>[2]DB!$BA$143</f>
        <v>c</v>
      </c>
      <c r="BD168" s="163" t="str">
        <f>[2]DB!$BB$143</f>
        <v>c</v>
      </c>
      <c r="BE168" s="163" t="str">
        <f>[2]DB!$BC$143</f>
        <v>c</v>
      </c>
      <c r="BF168" s="163" t="str">
        <f>[2]DB!$BD$143</f>
        <v>c</v>
      </c>
      <c r="BG168" s="163" t="str">
        <f>[2]DB!$BE$143</f>
        <v>c</v>
      </c>
      <c r="BH168" s="163" t="str">
        <f>[2]DB!$BF$143</f>
        <v>c</v>
      </c>
      <c r="BI168" s="163" t="str">
        <f>[2]DB!$BG$143</f>
        <v>c</v>
      </c>
      <c r="BJ168" s="163" t="str">
        <f>[2]DB!$BH$143</f>
        <v>c</v>
      </c>
      <c r="BK168" s="163" t="str">
        <f>[2]DB!$BI$143</f>
        <v>c</v>
      </c>
      <c r="BL168" s="163" t="str">
        <f>[2]DB!$BJ$143</f>
        <v>c</v>
      </c>
      <c r="BM168" s="163" t="str">
        <f>[2]DB!$BK$143</f>
        <v>c</v>
      </c>
      <c r="BN168" s="163" t="str">
        <f>[2]DB!$BL$143</f>
        <v>c</v>
      </c>
      <c r="BO168" s="163" t="str">
        <f>[2]DB!$BM$143</f>
        <v>c</v>
      </c>
      <c r="BP168" s="163" t="str">
        <f>[2]DB!$BN$143</f>
        <v>c</v>
      </c>
      <c r="BQ168" s="163">
        <f>[2]DB!$BO$143</f>
        <v>0</v>
      </c>
      <c r="BR168" s="163">
        <f>[2]DB!$BP$143</f>
        <v>0</v>
      </c>
      <c r="BS168" s="163">
        <f>[2]DB!$BQ$143</f>
        <v>0</v>
      </c>
      <c r="BT168" s="163">
        <f>[2]DB!$BR$143</f>
        <v>0</v>
      </c>
      <c r="BU168" s="163">
        <f>[2]DB!$BS$143</f>
        <v>0</v>
      </c>
      <c r="BV168" s="163">
        <f>[2]DB!$BT$143</f>
        <v>0</v>
      </c>
      <c r="BW168" s="163" t="str">
        <f>[2]DB!$BU$143</f>
        <v>s</v>
      </c>
      <c r="BX168" s="163" t="str">
        <f>[2]DB!$BV$143</f>
        <v>s</v>
      </c>
      <c r="BY168" s="163" t="str">
        <f>[2]DB!$BW$143</f>
        <v>s</v>
      </c>
      <c r="BZ168" s="163" t="str">
        <f>[2]DB!$BX$143</f>
        <v>s</v>
      </c>
      <c r="CA168" s="163">
        <f>[2]DB!$BY$143</f>
        <v>0</v>
      </c>
      <c r="CB168" s="163" t="str">
        <f>[2]DB!$BZ$143</f>
        <v>s</v>
      </c>
      <c r="CC168" s="163" t="str">
        <f>[2]DB!$CA$143</f>
        <v>s</v>
      </c>
      <c r="CD168" s="163" t="str">
        <f>[2]DB!$CB$143</f>
        <v>s</v>
      </c>
      <c r="CE168" s="163">
        <f>[2]DB!$CC$143</f>
        <v>0</v>
      </c>
      <c r="CF168" s="163" t="str">
        <f>[2]DB!$CD$143</f>
        <v>s</v>
      </c>
      <c r="CG168" s="163" t="str">
        <f>[2]DB!$CE$143</f>
        <v>s</v>
      </c>
      <c r="CH168" s="163" t="str">
        <f>[2]DB!$CF$143</f>
        <v>s</v>
      </c>
      <c r="CI168" s="163">
        <f>[2]DB!$CG$143</f>
        <v>0</v>
      </c>
      <c r="CJ168" s="163" t="str">
        <f>[2]DB!$CH$143</f>
        <v>s</v>
      </c>
      <c r="CK168" s="163" t="str">
        <f>[2]DB!$CI$143</f>
        <v>s</v>
      </c>
      <c r="CL168" s="163" t="str">
        <f>[2]DB!$CJ$143</f>
        <v>s</v>
      </c>
      <c r="CM168" s="163">
        <f>[2]DB!$CK$143</f>
        <v>0</v>
      </c>
      <c r="CN168" s="163" t="str">
        <f>[2]DB!$CL$143</f>
        <v>c</v>
      </c>
      <c r="CO168" s="163" t="str">
        <f>[2]DB!$CM$143</f>
        <v>c</v>
      </c>
      <c r="CP168" s="163" t="str">
        <f>[2]DB!$CN$143</f>
        <v>c</v>
      </c>
      <c r="CQ168" s="163" t="str">
        <f>[2]DB!$CO$143</f>
        <v>c</v>
      </c>
      <c r="CR168" s="163" t="str">
        <f>[2]DB!$CP$143</f>
        <v>c</v>
      </c>
      <c r="CS168" s="163" t="str">
        <f>[2]DB!$CQ$143</f>
        <v>c</v>
      </c>
      <c r="CT168" s="163" t="str">
        <f>[2]DB!$CR$143</f>
        <v>c</v>
      </c>
      <c r="CU168" s="163" t="str">
        <f>[2]DB!$CS$143</f>
        <v>c</v>
      </c>
      <c r="CV168" s="163" t="str">
        <f>[2]DB!$CT$143</f>
        <v>c</v>
      </c>
      <c r="CW168" s="163" t="str">
        <f>[2]DB!$CU$143</f>
        <v>c</v>
      </c>
      <c r="CX168" s="163" t="str">
        <f>[2]DB!$CV$143</f>
        <v>c</v>
      </c>
      <c r="CY168" s="169" t="str">
        <f>[2]DB!$CW$143</f>
        <v>c</v>
      </c>
      <c r="CZ168" s="174"/>
      <c r="DA168" s="200"/>
      <c r="DB168" s="192"/>
    </row>
    <row r="169" spans="2:106 1449:1639" ht="20.100000000000001" customHeight="1" x14ac:dyDescent="0.25">
      <c r="B169" s="168"/>
      <c r="C169" s="783"/>
      <c r="D169" s="787"/>
      <c r="E169" s="791"/>
      <c r="F169" s="183" t="s">
        <v>80</v>
      </c>
      <c r="G169" s="155" t="str">
        <f>[2]DB!$E$144</f>
        <v>OPERATING</v>
      </c>
      <c r="H169" s="162" t="str">
        <f>[2]DB!$F$144</f>
        <v>S</v>
      </c>
      <c r="I169" s="163" t="str">
        <f>[2]DB!$G$144</f>
        <v>S</v>
      </c>
      <c r="J169" s="163">
        <f>[2]DB!$H$144</f>
        <v>0</v>
      </c>
      <c r="K169" s="163" t="str">
        <f>[2]DB!$I$144</f>
        <v>s</v>
      </c>
      <c r="L169" s="163" t="str">
        <f>[2]DB!$J$144</f>
        <v>s</v>
      </c>
      <c r="M169" s="163" t="str">
        <f>[2]DB!$K$144</f>
        <v>s</v>
      </c>
      <c r="N169" s="163">
        <f>[2]DB!$L$144</f>
        <v>0</v>
      </c>
      <c r="O169" s="163" t="str">
        <f>[2]DB!$M$144</f>
        <v>s</v>
      </c>
      <c r="P169" s="163" t="str">
        <f>[2]DB!$N$144</f>
        <v>s</v>
      </c>
      <c r="Q169" s="163" t="str">
        <f>[2]DB!$O$144</f>
        <v>s</v>
      </c>
      <c r="R169" s="163">
        <f>[2]DB!$P$144</f>
        <v>0</v>
      </c>
      <c r="S169" s="163" t="str">
        <f>[2]DB!$Q$144</f>
        <v>c</v>
      </c>
      <c r="T169" s="163" t="str">
        <f>[2]DB!$R$144</f>
        <v>c</v>
      </c>
      <c r="U169" s="163" t="str">
        <f>[2]DB!$S$144</f>
        <v>c</v>
      </c>
      <c r="V169" s="163" t="str">
        <f>[2]DB!$T$144</f>
        <v>c</v>
      </c>
      <c r="W169" s="163" t="str">
        <f>[2]DB!$U$144</f>
        <v>c</v>
      </c>
      <c r="X169" s="163" t="str">
        <f>[2]DB!$V$144</f>
        <v>c</v>
      </c>
      <c r="Y169" s="163" t="str">
        <f>[2]DB!$W$144</f>
        <v>c</v>
      </c>
      <c r="Z169" s="163" t="str">
        <f>[2]DB!$X$144</f>
        <v>c</v>
      </c>
      <c r="AA169" s="163" t="str">
        <f>[2]DB!$Y$144</f>
        <v>c</v>
      </c>
      <c r="AB169" s="163" t="str">
        <f>[2]DB!$Z$144</f>
        <v>c</v>
      </c>
      <c r="AC169" s="163" t="str">
        <f>[2]DB!$AA$144</f>
        <v>c</v>
      </c>
      <c r="AD169" s="163" t="str">
        <f>[2]DB!$AB$144</f>
        <v>c</v>
      </c>
      <c r="AE169" s="163" t="str">
        <f>[2]DB!$AC$144</f>
        <v>c</v>
      </c>
      <c r="AF169" s="163" t="str">
        <f>[2]DB!$AD$144</f>
        <v>c</v>
      </c>
      <c r="AG169" s="163" t="str">
        <f>[2]DB!$AE$144</f>
        <v>c</v>
      </c>
      <c r="AH169" s="163" t="str">
        <f>[2]DB!$AF$144</f>
        <v>c</v>
      </c>
      <c r="AI169" s="163">
        <f>[2]DB!$AG$144</f>
        <v>0</v>
      </c>
      <c r="AJ169" s="163">
        <f>[2]DB!$AH$144</f>
        <v>0</v>
      </c>
      <c r="AK169" s="163">
        <f>[2]DB!$AI$144</f>
        <v>0</v>
      </c>
      <c r="AL169" s="163">
        <f>[2]DB!$AJ$144</f>
        <v>0</v>
      </c>
      <c r="AM169" s="163">
        <f>[2]DB!$AK$144</f>
        <v>0</v>
      </c>
      <c r="AN169" s="163">
        <f>[2]DB!$AL$144</f>
        <v>0</v>
      </c>
      <c r="AO169" s="163">
        <f>[2]DB!$AM$144</f>
        <v>0</v>
      </c>
      <c r="AP169" s="163">
        <f>[2]DB!$AN$144</f>
        <v>0</v>
      </c>
      <c r="AQ169" s="163">
        <f>[2]DB!$AO$144</f>
        <v>0</v>
      </c>
      <c r="AR169" s="163">
        <f>[2]DB!$AP$144</f>
        <v>0</v>
      </c>
      <c r="AS169" s="163">
        <f>[2]DB!$AQ$144</f>
        <v>0</v>
      </c>
      <c r="AT169" s="163">
        <f>[2]DB!$AR$144</f>
        <v>0</v>
      </c>
      <c r="AU169" s="163">
        <f>[2]DB!$AS$144</f>
        <v>0</v>
      </c>
      <c r="AV169" s="163">
        <f>[2]DB!$AT$144</f>
        <v>0</v>
      </c>
      <c r="AW169" s="163">
        <f>[2]DB!$AU$144</f>
        <v>0</v>
      </c>
      <c r="AX169" s="163">
        <f>[2]DB!$AV$144</f>
        <v>0</v>
      </c>
      <c r="AY169" s="163">
        <f>[2]DB!$AW$144</f>
        <v>0</v>
      </c>
      <c r="AZ169" s="163">
        <f>[2]DB!$AX$144</f>
        <v>0</v>
      </c>
      <c r="BA169" s="163">
        <f>[2]DB!$AY$144</f>
        <v>0</v>
      </c>
      <c r="BB169" s="163">
        <f>[2]DB!$AZ$144</f>
        <v>0</v>
      </c>
      <c r="BC169" s="163">
        <f>[2]DB!$BA$144</f>
        <v>0</v>
      </c>
      <c r="BD169" s="163">
        <f>[2]DB!$BB$144</f>
        <v>0</v>
      </c>
      <c r="BE169" s="163">
        <f>[2]DB!$BC$144</f>
        <v>0</v>
      </c>
      <c r="BF169" s="163">
        <f>[2]DB!$BD$144</f>
        <v>0</v>
      </c>
      <c r="BG169" s="163">
        <f>[2]DB!$BE$144</f>
        <v>0</v>
      </c>
      <c r="BH169" s="163">
        <f>[2]DB!$BF$144</f>
        <v>0</v>
      </c>
      <c r="BI169" s="163">
        <f>[2]DB!$BG$144</f>
        <v>0</v>
      </c>
      <c r="BJ169" s="163">
        <f>[2]DB!$BH$144</f>
        <v>0</v>
      </c>
      <c r="BK169" s="163">
        <f>[2]DB!$BI$144</f>
        <v>0</v>
      </c>
      <c r="BL169" s="163">
        <f>[2]DB!$BJ$144</f>
        <v>0</v>
      </c>
      <c r="BM169" s="163">
        <f>[2]DB!$BK$144</f>
        <v>0</v>
      </c>
      <c r="BN169" s="163">
        <f>[2]DB!$BL$144</f>
        <v>0</v>
      </c>
      <c r="BO169" s="163">
        <f>[2]DB!$BM$144</f>
        <v>0</v>
      </c>
      <c r="BP169" s="163">
        <f>[2]DB!$BN$144</f>
        <v>0</v>
      </c>
      <c r="BQ169" s="163">
        <f>[2]DB!$BO$144</f>
        <v>0</v>
      </c>
      <c r="BR169" s="163">
        <f>[2]DB!$BP$144</f>
        <v>0</v>
      </c>
      <c r="BS169" s="163">
        <f>[2]DB!$BQ$144</f>
        <v>0</v>
      </c>
      <c r="BT169" s="163">
        <f>[2]DB!$BR$144</f>
        <v>0</v>
      </c>
      <c r="BU169" s="163">
        <f>[2]DB!$BS$144</f>
        <v>0</v>
      </c>
      <c r="BV169" s="163">
        <f>[2]DB!$BT$144</f>
        <v>0</v>
      </c>
      <c r="BW169" s="163">
        <f>[2]DB!$BU$144</f>
        <v>0</v>
      </c>
      <c r="BX169" s="163">
        <f>[2]DB!$BV$144</f>
        <v>0</v>
      </c>
      <c r="BY169" s="163">
        <f>[2]DB!$BW$144</f>
        <v>0</v>
      </c>
      <c r="BZ169" s="163">
        <f>[2]DB!$BX$144</f>
        <v>0</v>
      </c>
      <c r="CA169" s="163">
        <f>[2]DB!$BY$144</f>
        <v>0</v>
      </c>
      <c r="CB169" s="163">
        <f>[2]DB!$BZ$144</f>
        <v>0</v>
      </c>
      <c r="CC169" s="163">
        <f>[2]DB!$CA$144</f>
        <v>0</v>
      </c>
      <c r="CD169" s="163">
        <f>[2]DB!$CB$144</f>
        <v>0</v>
      </c>
      <c r="CE169" s="163">
        <f>[2]DB!$CC$144</f>
        <v>0</v>
      </c>
      <c r="CF169" s="163">
        <f>[2]DB!$CD$144</f>
        <v>0</v>
      </c>
      <c r="CG169" s="163">
        <f>[2]DB!$CE$144</f>
        <v>0</v>
      </c>
      <c r="CH169" s="163">
        <f>[2]DB!$CF$144</f>
        <v>0</v>
      </c>
      <c r="CI169" s="163">
        <f>[2]DB!$CG$144</f>
        <v>0</v>
      </c>
      <c r="CJ169" s="163">
        <f>[2]DB!$CH$144</f>
        <v>0</v>
      </c>
      <c r="CK169" s="163">
        <f>[2]DB!$CI$144</f>
        <v>0</v>
      </c>
      <c r="CL169" s="163">
        <f>[2]DB!$CJ$144</f>
        <v>0</v>
      </c>
      <c r="CM169" s="163">
        <f>[2]DB!$CK$144</f>
        <v>0</v>
      </c>
      <c r="CN169" s="163">
        <f>[2]DB!$CL$144</f>
        <v>0</v>
      </c>
      <c r="CO169" s="163">
        <f>[2]DB!$CM$144</f>
        <v>0</v>
      </c>
      <c r="CP169" s="163">
        <f>[2]DB!$CN$144</f>
        <v>0</v>
      </c>
      <c r="CQ169" s="163">
        <f>[2]DB!$CO$144</f>
        <v>0</v>
      </c>
      <c r="CR169" s="163">
        <f>[2]DB!$CP$144</f>
        <v>0</v>
      </c>
      <c r="CS169" s="163">
        <f>[2]DB!$CQ$144</f>
        <v>0</v>
      </c>
      <c r="CT169" s="163">
        <f>[2]DB!$CR$144</f>
        <v>0</v>
      </c>
      <c r="CU169" s="163">
        <f>[2]DB!$CS$144</f>
        <v>0</v>
      </c>
      <c r="CV169" s="163">
        <f>[2]DB!$CT$144</f>
        <v>0</v>
      </c>
      <c r="CW169" s="163">
        <f>[2]DB!$CU$144</f>
        <v>0</v>
      </c>
      <c r="CX169" s="163">
        <f>[2]DB!$CV$144</f>
        <v>0</v>
      </c>
      <c r="CY169" s="169">
        <f>[2]DB!$CW$144</f>
        <v>0</v>
      </c>
      <c r="CZ169" s="174"/>
      <c r="DA169" s="200"/>
      <c r="DB169" s="192"/>
    </row>
    <row r="170" spans="2:106 1449:1639" ht="20.100000000000001" customHeight="1" x14ac:dyDescent="0.25">
      <c r="B170" s="168"/>
      <c r="C170" s="783"/>
      <c r="D170" s="787"/>
      <c r="E170" s="791"/>
      <c r="F170" s="183" t="s">
        <v>81</v>
      </c>
      <c r="G170" s="155" t="str">
        <f>[2]DB!$E$145</f>
        <v>OPERATING</v>
      </c>
      <c r="H170" s="217" t="str">
        <f>[2]DB!$F$145</f>
        <v>c</v>
      </c>
      <c r="I170" s="217" t="str">
        <f>[2]DB!$G$145</f>
        <v>c</v>
      </c>
      <c r="J170" s="217" t="str">
        <f>[2]DB!$H$145</f>
        <v>c</v>
      </c>
      <c r="K170" s="217" t="str">
        <f>[2]DB!$I$145</f>
        <v>c</v>
      </c>
      <c r="L170" s="217" t="str">
        <f>[2]DB!$J$145</f>
        <v>c</v>
      </c>
      <c r="M170" s="217" t="str">
        <f>[2]DB!$K$145</f>
        <v>c</v>
      </c>
      <c r="N170" s="217" t="str">
        <f>[2]DB!$L$145</f>
        <v>c</v>
      </c>
      <c r="O170" s="217" t="str">
        <f>[2]DB!$M$145</f>
        <v>c</v>
      </c>
      <c r="P170" s="217" t="str">
        <f>[2]DB!$N$145</f>
        <v>c</v>
      </c>
      <c r="Q170" s="217" t="str">
        <f>[2]DB!$O$145</f>
        <v>c</v>
      </c>
      <c r="R170" s="217" t="str">
        <f>[2]DB!$P$145</f>
        <v>c</v>
      </c>
      <c r="S170" s="217" t="str">
        <f>[2]DB!$Q$145</f>
        <v>c</v>
      </c>
      <c r="T170" s="217">
        <f>[2]DB!$R$145</f>
        <v>0</v>
      </c>
      <c r="U170" s="217">
        <f>[2]DB!$S$145</f>
        <v>0</v>
      </c>
      <c r="V170" s="217">
        <f>[2]DB!$T$145</f>
        <v>0</v>
      </c>
      <c r="W170" s="217">
        <f>[2]DB!$U$145</f>
        <v>0</v>
      </c>
      <c r="X170" s="217" t="str">
        <f>[2]DB!$V$145</f>
        <v>s</v>
      </c>
      <c r="Y170" s="217" t="str">
        <f>[2]DB!$W$145</f>
        <v>s</v>
      </c>
      <c r="Z170" s="217" t="str">
        <f>[2]DB!$X$145</f>
        <v>s</v>
      </c>
      <c r="AA170" s="217" t="str">
        <f>[2]DB!$Y$145</f>
        <v>s</v>
      </c>
      <c r="AB170" s="217">
        <f>[2]DB!$Z$145</f>
        <v>0</v>
      </c>
      <c r="AC170" s="217" t="str">
        <f>[2]DB!$AA$145</f>
        <v>s</v>
      </c>
      <c r="AD170" s="217" t="str">
        <f>[2]DB!$AB$145</f>
        <v>s</v>
      </c>
      <c r="AE170" s="217" t="str">
        <f>[2]DB!$AC$145</f>
        <v>s</v>
      </c>
      <c r="AF170" s="217">
        <f>[2]DB!$AD$145</f>
        <v>0</v>
      </c>
      <c r="AG170" s="217" t="str">
        <f>[2]DB!$AE$145</f>
        <v>s</v>
      </c>
      <c r="AH170" s="217" t="str">
        <f>[2]DB!$AF$145</f>
        <v>s</v>
      </c>
      <c r="AI170" s="217" t="str">
        <f>[2]DB!$AG$145</f>
        <v>s</v>
      </c>
      <c r="AJ170" s="217">
        <f>[2]DB!$AH$145</f>
        <v>0</v>
      </c>
      <c r="AK170" s="217" t="str">
        <f>[2]DB!$AI$145</f>
        <v>c</v>
      </c>
      <c r="AL170" s="217" t="str">
        <f>[2]DB!$AJ$145</f>
        <v>c</v>
      </c>
      <c r="AM170" s="217" t="str">
        <f>[2]DB!$AK$145</f>
        <v>c</v>
      </c>
      <c r="AN170" s="217" t="str">
        <f>[2]DB!$AL$145</f>
        <v>c</v>
      </c>
      <c r="AO170" s="217" t="str">
        <f>[2]DB!$AM$145</f>
        <v>c</v>
      </c>
      <c r="AP170" s="217" t="str">
        <f>[2]DB!$AN$145</f>
        <v>c</v>
      </c>
      <c r="AQ170" s="217" t="str">
        <f>[2]DB!$AO$145</f>
        <v>c</v>
      </c>
      <c r="AR170" s="217" t="str">
        <f>[2]DB!$AP$145</f>
        <v>c</v>
      </c>
      <c r="AS170" s="217" t="str">
        <f>[2]DB!$AQ$145</f>
        <v>c</v>
      </c>
      <c r="AT170" s="217" t="str">
        <f>[2]DB!$AR$145</f>
        <v>c</v>
      </c>
      <c r="AU170" s="217" t="str">
        <f>[2]DB!$AS$145</f>
        <v>c</v>
      </c>
      <c r="AV170" s="217" t="str">
        <f>[2]DB!$AT$145</f>
        <v>c</v>
      </c>
      <c r="AW170" s="217" t="str">
        <f>[2]DB!$AU$145</f>
        <v>c</v>
      </c>
      <c r="AX170" s="217" t="str">
        <f>[2]DB!$AV$145</f>
        <v>c</v>
      </c>
      <c r="AY170" s="217" t="str">
        <f>[2]DB!$AW$145</f>
        <v>c</v>
      </c>
      <c r="AZ170" s="217" t="str">
        <f>[2]DB!$AX$145</f>
        <v>c</v>
      </c>
      <c r="BA170" s="217">
        <f>[2]DB!$AY$145</f>
        <v>0</v>
      </c>
      <c r="BB170" s="217">
        <f>[2]DB!$AZ$145</f>
        <v>0</v>
      </c>
      <c r="BC170" s="217">
        <f>[2]DB!$BA$145</f>
        <v>0</v>
      </c>
      <c r="BD170" s="217">
        <f>[2]DB!$BB$145</f>
        <v>0</v>
      </c>
      <c r="BE170" s="217">
        <f>[2]DB!$BC$145</f>
        <v>0</v>
      </c>
      <c r="BF170" s="217">
        <f>[2]DB!$BD$145</f>
        <v>0</v>
      </c>
      <c r="BG170" s="217" t="str">
        <f>[2]DB!$BE$145</f>
        <v>s</v>
      </c>
      <c r="BH170" s="217" t="str">
        <f>[2]DB!$BF$145</f>
        <v>s</v>
      </c>
      <c r="BI170" s="217" t="str">
        <f>[2]DB!$BG$145</f>
        <v>s</v>
      </c>
      <c r="BJ170" s="217" t="str">
        <f>[2]DB!$BH$145</f>
        <v>s</v>
      </c>
      <c r="BK170" s="217">
        <f>[2]DB!$BI$145</f>
        <v>0</v>
      </c>
      <c r="BL170" s="217" t="str">
        <f>[2]DB!$BJ$145</f>
        <v>s</v>
      </c>
      <c r="BM170" s="217" t="str">
        <f>[2]DB!$BK$145</f>
        <v>s</v>
      </c>
      <c r="BN170" s="217" t="str">
        <f>[2]DB!$BL$145</f>
        <v>s</v>
      </c>
      <c r="BO170" s="217">
        <f>[2]DB!$BM$145</f>
        <v>0</v>
      </c>
      <c r="BP170" s="217" t="str">
        <f>[2]DB!$BN$145</f>
        <v>s</v>
      </c>
      <c r="BQ170" s="217" t="str">
        <f>[2]DB!$BO$145</f>
        <v>s</v>
      </c>
      <c r="BR170" s="217" t="str">
        <f>[2]DB!$BP$145</f>
        <v>s</v>
      </c>
      <c r="BS170" s="217">
        <f>[2]DB!$BQ$145</f>
        <v>0</v>
      </c>
      <c r="BT170" s="217" t="str">
        <f>[2]DB!$BR$145</f>
        <v>c</v>
      </c>
      <c r="BU170" s="217" t="str">
        <f>[2]DB!$BS$145</f>
        <v>c</v>
      </c>
      <c r="BV170" s="217" t="str">
        <f>[2]DB!$BT$145</f>
        <v>c</v>
      </c>
      <c r="BW170" s="217" t="str">
        <f>[2]DB!$BU$145</f>
        <v>c</v>
      </c>
      <c r="BX170" s="217" t="str">
        <f>[2]DB!$BV$145</f>
        <v>c</v>
      </c>
      <c r="BY170" s="217" t="str">
        <f>[2]DB!$BW$145</f>
        <v>c</v>
      </c>
      <c r="BZ170" s="217" t="str">
        <f>[2]DB!$BX$145</f>
        <v>c</v>
      </c>
      <c r="CA170" s="217" t="str">
        <f>[2]DB!$BY$145</f>
        <v>c</v>
      </c>
      <c r="CB170" s="217" t="str">
        <f>[2]DB!$BZ$145</f>
        <v>c</v>
      </c>
      <c r="CC170" s="217" t="str">
        <f>[2]DB!$CA$145</f>
        <v>c</v>
      </c>
      <c r="CD170" s="217" t="str">
        <f>[2]DB!$CB$145</f>
        <v>c</v>
      </c>
      <c r="CE170" s="217" t="str">
        <f>[2]DB!$CC$145</f>
        <v>c</v>
      </c>
      <c r="CF170" s="217" t="str">
        <f>[2]DB!$CD$145</f>
        <v>c</v>
      </c>
      <c r="CG170" s="217" t="str">
        <f>[2]DB!$CE$145</f>
        <v>c</v>
      </c>
      <c r="CH170" s="217" t="str">
        <f>[2]DB!$CF$145</f>
        <v>c</v>
      </c>
      <c r="CI170" s="217" t="str">
        <f>[2]DB!$CG$145</f>
        <v>c</v>
      </c>
      <c r="CJ170" s="217">
        <f>[2]DB!$CH$145</f>
        <v>0</v>
      </c>
      <c r="CK170" s="217">
        <f>[2]DB!$CI$145</f>
        <v>0</v>
      </c>
      <c r="CL170" s="217">
        <f>[2]DB!$CJ$145</f>
        <v>0</v>
      </c>
      <c r="CM170" s="217">
        <f>[2]DB!$CK$145</f>
        <v>0</v>
      </c>
      <c r="CN170" s="217">
        <f>[2]DB!$CL$145</f>
        <v>0</v>
      </c>
      <c r="CO170" s="217">
        <f>[2]DB!$CM$145</f>
        <v>0</v>
      </c>
      <c r="CP170" s="217" t="str">
        <f>[2]DB!$CN$145</f>
        <v>s</v>
      </c>
      <c r="CQ170" s="217" t="str">
        <f>[2]DB!$CO$145</f>
        <v>s</v>
      </c>
      <c r="CR170" s="217" t="str">
        <f>[2]DB!$CP$145</f>
        <v>s</v>
      </c>
      <c r="CS170" s="217" t="str">
        <f>[2]DB!$CQ$145</f>
        <v>s</v>
      </c>
      <c r="CT170" s="217">
        <f>[2]DB!$CR$145</f>
        <v>0</v>
      </c>
      <c r="CU170" s="217" t="str">
        <f>[2]DB!$CS$145</f>
        <v>s</v>
      </c>
      <c r="CV170" s="217" t="str">
        <f>[2]DB!$CT$145</f>
        <v>s</v>
      </c>
      <c r="CW170" s="217" t="str">
        <f>[2]DB!$CU$145</f>
        <v>s</v>
      </c>
      <c r="CX170" s="217">
        <f>[2]DB!$CV$145</f>
        <v>0</v>
      </c>
      <c r="CY170" s="218" t="str">
        <f>[2]DB!$CW$145</f>
        <v>s</v>
      </c>
      <c r="CZ170" s="219"/>
      <c r="DA170" s="200"/>
      <c r="DB170" s="192"/>
    </row>
    <row r="171" spans="2:106 1449:1639" ht="20.100000000000001" customHeight="1" x14ac:dyDescent="0.25">
      <c r="B171" s="168"/>
      <c r="C171" s="783"/>
      <c r="D171" s="787" t="s">
        <v>82</v>
      </c>
      <c r="E171" s="791"/>
      <c r="F171" s="184" t="s">
        <v>83</v>
      </c>
      <c r="G171" s="156">
        <f>[2]DB!$E$146</f>
        <v>0</v>
      </c>
      <c r="H171" s="162">
        <f>[2]DB!$F$146</f>
        <v>0</v>
      </c>
      <c r="I171" s="163">
        <f>[2]DB!$G$146</f>
        <v>0</v>
      </c>
      <c r="J171" s="163">
        <f>[2]DB!$H$146</f>
        <v>0</v>
      </c>
      <c r="K171" s="163">
        <f>[2]DB!$I$146</f>
        <v>0</v>
      </c>
      <c r="L171" s="163">
        <f>[2]DB!$J$146</f>
        <v>0</v>
      </c>
      <c r="M171" s="163">
        <f>[2]DB!$K$146</f>
        <v>0</v>
      </c>
      <c r="N171" s="163">
        <f>[2]DB!$L$146</f>
        <v>0</v>
      </c>
      <c r="O171" s="163">
        <f>[2]DB!$M$146</f>
        <v>0</v>
      </c>
      <c r="P171" s="163">
        <f>[2]DB!$N$146</f>
        <v>0</v>
      </c>
      <c r="Q171" s="163">
        <f>[2]DB!$O$146</f>
        <v>0</v>
      </c>
      <c r="R171" s="163">
        <f>[2]DB!$P$146</f>
        <v>0</v>
      </c>
      <c r="S171" s="163">
        <f>[2]DB!$Q$146</f>
        <v>0</v>
      </c>
      <c r="T171" s="163">
        <f>[2]DB!$R$146</f>
        <v>0</v>
      </c>
      <c r="U171" s="163">
        <f>[2]DB!$S$146</f>
        <v>0</v>
      </c>
      <c r="V171" s="163">
        <f>[2]DB!$T$146</f>
        <v>0</v>
      </c>
      <c r="W171" s="163" t="str">
        <f>[2]DB!$U$146</f>
        <v>r</v>
      </c>
      <c r="X171" s="163" t="str">
        <f>[2]DB!$V$146</f>
        <v>r</v>
      </c>
      <c r="Y171" s="163" t="str">
        <f>[2]DB!$W$146</f>
        <v>r</v>
      </c>
      <c r="Z171" s="163" t="str">
        <f>[2]DB!$X$146</f>
        <v>r</v>
      </c>
      <c r="AA171" s="163" t="str">
        <f>[2]DB!$Y$146</f>
        <v>r</v>
      </c>
      <c r="AB171" s="163" t="str">
        <f>[2]DB!$Z$146</f>
        <v>r</v>
      </c>
      <c r="AC171" s="163" t="str">
        <f>[2]DB!$AA$146</f>
        <v>r</v>
      </c>
      <c r="AD171" s="163" t="str">
        <f>[2]DB!$AB$146</f>
        <v>r</v>
      </c>
      <c r="AE171" s="163" t="str">
        <f>[2]DB!$AC$146</f>
        <v>r</v>
      </c>
      <c r="AF171" s="163" t="str">
        <f>[2]DB!$AD$146</f>
        <v>r</v>
      </c>
      <c r="AG171" s="163" t="str">
        <f>[2]DB!$AE$146</f>
        <v>r</v>
      </c>
      <c r="AH171" s="163" t="str">
        <f>[2]DB!$AF$146</f>
        <v>r</v>
      </c>
      <c r="AI171" s="163" t="str">
        <f>[2]DB!$AG$146</f>
        <v>r</v>
      </c>
      <c r="AJ171" s="163" t="str">
        <f>[2]DB!$AH$146</f>
        <v>r</v>
      </c>
      <c r="AK171" s="163" t="str">
        <f>[2]DB!$AI$146</f>
        <v>r</v>
      </c>
      <c r="AL171" s="163" t="str">
        <f>[2]DB!$AJ$146</f>
        <v>r</v>
      </c>
      <c r="AM171" s="163" t="str">
        <f>[2]DB!$AK$146</f>
        <v>r</v>
      </c>
      <c r="AN171" s="163" t="str">
        <f>[2]DB!$AL$146</f>
        <v>r</v>
      </c>
      <c r="AO171" s="163" t="str">
        <f>[2]DB!$AM$146</f>
        <v>r</v>
      </c>
      <c r="AP171" s="163" t="str">
        <f>[2]DB!$AN$146</f>
        <v>r</v>
      </c>
      <c r="AQ171" s="163" t="str">
        <f>[2]DB!$AO$146</f>
        <v>r</v>
      </c>
      <c r="AR171" s="163" t="str">
        <f>[2]DB!$AP$146</f>
        <v>r</v>
      </c>
      <c r="AS171" s="163" t="str">
        <f>[2]DB!$AQ$146</f>
        <v>r</v>
      </c>
      <c r="AT171" s="163" t="str">
        <f>[2]DB!$AR$146</f>
        <v>r</v>
      </c>
      <c r="AU171" s="163">
        <f>[2]DB!$AS$146</f>
        <v>0</v>
      </c>
      <c r="AV171" s="163" t="str">
        <f>[2]DB!$AT$146</f>
        <v>ca</v>
      </c>
      <c r="AW171" s="163" t="str">
        <f>[2]DB!$AU$146</f>
        <v>ca</v>
      </c>
      <c r="AX171" s="163" t="str">
        <f>[2]DB!$AV$146</f>
        <v>ca</v>
      </c>
      <c r="AY171" s="163" t="str">
        <f>[2]DB!$AW$146</f>
        <v>ca</v>
      </c>
      <c r="AZ171" s="163" t="str">
        <f>[2]DB!$AX$146</f>
        <v>ca</v>
      </c>
      <c r="BA171" s="163" t="str">
        <f>[2]DB!$AY$146</f>
        <v>ca</v>
      </c>
      <c r="BB171" s="163" t="str">
        <f>[2]DB!$AZ$146</f>
        <v>ca</v>
      </c>
      <c r="BC171" s="163" t="str">
        <f>[2]DB!$BA$146</f>
        <v>ca</v>
      </c>
      <c r="BD171" s="163" t="str">
        <f>[2]DB!$BB$146</f>
        <v>ca</v>
      </c>
      <c r="BE171" s="163" t="str">
        <f>[2]DB!$BC$146</f>
        <v>ca</v>
      </c>
      <c r="BF171" s="163" t="str">
        <f>[2]DB!$BD$146</f>
        <v>ca</v>
      </c>
      <c r="BG171" s="163" t="str">
        <f>[2]DB!$BE$146</f>
        <v>ca</v>
      </c>
      <c r="BH171" s="163" t="str">
        <f>[2]DB!$BF$146</f>
        <v>ca</v>
      </c>
      <c r="BI171" s="163" t="str">
        <f>[2]DB!$BG$146</f>
        <v>ca</v>
      </c>
      <c r="BJ171" s="163" t="str">
        <f>[2]DB!$BH$146</f>
        <v>ca</v>
      </c>
      <c r="BK171" s="163" t="str">
        <f>[2]DB!$BI$146</f>
        <v>ca</v>
      </c>
      <c r="BL171" s="163" t="str">
        <f>[2]DB!$BJ$146</f>
        <v>ca</v>
      </c>
      <c r="BM171" s="163" t="str">
        <f>[2]DB!$BK$146</f>
        <v>ca</v>
      </c>
      <c r="BN171" s="163" t="str">
        <f>[2]DB!$BL$146</f>
        <v>ca</v>
      </c>
      <c r="BO171" s="163" t="str">
        <f>[2]DB!$BM$146</f>
        <v>ca</v>
      </c>
      <c r="BP171" s="163" t="str">
        <f>[2]DB!$BN$146</f>
        <v>ca</v>
      </c>
      <c r="BQ171" s="163" t="str">
        <f>[2]DB!$BO$146</f>
        <v>ca</v>
      </c>
      <c r="BR171" s="163" t="str">
        <f>[2]DB!$BP$146</f>
        <v>ca</v>
      </c>
      <c r="BS171" s="163" t="str">
        <f>[2]DB!$BQ$146</f>
        <v>ca</v>
      </c>
      <c r="BT171" s="163">
        <f>[2]DB!$BR$146</f>
        <v>0</v>
      </c>
      <c r="BU171" s="163">
        <f>[2]DB!$BS$146</f>
        <v>0</v>
      </c>
      <c r="BV171" s="163">
        <f>[2]DB!$BT$146</f>
        <v>0</v>
      </c>
      <c r="BW171" s="163">
        <f>[2]DB!$BU$146</f>
        <v>0</v>
      </c>
      <c r="BX171" s="163">
        <f>[2]DB!$BV$146</f>
        <v>0</v>
      </c>
      <c r="BY171" s="163">
        <f>[2]DB!$BW$146</f>
        <v>0</v>
      </c>
      <c r="BZ171" s="163">
        <f>[2]DB!$BX$146</f>
        <v>0</v>
      </c>
      <c r="CA171" s="163">
        <f>[2]DB!$BY$146</f>
        <v>0</v>
      </c>
      <c r="CB171" s="163">
        <f>[2]DB!$BZ$146</f>
        <v>0</v>
      </c>
      <c r="CC171" s="163">
        <f>[2]DB!$CA$146</f>
        <v>0</v>
      </c>
      <c r="CD171" s="163">
        <f>[2]DB!$CB$146</f>
        <v>0</v>
      </c>
      <c r="CE171" s="163">
        <f>[2]DB!$CC$146</f>
        <v>0</v>
      </c>
      <c r="CF171" s="163">
        <f>[2]DB!$CD$146</f>
        <v>0</v>
      </c>
      <c r="CG171" s="163">
        <f>[2]DB!$CE$146</f>
        <v>0</v>
      </c>
      <c r="CH171" s="163">
        <f>[2]DB!$CF$146</f>
        <v>0</v>
      </c>
      <c r="CI171" s="163">
        <f>[2]DB!$CG$146</f>
        <v>0</v>
      </c>
      <c r="CJ171" s="163">
        <f>[2]DB!$CH$146</f>
        <v>0</v>
      </c>
      <c r="CK171" s="163">
        <f>[2]DB!$CI$146</f>
        <v>0</v>
      </c>
      <c r="CL171" s="163">
        <f>[2]DB!$CJ$146</f>
        <v>0</v>
      </c>
      <c r="CM171" s="163">
        <f>[2]DB!$CK$146</f>
        <v>0</v>
      </c>
      <c r="CN171" s="163">
        <f>[2]DB!$CL$146</f>
        <v>0</v>
      </c>
      <c r="CO171" s="163">
        <f>[2]DB!$CM$146</f>
        <v>0</v>
      </c>
      <c r="CP171" s="163">
        <f>[2]DB!$CN$146</f>
        <v>0</v>
      </c>
      <c r="CQ171" s="163">
        <f>[2]DB!$CO$146</f>
        <v>0</v>
      </c>
      <c r="CR171" s="163">
        <f>[2]DB!$CP$146</f>
        <v>0</v>
      </c>
      <c r="CS171" s="163">
        <f>[2]DB!$CQ$146</f>
        <v>0</v>
      </c>
      <c r="CT171" s="163">
        <f>[2]DB!$CR$146</f>
        <v>0</v>
      </c>
      <c r="CU171" s="163">
        <f>[2]DB!$CS$146</f>
        <v>0</v>
      </c>
      <c r="CV171" s="163">
        <f>[2]DB!$CT$146</f>
        <v>0</v>
      </c>
      <c r="CW171" s="163">
        <f>[2]DB!$CU$146</f>
        <v>0</v>
      </c>
      <c r="CX171" s="163">
        <f>[2]DB!$CV$146</f>
        <v>0</v>
      </c>
      <c r="CY171" s="169">
        <f>[2]DB!$CW$146</f>
        <v>0</v>
      </c>
      <c r="CZ171" s="174"/>
      <c r="DA171" s="200"/>
      <c r="DB171" s="192"/>
    </row>
    <row r="172" spans="2:106 1449:1639" ht="20.100000000000001" customHeight="1" thickBot="1" x14ac:dyDescent="0.3">
      <c r="B172" s="168"/>
      <c r="C172" s="784"/>
      <c r="D172" s="792"/>
      <c r="E172" s="793"/>
      <c r="F172" s="187" t="s">
        <v>84</v>
      </c>
      <c r="G172" s="188">
        <f>[2]DB!$E$147</f>
        <v>0</v>
      </c>
      <c r="H172" s="178">
        <f>[2]DB!$F$147</f>
        <v>0</v>
      </c>
      <c r="I172" s="178">
        <f>[2]DB!$G$147</f>
        <v>0</v>
      </c>
      <c r="J172" s="178">
        <f>[2]DB!$H$147</f>
        <v>0</v>
      </c>
      <c r="K172" s="178">
        <f>[2]DB!$I$147</f>
        <v>0</v>
      </c>
      <c r="L172" s="178">
        <f>[2]DB!$J$147</f>
        <v>0</v>
      </c>
      <c r="M172" s="178">
        <f>[2]DB!$K$147</f>
        <v>0</v>
      </c>
      <c r="N172" s="178">
        <f>[2]DB!$L$147</f>
        <v>0</v>
      </c>
      <c r="O172" s="178">
        <f>[2]DB!$M$147</f>
        <v>0</v>
      </c>
      <c r="P172" s="178">
        <f>[2]DB!$N$147</f>
        <v>0</v>
      </c>
      <c r="Q172" s="178">
        <f>[2]DB!$O$147</f>
        <v>0</v>
      </c>
      <c r="R172" s="178">
        <f>[2]DB!$P$147</f>
        <v>0</v>
      </c>
      <c r="S172" s="178">
        <f>[2]DB!$Q$147</f>
        <v>0</v>
      </c>
      <c r="T172" s="178">
        <f>[2]DB!$R$147</f>
        <v>0</v>
      </c>
      <c r="U172" s="178">
        <f>[2]DB!$S$147</f>
        <v>0</v>
      </c>
      <c r="V172" s="178">
        <f>[2]DB!$T$147</f>
        <v>0</v>
      </c>
      <c r="W172" s="178">
        <f>[2]DB!$U$147</f>
        <v>0</v>
      </c>
      <c r="X172" s="178">
        <f>[2]DB!$V$147</f>
        <v>0</v>
      </c>
      <c r="Y172" s="178">
        <f>[2]DB!$W$147</f>
        <v>0</v>
      </c>
      <c r="Z172" s="178">
        <f>[2]DB!$X$147</f>
        <v>0</v>
      </c>
      <c r="AA172" s="178">
        <f>[2]DB!$Y$147</f>
        <v>0</v>
      </c>
      <c r="AB172" s="178">
        <f>[2]DB!$Z$147</f>
        <v>0</v>
      </c>
      <c r="AC172" s="178">
        <f>[2]DB!$AA$147</f>
        <v>0</v>
      </c>
      <c r="AD172" s="178">
        <f>[2]DB!$AB$147</f>
        <v>0</v>
      </c>
      <c r="AE172" s="178">
        <f>[2]DB!$AC$147</f>
        <v>0</v>
      </c>
      <c r="AF172" s="178">
        <f>[2]DB!$AD$147</f>
        <v>0</v>
      </c>
      <c r="AG172" s="178">
        <f>[2]DB!$AE$147</f>
        <v>0</v>
      </c>
      <c r="AH172" s="178">
        <f>[2]DB!$AF$147</f>
        <v>0</v>
      </c>
      <c r="AI172" s="178">
        <f>[2]DB!$AG$147</f>
        <v>0</v>
      </c>
      <c r="AJ172" s="178">
        <f>[2]DB!$AH$147</f>
        <v>0</v>
      </c>
      <c r="AK172" s="178">
        <f>[2]DB!$AI$147</f>
        <v>0</v>
      </c>
      <c r="AL172" s="178">
        <f>[2]DB!$AJ$147</f>
        <v>0</v>
      </c>
      <c r="AM172" s="178">
        <f>[2]DB!$AK$147</f>
        <v>0</v>
      </c>
      <c r="AN172" s="178">
        <f>[2]DB!$AL$147</f>
        <v>0</v>
      </c>
      <c r="AO172" s="178">
        <f>[2]DB!$AM$147</f>
        <v>0</v>
      </c>
      <c r="AP172" s="178">
        <f>[2]DB!$AN$147</f>
        <v>0</v>
      </c>
      <c r="AQ172" s="178">
        <f>[2]DB!$AO$147</f>
        <v>0</v>
      </c>
      <c r="AR172" s="178">
        <f>[2]DB!$AP$147</f>
        <v>0</v>
      </c>
      <c r="AS172" s="178">
        <f>[2]DB!$AQ$147</f>
        <v>0</v>
      </c>
      <c r="AT172" s="178">
        <f>[2]DB!$AR$147</f>
        <v>0</v>
      </c>
      <c r="AU172" s="178">
        <f>[2]DB!$AS$147</f>
        <v>0</v>
      </c>
      <c r="AV172" s="178">
        <f>[2]DB!$AT$147</f>
        <v>0</v>
      </c>
      <c r="AW172" s="178">
        <f>[2]DB!$AU$147</f>
        <v>0</v>
      </c>
      <c r="AX172" s="178">
        <f>[2]DB!$AV$147</f>
        <v>0</v>
      </c>
      <c r="AY172" s="178">
        <f>[2]DB!$AW$147</f>
        <v>0</v>
      </c>
      <c r="AZ172" s="178">
        <f>[2]DB!$AX$147</f>
        <v>0</v>
      </c>
      <c r="BA172" s="178">
        <f>[2]DB!$AY$147</f>
        <v>0</v>
      </c>
      <c r="BB172" s="178">
        <f>[2]DB!$AZ$147</f>
        <v>0</v>
      </c>
      <c r="BC172" s="178">
        <f>[2]DB!$BA$147</f>
        <v>0</v>
      </c>
      <c r="BD172" s="178">
        <f>[2]DB!$BB$147</f>
        <v>0</v>
      </c>
      <c r="BE172" s="178">
        <f>[2]DB!$BC$147</f>
        <v>0</v>
      </c>
      <c r="BF172" s="178">
        <f>[2]DB!$BD$147</f>
        <v>0</v>
      </c>
      <c r="BG172" s="178">
        <f>[2]DB!$BE$147</f>
        <v>0</v>
      </c>
      <c r="BH172" s="178">
        <f>[2]DB!$BF$147</f>
        <v>0</v>
      </c>
      <c r="BI172" s="178">
        <f>[2]DB!$BG$147</f>
        <v>0</v>
      </c>
      <c r="BJ172" s="178">
        <f>[2]DB!$BH$147</f>
        <v>0</v>
      </c>
      <c r="BK172" s="178">
        <f>[2]DB!$BI$147</f>
        <v>0</v>
      </c>
      <c r="BL172" s="178">
        <f>[2]DB!$BJ$147</f>
        <v>0</v>
      </c>
      <c r="BM172" s="178">
        <f>[2]DB!$BK$147</f>
        <v>0</v>
      </c>
      <c r="BN172" s="178">
        <f>[2]DB!$BL$147</f>
        <v>0</v>
      </c>
      <c r="BO172" s="178">
        <f>[2]DB!$BM$147</f>
        <v>0</v>
      </c>
      <c r="BP172" s="178" t="str">
        <f>[2]DB!$BN$147</f>
        <v>r</v>
      </c>
      <c r="BQ172" s="178" t="str">
        <f>[2]DB!$BO$147</f>
        <v>r</v>
      </c>
      <c r="BR172" s="178" t="str">
        <f>[2]DB!$BP$147</f>
        <v>r</v>
      </c>
      <c r="BS172" s="178" t="str">
        <f>[2]DB!$BQ$147</f>
        <v>r</v>
      </c>
      <c r="BT172" s="178" t="str">
        <f>[2]DB!$BR$147</f>
        <v>r</v>
      </c>
      <c r="BU172" s="178" t="str">
        <f>[2]DB!$BS$147</f>
        <v>r</v>
      </c>
      <c r="BV172" s="178" t="str">
        <f>[2]DB!$BT$147</f>
        <v>r</v>
      </c>
      <c r="BW172" s="178" t="str">
        <f>[2]DB!$BU$147</f>
        <v>r</v>
      </c>
      <c r="BX172" s="178" t="str">
        <f>[2]DB!$BV$147</f>
        <v>r</v>
      </c>
      <c r="BY172" s="178" t="str">
        <f>[2]DB!$BW$147</f>
        <v>r</v>
      </c>
      <c r="BZ172" s="178" t="str">
        <f>[2]DB!$BX$147</f>
        <v>r</v>
      </c>
      <c r="CA172" s="178" t="str">
        <f>[2]DB!$BY$147</f>
        <v>r</v>
      </c>
      <c r="CB172" s="178" t="str">
        <f>[2]DB!$BZ$147</f>
        <v>r</v>
      </c>
      <c r="CC172" s="178" t="str">
        <f>[2]DB!$CA$147</f>
        <v>r</v>
      </c>
      <c r="CD172" s="178" t="str">
        <f>[2]DB!$CB$147</f>
        <v>r</v>
      </c>
      <c r="CE172" s="178" t="str">
        <f>[2]DB!$CC$147</f>
        <v>r</v>
      </c>
      <c r="CF172" s="178" t="str">
        <f>[2]DB!$CD$147</f>
        <v>r</v>
      </c>
      <c r="CG172" s="178" t="str">
        <f>[2]DB!$CE$147</f>
        <v>r</v>
      </c>
      <c r="CH172" s="178" t="str">
        <f>[2]DB!$CF$147</f>
        <v>r</v>
      </c>
      <c r="CI172" s="178" t="str">
        <f>[2]DB!$CG$147</f>
        <v>r</v>
      </c>
      <c r="CJ172" s="178" t="str">
        <f>[2]DB!$CH$147</f>
        <v>r</v>
      </c>
      <c r="CK172" s="178" t="str">
        <f>[2]DB!$CI$147</f>
        <v>r</v>
      </c>
      <c r="CL172" s="178" t="str">
        <f>[2]DB!$CJ$147</f>
        <v>r</v>
      </c>
      <c r="CM172" s="178" t="str">
        <f>[2]DB!$CK$147</f>
        <v>r</v>
      </c>
      <c r="CN172" s="178">
        <f>[2]DB!$CL$147</f>
        <v>0</v>
      </c>
      <c r="CO172" s="178" t="str">
        <f>[2]DB!$CM$147</f>
        <v>ca</v>
      </c>
      <c r="CP172" s="178" t="str">
        <f>[2]DB!$CN$147</f>
        <v>ca</v>
      </c>
      <c r="CQ172" s="178" t="str">
        <f>[2]DB!$CO$147</f>
        <v>ca</v>
      </c>
      <c r="CR172" s="178" t="str">
        <f>[2]DB!$CP$147</f>
        <v>ca</v>
      </c>
      <c r="CS172" s="178" t="str">
        <f>[2]DB!$CQ$147</f>
        <v>ca</v>
      </c>
      <c r="CT172" s="178" t="str">
        <f>[2]DB!$CR$147</f>
        <v>ca</v>
      </c>
      <c r="CU172" s="178" t="str">
        <f>[2]DB!$CS$147</f>
        <v>ca</v>
      </c>
      <c r="CV172" s="178" t="str">
        <f>[2]DB!$CT$147</f>
        <v>ca</v>
      </c>
      <c r="CW172" s="178" t="str">
        <f>[2]DB!$CU$147</f>
        <v>ca</v>
      </c>
      <c r="CX172" s="178" t="str">
        <f>[2]DB!$CV$147</f>
        <v>ca</v>
      </c>
      <c r="CY172" s="179" t="str">
        <f>[2]DB!$CW$147</f>
        <v>ca</v>
      </c>
      <c r="CZ172" s="180"/>
      <c r="DA172" s="200"/>
      <c r="DB172" s="192"/>
    </row>
    <row r="173" spans="2:106 1449:1639" ht="20.100000000000001" customHeight="1" x14ac:dyDescent="0.25">
      <c r="B173" s="168"/>
      <c r="C173" s="782">
        <v>17</v>
      </c>
      <c r="D173" s="785" t="s">
        <v>237</v>
      </c>
      <c r="E173" s="786"/>
      <c r="F173" s="185" t="s">
        <v>89</v>
      </c>
      <c r="G173" s="152" t="s">
        <v>91</v>
      </c>
      <c r="H173" s="794">
        <f>[2]DB!$F$148</f>
        <v>115</v>
      </c>
      <c r="I173" s="755"/>
      <c r="J173" s="755">
        <f>[2]DB!$H$148</f>
        <v>115</v>
      </c>
      <c r="K173" s="755"/>
      <c r="L173" s="755">
        <f>[2]DB!$J$148</f>
        <v>115</v>
      </c>
      <c r="M173" s="755"/>
      <c r="N173" s="755">
        <f>[2]DB!$L$148</f>
        <v>115</v>
      </c>
      <c r="O173" s="755"/>
      <c r="P173" s="755">
        <f>[2]DB!$N$148</f>
        <v>115</v>
      </c>
      <c r="Q173" s="755"/>
      <c r="R173" s="755">
        <f>[2]DB!$P$148</f>
        <v>115</v>
      </c>
      <c r="S173" s="755"/>
      <c r="T173" s="755">
        <f>[2]DB!$R$148</f>
        <v>115</v>
      </c>
      <c r="U173" s="755"/>
      <c r="V173" s="755">
        <f>[2]DB!$T$148</f>
        <v>115</v>
      </c>
      <c r="W173" s="755"/>
      <c r="X173" s="755">
        <f>[2]DB!$V$148</f>
        <v>115</v>
      </c>
      <c r="Y173" s="755"/>
      <c r="Z173" s="755">
        <f>[2]DB!$X$148</f>
        <v>115</v>
      </c>
      <c r="AA173" s="755"/>
      <c r="AB173" s="755">
        <f>[2]DB!$Z$148</f>
        <v>115</v>
      </c>
      <c r="AC173" s="755"/>
      <c r="AD173" s="755">
        <f>[2]DB!$AB$148</f>
        <v>115</v>
      </c>
      <c r="AE173" s="755"/>
      <c r="AF173" s="755">
        <f>[2]DB!$AD$148</f>
        <v>115</v>
      </c>
      <c r="AG173" s="755"/>
      <c r="AH173" s="755">
        <f>[2]DB!$AF$148</f>
        <v>115</v>
      </c>
      <c r="AI173" s="755"/>
      <c r="AJ173" s="755">
        <f>[2]DB!$AH$148</f>
        <v>0</v>
      </c>
      <c r="AK173" s="755"/>
      <c r="AL173" s="755">
        <f>[2]DB!$AJ$148</f>
        <v>115</v>
      </c>
      <c r="AM173" s="755"/>
      <c r="AN173" s="755">
        <f>[2]DB!$AL$148</f>
        <v>115</v>
      </c>
      <c r="AO173" s="755"/>
      <c r="AP173" s="755">
        <f>[2]DB!$AN$148</f>
        <v>115</v>
      </c>
      <c r="AQ173" s="755"/>
      <c r="AR173" s="755">
        <f>[2]DB!$AP$148</f>
        <v>115</v>
      </c>
      <c r="AS173" s="755"/>
      <c r="AT173" s="755">
        <f>[2]DB!$AR$148</f>
        <v>115</v>
      </c>
      <c r="AU173" s="755"/>
      <c r="AV173" s="755">
        <f>[2]DB!$AT$148</f>
        <v>115</v>
      </c>
      <c r="AW173" s="755"/>
      <c r="AX173" s="755">
        <f>[2]DB!$AV$148</f>
        <v>115</v>
      </c>
      <c r="AY173" s="755"/>
      <c r="AZ173" s="755">
        <f>[2]DB!$AX$148</f>
        <v>115</v>
      </c>
      <c r="BA173" s="755"/>
      <c r="BB173" s="755">
        <f>[2]DB!$AZ$148</f>
        <v>115</v>
      </c>
      <c r="BC173" s="755"/>
      <c r="BD173" s="755">
        <f>[2]DB!$BB$148</f>
        <v>115</v>
      </c>
      <c r="BE173" s="755"/>
      <c r="BF173" s="755">
        <f>[2]DB!$BD$148</f>
        <v>115</v>
      </c>
      <c r="BG173" s="755"/>
      <c r="BH173" s="755">
        <f>[2]DB!$BF$148</f>
        <v>115</v>
      </c>
      <c r="BI173" s="755"/>
      <c r="BJ173" s="755">
        <f>[2]DB!$BH$148</f>
        <v>115</v>
      </c>
      <c r="BK173" s="755"/>
      <c r="BL173" s="755">
        <f>[2]DB!$BJ$148</f>
        <v>115</v>
      </c>
      <c r="BM173" s="755"/>
      <c r="BN173" s="755">
        <f>[2]DB!$BL$148</f>
        <v>115</v>
      </c>
      <c r="BO173" s="755"/>
      <c r="BP173" s="755">
        <f>[2]DB!$BN$148</f>
        <v>115</v>
      </c>
      <c r="BQ173" s="755"/>
      <c r="BR173" s="755">
        <f>[2]DB!$BP$148</f>
        <v>115</v>
      </c>
      <c r="BS173" s="755"/>
      <c r="BT173" s="755">
        <f>[2]DB!$BR$148</f>
        <v>115</v>
      </c>
      <c r="BU173" s="755"/>
      <c r="BV173" s="755">
        <f>[2]DB!$BT$148</f>
        <v>115</v>
      </c>
      <c r="BW173" s="755"/>
      <c r="BX173" s="755">
        <f>[2]DB!$BV$148</f>
        <v>115</v>
      </c>
      <c r="BY173" s="755"/>
      <c r="BZ173" s="755">
        <f>[2]DB!$BX$148</f>
        <v>115</v>
      </c>
      <c r="CA173" s="755"/>
      <c r="CB173" s="755">
        <f>[2]DB!$BZ$148</f>
        <v>115</v>
      </c>
      <c r="CC173" s="755"/>
      <c r="CD173" s="755">
        <f>[2]DB!$CB$148</f>
        <v>115</v>
      </c>
      <c r="CE173" s="755"/>
      <c r="CF173" s="755">
        <f>[2]DB!$CD$148</f>
        <v>115</v>
      </c>
      <c r="CG173" s="755"/>
      <c r="CH173" s="755">
        <f>[2]DB!$CF$148</f>
        <v>115</v>
      </c>
      <c r="CI173" s="755"/>
      <c r="CJ173" s="755">
        <f>[2]DB!$CH$148</f>
        <v>115</v>
      </c>
      <c r="CK173" s="755"/>
      <c r="CL173" s="755">
        <f>[2]DB!$CJ$148</f>
        <v>115</v>
      </c>
      <c r="CM173" s="755"/>
      <c r="CN173" s="755">
        <f>[2]DB!$CL$148</f>
        <v>115</v>
      </c>
      <c r="CO173" s="755"/>
      <c r="CP173" s="755">
        <f>[2]DB!$CN$148</f>
        <v>115</v>
      </c>
      <c r="CQ173" s="755"/>
      <c r="CR173" s="755">
        <f>[2]DB!$CP$148</f>
        <v>115</v>
      </c>
      <c r="CS173" s="755"/>
      <c r="CT173" s="755">
        <f>[2]DB!$CR$148</f>
        <v>115</v>
      </c>
      <c r="CU173" s="755"/>
      <c r="CV173" s="755">
        <f>[2]DB!$CT$148</f>
        <v>115</v>
      </c>
      <c r="CW173" s="755"/>
      <c r="CX173" s="755">
        <f>[2]DB!$CV$148</f>
        <v>115</v>
      </c>
      <c r="CY173" s="781"/>
      <c r="CZ173" s="172"/>
      <c r="DA173" s="200"/>
      <c r="DB173" s="192"/>
      <c r="BGK173" s="3">
        <f>[3]DB!$BGH$193</f>
        <v>0</v>
      </c>
      <c r="BGM173" s="3">
        <f>[3]DB!$BGJ$193</f>
        <v>0</v>
      </c>
      <c r="BGO173" s="3">
        <f>[3]DB!$BGL$193</f>
        <v>0</v>
      </c>
      <c r="BGQ173" s="3">
        <f>[3]DB!$BGN$193</f>
        <v>0</v>
      </c>
      <c r="BGS173" s="3">
        <f>[3]DB!$BGP$193</f>
        <v>0</v>
      </c>
      <c r="BGU173" s="3">
        <f>[3]DB!$BGR$193</f>
        <v>0</v>
      </c>
      <c r="BGW173" s="3">
        <f>[3]DB!$BGT$193</f>
        <v>0</v>
      </c>
      <c r="BGY173" s="3">
        <f>[3]DB!$BGV$193</f>
        <v>0</v>
      </c>
      <c r="BHA173" s="3">
        <f>[3]DB!$BGX$193</f>
        <v>0</v>
      </c>
      <c r="BHC173" s="3">
        <f>[3]DB!$BGZ$193</f>
        <v>0</v>
      </c>
      <c r="BHE173" s="3">
        <f>[3]DB!$BHB$193</f>
        <v>0</v>
      </c>
      <c r="BHG173" s="3">
        <f>[3]DB!$BHD$193</f>
        <v>0</v>
      </c>
      <c r="BHI173" s="3">
        <f>[3]DB!$BHF$193</f>
        <v>0</v>
      </c>
      <c r="BHK173" s="3">
        <f>[3]DB!$BHH$193</f>
        <v>0</v>
      </c>
      <c r="BHM173" s="3">
        <f>[3]DB!$BHJ$193</f>
        <v>0</v>
      </c>
      <c r="BHO173" s="3">
        <f>[3]DB!$BHL$193</f>
        <v>0</v>
      </c>
      <c r="BHQ173" s="3">
        <f>[3]DB!$BHN$193</f>
        <v>0</v>
      </c>
      <c r="BHS173" s="3">
        <f>[3]DB!$BHP$193</f>
        <v>0</v>
      </c>
      <c r="BHU173" s="3">
        <f>[3]DB!$BHR$193</f>
        <v>0</v>
      </c>
      <c r="BHW173" s="3">
        <f>[3]DB!$BHT$193</f>
        <v>0</v>
      </c>
      <c r="BHY173" s="3">
        <f>[3]DB!$BHV$193</f>
        <v>0</v>
      </c>
      <c r="BIA173" s="3">
        <f>[3]DB!$BHX$193</f>
        <v>0</v>
      </c>
      <c r="BIC173" s="3">
        <f>[3]DB!$BHZ$193</f>
        <v>0</v>
      </c>
      <c r="BIE173" s="3">
        <f>[3]DB!$BIB$193</f>
        <v>0</v>
      </c>
      <c r="BIG173" s="3">
        <f>[3]DB!$BID$193</f>
        <v>0</v>
      </c>
      <c r="BII173" s="3">
        <f>[3]DB!$BIF$193</f>
        <v>0</v>
      </c>
      <c r="BIK173" s="3">
        <f>[3]DB!$BIH$193</f>
        <v>0</v>
      </c>
      <c r="BIM173" s="3">
        <f>[3]DB!$BIJ$193</f>
        <v>0</v>
      </c>
      <c r="BIO173" s="3">
        <f>[3]DB!$BIL$193</f>
        <v>0</v>
      </c>
      <c r="BIQ173" s="3">
        <f>[3]DB!$BIN$193</f>
        <v>0</v>
      </c>
      <c r="BIS173" s="3">
        <f>[3]DB!$BIP$193</f>
        <v>0</v>
      </c>
      <c r="BIU173" s="3">
        <f>[3]DB!$BIR$193</f>
        <v>0</v>
      </c>
      <c r="BIW173" s="3">
        <f>[3]DB!$BIT$193</f>
        <v>0</v>
      </c>
      <c r="BIY173" s="3">
        <f>[3]DB!$BIV$193</f>
        <v>0</v>
      </c>
      <c r="BJA173" s="3">
        <f>[3]DB!$BIX$193</f>
        <v>0</v>
      </c>
      <c r="BJC173" s="3">
        <f>[3]DB!$BIZ$193</f>
        <v>0</v>
      </c>
      <c r="BJE173" s="3">
        <f>[3]DB!$BJB$193</f>
        <v>0</v>
      </c>
      <c r="BJG173" s="3">
        <f>[3]DB!$BJD$193</f>
        <v>0</v>
      </c>
      <c r="BJI173" s="3">
        <f>[3]DB!$BJF$193</f>
        <v>0</v>
      </c>
      <c r="BJK173" s="3">
        <f>[3]DB!$BJH$193</f>
        <v>0</v>
      </c>
      <c r="BJM173" s="3">
        <f>[3]DB!$BJJ$193</f>
        <v>0</v>
      </c>
      <c r="BJO173" s="3">
        <f>[3]DB!$BJL$193</f>
        <v>0</v>
      </c>
      <c r="BJQ173" s="3">
        <f>[3]DB!$BJN$193</f>
        <v>0</v>
      </c>
      <c r="BJS173" s="3">
        <f>[3]DB!$BJP$193</f>
        <v>0</v>
      </c>
      <c r="BJU173" s="3">
        <f>[3]DB!$BJR$193</f>
        <v>0</v>
      </c>
      <c r="BJW173" s="3">
        <f>[3]DB!$BJT$193</f>
        <v>0</v>
      </c>
      <c r="BJY173" s="3">
        <f>[3]DB!$BJV$193</f>
        <v>0</v>
      </c>
      <c r="BKA173" s="3">
        <f>[3]DB!$BJX$193</f>
        <v>0</v>
      </c>
    </row>
    <row r="174" spans="2:106 1449:1639" ht="20.100000000000001" customHeight="1" x14ac:dyDescent="0.25">
      <c r="B174" s="168"/>
      <c r="C174" s="783"/>
      <c r="D174" s="787"/>
      <c r="E174" s="788"/>
      <c r="F174" s="186" t="s">
        <v>90</v>
      </c>
      <c r="G174" s="153" t="s">
        <v>92</v>
      </c>
      <c r="H174" s="794">
        <f>[2]DB!$F$149</f>
        <v>0</v>
      </c>
      <c r="I174" s="755"/>
      <c r="J174" s="755">
        <f>[2]DB!$H$149</f>
        <v>1</v>
      </c>
      <c r="K174" s="755"/>
      <c r="L174" s="755">
        <f>[2]DB!$J$149</f>
        <v>0</v>
      </c>
      <c r="M174" s="755"/>
      <c r="N174" s="755">
        <f>[2]DB!$L$149</f>
        <v>0</v>
      </c>
      <c r="O174" s="755"/>
      <c r="P174" s="755">
        <f>[2]DB!$N$149</f>
        <v>2</v>
      </c>
      <c r="Q174" s="755"/>
      <c r="R174" s="755">
        <f>[2]DB!$P$149</f>
        <v>0</v>
      </c>
      <c r="S174" s="755"/>
      <c r="T174" s="755">
        <f>[2]DB!$R$149</f>
        <v>0</v>
      </c>
      <c r="U174" s="755"/>
      <c r="V174" s="755">
        <f>[2]DB!$T$149</f>
        <v>1</v>
      </c>
      <c r="W174" s="755"/>
      <c r="X174" s="755">
        <f>[2]DB!$V$149</f>
        <v>0</v>
      </c>
      <c r="Y174" s="755"/>
      <c r="Z174" s="755">
        <f>[2]DB!$X$149</f>
        <v>0</v>
      </c>
      <c r="AA174" s="755"/>
      <c r="AB174" s="755">
        <f>[2]DB!$Z$149</f>
        <v>1</v>
      </c>
      <c r="AC174" s="755"/>
      <c r="AD174" s="755">
        <f>[2]DB!$AB$149</f>
        <v>0</v>
      </c>
      <c r="AE174" s="755"/>
      <c r="AF174" s="755">
        <f>[2]DB!$AD$149</f>
        <v>2</v>
      </c>
      <c r="AG174" s="755"/>
      <c r="AH174" s="755">
        <f>[2]DB!$AF$149</f>
        <v>0</v>
      </c>
      <c r="AI174" s="755"/>
      <c r="AJ174" s="755">
        <f>[2]DB!$AH$149</f>
        <v>0</v>
      </c>
      <c r="AK174" s="755"/>
      <c r="AL174" s="755">
        <f>[2]DB!$AJ$149</f>
        <v>1</v>
      </c>
      <c r="AM174" s="755"/>
      <c r="AN174" s="755">
        <f>[2]DB!$AL$149</f>
        <v>0</v>
      </c>
      <c r="AO174" s="755"/>
      <c r="AP174" s="755">
        <f>[2]DB!$AN$149</f>
        <v>1</v>
      </c>
      <c r="AQ174" s="755"/>
      <c r="AR174" s="755">
        <f>[2]DB!$AP$149</f>
        <v>0</v>
      </c>
      <c r="AS174" s="755"/>
      <c r="AT174" s="755">
        <f>[2]DB!$AR$149</f>
        <v>1</v>
      </c>
      <c r="AU174" s="755"/>
      <c r="AV174" s="755">
        <f>[2]DB!$AT$149</f>
        <v>0</v>
      </c>
      <c r="AW174" s="755"/>
      <c r="AX174" s="755">
        <f>[2]DB!$AV$149</f>
        <v>0</v>
      </c>
      <c r="AY174" s="755"/>
      <c r="AZ174" s="755">
        <f>[2]DB!$AX$149</f>
        <v>0</v>
      </c>
      <c r="BA174" s="755"/>
      <c r="BB174" s="755">
        <f>[2]DB!$AZ$149</f>
        <v>2</v>
      </c>
      <c r="BC174" s="755"/>
      <c r="BD174" s="755">
        <f>[2]DB!$BB$149</f>
        <v>0</v>
      </c>
      <c r="BE174" s="755"/>
      <c r="BF174" s="755">
        <f>[2]DB!$BD$149</f>
        <v>0</v>
      </c>
      <c r="BG174" s="755"/>
      <c r="BH174" s="755">
        <f>[2]DB!$BF$149</f>
        <v>1</v>
      </c>
      <c r="BI174" s="755"/>
      <c r="BJ174" s="755">
        <f>[2]DB!$BH$149</f>
        <v>0</v>
      </c>
      <c r="BK174" s="755"/>
      <c r="BL174" s="755">
        <f>[2]DB!$BJ$149</f>
        <v>1</v>
      </c>
      <c r="BM174" s="755"/>
      <c r="BN174" s="755">
        <f>[2]DB!$BL$149</f>
        <v>0</v>
      </c>
      <c r="BO174" s="755"/>
      <c r="BP174" s="755">
        <f>[2]DB!$BN$149</f>
        <v>0</v>
      </c>
      <c r="BQ174" s="755"/>
      <c r="BR174" s="755">
        <f>[2]DB!$BP$149</f>
        <v>2</v>
      </c>
      <c r="BS174" s="755"/>
      <c r="BT174" s="755">
        <f>[2]DB!$BR$149</f>
        <v>0</v>
      </c>
      <c r="BU174" s="755"/>
      <c r="BV174" s="755">
        <f>[2]DB!$BT$149</f>
        <v>1</v>
      </c>
      <c r="BW174" s="755"/>
      <c r="BX174" s="755">
        <f>[2]DB!$BV$149</f>
        <v>0</v>
      </c>
      <c r="BY174" s="755"/>
      <c r="BZ174" s="755">
        <f>[2]DB!$BX$149</f>
        <v>0</v>
      </c>
      <c r="CA174" s="755"/>
      <c r="CB174" s="755">
        <f>[2]DB!$BZ$149</f>
        <v>1</v>
      </c>
      <c r="CC174" s="755"/>
      <c r="CD174" s="755">
        <f>[2]DB!$CB$149</f>
        <v>0</v>
      </c>
      <c r="CE174" s="755"/>
      <c r="CF174" s="755">
        <f>[2]DB!$CD$149</f>
        <v>0</v>
      </c>
      <c r="CG174" s="755"/>
      <c r="CH174" s="755">
        <f>[2]DB!$CF$149</f>
        <v>1</v>
      </c>
      <c r="CI174" s="755"/>
      <c r="CJ174" s="755">
        <f>[2]DB!$CH$149</f>
        <v>0</v>
      </c>
      <c r="CK174" s="755"/>
      <c r="CL174" s="755">
        <f>[2]DB!$CJ$149</f>
        <v>0</v>
      </c>
      <c r="CM174" s="755"/>
      <c r="CN174" s="755">
        <f>[2]DB!$CL$149</f>
        <v>2</v>
      </c>
      <c r="CO174" s="755"/>
      <c r="CP174" s="755">
        <f>[2]DB!$CN$149</f>
        <v>0</v>
      </c>
      <c r="CQ174" s="755"/>
      <c r="CR174" s="755">
        <f>[2]DB!$CP$149</f>
        <v>0</v>
      </c>
      <c r="CS174" s="755"/>
      <c r="CT174" s="755">
        <f>[2]DB!$CR$149</f>
        <v>1</v>
      </c>
      <c r="CU174" s="755"/>
      <c r="CV174" s="755">
        <f>[2]DB!$CT$149</f>
        <v>0</v>
      </c>
      <c r="CW174" s="755"/>
      <c r="CX174" s="755">
        <f>[2]DB!$CV$149</f>
        <v>1</v>
      </c>
      <c r="CY174" s="781"/>
      <c r="CZ174" s="173"/>
      <c r="DA174" s="200"/>
      <c r="DB174" s="192"/>
    </row>
    <row r="175" spans="2:106 1449:1639" ht="20.100000000000001" customHeight="1" thickBot="1" x14ac:dyDescent="0.3">
      <c r="B175" s="168"/>
      <c r="C175" s="783"/>
      <c r="D175" s="787"/>
      <c r="E175" s="788"/>
      <c r="F175" s="789" t="s">
        <v>88</v>
      </c>
      <c r="G175" s="790"/>
      <c r="H175" s="752" t="str">
        <f>[2]DB!$F$150</f>
        <v xml:space="preserve">Scheduled 20 minutes FSFE stopcharge at 1300H for FII and dispersing cone cleaning. </v>
      </c>
      <c r="I175" s="753"/>
      <c r="J175" s="753"/>
      <c r="K175" s="753"/>
      <c r="L175" s="753"/>
      <c r="M175" s="753"/>
      <c r="N175" s="753"/>
      <c r="O175" s="753"/>
      <c r="P175" s="753"/>
      <c r="Q175" s="753"/>
      <c r="R175" s="753"/>
      <c r="S175" s="753"/>
      <c r="T175" s="753"/>
      <c r="U175" s="753"/>
      <c r="V175" s="753"/>
      <c r="W175" s="753"/>
      <c r="X175" s="753"/>
      <c r="Y175" s="753"/>
      <c r="Z175" s="753"/>
      <c r="AA175" s="753"/>
      <c r="AB175" s="753"/>
      <c r="AC175" s="753"/>
      <c r="AD175" s="753"/>
      <c r="AE175" s="753"/>
      <c r="AF175" s="753"/>
      <c r="AG175" s="753"/>
      <c r="AH175" s="753"/>
      <c r="AI175" s="753"/>
      <c r="AJ175" s="753"/>
      <c r="AK175" s="753"/>
      <c r="AL175" s="753"/>
      <c r="AM175" s="753"/>
      <c r="AN175" s="753"/>
      <c r="AO175" s="753"/>
      <c r="AP175" s="753"/>
      <c r="AQ175" s="753"/>
      <c r="AR175" s="753"/>
      <c r="AS175" s="753"/>
      <c r="AT175" s="753"/>
      <c r="AU175" s="753"/>
      <c r="AV175" s="753"/>
      <c r="AW175" s="753"/>
      <c r="AX175" s="753"/>
      <c r="AY175" s="753"/>
      <c r="AZ175" s="753"/>
      <c r="BA175" s="753"/>
      <c r="BB175" s="753"/>
      <c r="BC175" s="753"/>
      <c r="BD175" s="753"/>
      <c r="BE175" s="753"/>
      <c r="BF175" s="753"/>
      <c r="BG175" s="753"/>
      <c r="BH175" s="753"/>
      <c r="BI175" s="753"/>
      <c r="BJ175" s="753"/>
      <c r="BK175" s="753"/>
      <c r="BL175" s="753"/>
      <c r="BM175" s="753"/>
      <c r="BN175" s="753"/>
      <c r="BO175" s="753"/>
      <c r="BP175" s="753"/>
      <c r="BQ175" s="753"/>
      <c r="BR175" s="753"/>
      <c r="BS175" s="753"/>
      <c r="BT175" s="753"/>
      <c r="BU175" s="753"/>
      <c r="BV175" s="753"/>
      <c r="BW175" s="753"/>
      <c r="BX175" s="753"/>
      <c r="BY175" s="753"/>
      <c r="BZ175" s="753"/>
      <c r="CA175" s="753"/>
      <c r="CB175" s="753"/>
      <c r="CC175" s="753"/>
      <c r="CD175" s="753"/>
      <c r="CE175" s="753"/>
      <c r="CF175" s="753"/>
      <c r="CG175" s="753"/>
      <c r="CH175" s="753"/>
      <c r="CI175" s="753"/>
      <c r="CJ175" s="753"/>
      <c r="CK175" s="753"/>
      <c r="CL175" s="753"/>
      <c r="CM175" s="753"/>
      <c r="CN175" s="753"/>
      <c r="CO175" s="753"/>
      <c r="CP175" s="753"/>
      <c r="CQ175" s="753"/>
      <c r="CR175" s="753"/>
      <c r="CS175" s="753"/>
      <c r="CT175" s="753"/>
      <c r="CU175" s="753"/>
      <c r="CV175" s="753"/>
      <c r="CW175" s="753"/>
      <c r="CX175" s="753"/>
      <c r="CY175" s="753"/>
      <c r="CZ175" s="754"/>
      <c r="DA175" s="200"/>
      <c r="DB175" s="192"/>
    </row>
    <row r="176" spans="2:106 1449:1639" ht="20.100000000000001" customHeight="1" x14ac:dyDescent="0.25">
      <c r="B176" s="168"/>
      <c r="C176" s="783"/>
      <c r="D176" s="787" t="s">
        <v>77</v>
      </c>
      <c r="E176" s="791"/>
      <c r="F176" s="182" t="s">
        <v>78</v>
      </c>
      <c r="G176" s="154" t="str">
        <f>[2]DB!$E$151</f>
        <v>UNDER REPAIR</v>
      </c>
      <c r="H176" s="220">
        <f>[2]DB!$F$151</f>
        <v>0</v>
      </c>
      <c r="I176" s="220">
        <f>[2]DB!$G$151</f>
        <v>0</v>
      </c>
      <c r="J176" s="220">
        <f>[2]DB!$H$151</f>
        <v>0</v>
      </c>
      <c r="K176" s="220">
        <f>[2]DB!$I$151</f>
        <v>0</v>
      </c>
      <c r="L176" s="220">
        <f>[2]DB!$J$151</f>
        <v>0</v>
      </c>
      <c r="M176" s="220">
        <f>[2]DB!$K$151</f>
        <v>0</v>
      </c>
      <c r="N176" s="220">
        <f>[2]DB!$L$151</f>
        <v>0</v>
      </c>
      <c r="O176" s="220">
        <f>[2]DB!$M$151</f>
        <v>0</v>
      </c>
      <c r="P176" s="220">
        <f>[2]DB!$N$151</f>
        <v>0</v>
      </c>
      <c r="Q176" s="220">
        <f>[2]DB!$O$151</f>
        <v>0</v>
      </c>
      <c r="R176" s="220">
        <f>[2]DB!$P$151</f>
        <v>0</v>
      </c>
      <c r="S176" s="220">
        <f>[2]DB!$Q$151</f>
        <v>0</v>
      </c>
      <c r="T176" s="220">
        <f>[2]DB!$R$151</f>
        <v>0</v>
      </c>
      <c r="U176" s="220">
        <f>[2]DB!$S$151</f>
        <v>0</v>
      </c>
      <c r="V176" s="220">
        <f>[2]DB!$T$151</f>
        <v>0</v>
      </c>
      <c r="W176" s="220">
        <f>[2]DB!$U$151</f>
        <v>0</v>
      </c>
      <c r="X176" s="220">
        <f>[2]DB!$V$151</f>
        <v>0</v>
      </c>
      <c r="Y176" s="220">
        <f>[2]DB!$W$151</f>
        <v>0</v>
      </c>
      <c r="Z176" s="220">
        <f>[2]DB!$X$151</f>
        <v>0</v>
      </c>
      <c r="AA176" s="220">
        <f>[2]DB!$Y$151</f>
        <v>0</v>
      </c>
      <c r="AB176" s="220">
        <f>[2]DB!$Z$151</f>
        <v>0</v>
      </c>
      <c r="AC176" s="220">
        <f>[2]DB!$AA$151</f>
        <v>0</v>
      </c>
      <c r="AD176" s="220">
        <f>[2]DB!$AB$151</f>
        <v>0</v>
      </c>
      <c r="AE176" s="220">
        <f>[2]DB!$AC$151</f>
        <v>0</v>
      </c>
      <c r="AF176" s="220">
        <f>[2]DB!$AD$151</f>
        <v>0</v>
      </c>
      <c r="AG176" s="220">
        <f>[2]DB!$AE$151</f>
        <v>0</v>
      </c>
      <c r="AH176" s="220">
        <f>[2]DB!$AF$151</f>
        <v>0</v>
      </c>
      <c r="AI176" s="220">
        <f>[2]DB!$AG$151</f>
        <v>0</v>
      </c>
      <c r="AJ176" s="220">
        <f>[2]DB!$AH$151</f>
        <v>0</v>
      </c>
      <c r="AK176" s="220">
        <f>[2]DB!$AI$151</f>
        <v>0</v>
      </c>
      <c r="AL176" s="220">
        <f>[2]DB!$AJ$151</f>
        <v>0</v>
      </c>
      <c r="AM176" s="220">
        <f>[2]DB!$AK$151</f>
        <v>0</v>
      </c>
      <c r="AN176" s="220">
        <f>[2]DB!$AL$151</f>
        <v>0</v>
      </c>
      <c r="AO176" s="220">
        <f>[2]DB!$AM$151</f>
        <v>0</v>
      </c>
      <c r="AP176" s="220">
        <f>[2]DB!$AN$151</f>
        <v>0</v>
      </c>
      <c r="AQ176" s="220">
        <f>[2]DB!$AO$151</f>
        <v>0</v>
      </c>
      <c r="AR176" s="220">
        <f>[2]DB!$AP$151</f>
        <v>0</v>
      </c>
      <c r="AS176" s="220">
        <f>[2]DB!$AQ$151</f>
        <v>0</v>
      </c>
      <c r="AT176" s="220">
        <f>[2]DB!$AR$151</f>
        <v>0</v>
      </c>
      <c r="AU176" s="220">
        <f>[2]DB!$AS$151</f>
        <v>0</v>
      </c>
      <c r="AV176" s="220">
        <f>[2]DB!$AT$151</f>
        <v>0</v>
      </c>
      <c r="AW176" s="220">
        <f>[2]DB!$AU$151</f>
        <v>0</v>
      </c>
      <c r="AX176" s="220">
        <f>[2]DB!$AV$151</f>
        <v>0</v>
      </c>
      <c r="AY176" s="220">
        <f>[2]DB!$AW$151</f>
        <v>0</v>
      </c>
      <c r="AZ176" s="220">
        <f>[2]DB!$AX$151</f>
        <v>0</v>
      </c>
      <c r="BA176" s="220">
        <f>[2]DB!$AY$151</f>
        <v>0</v>
      </c>
      <c r="BB176" s="220">
        <f>[2]DB!$AZ$151</f>
        <v>0</v>
      </c>
      <c r="BC176" s="220">
        <f>[2]DB!$BA$151</f>
        <v>0</v>
      </c>
      <c r="BD176" s="220">
        <f>[2]DB!$BB$151</f>
        <v>0</v>
      </c>
      <c r="BE176" s="220">
        <f>[2]DB!$BC$151</f>
        <v>0</v>
      </c>
      <c r="BF176" s="220">
        <f>[2]DB!$BD$151</f>
        <v>0</v>
      </c>
      <c r="BG176" s="220">
        <f>[2]DB!$BE$151</f>
        <v>0</v>
      </c>
      <c r="BH176" s="220">
        <f>[2]DB!$BF$151</f>
        <v>0</v>
      </c>
      <c r="BI176" s="220">
        <f>[2]DB!$BG$151</f>
        <v>0</v>
      </c>
      <c r="BJ176" s="220">
        <f>[2]DB!$BH$151</f>
        <v>0</v>
      </c>
      <c r="BK176" s="220">
        <f>[2]DB!$BI$151</f>
        <v>0</v>
      </c>
      <c r="BL176" s="220">
        <f>[2]DB!$BJ$151</f>
        <v>0</v>
      </c>
      <c r="BM176" s="220">
        <f>[2]DB!$BK$151</f>
        <v>0</v>
      </c>
      <c r="BN176" s="220">
        <f>[2]DB!$BL$151</f>
        <v>0</v>
      </c>
      <c r="BO176" s="220">
        <f>[2]DB!$BM$151</f>
        <v>0</v>
      </c>
      <c r="BP176" s="220">
        <f>[2]DB!$BN$151</f>
        <v>0</v>
      </c>
      <c r="BQ176" s="220">
        <f>[2]DB!$BO$151</f>
        <v>0</v>
      </c>
      <c r="BR176" s="220">
        <f>[2]DB!$BP$151</f>
        <v>0</v>
      </c>
      <c r="BS176" s="220">
        <f>[2]DB!$BQ$151</f>
        <v>0</v>
      </c>
      <c r="BT176" s="220">
        <f>[2]DB!$BR$151</f>
        <v>0</v>
      </c>
      <c r="BU176" s="220">
        <f>[2]DB!$BS$151</f>
        <v>0</v>
      </c>
      <c r="BV176" s="220">
        <f>[2]DB!$BT$151</f>
        <v>0</v>
      </c>
      <c r="BW176" s="220">
        <f>[2]DB!$BU$151</f>
        <v>0</v>
      </c>
      <c r="BX176" s="220">
        <f>[2]DB!$BV$151</f>
        <v>0</v>
      </c>
      <c r="BY176" s="220">
        <f>[2]DB!$BW$151</f>
        <v>0</v>
      </c>
      <c r="BZ176" s="220">
        <f>[2]DB!$BX$151</f>
        <v>0</v>
      </c>
      <c r="CA176" s="220">
        <f>[2]DB!$BY$151</f>
        <v>0</v>
      </c>
      <c r="CB176" s="220">
        <f>[2]DB!$BZ$151</f>
        <v>0</v>
      </c>
      <c r="CC176" s="220">
        <f>[2]DB!$CA$151</f>
        <v>0</v>
      </c>
      <c r="CD176" s="220">
        <f>[2]DB!$CB$151</f>
        <v>0</v>
      </c>
      <c r="CE176" s="220">
        <f>[2]DB!$CC$151</f>
        <v>0</v>
      </c>
      <c r="CF176" s="220">
        <f>[2]DB!$CD$151</f>
        <v>0</v>
      </c>
      <c r="CG176" s="220">
        <f>[2]DB!$CE$151</f>
        <v>0</v>
      </c>
      <c r="CH176" s="220">
        <f>[2]DB!$CF$151</f>
        <v>0</v>
      </c>
      <c r="CI176" s="220">
        <f>[2]DB!$CG$151</f>
        <v>0</v>
      </c>
      <c r="CJ176" s="220">
        <f>[2]DB!$CH$151</f>
        <v>0</v>
      </c>
      <c r="CK176" s="220">
        <f>[2]DB!$CI$151</f>
        <v>0</v>
      </c>
      <c r="CL176" s="220">
        <f>[2]DB!$CJ$151</f>
        <v>0</v>
      </c>
      <c r="CM176" s="220">
        <f>[2]DB!$CK$151</f>
        <v>0</v>
      </c>
      <c r="CN176" s="220">
        <f>[2]DB!$CL$151</f>
        <v>0</v>
      </c>
      <c r="CO176" s="220">
        <f>[2]DB!$CM$151</f>
        <v>0</v>
      </c>
      <c r="CP176" s="220">
        <f>[2]DB!$CN$151</f>
        <v>0</v>
      </c>
      <c r="CQ176" s="220">
        <f>[2]DB!$CO$151</f>
        <v>0</v>
      </c>
      <c r="CR176" s="220">
        <f>[2]DB!$CP$151</f>
        <v>0</v>
      </c>
      <c r="CS176" s="220">
        <f>[2]DB!$CQ$151</f>
        <v>0</v>
      </c>
      <c r="CT176" s="220">
        <f>[2]DB!$CR$151</f>
        <v>0</v>
      </c>
      <c r="CU176" s="220">
        <f>[2]DB!$CS$151</f>
        <v>0</v>
      </c>
      <c r="CV176" s="220">
        <f>[2]DB!$CT$151</f>
        <v>0</v>
      </c>
      <c r="CW176" s="220">
        <f>[2]DB!$CU$151</f>
        <v>0</v>
      </c>
      <c r="CX176" s="220">
        <f>[2]DB!$CV$151</f>
        <v>0</v>
      </c>
      <c r="CY176" s="221">
        <f>[2]DB!$CW$151</f>
        <v>0</v>
      </c>
      <c r="CZ176" s="222"/>
      <c r="DA176" s="200"/>
      <c r="DB176" s="192"/>
    </row>
    <row r="177" spans="2:106 1641:1831" ht="20.100000000000001" customHeight="1" x14ac:dyDescent="0.25">
      <c r="B177" s="168"/>
      <c r="C177" s="783"/>
      <c r="D177" s="787"/>
      <c r="E177" s="791"/>
      <c r="F177" s="183" t="s">
        <v>79</v>
      </c>
      <c r="G177" s="155" t="str">
        <f>[2]DB!$E$152</f>
        <v>OPERATING</v>
      </c>
      <c r="H177" s="162">
        <f>[2]DB!$F$152</f>
        <v>0</v>
      </c>
      <c r="I177" s="163" t="str">
        <f>[2]DB!$G$152</f>
        <v>c</v>
      </c>
      <c r="J177" s="163" t="str">
        <f>[2]DB!$H$152</f>
        <v>c</v>
      </c>
      <c r="K177" s="163" t="str">
        <f>[2]DB!$I$152</f>
        <v>c</v>
      </c>
      <c r="L177" s="163" t="str">
        <f>[2]DB!$J$152</f>
        <v>c</v>
      </c>
      <c r="M177" s="163" t="str">
        <f>[2]DB!$K$152</f>
        <v>c</v>
      </c>
      <c r="N177" s="163" t="str">
        <f>[2]DB!$L$152</f>
        <v>c</v>
      </c>
      <c r="O177" s="163" t="str">
        <f>[2]DB!$M$152</f>
        <v>c</v>
      </c>
      <c r="P177" s="163" t="str">
        <f>[2]DB!$N$152</f>
        <v>c</v>
      </c>
      <c r="Q177" s="163" t="str">
        <f>[2]DB!$O$152</f>
        <v>c</v>
      </c>
      <c r="R177" s="163" t="str">
        <f>[2]DB!$P$152</f>
        <v>c</v>
      </c>
      <c r="S177" s="163" t="str">
        <f>[2]DB!$Q$152</f>
        <v>c</v>
      </c>
      <c r="T177" s="163" t="str">
        <f>[2]DB!$R$152</f>
        <v>c</v>
      </c>
      <c r="U177" s="163" t="str">
        <f>[2]DB!$S$152</f>
        <v>c</v>
      </c>
      <c r="V177" s="163" t="str">
        <f>[2]DB!$T$152</f>
        <v>c</v>
      </c>
      <c r="W177" s="163" t="str">
        <f>[2]DB!$U$152</f>
        <v>c</v>
      </c>
      <c r="X177" s="163" t="str">
        <f>[2]DB!$V$152</f>
        <v>c</v>
      </c>
      <c r="Y177" s="163">
        <f>[2]DB!$W$152</f>
        <v>0</v>
      </c>
      <c r="Z177" s="163">
        <f>[2]DB!$X$152</f>
        <v>0</v>
      </c>
      <c r="AA177" s="163">
        <f>[2]DB!$Y$152</f>
        <v>0</v>
      </c>
      <c r="AB177" s="163">
        <f>[2]DB!$Z$152</f>
        <v>0</v>
      </c>
      <c r="AC177" s="163">
        <f>[2]DB!$AA$152</f>
        <v>0</v>
      </c>
      <c r="AD177" s="163">
        <f>[2]DB!$AB$152</f>
        <v>0</v>
      </c>
      <c r="AE177" s="163">
        <f>[2]DB!$AC$152</f>
        <v>0</v>
      </c>
      <c r="AF177" s="163">
        <f>[2]DB!$AD$152</f>
        <v>0</v>
      </c>
      <c r="AG177" s="163">
        <f>[2]DB!$AE$152</f>
        <v>0</v>
      </c>
      <c r="AH177" s="163">
        <f>[2]DB!$AF$152</f>
        <v>0</v>
      </c>
      <c r="AI177" s="163" t="str">
        <f>[2]DB!$AG$152</f>
        <v>s</v>
      </c>
      <c r="AJ177" s="163" t="str">
        <f>[2]DB!$AH$152</f>
        <v>s</v>
      </c>
      <c r="AK177" s="163" t="str">
        <f>[2]DB!$AI$152</f>
        <v>s</v>
      </c>
      <c r="AL177" s="163" t="str">
        <f>[2]DB!$AJ$152</f>
        <v>s</v>
      </c>
      <c r="AM177" s="163">
        <f>[2]DB!$AK$152</f>
        <v>0</v>
      </c>
      <c r="AN177" s="163" t="str">
        <f>[2]DB!$AL$152</f>
        <v>s</v>
      </c>
      <c r="AO177" s="163" t="str">
        <f>[2]DB!$AM$152</f>
        <v>s</v>
      </c>
      <c r="AP177" s="163" t="str">
        <f>[2]DB!$AN$152</f>
        <v>s</v>
      </c>
      <c r="AQ177" s="163">
        <f>[2]DB!$AO$152</f>
        <v>0</v>
      </c>
      <c r="AR177" s="163" t="str">
        <f>[2]DB!$AP$152</f>
        <v>s</v>
      </c>
      <c r="AS177" s="163" t="str">
        <f>[2]DB!$AQ$152</f>
        <v>s</v>
      </c>
      <c r="AT177" s="163" t="str">
        <f>[2]DB!$AR$152</f>
        <v>s</v>
      </c>
      <c r="AU177" s="163">
        <f>[2]DB!$AS$152</f>
        <v>0</v>
      </c>
      <c r="AV177" s="163" t="str">
        <f>[2]DB!$AT$152</f>
        <v>s</v>
      </c>
      <c r="AW177" s="163" t="str">
        <f>[2]DB!$AU$152</f>
        <v>s</v>
      </c>
      <c r="AX177" s="163" t="str">
        <f>[2]DB!$AV$152</f>
        <v>s</v>
      </c>
      <c r="AY177" s="163">
        <f>[2]DB!$AW$152</f>
        <v>0</v>
      </c>
      <c r="AZ177" s="163" t="str">
        <f>[2]DB!$AX$152</f>
        <v>c</v>
      </c>
      <c r="BA177" s="163" t="str">
        <f>[2]DB!$AY$152</f>
        <v>c</v>
      </c>
      <c r="BB177" s="163" t="str">
        <f>[2]DB!$AZ$152</f>
        <v>c</v>
      </c>
      <c r="BC177" s="163" t="str">
        <f>[2]DB!$BA$152</f>
        <v>c</v>
      </c>
      <c r="BD177" s="163" t="str">
        <f>[2]DB!$BB$152</f>
        <v>c</v>
      </c>
      <c r="BE177" s="163" t="str">
        <f>[2]DB!$BC$152</f>
        <v>c</v>
      </c>
      <c r="BF177" s="163" t="str">
        <f>[2]DB!$BD$152</f>
        <v>c</v>
      </c>
      <c r="BG177" s="163" t="str">
        <f>[2]DB!$BE$152</f>
        <v>c</v>
      </c>
      <c r="BH177" s="163" t="str">
        <f>[2]DB!$BF$152</f>
        <v>c</v>
      </c>
      <c r="BI177" s="163" t="str">
        <f>[2]DB!$BG$152</f>
        <v>c</v>
      </c>
      <c r="BJ177" s="163" t="str">
        <f>[2]DB!$BH$152</f>
        <v>c</v>
      </c>
      <c r="BK177" s="163" t="str">
        <f>[2]DB!$BI$152</f>
        <v>c</v>
      </c>
      <c r="BL177" s="163" t="str">
        <f>[2]DB!$BJ$152</f>
        <v>c</v>
      </c>
      <c r="BM177" s="163" t="str">
        <f>[2]DB!$BK$152</f>
        <v>c</v>
      </c>
      <c r="BN177" s="163" t="str">
        <f>[2]DB!$BL$152</f>
        <v>c</v>
      </c>
      <c r="BO177" s="163" t="str">
        <f>[2]DB!$BM$152</f>
        <v>c</v>
      </c>
      <c r="BP177" s="163">
        <f>[2]DB!$BN$152</f>
        <v>0</v>
      </c>
      <c r="BQ177" s="163">
        <f>[2]DB!$BO$152</f>
        <v>0</v>
      </c>
      <c r="BR177" s="163">
        <f>[2]DB!$BP$152</f>
        <v>0</v>
      </c>
      <c r="BS177" s="163">
        <f>[2]DB!$BQ$152</f>
        <v>0</v>
      </c>
      <c r="BT177" s="163" t="str">
        <f>[2]DB!$BR$152</f>
        <v>s</v>
      </c>
      <c r="BU177" s="163" t="str">
        <f>[2]DB!$BS$152</f>
        <v>s</v>
      </c>
      <c r="BV177" s="163" t="str">
        <f>[2]DB!$BT$152</f>
        <v>s</v>
      </c>
      <c r="BW177" s="163" t="str">
        <f>[2]DB!$BU$152</f>
        <v>s</v>
      </c>
      <c r="BX177" s="163">
        <f>[2]DB!$BV$152</f>
        <v>0</v>
      </c>
      <c r="BY177" s="163" t="str">
        <f>[2]DB!$BW$152</f>
        <v>s</v>
      </c>
      <c r="BZ177" s="163" t="str">
        <f>[2]DB!$BX$152</f>
        <v>s</v>
      </c>
      <c r="CA177" s="163" t="str">
        <f>[2]DB!$BY$152</f>
        <v>s</v>
      </c>
      <c r="CB177" s="163">
        <f>[2]DB!$BZ$152</f>
        <v>0</v>
      </c>
      <c r="CC177" s="163" t="str">
        <f>[2]DB!$CA$152</f>
        <v>s</v>
      </c>
      <c r="CD177" s="163" t="str">
        <f>[2]DB!$CB$152</f>
        <v>s</v>
      </c>
      <c r="CE177" s="163" t="str">
        <f>[2]DB!$CC$152</f>
        <v>s</v>
      </c>
      <c r="CF177" s="163">
        <f>[2]DB!$CD$152</f>
        <v>0</v>
      </c>
      <c r="CG177" s="163" t="str">
        <f>[2]DB!$CE$152</f>
        <v>s</v>
      </c>
      <c r="CH177" s="163" t="str">
        <f>[2]DB!$CF$152</f>
        <v>s</v>
      </c>
      <c r="CI177" s="163" t="str">
        <f>[2]DB!$CG$152</f>
        <v>s</v>
      </c>
      <c r="CJ177" s="163">
        <f>[2]DB!$CH$152</f>
        <v>0</v>
      </c>
      <c r="CK177" s="163" t="str">
        <f>[2]DB!$CI$152</f>
        <v>c</v>
      </c>
      <c r="CL177" s="163" t="str">
        <f>[2]DB!$CJ$152</f>
        <v>c</v>
      </c>
      <c r="CM177" s="163" t="str">
        <f>[2]DB!$CK$152</f>
        <v>c</v>
      </c>
      <c r="CN177" s="163" t="str">
        <f>[2]DB!$CL$152</f>
        <v>c</v>
      </c>
      <c r="CO177" s="163" t="str">
        <f>[2]DB!$CM$152</f>
        <v>c</v>
      </c>
      <c r="CP177" s="163" t="str">
        <f>[2]DB!$CN$152</f>
        <v>c</v>
      </c>
      <c r="CQ177" s="163" t="str">
        <f>[2]DB!$CO$152</f>
        <v>c</v>
      </c>
      <c r="CR177" s="163" t="str">
        <f>[2]DB!$CP$152</f>
        <v>c</v>
      </c>
      <c r="CS177" s="163" t="str">
        <f>[2]DB!$CQ$152</f>
        <v>c</v>
      </c>
      <c r="CT177" s="163" t="str">
        <f>[2]DB!$CR$152</f>
        <v>c</v>
      </c>
      <c r="CU177" s="163" t="str">
        <f>[2]DB!$CS$152</f>
        <v>c</v>
      </c>
      <c r="CV177" s="163" t="str">
        <f>[2]DB!$CT$152</f>
        <v>c</v>
      </c>
      <c r="CW177" s="163" t="str">
        <f>[2]DB!$CU$152</f>
        <v>c</v>
      </c>
      <c r="CX177" s="163" t="str">
        <f>[2]DB!$CV$152</f>
        <v>c</v>
      </c>
      <c r="CY177" s="169" t="str">
        <f>[2]DB!$CW$152</f>
        <v>c</v>
      </c>
      <c r="CZ177" s="174"/>
      <c r="DA177" s="200"/>
      <c r="DB177" s="192"/>
    </row>
    <row r="178" spans="2:106 1641:1831" ht="20.100000000000001" customHeight="1" x14ac:dyDescent="0.25">
      <c r="B178" s="168"/>
      <c r="C178" s="783"/>
      <c r="D178" s="787"/>
      <c r="E178" s="791"/>
      <c r="F178" s="183" t="s">
        <v>80</v>
      </c>
      <c r="G178" s="155" t="str">
        <f>[2]DB!$E$153</f>
        <v>OPERATING</v>
      </c>
      <c r="H178" s="162">
        <f>[2]DB!$F$153</f>
        <v>0</v>
      </c>
      <c r="I178" s="163">
        <f>[2]DB!$G$153</f>
        <v>0</v>
      </c>
      <c r="J178" s="163" t="str">
        <f>[2]DB!$H$153</f>
        <v>s</v>
      </c>
      <c r="K178" s="163" t="str">
        <f>[2]DB!$I$153</f>
        <v>s</v>
      </c>
      <c r="L178" s="163" t="str">
        <f>[2]DB!$J$153</f>
        <v>s</v>
      </c>
      <c r="M178" s="163">
        <f>[2]DB!$K$153</f>
        <v>0</v>
      </c>
      <c r="N178" s="163" t="str">
        <f>[2]DB!$L$153</f>
        <v>s</v>
      </c>
      <c r="O178" s="163" t="str">
        <f>[2]DB!$M$153</f>
        <v>s</v>
      </c>
      <c r="P178" s="163" t="str">
        <f>[2]DB!$N$153</f>
        <v>s</v>
      </c>
      <c r="Q178" s="163">
        <f>[2]DB!$O$153</f>
        <v>0</v>
      </c>
      <c r="R178" s="163" t="str">
        <f>[2]DB!$P$153</f>
        <v>c</v>
      </c>
      <c r="S178" s="163" t="str">
        <f>[2]DB!$Q$153</f>
        <v>c</v>
      </c>
      <c r="T178" s="163" t="str">
        <f>[2]DB!$R$153</f>
        <v>c</v>
      </c>
      <c r="U178" s="163" t="str">
        <f>[2]DB!$S$153</f>
        <v>c</v>
      </c>
      <c r="V178" s="163" t="str">
        <f>[2]DB!$T$153</f>
        <v>c</v>
      </c>
      <c r="W178" s="163" t="str">
        <f>[2]DB!$U$153</f>
        <v>c</v>
      </c>
      <c r="X178" s="163" t="str">
        <f>[2]DB!$V$153</f>
        <v>c</v>
      </c>
      <c r="Y178" s="163" t="str">
        <f>[2]DB!$W$153</f>
        <v>c</v>
      </c>
      <c r="Z178" s="163" t="str">
        <f>[2]DB!$X$153</f>
        <v>c</v>
      </c>
      <c r="AA178" s="163" t="str">
        <f>[2]DB!$Y$153</f>
        <v>c</v>
      </c>
      <c r="AB178" s="163" t="str">
        <f>[2]DB!$Z$153</f>
        <v>c</v>
      </c>
      <c r="AC178" s="163" t="str">
        <f>[2]DB!$AA$153</f>
        <v>c</v>
      </c>
      <c r="AD178" s="163" t="str">
        <f>[2]DB!$AB$153</f>
        <v>c</v>
      </c>
      <c r="AE178" s="163" t="str">
        <f>[2]DB!$AC$153</f>
        <v>c</v>
      </c>
      <c r="AF178" s="163" t="str">
        <f>[2]DB!$AD$153</f>
        <v>c</v>
      </c>
      <c r="AG178" s="163" t="str">
        <f>[2]DB!$AE$153</f>
        <v>c</v>
      </c>
      <c r="AH178" s="163">
        <f>[2]DB!$AF$153</f>
        <v>0</v>
      </c>
      <c r="AI178" s="163">
        <f>[2]DB!$AG$153</f>
        <v>0</v>
      </c>
      <c r="AJ178" s="163">
        <f>[2]DB!$AH$153</f>
        <v>0</v>
      </c>
      <c r="AK178" s="163">
        <f>[2]DB!$AI$153</f>
        <v>0</v>
      </c>
      <c r="AL178" s="163">
        <f>[2]DB!$AJ$153</f>
        <v>0</v>
      </c>
      <c r="AM178" s="163">
        <f>[2]DB!$AK$153</f>
        <v>0</v>
      </c>
      <c r="AN178" s="163">
        <f>[2]DB!$AL$153</f>
        <v>0</v>
      </c>
      <c r="AO178" s="163">
        <f>[2]DB!$AM$153</f>
        <v>0</v>
      </c>
      <c r="AP178" s="163">
        <f>[2]DB!$AN$153</f>
        <v>0</v>
      </c>
      <c r="AQ178" s="163">
        <f>[2]DB!$AO$153</f>
        <v>0</v>
      </c>
      <c r="AR178" s="163">
        <f>[2]DB!$AP$153</f>
        <v>0</v>
      </c>
      <c r="AS178" s="163">
        <f>[2]DB!$AQ$153</f>
        <v>0</v>
      </c>
      <c r="AT178" s="163">
        <f>[2]DB!$AR$153</f>
        <v>0</v>
      </c>
      <c r="AU178" s="163">
        <f>[2]DB!$AS$153</f>
        <v>0</v>
      </c>
      <c r="AV178" s="163">
        <f>[2]DB!$AT$153</f>
        <v>0</v>
      </c>
      <c r="AW178" s="163">
        <f>[2]DB!$AU$153</f>
        <v>0</v>
      </c>
      <c r="AX178" s="163">
        <f>[2]DB!$AV$153</f>
        <v>0</v>
      </c>
      <c r="AY178" s="163">
        <f>[2]DB!$AW$153</f>
        <v>0</v>
      </c>
      <c r="AZ178" s="163">
        <f>[2]DB!$AX$153</f>
        <v>0</v>
      </c>
      <c r="BA178" s="163">
        <f>[2]DB!$AY$153</f>
        <v>0</v>
      </c>
      <c r="BB178" s="163">
        <f>[2]DB!$AZ$153</f>
        <v>0</v>
      </c>
      <c r="BC178" s="163">
        <f>[2]DB!$BA$153</f>
        <v>0</v>
      </c>
      <c r="BD178" s="163">
        <f>[2]DB!$BB$153</f>
        <v>0</v>
      </c>
      <c r="BE178" s="163">
        <f>[2]DB!$BC$153</f>
        <v>0</v>
      </c>
      <c r="BF178" s="163">
        <f>[2]DB!$BD$153</f>
        <v>0</v>
      </c>
      <c r="BG178" s="163">
        <f>[2]DB!$BE$153</f>
        <v>0</v>
      </c>
      <c r="BH178" s="163">
        <f>[2]DB!$BF$153</f>
        <v>0</v>
      </c>
      <c r="BI178" s="163">
        <f>[2]DB!$BG$153</f>
        <v>0</v>
      </c>
      <c r="BJ178" s="163">
        <f>[2]DB!$BH$153</f>
        <v>0</v>
      </c>
      <c r="BK178" s="163">
        <f>[2]DB!$BI$153</f>
        <v>0</v>
      </c>
      <c r="BL178" s="163">
        <f>[2]DB!$BJ$153</f>
        <v>0</v>
      </c>
      <c r="BM178" s="163">
        <f>[2]DB!$BK$153</f>
        <v>0</v>
      </c>
      <c r="BN178" s="163">
        <f>[2]DB!$BL$153</f>
        <v>0</v>
      </c>
      <c r="BO178" s="163">
        <f>[2]DB!$BM$153</f>
        <v>0</v>
      </c>
      <c r="BP178" s="163">
        <f>[2]DB!$BN$153</f>
        <v>0</v>
      </c>
      <c r="BQ178" s="163">
        <f>[2]DB!$BO$153</f>
        <v>0</v>
      </c>
      <c r="BR178" s="163">
        <f>[2]DB!$BP$153</f>
        <v>0</v>
      </c>
      <c r="BS178" s="163">
        <f>[2]DB!$BQ$153</f>
        <v>0</v>
      </c>
      <c r="BT178" s="163">
        <f>[2]DB!$BR$153</f>
        <v>0</v>
      </c>
      <c r="BU178" s="163">
        <f>[2]DB!$BS$153</f>
        <v>0</v>
      </c>
      <c r="BV178" s="163">
        <f>[2]DB!$BT$153</f>
        <v>0</v>
      </c>
      <c r="BW178" s="163">
        <f>[2]DB!$BU$153</f>
        <v>0</v>
      </c>
      <c r="BX178" s="163">
        <f>[2]DB!$BV$153</f>
        <v>0</v>
      </c>
      <c r="BY178" s="163">
        <f>[2]DB!$BW$153</f>
        <v>0</v>
      </c>
      <c r="BZ178" s="163">
        <f>[2]DB!$BX$153</f>
        <v>0</v>
      </c>
      <c r="CA178" s="163">
        <f>[2]DB!$BY$153</f>
        <v>0</v>
      </c>
      <c r="CB178" s="163">
        <f>[2]DB!$BZ$153</f>
        <v>0</v>
      </c>
      <c r="CC178" s="163">
        <f>[2]DB!$CA$153</f>
        <v>0</v>
      </c>
      <c r="CD178" s="163">
        <f>[2]DB!$CB$153</f>
        <v>0</v>
      </c>
      <c r="CE178" s="163">
        <f>[2]DB!$CC$153</f>
        <v>0</v>
      </c>
      <c r="CF178" s="163">
        <f>[2]DB!$CD$153</f>
        <v>0</v>
      </c>
      <c r="CG178" s="163">
        <f>[2]DB!$CE$153</f>
        <v>0</v>
      </c>
      <c r="CH178" s="163">
        <f>[2]DB!$CF$153</f>
        <v>0</v>
      </c>
      <c r="CI178" s="163">
        <f>[2]DB!$CG$153</f>
        <v>0</v>
      </c>
      <c r="CJ178" s="163">
        <f>[2]DB!$CH$153</f>
        <v>0</v>
      </c>
      <c r="CK178" s="163">
        <f>[2]DB!$CI$153</f>
        <v>0</v>
      </c>
      <c r="CL178" s="163">
        <f>[2]DB!$CJ$153</f>
        <v>0</v>
      </c>
      <c r="CM178" s="163">
        <f>[2]DB!$CK$153</f>
        <v>0</v>
      </c>
      <c r="CN178" s="163">
        <f>[2]DB!$CL$153</f>
        <v>0</v>
      </c>
      <c r="CO178" s="163">
        <f>[2]DB!$CM$153</f>
        <v>0</v>
      </c>
      <c r="CP178" s="163">
        <f>[2]DB!$CN$153</f>
        <v>0</v>
      </c>
      <c r="CQ178" s="163">
        <f>[2]DB!$CO$153</f>
        <v>0</v>
      </c>
      <c r="CR178" s="163">
        <f>[2]DB!$CP$153</f>
        <v>0</v>
      </c>
      <c r="CS178" s="163">
        <f>[2]DB!$CQ$153</f>
        <v>0</v>
      </c>
      <c r="CT178" s="163">
        <f>[2]DB!$CR$153</f>
        <v>0</v>
      </c>
      <c r="CU178" s="163">
        <f>[2]DB!$CS$153</f>
        <v>0</v>
      </c>
      <c r="CV178" s="163">
        <f>[2]DB!$CT$153</f>
        <v>0</v>
      </c>
      <c r="CW178" s="163">
        <f>[2]DB!$CU$153</f>
        <v>0</v>
      </c>
      <c r="CX178" s="163">
        <f>[2]DB!$CV$153</f>
        <v>0</v>
      </c>
      <c r="CY178" s="169">
        <f>[2]DB!$CW$153</f>
        <v>0</v>
      </c>
      <c r="CZ178" s="174"/>
      <c r="DA178" s="200"/>
      <c r="DB178" s="192"/>
    </row>
    <row r="179" spans="2:106 1641:1831" ht="20.100000000000001" customHeight="1" x14ac:dyDescent="0.25">
      <c r="B179" s="168"/>
      <c r="C179" s="783"/>
      <c r="D179" s="787"/>
      <c r="E179" s="791"/>
      <c r="F179" s="183" t="s">
        <v>81</v>
      </c>
      <c r="G179" s="155" t="str">
        <f>[2]DB!$E$154</f>
        <v>OPERATING</v>
      </c>
      <c r="H179" s="217">
        <f>[2]DB!$F$154</f>
        <v>0</v>
      </c>
      <c r="I179" s="217">
        <f>[2]DB!$G$154</f>
        <v>0</v>
      </c>
      <c r="J179" s="217">
        <f>[2]DB!$H$154</f>
        <v>0</v>
      </c>
      <c r="K179" s="217">
        <f>[2]DB!$I$154</f>
        <v>0</v>
      </c>
      <c r="L179" s="217">
        <f>[2]DB!$J$154</f>
        <v>0</v>
      </c>
      <c r="M179" s="217">
        <f>[2]DB!$K$154</f>
        <v>0</v>
      </c>
      <c r="N179" s="217">
        <f>[2]DB!$L$154</f>
        <v>0</v>
      </c>
      <c r="O179" s="217">
        <f>[2]DB!$M$154</f>
        <v>0</v>
      </c>
      <c r="P179" s="217">
        <f>[2]DB!$N$154</f>
        <v>0</v>
      </c>
      <c r="Q179" s="217">
        <f>[2]DB!$O$154</f>
        <v>0</v>
      </c>
      <c r="R179" s="217">
        <f>[2]DB!$P$154</f>
        <v>0</v>
      </c>
      <c r="S179" s="217">
        <f>[2]DB!$Q$154</f>
        <v>0</v>
      </c>
      <c r="T179" s="217">
        <f>[2]DB!$R$154</f>
        <v>0</v>
      </c>
      <c r="U179" s="217">
        <f>[2]DB!$S$154</f>
        <v>0</v>
      </c>
      <c r="V179" s="217">
        <f>[2]DB!$T$154</f>
        <v>0</v>
      </c>
      <c r="W179" s="217">
        <f>[2]DB!$U$154</f>
        <v>0</v>
      </c>
      <c r="X179" s="217">
        <f>[2]DB!$V$154</f>
        <v>0</v>
      </c>
      <c r="Y179" s="217">
        <f>[2]DB!$W$154</f>
        <v>0</v>
      </c>
      <c r="Z179" s="217" t="str">
        <f>[2]DB!$X$154</f>
        <v>s</v>
      </c>
      <c r="AA179" s="217" t="str">
        <f>[2]DB!$Y$154</f>
        <v>s</v>
      </c>
      <c r="AB179" s="217" t="str">
        <f>[2]DB!$Z$154</f>
        <v>s</v>
      </c>
      <c r="AC179" s="217" t="str">
        <f>[2]DB!$AA$154</f>
        <v>s</v>
      </c>
      <c r="AD179" s="217">
        <f>[2]DB!$AB$154</f>
        <v>0</v>
      </c>
      <c r="AE179" s="217" t="str">
        <f>[2]DB!$AC$154</f>
        <v>s</v>
      </c>
      <c r="AF179" s="217" t="str">
        <f>[2]DB!$AD$154</f>
        <v>s</v>
      </c>
      <c r="AG179" s="217" t="str">
        <f>[2]DB!$AE$154</f>
        <v>s</v>
      </c>
      <c r="AH179" s="217">
        <f>[2]DB!$AF$154</f>
        <v>0</v>
      </c>
      <c r="AI179" s="217" t="str">
        <f>[2]DB!$AG$154</f>
        <v>s</v>
      </c>
      <c r="AJ179" s="217" t="str">
        <f>[2]DB!$AH$154</f>
        <v>s</v>
      </c>
      <c r="AK179" s="217" t="str">
        <f>[2]DB!$AI$154</f>
        <v>s</v>
      </c>
      <c r="AL179" s="217">
        <f>[2]DB!$AJ$154</f>
        <v>0</v>
      </c>
      <c r="AM179" s="217" t="str">
        <f>[2]DB!$AK$154</f>
        <v>c</v>
      </c>
      <c r="AN179" s="217" t="str">
        <f>[2]DB!$AL$154</f>
        <v>c</v>
      </c>
      <c r="AO179" s="217" t="str">
        <f>[2]DB!$AM$154</f>
        <v>c</v>
      </c>
      <c r="AP179" s="217" t="str">
        <f>[2]DB!$AN$154</f>
        <v>c</v>
      </c>
      <c r="AQ179" s="217" t="str">
        <f>[2]DB!$AO$154</f>
        <v>c</v>
      </c>
      <c r="AR179" s="217" t="str">
        <f>[2]DB!$AP$154</f>
        <v>c</v>
      </c>
      <c r="AS179" s="217" t="str">
        <f>[2]DB!$AQ$154</f>
        <v>c</v>
      </c>
      <c r="AT179" s="217" t="str">
        <f>[2]DB!$AR$154</f>
        <v>c</v>
      </c>
      <c r="AU179" s="217" t="str">
        <f>[2]DB!$AS$154</f>
        <v>c</v>
      </c>
      <c r="AV179" s="217" t="str">
        <f>[2]DB!$AT$154</f>
        <v>c</v>
      </c>
      <c r="AW179" s="217" t="str">
        <f>[2]DB!$AU$154</f>
        <v>c</v>
      </c>
      <c r="AX179" s="217" t="str">
        <f>[2]DB!$AV$154</f>
        <v>c</v>
      </c>
      <c r="AY179" s="217" t="str">
        <f>[2]DB!$AW$154</f>
        <v>c</v>
      </c>
      <c r="AZ179" s="217" t="str">
        <f>[2]DB!$AX$154</f>
        <v>c</v>
      </c>
      <c r="BA179" s="217" t="str">
        <f>[2]DB!$AY$154</f>
        <v>c</v>
      </c>
      <c r="BB179" s="217" t="str">
        <f>[2]DB!$AZ$154</f>
        <v>c</v>
      </c>
      <c r="BC179" s="217">
        <f>[2]DB!$BA$154</f>
        <v>0</v>
      </c>
      <c r="BD179" s="217">
        <f>[2]DB!$BB$154</f>
        <v>0</v>
      </c>
      <c r="BE179" s="217">
        <f>[2]DB!$BC$154</f>
        <v>0</v>
      </c>
      <c r="BF179" s="217">
        <f>[2]DB!$BD$154</f>
        <v>0</v>
      </c>
      <c r="BG179" s="217" t="str">
        <f>[2]DB!$BE$154</f>
        <v>s</v>
      </c>
      <c r="BH179" s="217" t="str">
        <f>[2]DB!$BF$154</f>
        <v>s</v>
      </c>
      <c r="BI179" s="217" t="str">
        <f>[2]DB!$BG$154</f>
        <v>s</v>
      </c>
      <c r="BJ179" s="217" t="str">
        <f>[2]DB!$BH$154</f>
        <v>s</v>
      </c>
      <c r="BK179" s="217">
        <f>[2]DB!$BI$154</f>
        <v>0</v>
      </c>
      <c r="BL179" s="217" t="str">
        <f>[2]DB!$BJ$154</f>
        <v>s</v>
      </c>
      <c r="BM179" s="217" t="str">
        <f>[2]DB!$BK$154</f>
        <v>s</v>
      </c>
      <c r="BN179" s="217" t="str">
        <f>[2]DB!$BL$154</f>
        <v>s</v>
      </c>
      <c r="BO179" s="217">
        <f>[2]DB!$BM$154</f>
        <v>0</v>
      </c>
      <c r="BP179" s="217" t="str">
        <f>[2]DB!$BN$154</f>
        <v>s</v>
      </c>
      <c r="BQ179" s="217" t="str">
        <f>[2]DB!$BO$154</f>
        <v>s</v>
      </c>
      <c r="BR179" s="217" t="str">
        <f>[2]DB!$BP$154</f>
        <v>s</v>
      </c>
      <c r="BS179" s="217">
        <f>[2]DB!$BQ$154</f>
        <v>0</v>
      </c>
      <c r="BT179" s="217" t="str">
        <f>[2]DB!$BR$154</f>
        <v>c</v>
      </c>
      <c r="BU179" s="217" t="str">
        <f>[2]DB!$BS$154</f>
        <v>c</v>
      </c>
      <c r="BV179" s="217" t="str">
        <f>[2]DB!$BT$154</f>
        <v>c</v>
      </c>
      <c r="BW179" s="217" t="str">
        <f>[2]DB!$BU$154</f>
        <v>c</v>
      </c>
      <c r="BX179" s="217" t="str">
        <f>[2]DB!$BV$154</f>
        <v>c</v>
      </c>
      <c r="BY179" s="217" t="str">
        <f>[2]DB!$BW$154</f>
        <v>c</v>
      </c>
      <c r="BZ179" s="217" t="str">
        <f>[2]DB!$BX$154</f>
        <v>c</v>
      </c>
      <c r="CA179" s="217" t="str">
        <f>[2]DB!$BY$154</f>
        <v>c</v>
      </c>
      <c r="CB179" s="217" t="str">
        <f>[2]DB!$BZ$154</f>
        <v>c</v>
      </c>
      <c r="CC179" s="217" t="str">
        <f>[2]DB!$CA$154</f>
        <v>c</v>
      </c>
      <c r="CD179" s="217" t="str">
        <f>[2]DB!$CB$154</f>
        <v>c</v>
      </c>
      <c r="CE179" s="217" t="str">
        <f>[2]DB!$CC$154</f>
        <v>c</v>
      </c>
      <c r="CF179" s="217" t="str">
        <f>[2]DB!$CD$154</f>
        <v>c</v>
      </c>
      <c r="CG179" s="217" t="str">
        <f>[2]DB!$CE$154</f>
        <v>c</v>
      </c>
      <c r="CH179" s="217" t="str">
        <f>[2]DB!$CF$154</f>
        <v>c</v>
      </c>
      <c r="CI179" s="217" t="str">
        <f>[2]DB!$CG$154</f>
        <v>c</v>
      </c>
      <c r="CJ179" s="217">
        <f>[2]DB!$CH$154</f>
        <v>0</v>
      </c>
      <c r="CK179" s="217">
        <f>[2]DB!$CI$154</f>
        <v>0</v>
      </c>
      <c r="CL179" s="217">
        <f>[2]DB!$CJ$154</f>
        <v>0</v>
      </c>
      <c r="CM179" s="217">
        <f>[2]DB!$CK$154</f>
        <v>0</v>
      </c>
      <c r="CN179" s="217" t="str">
        <f>[2]DB!$CL$154</f>
        <v>s</v>
      </c>
      <c r="CO179" s="217" t="str">
        <f>[2]DB!$CM$154</f>
        <v>s</v>
      </c>
      <c r="CP179" s="217" t="str">
        <f>[2]DB!$CN$154</f>
        <v>s</v>
      </c>
      <c r="CQ179" s="217" t="str">
        <f>[2]DB!$CO$154</f>
        <v>s</v>
      </c>
      <c r="CR179" s="217">
        <f>[2]DB!$CP$154</f>
        <v>0</v>
      </c>
      <c r="CS179" s="217" t="str">
        <f>[2]DB!$CQ$154</f>
        <v>s</v>
      </c>
      <c r="CT179" s="217" t="str">
        <f>[2]DB!$CR$154</f>
        <v>s</v>
      </c>
      <c r="CU179" s="217" t="str">
        <f>[2]DB!$CS$154</f>
        <v>s</v>
      </c>
      <c r="CV179" s="217">
        <f>[2]DB!$CT$154</f>
        <v>0</v>
      </c>
      <c r="CW179" s="217" t="str">
        <f>[2]DB!$CU$154</f>
        <v>s</v>
      </c>
      <c r="CX179" s="217" t="str">
        <f>[2]DB!$CV$154</f>
        <v>s</v>
      </c>
      <c r="CY179" s="218" t="str">
        <f>[2]DB!$CW$154</f>
        <v>s</v>
      </c>
      <c r="CZ179" s="219"/>
      <c r="DA179" s="200"/>
      <c r="DB179" s="192"/>
    </row>
    <row r="180" spans="2:106 1641:1831" ht="20.100000000000001" customHeight="1" x14ac:dyDescent="0.25">
      <c r="B180" s="168"/>
      <c r="C180" s="783"/>
      <c r="D180" s="787" t="s">
        <v>82</v>
      </c>
      <c r="E180" s="791"/>
      <c r="F180" s="184" t="s">
        <v>83</v>
      </c>
      <c r="G180" s="156">
        <f>[2]DB!$E$155</f>
        <v>0</v>
      </c>
      <c r="H180" s="162" t="str">
        <f>[2]DB!$F$155</f>
        <v>ca</v>
      </c>
      <c r="I180" s="163" t="str">
        <f>[2]DB!$G$155</f>
        <v>ca</v>
      </c>
      <c r="J180" s="163" t="str">
        <f>[2]DB!$H$155</f>
        <v>ca</v>
      </c>
      <c r="K180" s="163" t="str">
        <f>[2]DB!$I$155</f>
        <v>ca</v>
      </c>
      <c r="L180" s="163" t="str">
        <f>[2]DB!$J$155</f>
        <v>ca</v>
      </c>
      <c r="M180" s="163" t="str">
        <f>[2]DB!$K$155</f>
        <v>ca</v>
      </c>
      <c r="N180" s="163" t="str">
        <f>[2]DB!$L$155</f>
        <v>ca</v>
      </c>
      <c r="O180" s="163" t="str">
        <f>[2]DB!$M$155</f>
        <v>ca</v>
      </c>
      <c r="P180" s="163" t="str">
        <f>[2]DB!$N$155</f>
        <v>ca</v>
      </c>
      <c r="Q180" s="163" t="str">
        <f>[2]DB!$O$155</f>
        <v>ca</v>
      </c>
      <c r="R180" s="163" t="str">
        <f>[2]DB!$P$155</f>
        <v>ca</v>
      </c>
      <c r="S180" s="163" t="str">
        <f>[2]DB!$Q$155</f>
        <v>ca</v>
      </c>
      <c r="T180" s="163" t="str">
        <f>[2]DB!$R$155</f>
        <v>ca</v>
      </c>
      <c r="U180" s="163" t="str">
        <f>[2]DB!$S$155</f>
        <v>ca</v>
      </c>
      <c r="V180" s="163" t="str">
        <f>[2]DB!$T$155</f>
        <v>ca</v>
      </c>
      <c r="W180" s="163" t="str">
        <f>[2]DB!$U$155</f>
        <v>ca</v>
      </c>
      <c r="X180" s="163" t="str">
        <f>[2]DB!$V$155</f>
        <v>ca</v>
      </c>
      <c r="Y180" s="163" t="str">
        <f>[2]DB!$W$155</f>
        <v>ca</v>
      </c>
      <c r="Z180" s="163">
        <f>[2]DB!$X$155</f>
        <v>0</v>
      </c>
      <c r="AA180" s="163">
        <f>[2]DB!$Y$155</f>
        <v>0</v>
      </c>
      <c r="AB180" s="163">
        <f>[2]DB!$Z$155</f>
        <v>0</v>
      </c>
      <c r="AC180" s="163">
        <f>[2]DB!$AA$155</f>
        <v>0</v>
      </c>
      <c r="AD180" s="163">
        <f>[2]DB!$AB$155</f>
        <v>0</v>
      </c>
      <c r="AE180" s="163">
        <f>[2]DB!$AC$155</f>
        <v>0</v>
      </c>
      <c r="AF180" s="163">
        <f>[2]DB!$AD$155</f>
        <v>0</v>
      </c>
      <c r="AG180" s="163">
        <f>[2]DB!$AE$155</f>
        <v>0</v>
      </c>
      <c r="AH180" s="163">
        <f>[2]DB!$AF$155</f>
        <v>0</v>
      </c>
      <c r="AI180" s="163">
        <f>[2]DB!$AG$155</f>
        <v>0</v>
      </c>
      <c r="AJ180" s="163">
        <f>[2]DB!$AH$155</f>
        <v>0</v>
      </c>
      <c r="AK180" s="163">
        <f>[2]DB!$AI$155</f>
        <v>0</v>
      </c>
      <c r="AL180" s="163">
        <f>[2]DB!$AJ$155</f>
        <v>0</v>
      </c>
      <c r="AM180" s="163">
        <f>[2]DB!$AK$155</f>
        <v>0</v>
      </c>
      <c r="AN180" s="163">
        <f>[2]DB!$AL$155</f>
        <v>0</v>
      </c>
      <c r="AO180" s="163">
        <f>[2]DB!$AM$155</f>
        <v>0</v>
      </c>
      <c r="AP180" s="163">
        <f>[2]DB!$AN$155</f>
        <v>0</v>
      </c>
      <c r="AQ180" s="163">
        <f>[2]DB!$AO$155</f>
        <v>0</v>
      </c>
      <c r="AR180" s="163">
        <f>[2]DB!$AP$155</f>
        <v>0</v>
      </c>
      <c r="AS180" s="163">
        <f>[2]DB!$AQ$155</f>
        <v>0</v>
      </c>
      <c r="AT180" s="163">
        <f>[2]DB!$AR$155</f>
        <v>0</v>
      </c>
      <c r="AU180" s="163">
        <f>[2]DB!$AS$155</f>
        <v>0</v>
      </c>
      <c r="AV180" s="163">
        <f>[2]DB!$AT$155</f>
        <v>0</v>
      </c>
      <c r="AW180" s="163">
        <f>[2]DB!$AU$155</f>
        <v>0</v>
      </c>
      <c r="AX180" s="163">
        <f>[2]DB!$AV$155</f>
        <v>0</v>
      </c>
      <c r="AY180" s="163">
        <f>[2]DB!$AW$155</f>
        <v>0</v>
      </c>
      <c r="AZ180" s="163">
        <f>[2]DB!$AX$155</f>
        <v>0</v>
      </c>
      <c r="BA180" s="163">
        <f>[2]DB!$AY$155</f>
        <v>0</v>
      </c>
      <c r="BB180" s="163">
        <f>[2]DB!$AZ$155</f>
        <v>0</v>
      </c>
      <c r="BC180" s="163">
        <f>[2]DB!$BA$155</f>
        <v>0</v>
      </c>
      <c r="BD180" s="163">
        <f>[2]DB!$BB$155</f>
        <v>0</v>
      </c>
      <c r="BE180" s="163">
        <f>[2]DB!$BC$155</f>
        <v>0</v>
      </c>
      <c r="BF180" s="163">
        <f>[2]DB!$BD$155</f>
        <v>0</v>
      </c>
      <c r="BG180" s="163">
        <f>[2]DB!$BE$155</f>
        <v>0</v>
      </c>
      <c r="BH180" s="163">
        <f>[2]DB!$BF$155</f>
        <v>0</v>
      </c>
      <c r="BI180" s="163">
        <f>[2]DB!$BG$155</f>
        <v>0</v>
      </c>
      <c r="BJ180" s="163">
        <f>[2]DB!$BH$155</f>
        <v>0</v>
      </c>
      <c r="BK180" s="163">
        <f>[2]DB!$BI$155</f>
        <v>0</v>
      </c>
      <c r="BL180" s="163">
        <f>[2]DB!$BJ$155</f>
        <v>0</v>
      </c>
      <c r="BM180" s="163">
        <f>[2]DB!$BK$155</f>
        <v>0</v>
      </c>
      <c r="BN180" s="163">
        <f>[2]DB!$BL$155</f>
        <v>0</v>
      </c>
      <c r="BO180" s="163">
        <f>[2]DB!$BM$155</f>
        <v>0</v>
      </c>
      <c r="BP180" s="163">
        <f>[2]DB!$BN$155</f>
        <v>0</v>
      </c>
      <c r="BQ180" s="163">
        <f>[2]DB!$BO$155</f>
        <v>0</v>
      </c>
      <c r="BR180" s="163">
        <f>[2]DB!$BP$155</f>
        <v>0</v>
      </c>
      <c r="BS180" s="163">
        <f>[2]DB!$BQ$155</f>
        <v>0</v>
      </c>
      <c r="BT180" s="163">
        <f>[2]DB!$BR$155</f>
        <v>0</v>
      </c>
      <c r="BU180" s="163">
        <f>[2]DB!$BS$155</f>
        <v>0</v>
      </c>
      <c r="BV180" s="163">
        <f>[2]DB!$BT$155</f>
        <v>0</v>
      </c>
      <c r="BW180" s="163">
        <f>[2]DB!$BU$155</f>
        <v>0</v>
      </c>
      <c r="BX180" s="163">
        <f>[2]DB!$BV$155</f>
        <v>0</v>
      </c>
      <c r="BY180" s="163">
        <f>[2]DB!$BW$155</f>
        <v>0</v>
      </c>
      <c r="BZ180" s="163">
        <f>[2]DB!$BX$155</f>
        <v>0</v>
      </c>
      <c r="CA180" s="163">
        <f>[2]DB!$BY$155</f>
        <v>0</v>
      </c>
      <c r="CB180" s="163">
        <f>[2]DB!$BZ$155</f>
        <v>0</v>
      </c>
      <c r="CC180" s="163">
        <f>[2]DB!$CA$155</f>
        <v>0</v>
      </c>
      <c r="CD180" s="163">
        <f>[2]DB!$CB$155</f>
        <v>0</v>
      </c>
      <c r="CE180" s="163">
        <f>[2]DB!$CC$155</f>
        <v>0</v>
      </c>
      <c r="CF180" s="163">
        <f>[2]DB!$CD$155</f>
        <v>0</v>
      </c>
      <c r="CG180" s="163">
        <f>[2]DB!$CE$155</f>
        <v>0</v>
      </c>
      <c r="CH180" s="163">
        <f>[2]DB!$CF$155</f>
        <v>0</v>
      </c>
      <c r="CI180" s="163">
        <f>[2]DB!$CG$155</f>
        <v>0</v>
      </c>
      <c r="CJ180" s="163">
        <f>[2]DB!$CH$155</f>
        <v>0</v>
      </c>
      <c r="CK180" s="163">
        <f>[2]DB!$CI$155</f>
        <v>0</v>
      </c>
      <c r="CL180" s="163">
        <f>[2]DB!$CJ$155</f>
        <v>0</v>
      </c>
      <c r="CM180" s="163">
        <f>[2]DB!$CK$155</f>
        <v>0</v>
      </c>
      <c r="CN180" s="163" t="str">
        <f>[2]DB!$CL$155</f>
        <v>r</v>
      </c>
      <c r="CO180" s="163" t="str">
        <f>[2]DB!$CM$155</f>
        <v>r</v>
      </c>
      <c r="CP180" s="163" t="str">
        <f>[2]DB!$CN$155</f>
        <v>r</v>
      </c>
      <c r="CQ180" s="163" t="str">
        <f>[2]DB!$CO$155</f>
        <v>r</v>
      </c>
      <c r="CR180" s="163" t="str">
        <f>[2]DB!$CP$155</f>
        <v>r</v>
      </c>
      <c r="CS180" s="163" t="str">
        <f>[2]DB!$CQ$155</f>
        <v>r</v>
      </c>
      <c r="CT180" s="163" t="str">
        <f>[2]DB!$CR$155</f>
        <v>r</v>
      </c>
      <c r="CU180" s="163" t="str">
        <f>[2]DB!$CS$155</f>
        <v>r</v>
      </c>
      <c r="CV180" s="163" t="str">
        <f>[2]DB!$CT$155</f>
        <v>r</v>
      </c>
      <c r="CW180" s="163" t="str">
        <f>[2]DB!$CU$155</f>
        <v>r</v>
      </c>
      <c r="CX180" s="163" t="str">
        <f>[2]DB!$CV$155</f>
        <v>r</v>
      </c>
      <c r="CY180" s="169" t="str">
        <f>[2]DB!$CW$155</f>
        <v>r</v>
      </c>
      <c r="CZ180" s="174"/>
      <c r="DA180" s="200"/>
      <c r="DB180" s="192"/>
    </row>
    <row r="181" spans="2:106 1641:1831" ht="20.100000000000001" customHeight="1" thickBot="1" x14ac:dyDescent="0.3">
      <c r="B181" s="168"/>
      <c r="C181" s="784"/>
      <c r="D181" s="792"/>
      <c r="E181" s="793"/>
      <c r="F181" s="187" t="s">
        <v>84</v>
      </c>
      <c r="G181" s="188">
        <f>[2]DB!$E$156</f>
        <v>0</v>
      </c>
      <c r="H181" s="178">
        <f>[2]DB!$F$156</f>
        <v>0</v>
      </c>
      <c r="I181" s="178">
        <f>[2]DB!$G$156</f>
        <v>0</v>
      </c>
      <c r="J181" s="178">
        <f>[2]DB!$H$156</f>
        <v>0</v>
      </c>
      <c r="K181" s="178">
        <f>[2]DB!$I$156</f>
        <v>0</v>
      </c>
      <c r="L181" s="178">
        <f>[2]DB!$J$156</f>
        <v>0</v>
      </c>
      <c r="M181" s="178">
        <f>[2]DB!$K$156</f>
        <v>0</v>
      </c>
      <c r="N181" s="178">
        <f>[2]DB!$L$156</f>
        <v>0</v>
      </c>
      <c r="O181" s="178">
        <f>[2]DB!$M$156</f>
        <v>0</v>
      </c>
      <c r="P181" s="178">
        <f>[2]DB!$N$156</f>
        <v>0</v>
      </c>
      <c r="Q181" s="178">
        <f>[2]DB!$O$156</f>
        <v>0</v>
      </c>
      <c r="R181" s="178">
        <f>[2]DB!$P$156</f>
        <v>0</v>
      </c>
      <c r="S181" s="178">
        <f>[2]DB!$Q$156</f>
        <v>0</v>
      </c>
      <c r="T181" s="178">
        <f>[2]DB!$R$156</f>
        <v>0</v>
      </c>
      <c r="U181" s="178">
        <f>[2]DB!$S$156</f>
        <v>0</v>
      </c>
      <c r="V181" s="178">
        <f>[2]DB!$T$156</f>
        <v>0</v>
      </c>
      <c r="W181" s="178">
        <f>[2]DB!$U$156</f>
        <v>0</v>
      </c>
      <c r="X181" s="178">
        <f>[2]DB!$V$156</f>
        <v>0</v>
      </c>
      <c r="Y181" s="178">
        <f>[2]DB!$W$156</f>
        <v>0</v>
      </c>
      <c r="Z181" s="178">
        <f>[2]DB!$X$156</f>
        <v>0</v>
      </c>
      <c r="AA181" s="178">
        <f>[2]DB!$Y$156</f>
        <v>0</v>
      </c>
      <c r="AB181" s="178">
        <f>[2]DB!$Z$156</f>
        <v>0</v>
      </c>
      <c r="AC181" s="178">
        <f>[2]DB!$AA$156</f>
        <v>0</v>
      </c>
      <c r="AD181" s="178">
        <f>[2]DB!$AB$156</f>
        <v>0</v>
      </c>
      <c r="AE181" s="178">
        <f>[2]DB!$AC$156</f>
        <v>0</v>
      </c>
      <c r="AF181" s="178">
        <f>[2]DB!$AD$156</f>
        <v>0</v>
      </c>
      <c r="AG181" s="178">
        <f>[2]DB!$AE$156</f>
        <v>0</v>
      </c>
      <c r="AH181" s="178">
        <f>[2]DB!$AF$156</f>
        <v>0</v>
      </c>
      <c r="AI181" s="178">
        <f>[2]DB!$AG$156</f>
        <v>0</v>
      </c>
      <c r="AJ181" s="178">
        <f>[2]DB!$AH$156</f>
        <v>0</v>
      </c>
      <c r="AK181" s="178">
        <f>[2]DB!$AI$156</f>
        <v>0</v>
      </c>
      <c r="AL181" s="178" t="str">
        <f>[2]DB!$AJ$156</f>
        <v>r</v>
      </c>
      <c r="AM181" s="178" t="str">
        <f>[2]DB!$AK$156</f>
        <v>r</v>
      </c>
      <c r="AN181" s="178" t="str">
        <f>[2]DB!$AL$156</f>
        <v>r</v>
      </c>
      <c r="AO181" s="178" t="str">
        <f>[2]DB!$AM$156</f>
        <v>r</v>
      </c>
      <c r="AP181" s="178" t="str">
        <f>[2]DB!$AN$156</f>
        <v>r</v>
      </c>
      <c r="AQ181" s="178" t="str">
        <f>[2]DB!$AO$156</f>
        <v>r</v>
      </c>
      <c r="AR181" s="178" t="str">
        <f>[2]DB!$AP$156</f>
        <v>r</v>
      </c>
      <c r="AS181" s="178" t="str">
        <f>[2]DB!$AQ$156</f>
        <v>r</v>
      </c>
      <c r="AT181" s="178" t="str">
        <f>[2]DB!$AR$156</f>
        <v>r</v>
      </c>
      <c r="AU181" s="178" t="str">
        <f>[2]DB!$AS$156</f>
        <v>r</v>
      </c>
      <c r="AV181" s="178" t="str">
        <f>[2]DB!$AT$156</f>
        <v>r</v>
      </c>
      <c r="AW181" s="178" t="str">
        <f>[2]DB!$AU$156</f>
        <v>r</v>
      </c>
      <c r="AX181" s="178" t="str">
        <f>[2]DB!$AV$156</f>
        <v>r</v>
      </c>
      <c r="AY181" s="178" t="str">
        <f>[2]DB!$AW$156</f>
        <v>r</v>
      </c>
      <c r="AZ181" s="178" t="str">
        <f>[2]DB!$AX$156</f>
        <v>r</v>
      </c>
      <c r="BA181" s="178" t="str">
        <f>[2]DB!$AY$156</f>
        <v>r</v>
      </c>
      <c r="BB181" s="178" t="str">
        <f>[2]DB!$AZ$156</f>
        <v>r</v>
      </c>
      <c r="BC181" s="178" t="str">
        <f>[2]DB!$BA$156</f>
        <v>r</v>
      </c>
      <c r="BD181" s="178" t="str">
        <f>[2]DB!$BB$156</f>
        <v>r</v>
      </c>
      <c r="BE181" s="178" t="str">
        <f>[2]DB!$BC$156</f>
        <v>r</v>
      </c>
      <c r="BF181" s="178" t="str">
        <f>[2]DB!$BD$156</f>
        <v>r</v>
      </c>
      <c r="BG181" s="178" t="str">
        <f>[2]DB!$BE$156</f>
        <v>r</v>
      </c>
      <c r="BH181" s="178" t="str">
        <f>[2]DB!$BF$156</f>
        <v>r</v>
      </c>
      <c r="BI181" s="178" t="str">
        <f>[2]DB!$BG$156</f>
        <v>r</v>
      </c>
      <c r="BJ181" s="178">
        <f>[2]DB!$BH$156</f>
        <v>0</v>
      </c>
      <c r="BK181" s="178">
        <f>[2]DB!$BI$156</f>
        <v>0</v>
      </c>
      <c r="BL181" s="178" t="str">
        <f>[2]DB!$BJ$156</f>
        <v>ca</v>
      </c>
      <c r="BM181" s="178" t="str">
        <f>[2]DB!$BK$156</f>
        <v>ca</v>
      </c>
      <c r="BN181" s="178" t="str">
        <f>[2]DB!$BL$156</f>
        <v>ca</v>
      </c>
      <c r="BO181" s="178" t="str">
        <f>[2]DB!$BM$156</f>
        <v>ca</v>
      </c>
      <c r="BP181" s="178" t="str">
        <f>[2]DB!$BN$156</f>
        <v>ca</v>
      </c>
      <c r="BQ181" s="178" t="str">
        <f>[2]DB!$BO$156</f>
        <v>ca</v>
      </c>
      <c r="BR181" s="178" t="str">
        <f>[2]DB!$BP$156</f>
        <v>ca</v>
      </c>
      <c r="BS181" s="178" t="str">
        <f>[2]DB!$BQ$156</f>
        <v>ca</v>
      </c>
      <c r="BT181" s="178" t="str">
        <f>[2]DB!$BR$156</f>
        <v>ca</v>
      </c>
      <c r="BU181" s="178" t="str">
        <f>[2]DB!$BS$156</f>
        <v>ca</v>
      </c>
      <c r="BV181" s="178" t="str">
        <f>[2]DB!$BT$156</f>
        <v>ca</v>
      </c>
      <c r="BW181" s="178" t="str">
        <f>[2]DB!$BU$156</f>
        <v>ca</v>
      </c>
      <c r="BX181" s="178" t="str">
        <f>[2]DB!$BV$156</f>
        <v>ca</v>
      </c>
      <c r="BY181" s="178" t="str">
        <f>[2]DB!$BW$156</f>
        <v>ca</v>
      </c>
      <c r="BZ181" s="178" t="str">
        <f>[2]DB!$BX$156</f>
        <v>ca</v>
      </c>
      <c r="CA181" s="178" t="str">
        <f>[2]DB!$BY$156</f>
        <v>ca</v>
      </c>
      <c r="CB181" s="178" t="str">
        <f>[2]DB!$BZ$156</f>
        <v>ca</v>
      </c>
      <c r="CC181" s="178" t="str">
        <f>[2]DB!$CA$156</f>
        <v>ca</v>
      </c>
      <c r="CD181" s="178" t="str">
        <f>[2]DB!$CB$156</f>
        <v>ca</v>
      </c>
      <c r="CE181" s="178" t="str">
        <f>[2]DB!$CC$156</f>
        <v>ca</v>
      </c>
      <c r="CF181" s="178" t="str">
        <f>[2]DB!$CD$156</f>
        <v>ca</v>
      </c>
      <c r="CG181" s="178" t="str">
        <f>[2]DB!$CE$156</f>
        <v>ca</v>
      </c>
      <c r="CH181" s="178" t="str">
        <f>[2]DB!$CF$156</f>
        <v>ca</v>
      </c>
      <c r="CI181" s="178" t="str">
        <f>[2]DB!$CG$156</f>
        <v>ca</v>
      </c>
      <c r="CJ181" s="178">
        <f>[2]DB!$CH$156</f>
        <v>0</v>
      </c>
      <c r="CK181" s="178">
        <f>[2]DB!$CI$156</f>
        <v>0</v>
      </c>
      <c r="CL181" s="178">
        <f>[2]DB!$CJ$156</f>
        <v>0</v>
      </c>
      <c r="CM181" s="178">
        <f>[2]DB!$CK$156</f>
        <v>0</v>
      </c>
      <c r="CN181" s="178">
        <f>[2]DB!$CL$156</f>
        <v>0</v>
      </c>
      <c r="CO181" s="178">
        <f>[2]DB!$CM$156</f>
        <v>0</v>
      </c>
      <c r="CP181" s="178">
        <f>[2]DB!$CN$156</f>
        <v>0</v>
      </c>
      <c r="CQ181" s="178">
        <f>[2]DB!$CO$156</f>
        <v>0</v>
      </c>
      <c r="CR181" s="178">
        <f>[2]DB!$CP$156</f>
        <v>0</v>
      </c>
      <c r="CS181" s="178">
        <f>[2]DB!$CQ$156</f>
        <v>0</v>
      </c>
      <c r="CT181" s="178">
        <f>[2]DB!$CR$156</f>
        <v>0</v>
      </c>
      <c r="CU181" s="178">
        <f>[2]DB!$CS$156</f>
        <v>0</v>
      </c>
      <c r="CV181" s="178">
        <f>[2]DB!$CT$156</f>
        <v>0</v>
      </c>
      <c r="CW181" s="178">
        <f>[2]DB!$CU$156</f>
        <v>0</v>
      </c>
      <c r="CX181" s="178">
        <f>[2]DB!$CV$156</f>
        <v>0</v>
      </c>
      <c r="CY181" s="179">
        <f>[2]DB!$CW$156</f>
        <v>0</v>
      </c>
      <c r="CZ181" s="180"/>
      <c r="DA181" s="200"/>
      <c r="DB181" s="192"/>
    </row>
    <row r="182" spans="2:106 1641:1831" ht="20.100000000000001" customHeight="1" x14ac:dyDescent="0.25">
      <c r="B182" s="168"/>
      <c r="C182" s="795">
        <v>18</v>
      </c>
      <c r="D182" s="796" t="s">
        <v>237</v>
      </c>
      <c r="E182" s="797"/>
      <c r="F182" s="189" t="s">
        <v>89</v>
      </c>
      <c r="G182" s="190" t="s">
        <v>91</v>
      </c>
      <c r="H182" s="798">
        <f>[2]DB!$F$157</f>
        <v>80</v>
      </c>
      <c r="I182" s="799"/>
      <c r="J182" s="799">
        <f>[2]DB!$H$157</f>
        <v>80</v>
      </c>
      <c r="K182" s="799"/>
      <c r="L182" s="799">
        <f>[2]DB!$J$157</f>
        <v>80</v>
      </c>
      <c r="M182" s="799"/>
      <c r="N182" s="799">
        <f>[2]DB!$L$157</f>
        <v>80</v>
      </c>
      <c r="O182" s="799"/>
      <c r="P182" s="799">
        <f>[2]DB!$N$157</f>
        <v>80</v>
      </c>
      <c r="Q182" s="799"/>
      <c r="R182" s="799">
        <f>[2]DB!$P$157</f>
        <v>80</v>
      </c>
      <c r="S182" s="799"/>
      <c r="T182" s="799">
        <f>[2]DB!$R$157</f>
        <v>80</v>
      </c>
      <c r="U182" s="799"/>
      <c r="V182" s="799">
        <f>[2]DB!$T$157</f>
        <v>80</v>
      </c>
      <c r="W182" s="799"/>
      <c r="X182" s="799">
        <f>[2]DB!$V$157</f>
        <v>80</v>
      </c>
      <c r="Y182" s="799"/>
      <c r="Z182" s="799">
        <f>[2]DB!$X$157</f>
        <v>80</v>
      </c>
      <c r="AA182" s="799"/>
      <c r="AB182" s="799">
        <f>[2]DB!$Z$157</f>
        <v>80</v>
      </c>
      <c r="AC182" s="799"/>
      <c r="AD182" s="799">
        <f>[2]DB!$AB$157</f>
        <v>80</v>
      </c>
      <c r="AE182" s="799"/>
      <c r="AF182" s="799">
        <f>[2]DB!$AD$157</f>
        <v>80</v>
      </c>
      <c r="AG182" s="799"/>
      <c r="AH182" s="799">
        <f>[2]DB!$AF$157</f>
        <v>80</v>
      </c>
      <c r="AI182" s="799"/>
      <c r="AJ182" s="799">
        <f>[2]DB!$AH$157</f>
        <v>0</v>
      </c>
      <c r="AK182" s="799"/>
      <c r="AL182" s="799">
        <f>[2]DB!$AJ$157</f>
        <v>80</v>
      </c>
      <c r="AM182" s="799"/>
      <c r="AN182" s="799">
        <f>[2]DB!$AL$157</f>
        <v>80</v>
      </c>
      <c r="AO182" s="799"/>
      <c r="AP182" s="799">
        <f>[2]DB!$AN$157</f>
        <v>80</v>
      </c>
      <c r="AQ182" s="799"/>
      <c r="AR182" s="799">
        <f>[2]DB!$AP$157</f>
        <v>80</v>
      </c>
      <c r="AS182" s="799"/>
      <c r="AT182" s="799">
        <f>[2]DB!$AR$157</f>
        <v>80</v>
      </c>
      <c r="AU182" s="799"/>
      <c r="AV182" s="799">
        <f>[2]DB!$AT$157</f>
        <v>80</v>
      </c>
      <c r="AW182" s="799"/>
      <c r="AX182" s="799">
        <f>[2]DB!$AV$157</f>
        <v>80</v>
      </c>
      <c r="AY182" s="799"/>
      <c r="AZ182" s="799">
        <f>[2]DB!$AX$157</f>
        <v>80</v>
      </c>
      <c r="BA182" s="799"/>
      <c r="BB182" s="799">
        <f>[2]DB!$AZ$157</f>
        <v>80</v>
      </c>
      <c r="BC182" s="799"/>
      <c r="BD182" s="799">
        <f>[2]DB!$BB$157</f>
        <v>80</v>
      </c>
      <c r="BE182" s="799"/>
      <c r="BF182" s="799">
        <f>[2]DB!$BD$157</f>
        <v>80</v>
      </c>
      <c r="BG182" s="799"/>
      <c r="BH182" s="799">
        <f>[2]DB!$BF$157</f>
        <v>80</v>
      </c>
      <c r="BI182" s="799"/>
      <c r="BJ182" s="799">
        <f>[2]DB!$BH$157</f>
        <v>80</v>
      </c>
      <c r="BK182" s="799"/>
      <c r="BL182" s="799">
        <f>[2]DB!$BJ$157</f>
        <v>80</v>
      </c>
      <c r="BM182" s="799"/>
      <c r="BN182" s="799">
        <f>[2]DB!$BL$157</f>
        <v>80</v>
      </c>
      <c r="BO182" s="799"/>
      <c r="BP182" s="799">
        <f>[2]DB!$BN$157</f>
        <v>80</v>
      </c>
      <c r="BQ182" s="799"/>
      <c r="BR182" s="799">
        <f>[2]DB!$BP$157</f>
        <v>80</v>
      </c>
      <c r="BS182" s="799"/>
      <c r="BT182" s="799">
        <f>[2]DB!$BR$157</f>
        <v>80</v>
      </c>
      <c r="BU182" s="799"/>
      <c r="BV182" s="799">
        <f>[2]DB!$BT$157</f>
        <v>80</v>
      </c>
      <c r="BW182" s="799"/>
      <c r="BX182" s="799">
        <f>[2]DB!$BV$157</f>
        <v>80</v>
      </c>
      <c r="BY182" s="799"/>
      <c r="BZ182" s="799">
        <f>[2]DB!$BX$157</f>
        <v>80</v>
      </c>
      <c r="CA182" s="799"/>
      <c r="CB182" s="799">
        <f>[2]DB!$BZ$157</f>
        <v>80</v>
      </c>
      <c r="CC182" s="799"/>
      <c r="CD182" s="799">
        <f>[2]DB!$CB$157</f>
        <v>80</v>
      </c>
      <c r="CE182" s="799"/>
      <c r="CF182" s="799">
        <f>[2]DB!$CD$157</f>
        <v>80</v>
      </c>
      <c r="CG182" s="799"/>
      <c r="CH182" s="799">
        <f>[2]DB!$CF$157</f>
        <v>80</v>
      </c>
      <c r="CI182" s="799"/>
      <c r="CJ182" s="799">
        <f>[2]DB!$CH$157</f>
        <v>80</v>
      </c>
      <c r="CK182" s="799"/>
      <c r="CL182" s="799">
        <f>[2]DB!$CJ$157</f>
        <v>80</v>
      </c>
      <c r="CM182" s="799"/>
      <c r="CN182" s="799">
        <f>[2]DB!$CL$157</f>
        <v>80</v>
      </c>
      <c r="CO182" s="799"/>
      <c r="CP182" s="799">
        <f>[2]DB!$CN$157</f>
        <v>80</v>
      </c>
      <c r="CQ182" s="799"/>
      <c r="CR182" s="799">
        <f>[2]DB!$CP$157</f>
        <v>80</v>
      </c>
      <c r="CS182" s="799"/>
      <c r="CT182" s="799">
        <f>[2]DB!$CR$157</f>
        <v>80</v>
      </c>
      <c r="CU182" s="799"/>
      <c r="CV182" s="799">
        <f>[2]DB!$CT$157</f>
        <v>80</v>
      </c>
      <c r="CW182" s="799"/>
      <c r="CX182" s="799">
        <f>[2]DB!$CV$157</f>
        <v>80</v>
      </c>
      <c r="CY182" s="800"/>
      <c r="CZ182" s="177"/>
      <c r="DA182" s="200"/>
      <c r="DB182" s="192"/>
      <c r="BKC182" s="3">
        <f>[3]DB!$BJZ$202</f>
        <v>0</v>
      </c>
      <c r="BKE182" s="3">
        <f>[3]DB!$BKB$202</f>
        <v>0</v>
      </c>
      <c r="BKG182" s="3">
        <f>[3]DB!$BKD$202</f>
        <v>0</v>
      </c>
      <c r="BKI182" s="3">
        <f>[3]DB!$BKF$202</f>
        <v>0</v>
      </c>
      <c r="BKK182" s="3">
        <f>[3]DB!$BKH$202</f>
        <v>0</v>
      </c>
      <c r="BKM182" s="3">
        <f>[3]DB!$BKJ$202</f>
        <v>0</v>
      </c>
      <c r="BKO182" s="3">
        <f>[3]DB!$BKL$202</f>
        <v>0</v>
      </c>
      <c r="BKQ182" s="3">
        <f>[3]DB!$BKN$202</f>
        <v>0</v>
      </c>
      <c r="BKS182" s="3">
        <f>[3]DB!$BKP$202</f>
        <v>0</v>
      </c>
      <c r="BKU182" s="3">
        <f>[3]DB!$BKR$202</f>
        <v>0</v>
      </c>
      <c r="BKW182" s="3">
        <f>[3]DB!$BKT$202</f>
        <v>0</v>
      </c>
      <c r="BKY182" s="3">
        <f>[3]DB!$BKV$202</f>
        <v>0</v>
      </c>
      <c r="BLA182" s="3">
        <f>[3]DB!$BKX$202</f>
        <v>0</v>
      </c>
      <c r="BLC182" s="3">
        <f>[3]DB!$BKZ$202</f>
        <v>0</v>
      </c>
      <c r="BLE182" s="3">
        <f>[3]DB!$BLB$202</f>
        <v>0</v>
      </c>
      <c r="BLG182" s="3">
        <f>[3]DB!$BLD$202</f>
        <v>0</v>
      </c>
      <c r="BLI182" s="3">
        <f>[3]DB!$BLF$202</f>
        <v>0</v>
      </c>
      <c r="BLK182" s="3">
        <f>[3]DB!$BLH$202</f>
        <v>0</v>
      </c>
      <c r="BLM182" s="3">
        <f>[3]DB!$BLJ$202</f>
        <v>0</v>
      </c>
      <c r="BLO182" s="3">
        <f>[3]DB!$BLL$202</f>
        <v>0</v>
      </c>
      <c r="BLQ182" s="3">
        <f>[3]DB!$BLN$202</f>
        <v>0</v>
      </c>
      <c r="BLS182" s="3">
        <f>[3]DB!$BLP$202</f>
        <v>0</v>
      </c>
      <c r="BLU182" s="3">
        <f>[3]DB!$BLR$202</f>
        <v>0</v>
      </c>
      <c r="BLW182" s="3">
        <f>[3]DB!$BLT$202</f>
        <v>0</v>
      </c>
      <c r="BLY182" s="3">
        <f>[3]DB!$BLV$202</f>
        <v>0</v>
      </c>
      <c r="BMA182" s="3">
        <f>[3]DB!$BLX$202</f>
        <v>0</v>
      </c>
      <c r="BMC182" s="3">
        <f>[3]DB!$BLZ$202</f>
        <v>0</v>
      </c>
      <c r="BME182" s="3">
        <f>[3]DB!$BMB$202</f>
        <v>0</v>
      </c>
      <c r="BMG182" s="3">
        <f>[3]DB!$BMD$202</f>
        <v>0</v>
      </c>
      <c r="BMI182" s="3">
        <f>[3]DB!$BMF$202</f>
        <v>0</v>
      </c>
      <c r="BMK182" s="3">
        <f>[3]DB!$BMH$202</f>
        <v>0</v>
      </c>
      <c r="BMM182" s="3">
        <f>[3]DB!$BMJ$202</f>
        <v>0</v>
      </c>
      <c r="BMO182" s="3">
        <f>[3]DB!$BML$202</f>
        <v>0</v>
      </c>
      <c r="BMQ182" s="3">
        <f>[3]DB!$BMN$202</f>
        <v>0</v>
      </c>
      <c r="BMS182" s="3">
        <f>[3]DB!$BMP$202</f>
        <v>0</v>
      </c>
      <c r="BMU182" s="3">
        <f>[3]DB!$BMR$202</f>
        <v>0</v>
      </c>
      <c r="BMW182" s="3">
        <f>[3]DB!$BMT$202</f>
        <v>0</v>
      </c>
      <c r="BMY182" s="3">
        <f>[3]DB!$BMV$202</f>
        <v>0</v>
      </c>
      <c r="BNA182" s="3">
        <f>[3]DB!$BMX$202</f>
        <v>0</v>
      </c>
      <c r="BNC182" s="3">
        <f>[3]DB!$BMZ$202</f>
        <v>0</v>
      </c>
      <c r="BNE182" s="3">
        <f>[3]DB!$BNB$202</f>
        <v>0</v>
      </c>
      <c r="BNG182" s="3">
        <f>[3]DB!$BND$202</f>
        <v>0</v>
      </c>
      <c r="BNI182" s="3">
        <f>[3]DB!$BNF$202</f>
        <v>0</v>
      </c>
      <c r="BNK182" s="3">
        <f>[3]DB!$BNH$202</f>
        <v>0</v>
      </c>
      <c r="BNM182" s="3">
        <f>[3]DB!$BNJ$202</f>
        <v>0</v>
      </c>
      <c r="BNO182" s="3">
        <f>[3]DB!$BNL$202</f>
        <v>0</v>
      </c>
      <c r="BNQ182" s="3">
        <f>[3]DB!$BNN$202</f>
        <v>0</v>
      </c>
      <c r="BNS182" s="3">
        <f>[3]DB!$BNP$202</f>
        <v>0</v>
      </c>
    </row>
    <row r="183" spans="2:106 1641:1831" ht="20.100000000000001" customHeight="1" x14ac:dyDescent="0.25">
      <c r="B183" s="168"/>
      <c r="C183" s="783"/>
      <c r="D183" s="787"/>
      <c r="E183" s="788"/>
      <c r="F183" s="186" t="s">
        <v>90</v>
      </c>
      <c r="G183" s="153" t="s">
        <v>92</v>
      </c>
      <c r="H183" s="794">
        <f>[2]DB!$F$158</f>
        <v>1</v>
      </c>
      <c r="I183" s="755"/>
      <c r="J183" s="755">
        <f>[2]DB!$H$158</f>
        <v>0</v>
      </c>
      <c r="K183" s="755"/>
      <c r="L183" s="755">
        <f>[2]DB!$J$158</f>
        <v>0</v>
      </c>
      <c r="M183" s="755"/>
      <c r="N183" s="755">
        <f>[2]DB!$L$158</f>
        <v>1</v>
      </c>
      <c r="O183" s="755"/>
      <c r="P183" s="755">
        <f>[2]DB!$N$158</f>
        <v>0</v>
      </c>
      <c r="Q183" s="755"/>
      <c r="R183" s="755">
        <f>[2]DB!$P$158</f>
        <v>0</v>
      </c>
      <c r="S183" s="755"/>
      <c r="T183" s="755">
        <f>[2]DB!$R$158</f>
        <v>0</v>
      </c>
      <c r="U183" s="755"/>
      <c r="V183" s="755">
        <f>[2]DB!$T$158</f>
        <v>2</v>
      </c>
      <c r="W183" s="755"/>
      <c r="X183" s="755">
        <f>[2]DB!$V$158</f>
        <v>0</v>
      </c>
      <c r="Y183" s="755"/>
      <c r="Z183" s="755">
        <f>[2]DB!$X$158</f>
        <v>0</v>
      </c>
      <c r="AA183" s="755"/>
      <c r="AB183" s="755">
        <f>[2]DB!$Z$158</f>
        <v>1</v>
      </c>
      <c r="AC183" s="755"/>
      <c r="AD183" s="755">
        <f>[2]DB!$AB$158</f>
        <v>0</v>
      </c>
      <c r="AE183" s="755"/>
      <c r="AF183" s="755">
        <f>[2]DB!$AD$158</f>
        <v>1</v>
      </c>
      <c r="AG183" s="755"/>
      <c r="AH183" s="755">
        <f>[2]DB!$AF$158</f>
        <v>0</v>
      </c>
      <c r="AI183" s="755"/>
      <c r="AJ183" s="755">
        <f>[2]DB!$AH$158</f>
        <v>0</v>
      </c>
      <c r="AK183" s="755"/>
      <c r="AL183" s="755">
        <f>[2]DB!$AJ$158</f>
        <v>0</v>
      </c>
      <c r="AM183" s="755"/>
      <c r="AN183" s="755">
        <f>[2]DB!$AL$158</f>
        <v>2</v>
      </c>
      <c r="AO183" s="755"/>
      <c r="AP183" s="755">
        <f>[2]DB!$AN$158</f>
        <v>0</v>
      </c>
      <c r="AQ183" s="755"/>
      <c r="AR183" s="755">
        <f>[2]DB!$AP$158</f>
        <v>0</v>
      </c>
      <c r="AS183" s="755"/>
      <c r="AT183" s="755">
        <f>[2]DB!$AR$158</f>
        <v>0</v>
      </c>
      <c r="AU183" s="755"/>
      <c r="AV183" s="755">
        <f>[2]DB!$AT$158</f>
        <v>0</v>
      </c>
      <c r="AW183" s="755"/>
      <c r="AX183" s="755">
        <f>[2]DB!$AV$158</f>
        <v>1</v>
      </c>
      <c r="AY183" s="755"/>
      <c r="AZ183" s="755">
        <f>[2]DB!$AX$158</f>
        <v>0</v>
      </c>
      <c r="BA183" s="755"/>
      <c r="BB183" s="755">
        <f>[2]DB!$AZ$158</f>
        <v>0</v>
      </c>
      <c r="BC183" s="755"/>
      <c r="BD183" s="755">
        <f>[2]DB!$BB$158</f>
        <v>0</v>
      </c>
      <c r="BE183" s="755"/>
      <c r="BF183" s="755">
        <f>[2]DB!$BD$158</f>
        <v>0</v>
      </c>
      <c r="BG183" s="755"/>
      <c r="BH183" s="755">
        <f>[2]DB!$BF$158</f>
        <v>2</v>
      </c>
      <c r="BI183" s="755"/>
      <c r="BJ183" s="755">
        <f>[2]DB!$BH$158</f>
        <v>0</v>
      </c>
      <c r="BK183" s="755"/>
      <c r="BL183" s="755">
        <f>[2]DB!$BJ$158</f>
        <v>0</v>
      </c>
      <c r="BM183" s="755"/>
      <c r="BN183" s="755">
        <f>[2]DB!$BL$158</f>
        <v>0</v>
      </c>
      <c r="BO183" s="755"/>
      <c r="BP183" s="755">
        <f>[2]DB!$BN$158</f>
        <v>0</v>
      </c>
      <c r="BQ183" s="755"/>
      <c r="BR183" s="755">
        <f>[2]DB!$BP$158</f>
        <v>1</v>
      </c>
      <c r="BS183" s="755"/>
      <c r="BT183" s="755">
        <f>[2]DB!$BR$158</f>
        <v>0</v>
      </c>
      <c r="BU183" s="755"/>
      <c r="BV183" s="755">
        <f>[2]DB!$BT$158</f>
        <v>0</v>
      </c>
      <c r="BW183" s="755"/>
      <c r="BX183" s="755">
        <f>[2]DB!$BV$158</f>
        <v>1</v>
      </c>
      <c r="BY183" s="755"/>
      <c r="BZ183" s="755">
        <f>[2]DB!$BX$158</f>
        <v>0</v>
      </c>
      <c r="CA183" s="755"/>
      <c r="CB183" s="755">
        <f>[2]DB!$BZ$158</f>
        <v>0</v>
      </c>
      <c r="CC183" s="755"/>
      <c r="CD183" s="755">
        <f>[2]DB!$CB$158</f>
        <v>0</v>
      </c>
      <c r="CE183" s="755"/>
      <c r="CF183" s="755">
        <f>[2]DB!$CD$158</f>
        <v>0</v>
      </c>
      <c r="CG183" s="755"/>
      <c r="CH183" s="755">
        <f>[2]DB!$CF$158</f>
        <v>2</v>
      </c>
      <c r="CI183" s="755"/>
      <c r="CJ183" s="755">
        <f>[2]DB!$CH$158</f>
        <v>0</v>
      </c>
      <c r="CK183" s="755"/>
      <c r="CL183" s="755">
        <f>[2]DB!$CJ$158</f>
        <v>0</v>
      </c>
      <c r="CM183" s="755"/>
      <c r="CN183" s="755">
        <f>[2]DB!$CL$158</f>
        <v>0</v>
      </c>
      <c r="CO183" s="755"/>
      <c r="CP183" s="755">
        <f>[2]DB!$CN$158</f>
        <v>1</v>
      </c>
      <c r="CQ183" s="755"/>
      <c r="CR183" s="755">
        <f>[2]DB!$CP$158</f>
        <v>0</v>
      </c>
      <c r="CS183" s="755"/>
      <c r="CT183" s="755">
        <f>[2]DB!$CR$158</f>
        <v>0</v>
      </c>
      <c r="CU183" s="755"/>
      <c r="CV183" s="755">
        <f>[2]DB!$CT$158</f>
        <v>0</v>
      </c>
      <c r="CW183" s="755"/>
      <c r="CX183" s="755">
        <f>[2]DB!$CV$158</f>
        <v>1</v>
      </c>
      <c r="CY183" s="781"/>
      <c r="CZ183" s="173"/>
      <c r="DA183" s="200"/>
      <c r="DB183" s="192"/>
    </row>
    <row r="184" spans="2:106 1641:1831" ht="20.100000000000001" customHeight="1" thickBot="1" x14ac:dyDescent="0.3">
      <c r="B184" s="168"/>
      <c r="C184" s="783"/>
      <c r="D184" s="787"/>
      <c r="E184" s="788"/>
      <c r="F184" s="789" t="s">
        <v>88</v>
      </c>
      <c r="G184" s="790"/>
      <c r="H184" s="752" t="str">
        <f>[2]DB!$F$159</f>
        <v>Schedule 20 minutes stopcharge at 1300H for FII and dispersing cone cleaning.</v>
      </c>
      <c r="I184" s="753"/>
      <c r="J184" s="753"/>
      <c r="K184" s="753"/>
      <c r="L184" s="753"/>
      <c r="M184" s="753"/>
      <c r="N184" s="753"/>
      <c r="O184" s="753"/>
      <c r="P184" s="753"/>
      <c r="Q184" s="753"/>
      <c r="R184" s="753"/>
      <c r="S184" s="753"/>
      <c r="T184" s="753"/>
      <c r="U184" s="753"/>
      <c r="V184" s="753"/>
      <c r="W184" s="753"/>
      <c r="X184" s="753"/>
      <c r="Y184" s="753"/>
      <c r="Z184" s="753"/>
      <c r="AA184" s="753"/>
      <c r="AB184" s="753"/>
      <c r="AC184" s="753"/>
      <c r="AD184" s="753"/>
      <c r="AE184" s="753"/>
      <c r="AF184" s="753"/>
      <c r="AG184" s="753"/>
      <c r="AH184" s="753"/>
      <c r="AI184" s="753"/>
      <c r="AJ184" s="753"/>
      <c r="AK184" s="753"/>
      <c r="AL184" s="753"/>
      <c r="AM184" s="753"/>
      <c r="AN184" s="753"/>
      <c r="AO184" s="753"/>
      <c r="AP184" s="753"/>
      <c r="AQ184" s="753"/>
      <c r="AR184" s="753"/>
      <c r="AS184" s="753"/>
      <c r="AT184" s="753"/>
      <c r="AU184" s="753"/>
      <c r="AV184" s="753"/>
      <c r="AW184" s="753"/>
      <c r="AX184" s="753"/>
      <c r="AY184" s="753"/>
      <c r="AZ184" s="753"/>
      <c r="BA184" s="753"/>
      <c r="BB184" s="753"/>
      <c r="BC184" s="753"/>
      <c r="BD184" s="753"/>
      <c r="BE184" s="753"/>
      <c r="BF184" s="753"/>
      <c r="BG184" s="753"/>
      <c r="BH184" s="753"/>
      <c r="BI184" s="753"/>
      <c r="BJ184" s="753"/>
      <c r="BK184" s="753"/>
      <c r="BL184" s="753"/>
      <c r="BM184" s="753"/>
      <c r="BN184" s="753"/>
      <c r="BO184" s="753"/>
      <c r="BP184" s="753"/>
      <c r="BQ184" s="753"/>
      <c r="BR184" s="753"/>
      <c r="BS184" s="753"/>
      <c r="BT184" s="753"/>
      <c r="BU184" s="753"/>
      <c r="BV184" s="753"/>
      <c r="BW184" s="753"/>
      <c r="BX184" s="753"/>
      <c r="BY184" s="753"/>
      <c r="BZ184" s="753"/>
      <c r="CA184" s="753"/>
      <c r="CB184" s="753"/>
      <c r="CC184" s="753"/>
      <c r="CD184" s="753"/>
      <c r="CE184" s="753"/>
      <c r="CF184" s="753"/>
      <c r="CG184" s="753"/>
      <c r="CH184" s="753"/>
      <c r="CI184" s="753"/>
      <c r="CJ184" s="753"/>
      <c r="CK184" s="753"/>
      <c r="CL184" s="753"/>
      <c r="CM184" s="753"/>
      <c r="CN184" s="753"/>
      <c r="CO184" s="753"/>
      <c r="CP184" s="753"/>
      <c r="CQ184" s="753"/>
      <c r="CR184" s="753"/>
      <c r="CS184" s="753"/>
      <c r="CT184" s="753"/>
      <c r="CU184" s="753"/>
      <c r="CV184" s="753"/>
      <c r="CW184" s="753"/>
      <c r="CX184" s="753"/>
      <c r="CY184" s="753"/>
      <c r="CZ184" s="754"/>
      <c r="DA184" s="200"/>
      <c r="DB184" s="192"/>
    </row>
    <row r="185" spans="2:106 1641:1831" ht="20.100000000000001" customHeight="1" x14ac:dyDescent="0.25">
      <c r="B185" s="168"/>
      <c r="C185" s="783"/>
      <c r="D185" s="787" t="s">
        <v>77</v>
      </c>
      <c r="E185" s="791"/>
      <c r="F185" s="182" t="s">
        <v>78</v>
      </c>
      <c r="G185" s="154" t="str">
        <f>[2]DB!$E$160</f>
        <v>UNDER REPAIR</v>
      </c>
      <c r="H185" s="220">
        <f>[2]DB!$F$160</f>
        <v>0</v>
      </c>
      <c r="I185" s="220">
        <f>[2]DB!$G$160</f>
        <v>0</v>
      </c>
      <c r="J185" s="220">
        <f>[2]DB!$H$160</f>
        <v>0</v>
      </c>
      <c r="K185" s="220">
        <f>[2]DB!$I$160</f>
        <v>0</v>
      </c>
      <c r="L185" s="220">
        <f>[2]DB!$J$160</f>
        <v>0</v>
      </c>
      <c r="M185" s="220">
        <f>[2]DB!$K$160</f>
        <v>0</v>
      </c>
      <c r="N185" s="220">
        <f>[2]DB!$L$160</f>
        <v>0</v>
      </c>
      <c r="O185" s="220">
        <f>[2]DB!$M$160</f>
        <v>0</v>
      </c>
      <c r="P185" s="220">
        <f>[2]DB!$N$160</f>
        <v>0</v>
      </c>
      <c r="Q185" s="220">
        <f>[2]DB!$O$160</f>
        <v>0</v>
      </c>
      <c r="R185" s="220">
        <f>[2]DB!$P$160</f>
        <v>0</v>
      </c>
      <c r="S185" s="220">
        <f>[2]DB!$Q$160</f>
        <v>0</v>
      </c>
      <c r="T185" s="220">
        <f>[2]DB!$R$160</f>
        <v>0</v>
      </c>
      <c r="U185" s="220">
        <f>[2]DB!$S$160</f>
        <v>0</v>
      </c>
      <c r="V185" s="220">
        <f>[2]DB!$T$160</f>
        <v>0</v>
      </c>
      <c r="W185" s="220">
        <f>[2]DB!$U$160</f>
        <v>0</v>
      </c>
      <c r="X185" s="220">
        <f>[2]DB!$V$160</f>
        <v>0</v>
      </c>
      <c r="Y185" s="220">
        <f>[2]DB!$W$160</f>
        <v>0</v>
      </c>
      <c r="Z185" s="220">
        <f>[2]DB!$X$160</f>
        <v>0</v>
      </c>
      <c r="AA185" s="220">
        <f>[2]DB!$Y$160</f>
        <v>0</v>
      </c>
      <c r="AB185" s="220">
        <f>[2]DB!$Z$160</f>
        <v>0</v>
      </c>
      <c r="AC185" s="220">
        <f>[2]DB!$AA$160</f>
        <v>0</v>
      </c>
      <c r="AD185" s="220">
        <f>[2]DB!$AB$160</f>
        <v>0</v>
      </c>
      <c r="AE185" s="220">
        <f>[2]DB!$AC$160</f>
        <v>0</v>
      </c>
      <c r="AF185" s="220">
        <f>[2]DB!$AD$160</f>
        <v>0</v>
      </c>
      <c r="AG185" s="220">
        <f>[2]DB!$AE$160</f>
        <v>0</v>
      </c>
      <c r="AH185" s="220">
        <f>[2]DB!$AF$160</f>
        <v>0</v>
      </c>
      <c r="AI185" s="220">
        <f>[2]DB!$AG$160</f>
        <v>0</v>
      </c>
      <c r="AJ185" s="220">
        <f>[2]DB!$AH$160</f>
        <v>0</v>
      </c>
      <c r="AK185" s="220">
        <f>[2]DB!$AI$160</f>
        <v>0</v>
      </c>
      <c r="AL185" s="220">
        <f>[2]DB!$AJ$160</f>
        <v>0</v>
      </c>
      <c r="AM185" s="220">
        <f>[2]DB!$AK$160</f>
        <v>0</v>
      </c>
      <c r="AN185" s="220">
        <f>[2]DB!$AL$160</f>
        <v>0</v>
      </c>
      <c r="AO185" s="220">
        <f>[2]DB!$AM$160</f>
        <v>0</v>
      </c>
      <c r="AP185" s="220">
        <f>[2]DB!$AN$160</f>
        <v>0</v>
      </c>
      <c r="AQ185" s="220">
        <f>[2]DB!$AO$160</f>
        <v>0</v>
      </c>
      <c r="AR185" s="220">
        <f>[2]DB!$AP$160</f>
        <v>0</v>
      </c>
      <c r="AS185" s="220">
        <f>[2]DB!$AQ$160</f>
        <v>0</v>
      </c>
      <c r="AT185" s="220">
        <f>[2]DB!$AR$160</f>
        <v>0</v>
      </c>
      <c r="AU185" s="220">
        <f>[2]DB!$AS$160</f>
        <v>0</v>
      </c>
      <c r="AV185" s="220">
        <f>[2]DB!$AT$160</f>
        <v>0</v>
      </c>
      <c r="AW185" s="220">
        <f>[2]DB!$AU$160</f>
        <v>0</v>
      </c>
      <c r="AX185" s="220">
        <f>[2]DB!$AV$160</f>
        <v>0</v>
      </c>
      <c r="AY185" s="220">
        <f>[2]DB!$AW$160</f>
        <v>0</v>
      </c>
      <c r="AZ185" s="220">
        <f>[2]DB!$AX$160</f>
        <v>0</v>
      </c>
      <c r="BA185" s="220">
        <f>[2]DB!$AY$160</f>
        <v>0</v>
      </c>
      <c r="BB185" s="220">
        <f>[2]DB!$AZ$160</f>
        <v>0</v>
      </c>
      <c r="BC185" s="220">
        <f>[2]DB!$BA$160</f>
        <v>0</v>
      </c>
      <c r="BD185" s="220">
        <f>[2]DB!$BB$160</f>
        <v>0</v>
      </c>
      <c r="BE185" s="220">
        <f>[2]DB!$BC$160</f>
        <v>0</v>
      </c>
      <c r="BF185" s="220">
        <f>[2]DB!$BD$160</f>
        <v>0</v>
      </c>
      <c r="BG185" s="220">
        <f>[2]DB!$BE$160</f>
        <v>0</v>
      </c>
      <c r="BH185" s="220">
        <f>[2]DB!$BF$160</f>
        <v>0</v>
      </c>
      <c r="BI185" s="220">
        <f>[2]DB!$BG$160</f>
        <v>0</v>
      </c>
      <c r="BJ185" s="220">
        <f>[2]DB!$BH$160</f>
        <v>0</v>
      </c>
      <c r="BK185" s="220">
        <f>[2]DB!$BI$160</f>
        <v>0</v>
      </c>
      <c r="BL185" s="220">
        <f>[2]DB!$BJ$160</f>
        <v>0</v>
      </c>
      <c r="BM185" s="220">
        <f>[2]DB!$BK$160</f>
        <v>0</v>
      </c>
      <c r="BN185" s="220">
        <f>[2]DB!$BL$160</f>
        <v>0</v>
      </c>
      <c r="BO185" s="220">
        <f>[2]DB!$BM$160</f>
        <v>0</v>
      </c>
      <c r="BP185" s="220">
        <f>[2]DB!$BN$160</f>
        <v>0</v>
      </c>
      <c r="BQ185" s="220">
        <f>[2]DB!$BO$160</f>
        <v>0</v>
      </c>
      <c r="BR185" s="220">
        <f>[2]DB!$BP$160</f>
        <v>0</v>
      </c>
      <c r="BS185" s="220">
        <f>[2]DB!$BQ$160</f>
        <v>0</v>
      </c>
      <c r="BT185" s="220">
        <f>[2]DB!$BR$160</f>
        <v>0</v>
      </c>
      <c r="BU185" s="220">
        <f>[2]DB!$BS$160</f>
        <v>0</v>
      </c>
      <c r="BV185" s="220">
        <f>[2]DB!$BT$160</f>
        <v>0</v>
      </c>
      <c r="BW185" s="220">
        <f>[2]DB!$BU$160</f>
        <v>0</v>
      </c>
      <c r="BX185" s="220">
        <f>[2]DB!$BV$160</f>
        <v>0</v>
      </c>
      <c r="BY185" s="220">
        <f>[2]DB!$BW$160</f>
        <v>0</v>
      </c>
      <c r="BZ185" s="220">
        <f>[2]DB!$BX$160</f>
        <v>0</v>
      </c>
      <c r="CA185" s="220">
        <f>[2]DB!$BY$160</f>
        <v>0</v>
      </c>
      <c r="CB185" s="220">
        <f>[2]DB!$BZ$160</f>
        <v>0</v>
      </c>
      <c r="CC185" s="220">
        <f>[2]DB!$CA$160</f>
        <v>0</v>
      </c>
      <c r="CD185" s="220">
        <f>[2]DB!$CB$160</f>
        <v>0</v>
      </c>
      <c r="CE185" s="220">
        <f>[2]DB!$CC$160</f>
        <v>0</v>
      </c>
      <c r="CF185" s="220">
        <f>[2]DB!$CD$160</f>
        <v>0</v>
      </c>
      <c r="CG185" s="220">
        <f>[2]DB!$CE$160</f>
        <v>0</v>
      </c>
      <c r="CH185" s="220">
        <f>[2]DB!$CF$160</f>
        <v>0</v>
      </c>
      <c r="CI185" s="220">
        <f>[2]DB!$CG$160</f>
        <v>0</v>
      </c>
      <c r="CJ185" s="220">
        <f>[2]DB!$CH$160</f>
        <v>0</v>
      </c>
      <c r="CK185" s="220">
        <f>[2]DB!$CI$160</f>
        <v>0</v>
      </c>
      <c r="CL185" s="220">
        <f>[2]DB!$CJ$160</f>
        <v>0</v>
      </c>
      <c r="CM185" s="220">
        <f>[2]DB!$CK$160</f>
        <v>0</v>
      </c>
      <c r="CN185" s="220">
        <f>[2]DB!$CL$160</f>
        <v>0</v>
      </c>
      <c r="CO185" s="220">
        <f>[2]DB!$CM$160</f>
        <v>0</v>
      </c>
      <c r="CP185" s="220">
        <f>[2]DB!$CN$160</f>
        <v>0</v>
      </c>
      <c r="CQ185" s="220">
        <f>[2]DB!$CO$160</f>
        <v>0</v>
      </c>
      <c r="CR185" s="220">
        <f>[2]DB!$CP$160</f>
        <v>0</v>
      </c>
      <c r="CS185" s="220">
        <f>[2]DB!$CQ$160</f>
        <v>0</v>
      </c>
      <c r="CT185" s="220">
        <f>[2]DB!$CR$160</f>
        <v>0</v>
      </c>
      <c r="CU185" s="220">
        <f>[2]DB!$CS$160</f>
        <v>0</v>
      </c>
      <c r="CV185" s="220">
        <f>[2]DB!$CT$160</f>
        <v>0</v>
      </c>
      <c r="CW185" s="220">
        <f>[2]DB!$CU$160</f>
        <v>0</v>
      </c>
      <c r="CX185" s="220">
        <f>[2]DB!$CV$160</f>
        <v>0</v>
      </c>
      <c r="CY185" s="221">
        <f>[2]DB!$CW$160</f>
        <v>0</v>
      </c>
      <c r="CZ185" s="222"/>
      <c r="DA185" s="200"/>
      <c r="DB185" s="192"/>
    </row>
    <row r="186" spans="2:106 1641:1831" ht="20.100000000000001" customHeight="1" x14ac:dyDescent="0.25">
      <c r="B186" s="168"/>
      <c r="C186" s="783"/>
      <c r="D186" s="787"/>
      <c r="E186" s="791"/>
      <c r="F186" s="183" t="s">
        <v>79</v>
      </c>
      <c r="G186" s="155" t="str">
        <f>[2]DB!$E$161</f>
        <v>OPERATING</v>
      </c>
      <c r="H186" s="162" t="str">
        <f>[2]DB!$F$161</f>
        <v>c</v>
      </c>
      <c r="I186" s="163" t="str">
        <f>[2]DB!$G$161</f>
        <v>c</v>
      </c>
      <c r="J186" s="163" t="str">
        <f>[2]DB!$H$161</f>
        <v>c</v>
      </c>
      <c r="K186" s="163" t="str">
        <f>[2]DB!$I$161</f>
        <v>c</v>
      </c>
      <c r="L186" s="163" t="str">
        <f>[2]DB!$J$161</f>
        <v>c</v>
      </c>
      <c r="M186" s="163" t="str">
        <f>[2]DB!$K$161</f>
        <v>c</v>
      </c>
      <c r="N186" s="163" t="str">
        <f>[2]DB!$L$161</f>
        <v>c</v>
      </c>
      <c r="O186" s="163">
        <f>[2]DB!$M$161</f>
        <v>0</v>
      </c>
      <c r="P186" s="163">
        <f>[2]DB!$N$161</f>
        <v>0</v>
      </c>
      <c r="Q186" s="163">
        <f>[2]DB!$O$161</f>
        <v>0</v>
      </c>
      <c r="R186" s="163">
        <f>[2]DB!$P$161</f>
        <v>0</v>
      </c>
      <c r="S186" s="163">
        <f>[2]DB!$Q$161</f>
        <v>0</v>
      </c>
      <c r="T186" s="163">
        <f>[2]DB!$R$161</f>
        <v>0</v>
      </c>
      <c r="U186" s="163">
        <f>[2]DB!$S$161</f>
        <v>0</v>
      </c>
      <c r="V186" s="163">
        <f>[2]DB!$T$161</f>
        <v>0</v>
      </c>
      <c r="W186" s="163">
        <f>[2]DB!$U$161</f>
        <v>0</v>
      </c>
      <c r="X186" s="163">
        <f>[2]DB!$V$161</f>
        <v>0</v>
      </c>
      <c r="Y186" s="163">
        <f>[2]DB!$W$161</f>
        <v>0</v>
      </c>
      <c r="Z186" s="163" t="str">
        <f>[2]DB!$X$161</f>
        <v>s</v>
      </c>
      <c r="AA186" s="163" t="str">
        <f>[2]DB!$Y$161</f>
        <v>s</v>
      </c>
      <c r="AB186" s="163" t="str">
        <f>[2]DB!$Z$161</f>
        <v>s</v>
      </c>
      <c r="AC186" s="163" t="str">
        <f>[2]DB!$AA$161</f>
        <v>s</v>
      </c>
      <c r="AD186" s="163">
        <f>[2]DB!$AB$161</f>
        <v>0</v>
      </c>
      <c r="AE186" s="163" t="str">
        <f>[2]DB!$AC$161</f>
        <v>s</v>
      </c>
      <c r="AF186" s="163" t="str">
        <f>[2]DB!$AD$161</f>
        <v>s</v>
      </c>
      <c r="AG186" s="163" t="str">
        <f>[2]DB!$AE$161</f>
        <v>s</v>
      </c>
      <c r="AH186" s="163">
        <f>[2]DB!$AF$161</f>
        <v>0</v>
      </c>
      <c r="AI186" s="163" t="str">
        <f>[2]DB!$AG$161</f>
        <v>s</v>
      </c>
      <c r="AJ186" s="163" t="str">
        <f>[2]DB!$AH$161</f>
        <v>s</v>
      </c>
      <c r="AK186" s="163" t="str">
        <f>[2]DB!$AI$161</f>
        <v>s</v>
      </c>
      <c r="AL186" s="163">
        <f>[2]DB!$AJ$161</f>
        <v>0</v>
      </c>
      <c r="AM186" s="163" t="str">
        <f>[2]DB!$AK$161</f>
        <v>s</v>
      </c>
      <c r="AN186" s="163" t="str">
        <f>[2]DB!$AL$161</f>
        <v>s</v>
      </c>
      <c r="AO186" s="163" t="str">
        <f>[2]DB!$AM$161</f>
        <v>s</v>
      </c>
      <c r="AP186" s="163">
        <f>[2]DB!$AN$161</f>
        <v>0</v>
      </c>
      <c r="AQ186" s="163" t="str">
        <f>[2]DB!$AO$161</f>
        <v>c</v>
      </c>
      <c r="AR186" s="163" t="str">
        <f>[2]DB!$AP$161</f>
        <v>c</v>
      </c>
      <c r="AS186" s="163" t="str">
        <f>[2]DB!$AQ$161</f>
        <v>c</v>
      </c>
      <c r="AT186" s="163" t="str">
        <f>[2]DB!$AR$161</f>
        <v>c</v>
      </c>
      <c r="AU186" s="163" t="str">
        <f>[2]DB!$AS$161</f>
        <v>c</v>
      </c>
      <c r="AV186" s="163" t="str">
        <f>[2]DB!$AT$161</f>
        <v>c</v>
      </c>
      <c r="AW186" s="163" t="str">
        <f>[2]DB!$AU$161</f>
        <v>c</v>
      </c>
      <c r="AX186" s="163" t="str">
        <f>[2]DB!$AV$161</f>
        <v>c</v>
      </c>
      <c r="AY186" s="163" t="str">
        <f>[2]DB!$AW$161</f>
        <v>c</v>
      </c>
      <c r="AZ186" s="163" t="str">
        <f>[2]DB!$AX$161</f>
        <v>c</v>
      </c>
      <c r="BA186" s="163" t="str">
        <f>[2]DB!$AY$161</f>
        <v>c</v>
      </c>
      <c r="BB186" s="163" t="str">
        <f>[2]DB!$AZ$161</f>
        <v>c</v>
      </c>
      <c r="BC186" s="163" t="str">
        <f>[2]DB!$BA$161</f>
        <v>c</v>
      </c>
      <c r="BD186" s="163" t="str">
        <f>[2]DB!$BB$161</f>
        <v>c</v>
      </c>
      <c r="BE186" s="163" t="str">
        <f>[2]DB!$BC$161</f>
        <v>c</v>
      </c>
      <c r="BF186" s="163" t="str">
        <f>[2]DB!$BD$161</f>
        <v>c</v>
      </c>
      <c r="BG186" s="163">
        <f>[2]DB!$BE$161</f>
        <v>0</v>
      </c>
      <c r="BH186" s="163">
        <f>[2]DB!$BF$161</f>
        <v>0</v>
      </c>
      <c r="BI186" s="163">
        <f>[2]DB!$BG$161</f>
        <v>0</v>
      </c>
      <c r="BJ186" s="163">
        <f>[2]DB!$BH$161</f>
        <v>0</v>
      </c>
      <c r="BK186" s="163">
        <f>[2]DB!$BI$161</f>
        <v>0</v>
      </c>
      <c r="BL186" s="163">
        <f>[2]DB!$BJ$161</f>
        <v>0</v>
      </c>
      <c r="BM186" s="163" t="str">
        <f>[2]DB!$BK$161</f>
        <v>s</v>
      </c>
      <c r="BN186" s="163" t="str">
        <f>[2]DB!$BL$161</f>
        <v>s</v>
      </c>
      <c r="BO186" s="163" t="str">
        <f>[2]DB!$BM$161</f>
        <v>s</v>
      </c>
      <c r="BP186" s="163" t="str">
        <f>[2]DB!$BN$161</f>
        <v>s</v>
      </c>
      <c r="BQ186" s="163">
        <f>[2]DB!$BO$161</f>
        <v>0</v>
      </c>
      <c r="BR186" s="163" t="str">
        <f>[2]DB!$BP$161</f>
        <v>s</v>
      </c>
      <c r="BS186" s="163" t="str">
        <f>[2]DB!$BQ$161</f>
        <v>s</v>
      </c>
      <c r="BT186" s="163" t="str">
        <f>[2]DB!$BR$161</f>
        <v>s</v>
      </c>
      <c r="BU186" s="163">
        <f>[2]DB!$BS$161</f>
        <v>0</v>
      </c>
      <c r="BV186" s="163" t="str">
        <f>[2]DB!$BT$161</f>
        <v>s</v>
      </c>
      <c r="BW186" s="163" t="str">
        <f>[2]DB!$BU$161</f>
        <v>s</v>
      </c>
      <c r="BX186" s="163" t="str">
        <f>[2]DB!$BV$161</f>
        <v>s</v>
      </c>
      <c r="BY186" s="163">
        <f>[2]DB!$BW$161</f>
        <v>0</v>
      </c>
      <c r="BZ186" s="163" t="str">
        <f>[2]DB!$BX$161</f>
        <v>s</v>
      </c>
      <c r="CA186" s="163" t="str">
        <f>[2]DB!$BY$161</f>
        <v>s</v>
      </c>
      <c r="CB186" s="163" t="str">
        <f>[2]DB!$BZ$161</f>
        <v>s</v>
      </c>
      <c r="CC186" s="163">
        <f>[2]DB!$CA$161</f>
        <v>0</v>
      </c>
      <c r="CD186" s="163" t="str">
        <f>[2]DB!$CB$161</f>
        <v>c</v>
      </c>
      <c r="CE186" s="163" t="str">
        <f>[2]DB!$CC$161</f>
        <v>c</v>
      </c>
      <c r="CF186" s="163" t="str">
        <f>[2]DB!$CD$161</f>
        <v>c</v>
      </c>
      <c r="CG186" s="163" t="str">
        <f>[2]DB!$CE$161</f>
        <v>c</v>
      </c>
      <c r="CH186" s="163" t="str">
        <f>[2]DB!$CF$161</f>
        <v>c</v>
      </c>
      <c r="CI186" s="163" t="str">
        <f>[2]DB!$CG$161</f>
        <v>c</v>
      </c>
      <c r="CJ186" s="163" t="str">
        <f>[2]DB!$CH$161</f>
        <v>c</v>
      </c>
      <c r="CK186" s="163" t="str">
        <f>[2]DB!$CI$161</f>
        <v>c</v>
      </c>
      <c r="CL186" s="163" t="str">
        <f>[2]DB!$CJ$161</f>
        <v>c</v>
      </c>
      <c r="CM186" s="163" t="str">
        <f>[2]DB!$CK$161</f>
        <v>c</v>
      </c>
      <c r="CN186" s="163" t="str">
        <f>[2]DB!$CL$161</f>
        <v>c</v>
      </c>
      <c r="CO186" s="163" t="str">
        <f>[2]DB!$CM$161</f>
        <v>c</v>
      </c>
      <c r="CP186" s="163" t="str">
        <f>[2]DB!$CN$161</f>
        <v>c</v>
      </c>
      <c r="CQ186" s="163" t="str">
        <f>[2]DB!$CO$161</f>
        <v>c</v>
      </c>
      <c r="CR186" s="163" t="str">
        <f>[2]DB!$CP$161</f>
        <v>c</v>
      </c>
      <c r="CS186" s="163" t="str">
        <f>[2]DB!$CQ$161</f>
        <v>c</v>
      </c>
      <c r="CT186" s="163">
        <f>[2]DB!$CR$161</f>
        <v>0</v>
      </c>
      <c r="CU186" s="163">
        <f>[2]DB!$CS$161</f>
        <v>0</v>
      </c>
      <c r="CV186" s="163">
        <f>[2]DB!$CT$161</f>
        <v>0</v>
      </c>
      <c r="CW186" s="163">
        <f>[2]DB!$CU$161</f>
        <v>0</v>
      </c>
      <c r="CX186" s="163">
        <f>[2]DB!$CV$161</f>
        <v>0</v>
      </c>
      <c r="CY186" s="169">
        <f>[2]DB!$CW$161</f>
        <v>0</v>
      </c>
      <c r="CZ186" s="174"/>
      <c r="DA186" s="200"/>
      <c r="DB186" s="192"/>
    </row>
    <row r="187" spans="2:106 1641:1831" ht="20.100000000000001" customHeight="1" x14ac:dyDescent="0.25">
      <c r="B187" s="168"/>
      <c r="C187" s="783"/>
      <c r="D187" s="787"/>
      <c r="E187" s="791"/>
      <c r="F187" s="183" t="s">
        <v>80</v>
      </c>
      <c r="G187" s="155" t="str">
        <f>[2]DB!$E$162</f>
        <v>OPERATING</v>
      </c>
      <c r="H187" s="162">
        <f>[2]DB!$F$162</f>
        <v>0</v>
      </c>
      <c r="I187" s="163">
        <f>[2]DB!$G$162</f>
        <v>0</v>
      </c>
      <c r="J187" s="163">
        <f>[2]DB!$H$162</f>
        <v>0</v>
      </c>
      <c r="K187" s="163">
        <f>[2]DB!$I$162</f>
        <v>0</v>
      </c>
      <c r="L187" s="163">
        <f>[2]DB!$J$162</f>
        <v>0</v>
      </c>
      <c r="M187" s="163">
        <f>[2]DB!$K$162</f>
        <v>0</v>
      </c>
      <c r="N187" s="163">
        <f>[2]DB!$L$162</f>
        <v>0</v>
      </c>
      <c r="O187" s="163">
        <f>[2]DB!$M$162</f>
        <v>0</v>
      </c>
      <c r="P187" s="163">
        <f>[2]DB!$N$162</f>
        <v>0</v>
      </c>
      <c r="Q187" s="163">
        <f>[2]DB!$O$162</f>
        <v>0</v>
      </c>
      <c r="R187" s="163">
        <f>[2]DB!$P$162</f>
        <v>0</v>
      </c>
      <c r="S187" s="163">
        <f>[2]DB!$Q$162</f>
        <v>0</v>
      </c>
      <c r="T187" s="163">
        <f>[2]DB!$R$162</f>
        <v>0</v>
      </c>
      <c r="U187" s="163">
        <f>[2]DB!$S$162</f>
        <v>0</v>
      </c>
      <c r="V187" s="163">
        <f>[2]DB!$T$162</f>
        <v>0</v>
      </c>
      <c r="W187" s="163">
        <f>[2]DB!$U$162</f>
        <v>0</v>
      </c>
      <c r="X187" s="163">
        <f>[2]DB!$V$162</f>
        <v>0</v>
      </c>
      <c r="Y187" s="163">
        <f>[2]DB!$W$162</f>
        <v>0</v>
      </c>
      <c r="Z187" s="163">
        <f>[2]DB!$X$162</f>
        <v>0</v>
      </c>
      <c r="AA187" s="163">
        <f>[2]DB!$Y$162</f>
        <v>0</v>
      </c>
      <c r="AB187" s="163">
        <f>[2]DB!$Z$162</f>
        <v>0</v>
      </c>
      <c r="AC187" s="163">
        <f>[2]DB!$AA$162</f>
        <v>0</v>
      </c>
      <c r="AD187" s="163">
        <f>[2]DB!$AB$162</f>
        <v>0</v>
      </c>
      <c r="AE187" s="163">
        <f>[2]DB!$AC$162</f>
        <v>0</v>
      </c>
      <c r="AF187" s="163">
        <f>[2]DB!$AD$162</f>
        <v>0</v>
      </c>
      <c r="AG187" s="163">
        <f>[2]DB!$AE$162</f>
        <v>0</v>
      </c>
      <c r="AH187" s="163">
        <f>[2]DB!$AF$162</f>
        <v>0</v>
      </c>
      <c r="AI187" s="163">
        <f>[2]DB!$AG$162</f>
        <v>0</v>
      </c>
      <c r="AJ187" s="163">
        <f>[2]DB!$AH$162</f>
        <v>0</v>
      </c>
      <c r="AK187" s="163">
        <f>[2]DB!$AI$162</f>
        <v>0</v>
      </c>
      <c r="AL187" s="163">
        <f>[2]DB!$AJ$162</f>
        <v>0</v>
      </c>
      <c r="AM187" s="163">
        <f>[2]DB!$AK$162</f>
        <v>0</v>
      </c>
      <c r="AN187" s="163">
        <f>[2]DB!$AL$162</f>
        <v>0</v>
      </c>
      <c r="AO187" s="163">
        <f>[2]DB!$AM$162</f>
        <v>0</v>
      </c>
      <c r="AP187" s="163">
        <f>[2]DB!$AN$162</f>
        <v>0</v>
      </c>
      <c r="AQ187" s="163">
        <f>[2]DB!$AO$162</f>
        <v>0</v>
      </c>
      <c r="AR187" s="163">
        <f>[2]DB!$AP$162</f>
        <v>0</v>
      </c>
      <c r="AS187" s="163">
        <f>[2]DB!$AQ$162</f>
        <v>0</v>
      </c>
      <c r="AT187" s="163">
        <f>[2]DB!$AR$162</f>
        <v>0</v>
      </c>
      <c r="AU187" s="163">
        <f>[2]DB!$AS$162</f>
        <v>0</v>
      </c>
      <c r="AV187" s="163">
        <f>[2]DB!$AT$162</f>
        <v>0</v>
      </c>
      <c r="AW187" s="163">
        <f>[2]DB!$AU$162</f>
        <v>0</v>
      </c>
      <c r="AX187" s="163">
        <f>[2]DB!$AV$162</f>
        <v>0</v>
      </c>
      <c r="AY187" s="163">
        <f>[2]DB!$AW$162</f>
        <v>0</v>
      </c>
      <c r="AZ187" s="163">
        <f>[2]DB!$AX$162</f>
        <v>0</v>
      </c>
      <c r="BA187" s="163">
        <f>[2]DB!$AY$162</f>
        <v>0</v>
      </c>
      <c r="BB187" s="163">
        <f>[2]DB!$AZ$162</f>
        <v>0</v>
      </c>
      <c r="BC187" s="163">
        <f>[2]DB!$BA$162</f>
        <v>0</v>
      </c>
      <c r="BD187" s="163">
        <f>[2]DB!$BB$162</f>
        <v>0</v>
      </c>
      <c r="BE187" s="163">
        <f>[2]DB!$BC$162</f>
        <v>0</v>
      </c>
      <c r="BF187" s="163">
        <f>[2]DB!$BD$162</f>
        <v>0</v>
      </c>
      <c r="BG187" s="163">
        <f>[2]DB!$BE$162</f>
        <v>0</v>
      </c>
      <c r="BH187" s="163">
        <f>[2]DB!$BF$162</f>
        <v>0</v>
      </c>
      <c r="BI187" s="163">
        <f>[2]DB!$BG$162</f>
        <v>0</v>
      </c>
      <c r="BJ187" s="163">
        <f>[2]DB!$BH$162</f>
        <v>0</v>
      </c>
      <c r="BK187" s="163">
        <f>[2]DB!$BI$162</f>
        <v>0</v>
      </c>
      <c r="BL187" s="163">
        <f>[2]DB!$BJ$162</f>
        <v>0</v>
      </c>
      <c r="BM187" s="163">
        <f>[2]DB!$BK$162</f>
        <v>0</v>
      </c>
      <c r="BN187" s="163">
        <f>[2]DB!$BL$162</f>
        <v>0</v>
      </c>
      <c r="BO187" s="163">
        <f>[2]DB!$BM$162</f>
        <v>0</v>
      </c>
      <c r="BP187" s="163">
        <f>[2]DB!$BN$162</f>
        <v>0</v>
      </c>
      <c r="BQ187" s="163">
        <f>[2]DB!$BO$162</f>
        <v>0</v>
      </c>
      <c r="BR187" s="163">
        <f>[2]DB!$BP$162</f>
        <v>0</v>
      </c>
      <c r="BS187" s="163">
        <f>[2]DB!$BQ$162</f>
        <v>0</v>
      </c>
      <c r="BT187" s="163">
        <f>[2]DB!$BR$162</f>
        <v>0</v>
      </c>
      <c r="BU187" s="163">
        <f>[2]DB!$BS$162</f>
        <v>0</v>
      </c>
      <c r="BV187" s="163">
        <f>[2]DB!$BT$162</f>
        <v>0</v>
      </c>
      <c r="BW187" s="163">
        <f>[2]DB!$BU$162</f>
        <v>0</v>
      </c>
      <c r="BX187" s="163">
        <f>[2]DB!$BV$162</f>
        <v>0</v>
      </c>
      <c r="BY187" s="163">
        <f>[2]DB!$BW$162</f>
        <v>0</v>
      </c>
      <c r="BZ187" s="163">
        <f>[2]DB!$BX$162</f>
        <v>0</v>
      </c>
      <c r="CA187" s="163">
        <f>[2]DB!$BY$162</f>
        <v>0</v>
      </c>
      <c r="CB187" s="163">
        <f>[2]DB!$BZ$162</f>
        <v>0</v>
      </c>
      <c r="CC187" s="163">
        <f>[2]DB!$CA$162</f>
        <v>0</v>
      </c>
      <c r="CD187" s="163">
        <f>[2]DB!$CB$162</f>
        <v>0</v>
      </c>
      <c r="CE187" s="163">
        <f>[2]DB!$CC$162</f>
        <v>0</v>
      </c>
      <c r="CF187" s="163">
        <f>[2]DB!$CD$162</f>
        <v>0</v>
      </c>
      <c r="CG187" s="163">
        <f>[2]DB!$CE$162</f>
        <v>0</v>
      </c>
      <c r="CH187" s="163">
        <f>[2]DB!$CF$162</f>
        <v>0</v>
      </c>
      <c r="CI187" s="163">
        <f>[2]DB!$CG$162</f>
        <v>0</v>
      </c>
      <c r="CJ187" s="163">
        <f>[2]DB!$CH$162</f>
        <v>0</v>
      </c>
      <c r="CK187" s="163">
        <f>[2]DB!$CI$162</f>
        <v>0</v>
      </c>
      <c r="CL187" s="163">
        <f>[2]DB!$CJ$162</f>
        <v>0</v>
      </c>
      <c r="CM187" s="163">
        <f>[2]DB!$CK$162</f>
        <v>0</v>
      </c>
      <c r="CN187" s="163">
        <f>[2]DB!$CL$162</f>
        <v>0</v>
      </c>
      <c r="CO187" s="163">
        <f>[2]DB!$CM$162</f>
        <v>0</v>
      </c>
      <c r="CP187" s="163">
        <f>[2]DB!$CN$162</f>
        <v>0</v>
      </c>
      <c r="CQ187" s="163">
        <f>[2]DB!$CO$162</f>
        <v>0</v>
      </c>
      <c r="CR187" s="163">
        <f>[2]DB!$CP$162</f>
        <v>0</v>
      </c>
      <c r="CS187" s="163">
        <f>[2]DB!$CQ$162</f>
        <v>0</v>
      </c>
      <c r="CT187" s="163">
        <f>[2]DB!$CR$162</f>
        <v>0</v>
      </c>
      <c r="CU187" s="163" t="str">
        <f>[2]DB!$CS$162</f>
        <v>s</v>
      </c>
      <c r="CV187" s="163" t="str">
        <f>[2]DB!$CT$162</f>
        <v>s</v>
      </c>
      <c r="CW187" s="163" t="str">
        <f>[2]DB!$CU$162</f>
        <v>s</v>
      </c>
      <c r="CX187" s="163" t="str">
        <f>[2]DB!$CV$162</f>
        <v>s</v>
      </c>
      <c r="CY187" s="169">
        <f>[2]DB!$CW$162</f>
        <v>0</v>
      </c>
      <c r="CZ187" s="174"/>
      <c r="DA187" s="200"/>
      <c r="DB187" s="192"/>
    </row>
    <row r="188" spans="2:106 1641:1831" ht="20.100000000000001" customHeight="1" x14ac:dyDescent="0.25">
      <c r="B188" s="168"/>
      <c r="C188" s="783"/>
      <c r="D188" s="787"/>
      <c r="E188" s="791"/>
      <c r="F188" s="183" t="s">
        <v>81</v>
      </c>
      <c r="G188" s="155" t="str">
        <f>[2]DB!$E$163</f>
        <v>OPERATING</v>
      </c>
      <c r="H188" s="217" t="str">
        <f>[2]DB!$F$163</f>
        <v xml:space="preserve">Scheduled FII at about 1300H. Approximate duration 1.5hrs. </v>
      </c>
      <c r="I188" s="217" t="str">
        <f>[2]DB!$G$163</f>
        <v>s</v>
      </c>
      <c r="J188" s="217">
        <f>[2]DB!$H$163</f>
        <v>0</v>
      </c>
      <c r="K188" s="217" t="str">
        <f>[2]DB!$I$163</f>
        <v>s</v>
      </c>
      <c r="L188" s="217" t="str">
        <f>[2]DB!$J$163</f>
        <v>s</v>
      </c>
      <c r="M188" s="217" t="str">
        <f>[2]DB!$K$163</f>
        <v>s</v>
      </c>
      <c r="N188" s="217">
        <f>[2]DB!$L$163</f>
        <v>0</v>
      </c>
      <c r="O188" s="217" t="str">
        <f>[2]DB!$M$163</f>
        <v>c</v>
      </c>
      <c r="P188" s="217" t="str">
        <f>[2]DB!$N$163</f>
        <v>c</v>
      </c>
      <c r="Q188" s="217" t="str">
        <f>[2]DB!$O$163</f>
        <v>c</v>
      </c>
      <c r="R188" s="217" t="str">
        <f>[2]DB!$P$163</f>
        <v>c</v>
      </c>
      <c r="S188" s="217" t="str">
        <f>[2]DB!$Q$163</f>
        <v>c</v>
      </c>
      <c r="T188" s="217" t="str">
        <f>[2]DB!$R$163</f>
        <v>c</v>
      </c>
      <c r="U188" s="217" t="str">
        <f>[2]DB!$S$163</f>
        <v>c</v>
      </c>
      <c r="V188" s="217" t="str">
        <f>[2]DB!$T$163</f>
        <v>c</v>
      </c>
      <c r="W188" s="217" t="str">
        <f>[2]DB!$U$163</f>
        <v>c</v>
      </c>
      <c r="X188" s="217" t="str">
        <f>[2]DB!$V$163</f>
        <v>c</v>
      </c>
      <c r="Y188" s="217" t="str">
        <f>[2]DB!$W$163</f>
        <v>c</v>
      </c>
      <c r="Z188" s="217" t="str">
        <f>[2]DB!$X$163</f>
        <v>c</v>
      </c>
      <c r="AA188" s="217" t="str">
        <f>[2]DB!$Y$163</f>
        <v>c</v>
      </c>
      <c r="AB188" s="217" t="str">
        <f>[2]DB!$Z$163</f>
        <v>c</v>
      </c>
      <c r="AC188" s="217" t="str">
        <f>[2]DB!$AA$163</f>
        <v>c</v>
      </c>
      <c r="AD188" s="217" t="str">
        <f>[2]DB!$AB$163</f>
        <v>c</v>
      </c>
      <c r="AE188" s="217">
        <f>[2]DB!$AC$163</f>
        <v>0</v>
      </c>
      <c r="AF188" s="217">
        <f>[2]DB!$AD$163</f>
        <v>0</v>
      </c>
      <c r="AG188" s="217">
        <f>[2]DB!$AE$163</f>
        <v>0</v>
      </c>
      <c r="AH188" s="217">
        <f>[2]DB!$AF$163</f>
        <v>0</v>
      </c>
      <c r="AI188" s="217">
        <f>[2]DB!$AG$163</f>
        <v>0</v>
      </c>
      <c r="AJ188" s="217">
        <f>[2]DB!$AH$163</f>
        <v>0</v>
      </c>
      <c r="AK188" s="217">
        <f>[2]DB!$AI$163</f>
        <v>0</v>
      </c>
      <c r="AL188" s="217">
        <f>[2]DB!$AJ$163</f>
        <v>0</v>
      </c>
      <c r="AM188" s="217">
        <f>[2]DB!$AK$163</f>
        <v>0</v>
      </c>
      <c r="AN188" s="217">
        <f>[2]DB!$AL$163</f>
        <v>0</v>
      </c>
      <c r="AO188" s="217">
        <f>[2]DB!$AM$163</f>
        <v>0</v>
      </c>
      <c r="AP188" s="217">
        <f>[2]DB!$AN$163</f>
        <v>0</v>
      </c>
      <c r="AQ188" s="217" t="str">
        <f>[2]DB!$AO$163</f>
        <v>s</v>
      </c>
      <c r="AR188" s="217" t="str">
        <f>[2]DB!$AP$163</f>
        <v>s</v>
      </c>
      <c r="AS188" s="217" t="str">
        <f>[2]DB!$AQ$163</f>
        <v>s</v>
      </c>
      <c r="AT188" s="217" t="str">
        <f>[2]DB!$AR$163</f>
        <v>s</v>
      </c>
      <c r="AU188" s="217">
        <f>[2]DB!$AS$163</f>
        <v>0</v>
      </c>
      <c r="AV188" s="217" t="str">
        <f>[2]DB!$AT$163</f>
        <v>s</v>
      </c>
      <c r="AW188" s="217" t="str">
        <f>[2]DB!$AU$163</f>
        <v>s</v>
      </c>
      <c r="AX188" s="217" t="str">
        <f>[2]DB!$AV$163</f>
        <v>s</v>
      </c>
      <c r="AY188" s="217">
        <f>[2]DB!$AW$163</f>
        <v>0</v>
      </c>
      <c r="AZ188" s="217" t="str">
        <f>[2]DB!$AX$163</f>
        <v>s</v>
      </c>
      <c r="BA188" s="217" t="str">
        <f>[2]DB!$AY$163</f>
        <v>s</v>
      </c>
      <c r="BB188" s="217" t="str">
        <f>[2]DB!$AZ$163</f>
        <v>s</v>
      </c>
      <c r="BC188" s="217">
        <f>[2]DB!$BA$163</f>
        <v>0</v>
      </c>
      <c r="BD188" s="217" t="str">
        <f>[2]DB!$BB$163</f>
        <v>s</v>
      </c>
      <c r="BE188" s="217" t="str">
        <f>[2]DB!$BC$163</f>
        <v>s</v>
      </c>
      <c r="BF188" s="217" t="str">
        <f>[2]DB!$BD$163</f>
        <v>s</v>
      </c>
      <c r="BG188" s="217">
        <f>[2]DB!$BE$163</f>
        <v>0</v>
      </c>
      <c r="BH188" s="217" t="str">
        <f>[2]DB!$BF$163</f>
        <v>c</v>
      </c>
      <c r="BI188" s="217" t="str">
        <f>[2]DB!$BG$163</f>
        <v>c</v>
      </c>
      <c r="BJ188" s="217" t="str">
        <f>[2]DB!$BH$163</f>
        <v>c</v>
      </c>
      <c r="BK188" s="217" t="str">
        <f>[2]DB!$BI$163</f>
        <v>c</v>
      </c>
      <c r="BL188" s="217" t="str">
        <f>[2]DB!$BJ$163</f>
        <v>c</v>
      </c>
      <c r="BM188" s="217" t="str">
        <f>[2]DB!$BK$163</f>
        <v>c</v>
      </c>
      <c r="BN188" s="217" t="str">
        <f>[2]DB!$BL$163</f>
        <v>c</v>
      </c>
      <c r="BO188" s="217" t="str">
        <f>[2]DB!$BM$163</f>
        <v>c</v>
      </c>
      <c r="BP188" s="217" t="str">
        <f>[2]DB!$BN$163</f>
        <v>c</v>
      </c>
      <c r="BQ188" s="217" t="str">
        <f>[2]DB!$BO$163</f>
        <v>c</v>
      </c>
      <c r="BR188" s="217" t="str">
        <f>[2]DB!$BP$163</f>
        <v>c</v>
      </c>
      <c r="BS188" s="217" t="str">
        <f>[2]DB!$BQ$163</f>
        <v>c</v>
      </c>
      <c r="BT188" s="217" t="str">
        <f>[2]DB!$BR$163</f>
        <v>c</v>
      </c>
      <c r="BU188" s="217" t="str">
        <f>[2]DB!$BS$163</f>
        <v>c</v>
      </c>
      <c r="BV188" s="217" t="str">
        <f>[2]DB!$BT$163</f>
        <v>c</v>
      </c>
      <c r="BW188" s="217" t="str">
        <f>[2]DB!$BU$163</f>
        <v>c</v>
      </c>
      <c r="BX188" s="217">
        <f>[2]DB!$BV$163</f>
        <v>0</v>
      </c>
      <c r="BY188" s="217">
        <f>[2]DB!$BW$163</f>
        <v>0</v>
      </c>
      <c r="BZ188" s="217">
        <f>[2]DB!$BX$163</f>
        <v>0</v>
      </c>
      <c r="CA188" s="217">
        <f>[2]DB!$BY$163</f>
        <v>0</v>
      </c>
      <c r="CB188" s="217">
        <f>[2]DB!$BZ$163</f>
        <v>0</v>
      </c>
      <c r="CC188" s="217">
        <f>[2]DB!$CA$163</f>
        <v>0</v>
      </c>
      <c r="CD188" s="217" t="str">
        <f>[2]DB!$CB$163</f>
        <v>s</v>
      </c>
      <c r="CE188" s="217" t="str">
        <f>[2]DB!$CC$163</f>
        <v>s</v>
      </c>
      <c r="CF188" s="217" t="str">
        <f>[2]DB!$CD$163</f>
        <v>s</v>
      </c>
      <c r="CG188" s="217" t="str">
        <f>[2]DB!$CE$163</f>
        <v>s</v>
      </c>
      <c r="CH188" s="217">
        <f>[2]DB!$CF$163</f>
        <v>0</v>
      </c>
      <c r="CI188" s="217" t="str">
        <f>[2]DB!$CG$163</f>
        <v>s</v>
      </c>
      <c r="CJ188" s="217" t="str">
        <f>[2]DB!$CH$163</f>
        <v>s</v>
      </c>
      <c r="CK188" s="217" t="str">
        <f>[2]DB!$CI$163</f>
        <v>s</v>
      </c>
      <c r="CL188" s="217">
        <f>[2]DB!$CJ$163</f>
        <v>0</v>
      </c>
      <c r="CM188" s="217" t="str">
        <f>[2]DB!$CK$163</f>
        <v>s</v>
      </c>
      <c r="CN188" s="217" t="str">
        <f>[2]DB!$CL$163</f>
        <v>s</v>
      </c>
      <c r="CO188" s="217" t="str">
        <f>[2]DB!$CM$163</f>
        <v>s</v>
      </c>
      <c r="CP188" s="217">
        <f>[2]DB!$CN$163</f>
        <v>0</v>
      </c>
      <c r="CQ188" s="217" t="str">
        <f>[2]DB!$CO$163</f>
        <v>s</v>
      </c>
      <c r="CR188" s="217" t="str">
        <f>[2]DB!$CP$163</f>
        <v>s</v>
      </c>
      <c r="CS188" s="217" t="str">
        <f>[2]DB!$CQ$163</f>
        <v>s</v>
      </c>
      <c r="CT188" s="217">
        <f>[2]DB!$CR$163</f>
        <v>0</v>
      </c>
      <c r="CU188" s="217" t="str">
        <f>[2]DB!$CS$163</f>
        <v>c</v>
      </c>
      <c r="CV188" s="217" t="str">
        <f>[2]DB!$CT$163</f>
        <v>c</v>
      </c>
      <c r="CW188" s="217" t="str">
        <f>[2]DB!$CU$163</f>
        <v>c</v>
      </c>
      <c r="CX188" s="217" t="str">
        <f>[2]DB!$CV$163</f>
        <v>c</v>
      </c>
      <c r="CY188" s="218" t="str">
        <f>[2]DB!$CW$163</f>
        <v>c</v>
      </c>
      <c r="CZ188" s="219"/>
      <c r="DA188" s="200"/>
      <c r="DB188" s="192"/>
    </row>
    <row r="189" spans="2:106 1641:1831" ht="20.100000000000001" customHeight="1" x14ac:dyDescent="0.25">
      <c r="B189" s="168"/>
      <c r="C189" s="783"/>
      <c r="D189" s="787" t="s">
        <v>82</v>
      </c>
      <c r="E189" s="791"/>
      <c r="F189" s="184" t="s">
        <v>83</v>
      </c>
      <c r="G189" s="156">
        <f>[2]DB!$E$164</f>
        <v>0</v>
      </c>
      <c r="H189" s="162" t="str">
        <f>[2]DB!$F$164</f>
        <v>r</v>
      </c>
      <c r="I189" s="163" t="str">
        <f>[2]DB!$G$164</f>
        <v>r</v>
      </c>
      <c r="J189" s="163" t="str">
        <f>[2]DB!$H$164</f>
        <v>r</v>
      </c>
      <c r="K189" s="163" t="str">
        <f>[2]DB!$I$164</f>
        <v>r</v>
      </c>
      <c r="L189" s="163" t="str">
        <f>[2]DB!$J$164</f>
        <v>r</v>
      </c>
      <c r="M189" s="163" t="str">
        <f>[2]DB!$K$164</f>
        <v>r</v>
      </c>
      <c r="N189" s="163" t="str">
        <f>[2]DB!$L$164</f>
        <v>r</v>
      </c>
      <c r="O189" s="163" t="str">
        <f>[2]DB!$M$164</f>
        <v>r</v>
      </c>
      <c r="P189" s="163">
        <f>[2]DB!$N$164</f>
        <v>0</v>
      </c>
      <c r="Q189" s="163">
        <f>[2]DB!$O$164</f>
        <v>0</v>
      </c>
      <c r="R189" s="163" t="str">
        <f>[2]DB!$P$164</f>
        <v>ca</v>
      </c>
      <c r="S189" s="163" t="str">
        <f>[2]DB!$Q$164</f>
        <v>ca</v>
      </c>
      <c r="T189" s="163" t="str">
        <f>[2]DB!$R$164</f>
        <v>ca</v>
      </c>
      <c r="U189" s="163" t="str">
        <f>[2]DB!$S$164</f>
        <v>ca</v>
      </c>
      <c r="V189" s="163" t="str">
        <f>[2]DB!$T$164</f>
        <v>ca</v>
      </c>
      <c r="W189" s="163" t="str">
        <f>[2]DB!$U$164</f>
        <v>ca</v>
      </c>
      <c r="X189" s="163" t="str">
        <f>[2]DB!$V$164</f>
        <v>ca</v>
      </c>
      <c r="Y189" s="163" t="str">
        <f>[2]DB!$W$164</f>
        <v>ca</v>
      </c>
      <c r="Z189" s="163" t="str">
        <f>[2]DB!$X$164</f>
        <v>ca</v>
      </c>
      <c r="AA189" s="163" t="str">
        <f>[2]DB!$Y$164</f>
        <v>ca</v>
      </c>
      <c r="AB189" s="163" t="str">
        <f>[2]DB!$Z$164</f>
        <v>ca</v>
      </c>
      <c r="AC189" s="163" t="str">
        <f>[2]DB!$AA$164</f>
        <v>ca</v>
      </c>
      <c r="AD189" s="163" t="str">
        <f>[2]DB!$AB$164</f>
        <v>ca</v>
      </c>
      <c r="AE189" s="163" t="str">
        <f>[2]DB!$AC$164</f>
        <v>ca</v>
      </c>
      <c r="AF189" s="163" t="str">
        <f>[2]DB!$AD$164</f>
        <v>ca</v>
      </c>
      <c r="AG189" s="163" t="str">
        <f>[2]DB!$AE$164</f>
        <v>ca</v>
      </c>
      <c r="AH189" s="163" t="str">
        <f>[2]DB!$AF$164</f>
        <v>ca</v>
      </c>
      <c r="AI189" s="163" t="str">
        <f>[2]DB!$AG$164</f>
        <v>ca</v>
      </c>
      <c r="AJ189" s="163" t="str">
        <f>[2]DB!$AH$164</f>
        <v>ca</v>
      </c>
      <c r="AK189" s="163" t="str">
        <f>[2]DB!$AI$164</f>
        <v>ca</v>
      </c>
      <c r="AL189" s="163" t="str">
        <f>[2]DB!$AJ$164</f>
        <v>ca</v>
      </c>
      <c r="AM189" s="163" t="str">
        <f>[2]DB!$AK$164</f>
        <v>ca</v>
      </c>
      <c r="AN189" s="163" t="str">
        <f>[2]DB!$AL$164</f>
        <v>ca</v>
      </c>
      <c r="AO189" s="163" t="str">
        <f>[2]DB!$AM$164</f>
        <v>ca</v>
      </c>
      <c r="AP189" s="163">
        <f>[2]DB!$AN$164</f>
        <v>0</v>
      </c>
      <c r="AQ189" s="163">
        <f>[2]DB!$AO$164</f>
        <v>0</v>
      </c>
      <c r="AR189" s="163">
        <f>[2]DB!$AP$164</f>
        <v>0</v>
      </c>
      <c r="AS189" s="163">
        <f>[2]DB!$AQ$164</f>
        <v>0</v>
      </c>
      <c r="AT189" s="163">
        <f>[2]DB!$AR$164</f>
        <v>0</v>
      </c>
      <c r="AU189" s="163">
        <f>[2]DB!$AS$164</f>
        <v>0</v>
      </c>
      <c r="AV189" s="163">
        <f>[2]DB!$AT$164</f>
        <v>0</v>
      </c>
      <c r="AW189" s="163">
        <f>[2]DB!$AU$164</f>
        <v>0</v>
      </c>
      <c r="AX189" s="163">
        <f>[2]DB!$AV$164</f>
        <v>0</v>
      </c>
      <c r="AY189" s="163">
        <f>[2]DB!$AW$164</f>
        <v>0</v>
      </c>
      <c r="AZ189" s="163">
        <f>[2]DB!$AX$164</f>
        <v>0</v>
      </c>
      <c r="BA189" s="163">
        <f>[2]DB!$AY$164</f>
        <v>0</v>
      </c>
      <c r="BB189" s="163">
        <f>[2]DB!$AZ$164</f>
        <v>0</v>
      </c>
      <c r="BC189" s="163">
        <f>[2]DB!$BA$164</f>
        <v>0</v>
      </c>
      <c r="BD189" s="163">
        <f>[2]DB!$BB$164</f>
        <v>0</v>
      </c>
      <c r="BE189" s="163">
        <f>[2]DB!$BC$164</f>
        <v>0</v>
      </c>
      <c r="BF189" s="163">
        <f>[2]DB!$BD$164</f>
        <v>0</v>
      </c>
      <c r="BG189" s="163">
        <f>[2]DB!$BE$164</f>
        <v>0</v>
      </c>
      <c r="BH189" s="163">
        <f>[2]DB!$BF$164</f>
        <v>0</v>
      </c>
      <c r="BI189" s="163">
        <f>[2]DB!$BG$164</f>
        <v>0</v>
      </c>
      <c r="BJ189" s="163">
        <f>[2]DB!$BH$164</f>
        <v>0</v>
      </c>
      <c r="BK189" s="163">
        <f>[2]DB!$BI$164</f>
        <v>0</v>
      </c>
      <c r="BL189" s="163">
        <f>[2]DB!$BJ$164</f>
        <v>0</v>
      </c>
      <c r="BM189" s="163">
        <f>[2]DB!$BK$164</f>
        <v>0</v>
      </c>
      <c r="BN189" s="163">
        <f>[2]DB!$BL$164</f>
        <v>0</v>
      </c>
      <c r="BO189" s="163">
        <f>[2]DB!$BM$164</f>
        <v>0</v>
      </c>
      <c r="BP189" s="163">
        <f>[2]DB!$BN$164</f>
        <v>0</v>
      </c>
      <c r="BQ189" s="163">
        <f>[2]DB!$BO$164</f>
        <v>0</v>
      </c>
      <c r="BR189" s="163">
        <f>[2]DB!$BP$164</f>
        <v>0</v>
      </c>
      <c r="BS189" s="163">
        <f>[2]DB!$BQ$164</f>
        <v>0</v>
      </c>
      <c r="BT189" s="163">
        <f>[2]DB!$BR$164</f>
        <v>0</v>
      </c>
      <c r="BU189" s="163">
        <f>[2]DB!$BS$164</f>
        <v>0</v>
      </c>
      <c r="BV189" s="163">
        <f>[2]DB!$BT$164</f>
        <v>0</v>
      </c>
      <c r="BW189" s="163">
        <f>[2]DB!$BU$164</f>
        <v>0</v>
      </c>
      <c r="BX189" s="163">
        <f>[2]DB!$BV$164</f>
        <v>0</v>
      </c>
      <c r="BY189" s="163">
        <f>[2]DB!$BW$164</f>
        <v>0</v>
      </c>
      <c r="BZ189" s="163">
        <f>[2]DB!$BX$164</f>
        <v>0</v>
      </c>
      <c r="CA189" s="163">
        <f>[2]DB!$BY$164</f>
        <v>0</v>
      </c>
      <c r="CB189" s="163">
        <f>[2]DB!$BZ$164</f>
        <v>0</v>
      </c>
      <c r="CC189" s="163">
        <f>[2]DB!$CA$164</f>
        <v>0</v>
      </c>
      <c r="CD189" s="163">
        <f>[2]DB!$CB$164</f>
        <v>0</v>
      </c>
      <c r="CE189" s="163">
        <f>[2]DB!$CC$164</f>
        <v>0</v>
      </c>
      <c r="CF189" s="163">
        <f>[2]DB!$CD$164</f>
        <v>0</v>
      </c>
      <c r="CG189" s="163">
        <f>[2]DB!$CE$164</f>
        <v>0</v>
      </c>
      <c r="CH189" s="163">
        <f>[2]DB!$CF$164</f>
        <v>0</v>
      </c>
      <c r="CI189" s="163">
        <f>[2]DB!$CG$164</f>
        <v>0</v>
      </c>
      <c r="CJ189" s="163">
        <f>[2]DB!$CH$164</f>
        <v>0</v>
      </c>
      <c r="CK189" s="163">
        <f>[2]DB!$CI$164</f>
        <v>0</v>
      </c>
      <c r="CL189" s="163">
        <f>[2]DB!$CJ$164</f>
        <v>0</v>
      </c>
      <c r="CM189" s="163">
        <f>[2]DB!$CK$164</f>
        <v>0</v>
      </c>
      <c r="CN189" s="163">
        <f>[2]DB!$CL$164</f>
        <v>0</v>
      </c>
      <c r="CO189" s="163">
        <f>[2]DB!$CM$164</f>
        <v>0</v>
      </c>
      <c r="CP189" s="163">
        <f>[2]DB!$CN$164</f>
        <v>0</v>
      </c>
      <c r="CQ189" s="163">
        <f>[2]DB!$CO$164</f>
        <v>0</v>
      </c>
      <c r="CR189" s="163">
        <f>[2]DB!$CP$164</f>
        <v>0</v>
      </c>
      <c r="CS189" s="163">
        <f>[2]DB!$CQ$164</f>
        <v>0</v>
      </c>
      <c r="CT189" s="163">
        <f>[2]DB!$CR$164</f>
        <v>0</v>
      </c>
      <c r="CU189" s="163">
        <f>[2]DB!$CS$164</f>
        <v>0</v>
      </c>
      <c r="CV189" s="163">
        <f>[2]DB!$CT$164</f>
        <v>0</v>
      </c>
      <c r="CW189" s="163">
        <f>[2]DB!$CU$164</f>
        <v>0</v>
      </c>
      <c r="CX189" s="163">
        <f>[2]DB!$CV$164</f>
        <v>0</v>
      </c>
      <c r="CY189" s="169">
        <f>[2]DB!$CW$164</f>
        <v>0</v>
      </c>
      <c r="CZ189" s="174"/>
      <c r="DA189" s="200"/>
      <c r="DB189" s="192"/>
    </row>
    <row r="190" spans="2:106 1641:1831" ht="20.100000000000001" customHeight="1" thickBot="1" x14ac:dyDescent="0.3">
      <c r="B190" s="168"/>
      <c r="C190" s="784"/>
      <c r="D190" s="792"/>
      <c r="E190" s="793"/>
      <c r="F190" s="187" t="s">
        <v>84</v>
      </c>
      <c r="G190" s="188">
        <f>[2]DB!$E$165</f>
        <v>0</v>
      </c>
      <c r="H190" s="178">
        <f>[2]DB!$F$165</f>
        <v>0</v>
      </c>
      <c r="I190" s="178">
        <f>[2]DB!$G$165</f>
        <v>0</v>
      </c>
      <c r="J190" s="178">
        <f>[2]DB!$H$165</f>
        <v>0</v>
      </c>
      <c r="K190" s="178">
        <f>[2]DB!$I$165</f>
        <v>0</v>
      </c>
      <c r="L190" s="178">
        <f>[2]DB!$J$165</f>
        <v>0</v>
      </c>
      <c r="M190" s="178">
        <f>[2]DB!$K$165</f>
        <v>0</v>
      </c>
      <c r="N190" s="178">
        <f>[2]DB!$L$165</f>
        <v>0</v>
      </c>
      <c r="O190" s="178">
        <f>[2]DB!$M$165</f>
        <v>0</v>
      </c>
      <c r="P190" s="178">
        <f>[2]DB!$N$165</f>
        <v>0</v>
      </c>
      <c r="Q190" s="178">
        <f>[2]DB!$O$165</f>
        <v>0</v>
      </c>
      <c r="R190" s="178">
        <f>[2]DB!$P$165</f>
        <v>0</v>
      </c>
      <c r="S190" s="178">
        <f>[2]DB!$Q$165</f>
        <v>0</v>
      </c>
      <c r="T190" s="178">
        <f>[2]DB!$R$165</f>
        <v>0</v>
      </c>
      <c r="U190" s="178">
        <f>[2]DB!$S$165</f>
        <v>0</v>
      </c>
      <c r="V190" s="178">
        <f>[2]DB!$T$165</f>
        <v>0</v>
      </c>
      <c r="W190" s="178">
        <f>[2]DB!$U$165</f>
        <v>0</v>
      </c>
      <c r="X190" s="178">
        <f>[2]DB!$V$165</f>
        <v>0</v>
      </c>
      <c r="Y190" s="178">
        <f>[2]DB!$W$165</f>
        <v>0</v>
      </c>
      <c r="Z190" s="178">
        <f>[2]DB!$X$165</f>
        <v>0</v>
      </c>
      <c r="AA190" s="178">
        <f>[2]DB!$Y$165</f>
        <v>0</v>
      </c>
      <c r="AB190" s="178">
        <f>[2]DB!$Z$165</f>
        <v>0</v>
      </c>
      <c r="AC190" s="178">
        <f>[2]DB!$AA$165</f>
        <v>0</v>
      </c>
      <c r="AD190" s="178">
        <f>[2]DB!$AB$165</f>
        <v>0</v>
      </c>
      <c r="AE190" s="178">
        <f>[2]DB!$AC$165</f>
        <v>0</v>
      </c>
      <c r="AF190" s="178">
        <f>[2]DB!$AD$165</f>
        <v>0</v>
      </c>
      <c r="AG190" s="178">
        <f>[2]DB!$AE$165</f>
        <v>0</v>
      </c>
      <c r="AH190" s="178">
        <f>[2]DB!$AF$165</f>
        <v>0</v>
      </c>
      <c r="AI190" s="178">
        <f>[2]DB!$AG$165</f>
        <v>0</v>
      </c>
      <c r="AJ190" s="178">
        <f>[2]DB!$AH$165</f>
        <v>0</v>
      </c>
      <c r="AK190" s="178">
        <f>[2]DB!$AI$165</f>
        <v>0</v>
      </c>
      <c r="AL190" s="178">
        <f>[2]DB!$AJ$165</f>
        <v>0</v>
      </c>
      <c r="AM190" s="178">
        <f>[2]DB!$AK$165</f>
        <v>0</v>
      </c>
      <c r="AN190" s="178">
        <f>[2]DB!$AL$165</f>
        <v>0</v>
      </c>
      <c r="AO190" s="178">
        <f>[2]DB!$AM$165</f>
        <v>0</v>
      </c>
      <c r="AP190" s="178">
        <f>[2]DB!$AN$165</f>
        <v>0</v>
      </c>
      <c r="AQ190" s="178">
        <f>[2]DB!$AO$165</f>
        <v>0</v>
      </c>
      <c r="AR190" s="178">
        <f>[2]DB!$AP$165</f>
        <v>0</v>
      </c>
      <c r="AS190" s="178">
        <f>[2]DB!$AQ$165</f>
        <v>0</v>
      </c>
      <c r="AT190" s="178">
        <f>[2]DB!$AR$165</f>
        <v>0</v>
      </c>
      <c r="AU190" s="178">
        <f>[2]DB!$AS$165</f>
        <v>0</v>
      </c>
      <c r="AV190" s="178">
        <f>[2]DB!$AT$165</f>
        <v>0</v>
      </c>
      <c r="AW190" s="178">
        <f>[2]DB!$AU$165</f>
        <v>0</v>
      </c>
      <c r="AX190" s="178">
        <f>[2]DB!$AV$165</f>
        <v>0</v>
      </c>
      <c r="AY190" s="178">
        <f>[2]DB!$AW$165</f>
        <v>0</v>
      </c>
      <c r="AZ190" s="178">
        <f>[2]DB!$AX$165</f>
        <v>0</v>
      </c>
      <c r="BA190" s="178">
        <f>[2]DB!$AY$165</f>
        <v>0</v>
      </c>
      <c r="BB190" s="178">
        <f>[2]DB!$AZ$165</f>
        <v>0</v>
      </c>
      <c r="BC190" s="178">
        <f>[2]DB!$BA$165</f>
        <v>0</v>
      </c>
      <c r="BD190" s="178">
        <f>[2]DB!$BB$165</f>
        <v>0</v>
      </c>
      <c r="BE190" s="178">
        <f>[2]DB!$BC$165</f>
        <v>0</v>
      </c>
      <c r="BF190" s="178">
        <f>[2]DB!$BD$165</f>
        <v>0</v>
      </c>
      <c r="BG190" s="178">
        <f>[2]DB!$BE$165</f>
        <v>0</v>
      </c>
      <c r="BH190" s="178">
        <f>[2]DB!$BF$165</f>
        <v>0</v>
      </c>
      <c r="BI190" s="178" t="str">
        <f>[2]DB!$BG$165</f>
        <v>r</v>
      </c>
      <c r="BJ190" s="178" t="str">
        <f>[2]DB!$BH$165</f>
        <v>r</v>
      </c>
      <c r="BK190" s="178" t="str">
        <f>[2]DB!$BI$165</f>
        <v>r</v>
      </c>
      <c r="BL190" s="178" t="str">
        <f>[2]DB!$BJ$165</f>
        <v>r</v>
      </c>
      <c r="BM190" s="178" t="str">
        <f>[2]DB!$BK$165</f>
        <v>r</v>
      </c>
      <c r="BN190" s="178" t="str">
        <f>[2]DB!$BL$165</f>
        <v>r</v>
      </c>
      <c r="BO190" s="178" t="str">
        <f>[2]DB!$BM$165</f>
        <v>r</v>
      </c>
      <c r="BP190" s="178" t="str">
        <f>[2]DB!$BN$165</f>
        <v>r</v>
      </c>
      <c r="BQ190" s="178" t="str">
        <f>[2]DB!$BO$165</f>
        <v>r</v>
      </c>
      <c r="BR190" s="178" t="str">
        <f>[2]DB!$BP$165</f>
        <v>r</v>
      </c>
      <c r="BS190" s="178" t="str">
        <f>[2]DB!$BQ$165</f>
        <v>r</v>
      </c>
      <c r="BT190" s="178" t="str">
        <f>[2]DB!$BR$165</f>
        <v>r</v>
      </c>
      <c r="BU190" s="178" t="str">
        <f>[2]DB!$BS$165</f>
        <v>r</v>
      </c>
      <c r="BV190" s="178" t="str">
        <f>[2]DB!$BT$165</f>
        <v>r</v>
      </c>
      <c r="BW190" s="178" t="str">
        <f>[2]DB!$BU$165</f>
        <v>r</v>
      </c>
      <c r="BX190" s="178" t="str">
        <f>[2]DB!$BV$165</f>
        <v>r</v>
      </c>
      <c r="BY190" s="178" t="str">
        <f>[2]DB!$BW$165</f>
        <v>r</v>
      </c>
      <c r="BZ190" s="178" t="str">
        <f>[2]DB!$BX$165</f>
        <v>r</v>
      </c>
      <c r="CA190" s="178" t="str">
        <f>[2]DB!$BY$165</f>
        <v>r</v>
      </c>
      <c r="CB190" s="178" t="str">
        <f>[2]DB!$BZ$165</f>
        <v>r</v>
      </c>
      <c r="CC190" s="178" t="str">
        <f>[2]DB!$CA$165</f>
        <v>r</v>
      </c>
      <c r="CD190" s="178" t="str">
        <f>[2]DB!$CB$165</f>
        <v>r</v>
      </c>
      <c r="CE190" s="178" t="str">
        <f>[2]DB!$CC$165</f>
        <v>r</v>
      </c>
      <c r="CF190" s="178" t="str">
        <f>[2]DB!$CD$165</f>
        <v>r</v>
      </c>
      <c r="CG190" s="178">
        <f>[2]DB!$CE$165</f>
        <v>0</v>
      </c>
      <c r="CH190" s="178">
        <f>[2]DB!$CF$165</f>
        <v>0</v>
      </c>
      <c r="CI190" s="178">
        <f>[2]DB!$CG$165</f>
        <v>0</v>
      </c>
      <c r="CJ190" s="178" t="str">
        <f>[2]DB!$CH$165</f>
        <v>ca</v>
      </c>
      <c r="CK190" s="178" t="str">
        <f>[2]DB!$CI$165</f>
        <v>ca</v>
      </c>
      <c r="CL190" s="178" t="str">
        <f>[2]DB!$CJ$165</f>
        <v>ca</v>
      </c>
      <c r="CM190" s="178" t="str">
        <f>[2]DB!$CK$165</f>
        <v>ca</v>
      </c>
      <c r="CN190" s="178" t="str">
        <f>[2]DB!$CL$165</f>
        <v>ca</v>
      </c>
      <c r="CO190" s="178" t="str">
        <f>[2]DB!$CM$165</f>
        <v>ca</v>
      </c>
      <c r="CP190" s="178" t="str">
        <f>[2]DB!$CN$165</f>
        <v>ca</v>
      </c>
      <c r="CQ190" s="178" t="str">
        <f>[2]DB!$CO$165</f>
        <v>ca</v>
      </c>
      <c r="CR190" s="178" t="str">
        <f>[2]DB!$CP$165</f>
        <v>ca</v>
      </c>
      <c r="CS190" s="178" t="str">
        <f>[2]DB!$CQ$165</f>
        <v>ca</v>
      </c>
      <c r="CT190" s="178" t="str">
        <f>[2]DB!$CR$165</f>
        <v>ca</v>
      </c>
      <c r="CU190" s="178" t="str">
        <f>[2]DB!$CS$165</f>
        <v>ca</v>
      </c>
      <c r="CV190" s="178" t="str">
        <f>[2]DB!$CT$165</f>
        <v>ca</v>
      </c>
      <c r="CW190" s="178" t="str">
        <f>[2]DB!$CU$165</f>
        <v>ca</v>
      </c>
      <c r="CX190" s="178" t="str">
        <f>[2]DB!$CV$165</f>
        <v>ca</v>
      </c>
      <c r="CY190" s="179" t="str">
        <f>[2]DB!$CW$165</f>
        <v>ca</v>
      </c>
      <c r="CZ190" s="180"/>
      <c r="DA190" s="200"/>
      <c r="DB190" s="192"/>
    </row>
    <row r="191" spans="2:106 1641:1831" ht="20.100000000000001" customHeight="1" x14ac:dyDescent="0.25">
      <c r="B191" s="168"/>
      <c r="C191" s="782">
        <v>19</v>
      </c>
      <c r="D191" s="796" t="s">
        <v>237</v>
      </c>
      <c r="E191" s="797"/>
      <c r="F191" s="189" t="s">
        <v>89</v>
      </c>
      <c r="G191" s="190" t="s">
        <v>91</v>
      </c>
      <c r="H191" s="794">
        <f>[2]DB!$F$166</f>
        <v>115</v>
      </c>
      <c r="I191" s="755"/>
      <c r="J191" s="755">
        <f>[2]DB!$H$166</f>
        <v>115</v>
      </c>
      <c r="K191" s="755"/>
      <c r="L191" s="755">
        <f>[2]DB!$J$166</f>
        <v>115</v>
      </c>
      <c r="M191" s="755"/>
      <c r="N191" s="755">
        <f>[2]DB!$L$166</f>
        <v>115</v>
      </c>
      <c r="O191" s="755"/>
      <c r="P191" s="755">
        <f>[2]DB!$N$166</f>
        <v>115</v>
      </c>
      <c r="Q191" s="755"/>
      <c r="R191" s="755">
        <f>[2]DB!$P$166</f>
        <v>115</v>
      </c>
      <c r="S191" s="755"/>
      <c r="T191" s="755">
        <f>[2]DB!$R$166</f>
        <v>115</v>
      </c>
      <c r="U191" s="755"/>
      <c r="V191" s="755">
        <f>[2]DB!$T$166</f>
        <v>115</v>
      </c>
      <c r="W191" s="755"/>
      <c r="X191" s="755">
        <f>[2]DB!$V$166</f>
        <v>115</v>
      </c>
      <c r="Y191" s="755"/>
      <c r="Z191" s="755">
        <f>[2]DB!$X$166</f>
        <v>115</v>
      </c>
      <c r="AA191" s="755"/>
      <c r="AB191" s="755">
        <f>[2]DB!$Z$166</f>
        <v>115</v>
      </c>
      <c r="AC191" s="755"/>
      <c r="AD191" s="755">
        <f>[2]DB!$AB$166</f>
        <v>115</v>
      </c>
      <c r="AE191" s="755"/>
      <c r="AF191" s="755">
        <f>[2]DB!$AD$166</f>
        <v>115</v>
      </c>
      <c r="AG191" s="755"/>
      <c r="AH191" s="755">
        <f>[2]DB!$AF$166</f>
        <v>115</v>
      </c>
      <c r="AI191" s="755"/>
      <c r="AJ191" s="755">
        <f>[2]DB!$AH$166</f>
        <v>115</v>
      </c>
      <c r="AK191" s="755"/>
      <c r="AL191" s="755">
        <f>[2]DB!$AJ$166</f>
        <v>0</v>
      </c>
      <c r="AM191" s="755"/>
      <c r="AN191" s="755">
        <f>[2]DB!$AL$166</f>
        <v>115</v>
      </c>
      <c r="AO191" s="755"/>
      <c r="AP191" s="755">
        <f>[2]DB!$AN$166</f>
        <v>115</v>
      </c>
      <c r="AQ191" s="755"/>
      <c r="AR191" s="755">
        <f>[2]DB!$AP$166</f>
        <v>115</v>
      </c>
      <c r="AS191" s="755"/>
      <c r="AT191" s="755">
        <f>[2]DB!$AR$166</f>
        <v>115</v>
      </c>
      <c r="AU191" s="755"/>
      <c r="AV191" s="755">
        <f>[2]DB!$AT$166</f>
        <v>115</v>
      </c>
      <c r="AW191" s="755"/>
      <c r="AX191" s="755">
        <f>[2]DB!$AV$166</f>
        <v>115</v>
      </c>
      <c r="AY191" s="755"/>
      <c r="AZ191" s="755">
        <f>[2]DB!$AX$166</f>
        <v>115</v>
      </c>
      <c r="BA191" s="755"/>
      <c r="BB191" s="755">
        <f>[2]DB!$AZ$166</f>
        <v>115</v>
      </c>
      <c r="BC191" s="755"/>
      <c r="BD191" s="755">
        <f>[2]DB!$BB$166</f>
        <v>115</v>
      </c>
      <c r="BE191" s="755"/>
      <c r="BF191" s="755">
        <f>[2]DB!$BD$166</f>
        <v>115</v>
      </c>
      <c r="BG191" s="755"/>
      <c r="BH191" s="755">
        <f>[2]DB!$BF$166</f>
        <v>115</v>
      </c>
      <c r="BI191" s="755"/>
      <c r="BJ191" s="755">
        <f>[2]DB!$BH$166</f>
        <v>115</v>
      </c>
      <c r="BK191" s="755"/>
      <c r="BL191" s="755">
        <f>[2]DB!$BJ$166</f>
        <v>115</v>
      </c>
      <c r="BM191" s="755"/>
      <c r="BN191" s="755">
        <f>[2]DB!$BL$166</f>
        <v>115</v>
      </c>
      <c r="BO191" s="755"/>
      <c r="BP191" s="755">
        <f>[2]DB!$BN$166</f>
        <v>115</v>
      </c>
      <c r="BQ191" s="755"/>
      <c r="BR191" s="755">
        <f>[2]DB!$BP$166</f>
        <v>115</v>
      </c>
      <c r="BS191" s="755"/>
      <c r="BT191" s="755">
        <f>[2]DB!$BR$166</f>
        <v>115</v>
      </c>
      <c r="BU191" s="755"/>
      <c r="BV191" s="755">
        <f>[2]DB!$BT$166</f>
        <v>115</v>
      </c>
      <c r="BW191" s="755"/>
      <c r="BX191" s="755">
        <f>[2]DB!$BV$166</f>
        <v>115</v>
      </c>
      <c r="BY191" s="755"/>
      <c r="BZ191" s="755">
        <f>[2]DB!$BX$166</f>
        <v>115</v>
      </c>
      <c r="CA191" s="755"/>
      <c r="CB191" s="755">
        <f>[2]DB!$BZ$166</f>
        <v>115</v>
      </c>
      <c r="CC191" s="755"/>
      <c r="CD191" s="755">
        <f>[2]DB!$CB$166</f>
        <v>115</v>
      </c>
      <c r="CE191" s="755"/>
      <c r="CF191" s="755">
        <f>[2]DB!$CD$166</f>
        <v>115</v>
      </c>
      <c r="CG191" s="755"/>
      <c r="CH191" s="755">
        <f>[2]DB!$CF$166</f>
        <v>115</v>
      </c>
      <c r="CI191" s="755"/>
      <c r="CJ191" s="755">
        <f>[2]DB!$CH$166</f>
        <v>115</v>
      </c>
      <c r="CK191" s="755"/>
      <c r="CL191" s="755">
        <f>[2]DB!$CJ$166</f>
        <v>115</v>
      </c>
      <c r="CM191" s="755"/>
      <c r="CN191" s="755">
        <f>[2]DB!$CL$166</f>
        <v>115</v>
      </c>
      <c r="CO191" s="755"/>
      <c r="CP191" s="755">
        <f>[2]DB!$CN$166</f>
        <v>115</v>
      </c>
      <c r="CQ191" s="755"/>
      <c r="CR191" s="755">
        <f>[2]DB!$CP$166</f>
        <v>115</v>
      </c>
      <c r="CS191" s="755"/>
      <c r="CT191" s="755">
        <f>[2]DB!$CR$166</f>
        <v>115</v>
      </c>
      <c r="CU191" s="755"/>
      <c r="CV191" s="755">
        <f>[2]DB!$CT$166</f>
        <v>115</v>
      </c>
      <c r="CW191" s="755"/>
      <c r="CX191" s="755">
        <f>[2]DB!$CV$166</f>
        <v>115</v>
      </c>
      <c r="CY191" s="781"/>
      <c r="CZ191" s="177"/>
      <c r="DA191" s="200"/>
      <c r="DB191" s="192"/>
      <c r="BNU191" s="3">
        <f>[3]DB!$BNR$211</f>
        <v>0</v>
      </c>
      <c r="BNW191" s="3">
        <f>[3]DB!$BNT$211</f>
        <v>0</v>
      </c>
      <c r="BNY191" s="3">
        <f>[3]DB!$BNV$211</f>
        <v>0</v>
      </c>
      <c r="BOA191" s="3">
        <f>[3]DB!$BNX$211</f>
        <v>0</v>
      </c>
      <c r="BOC191" s="3">
        <f>[3]DB!$BNZ$211</f>
        <v>0</v>
      </c>
      <c r="BOE191" s="3">
        <f>[3]DB!$BOB$211</f>
        <v>0</v>
      </c>
      <c r="BOG191" s="3">
        <f>[3]DB!$BOD$211</f>
        <v>0</v>
      </c>
      <c r="BOI191" s="3">
        <f>[3]DB!$BOF$211</f>
        <v>0</v>
      </c>
      <c r="BOK191" s="3">
        <f>[3]DB!$BOH$211</f>
        <v>0</v>
      </c>
      <c r="BOM191" s="3">
        <f>[3]DB!$BOJ$211</f>
        <v>0</v>
      </c>
      <c r="BOO191" s="3">
        <f>[3]DB!$BOL$211</f>
        <v>0</v>
      </c>
      <c r="BOQ191" s="3">
        <f>[3]DB!$BON$211</f>
        <v>0</v>
      </c>
      <c r="BOS191" s="3">
        <f>[3]DB!$BOP$211</f>
        <v>0</v>
      </c>
      <c r="BOU191" s="3">
        <f>[3]DB!$BOR$211</f>
        <v>0</v>
      </c>
      <c r="BOW191" s="3">
        <f>[3]DB!$BOT$211</f>
        <v>0</v>
      </c>
      <c r="BOY191" s="3">
        <f>[3]DB!$BOV$211</f>
        <v>0</v>
      </c>
      <c r="BPA191" s="3">
        <f>[3]DB!$BOX$211</f>
        <v>0</v>
      </c>
      <c r="BPC191" s="3">
        <f>[3]DB!$BOZ$211</f>
        <v>0</v>
      </c>
      <c r="BPE191" s="3">
        <f>[3]DB!$BPB$211</f>
        <v>0</v>
      </c>
      <c r="BPG191" s="3">
        <f>[3]DB!$BPD$211</f>
        <v>0</v>
      </c>
      <c r="BPI191" s="3">
        <f>[3]DB!$BPF$211</f>
        <v>0</v>
      </c>
      <c r="BPK191" s="3">
        <f>[3]DB!$BPH$211</f>
        <v>0</v>
      </c>
      <c r="BPM191" s="3">
        <f>[3]DB!$BPJ$211</f>
        <v>0</v>
      </c>
      <c r="BPO191" s="3">
        <f>[3]DB!$BPL$211</f>
        <v>0</v>
      </c>
      <c r="BPQ191" s="3">
        <f>[3]DB!$BPN$211</f>
        <v>0</v>
      </c>
      <c r="BPS191" s="3">
        <f>[3]DB!$BPP$211</f>
        <v>0</v>
      </c>
      <c r="BPU191" s="3">
        <f>[3]DB!$BPR$211</f>
        <v>0</v>
      </c>
      <c r="BPW191" s="3">
        <f>[3]DB!$BPT$211</f>
        <v>0</v>
      </c>
      <c r="BPY191" s="3">
        <f>[3]DB!$BPV$211</f>
        <v>0</v>
      </c>
      <c r="BQA191" s="3">
        <f>[3]DB!$BPX$211</f>
        <v>0</v>
      </c>
      <c r="BQC191" s="3">
        <f>[3]DB!$BPZ$211</f>
        <v>0</v>
      </c>
      <c r="BQE191" s="3">
        <f>[3]DB!$BQB$211</f>
        <v>0</v>
      </c>
      <c r="BQG191" s="3">
        <f>[3]DB!$BQD$211</f>
        <v>0</v>
      </c>
      <c r="BQI191" s="3">
        <f>[3]DB!$BQF$211</f>
        <v>0</v>
      </c>
      <c r="BQK191" s="3">
        <f>[3]DB!$BQH$211</f>
        <v>0</v>
      </c>
      <c r="BQM191" s="3">
        <f>[3]DB!$BQJ$211</f>
        <v>0</v>
      </c>
      <c r="BQO191" s="3">
        <f>[3]DB!$BQL$211</f>
        <v>0</v>
      </c>
      <c r="BQQ191" s="3">
        <f>[3]DB!$BQN$211</f>
        <v>0</v>
      </c>
      <c r="BQS191" s="3">
        <f>[3]DB!$BQP$211</f>
        <v>0</v>
      </c>
      <c r="BQU191" s="3">
        <f>[3]DB!$BQR$211</f>
        <v>0</v>
      </c>
      <c r="BQW191" s="3">
        <f>[3]DB!$BQT$211</f>
        <v>0</v>
      </c>
      <c r="BQY191" s="3">
        <f>[3]DB!$BQV$211</f>
        <v>0</v>
      </c>
      <c r="BRA191" s="3">
        <f>[3]DB!$BQX$211</f>
        <v>0</v>
      </c>
      <c r="BRC191" s="3">
        <f>[3]DB!$BQZ$211</f>
        <v>0</v>
      </c>
      <c r="BRE191" s="3">
        <f>[3]DB!$BRB$211</f>
        <v>0</v>
      </c>
      <c r="BRG191" s="3">
        <f>[3]DB!$BRD$211</f>
        <v>0</v>
      </c>
      <c r="BRI191" s="3">
        <f>[3]DB!$BRF$211</f>
        <v>0</v>
      </c>
      <c r="BRK191" s="3">
        <f>[3]DB!$BRH$211</f>
        <v>0</v>
      </c>
    </row>
    <row r="192" spans="2:106 1641:1831" ht="20.100000000000001" customHeight="1" x14ac:dyDescent="0.25">
      <c r="B192" s="168"/>
      <c r="C192" s="783"/>
      <c r="D192" s="787"/>
      <c r="E192" s="788"/>
      <c r="F192" s="186" t="s">
        <v>90</v>
      </c>
      <c r="G192" s="153" t="s">
        <v>92</v>
      </c>
      <c r="H192" s="794">
        <f>[2]DB!$F$167</f>
        <v>0</v>
      </c>
      <c r="I192" s="755"/>
      <c r="J192" s="755">
        <f>[2]DB!$H$167</f>
        <v>1</v>
      </c>
      <c r="K192" s="755"/>
      <c r="L192" s="755">
        <f>[2]DB!$J$167</f>
        <v>0</v>
      </c>
      <c r="M192" s="755"/>
      <c r="N192" s="755">
        <f>[2]DB!$L$167</f>
        <v>2</v>
      </c>
      <c r="O192" s="755"/>
      <c r="P192" s="755">
        <f>[2]DB!$N$167</f>
        <v>0</v>
      </c>
      <c r="Q192" s="755"/>
      <c r="R192" s="755">
        <f>[2]DB!$P$167</f>
        <v>1</v>
      </c>
      <c r="S192" s="755"/>
      <c r="T192" s="755">
        <f>[2]DB!$R$167</f>
        <v>0</v>
      </c>
      <c r="U192" s="755"/>
      <c r="V192" s="755">
        <f>[2]DB!$T$167</f>
        <v>1</v>
      </c>
      <c r="W192" s="755"/>
      <c r="X192" s="755">
        <f>[2]DB!$V$167</f>
        <v>0</v>
      </c>
      <c r="Y192" s="755"/>
      <c r="Z192" s="755">
        <f>[2]DB!$X$167</f>
        <v>0</v>
      </c>
      <c r="AA192" s="755"/>
      <c r="AB192" s="755">
        <f>[2]DB!$Z$167</f>
        <v>0</v>
      </c>
      <c r="AC192" s="755"/>
      <c r="AD192" s="755">
        <f>[2]DB!$AB$167</f>
        <v>0</v>
      </c>
      <c r="AE192" s="755"/>
      <c r="AF192" s="755">
        <f>[2]DB!$AD$167</f>
        <v>2</v>
      </c>
      <c r="AG192" s="755"/>
      <c r="AH192" s="755">
        <f>[2]DB!$AF$167</f>
        <v>0</v>
      </c>
      <c r="AI192" s="755"/>
      <c r="AJ192" s="755">
        <f>[2]DB!$AH$167</f>
        <v>0</v>
      </c>
      <c r="AK192" s="755"/>
      <c r="AL192" s="755">
        <f>[2]DB!$AJ$167</f>
        <v>1</v>
      </c>
      <c r="AM192" s="755"/>
      <c r="AN192" s="755">
        <f>[2]DB!$AL$167</f>
        <v>0</v>
      </c>
      <c r="AO192" s="755"/>
      <c r="AP192" s="755">
        <f>[2]DB!$AN$167</f>
        <v>0</v>
      </c>
      <c r="AQ192" s="755"/>
      <c r="AR192" s="755">
        <f>[2]DB!$AP$167</f>
        <v>1</v>
      </c>
      <c r="AS192" s="755"/>
      <c r="AT192" s="755">
        <f>[2]DB!$AR$167</f>
        <v>0</v>
      </c>
      <c r="AU192" s="755"/>
      <c r="AV192" s="755">
        <f>[2]DB!$AT$167</f>
        <v>2</v>
      </c>
      <c r="AW192" s="755"/>
      <c r="AX192" s="755">
        <f>[2]DB!$AV$167</f>
        <v>0</v>
      </c>
      <c r="AY192" s="755"/>
      <c r="AZ192" s="755">
        <f>[2]DB!$AX$167</f>
        <v>0</v>
      </c>
      <c r="BA192" s="755"/>
      <c r="BB192" s="755">
        <f>[2]DB!$AZ$167</f>
        <v>1</v>
      </c>
      <c r="BC192" s="755"/>
      <c r="BD192" s="755">
        <f>[2]DB!$BB$167</f>
        <v>0</v>
      </c>
      <c r="BE192" s="755"/>
      <c r="BF192" s="755">
        <f>[2]DB!$BD$167</f>
        <v>0</v>
      </c>
      <c r="BG192" s="755"/>
      <c r="BH192" s="755">
        <f>[2]DB!$BF$167</f>
        <v>1</v>
      </c>
      <c r="BI192" s="755"/>
      <c r="BJ192" s="755">
        <f>[2]DB!$BH$167</f>
        <v>0</v>
      </c>
      <c r="BK192" s="755"/>
      <c r="BL192" s="755">
        <f>[2]DB!$BJ$167</f>
        <v>0</v>
      </c>
      <c r="BM192" s="755"/>
      <c r="BN192" s="755">
        <f>[2]DB!$BL$167</f>
        <v>0</v>
      </c>
      <c r="BO192" s="755"/>
      <c r="BP192" s="755">
        <f>[2]DB!$BN$167</f>
        <v>2</v>
      </c>
      <c r="BQ192" s="755"/>
      <c r="BR192" s="755">
        <f>[2]DB!$BP$167</f>
        <v>0</v>
      </c>
      <c r="BS192" s="755"/>
      <c r="BT192" s="755">
        <f>[2]DB!$BR$167</f>
        <v>0</v>
      </c>
      <c r="BU192" s="755"/>
      <c r="BV192" s="755">
        <f>[2]DB!$BT$167</f>
        <v>1</v>
      </c>
      <c r="BW192" s="755"/>
      <c r="BX192" s="755">
        <f>[2]DB!$BV$167</f>
        <v>0</v>
      </c>
      <c r="BY192" s="755"/>
      <c r="BZ192" s="755">
        <f>[2]DB!$BX$167</f>
        <v>1</v>
      </c>
      <c r="CA192" s="755"/>
      <c r="CB192" s="755">
        <f>[2]DB!$BZ$167</f>
        <v>0</v>
      </c>
      <c r="CC192" s="755"/>
      <c r="CD192" s="755">
        <f>[2]DB!$CB$167</f>
        <v>0</v>
      </c>
      <c r="CE192" s="755"/>
      <c r="CF192" s="755">
        <f>[2]DB!$CD$167</f>
        <v>2</v>
      </c>
      <c r="CG192" s="755"/>
      <c r="CH192" s="755">
        <f>[2]DB!$CF$167</f>
        <v>0</v>
      </c>
      <c r="CI192" s="755"/>
      <c r="CJ192" s="755">
        <f>[2]DB!$CH$167</f>
        <v>0</v>
      </c>
      <c r="CK192" s="755"/>
      <c r="CL192" s="755">
        <f>[2]DB!$CJ$167</f>
        <v>1</v>
      </c>
      <c r="CM192" s="755"/>
      <c r="CN192" s="755">
        <f>[2]DB!$CL$167</f>
        <v>0</v>
      </c>
      <c r="CO192" s="755"/>
      <c r="CP192" s="755">
        <f>[2]DB!$CN$167</f>
        <v>1</v>
      </c>
      <c r="CQ192" s="755"/>
      <c r="CR192" s="755">
        <f>[2]DB!$CP$167</f>
        <v>0</v>
      </c>
      <c r="CS192" s="755"/>
      <c r="CT192" s="755">
        <f>[2]DB!$CR$167</f>
        <v>1</v>
      </c>
      <c r="CU192" s="755"/>
      <c r="CV192" s="755">
        <f>[2]DB!$CT$167</f>
        <v>0</v>
      </c>
      <c r="CW192" s="755"/>
      <c r="CX192" s="755">
        <f>[2]DB!$CV$167</f>
        <v>0</v>
      </c>
      <c r="CY192" s="781"/>
      <c r="CZ192" s="173"/>
      <c r="DA192" s="200"/>
      <c r="DB192" s="192"/>
    </row>
    <row r="193" spans="2:106 1833:1927" ht="20.100000000000001" customHeight="1" thickBot="1" x14ac:dyDescent="0.3">
      <c r="B193" s="168"/>
      <c r="C193" s="783"/>
      <c r="D193" s="787"/>
      <c r="E193" s="788"/>
      <c r="F193" s="789" t="s">
        <v>88</v>
      </c>
      <c r="G193" s="790"/>
      <c r="H193" s="752" t="str">
        <f>[2]DB!$F$168</f>
        <v xml:space="preserve">Scheduled 20 minutes stopcaharge for FII and dispersing cone cleaning at 1330H. </v>
      </c>
      <c r="I193" s="753"/>
      <c r="J193" s="753"/>
      <c r="K193" s="753"/>
      <c r="L193" s="753"/>
      <c r="M193" s="753"/>
      <c r="N193" s="753"/>
      <c r="O193" s="753"/>
      <c r="P193" s="753"/>
      <c r="Q193" s="753"/>
      <c r="R193" s="753"/>
      <c r="S193" s="753"/>
      <c r="T193" s="753"/>
      <c r="U193" s="753"/>
      <c r="V193" s="753"/>
      <c r="W193" s="753"/>
      <c r="X193" s="753"/>
      <c r="Y193" s="753"/>
      <c r="Z193" s="753"/>
      <c r="AA193" s="753"/>
      <c r="AB193" s="753"/>
      <c r="AC193" s="753"/>
      <c r="AD193" s="753"/>
      <c r="AE193" s="753"/>
      <c r="AF193" s="753"/>
      <c r="AG193" s="753"/>
      <c r="AH193" s="753"/>
      <c r="AI193" s="753"/>
      <c r="AJ193" s="753"/>
      <c r="AK193" s="753"/>
      <c r="AL193" s="753"/>
      <c r="AM193" s="753"/>
      <c r="AN193" s="753"/>
      <c r="AO193" s="753"/>
      <c r="AP193" s="753"/>
      <c r="AQ193" s="753"/>
      <c r="AR193" s="753"/>
      <c r="AS193" s="753"/>
      <c r="AT193" s="753"/>
      <c r="AU193" s="753"/>
      <c r="AV193" s="753"/>
      <c r="AW193" s="753"/>
      <c r="AX193" s="753"/>
      <c r="AY193" s="753"/>
      <c r="AZ193" s="753"/>
      <c r="BA193" s="753"/>
      <c r="BB193" s="753"/>
      <c r="BC193" s="753"/>
      <c r="BD193" s="753"/>
      <c r="BE193" s="753"/>
      <c r="BF193" s="753"/>
      <c r="BG193" s="753"/>
      <c r="BH193" s="753"/>
      <c r="BI193" s="753"/>
      <c r="BJ193" s="753"/>
      <c r="BK193" s="753"/>
      <c r="BL193" s="753"/>
      <c r="BM193" s="753"/>
      <c r="BN193" s="753"/>
      <c r="BO193" s="753"/>
      <c r="BP193" s="753"/>
      <c r="BQ193" s="753"/>
      <c r="BR193" s="753"/>
      <c r="BS193" s="753"/>
      <c r="BT193" s="753"/>
      <c r="BU193" s="753"/>
      <c r="BV193" s="753"/>
      <c r="BW193" s="753"/>
      <c r="BX193" s="753"/>
      <c r="BY193" s="753"/>
      <c r="BZ193" s="753"/>
      <c r="CA193" s="753"/>
      <c r="CB193" s="753"/>
      <c r="CC193" s="753"/>
      <c r="CD193" s="753"/>
      <c r="CE193" s="753"/>
      <c r="CF193" s="753"/>
      <c r="CG193" s="753"/>
      <c r="CH193" s="753"/>
      <c r="CI193" s="753"/>
      <c r="CJ193" s="753"/>
      <c r="CK193" s="753"/>
      <c r="CL193" s="753"/>
      <c r="CM193" s="753"/>
      <c r="CN193" s="753"/>
      <c r="CO193" s="753"/>
      <c r="CP193" s="753"/>
      <c r="CQ193" s="753"/>
      <c r="CR193" s="753"/>
      <c r="CS193" s="753"/>
      <c r="CT193" s="753"/>
      <c r="CU193" s="753"/>
      <c r="CV193" s="753"/>
      <c r="CW193" s="753"/>
      <c r="CX193" s="753"/>
      <c r="CY193" s="753"/>
      <c r="CZ193" s="754"/>
      <c r="DA193" s="200"/>
      <c r="DB193" s="192"/>
    </row>
    <row r="194" spans="2:106 1833:1927" ht="20.100000000000001" customHeight="1" x14ac:dyDescent="0.25">
      <c r="B194" s="168"/>
      <c r="C194" s="783"/>
      <c r="D194" s="787" t="s">
        <v>77</v>
      </c>
      <c r="E194" s="791"/>
      <c r="F194" s="182" t="s">
        <v>78</v>
      </c>
      <c r="G194" s="154" t="str">
        <f>[2]DB!$E$169</f>
        <v>OPERATING</v>
      </c>
      <c r="H194" s="220">
        <f>[2]DB!$F$169</f>
        <v>0</v>
      </c>
      <c r="I194" s="220">
        <f>[2]DB!$G$169</f>
        <v>0</v>
      </c>
      <c r="J194" s="220">
        <f>[2]DB!$H$169</f>
        <v>0</v>
      </c>
      <c r="K194" s="220">
        <f>[2]DB!$I$169</f>
        <v>0</v>
      </c>
      <c r="L194" s="220">
        <f>[2]DB!$J$169</f>
        <v>0</v>
      </c>
      <c r="M194" s="220">
        <f>[2]DB!$K$169</f>
        <v>0</v>
      </c>
      <c r="N194" s="220">
        <f>[2]DB!$L$169</f>
        <v>0</v>
      </c>
      <c r="O194" s="220">
        <f>[2]DB!$M$169</f>
        <v>0</v>
      </c>
      <c r="P194" s="220">
        <f>[2]DB!$N$169</f>
        <v>0</v>
      </c>
      <c r="Q194" s="220">
        <f>[2]DB!$O$169</f>
        <v>0</v>
      </c>
      <c r="R194" s="220">
        <f>[2]DB!$P$169</f>
        <v>0</v>
      </c>
      <c r="S194" s="220">
        <f>[2]DB!$Q$169</f>
        <v>0</v>
      </c>
      <c r="T194" s="220">
        <f>[2]DB!$R$169</f>
        <v>0</v>
      </c>
      <c r="U194" s="220">
        <f>[2]DB!$S$169</f>
        <v>0</v>
      </c>
      <c r="V194" s="220">
        <f>[2]DB!$T$169</f>
        <v>0</v>
      </c>
      <c r="W194" s="220">
        <f>[2]DB!$U$169</f>
        <v>0</v>
      </c>
      <c r="X194" s="220">
        <f>[2]DB!$V$169</f>
        <v>0</v>
      </c>
      <c r="Y194" s="220">
        <f>[2]DB!$W$169</f>
        <v>0</v>
      </c>
      <c r="Z194" s="220">
        <f>[2]DB!$X$169</f>
        <v>0</v>
      </c>
      <c r="AA194" s="220">
        <f>[2]DB!$Y$169</f>
        <v>0</v>
      </c>
      <c r="AB194" s="220">
        <f>[2]DB!$Z$169</f>
        <v>0</v>
      </c>
      <c r="AC194" s="220">
        <f>[2]DB!$AA$169</f>
        <v>0</v>
      </c>
      <c r="AD194" s="220">
        <f>[2]DB!$AB$169</f>
        <v>0</v>
      </c>
      <c r="AE194" s="220">
        <f>[2]DB!$AC$169</f>
        <v>0</v>
      </c>
      <c r="AF194" s="220">
        <f>[2]DB!$AD$169</f>
        <v>0</v>
      </c>
      <c r="AG194" s="220">
        <f>[2]DB!$AE$169</f>
        <v>0</v>
      </c>
      <c r="AH194" s="220">
        <f>[2]DB!$AF$169</f>
        <v>0</v>
      </c>
      <c r="AI194" s="220">
        <f>[2]DB!$AG$169</f>
        <v>0</v>
      </c>
      <c r="AJ194" s="220">
        <f>[2]DB!$AH$169</f>
        <v>0</v>
      </c>
      <c r="AK194" s="220">
        <f>[2]DB!$AI$169</f>
        <v>0</v>
      </c>
      <c r="AL194" s="220">
        <f>[2]DB!$AJ$169</f>
        <v>0</v>
      </c>
      <c r="AM194" s="220">
        <f>[2]DB!$AK$169</f>
        <v>0</v>
      </c>
      <c r="AN194" s="220">
        <f>[2]DB!$AL$169</f>
        <v>0</v>
      </c>
      <c r="AO194" s="220">
        <f>[2]DB!$AM$169</f>
        <v>0</v>
      </c>
      <c r="AP194" s="220">
        <f>[2]DB!$AN$169</f>
        <v>0</v>
      </c>
      <c r="AQ194" s="220">
        <f>[2]DB!$AO$169</f>
        <v>0</v>
      </c>
      <c r="AR194" s="220">
        <f>[2]DB!$AP$169</f>
        <v>0</v>
      </c>
      <c r="AS194" s="220">
        <f>[2]DB!$AQ$169</f>
        <v>0</v>
      </c>
      <c r="AT194" s="220">
        <f>[2]DB!$AR$169</f>
        <v>0</v>
      </c>
      <c r="AU194" s="220">
        <f>[2]DB!$AS$169</f>
        <v>0</v>
      </c>
      <c r="AV194" s="220">
        <f>[2]DB!$AT$169</f>
        <v>0</v>
      </c>
      <c r="AW194" s="220">
        <f>[2]DB!$AU$169</f>
        <v>0</v>
      </c>
      <c r="AX194" s="220">
        <f>[2]DB!$AV$169</f>
        <v>0</v>
      </c>
      <c r="AY194" s="220">
        <f>[2]DB!$AW$169</f>
        <v>0</v>
      </c>
      <c r="AZ194" s="220">
        <f>[2]DB!$AX$169</f>
        <v>0</v>
      </c>
      <c r="BA194" s="220">
        <f>[2]DB!$AY$169</f>
        <v>0</v>
      </c>
      <c r="BB194" s="220">
        <f>[2]DB!$AZ$169</f>
        <v>0</v>
      </c>
      <c r="BC194" s="220">
        <f>[2]DB!$BA$169</f>
        <v>0</v>
      </c>
      <c r="BD194" s="220">
        <f>[2]DB!$BB$169</f>
        <v>0</v>
      </c>
      <c r="BE194" s="220">
        <f>[2]DB!$BC$169</f>
        <v>0</v>
      </c>
      <c r="BF194" s="220">
        <f>[2]DB!$BD$169</f>
        <v>0</v>
      </c>
      <c r="BG194" s="220">
        <f>[2]DB!$BE$169</f>
        <v>0</v>
      </c>
      <c r="BH194" s="220">
        <f>[2]DB!$BF$169</f>
        <v>0</v>
      </c>
      <c r="BI194" s="220">
        <f>[2]DB!$BG$169</f>
        <v>0</v>
      </c>
      <c r="BJ194" s="220">
        <f>[2]DB!$BH$169</f>
        <v>0</v>
      </c>
      <c r="BK194" s="220">
        <f>[2]DB!$BI$169</f>
        <v>0</v>
      </c>
      <c r="BL194" s="220">
        <f>[2]DB!$BJ$169</f>
        <v>0</v>
      </c>
      <c r="BM194" s="220">
        <f>[2]DB!$BK$169</f>
        <v>0</v>
      </c>
      <c r="BN194" s="220">
        <f>[2]DB!$BL$169</f>
        <v>0</v>
      </c>
      <c r="BO194" s="220">
        <f>[2]DB!$BM$169</f>
        <v>0</v>
      </c>
      <c r="BP194" s="220">
        <f>[2]DB!$BN$169</f>
        <v>0</v>
      </c>
      <c r="BQ194" s="220">
        <f>[2]DB!$BO$169</f>
        <v>0</v>
      </c>
      <c r="BR194" s="220">
        <f>[2]DB!$BP$169</f>
        <v>0</v>
      </c>
      <c r="BS194" s="220">
        <f>[2]DB!$BQ$169</f>
        <v>0</v>
      </c>
      <c r="BT194" s="220">
        <f>[2]DB!$BR$169</f>
        <v>0</v>
      </c>
      <c r="BU194" s="220">
        <f>[2]DB!$BS$169</f>
        <v>0</v>
      </c>
      <c r="BV194" s="220">
        <f>[2]DB!$BT$169</f>
        <v>0</v>
      </c>
      <c r="BW194" s="220">
        <f>[2]DB!$BU$169</f>
        <v>0</v>
      </c>
      <c r="BX194" s="220">
        <f>[2]DB!$BV$169</f>
        <v>0</v>
      </c>
      <c r="BY194" s="220">
        <f>[2]DB!$BW$169</f>
        <v>0</v>
      </c>
      <c r="BZ194" s="220">
        <f>[2]DB!$BX$169</f>
        <v>0</v>
      </c>
      <c r="CA194" s="220">
        <f>[2]DB!$BY$169</f>
        <v>0</v>
      </c>
      <c r="CB194" s="220">
        <f>[2]DB!$BZ$169</f>
        <v>0</v>
      </c>
      <c r="CC194" s="220">
        <f>[2]DB!$CA$169</f>
        <v>0</v>
      </c>
      <c r="CD194" s="220">
        <f>[2]DB!$CB$169</f>
        <v>0</v>
      </c>
      <c r="CE194" s="220">
        <f>[2]DB!$CC$169</f>
        <v>0</v>
      </c>
      <c r="CF194" s="220">
        <f>[2]DB!$CD$169</f>
        <v>0</v>
      </c>
      <c r="CG194" s="220">
        <f>[2]DB!$CE$169</f>
        <v>0</v>
      </c>
      <c r="CH194" s="220">
        <f>[2]DB!$CF$169</f>
        <v>0</v>
      </c>
      <c r="CI194" s="220" t="str">
        <f>[2]DB!$CG$169</f>
        <v>s</v>
      </c>
      <c r="CJ194" s="220" t="str">
        <f>[2]DB!$CH$169</f>
        <v>s</v>
      </c>
      <c r="CK194" s="220" t="str">
        <f>[2]DB!$CI$169</f>
        <v>s</v>
      </c>
      <c r="CL194" s="220" t="str">
        <f>[2]DB!$CJ$169</f>
        <v>s</v>
      </c>
      <c r="CM194" s="220">
        <f>[2]DB!$CK$169</f>
        <v>0</v>
      </c>
      <c r="CN194" s="220" t="str">
        <f>[2]DB!$CL$169</f>
        <v>s</v>
      </c>
      <c r="CO194" s="220" t="str">
        <f>[2]DB!$CM$169</f>
        <v>s</v>
      </c>
      <c r="CP194" s="220" t="str">
        <f>[2]DB!$CN$169</f>
        <v>s</v>
      </c>
      <c r="CQ194" s="220">
        <f>[2]DB!$CO$169</f>
        <v>0</v>
      </c>
      <c r="CR194" s="220" t="str">
        <f>[2]DB!$CP$169</f>
        <v>s</v>
      </c>
      <c r="CS194" s="220" t="str">
        <f>[2]DB!$CQ$169</f>
        <v>s</v>
      </c>
      <c r="CT194" s="220" t="str">
        <f>[2]DB!$CR$169</f>
        <v>s</v>
      </c>
      <c r="CU194" s="220">
        <f>[2]DB!$CS$169</f>
        <v>0</v>
      </c>
      <c r="CV194" s="220" t="str">
        <f>[2]DB!$CT$169</f>
        <v>s</v>
      </c>
      <c r="CW194" s="220" t="str">
        <f>[2]DB!$CU$169</f>
        <v>s</v>
      </c>
      <c r="CX194" s="220" t="str">
        <f>[2]DB!$CV$169</f>
        <v>s</v>
      </c>
      <c r="CY194" s="221">
        <f>[2]DB!$CW$169</f>
        <v>0</v>
      </c>
      <c r="CZ194" s="222"/>
      <c r="DA194" s="200"/>
      <c r="DB194" s="192"/>
    </row>
    <row r="195" spans="2:106 1833:1927" ht="20.100000000000001" customHeight="1" x14ac:dyDescent="0.25">
      <c r="B195" s="168"/>
      <c r="C195" s="783"/>
      <c r="D195" s="787"/>
      <c r="E195" s="791"/>
      <c r="F195" s="183" t="s">
        <v>79</v>
      </c>
      <c r="G195" s="155" t="str">
        <f>[2]DB!$E$170</f>
        <v>UNDER REPAIR</v>
      </c>
      <c r="H195" s="162">
        <f>[2]DB!$F$170</f>
        <v>0</v>
      </c>
      <c r="I195" s="163">
        <f>[2]DB!$G$170</f>
        <v>0</v>
      </c>
      <c r="J195" s="163">
        <f>[2]DB!$H$170</f>
        <v>0</v>
      </c>
      <c r="K195" s="163">
        <f>[2]DB!$I$170</f>
        <v>0</v>
      </c>
      <c r="L195" s="163">
        <f>[2]DB!$J$170</f>
        <v>0</v>
      </c>
      <c r="M195" s="163">
        <f>[2]DB!$K$170</f>
        <v>0</v>
      </c>
      <c r="N195" s="163">
        <f>[2]DB!$L$170</f>
        <v>0</v>
      </c>
      <c r="O195" s="163">
        <f>[2]DB!$M$170</f>
        <v>0</v>
      </c>
      <c r="P195" s="163">
        <f>[2]DB!$N$170</f>
        <v>0</v>
      </c>
      <c r="Q195" s="163">
        <f>[2]DB!$O$170</f>
        <v>0</v>
      </c>
      <c r="R195" s="163">
        <f>[2]DB!$P$170</f>
        <v>0</v>
      </c>
      <c r="S195" s="163">
        <f>[2]DB!$Q$170</f>
        <v>0</v>
      </c>
      <c r="T195" s="163">
        <f>[2]DB!$R$170</f>
        <v>0</v>
      </c>
      <c r="U195" s="163">
        <f>[2]DB!$S$170</f>
        <v>0</v>
      </c>
      <c r="V195" s="163">
        <f>[2]DB!$T$170</f>
        <v>0</v>
      </c>
      <c r="W195" s="163">
        <f>[2]DB!$U$170</f>
        <v>0</v>
      </c>
      <c r="X195" s="163">
        <f>[2]DB!$V$170</f>
        <v>0</v>
      </c>
      <c r="Y195" s="163">
        <f>[2]DB!$W$170</f>
        <v>0</v>
      </c>
      <c r="Z195" s="163">
        <f>[2]DB!$X$170</f>
        <v>0</v>
      </c>
      <c r="AA195" s="163">
        <f>[2]DB!$Y$170</f>
        <v>0</v>
      </c>
      <c r="AB195" s="163">
        <f>[2]DB!$Z$170</f>
        <v>0</v>
      </c>
      <c r="AC195" s="163">
        <f>[2]DB!$AA$170</f>
        <v>0</v>
      </c>
      <c r="AD195" s="163">
        <f>[2]DB!$AB$170</f>
        <v>0</v>
      </c>
      <c r="AE195" s="163">
        <f>[2]DB!$AC$170</f>
        <v>0</v>
      </c>
      <c r="AF195" s="163">
        <f>[2]DB!$AD$170</f>
        <v>0</v>
      </c>
      <c r="AG195" s="163">
        <f>[2]DB!$AE$170</f>
        <v>0</v>
      </c>
      <c r="AH195" s="163">
        <f>[2]DB!$AF$170</f>
        <v>0</v>
      </c>
      <c r="AI195" s="163">
        <f>[2]DB!$AG$170</f>
        <v>0</v>
      </c>
      <c r="AJ195" s="163">
        <f>[2]DB!$AH$170</f>
        <v>0</v>
      </c>
      <c r="AK195" s="163">
        <f>[2]DB!$AI$170</f>
        <v>0</v>
      </c>
      <c r="AL195" s="163">
        <f>[2]DB!$AJ$170</f>
        <v>0</v>
      </c>
      <c r="AM195" s="163">
        <f>[2]DB!$AK$170</f>
        <v>0</v>
      </c>
      <c r="AN195" s="163">
        <f>[2]DB!$AL$170</f>
        <v>0</v>
      </c>
      <c r="AO195" s="163">
        <f>[2]DB!$AM$170</f>
        <v>0</v>
      </c>
      <c r="AP195" s="163">
        <f>[2]DB!$AN$170</f>
        <v>0</v>
      </c>
      <c r="AQ195" s="163">
        <f>[2]DB!$AO$170</f>
        <v>0</v>
      </c>
      <c r="AR195" s="163">
        <f>[2]DB!$AP$170</f>
        <v>0</v>
      </c>
      <c r="AS195" s="163">
        <f>[2]DB!$AQ$170</f>
        <v>0</v>
      </c>
      <c r="AT195" s="163">
        <f>[2]DB!$AR$170</f>
        <v>0</v>
      </c>
      <c r="AU195" s="163">
        <f>[2]DB!$AS$170</f>
        <v>0</v>
      </c>
      <c r="AV195" s="163">
        <f>[2]DB!$AT$170</f>
        <v>0</v>
      </c>
      <c r="AW195" s="163">
        <f>[2]DB!$AU$170</f>
        <v>0</v>
      </c>
      <c r="AX195" s="163">
        <f>[2]DB!$AV$170</f>
        <v>0</v>
      </c>
      <c r="AY195" s="163">
        <f>[2]DB!$AW$170</f>
        <v>0</v>
      </c>
      <c r="AZ195" s="163">
        <f>[2]DB!$AX$170</f>
        <v>0</v>
      </c>
      <c r="BA195" s="163">
        <f>[2]DB!$AY$170</f>
        <v>0</v>
      </c>
      <c r="BB195" s="163">
        <f>[2]DB!$AZ$170</f>
        <v>0</v>
      </c>
      <c r="BC195" s="163">
        <f>[2]DB!$BA$170</f>
        <v>0</v>
      </c>
      <c r="BD195" s="163">
        <f>[2]DB!$BB$170</f>
        <v>0</v>
      </c>
      <c r="BE195" s="163">
        <f>[2]DB!$BC$170</f>
        <v>0</v>
      </c>
      <c r="BF195" s="163">
        <f>[2]DB!$BD$170</f>
        <v>0</v>
      </c>
      <c r="BG195" s="163">
        <f>[2]DB!$BE$170</f>
        <v>0</v>
      </c>
      <c r="BH195" s="163">
        <f>[2]DB!$BF$170</f>
        <v>0</v>
      </c>
      <c r="BI195" s="163">
        <f>[2]DB!$BG$170</f>
        <v>0</v>
      </c>
      <c r="BJ195" s="163">
        <f>[2]DB!$BH$170</f>
        <v>0</v>
      </c>
      <c r="BK195" s="163">
        <f>[2]DB!$BI$170</f>
        <v>0</v>
      </c>
      <c r="BL195" s="163">
        <f>[2]DB!$BJ$170</f>
        <v>0</v>
      </c>
      <c r="BM195" s="163">
        <f>[2]DB!$BK$170</f>
        <v>0</v>
      </c>
      <c r="BN195" s="163">
        <f>[2]DB!$BL$170</f>
        <v>0</v>
      </c>
      <c r="BO195" s="163">
        <f>[2]DB!$BM$170</f>
        <v>0</v>
      </c>
      <c r="BP195" s="163">
        <f>[2]DB!$BN$170</f>
        <v>0</v>
      </c>
      <c r="BQ195" s="163">
        <f>[2]DB!$BO$170</f>
        <v>0</v>
      </c>
      <c r="BR195" s="163">
        <f>[2]DB!$BP$170</f>
        <v>0</v>
      </c>
      <c r="BS195" s="163">
        <f>[2]DB!$BQ$170</f>
        <v>0</v>
      </c>
      <c r="BT195" s="163">
        <f>[2]DB!$BR$170</f>
        <v>0</v>
      </c>
      <c r="BU195" s="163">
        <f>[2]DB!$BS$170</f>
        <v>0</v>
      </c>
      <c r="BV195" s="163">
        <f>[2]DB!$BT$170</f>
        <v>0</v>
      </c>
      <c r="BW195" s="163">
        <f>[2]DB!$BU$170</f>
        <v>0</v>
      </c>
      <c r="BX195" s="163">
        <f>[2]DB!$BV$170</f>
        <v>0</v>
      </c>
      <c r="BY195" s="163">
        <f>[2]DB!$BW$170</f>
        <v>0</v>
      </c>
      <c r="BZ195" s="163">
        <f>[2]DB!$BX$170</f>
        <v>0</v>
      </c>
      <c r="CA195" s="163">
        <f>[2]DB!$BY$170</f>
        <v>0</v>
      </c>
      <c r="CB195" s="163">
        <f>[2]DB!$BZ$170</f>
        <v>0</v>
      </c>
      <c r="CC195" s="163">
        <f>[2]DB!$CA$170</f>
        <v>0</v>
      </c>
      <c r="CD195" s="163">
        <f>[2]DB!$CB$170</f>
        <v>0</v>
      </c>
      <c r="CE195" s="163">
        <f>[2]DB!$CC$170</f>
        <v>0</v>
      </c>
      <c r="CF195" s="163">
        <f>[2]DB!$CD$170</f>
        <v>0</v>
      </c>
      <c r="CG195" s="163">
        <f>[2]DB!$CE$170</f>
        <v>0</v>
      </c>
      <c r="CH195" s="163">
        <f>[2]DB!$CF$170</f>
        <v>0</v>
      </c>
      <c r="CI195" s="163">
        <f>[2]DB!$CG$170</f>
        <v>0</v>
      </c>
      <c r="CJ195" s="163">
        <f>[2]DB!$CH$170</f>
        <v>0</v>
      </c>
      <c r="CK195" s="163">
        <f>[2]DB!$CI$170</f>
        <v>0</v>
      </c>
      <c r="CL195" s="163">
        <f>[2]DB!$CJ$170</f>
        <v>0</v>
      </c>
      <c r="CM195" s="163">
        <f>[2]DB!$CK$170</f>
        <v>0</v>
      </c>
      <c r="CN195" s="163">
        <f>[2]DB!$CL$170</f>
        <v>0</v>
      </c>
      <c r="CO195" s="163">
        <f>[2]DB!$CM$170</f>
        <v>0</v>
      </c>
      <c r="CP195" s="163">
        <f>[2]DB!$CN$170</f>
        <v>0</v>
      </c>
      <c r="CQ195" s="163">
        <f>[2]DB!$CO$170</f>
        <v>0</v>
      </c>
      <c r="CR195" s="163">
        <f>[2]DB!$CP$170</f>
        <v>0</v>
      </c>
      <c r="CS195" s="163">
        <f>[2]DB!$CQ$170</f>
        <v>0</v>
      </c>
      <c r="CT195" s="163">
        <f>[2]DB!$CR$170</f>
        <v>0</v>
      </c>
      <c r="CU195" s="163">
        <f>[2]DB!$CS$170</f>
        <v>0</v>
      </c>
      <c r="CV195" s="163">
        <f>[2]DB!$CT$170</f>
        <v>0</v>
      </c>
      <c r="CW195" s="163">
        <f>[2]DB!$CU$170</f>
        <v>0</v>
      </c>
      <c r="CX195" s="163">
        <f>[2]DB!$CV$170</f>
        <v>0</v>
      </c>
      <c r="CY195" s="169">
        <f>[2]DB!$CW$170</f>
        <v>0</v>
      </c>
      <c r="CZ195" s="174"/>
      <c r="DA195" s="200"/>
      <c r="DB195" s="192"/>
    </row>
    <row r="196" spans="2:106 1833:1927" ht="20.100000000000001" customHeight="1" x14ac:dyDescent="0.25">
      <c r="B196" s="168"/>
      <c r="C196" s="783"/>
      <c r="D196" s="787"/>
      <c r="E196" s="791"/>
      <c r="F196" s="183" t="s">
        <v>80</v>
      </c>
      <c r="G196" s="155" t="str">
        <f>[2]DB!$E$171</f>
        <v>OPERATING</v>
      </c>
      <c r="H196" s="162" t="str">
        <f>[2]DB!$F$171</f>
        <v>c</v>
      </c>
      <c r="I196" s="163" t="str">
        <f>[2]DB!$G$171</f>
        <v>c</v>
      </c>
      <c r="J196" s="163">
        <f>[2]DB!$H$171</f>
        <v>0</v>
      </c>
      <c r="K196" s="163">
        <f>[2]DB!$I$171</f>
        <v>0</v>
      </c>
      <c r="L196" s="163">
        <f>[2]DB!$J$171</f>
        <v>0</v>
      </c>
      <c r="M196" s="163">
        <f>[2]DB!$K$171</f>
        <v>0</v>
      </c>
      <c r="N196" s="163">
        <f>[2]DB!$L$171</f>
        <v>0</v>
      </c>
      <c r="O196" s="163">
        <f>[2]DB!$M$171</f>
        <v>0</v>
      </c>
      <c r="P196" s="163">
        <f>[2]DB!$N$171</f>
        <v>0</v>
      </c>
      <c r="Q196" s="163">
        <f>[2]DB!$O$171</f>
        <v>0</v>
      </c>
      <c r="R196" s="163" t="str">
        <f>[2]DB!$P$171</f>
        <v>s</v>
      </c>
      <c r="S196" s="163" t="str">
        <f>[2]DB!$Q$171</f>
        <v>s</v>
      </c>
      <c r="T196" s="163" t="str">
        <f>[2]DB!$R$171</f>
        <v>s</v>
      </c>
      <c r="U196" s="163" t="str">
        <f>[2]DB!$S$171</f>
        <v>s</v>
      </c>
      <c r="V196" s="163">
        <f>[2]DB!$T$171</f>
        <v>0</v>
      </c>
      <c r="W196" s="163" t="str">
        <f>[2]DB!$U$171</f>
        <v>s</v>
      </c>
      <c r="X196" s="163" t="str">
        <f>[2]DB!$V$171</f>
        <v>s</v>
      </c>
      <c r="Y196" s="163" t="str">
        <f>[2]DB!$W$171</f>
        <v>s</v>
      </c>
      <c r="Z196" s="163">
        <f>[2]DB!$X$171</f>
        <v>0</v>
      </c>
      <c r="AA196" s="163" t="str">
        <f>[2]DB!$Y$171</f>
        <v>s</v>
      </c>
      <c r="AB196" s="163" t="str">
        <f>[2]DB!$Z$171</f>
        <v>s</v>
      </c>
      <c r="AC196" s="163" t="str">
        <f>[2]DB!$AA$171</f>
        <v>s</v>
      </c>
      <c r="AD196" s="163">
        <f>[2]DB!$AB$171</f>
        <v>0</v>
      </c>
      <c r="AE196" s="163" t="str">
        <f>[2]DB!$AC$171</f>
        <v>c</v>
      </c>
      <c r="AF196" s="163" t="str">
        <f>[2]DB!$AD$171</f>
        <v>c</v>
      </c>
      <c r="AG196" s="163" t="str">
        <f>[2]DB!$AE$171</f>
        <v>c</v>
      </c>
      <c r="AH196" s="163" t="str">
        <f>[2]DB!$AF$171</f>
        <v>c</v>
      </c>
      <c r="AI196" s="163" t="str">
        <f>[2]DB!$AG$171</f>
        <v>c</v>
      </c>
      <c r="AJ196" s="163" t="str">
        <f>[2]DB!$AH$171</f>
        <v>c</v>
      </c>
      <c r="AK196" s="163" t="str">
        <f>[2]DB!$AI$171</f>
        <v>c</v>
      </c>
      <c r="AL196" s="163" t="str">
        <f>[2]DB!$AJ$171</f>
        <v>c</v>
      </c>
      <c r="AM196" s="163" t="str">
        <f>[2]DB!$AK$171</f>
        <v>c</v>
      </c>
      <c r="AN196" s="163" t="str">
        <f>[2]DB!$AL$171</f>
        <v>c</v>
      </c>
      <c r="AO196" s="163" t="str">
        <f>[2]DB!$AM$171</f>
        <v>c</v>
      </c>
      <c r="AP196" s="163" t="str">
        <f>[2]DB!$AN$171</f>
        <v>c</v>
      </c>
      <c r="AQ196" s="163" t="str">
        <f>[2]DB!$AO$171</f>
        <v>c</v>
      </c>
      <c r="AR196" s="163" t="str">
        <f>[2]DB!$AP$171</f>
        <v>c</v>
      </c>
      <c r="AS196" s="163" t="str">
        <f>[2]DB!$AQ$171</f>
        <v>c</v>
      </c>
      <c r="AT196" s="163" t="str">
        <f>[2]DB!$AR$171</f>
        <v>c</v>
      </c>
      <c r="AU196" s="163">
        <f>[2]DB!$AS$171</f>
        <v>0</v>
      </c>
      <c r="AV196" s="163">
        <f>[2]DB!$AT$171</f>
        <v>0</v>
      </c>
      <c r="AW196" s="163">
        <f>[2]DB!$AU$171</f>
        <v>0</v>
      </c>
      <c r="AX196" s="163">
        <f>[2]DB!$AV$171</f>
        <v>0</v>
      </c>
      <c r="AY196" s="163">
        <f>[2]DB!$AW$171</f>
        <v>0</v>
      </c>
      <c r="AZ196" s="163">
        <f>[2]DB!$AX$171</f>
        <v>0</v>
      </c>
      <c r="BA196" s="163">
        <f>[2]DB!$AY$171</f>
        <v>0</v>
      </c>
      <c r="BB196" s="163" t="str">
        <f>[2]DB!$AZ$171</f>
        <v>s</v>
      </c>
      <c r="BC196" s="163" t="str">
        <f>[2]DB!$BA$171</f>
        <v>s</v>
      </c>
      <c r="BD196" s="163" t="str">
        <f>[2]DB!$BB$171</f>
        <v>s</v>
      </c>
      <c r="BE196" s="163" t="str">
        <f>[2]DB!$BC$171</f>
        <v>s</v>
      </c>
      <c r="BF196" s="163">
        <f>[2]DB!$BD$171</f>
        <v>0</v>
      </c>
      <c r="BG196" s="163" t="str">
        <f>[2]DB!$BE$171</f>
        <v>s</v>
      </c>
      <c r="BH196" s="163" t="str">
        <f>[2]DB!$BF$171</f>
        <v>s</v>
      </c>
      <c r="BI196" s="163" t="str">
        <f>[2]DB!$BG$171</f>
        <v>s</v>
      </c>
      <c r="BJ196" s="163">
        <f>[2]DB!$BH$171</f>
        <v>0</v>
      </c>
      <c r="BK196" s="163" t="str">
        <f>[2]DB!$BI$171</f>
        <v>s</v>
      </c>
      <c r="BL196" s="163" t="str">
        <f>[2]DB!$BJ$171</f>
        <v>s</v>
      </c>
      <c r="BM196" s="163" t="str">
        <f>[2]DB!$BK$171</f>
        <v>s</v>
      </c>
      <c r="BN196" s="163">
        <f>[2]DB!$BL$171</f>
        <v>0</v>
      </c>
      <c r="BO196" s="163" t="str">
        <f>[2]DB!$BM$171</f>
        <v>c</v>
      </c>
      <c r="BP196" s="163" t="str">
        <f>[2]DB!$BN$171</f>
        <v>c</v>
      </c>
      <c r="BQ196" s="163" t="str">
        <f>[2]DB!$BO$171</f>
        <v>c</v>
      </c>
      <c r="BR196" s="163" t="str">
        <f>[2]DB!$BP$171</f>
        <v>c</v>
      </c>
      <c r="BS196" s="163" t="str">
        <f>[2]DB!$BQ$171</f>
        <v>c</v>
      </c>
      <c r="BT196" s="163" t="str">
        <f>[2]DB!$BR$171</f>
        <v>c</v>
      </c>
      <c r="BU196" s="163" t="str">
        <f>[2]DB!$BS$171</f>
        <v>c</v>
      </c>
      <c r="BV196" s="163" t="str">
        <f>[2]DB!$BT$171</f>
        <v>c</v>
      </c>
      <c r="BW196" s="163" t="str">
        <f>[2]DB!$BU$171</f>
        <v>c</v>
      </c>
      <c r="BX196" s="163" t="str">
        <f>[2]DB!$BV$171</f>
        <v>c</v>
      </c>
      <c r="BY196" s="163" t="str">
        <f>[2]DB!$BW$171</f>
        <v>c</v>
      </c>
      <c r="BZ196" s="163" t="str">
        <f>[2]DB!$BX$171</f>
        <v>c</v>
      </c>
      <c r="CA196" s="163" t="str">
        <f>[2]DB!$BY$171</f>
        <v>c</v>
      </c>
      <c r="CB196" s="163" t="str">
        <f>[2]DB!$BZ$171</f>
        <v>c</v>
      </c>
      <c r="CC196" s="163" t="str">
        <f>[2]DB!$CA$171</f>
        <v>c</v>
      </c>
      <c r="CD196" s="163" t="str">
        <f>[2]DB!$CB$171</f>
        <v>c</v>
      </c>
      <c r="CE196" s="163">
        <f>[2]DB!$CC$171</f>
        <v>0</v>
      </c>
      <c r="CF196" s="163">
        <f>[2]DB!$CD$171</f>
        <v>0</v>
      </c>
      <c r="CG196" s="163">
        <f>[2]DB!$CE$171</f>
        <v>0</v>
      </c>
      <c r="CH196" s="163">
        <f>[2]DB!$CF$171</f>
        <v>0</v>
      </c>
      <c r="CI196" s="163">
        <f>[2]DB!$CG$171</f>
        <v>0</v>
      </c>
      <c r="CJ196" s="163">
        <f>[2]DB!$CH$171</f>
        <v>0</v>
      </c>
      <c r="CK196" s="163">
        <f>[2]DB!$CI$171</f>
        <v>0</v>
      </c>
      <c r="CL196" s="163">
        <f>[2]DB!$CJ$171</f>
        <v>0</v>
      </c>
      <c r="CM196" s="163">
        <f>[2]DB!$CK$171</f>
        <v>0</v>
      </c>
      <c r="CN196" s="163">
        <f>[2]DB!$CL$171</f>
        <v>0</v>
      </c>
      <c r="CO196" s="163">
        <f>[2]DB!$CM$171</f>
        <v>0</v>
      </c>
      <c r="CP196" s="163">
        <f>[2]DB!$CN$171</f>
        <v>0</v>
      </c>
      <c r="CQ196" s="163">
        <f>[2]DB!$CO$171</f>
        <v>0</v>
      </c>
      <c r="CR196" s="163">
        <f>[2]DB!$CP$171</f>
        <v>0</v>
      </c>
      <c r="CS196" s="163">
        <f>[2]DB!$CQ$171</f>
        <v>0</v>
      </c>
      <c r="CT196" s="163">
        <f>[2]DB!$CR$171</f>
        <v>0</v>
      </c>
      <c r="CU196" s="163">
        <f>[2]DB!$CS$171</f>
        <v>0</v>
      </c>
      <c r="CV196" s="163">
        <f>[2]DB!$CT$171</f>
        <v>0</v>
      </c>
      <c r="CW196" s="163">
        <f>[2]DB!$CU$171</f>
        <v>0</v>
      </c>
      <c r="CX196" s="163">
        <f>[2]DB!$CV$171</f>
        <v>0</v>
      </c>
      <c r="CY196" s="169">
        <f>[2]DB!$CW$171</f>
        <v>0</v>
      </c>
      <c r="CZ196" s="174"/>
      <c r="DA196" s="200"/>
      <c r="DB196" s="192"/>
    </row>
    <row r="197" spans="2:106 1833:1927" ht="20.100000000000001" customHeight="1" x14ac:dyDescent="0.25">
      <c r="B197" s="168"/>
      <c r="C197" s="783"/>
      <c r="D197" s="787"/>
      <c r="E197" s="791"/>
      <c r="F197" s="183" t="s">
        <v>81</v>
      </c>
      <c r="G197" s="155" t="str">
        <f>[2]DB!$E$172</f>
        <v>OPERATING</v>
      </c>
      <c r="H197" s="217">
        <f>[2]DB!$F$172</f>
        <v>0</v>
      </c>
      <c r="I197" s="217">
        <f>[2]DB!$G$172</f>
        <v>0</v>
      </c>
      <c r="J197" s="217" t="str">
        <f>[2]DB!$H$172</f>
        <v>s</v>
      </c>
      <c r="K197" s="217" t="str">
        <f>[2]DB!$I$172</f>
        <v>s</v>
      </c>
      <c r="L197" s="217" t="str">
        <f>[2]DB!$J$172</f>
        <v>s</v>
      </c>
      <c r="M197" s="217">
        <f>[2]DB!$K$172</f>
        <v>0</v>
      </c>
      <c r="N197" s="217" t="str">
        <f>[2]DB!$L$172</f>
        <v>c</v>
      </c>
      <c r="O197" s="217" t="str">
        <f>[2]DB!$M$172</f>
        <v>c</v>
      </c>
      <c r="P197" s="217" t="str">
        <f>[2]DB!$N$172</f>
        <v>c</v>
      </c>
      <c r="Q197" s="217" t="str">
        <f>[2]DB!$O$172</f>
        <v>c</v>
      </c>
      <c r="R197" s="217" t="str">
        <f>[2]DB!$P$172</f>
        <v>c</v>
      </c>
      <c r="S197" s="217" t="str">
        <f>[2]DB!$Q$172</f>
        <v>c</v>
      </c>
      <c r="T197" s="217" t="str">
        <f>[2]DB!$R$172</f>
        <v>c</v>
      </c>
      <c r="U197" s="217" t="str">
        <f>[2]DB!$S$172</f>
        <v>c</v>
      </c>
      <c r="V197" s="217" t="str">
        <f>[2]DB!$T$172</f>
        <v>c</v>
      </c>
      <c r="W197" s="217" t="str">
        <f>[2]DB!$U$172</f>
        <v>c</v>
      </c>
      <c r="X197" s="217" t="str">
        <f>[2]DB!$V$172</f>
        <v>c</v>
      </c>
      <c r="Y197" s="217" t="str">
        <f>[2]DB!$W$172</f>
        <v>c</v>
      </c>
      <c r="Z197" s="217" t="str">
        <f>[2]DB!$X$172</f>
        <v>c</v>
      </c>
      <c r="AA197" s="217" t="str">
        <f>[2]DB!$Y$172</f>
        <v>c</v>
      </c>
      <c r="AB197" s="217" t="str">
        <f>[2]DB!$Z$172</f>
        <v>c</v>
      </c>
      <c r="AC197" s="217" t="str">
        <f>[2]DB!$AA$172</f>
        <v>c</v>
      </c>
      <c r="AD197" s="217">
        <f>[2]DB!$AB$172</f>
        <v>0</v>
      </c>
      <c r="AE197" s="217">
        <f>[2]DB!$AC$172</f>
        <v>0</v>
      </c>
      <c r="AF197" s="217">
        <f>[2]DB!$AD$172</f>
        <v>0</v>
      </c>
      <c r="AG197" s="217">
        <f>[2]DB!$AE$172</f>
        <v>0</v>
      </c>
      <c r="AH197" s="217">
        <f>[2]DB!$AF$172</f>
        <v>0</v>
      </c>
      <c r="AI197" s="217">
        <f>[2]DB!$AG$172</f>
        <v>0</v>
      </c>
      <c r="AJ197" s="217">
        <f>[2]DB!$AH$172</f>
        <v>0</v>
      </c>
      <c r="AK197" s="217">
        <f>[2]DB!$AI$172</f>
        <v>0</v>
      </c>
      <c r="AL197" s="217" t="str">
        <f>[2]DB!$AJ$172</f>
        <v>s</v>
      </c>
      <c r="AM197" s="217" t="str">
        <f>[2]DB!$AK$172</f>
        <v>s</v>
      </c>
      <c r="AN197" s="217" t="str">
        <f>[2]DB!$AL$172</f>
        <v>s</v>
      </c>
      <c r="AO197" s="217" t="str">
        <f>[2]DB!$AM$172</f>
        <v>s</v>
      </c>
      <c r="AP197" s="217">
        <f>[2]DB!$AN$172</f>
        <v>0</v>
      </c>
      <c r="AQ197" s="217" t="str">
        <f>[2]DB!$AO$172</f>
        <v>s</v>
      </c>
      <c r="AR197" s="217" t="str">
        <f>[2]DB!$AP$172</f>
        <v>s</v>
      </c>
      <c r="AS197" s="217" t="str">
        <f>[2]DB!$AQ$172</f>
        <v>s</v>
      </c>
      <c r="AT197" s="217">
        <f>[2]DB!$AR$172</f>
        <v>0</v>
      </c>
      <c r="AU197" s="217" t="str">
        <f>[2]DB!$AS$172</f>
        <v>s</v>
      </c>
      <c r="AV197" s="217" t="str">
        <f>[2]DB!$AT$172</f>
        <v>s</v>
      </c>
      <c r="AW197" s="217" t="str">
        <f>[2]DB!$AU$172</f>
        <v>s</v>
      </c>
      <c r="AX197" s="217">
        <f>[2]DB!$AV$172</f>
        <v>0</v>
      </c>
      <c r="AY197" s="217" t="str">
        <f>[2]DB!$AW$172</f>
        <v>c</v>
      </c>
      <c r="AZ197" s="217" t="str">
        <f>[2]DB!$AX$172</f>
        <v>c</v>
      </c>
      <c r="BA197" s="217" t="str">
        <f>[2]DB!$AY$172</f>
        <v>c</v>
      </c>
      <c r="BB197" s="217" t="str">
        <f>[2]DB!$AZ$172</f>
        <v>c</v>
      </c>
      <c r="BC197" s="217" t="str">
        <f>[2]DB!$BA$172</f>
        <v>c</v>
      </c>
      <c r="BD197" s="217" t="str">
        <f>[2]DB!$BB$172</f>
        <v>c</v>
      </c>
      <c r="BE197" s="217" t="str">
        <f>[2]DB!$BC$172</f>
        <v>c</v>
      </c>
      <c r="BF197" s="217" t="str">
        <f>[2]DB!$BD$172</f>
        <v>c</v>
      </c>
      <c r="BG197" s="217" t="str">
        <f>[2]DB!$BE$172</f>
        <v>c</v>
      </c>
      <c r="BH197" s="217" t="str">
        <f>[2]DB!$BF$172</f>
        <v>c</v>
      </c>
      <c r="BI197" s="217" t="str">
        <f>[2]DB!$BG$172</f>
        <v>c</v>
      </c>
      <c r="BJ197" s="217" t="str">
        <f>[2]DB!$BH$172</f>
        <v>c</v>
      </c>
      <c r="BK197" s="217" t="str">
        <f>[2]DB!$BI$172</f>
        <v>c</v>
      </c>
      <c r="BL197" s="217" t="str">
        <f>[2]DB!$BJ$172</f>
        <v>c</v>
      </c>
      <c r="BM197" s="217" t="str">
        <f>[2]DB!$BK$172</f>
        <v>c</v>
      </c>
      <c r="BN197" s="217" t="str">
        <f>[2]DB!$BL$172</f>
        <v>c</v>
      </c>
      <c r="BO197" s="217">
        <f>[2]DB!$BM$172</f>
        <v>0</v>
      </c>
      <c r="BP197" s="217">
        <f>[2]DB!$BN$172</f>
        <v>0</v>
      </c>
      <c r="BQ197" s="217">
        <f>[2]DB!$BO$172</f>
        <v>0</v>
      </c>
      <c r="BR197" s="217">
        <f>[2]DB!$BP$172</f>
        <v>0</v>
      </c>
      <c r="BS197" s="217">
        <f>[2]DB!$BQ$172</f>
        <v>0</v>
      </c>
      <c r="BT197" s="217">
        <f>[2]DB!$BR$172</f>
        <v>0</v>
      </c>
      <c r="BU197" s="217">
        <f>[2]DB!$BS$172</f>
        <v>0</v>
      </c>
      <c r="BV197" s="217" t="str">
        <f>[2]DB!$BT$172</f>
        <v>s</v>
      </c>
      <c r="BW197" s="217" t="str">
        <f>[2]DB!$BU$172</f>
        <v>s</v>
      </c>
      <c r="BX197" s="217" t="str">
        <f>[2]DB!$BV$172</f>
        <v>s</v>
      </c>
      <c r="BY197" s="217" t="str">
        <f>[2]DB!$BW$172</f>
        <v>s</v>
      </c>
      <c r="BZ197" s="217">
        <f>[2]DB!$BX$172</f>
        <v>0</v>
      </c>
      <c r="CA197" s="217" t="str">
        <f>[2]DB!$BY$172</f>
        <v>s</v>
      </c>
      <c r="CB197" s="217" t="str">
        <f>[2]DB!$BZ$172</f>
        <v>s</v>
      </c>
      <c r="CC197" s="217" t="str">
        <f>[2]DB!$CA$172</f>
        <v>s</v>
      </c>
      <c r="CD197" s="217">
        <f>[2]DB!$CB$172</f>
        <v>0</v>
      </c>
      <c r="CE197" s="217" t="str">
        <f>[2]DB!$CC$172</f>
        <v>s</v>
      </c>
      <c r="CF197" s="217" t="str">
        <f>[2]DB!$CD$172</f>
        <v>s</v>
      </c>
      <c r="CG197" s="217" t="str">
        <f>[2]DB!$CE$172</f>
        <v>s</v>
      </c>
      <c r="CH197" s="217">
        <f>[2]DB!$CF$172</f>
        <v>0</v>
      </c>
      <c r="CI197" s="217" t="str">
        <f>[2]DB!$CG$172</f>
        <v>c</v>
      </c>
      <c r="CJ197" s="217" t="str">
        <f>[2]DB!$CH$172</f>
        <v>c</v>
      </c>
      <c r="CK197" s="217" t="str">
        <f>[2]DB!$CI$172</f>
        <v>c</v>
      </c>
      <c r="CL197" s="217" t="str">
        <f>[2]DB!$CJ$172</f>
        <v>c</v>
      </c>
      <c r="CM197" s="217" t="str">
        <f>[2]DB!$CK$172</f>
        <v>c</v>
      </c>
      <c r="CN197" s="217" t="str">
        <f>[2]DB!$CL$172</f>
        <v>c</v>
      </c>
      <c r="CO197" s="217" t="str">
        <f>[2]DB!$CM$172</f>
        <v>c</v>
      </c>
      <c r="CP197" s="217" t="str">
        <f>[2]DB!$CN$172</f>
        <v>c</v>
      </c>
      <c r="CQ197" s="217" t="str">
        <f>[2]DB!$CO$172</f>
        <v>c</v>
      </c>
      <c r="CR197" s="217" t="str">
        <f>[2]DB!$CP$172</f>
        <v>c</v>
      </c>
      <c r="CS197" s="217" t="str">
        <f>[2]DB!$CQ$172</f>
        <v>c</v>
      </c>
      <c r="CT197" s="217" t="str">
        <f>[2]DB!$CR$172</f>
        <v>c</v>
      </c>
      <c r="CU197" s="217" t="str">
        <f>[2]DB!$CS$172</f>
        <v>c</v>
      </c>
      <c r="CV197" s="217" t="str">
        <f>[2]DB!$CT$172</f>
        <v>c</v>
      </c>
      <c r="CW197" s="217" t="str">
        <f>[2]DB!$CU$172</f>
        <v>c</v>
      </c>
      <c r="CX197" s="217" t="str">
        <f>[2]DB!$CV$172</f>
        <v>c</v>
      </c>
      <c r="CY197" s="218">
        <f>[2]DB!$CW$172</f>
        <v>0</v>
      </c>
      <c r="CZ197" s="219"/>
      <c r="DA197" s="200"/>
      <c r="DB197" s="192"/>
    </row>
    <row r="198" spans="2:106 1833:1927" ht="20.100000000000001" customHeight="1" x14ac:dyDescent="0.25">
      <c r="B198" s="168"/>
      <c r="C198" s="783"/>
      <c r="D198" s="787" t="s">
        <v>82</v>
      </c>
      <c r="E198" s="791"/>
      <c r="F198" s="184" t="s">
        <v>83</v>
      </c>
      <c r="G198" s="156">
        <f>[2]DB!$E$173</f>
        <v>0</v>
      </c>
      <c r="H198" s="162">
        <f>[2]DB!$F$173</f>
        <v>0</v>
      </c>
      <c r="I198" s="163">
        <f>[2]DB!$G$173</f>
        <v>0</v>
      </c>
      <c r="J198" s="163">
        <f>[2]DB!$H$173</f>
        <v>0</v>
      </c>
      <c r="K198" s="163">
        <f>[2]DB!$I$173</f>
        <v>0</v>
      </c>
      <c r="L198" s="163" t="str">
        <f>[2]DB!$J$173</f>
        <v>r</v>
      </c>
      <c r="M198" s="163" t="str">
        <f>[2]DB!$K$173</f>
        <v>r</v>
      </c>
      <c r="N198" s="163" t="str">
        <f>[2]DB!$L$173</f>
        <v>r</v>
      </c>
      <c r="O198" s="163" t="str">
        <f>[2]DB!$M$173</f>
        <v>r</v>
      </c>
      <c r="P198" s="163" t="str">
        <f>[2]DB!$N$173</f>
        <v>r</v>
      </c>
      <c r="Q198" s="163" t="str">
        <f>[2]DB!$O$173</f>
        <v>r</v>
      </c>
      <c r="R198" s="163" t="str">
        <f>[2]DB!$P$173</f>
        <v>r</v>
      </c>
      <c r="S198" s="163" t="str">
        <f>[2]DB!$Q$173</f>
        <v>r</v>
      </c>
      <c r="T198" s="163" t="str">
        <f>[2]DB!$R$173</f>
        <v>r</v>
      </c>
      <c r="U198" s="163" t="str">
        <f>[2]DB!$S$173</f>
        <v>r</v>
      </c>
      <c r="V198" s="163" t="str">
        <f>[2]DB!$T$173</f>
        <v>r</v>
      </c>
      <c r="W198" s="163" t="str">
        <f>[2]DB!$U$173</f>
        <v>r</v>
      </c>
      <c r="X198" s="163" t="str">
        <f>[2]DB!$V$173</f>
        <v>r</v>
      </c>
      <c r="Y198" s="163" t="str">
        <f>[2]DB!$W$173</f>
        <v>r</v>
      </c>
      <c r="Z198" s="163" t="str">
        <f>[2]DB!$X$173</f>
        <v>r</v>
      </c>
      <c r="AA198" s="163" t="str">
        <f>[2]DB!$Y$173</f>
        <v>r</v>
      </c>
      <c r="AB198" s="163" t="str">
        <f>[2]DB!$Z$173</f>
        <v>r</v>
      </c>
      <c r="AC198" s="163" t="str">
        <f>[2]DB!$AA$173</f>
        <v>r</v>
      </c>
      <c r="AD198" s="163" t="str">
        <f>[2]DB!$AB$173</f>
        <v>r</v>
      </c>
      <c r="AE198" s="163" t="str">
        <f>[2]DB!$AC$173</f>
        <v>r</v>
      </c>
      <c r="AF198" s="163" t="str">
        <f>[2]DB!$AD$173</f>
        <v>r</v>
      </c>
      <c r="AG198" s="163" t="str">
        <f>[2]DB!$AE$173</f>
        <v>r</v>
      </c>
      <c r="AH198" s="163" t="str">
        <f>[2]DB!$AF$173</f>
        <v>r</v>
      </c>
      <c r="AI198" s="163" t="str">
        <f>[2]DB!$AG$173</f>
        <v>r</v>
      </c>
      <c r="AJ198" s="163">
        <f>[2]DB!$AH$173</f>
        <v>0</v>
      </c>
      <c r="AK198" s="163">
        <f>[2]DB!$AI$173</f>
        <v>0</v>
      </c>
      <c r="AL198" s="163">
        <f>[2]DB!$AJ$173</f>
        <v>0</v>
      </c>
      <c r="AM198" s="163" t="str">
        <f>[2]DB!$AK$173</f>
        <v>ca</v>
      </c>
      <c r="AN198" s="163" t="str">
        <f>[2]DB!$AL$173</f>
        <v>ca</v>
      </c>
      <c r="AO198" s="163" t="str">
        <f>[2]DB!$AM$173</f>
        <v>ca</v>
      </c>
      <c r="AP198" s="163" t="str">
        <f>[2]DB!$AN$173</f>
        <v>ca</v>
      </c>
      <c r="AQ198" s="163" t="str">
        <f>[2]DB!$AO$173</f>
        <v>ca</v>
      </c>
      <c r="AR198" s="163" t="str">
        <f>[2]DB!$AP$173</f>
        <v>ca</v>
      </c>
      <c r="AS198" s="163" t="str">
        <f>[2]DB!$AQ$173</f>
        <v>ca</v>
      </c>
      <c r="AT198" s="163" t="str">
        <f>[2]DB!$AR$173</f>
        <v>ca</v>
      </c>
      <c r="AU198" s="163" t="str">
        <f>[2]DB!$AS$173</f>
        <v>ca</v>
      </c>
      <c r="AV198" s="163" t="str">
        <f>[2]DB!$AT$173</f>
        <v>ca</v>
      </c>
      <c r="AW198" s="163" t="str">
        <f>[2]DB!$AU$173</f>
        <v>ca</v>
      </c>
      <c r="AX198" s="163" t="str">
        <f>[2]DB!$AV$173</f>
        <v>ca</v>
      </c>
      <c r="AY198" s="163" t="str">
        <f>[2]DB!$AW$173</f>
        <v>ca</v>
      </c>
      <c r="AZ198" s="163" t="str">
        <f>[2]DB!$AX$173</f>
        <v>ca</v>
      </c>
      <c r="BA198" s="163" t="str">
        <f>[2]DB!$AY$173</f>
        <v>ca</v>
      </c>
      <c r="BB198" s="163" t="str">
        <f>[2]DB!$AZ$173</f>
        <v>ca</v>
      </c>
      <c r="BC198" s="163" t="str">
        <f>[2]DB!$BA$173</f>
        <v>ca</v>
      </c>
      <c r="BD198" s="163" t="str">
        <f>[2]DB!$BB$173</f>
        <v>ca</v>
      </c>
      <c r="BE198" s="163" t="str">
        <f>[2]DB!$BC$173</f>
        <v>ca</v>
      </c>
      <c r="BF198" s="163" t="str">
        <f>[2]DB!$BD$173</f>
        <v>ca</v>
      </c>
      <c r="BG198" s="163" t="str">
        <f>[2]DB!$BE$173</f>
        <v>ca</v>
      </c>
      <c r="BH198" s="163" t="str">
        <f>[2]DB!$BF$173</f>
        <v>ca</v>
      </c>
      <c r="BI198" s="163" t="str">
        <f>[2]DB!$BG$173</f>
        <v>ca</v>
      </c>
      <c r="BJ198" s="163" t="str">
        <f>[2]DB!$BH$173</f>
        <v>ca</v>
      </c>
      <c r="BK198" s="163">
        <f>[2]DB!$BI$173</f>
        <v>0</v>
      </c>
      <c r="BL198" s="163">
        <f>[2]DB!$BJ$173</f>
        <v>0</v>
      </c>
      <c r="BM198" s="163">
        <f>[2]DB!$BK$173</f>
        <v>0</v>
      </c>
      <c r="BN198" s="163">
        <f>[2]DB!$BL$173</f>
        <v>0</v>
      </c>
      <c r="BO198" s="163">
        <f>[2]DB!$BM$173</f>
        <v>0</v>
      </c>
      <c r="BP198" s="163">
        <f>[2]DB!$BN$173</f>
        <v>0</v>
      </c>
      <c r="BQ198" s="163">
        <f>[2]DB!$BO$173</f>
        <v>0</v>
      </c>
      <c r="BR198" s="163">
        <f>[2]DB!$BP$173</f>
        <v>0</v>
      </c>
      <c r="BS198" s="163">
        <f>[2]DB!$BQ$173</f>
        <v>0</v>
      </c>
      <c r="BT198" s="163">
        <f>[2]DB!$BR$173</f>
        <v>0</v>
      </c>
      <c r="BU198" s="163">
        <f>[2]DB!$BS$173</f>
        <v>0</v>
      </c>
      <c r="BV198" s="163">
        <f>[2]DB!$BT$173</f>
        <v>0</v>
      </c>
      <c r="BW198" s="163">
        <f>[2]DB!$BU$173</f>
        <v>0</v>
      </c>
      <c r="BX198" s="163">
        <f>[2]DB!$BV$173</f>
        <v>0</v>
      </c>
      <c r="BY198" s="163">
        <f>[2]DB!$BW$173</f>
        <v>0</v>
      </c>
      <c r="BZ198" s="163">
        <f>[2]DB!$BX$173</f>
        <v>0</v>
      </c>
      <c r="CA198" s="163">
        <f>[2]DB!$BY$173</f>
        <v>0</v>
      </c>
      <c r="CB198" s="163">
        <f>[2]DB!$BZ$173</f>
        <v>0</v>
      </c>
      <c r="CC198" s="163">
        <f>[2]DB!$CA$173</f>
        <v>0</v>
      </c>
      <c r="CD198" s="163">
        <f>[2]DB!$CB$173</f>
        <v>0</v>
      </c>
      <c r="CE198" s="163">
        <f>[2]DB!$CC$173</f>
        <v>0</v>
      </c>
      <c r="CF198" s="163">
        <f>[2]DB!$CD$173</f>
        <v>0</v>
      </c>
      <c r="CG198" s="163">
        <f>[2]DB!$CE$173</f>
        <v>0</v>
      </c>
      <c r="CH198" s="163">
        <f>[2]DB!$CF$173</f>
        <v>0</v>
      </c>
      <c r="CI198" s="163">
        <f>[2]DB!$CG$173</f>
        <v>0</v>
      </c>
      <c r="CJ198" s="163">
        <f>[2]DB!$CH$173</f>
        <v>0</v>
      </c>
      <c r="CK198" s="163">
        <f>[2]DB!$CI$173</f>
        <v>0</v>
      </c>
      <c r="CL198" s="163">
        <f>[2]DB!$CJ$173</f>
        <v>0</v>
      </c>
      <c r="CM198" s="163">
        <f>[2]DB!$CK$173</f>
        <v>0</v>
      </c>
      <c r="CN198" s="163">
        <f>[2]DB!$CL$173</f>
        <v>0</v>
      </c>
      <c r="CO198" s="163">
        <f>[2]DB!$CM$173</f>
        <v>0</v>
      </c>
      <c r="CP198" s="163">
        <f>[2]DB!$CN$173</f>
        <v>0</v>
      </c>
      <c r="CQ198" s="163">
        <f>[2]DB!$CO$173</f>
        <v>0</v>
      </c>
      <c r="CR198" s="163">
        <f>[2]DB!$CP$173</f>
        <v>0</v>
      </c>
      <c r="CS198" s="163">
        <f>[2]DB!$CQ$173</f>
        <v>0</v>
      </c>
      <c r="CT198" s="163">
        <f>[2]DB!$CR$173</f>
        <v>0</v>
      </c>
      <c r="CU198" s="163">
        <f>[2]DB!$CS$173</f>
        <v>0</v>
      </c>
      <c r="CV198" s="163">
        <f>[2]DB!$CT$173</f>
        <v>0</v>
      </c>
      <c r="CW198" s="163">
        <f>[2]DB!$CU$173</f>
        <v>0</v>
      </c>
      <c r="CX198" s="163">
        <f>[2]DB!$CV$173</f>
        <v>0</v>
      </c>
      <c r="CY198" s="169">
        <f>[2]DB!$CW$173</f>
        <v>0</v>
      </c>
      <c r="CZ198" s="174"/>
      <c r="DA198" s="200"/>
      <c r="DB198" s="192"/>
    </row>
    <row r="199" spans="2:106 1833:1927" ht="20.100000000000001" customHeight="1" thickBot="1" x14ac:dyDescent="0.3">
      <c r="B199" s="168"/>
      <c r="C199" s="784"/>
      <c r="D199" s="792"/>
      <c r="E199" s="793"/>
      <c r="F199" s="187" t="s">
        <v>84</v>
      </c>
      <c r="G199" s="188">
        <f>[2]DB!$E$174</f>
        <v>0</v>
      </c>
      <c r="H199" s="178">
        <f>[2]DB!$F$174</f>
        <v>0</v>
      </c>
      <c r="I199" s="178">
        <f>[2]DB!$G$174</f>
        <v>0</v>
      </c>
      <c r="J199" s="178">
        <f>[2]DB!$H$174</f>
        <v>0</v>
      </c>
      <c r="K199" s="178">
        <f>[2]DB!$I$174</f>
        <v>0</v>
      </c>
      <c r="L199" s="178">
        <f>[2]DB!$J$174</f>
        <v>0</v>
      </c>
      <c r="M199" s="178">
        <f>[2]DB!$K$174</f>
        <v>0</v>
      </c>
      <c r="N199" s="178">
        <f>[2]DB!$L$174</f>
        <v>0</v>
      </c>
      <c r="O199" s="178">
        <f>[2]DB!$M$174</f>
        <v>0</v>
      </c>
      <c r="P199" s="178">
        <f>[2]DB!$N$174</f>
        <v>0</v>
      </c>
      <c r="Q199" s="178">
        <f>[2]DB!$O$174</f>
        <v>0</v>
      </c>
      <c r="R199" s="178">
        <f>[2]DB!$P$174</f>
        <v>0</v>
      </c>
      <c r="S199" s="178">
        <f>[2]DB!$Q$174</f>
        <v>0</v>
      </c>
      <c r="T199" s="178">
        <f>[2]DB!$R$174</f>
        <v>0</v>
      </c>
      <c r="U199" s="178">
        <f>[2]DB!$S$174</f>
        <v>0</v>
      </c>
      <c r="V199" s="178">
        <f>[2]DB!$T$174</f>
        <v>0</v>
      </c>
      <c r="W199" s="178">
        <f>[2]DB!$U$174</f>
        <v>0</v>
      </c>
      <c r="X199" s="178">
        <f>[2]DB!$V$174</f>
        <v>0</v>
      </c>
      <c r="Y199" s="178">
        <f>[2]DB!$W$174</f>
        <v>0</v>
      </c>
      <c r="Z199" s="178">
        <f>[2]DB!$X$174</f>
        <v>0</v>
      </c>
      <c r="AA199" s="178">
        <f>[2]DB!$Y$174</f>
        <v>0</v>
      </c>
      <c r="AB199" s="178">
        <f>[2]DB!$Z$174</f>
        <v>0</v>
      </c>
      <c r="AC199" s="178">
        <f>[2]DB!$AA$174</f>
        <v>0</v>
      </c>
      <c r="AD199" s="178">
        <f>[2]DB!$AB$174</f>
        <v>0</v>
      </c>
      <c r="AE199" s="178">
        <f>[2]DB!$AC$174</f>
        <v>0</v>
      </c>
      <c r="AF199" s="178">
        <f>[2]DB!$AD$174</f>
        <v>0</v>
      </c>
      <c r="AG199" s="178">
        <f>[2]DB!$AE$174</f>
        <v>0</v>
      </c>
      <c r="AH199" s="178">
        <f>[2]DB!$AF$174</f>
        <v>0</v>
      </c>
      <c r="AI199" s="178">
        <f>[2]DB!$AG$174</f>
        <v>0</v>
      </c>
      <c r="AJ199" s="178">
        <f>[2]DB!$AH$174</f>
        <v>0</v>
      </c>
      <c r="AK199" s="178">
        <f>[2]DB!$AI$174</f>
        <v>0</v>
      </c>
      <c r="AL199" s="178">
        <f>[2]DB!$AJ$174</f>
        <v>0</v>
      </c>
      <c r="AM199" s="178">
        <f>[2]DB!$AK$174</f>
        <v>0</v>
      </c>
      <c r="AN199" s="178">
        <f>[2]DB!$AL$174</f>
        <v>0</v>
      </c>
      <c r="AO199" s="178">
        <f>[2]DB!$AM$174</f>
        <v>0</v>
      </c>
      <c r="AP199" s="178">
        <f>[2]DB!$AN$174</f>
        <v>0</v>
      </c>
      <c r="AQ199" s="178">
        <f>[2]DB!$AO$174</f>
        <v>0</v>
      </c>
      <c r="AR199" s="178">
        <f>[2]DB!$AP$174</f>
        <v>0</v>
      </c>
      <c r="AS199" s="178">
        <f>[2]DB!$AQ$174</f>
        <v>0</v>
      </c>
      <c r="AT199" s="178">
        <f>[2]DB!$AR$174</f>
        <v>0</v>
      </c>
      <c r="AU199" s="178">
        <f>[2]DB!$AS$174</f>
        <v>0</v>
      </c>
      <c r="AV199" s="178">
        <f>[2]DB!$AT$174</f>
        <v>0</v>
      </c>
      <c r="AW199" s="178">
        <f>[2]DB!$AU$174</f>
        <v>0</v>
      </c>
      <c r="AX199" s="178">
        <f>[2]DB!$AV$174</f>
        <v>0</v>
      </c>
      <c r="AY199" s="178">
        <f>[2]DB!$AW$174</f>
        <v>0</v>
      </c>
      <c r="AZ199" s="178">
        <f>[2]DB!$AX$174</f>
        <v>0</v>
      </c>
      <c r="BA199" s="178">
        <f>[2]DB!$AY$174</f>
        <v>0</v>
      </c>
      <c r="BB199" s="178">
        <f>[2]DB!$AZ$174</f>
        <v>0</v>
      </c>
      <c r="BC199" s="178">
        <f>[2]DB!$BA$174</f>
        <v>0</v>
      </c>
      <c r="BD199" s="178">
        <f>[2]DB!$BB$174</f>
        <v>0</v>
      </c>
      <c r="BE199" s="178">
        <f>[2]DB!$BC$174</f>
        <v>0</v>
      </c>
      <c r="BF199" s="178">
        <f>[2]DB!$BD$174</f>
        <v>0</v>
      </c>
      <c r="BG199" s="178">
        <f>[2]DB!$BE$174</f>
        <v>0</v>
      </c>
      <c r="BH199" s="178">
        <f>[2]DB!$BF$174</f>
        <v>0</v>
      </c>
      <c r="BI199" s="178">
        <f>[2]DB!$BG$174</f>
        <v>0</v>
      </c>
      <c r="BJ199" s="178">
        <f>[2]DB!$BH$174</f>
        <v>0</v>
      </c>
      <c r="BK199" s="178">
        <f>[2]DB!$BI$174</f>
        <v>0</v>
      </c>
      <c r="BL199" s="178">
        <f>[2]DB!$BJ$174</f>
        <v>0</v>
      </c>
      <c r="BM199" s="178">
        <f>[2]DB!$BK$174</f>
        <v>0</v>
      </c>
      <c r="BN199" s="178">
        <f>[2]DB!$BL$174</f>
        <v>0</v>
      </c>
      <c r="BO199" s="178">
        <f>[2]DB!$BM$174</f>
        <v>0</v>
      </c>
      <c r="BP199" s="178">
        <f>[2]DB!$BN$174</f>
        <v>0</v>
      </c>
      <c r="BQ199" s="178" t="str">
        <f>[2]DB!$BO$174</f>
        <v>r</v>
      </c>
      <c r="BR199" s="178" t="str">
        <f>[2]DB!$BP$174</f>
        <v>r</v>
      </c>
      <c r="BS199" s="178" t="str">
        <f>[2]DB!$BQ$174</f>
        <v>r</v>
      </c>
      <c r="BT199" s="178" t="str">
        <f>[2]DB!$BR$174</f>
        <v>r</v>
      </c>
      <c r="BU199" s="178" t="str">
        <f>[2]DB!$BS$174</f>
        <v>r</v>
      </c>
      <c r="BV199" s="178" t="str">
        <f>[2]DB!$BT$174</f>
        <v>r</v>
      </c>
      <c r="BW199" s="178" t="str">
        <f>[2]DB!$BU$174</f>
        <v>r</v>
      </c>
      <c r="BX199" s="178" t="str">
        <f>[2]DB!$BV$174</f>
        <v>r</v>
      </c>
      <c r="BY199" s="178" t="str">
        <f>[2]DB!$BW$174</f>
        <v>r</v>
      </c>
      <c r="BZ199" s="178" t="str">
        <f>[2]DB!$BX$174</f>
        <v>r</v>
      </c>
      <c r="CA199" s="178" t="str">
        <f>[2]DB!$BY$174</f>
        <v>r</v>
      </c>
      <c r="CB199" s="178" t="str">
        <f>[2]DB!$BZ$174</f>
        <v>r</v>
      </c>
      <c r="CC199" s="178" t="str">
        <f>[2]DB!$CA$174</f>
        <v>r</v>
      </c>
      <c r="CD199" s="178" t="str">
        <f>[2]DB!$CB$174</f>
        <v>r</v>
      </c>
      <c r="CE199" s="178" t="str">
        <f>[2]DB!$CC$174</f>
        <v>r</v>
      </c>
      <c r="CF199" s="178" t="str">
        <f>[2]DB!$CD$174</f>
        <v>r</v>
      </c>
      <c r="CG199" s="178" t="str">
        <f>[2]DB!$CE$174</f>
        <v>r</v>
      </c>
      <c r="CH199" s="178" t="str">
        <f>[2]DB!$CF$174</f>
        <v>r</v>
      </c>
      <c r="CI199" s="178" t="str">
        <f>[2]DB!$CG$174</f>
        <v>r</v>
      </c>
      <c r="CJ199" s="178" t="str">
        <f>[2]DB!$CH$174</f>
        <v>r</v>
      </c>
      <c r="CK199" s="178" t="str">
        <f>[2]DB!$CI$174</f>
        <v>r</v>
      </c>
      <c r="CL199" s="178" t="str">
        <f>[2]DB!$CJ$174</f>
        <v>r</v>
      </c>
      <c r="CM199" s="178" t="str">
        <f>[2]DB!$CK$174</f>
        <v>r</v>
      </c>
      <c r="CN199" s="178" t="str">
        <f>[2]DB!$CL$174</f>
        <v>r</v>
      </c>
      <c r="CO199" s="178">
        <f>[2]DB!$CM$174</f>
        <v>0</v>
      </c>
      <c r="CP199" s="178">
        <f>[2]DB!$CN$174</f>
        <v>0</v>
      </c>
      <c r="CQ199" s="178">
        <f>[2]DB!$CO$174</f>
        <v>0</v>
      </c>
      <c r="CR199" s="178" t="str">
        <f>[2]DB!$CP$174</f>
        <v>ca</v>
      </c>
      <c r="CS199" s="178" t="str">
        <f>[2]DB!$CQ$174</f>
        <v>ca</v>
      </c>
      <c r="CT199" s="178" t="str">
        <f>[2]DB!$CR$174</f>
        <v>ca</v>
      </c>
      <c r="CU199" s="178" t="str">
        <f>[2]DB!$CS$174</f>
        <v>ca</v>
      </c>
      <c r="CV199" s="178" t="str">
        <f>[2]DB!$CT$174</f>
        <v>ca</v>
      </c>
      <c r="CW199" s="178" t="str">
        <f>[2]DB!$CU$174</f>
        <v>ca</v>
      </c>
      <c r="CX199" s="178" t="str">
        <f>[2]DB!$CV$174</f>
        <v>ca</v>
      </c>
      <c r="CY199" s="179" t="str">
        <f>[2]DB!$CW$174</f>
        <v>ca</v>
      </c>
      <c r="CZ199" s="180"/>
      <c r="DA199" s="200"/>
      <c r="DB199" s="192"/>
    </row>
    <row r="200" spans="2:106 1833:1927" ht="20.100000000000001" customHeight="1" x14ac:dyDescent="0.25">
      <c r="B200" s="168"/>
      <c r="C200" s="782">
        <v>20</v>
      </c>
      <c r="D200" s="796" t="s">
        <v>237</v>
      </c>
      <c r="E200" s="797"/>
      <c r="F200" s="189" t="s">
        <v>89</v>
      </c>
      <c r="G200" s="190" t="s">
        <v>91</v>
      </c>
      <c r="H200" s="794">
        <f>[2]DB!$F$175</f>
        <v>115</v>
      </c>
      <c r="I200" s="755"/>
      <c r="J200" s="755">
        <f>[2]DB!$H$175</f>
        <v>115</v>
      </c>
      <c r="K200" s="755"/>
      <c r="L200" s="755">
        <f>[2]DB!$J$175</f>
        <v>115</v>
      </c>
      <c r="M200" s="755"/>
      <c r="N200" s="755">
        <f>[2]DB!$L$175</f>
        <v>115</v>
      </c>
      <c r="O200" s="755"/>
      <c r="P200" s="755">
        <f>[2]DB!$N$175</f>
        <v>115</v>
      </c>
      <c r="Q200" s="755"/>
      <c r="R200" s="755">
        <f>[2]DB!$P$175</f>
        <v>115</v>
      </c>
      <c r="S200" s="755"/>
      <c r="T200" s="755">
        <f>[2]DB!$R$175</f>
        <v>115</v>
      </c>
      <c r="U200" s="755"/>
      <c r="V200" s="755">
        <f>[2]DB!$T$175</f>
        <v>0</v>
      </c>
      <c r="W200" s="755"/>
      <c r="X200" s="755">
        <f>[2]DB!$V$175</f>
        <v>115</v>
      </c>
      <c r="Y200" s="755"/>
      <c r="Z200" s="755">
        <f>[2]DB!$X$175</f>
        <v>115</v>
      </c>
      <c r="AA200" s="755"/>
      <c r="AB200" s="755">
        <f>[2]DB!$Z$175</f>
        <v>115</v>
      </c>
      <c r="AC200" s="755"/>
      <c r="AD200" s="755">
        <f>[2]DB!$AB$175</f>
        <v>115</v>
      </c>
      <c r="AE200" s="755"/>
      <c r="AF200" s="755">
        <f>[2]DB!$AD$175</f>
        <v>115</v>
      </c>
      <c r="AG200" s="755"/>
      <c r="AH200" s="755">
        <f>[2]DB!$AF$175</f>
        <v>115</v>
      </c>
      <c r="AI200" s="755"/>
      <c r="AJ200" s="755">
        <f>[2]DB!$AH$175</f>
        <v>115</v>
      </c>
      <c r="AK200" s="755"/>
      <c r="AL200" s="755">
        <f>[2]DB!$AJ$175</f>
        <v>0</v>
      </c>
      <c r="AM200" s="755"/>
      <c r="AN200" s="755">
        <f>[2]DB!$AL$175</f>
        <v>115</v>
      </c>
      <c r="AO200" s="755"/>
      <c r="AP200" s="755">
        <f>[2]DB!$AN$175</f>
        <v>115</v>
      </c>
      <c r="AQ200" s="755"/>
      <c r="AR200" s="755">
        <f>[2]DB!$AP$175</f>
        <v>115</v>
      </c>
      <c r="AS200" s="755"/>
      <c r="AT200" s="755">
        <f>[2]DB!$AR$175</f>
        <v>115</v>
      </c>
      <c r="AU200" s="755"/>
      <c r="AV200" s="755">
        <f>[2]DB!$AT$175</f>
        <v>115</v>
      </c>
      <c r="AW200" s="755"/>
      <c r="AX200" s="755">
        <f>[2]DB!$AV$175</f>
        <v>115</v>
      </c>
      <c r="AY200" s="755"/>
      <c r="AZ200" s="755">
        <f>[2]DB!$AX$175</f>
        <v>115</v>
      </c>
      <c r="BA200" s="755"/>
      <c r="BB200" s="755">
        <f>[2]DB!$AZ$175</f>
        <v>115</v>
      </c>
      <c r="BC200" s="755"/>
      <c r="BD200" s="755">
        <f>[2]DB!$BB$175</f>
        <v>115</v>
      </c>
      <c r="BE200" s="755"/>
      <c r="BF200" s="755">
        <f>[2]DB!$BD$175</f>
        <v>115</v>
      </c>
      <c r="BG200" s="755"/>
      <c r="BH200" s="755">
        <f>[2]DB!$BF$175</f>
        <v>115</v>
      </c>
      <c r="BI200" s="755"/>
      <c r="BJ200" s="755">
        <f>[2]DB!$BH$175</f>
        <v>115</v>
      </c>
      <c r="BK200" s="755"/>
      <c r="BL200" s="755">
        <f>[2]DB!$BJ$175</f>
        <v>115</v>
      </c>
      <c r="BM200" s="755"/>
      <c r="BN200" s="755">
        <f>[2]DB!$BL$175</f>
        <v>115</v>
      </c>
      <c r="BO200" s="755"/>
      <c r="BP200" s="755">
        <f>[2]DB!$BN$175</f>
        <v>115</v>
      </c>
      <c r="BQ200" s="755"/>
      <c r="BR200" s="755">
        <f>[2]DB!$BP$175</f>
        <v>115</v>
      </c>
      <c r="BS200" s="755"/>
      <c r="BT200" s="755">
        <f>[2]DB!$BR$175</f>
        <v>115</v>
      </c>
      <c r="BU200" s="755"/>
      <c r="BV200" s="755">
        <f>[2]DB!$BT$175</f>
        <v>115</v>
      </c>
      <c r="BW200" s="755"/>
      <c r="BX200" s="755">
        <f>[2]DB!$BV$175</f>
        <v>115</v>
      </c>
      <c r="BY200" s="755"/>
      <c r="BZ200" s="755">
        <f>[2]DB!$BX$175</f>
        <v>115</v>
      </c>
      <c r="CA200" s="755"/>
      <c r="CB200" s="755">
        <f>[2]DB!$BZ$175</f>
        <v>115</v>
      </c>
      <c r="CC200" s="755"/>
      <c r="CD200" s="755">
        <f>[2]DB!$CB$175</f>
        <v>115</v>
      </c>
      <c r="CE200" s="755"/>
      <c r="CF200" s="755">
        <f>[2]DB!$CD$175</f>
        <v>115</v>
      </c>
      <c r="CG200" s="755"/>
      <c r="CH200" s="755">
        <f>[2]DB!$CF$175</f>
        <v>115</v>
      </c>
      <c r="CI200" s="755"/>
      <c r="CJ200" s="755">
        <f>[2]DB!$CH$175</f>
        <v>115</v>
      </c>
      <c r="CK200" s="755"/>
      <c r="CL200" s="755">
        <f>[2]DB!$CJ$175</f>
        <v>115</v>
      </c>
      <c r="CM200" s="755"/>
      <c r="CN200" s="755">
        <f>[2]DB!$CL$175</f>
        <v>115</v>
      </c>
      <c r="CO200" s="755"/>
      <c r="CP200" s="755">
        <f>[2]DB!$CN$175</f>
        <v>115</v>
      </c>
      <c r="CQ200" s="755"/>
      <c r="CR200" s="755">
        <f>[2]DB!$CP$175</f>
        <v>115</v>
      </c>
      <c r="CS200" s="755"/>
      <c r="CT200" s="755">
        <f>[2]DB!$CR$175</f>
        <v>115</v>
      </c>
      <c r="CU200" s="755"/>
      <c r="CV200" s="755">
        <f>[2]DB!$CT$175</f>
        <v>115</v>
      </c>
      <c r="CW200" s="755"/>
      <c r="CX200" s="755">
        <f>[2]DB!$CV$175</f>
        <v>115</v>
      </c>
      <c r="CY200" s="781"/>
      <c r="CZ200" s="177"/>
      <c r="DA200" s="200"/>
      <c r="DB200" s="192"/>
      <c r="BRM200" s="3">
        <f>[3]DB!$BRJ$220</f>
        <v>0</v>
      </c>
      <c r="BRO200" s="3">
        <f>[3]DB!$BRL$220</f>
        <v>0</v>
      </c>
      <c r="BRQ200" s="3">
        <f>[3]DB!$BRN$220</f>
        <v>0</v>
      </c>
      <c r="BRS200" s="3">
        <f>[3]DB!$BRP$220</f>
        <v>0</v>
      </c>
      <c r="BRU200" s="3">
        <f>[3]DB!$BRR$220</f>
        <v>0</v>
      </c>
      <c r="BRW200" s="3">
        <f>[3]DB!$BRT$220</f>
        <v>0</v>
      </c>
      <c r="BRY200" s="3">
        <f>[3]DB!$BRV$220</f>
        <v>0</v>
      </c>
      <c r="BSA200" s="3">
        <f>[3]DB!$BRX$220</f>
        <v>0</v>
      </c>
      <c r="BSC200" s="3">
        <f>[3]DB!$BRZ$220</f>
        <v>0</v>
      </c>
      <c r="BSE200" s="3">
        <f>[3]DB!$BSB$220</f>
        <v>0</v>
      </c>
      <c r="BSG200" s="3">
        <f>[3]DB!$BSD$220</f>
        <v>0</v>
      </c>
      <c r="BSI200" s="3">
        <f>[3]DB!$BSF$220</f>
        <v>0</v>
      </c>
      <c r="BSK200" s="3">
        <f>[3]DB!$BSH$220</f>
        <v>0</v>
      </c>
      <c r="BSM200" s="3">
        <f>[3]DB!$BSJ$220</f>
        <v>0</v>
      </c>
      <c r="BSO200" s="3">
        <f>[3]DB!$BSL$220</f>
        <v>0</v>
      </c>
      <c r="BSQ200" s="3">
        <f>[3]DB!$BSN$220</f>
        <v>0</v>
      </c>
      <c r="BSS200" s="3">
        <f>[3]DB!$BSP$220</f>
        <v>0</v>
      </c>
      <c r="BSU200" s="3">
        <f>[3]DB!$BSR$220</f>
        <v>0</v>
      </c>
      <c r="BSW200" s="3">
        <f>[3]DB!$BST$220</f>
        <v>0</v>
      </c>
      <c r="BSY200" s="3">
        <f>[3]DB!$BSV$220</f>
        <v>0</v>
      </c>
      <c r="BTA200" s="3">
        <f>[3]DB!$BSX$220</f>
        <v>0</v>
      </c>
      <c r="BTC200" s="3">
        <f>[3]DB!$BSZ$220</f>
        <v>0</v>
      </c>
      <c r="BTE200" s="3">
        <f>[3]DB!$BTB$220</f>
        <v>0</v>
      </c>
      <c r="BTG200" s="3">
        <f>[3]DB!$BTD$220</f>
        <v>0</v>
      </c>
      <c r="BTI200" s="3">
        <f>[3]DB!$BTF$220</f>
        <v>0</v>
      </c>
      <c r="BTK200" s="3">
        <f>[3]DB!$BTH$220</f>
        <v>0</v>
      </c>
      <c r="BTM200" s="3">
        <f>[3]DB!$BTJ$220</f>
        <v>0</v>
      </c>
      <c r="BTO200" s="3">
        <f>[3]DB!$BTL$220</f>
        <v>0</v>
      </c>
      <c r="BTQ200" s="3">
        <f>[3]DB!$BTN$220</f>
        <v>0</v>
      </c>
      <c r="BTS200" s="3">
        <f>[3]DB!$BTP$220</f>
        <v>0</v>
      </c>
      <c r="BTU200" s="3">
        <f>[3]DB!$BTR$220</f>
        <v>0</v>
      </c>
      <c r="BTW200" s="3">
        <f>[3]DB!$BTT$220</f>
        <v>0</v>
      </c>
      <c r="BTY200" s="3">
        <f>[3]DB!$BTV$220</f>
        <v>0</v>
      </c>
      <c r="BUA200" s="3">
        <f>[3]DB!$BTX$220</f>
        <v>0</v>
      </c>
      <c r="BUC200" s="3">
        <f>[3]DB!$BTZ$220</f>
        <v>0</v>
      </c>
      <c r="BUE200" s="3">
        <f>[3]DB!$BUB$220</f>
        <v>0</v>
      </c>
      <c r="BUG200" s="3">
        <f>[3]DB!$BUD$220</f>
        <v>0</v>
      </c>
      <c r="BUI200" s="3">
        <f>[3]DB!$BUF$220</f>
        <v>0</v>
      </c>
      <c r="BUK200" s="3">
        <f>[3]DB!$BUH$220</f>
        <v>0</v>
      </c>
      <c r="BUM200" s="3">
        <f>[3]DB!$BUJ$220</f>
        <v>0</v>
      </c>
      <c r="BUO200" s="3">
        <f>[3]DB!$BUL$220</f>
        <v>0</v>
      </c>
      <c r="BUQ200" s="3">
        <f>[3]DB!$BUN$220</f>
        <v>0</v>
      </c>
      <c r="BUS200" s="3">
        <f>[3]DB!$BUP$220</f>
        <v>0</v>
      </c>
      <c r="BUU200" s="3">
        <f>[3]DB!$BUR$220</f>
        <v>0</v>
      </c>
      <c r="BUW200" s="3">
        <f>[3]DB!$BUT$220</f>
        <v>0</v>
      </c>
      <c r="BUY200" s="3">
        <f>[3]DB!$BUV$220</f>
        <v>0</v>
      </c>
      <c r="BVA200" s="3">
        <f>[3]DB!$BUX$220</f>
        <v>0</v>
      </c>
      <c r="BVC200" s="3">
        <f>[3]DB!$BUZ$220</f>
        <v>0</v>
      </c>
    </row>
    <row r="201" spans="2:106 1833:1927" ht="20.100000000000001" customHeight="1" x14ac:dyDescent="0.25">
      <c r="B201" s="168"/>
      <c r="C201" s="783"/>
      <c r="D201" s="787"/>
      <c r="E201" s="788"/>
      <c r="F201" s="186" t="s">
        <v>90</v>
      </c>
      <c r="G201" s="153" t="s">
        <v>92</v>
      </c>
      <c r="H201" s="794">
        <f>[2]DB!$F$176</f>
        <v>1</v>
      </c>
      <c r="I201" s="755"/>
      <c r="J201" s="755">
        <f>[2]DB!$H$176</f>
        <v>0</v>
      </c>
      <c r="K201" s="755"/>
      <c r="L201" s="755">
        <f>[2]DB!$J$176</f>
        <v>0</v>
      </c>
      <c r="M201" s="755"/>
      <c r="N201" s="755">
        <f>[2]DB!$L$176</f>
        <v>2</v>
      </c>
      <c r="O201" s="755"/>
      <c r="P201" s="755">
        <f>[2]DB!$N$176</f>
        <v>0</v>
      </c>
      <c r="Q201" s="755"/>
      <c r="R201" s="755">
        <f>[2]DB!$P$176</f>
        <v>1</v>
      </c>
      <c r="S201" s="755"/>
      <c r="T201" s="755">
        <f>[2]DB!$R$176</f>
        <v>0</v>
      </c>
      <c r="U201" s="755"/>
      <c r="V201" s="755">
        <f>[2]DB!$T$176</f>
        <v>1</v>
      </c>
      <c r="W201" s="755"/>
      <c r="X201" s="755">
        <f>[2]DB!$V$176</f>
        <v>0</v>
      </c>
      <c r="Y201" s="755"/>
      <c r="Z201" s="755">
        <f>[2]DB!$X$176</f>
        <v>0</v>
      </c>
      <c r="AA201" s="755"/>
      <c r="AB201" s="755">
        <f>[2]DB!$Z$176</f>
        <v>0</v>
      </c>
      <c r="AC201" s="755"/>
      <c r="AD201" s="755">
        <f>[2]DB!$AB$176</f>
        <v>2</v>
      </c>
      <c r="AE201" s="755"/>
      <c r="AF201" s="755">
        <f>[2]DB!$AD$176</f>
        <v>0</v>
      </c>
      <c r="AG201" s="755"/>
      <c r="AH201" s="755">
        <f>[2]DB!$AF$176</f>
        <v>1</v>
      </c>
      <c r="AI201" s="755"/>
      <c r="AJ201" s="755">
        <f>[2]DB!$AH$176</f>
        <v>0</v>
      </c>
      <c r="AK201" s="755"/>
      <c r="AL201" s="755">
        <f>[2]DB!$AJ$176</f>
        <v>1</v>
      </c>
      <c r="AM201" s="755"/>
      <c r="AN201" s="755">
        <f>[2]DB!$AL$176</f>
        <v>0</v>
      </c>
      <c r="AO201" s="755"/>
      <c r="AP201" s="755">
        <f>[2]DB!$AN$176</f>
        <v>0</v>
      </c>
      <c r="AQ201" s="755"/>
      <c r="AR201" s="755">
        <f>[2]DB!$AP$176</f>
        <v>0</v>
      </c>
      <c r="AS201" s="755"/>
      <c r="AT201" s="755">
        <f>[2]DB!$AR$176</f>
        <v>0</v>
      </c>
      <c r="AU201" s="755"/>
      <c r="AV201" s="755">
        <f>[2]DB!$AT$176</f>
        <v>2</v>
      </c>
      <c r="AW201" s="755"/>
      <c r="AX201" s="755">
        <f>[2]DB!$AV$176</f>
        <v>0</v>
      </c>
      <c r="AY201" s="755"/>
      <c r="AZ201" s="755">
        <f>[2]DB!$AX$176</f>
        <v>1</v>
      </c>
      <c r="BA201" s="755"/>
      <c r="BB201" s="755">
        <f>[2]DB!$AZ$176</f>
        <v>0</v>
      </c>
      <c r="BC201" s="755"/>
      <c r="BD201" s="755">
        <f>[2]DB!$BB$176</f>
        <v>1</v>
      </c>
      <c r="BE201" s="755"/>
      <c r="BF201" s="755">
        <f>[2]DB!$BD$176</f>
        <v>0</v>
      </c>
      <c r="BG201" s="755"/>
      <c r="BH201" s="755">
        <f>[2]DB!$BF$176</f>
        <v>0</v>
      </c>
      <c r="BI201" s="755"/>
      <c r="BJ201" s="755">
        <f>[2]DB!$BH$176</f>
        <v>0</v>
      </c>
      <c r="BK201" s="755"/>
      <c r="BL201" s="755">
        <f>[2]DB!$BJ$176</f>
        <v>0</v>
      </c>
      <c r="BM201" s="755"/>
      <c r="BN201" s="755">
        <f>[2]DB!$BL$176</f>
        <v>2</v>
      </c>
      <c r="BO201" s="755"/>
      <c r="BP201" s="755">
        <f>[2]DB!$BN$176</f>
        <v>0</v>
      </c>
      <c r="BQ201" s="755"/>
      <c r="BR201" s="755">
        <f>[2]DB!$BP$176</f>
        <v>1</v>
      </c>
      <c r="BS201" s="755"/>
      <c r="BT201" s="755">
        <f>[2]DB!$BR$176</f>
        <v>0</v>
      </c>
      <c r="BU201" s="755"/>
      <c r="BV201" s="755">
        <f>[2]DB!$BT$176</f>
        <v>1</v>
      </c>
      <c r="BW201" s="755"/>
      <c r="BX201" s="755">
        <f>[2]DB!$BV$176</f>
        <v>0</v>
      </c>
      <c r="BY201" s="755"/>
      <c r="BZ201" s="755">
        <f>[2]DB!$BX$176</f>
        <v>0</v>
      </c>
      <c r="CA201" s="755"/>
      <c r="CB201" s="755">
        <f>[2]DB!$BZ$176</f>
        <v>0</v>
      </c>
      <c r="CC201" s="755"/>
      <c r="CD201" s="755">
        <f>[2]DB!$CB$176</f>
        <v>0</v>
      </c>
      <c r="CE201" s="755"/>
      <c r="CF201" s="755">
        <f>[2]DB!$CD$176</f>
        <v>2</v>
      </c>
      <c r="CG201" s="755"/>
      <c r="CH201" s="755">
        <f>[2]DB!$CF$176</f>
        <v>0</v>
      </c>
      <c r="CI201" s="755"/>
      <c r="CJ201" s="755">
        <f>[2]DB!$CH$176</f>
        <v>1</v>
      </c>
      <c r="CK201" s="755"/>
      <c r="CL201" s="755">
        <f>[2]DB!$CJ$176</f>
        <v>0</v>
      </c>
      <c r="CM201" s="755"/>
      <c r="CN201" s="755">
        <f>[2]DB!$CL$176</f>
        <v>1</v>
      </c>
      <c r="CO201" s="755"/>
      <c r="CP201" s="755">
        <f>[2]DB!$CN$176</f>
        <v>0</v>
      </c>
      <c r="CQ201" s="755"/>
      <c r="CR201" s="755">
        <f>[2]DB!$CP$176</f>
        <v>0</v>
      </c>
      <c r="CS201" s="755"/>
      <c r="CT201" s="755">
        <f>[2]DB!$CR$176</f>
        <v>0</v>
      </c>
      <c r="CU201" s="755"/>
      <c r="CV201" s="755">
        <f>[2]DB!$CT$176</f>
        <v>0</v>
      </c>
      <c r="CW201" s="755"/>
      <c r="CX201" s="755">
        <f>[2]DB!$CV$176</f>
        <v>2</v>
      </c>
      <c r="CY201" s="781"/>
      <c r="CZ201" s="173"/>
      <c r="DA201" s="200"/>
      <c r="DB201" s="192"/>
    </row>
    <row r="202" spans="2:106 1833:1927" ht="20.100000000000001" customHeight="1" thickBot="1" x14ac:dyDescent="0.3">
      <c r="B202" s="168"/>
      <c r="C202" s="783"/>
      <c r="D202" s="787"/>
      <c r="E202" s="788"/>
      <c r="F202" s="789" t="s">
        <v>88</v>
      </c>
      <c r="G202" s="790"/>
      <c r="H202" s="752" t="str">
        <f>[2]DB!$F$177</f>
        <v>Stop charge at 0930H for dispersing cone cleaning. Duration time 20 mins.</v>
      </c>
      <c r="I202" s="753"/>
      <c r="J202" s="753"/>
      <c r="K202" s="753"/>
      <c r="L202" s="753"/>
      <c r="M202" s="753"/>
      <c r="N202" s="753"/>
      <c r="O202" s="753"/>
      <c r="P202" s="753"/>
      <c r="Q202" s="753"/>
      <c r="R202" s="753"/>
      <c r="S202" s="753"/>
      <c r="T202" s="753"/>
      <c r="U202" s="753"/>
      <c r="V202" s="753"/>
      <c r="W202" s="753"/>
      <c r="X202" s="753"/>
      <c r="Y202" s="753"/>
      <c r="Z202" s="753"/>
      <c r="AA202" s="753"/>
      <c r="AB202" s="753"/>
      <c r="AC202" s="753"/>
      <c r="AD202" s="753"/>
      <c r="AE202" s="753"/>
      <c r="AF202" s="753"/>
      <c r="AG202" s="753"/>
      <c r="AH202" s="753"/>
      <c r="AI202" s="753"/>
      <c r="AJ202" s="753"/>
      <c r="AK202" s="753"/>
      <c r="AL202" s="753"/>
      <c r="AM202" s="753"/>
      <c r="AN202" s="753"/>
      <c r="AO202" s="753"/>
      <c r="AP202" s="753"/>
      <c r="AQ202" s="753"/>
      <c r="AR202" s="753"/>
      <c r="AS202" s="753"/>
      <c r="AT202" s="753"/>
      <c r="AU202" s="753"/>
      <c r="AV202" s="753"/>
      <c r="AW202" s="753"/>
      <c r="AX202" s="753"/>
      <c r="AY202" s="753"/>
      <c r="AZ202" s="753"/>
      <c r="BA202" s="753"/>
      <c r="BB202" s="753"/>
      <c r="BC202" s="753"/>
      <c r="BD202" s="753"/>
      <c r="BE202" s="753"/>
      <c r="BF202" s="753"/>
      <c r="BG202" s="753"/>
      <c r="BH202" s="753"/>
      <c r="BI202" s="753"/>
      <c r="BJ202" s="753"/>
      <c r="BK202" s="753"/>
      <c r="BL202" s="753"/>
      <c r="BM202" s="753"/>
      <c r="BN202" s="753"/>
      <c r="BO202" s="753"/>
      <c r="BP202" s="753"/>
      <c r="BQ202" s="753"/>
      <c r="BR202" s="753"/>
      <c r="BS202" s="753"/>
      <c r="BT202" s="753"/>
      <c r="BU202" s="753"/>
      <c r="BV202" s="753"/>
      <c r="BW202" s="753"/>
      <c r="BX202" s="753"/>
      <c r="BY202" s="753"/>
      <c r="BZ202" s="753"/>
      <c r="CA202" s="753"/>
      <c r="CB202" s="753"/>
      <c r="CC202" s="753"/>
      <c r="CD202" s="753"/>
      <c r="CE202" s="753"/>
      <c r="CF202" s="753"/>
      <c r="CG202" s="753"/>
      <c r="CH202" s="753"/>
      <c r="CI202" s="753"/>
      <c r="CJ202" s="753"/>
      <c r="CK202" s="753"/>
      <c r="CL202" s="753"/>
      <c r="CM202" s="753"/>
      <c r="CN202" s="753"/>
      <c r="CO202" s="753"/>
      <c r="CP202" s="753"/>
      <c r="CQ202" s="753"/>
      <c r="CR202" s="753"/>
      <c r="CS202" s="753"/>
      <c r="CT202" s="753"/>
      <c r="CU202" s="753"/>
      <c r="CV202" s="753"/>
      <c r="CW202" s="753"/>
      <c r="CX202" s="753"/>
      <c r="CY202" s="753"/>
      <c r="CZ202" s="754"/>
      <c r="DA202" s="200"/>
      <c r="DB202" s="192"/>
    </row>
    <row r="203" spans="2:106 1833:1927" ht="20.100000000000001" customHeight="1" x14ac:dyDescent="0.25">
      <c r="B203" s="168"/>
      <c r="C203" s="783"/>
      <c r="D203" s="787" t="s">
        <v>77</v>
      </c>
      <c r="E203" s="791"/>
      <c r="F203" s="182" t="s">
        <v>78</v>
      </c>
      <c r="G203" s="154" t="str">
        <f>[2]DB!$E$178</f>
        <v>UNDER REPAIR</v>
      </c>
      <c r="H203" s="220">
        <f>[2]DB!$F$178</f>
        <v>0</v>
      </c>
      <c r="I203" s="220">
        <f>[2]DB!$G$178</f>
        <v>0</v>
      </c>
      <c r="J203" s="220">
        <f>[2]DB!$H$178</f>
        <v>0</v>
      </c>
      <c r="K203" s="220">
        <f>[2]DB!$I$178</f>
        <v>0</v>
      </c>
      <c r="L203" s="220">
        <f>[2]DB!$J$178</f>
        <v>0</v>
      </c>
      <c r="M203" s="220">
        <f>[2]DB!$K$178</f>
        <v>0</v>
      </c>
      <c r="N203" s="220">
        <f>[2]DB!$L$178</f>
        <v>0</v>
      </c>
      <c r="O203" s="220">
        <f>[2]DB!$M$178</f>
        <v>0</v>
      </c>
      <c r="P203" s="220">
        <f>[2]DB!$N$178</f>
        <v>0</v>
      </c>
      <c r="Q203" s="220">
        <f>[2]DB!$O$178</f>
        <v>0</v>
      </c>
      <c r="R203" s="220">
        <f>[2]DB!$P$178</f>
        <v>0</v>
      </c>
      <c r="S203" s="220">
        <f>[2]DB!$Q$178</f>
        <v>0</v>
      </c>
      <c r="T203" s="220">
        <f>[2]DB!$R$178</f>
        <v>0</v>
      </c>
      <c r="U203" s="220">
        <f>[2]DB!$S$178</f>
        <v>0</v>
      </c>
      <c r="V203" s="220">
        <f>[2]DB!$T$178</f>
        <v>0</v>
      </c>
      <c r="W203" s="220">
        <f>[2]DB!$U$178</f>
        <v>0</v>
      </c>
      <c r="X203" s="220">
        <f>[2]DB!$V$178</f>
        <v>0</v>
      </c>
      <c r="Y203" s="220">
        <f>[2]DB!$W$178</f>
        <v>0</v>
      </c>
      <c r="Z203" s="220">
        <f>[2]DB!$X$178</f>
        <v>0</v>
      </c>
      <c r="AA203" s="220">
        <f>[2]DB!$Y$178</f>
        <v>0</v>
      </c>
      <c r="AB203" s="220">
        <f>[2]DB!$Z$178</f>
        <v>0</v>
      </c>
      <c r="AC203" s="220">
        <f>[2]DB!$AA$178</f>
        <v>0</v>
      </c>
      <c r="AD203" s="220">
        <f>[2]DB!$AB$178</f>
        <v>0</v>
      </c>
      <c r="AE203" s="220">
        <f>[2]DB!$AC$178</f>
        <v>0</v>
      </c>
      <c r="AF203" s="220">
        <f>[2]DB!$AD$178</f>
        <v>0</v>
      </c>
      <c r="AG203" s="220">
        <f>[2]DB!$AE$178</f>
        <v>0</v>
      </c>
      <c r="AH203" s="220">
        <f>[2]DB!$AF$178</f>
        <v>0</v>
      </c>
      <c r="AI203" s="220">
        <f>[2]DB!$AG$178</f>
        <v>0</v>
      </c>
      <c r="AJ203" s="220">
        <f>[2]DB!$AH$178</f>
        <v>0</v>
      </c>
      <c r="AK203" s="220">
        <f>[2]DB!$AI$178</f>
        <v>0</v>
      </c>
      <c r="AL203" s="220">
        <f>[2]DB!$AJ$178</f>
        <v>0</v>
      </c>
      <c r="AM203" s="220">
        <f>[2]DB!$AK$178</f>
        <v>0</v>
      </c>
      <c r="AN203" s="220">
        <f>[2]DB!$AL$178</f>
        <v>0</v>
      </c>
      <c r="AO203" s="220">
        <f>[2]DB!$AM$178</f>
        <v>0</v>
      </c>
      <c r="AP203" s="220">
        <f>[2]DB!$AN$178</f>
        <v>0</v>
      </c>
      <c r="AQ203" s="220">
        <f>[2]DB!$AO$178</f>
        <v>0</v>
      </c>
      <c r="AR203" s="220">
        <f>[2]DB!$AP$178</f>
        <v>0</v>
      </c>
      <c r="AS203" s="220">
        <f>[2]DB!$AQ$178</f>
        <v>0</v>
      </c>
      <c r="AT203" s="220">
        <f>[2]DB!$AR$178</f>
        <v>0</v>
      </c>
      <c r="AU203" s="220">
        <f>[2]DB!$AS$178</f>
        <v>0</v>
      </c>
      <c r="AV203" s="220">
        <f>[2]DB!$AT$178</f>
        <v>0</v>
      </c>
      <c r="AW203" s="220">
        <f>[2]DB!$AU$178</f>
        <v>0</v>
      </c>
      <c r="AX203" s="220">
        <f>[2]DB!$AV$178</f>
        <v>0</v>
      </c>
      <c r="AY203" s="220">
        <f>[2]DB!$AW$178</f>
        <v>0</v>
      </c>
      <c r="AZ203" s="220">
        <f>[2]DB!$AX$178</f>
        <v>0</v>
      </c>
      <c r="BA203" s="220">
        <f>[2]DB!$AY$178</f>
        <v>0</v>
      </c>
      <c r="BB203" s="220">
        <f>[2]DB!$AZ$178</f>
        <v>0</v>
      </c>
      <c r="BC203" s="220">
        <f>[2]DB!$BA$178</f>
        <v>0</v>
      </c>
      <c r="BD203" s="220">
        <f>[2]DB!$BB$178</f>
        <v>0</v>
      </c>
      <c r="BE203" s="220">
        <f>[2]DB!$BC$178</f>
        <v>0</v>
      </c>
      <c r="BF203" s="220">
        <f>[2]DB!$BD$178</f>
        <v>0</v>
      </c>
      <c r="BG203" s="220">
        <f>[2]DB!$BE$178</f>
        <v>0</v>
      </c>
      <c r="BH203" s="220">
        <f>[2]DB!$BF$178</f>
        <v>0</v>
      </c>
      <c r="BI203" s="220">
        <f>[2]DB!$BG$178</f>
        <v>0</v>
      </c>
      <c r="BJ203" s="220">
        <f>[2]DB!$BH$178</f>
        <v>0</v>
      </c>
      <c r="BK203" s="220">
        <f>[2]DB!$BI$178</f>
        <v>0</v>
      </c>
      <c r="BL203" s="220">
        <f>[2]DB!$BJ$178</f>
        <v>0</v>
      </c>
      <c r="BM203" s="220">
        <f>[2]DB!$BK$178</f>
        <v>0</v>
      </c>
      <c r="BN203" s="220">
        <f>[2]DB!$BL$178</f>
        <v>0</v>
      </c>
      <c r="BO203" s="220">
        <f>[2]DB!$BM$178</f>
        <v>0</v>
      </c>
      <c r="BP203" s="220">
        <f>[2]DB!$BN$178</f>
        <v>0</v>
      </c>
      <c r="BQ203" s="220">
        <f>[2]DB!$BO$178</f>
        <v>0</v>
      </c>
      <c r="BR203" s="220">
        <f>[2]DB!$BP$178</f>
        <v>0</v>
      </c>
      <c r="BS203" s="220">
        <f>[2]DB!$BQ$178</f>
        <v>0</v>
      </c>
      <c r="BT203" s="220">
        <f>[2]DB!$BR$178</f>
        <v>0</v>
      </c>
      <c r="BU203" s="220">
        <f>[2]DB!$BS$178</f>
        <v>0</v>
      </c>
      <c r="BV203" s="220">
        <f>[2]DB!$BT$178</f>
        <v>0</v>
      </c>
      <c r="BW203" s="220">
        <f>[2]DB!$BU$178</f>
        <v>0</v>
      </c>
      <c r="BX203" s="220">
        <f>[2]DB!$BV$178</f>
        <v>0</v>
      </c>
      <c r="BY203" s="220">
        <f>[2]DB!$BW$178</f>
        <v>0</v>
      </c>
      <c r="BZ203" s="220">
        <f>[2]DB!$BX$178</f>
        <v>0</v>
      </c>
      <c r="CA203" s="220">
        <f>[2]DB!$BY$178</f>
        <v>0</v>
      </c>
      <c r="CB203" s="220">
        <f>[2]DB!$BZ$178</f>
        <v>0</v>
      </c>
      <c r="CC203" s="220">
        <f>[2]DB!$CA$178</f>
        <v>0</v>
      </c>
      <c r="CD203" s="220">
        <f>[2]DB!$CB$178</f>
        <v>0</v>
      </c>
      <c r="CE203" s="220">
        <f>[2]DB!$CC$178</f>
        <v>0</v>
      </c>
      <c r="CF203" s="220">
        <f>[2]DB!$CD$178</f>
        <v>0</v>
      </c>
      <c r="CG203" s="220">
        <f>[2]DB!$CE$178</f>
        <v>0</v>
      </c>
      <c r="CH203" s="220">
        <f>[2]DB!$CF$178</f>
        <v>0</v>
      </c>
      <c r="CI203" s="220">
        <f>[2]DB!$CG$178</f>
        <v>0</v>
      </c>
      <c r="CJ203" s="220">
        <f>[2]DB!$CH$178</f>
        <v>0</v>
      </c>
      <c r="CK203" s="220">
        <f>[2]DB!$CI$178</f>
        <v>0</v>
      </c>
      <c r="CL203" s="220">
        <f>[2]DB!$CJ$178</f>
        <v>0</v>
      </c>
      <c r="CM203" s="220">
        <f>[2]DB!$CK$178</f>
        <v>0</v>
      </c>
      <c r="CN203" s="220">
        <f>[2]DB!$CL$178</f>
        <v>0</v>
      </c>
      <c r="CO203" s="220">
        <f>[2]DB!$CM$178</f>
        <v>0</v>
      </c>
      <c r="CP203" s="220">
        <f>[2]DB!$CN$178</f>
        <v>0</v>
      </c>
      <c r="CQ203" s="220">
        <f>[2]DB!$CO$178</f>
        <v>0</v>
      </c>
      <c r="CR203" s="220">
        <f>[2]DB!$CP$178</f>
        <v>0</v>
      </c>
      <c r="CS203" s="220">
        <f>[2]DB!$CQ$178</f>
        <v>0</v>
      </c>
      <c r="CT203" s="220">
        <f>[2]DB!$CR$178</f>
        <v>0</v>
      </c>
      <c r="CU203" s="220">
        <f>[2]DB!$CS$178</f>
        <v>0</v>
      </c>
      <c r="CV203" s="220">
        <f>[2]DB!$CT$178</f>
        <v>0</v>
      </c>
      <c r="CW203" s="220">
        <f>[2]DB!$CU$178</f>
        <v>0</v>
      </c>
      <c r="CX203" s="220">
        <f>[2]DB!$CV$178</f>
        <v>0</v>
      </c>
      <c r="CY203" s="221">
        <f>[2]DB!$CW$178</f>
        <v>0</v>
      </c>
      <c r="CZ203" s="222"/>
      <c r="DA203" s="200"/>
      <c r="DB203" s="192"/>
    </row>
    <row r="204" spans="2:106 1833:1927" ht="20.100000000000001" customHeight="1" x14ac:dyDescent="0.25">
      <c r="B204" s="168"/>
      <c r="C204" s="783"/>
      <c r="D204" s="787"/>
      <c r="E204" s="791"/>
      <c r="F204" s="183" t="s">
        <v>79</v>
      </c>
      <c r="G204" s="155" t="str">
        <f>[2]DB!$E$179</f>
        <v>OPERATING</v>
      </c>
      <c r="H204" s="162">
        <f>[2]DB!$F$179</f>
        <v>0</v>
      </c>
      <c r="I204" s="163">
        <f>[2]DB!$G$179</f>
        <v>0</v>
      </c>
      <c r="J204" s="163">
        <f>[2]DB!$H$179</f>
        <v>0</v>
      </c>
      <c r="K204" s="163">
        <f>[2]DB!$I$179</f>
        <v>0</v>
      </c>
      <c r="L204" s="163">
        <f>[2]DB!$J$179</f>
        <v>0</v>
      </c>
      <c r="M204" s="163">
        <f>[2]DB!$K$179</f>
        <v>0</v>
      </c>
      <c r="N204" s="163">
        <f>[2]DB!$L$179</f>
        <v>0</v>
      </c>
      <c r="O204" s="163">
        <f>[2]DB!$M$179</f>
        <v>0</v>
      </c>
      <c r="P204" s="163">
        <f>[2]DB!$N$179</f>
        <v>0</v>
      </c>
      <c r="Q204" s="163">
        <f>[2]DB!$O$179</f>
        <v>0</v>
      </c>
      <c r="R204" s="163">
        <f>[2]DB!$P$179</f>
        <v>0</v>
      </c>
      <c r="S204" s="163">
        <f>[2]DB!$Q$179</f>
        <v>0</v>
      </c>
      <c r="T204" s="163" t="str">
        <f>[2]DB!$R$179</f>
        <v>s</v>
      </c>
      <c r="U204" s="163" t="str">
        <f>[2]DB!$S$179</f>
        <v>s</v>
      </c>
      <c r="V204" s="163" t="str">
        <f>[2]DB!$T$179</f>
        <v>s</v>
      </c>
      <c r="W204" s="163" t="str">
        <f>[2]DB!$U$179</f>
        <v>s</v>
      </c>
      <c r="X204" s="163">
        <f>[2]DB!$V$179</f>
        <v>0</v>
      </c>
      <c r="Y204" s="163" t="str">
        <f>[2]DB!$W$179</f>
        <v>s</v>
      </c>
      <c r="Z204" s="163" t="str">
        <f>[2]DB!$X$179</f>
        <v>s</v>
      </c>
      <c r="AA204" s="163" t="str">
        <f>[2]DB!$Y$179</f>
        <v>s</v>
      </c>
      <c r="AB204" s="163">
        <f>[2]DB!$Z$179</f>
        <v>0</v>
      </c>
      <c r="AC204" s="163" t="str">
        <f>[2]DB!$AA$179</f>
        <v>s</v>
      </c>
      <c r="AD204" s="163" t="str">
        <f>[2]DB!$AB$179</f>
        <v>s</v>
      </c>
      <c r="AE204" s="163" t="str">
        <f>[2]DB!$AC$179</f>
        <v>s</v>
      </c>
      <c r="AF204" s="163">
        <f>[2]DB!$AD$179</f>
        <v>0</v>
      </c>
      <c r="AG204" s="163" t="str">
        <f>[2]DB!$AE$179</f>
        <v>s</v>
      </c>
      <c r="AH204" s="163" t="str">
        <f>[2]DB!$AF$179</f>
        <v>s</v>
      </c>
      <c r="AI204" s="163" t="str">
        <f>[2]DB!$AG$179</f>
        <v>s</v>
      </c>
      <c r="AJ204" s="163">
        <f>[2]DB!$AH$179</f>
        <v>0</v>
      </c>
      <c r="AK204" s="163">
        <f>[2]DB!$AI$179</f>
        <v>0</v>
      </c>
      <c r="AL204" s="163" t="str">
        <f>[2]DB!$AJ$179</f>
        <v>c</v>
      </c>
      <c r="AM204" s="163" t="str">
        <f>[2]DB!$AK$179</f>
        <v>c</v>
      </c>
      <c r="AN204" s="163" t="str">
        <f>[2]DB!$AL$179</f>
        <v>c</v>
      </c>
      <c r="AO204" s="163" t="str">
        <f>[2]DB!$AM$179</f>
        <v>c</v>
      </c>
      <c r="AP204" s="163" t="str">
        <f>[2]DB!$AN$179</f>
        <v>c</v>
      </c>
      <c r="AQ204" s="163" t="str">
        <f>[2]DB!$AO$179</f>
        <v>c</v>
      </c>
      <c r="AR204" s="163" t="str">
        <f>[2]DB!$AP$179</f>
        <v>c</v>
      </c>
      <c r="AS204" s="163" t="str">
        <f>[2]DB!$AQ$179</f>
        <v>c</v>
      </c>
      <c r="AT204" s="163" t="str">
        <f>[2]DB!$AR$179</f>
        <v>c</v>
      </c>
      <c r="AU204" s="163" t="str">
        <f>[2]DB!$AS$179</f>
        <v>c</v>
      </c>
      <c r="AV204" s="163" t="str">
        <f>[2]DB!$AT$179</f>
        <v>c</v>
      </c>
      <c r="AW204" s="163" t="str">
        <f>[2]DB!$AU$179</f>
        <v>c</v>
      </c>
      <c r="AX204" s="163" t="str">
        <f>[2]DB!$AV$179</f>
        <v>c</v>
      </c>
      <c r="AY204" s="163" t="str">
        <f>[2]DB!$AW$179</f>
        <v>c</v>
      </c>
      <c r="AZ204" s="163" t="str">
        <f>[2]DB!$AX$179</f>
        <v>c</v>
      </c>
      <c r="BA204" s="163" t="str">
        <f>[2]DB!$AY$179</f>
        <v>c</v>
      </c>
      <c r="BB204" s="163">
        <f>[2]DB!$AZ$179</f>
        <v>0</v>
      </c>
      <c r="BC204" s="163">
        <f>[2]DB!$BA$179</f>
        <v>0</v>
      </c>
      <c r="BD204" s="163">
        <f>[2]DB!$BB$179</f>
        <v>0</v>
      </c>
      <c r="BE204" s="163">
        <f>[2]DB!$BC$179</f>
        <v>0</v>
      </c>
      <c r="BF204" s="163">
        <f>[2]DB!$BD$179</f>
        <v>0</v>
      </c>
      <c r="BG204" s="163">
        <f>[2]DB!$BE$179</f>
        <v>0</v>
      </c>
      <c r="BH204" s="163">
        <f>[2]DB!$BF$179</f>
        <v>0</v>
      </c>
      <c r="BI204" s="163">
        <f>[2]DB!$BG$179</f>
        <v>0</v>
      </c>
      <c r="BJ204" s="163">
        <f>[2]DB!$BH$179</f>
        <v>0</v>
      </c>
      <c r="BK204" s="163">
        <f>[2]DB!$BI$179</f>
        <v>0</v>
      </c>
      <c r="BL204" s="163">
        <f>[2]DB!$BJ$179</f>
        <v>0</v>
      </c>
      <c r="BM204" s="163">
        <f>[2]DB!$BK$179</f>
        <v>0</v>
      </c>
      <c r="BN204" s="163">
        <f>[2]DB!$BL$179</f>
        <v>0</v>
      </c>
      <c r="BO204" s="163">
        <f>[2]DB!$BM$179</f>
        <v>0</v>
      </c>
      <c r="BP204" s="163">
        <f>[2]DB!$BN$179</f>
        <v>0</v>
      </c>
      <c r="BQ204" s="163">
        <f>[2]DB!$BO$179</f>
        <v>0</v>
      </c>
      <c r="BR204" s="163" t="str">
        <f>[2]DB!$BP$179</f>
        <v>s</v>
      </c>
      <c r="BS204" s="163" t="str">
        <f>[2]DB!$BQ$179</f>
        <v>s</v>
      </c>
      <c r="BT204" s="163" t="str">
        <f>[2]DB!$BR$179</f>
        <v>s</v>
      </c>
      <c r="BU204" s="163" t="str">
        <f>[2]DB!$BS$179</f>
        <v>s</v>
      </c>
      <c r="BV204" s="163">
        <f>[2]DB!$BT$179</f>
        <v>0</v>
      </c>
      <c r="BW204" s="163" t="str">
        <f>[2]DB!$BU$179</f>
        <v>s</v>
      </c>
      <c r="BX204" s="163" t="str">
        <f>[2]DB!$BV$179</f>
        <v>s</v>
      </c>
      <c r="BY204" s="163" t="str">
        <f>[2]DB!$BW$179</f>
        <v>s</v>
      </c>
      <c r="BZ204" s="163">
        <f>[2]DB!$BX$179</f>
        <v>0</v>
      </c>
      <c r="CA204" s="163" t="str">
        <f>[2]DB!$BY$179</f>
        <v>s</v>
      </c>
      <c r="CB204" s="163" t="str">
        <f>[2]DB!$BZ$179</f>
        <v>s</v>
      </c>
      <c r="CC204" s="163" t="str">
        <f>[2]DB!$CA$179</f>
        <v>s</v>
      </c>
      <c r="CD204" s="163">
        <f>[2]DB!$CB$179</f>
        <v>0</v>
      </c>
      <c r="CE204" s="163" t="str">
        <f>[2]DB!$CC$179</f>
        <v>s</v>
      </c>
      <c r="CF204" s="163" t="str">
        <f>[2]DB!$CD$179</f>
        <v>s</v>
      </c>
      <c r="CG204" s="163" t="str">
        <f>[2]DB!$CE$179</f>
        <v>s</v>
      </c>
      <c r="CH204" s="163">
        <f>[2]DB!$CF$179</f>
        <v>0</v>
      </c>
      <c r="CI204" s="163">
        <f>[2]DB!$CG$179</f>
        <v>0</v>
      </c>
      <c r="CJ204" s="163" t="str">
        <f>[2]DB!$CH$179</f>
        <v>c</v>
      </c>
      <c r="CK204" s="163" t="str">
        <f>[2]DB!$CI$179</f>
        <v>c</v>
      </c>
      <c r="CL204" s="163" t="str">
        <f>[2]DB!$CJ$179</f>
        <v>c</v>
      </c>
      <c r="CM204" s="163" t="str">
        <f>[2]DB!$CK$179</f>
        <v>c</v>
      </c>
      <c r="CN204" s="163" t="str">
        <f>[2]DB!$CL$179</f>
        <v>c</v>
      </c>
      <c r="CO204" s="163" t="str">
        <f>[2]DB!$CM$179</f>
        <v>c</v>
      </c>
      <c r="CP204" s="163" t="str">
        <f>[2]DB!$CN$179</f>
        <v>c</v>
      </c>
      <c r="CQ204" s="163" t="str">
        <f>[2]DB!$CO$179</f>
        <v>c</v>
      </c>
      <c r="CR204" s="163" t="str">
        <f>[2]DB!$CP$179</f>
        <v>c</v>
      </c>
      <c r="CS204" s="163" t="str">
        <f>[2]DB!$CQ$179</f>
        <v>c</v>
      </c>
      <c r="CT204" s="163" t="str">
        <f>[2]DB!$CR$179</f>
        <v>c</v>
      </c>
      <c r="CU204" s="163" t="str">
        <f>[2]DB!$CS$179</f>
        <v>c</v>
      </c>
      <c r="CV204" s="163" t="str">
        <f>[2]DB!$CT$179</f>
        <v>c</v>
      </c>
      <c r="CW204" s="163" t="str">
        <f>[2]DB!$CU$179</f>
        <v>c</v>
      </c>
      <c r="CX204" s="163" t="str">
        <f>[2]DB!$CV$179</f>
        <v>c</v>
      </c>
      <c r="CY204" s="169" t="str">
        <f>[2]DB!$CW$179</f>
        <v>c</v>
      </c>
      <c r="CZ204" s="174"/>
      <c r="DA204" s="200"/>
      <c r="DB204" s="192"/>
    </row>
    <row r="205" spans="2:106 1833:1927" ht="20.100000000000001" customHeight="1" x14ac:dyDescent="0.25">
      <c r="B205" s="168"/>
      <c r="C205" s="783"/>
      <c r="D205" s="787"/>
      <c r="E205" s="791"/>
      <c r="F205" s="183" t="s">
        <v>80</v>
      </c>
      <c r="G205" s="155" t="str">
        <f>[2]DB!$E$180</f>
        <v>OPERATING</v>
      </c>
      <c r="H205" s="162" t="str">
        <f>[2]DB!$F$180</f>
        <v>c</v>
      </c>
      <c r="I205" s="163" t="str">
        <f>[2]DB!$G$180</f>
        <v>c</v>
      </c>
      <c r="J205" s="163" t="str">
        <f>[2]DB!$H$180</f>
        <v>c</v>
      </c>
      <c r="K205" s="163" t="str">
        <f>[2]DB!$I$180</f>
        <v>c</v>
      </c>
      <c r="L205" s="163" t="str">
        <f>[2]DB!$J$180</f>
        <v>c</v>
      </c>
      <c r="M205" s="163" t="str">
        <f>[2]DB!$K$180</f>
        <v>c</v>
      </c>
      <c r="N205" s="163" t="str">
        <f>[2]DB!$L$180</f>
        <v>c</v>
      </c>
      <c r="O205" s="163" t="str">
        <f>[2]DB!$M$180</f>
        <v>c</v>
      </c>
      <c r="P205" s="163" t="str">
        <f>[2]DB!$N$180</f>
        <v>c</v>
      </c>
      <c r="Q205" s="163" t="str">
        <f>[2]DB!$O$180</f>
        <v>c</v>
      </c>
      <c r="R205" s="163">
        <f>[2]DB!$P$180</f>
        <v>0</v>
      </c>
      <c r="S205" s="163">
        <f>[2]DB!$Q$180</f>
        <v>0</v>
      </c>
      <c r="T205" s="163">
        <f>[2]DB!$R$180</f>
        <v>0</v>
      </c>
      <c r="U205" s="163">
        <f>[2]DB!$S$180</f>
        <v>0</v>
      </c>
      <c r="V205" s="163">
        <f>[2]DB!$T$180</f>
        <v>0</v>
      </c>
      <c r="W205" s="163">
        <f>[2]DB!$U$180</f>
        <v>0</v>
      </c>
      <c r="X205" s="163">
        <f>[2]DB!$V$180</f>
        <v>0</v>
      </c>
      <c r="Y205" s="163">
        <f>[2]DB!$W$180</f>
        <v>0</v>
      </c>
      <c r="Z205" s="163">
        <f>[2]DB!$X$180</f>
        <v>0</v>
      </c>
      <c r="AA205" s="163">
        <f>[2]DB!$Y$180</f>
        <v>0</v>
      </c>
      <c r="AB205" s="163">
        <f>[2]DB!$Z$180</f>
        <v>0</v>
      </c>
      <c r="AC205" s="163">
        <f>[2]DB!$AA$180</f>
        <v>0</v>
      </c>
      <c r="AD205" s="163">
        <f>[2]DB!$AB$180</f>
        <v>0</v>
      </c>
      <c r="AE205" s="163">
        <f>[2]DB!$AC$180</f>
        <v>0</v>
      </c>
      <c r="AF205" s="163">
        <f>[2]DB!$AD$180</f>
        <v>0</v>
      </c>
      <c r="AG205" s="163">
        <f>[2]DB!$AE$180</f>
        <v>0</v>
      </c>
      <c r="AH205" s="163">
        <f>[2]DB!$AF$180</f>
        <v>0</v>
      </c>
      <c r="AI205" s="163">
        <f>[2]DB!$AG$180</f>
        <v>0</v>
      </c>
      <c r="AJ205" s="163">
        <f>[2]DB!$AH$180</f>
        <v>0</v>
      </c>
      <c r="AK205" s="163">
        <f>[2]DB!$AI$180</f>
        <v>0</v>
      </c>
      <c r="AL205" s="163" t="str">
        <f>[2]DB!$AJ$180</f>
        <v>s</v>
      </c>
      <c r="AM205" s="163" t="str">
        <f>[2]DB!$AK$180</f>
        <v>s</v>
      </c>
      <c r="AN205" s="163" t="str">
        <f>[2]DB!$AL$180</f>
        <v>s</v>
      </c>
      <c r="AO205" s="163" t="str">
        <f>[2]DB!$AM$180</f>
        <v>s</v>
      </c>
      <c r="AP205" s="163">
        <f>[2]DB!$AN$180</f>
        <v>0</v>
      </c>
      <c r="AQ205" s="163" t="str">
        <f>[2]DB!$AO$180</f>
        <v>s</v>
      </c>
      <c r="AR205" s="163" t="str">
        <f>[2]DB!$AP$180</f>
        <v>s</v>
      </c>
      <c r="AS205" s="163" t="str">
        <f>[2]DB!$AQ$180</f>
        <v>s</v>
      </c>
      <c r="AT205" s="163">
        <f>[2]DB!$AR$180</f>
        <v>0</v>
      </c>
      <c r="AU205" s="163" t="str">
        <f>[2]DB!$AS$180</f>
        <v>s</v>
      </c>
      <c r="AV205" s="163" t="str">
        <f>[2]DB!$AT$180</f>
        <v>s</v>
      </c>
      <c r="AW205" s="163" t="str">
        <f>[2]DB!$AU$180</f>
        <v>s</v>
      </c>
      <c r="AX205" s="163">
        <f>[2]DB!$AV$180</f>
        <v>0</v>
      </c>
      <c r="AY205" s="163">
        <f>[2]DB!$AW$180</f>
        <v>0</v>
      </c>
      <c r="AZ205" s="163" t="str">
        <f>[2]DB!$AX$180</f>
        <v>c</v>
      </c>
      <c r="BA205" s="163" t="str">
        <f>[2]DB!$AY$180</f>
        <v>c</v>
      </c>
      <c r="BB205" s="163" t="str">
        <f>[2]DB!$AZ$180</f>
        <v>c</v>
      </c>
      <c r="BC205" s="163" t="str">
        <f>[2]DB!$BA$180</f>
        <v>c</v>
      </c>
      <c r="BD205" s="163" t="str">
        <f>[2]DB!$BB$180</f>
        <v>c</v>
      </c>
      <c r="BE205" s="163" t="str">
        <f>[2]DB!$BC$180</f>
        <v>c</v>
      </c>
      <c r="BF205" s="163" t="str">
        <f>[2]DB!$BD$180</f>
        <v>c</v>
      </c>
      <c r="BG205" s="163" t="str">
        <f>[2]DB!$BE$180</f>
        <v>c</v>
      </c>
      <c r="BH205" s="163" t="str">
        <f>[2]DB!$BF$180</f>
        <v>c</v>
      </c>
      <c r="BI205" s="163" t="str">
        <f>[2]DB!$BG$180</f>
        <v>c</v>
      </c>
      <c r="BJ205" s="163" t="str">
        <f>[2]DB!$BH$180</f>
        <v>c</v>
      </c>
      <c r="BK205" s="163" t="str">
        <f>[2]DB!$BI$180</f>
        <v>c</v>
      </c>
      <c r="BL205" s="163" t="str">
        <f>[2]DB!$BJ$180</f>
        <v>c</v>
      </c>
      <c r="BM205" s="163" t="str">
        <f>[2]DB!$BK$180</f>
        <v>c</v>
      </c>
      <c r="BN205" s="163" t="str">
        <f>[2]DB!$BL$180</f>
        <v>c</v>
      </c>
      <c r="BO205" s="163" t="str">
        <f>[2]DB!$BM$180</f>
        <v>c</v>
      </c>
      <c r="BP205" s="163">
        <f>[2]DB!$BN$180</f>
        <v>0</v>
      </c>
      <c r="BQ205" s="163">
        <f>[2]DB!$BO$180</f>
        <v>0</v>
      </c>
      <c r="BR205" s="163">
        <f>[2]DB!$BP$180</f>
        <v>0</v>
      </c>
      <c r="BS205" s="163">
        <f>[2]DB!$BQ$180</f>
        <v>0</v>
      </c>
      <c r="BT205" s="163">
        <f>[2]DB!$BR$180</f>
        <v>0</v>
      </c>
      <c r="BU205" s="163">
        <f>[2]DB!$BS$180</f>
        <v>0</v>
      </c>
      <c r="BV205" s="163">
        <f>[2]DB!$BT$180</f>
        <v>0</v>
      </c>
      <c r="BW205" s="163">
        <f>[2]DB!$BU$180</f>
        <v>0</v>
      </c>
      <c r="BX205" s="163">
        <f>[2]DB!$BV$180</f>
        <v>0</v>
      </c>
      <c r="BY205" s="163">
        <f>[2]DB!$BW$180</f>
        <v>0</v>
      </c>
      <c r="BZ205" s="163">
        <f>[2]DB!$BX$180</f>
        <v>0</v>
      </c>
      <c r="CA205" s="163">
        <f>[2]DB!$BY$180</f>
        <v>0</v>
      </c>
      <c r="CB205" s="163">
        <f>[2]DB!$BZ$180</f>
        <v>0</v>
      </c>
      <c r="CC205" s="163">
        <f>[2]DB!$CA$180</f>
        <v>0</v>
      </c>
      <c r="CD205" s="163">
        <f>[2]DB!$CB$180</f>
        <v>0</v>
      </c>
      <c r="CE205" s="163">
        <f>[2]DB!$CC$180</f>
        <v>0</v>
      </c>
      <c r="CF205" s="163">
        <f>[2]DB!$CD$180</f>
        <v>0</v>
      </c>
      <c r="CG205" s="163">
        <f>[2]DB!$CE$180</f>
        <v>0</v>
      </c>
      <c r="CH205" s="163">
        <f>[2]DB!$CF$180</f>
        <v>0</v>
      </c>
      <c r="CI205" s="163">
        <f>[2]DB!$CG$180</f>
        <v>0</v>
      </c>
      <c r="CJ205" s="163" t="str">
        <f>[2]DB!$CH$180</f>
        <v>s</v>
      </c>
      <c r="CK205" s="163" t="str">
        <f>[2]DB!$CI$180</f>
        <v>s</v>
      </c>
      <c r="CL205" s="163" t="str">
        <f>[2]DB!$CJ$180</f>
        <v>s</v>
      </c>
      <c r="CM205" s="163" t="str">
        <f>[2]DB!$CK$180</f>
        <v>s</v>
      </c>
      <c r="CN205" s="163">
        <f>[2]DB!$CL$180</f>
        <v>0</v>
      </c>
      <c r="CO205" s="163" t="str">
        <f>[2]DB!$CM$180</f>
        <v>s</v>
      </c>
      <c r="CP205" s="163" t="str">
        <f>[2]DB!$CN$180</f>
        <v>s</v>
      </c>
      <c r="CQ205" s="163" t="str">
        <f>[2]DB!$CO$180</f>
        <v>s</v>
      </c>
      <c r="CR205" s="163">
        <f>[2]DB!$CP$180</f>
        <v>0</v>
      </c>
      <c r="CS205" s="163" t="str">
        <f>[2]DB!$CQ$180</f>
        <v>s</v>
      </c>
      <c r="CT205" s="163" t="str">
        <f>[2]DB!$CR$180</f>
        <v>s</v>
      </c>
      <c r="CU205" s="163" t="str">
        <f>[2]DB!$CS$180</f>
        <v>s</v>
      </c>
      <c r="CV205" s="163">
        <f>[2]DB!$CT$180</f>
        <v>0</v>
      </c>
      <c r="CW205" s="163">
        <f>[2]DB!$CU$180</f>
        <v>0</v>
      </c>
      <c r="CX205" s="163" t="str">
        <f>[2]DB!$CV$180</f>
        <v>c</v>
      </c>
      <c r="CY205" s="169" t="str">
        <f>[2]DB!$CW$180</f>
        <v>c</v>
      </c>
      <c r="CZ205" s="174"/>
      <c r="DA205" s="200"/>
      <c r="DB205" s="192"/>
    </row>
    <row r="206" spans="2:106 1833:1927" ht="20.100000000000001" customHeight="1" x14ac:dyDescent="0.25">
      <c r="B206" s="168"/>
      <c r="C206" s="783"/>
      <c r="D206" s="787"/>
      <c r="E206" s="791"/>
      <c r="F206" s="183" t="s">
        <v>81</v>
      </c>
      <c r="G206" s="155" t="str">
        <f>[2]DB!$E$181</f>
        <v>OPERATING</v>
      </c>
      <c r="H206" s="217" t="str">
        <f>[2]DB!$F$181</f>
        <v>s</v>
      </c>
      <c r="I206" s="217" t="str">
        <f>[2]DB!$G$181</f>
        <v>s</v>
      </c>
      <c r="J206" s="217">
        <f>[2]DB!$H$181</f>
        <v>0</v>
      </c>
      <c r="K206" s="217" t="str">
        <f>[2]DB!$I$181</f>
        <v>s</v>
      </c>
      <c r="L206" s="217" t="str">
        <f>[2]DB!$J$181</f>
        <v>s</v>
      </c>
      <c r="M206" s="217" t="str">
        <f>[2]DB!$K$181</f>
        <v>s</v>
      </c>
      <c r="N206" s="217">
        <f>[2]DB!$L$181</f>
        <v>0</v>
      </c>
      <c r="O206" s="217" t="str">
        <f>[2]DB!$M$181</f>
        <v>s</v>
      </c>
      <c r="P206" s="217" t="str">
        <f>[2]DB!$N$181</f>
        <v>s</v>
      </c>
      <c r="Q206" s="217" t="str">
        <f>[2]DB!$O$181</f>
        <v>s</v>
      </c>
      <c r="R206" s="217">
        <f>[2]DB!$P$181</f>
        <v>0</v>
      </c>
      <c r="S206" s="217">
        <f>[2]DB!$Q$181</f>
        <v>0</v>
      </c>
      <c r="T206" s="217" t="str">
        <f>[2]DB!$R$181</f>
        <v>c</v>
      </c>
      <c r="U206" s="217" t="str">
        <f>[2]DB!$S$181</f>
        <v>c</v>
      </c>
      <c r="V206" s="217" t="str">
        <f>[2]DB!$T$181</f>
        <v>c</v>
      </c>
      <c r="W206" s="217" t="str">
        <f>[2]DB!$U$181</f>
        <v>c</v>
      </c>
      <c r="X206" s="217" t="str">
        <f>[2]DB!$V$181</f>
        <v>c</v>
      </c>
      <c r="Y206" s="217" t="str">
        <f>[2]DB!$W$181</f>
        <v>c</v>
      </c>
      <c r="Z206" s="217" t="str">
        <f>[2]DB!$X$181</f>
        <v>c</v>
      </c>
      <c r="AA206" s="217" t="str">
        <f>[2]DB!$Y$181</f>
        <v>c</v>
      </c>
      <c r="AB206" s="217" t="str">
        <f>[2]DB!$Z$181</f>
        <v>c</v>
      </c>
      <c r="AC206" s="217" t="str">
        <f>[2]DB!$AA$181</f>
        <v>c</v>
      </c>
      <c r="AD206" s="217" t="str">
        <f>[2]DB!$AB$181</f>
        <v>c</v>
      </c>
      <c r="AE206" s="217" t="str">
        <f>[2]DB!$AC$181</f>
        <v>c</v>
      </c>
      <c r="AF206" s="217" t="str">
        <f>[2]DB!$AD$181</f>
        <v>c</v>
      </c>
      <c r="AG206" s="217" t="str">
        <f>[2]DB!$AE$181</f>
        <v>c</v>
      </c>
      <c r="AH206" s="217" t="str">
        <f>[2]DB!$AF$181</f>
        <v>c</v>
      </c>
      <c r="AI206" s="217" t="str">
        <f>[2]DB!$AG$181</f>
        <v>c</v>
      </c>
      <c r="AJ206" s="217">
        <f>[2]DB!$AH$181</f>
        <v>0</v>
      </c>
      <c r="AK206" s="217">
        <f>[2]DB!$AI$181</f>
        <v>0</v>
      </c>
      <c r="AL206" s="217">
        <f>[2]DB!$AJ$181</f>
        <v>0</v>
      </c>
      <c r="AM206" s="217">
        <f>[2]DB!$AK$181</f>
        <v>0</v>
      </c>
      <c r="AN206" s="217">
        <f>[2]DB!$AL$181</f>
        <v>0</v>
      </c>
      <c r="AO206" s="217">
        <f>[2]DB!$AM$181</f>
        <v>0</v>
      </c>
      <c r="AP206" s="217">
        <f>[2]DB!$AN$181</f>
        <v>0</v>
      </c>
      <c r="AQ206" s="217">
        <f>[2]DB!$AO$181</f>
        <v>0</v>
      </c>
      <c r="AR206" s="217">
        <f>[2]DB!$AP$181</f>
        <v>0</v>
      </c>
      <c r="AS206" s="217">
        <f>[2]DB!$AQ$181</f>
        <v>0</v>
      </c>
      <c r="AT206" s="217">
        <f>[2]DB!$AR$181</f>
        <v>0</v>
      </c>
      <c r="AU206" s="217">
        <f>[2]DB!$AS$181</f>
        <v>0</v>
      </c>
      <c r="AV206" s="217">
        <f>[2]DB!$AT$181</f>
        <v>0</v>
      </c>
      <c r="AW206" s="217">
        <f>[2]DB!$AU$181</f>
        <v>0</v>
      </c>
      <c r="AX206" s="217">
        <f>[2]DB!$AV$181</f>
        <v>0</v>
      </c>
      <c r="AY206" s="217">
        <f>[2]DB!$AW$181</f>
        <v>0</v>
      </c>
      <c r="AZ206" s="217">
        <f>[2]DB!$AX$181</f>
        <v>0</v>
      </c>
      <c r="BA206" s="217">
        <f>[2]DB!$AY$181</f>
        <v>0</v>
      </c>
      <c r="BB206" s="217">
        <f>[2]DB!$AZ$181</f>
        <v>0</v>
      </c>
      <c r="BC206" s="217" t="str">
        <f>[2]DB!$BA$181</f>
        <v>s</v>
      </c>
      <c r="BD206" s="217" t="str">
        <f>[2]DB!$BB$181</f>
        <v>s</v>
      </c>
      <c r="BE206" s="217" t="str">
        <f>[2]DB!$BC$181</f>
        <v>s</v>
      </c>
      <c r="BF206" s="217" t="str">
        <f>[2]DB!$BD$181</f>
        <v>s</v>
      </c>
      <c r="BG206" s="217">
        <f>[2]DB!$BE$181</f>
        <v>0</v>
      </c>
      <c r="BH206" s="217" t="str">
        <f>[2]DB!$BF$181</f>
        <v>s</v>
      </c>
      <c r="BI206" s="217" t="str">
        <f>[2]DB!$BG$181</f>
        <v>s</v>
      </c>
      <c r="BJ206" s="217" t="str">
        <f>[2]DB!$BH$181</f>
        <v>s</v>
      </c>
      <c r="BK206" s="217">
        <f>[2]DB!$BI$181</f>
        <v>0</v>
      </c>
      <c r="BL206" s="217" t="str">
        <f>[2]DB!$BJ$181</f>
        <v>s</v>
      </c>
      <c r="BM206" s="217" t="str">
        <f>[2]DB!$BK$181</f>
        <v>s</v>
      </c>
      <c r="BN206" s="217" t="str">
        <f>[2]DB!$BL$181</f>
        <v>s</v>
      </c>
      <c r="BO206" s="217">
        <f>[2]DB!$BM$181</f>
        <v>0</v>
      </c>
      <c r="BP206" s="217">
        <f>[2]DB!$BN$181</f>
        <v>0</v>
      </c>
      <c r="BQ206" s="217" t="str">
        <f>[2]DB!$BO$181</f>
        <v>c</v>
      </c>
      <c r="BR206" s="217" t="str">
        <f>[2]DB!$BP$181</f>
        <v>c</v>
      </c>
      <c r="BS206" s="217" t="str">
        <f>[2]DB!$BQ$181</f>
        <v>c</v>
      </c>
      <c r="BT206" s="217" t="str">
        <f>[2]DB!$BR$181</f>
        <v>c</v>
      </c>
      <c r="BU206" s="217" t="str">
        <f>[2]DB!$BS$181</f>
        <v>c</v>
      </c>
      <c r="BV206" s="217" t="str">
        <f>[2]DB!$BT$181</f>
        <v>c</v>
      </c>
      <c r="BW206" s="217" t="str">
        <f>[2]DB!$BU$181</f>
        <v>c</v>
      </c>
      <c r="BX206" s="217" t="str">
        <f>[2]DB!$BV$181</f>
        <v>c</v>
      </c>
      <c r="BY206" s="217" t="str">
        <f>[2]DB!$BW$181</f>
        <v>c</v>
      </c>
      <c r="BZ206" s="217" t="str">
        <f>[2]DB!$BX$181</f>
        <v>c</v>
      </c>
      <c r="CA206" s="217" t="str">
        <f>[2]DB!$BY$181</f>
        <v>c</v>
      </c>
      <c r="CB206" s="217" t="str">
        <f>[2]DB!$BZ$181</f>
        <v>c</v>
      </c>
      <c r="CC206" s="217" t="str">
        <f>[2]DB!$CA$181</f>
        <v>c</v>
      </c>
      <c r="CD206" s="217" t="str">
        <f>[2]DB!$CB$181</f>
        <v>c</v>
      </c>
      <c r="CE206" s="217" t="str">
        <f>[2]DB!$CC$181</f>
        <v>c</v>
      </c>
      <c r="CF206" s="217" t="str">
        <f>[2]DB!$CD$181</f>
        <v>c</v>
      </c>
      <c r="CG206" s="217">
        <f>[2]DB!$CE$181</f>
        <v>0</v>
      </c>
      <c r="CH206" s="217">
        <f>[2]DB!$CF$181</f>
        <v>0</v>
      </c>
      <c r="CI206" s="217">
        <f>[2]DB!$CG$181</f>
        <v>0</v>
      </c>
      <c r="CJ206" s="217">
        <f>[2]DB!$CH$181</f>
        <v>0</v>
      </c>
      <c r="CK206" s="217">
        <f>[2]DB!$CI$181</f>
        <v>0</v>
      </c>
      <c r="CL206" s="217">
        <f>[2]DB!$CJ$181</f>
        <v>0</v>
      </c>
      <c r="CM206" s="217">
        <f>[2]DB!$CK$181</f>
        <v>0</v>
      </c>
      <c r="CN206" s="217">
        <f>[2]DB!$CL$181</f>
        <v>0</v>
      </c>
      <c r="CO206" s="217">
        <f>[2]DB!$CM$181</f>
        <v>0</v>
      </c>
      <c r="CP206" s="217">
        <f>[2]DB!$CN$181</f>
        <v>0</v>
      </c>
      <c r="CQ206" s="217">
        <f>[2]DB!$CO$181</f>
        <v>0</v>
      </c>
      <c r="CR206" s="217">
        <f>[2]DB!$CP$181</f>
        <v>0</v>
      </c>
      <c r="CS206" s="217">
        <f>[2]DB!$CQ$181</f>
        <v>0</v>
      </c>
      <c r="CT206" s="217">
        <f>[2]DB!$CR$181</f>
        <v>0</v>
      </c>
      <c r="CU206" s="217">
        <f>[2]DB!$CS$181</f>
        <v>0</v>
      </c>
      <c r="CV206" s="217">
        <f>[2]DB!$CT$181</f>
        <v>0</v>
      </c>
      <c r="CW206" s="217">
        <f>[2]DB!$CU$181</f>
        <v>0</v>
      </c>
      <c r="CX206" s="217">
        <f>[2]DB!$CV$181</f>
        <v>0</v>
      </c>
      <c r="CY206" s="218">
        <f>[2]DB!$CW$181</f>
        <v>0</v>
      </c>
      <c r="CZ206" s="219"/>
      <c r="DA206" s="200"/>
      <c r="DB206" s="192"/>
    </row>
    <row r="207" spans="2:106 1833:1927" ht="20.100000000000001" customHeight="1" x14ac:dyDescent="0.25">
      <c r="B207" s="168"/>
      <c r="C207" s="783"/>
      <c r="D207" s="787" t="s">
        <v>82</v>
      </c>
      <c r="E207" s="791"/>
      <c r="F207" s="184" t="s">
        <v>83</v>
      </c>
      <c r="G207" s="156">
        <f>[2]DB!$E$182</f>
        <v>0</v>
      </c>
      <c r="H207" s="162">
        <f>[2]DB!$F$182</f>
        <v>0</v>
      </c>
      <c r="I207" s="163">
        <f>[2]DB!$G$182</f>
        <v>0</v>
      </c>
      <c r="J207" s="163">
        <f>[2]DB!$H$182</f>
        <v>0</v>
      </c>
      <c r="K207" s="163">
        <f>[2]DB!$I$182</f>
        <v>0</v>
      </c>
      <c r="L207" s="163">
        <f>[2]DB!$J$182</f>
        <v>0</v>
      </c>
      <c r="M207" s="163">
        <f>[2]DB!$K$182</f>
        <v>0</v>
      </c>
      <c r="N207" s="163">
        <f>[2]DB!$L$182</f>
        <v>0</v>
      </c>
      <c r="O207" s="163">
        <f>[2]DB!$M$182</f>
        <v>0</v>
      </c>
      <c r="P207" s="163">
        <f>[2]DB!$N$182</f>
        <v>0</v>
      </c>
      <c r="Q207" s="163">
        <f>[2]DB!$O$182</f>
        <v>0</v>
      </c>
      <c r="R207" s="163">
        <f>[2]DB!$P$182</f>
        <v>0</v>
      </c>
      <c r="S207" s="163">
        <f>[2]DB!$Q$182</f>
        <v>0</v>
      </c>
      <c r="T207" s="163">
        <f>[2]DB!$R$182</f>
        <v>0</v>
      </c>
      <c r="U207" s="163">
        <f>[2]DB!$S$182</f>
        <v>0</v>
      </c>
      <c r="V207" s="163">
        <f>[2]DB!$T$182</f>
        <v>0</v>
      </c>
      <c r="W207" s="163">
        <f>[2]DB!$U$182</f>
        <v>0</v>
      </c>
      <c r="X207" s="163">
        <f>[2]DB!$V$182</f>
        <v>0</v>
      </c>
      <c r="Y207" s="163">
        <f>[2]DB!$W$182</f>
        <v>0</v>
      </c>
      <c r="Z207" s="163">
        <f>[2]DB!$X$182</f>
        <v>0</v>
      </c>
      <c r="AA207" s="163">
        <f>[2]DB!$Y$182</f>
        <v>0</v>
      </c>
      <c r="AB207" s="163">
        <f>[2]DB!$Z$182</f>
        <v>0</v>
      </c>
      <c r="AC207" s="163">
        <f>[2]DB!$AA$182</f>
        <v>0</v>
      </c>
      <c r="AD207" s="163">
        <f>[2]DB!$AB$182</f>
        <v>0</v>
      </c>
      <c r="AE207" s="163">
        <f>[2]DB!$AC$182</f>
        <v>0</v>
      </c>
      <c r="AF207" s="163">
        <f>[2]DB!$AD$182</f>
        <v>0</v>
      </c>
      <c r="AG207" s="163">
        <f>[2]DB!$AE$182</f>
        <v>0</v>
      </c>
      <c r="AH207" s="163">
        <f>[2]DB!$AF$182</f>
        <v>0</v>
      </c>
      <c r="AI207" s="163">
        <f>[2]DB!$AG$182</f>
        <v>0</v>
      </c>
      <c r="AJ207" s="163">
        <f>[2]DB!$AH$182</f>
        <v>0</v>
      </c>
      <c r="AK207" s="163">
        <f>[2]DB!$AI$182</f>
        <v>0</v>
      </c>
      <c r="AL207" s="163">
        <f>[2]DB!$AJ$182</f>
        <v>0</v>
      </c>
      <c r="AM207" s="163">
        <f>[2]DB!$AK$182</f>
        <v>0</v>
      </c>
      <c r="AN207" s="163" t="str">
        <f>[2]DB!$AL$182</f>
        <v>r</v>
      </c>
      <c r="AO207" s="163" t="str">
        <f>[2]DB!$AM$182</f>
        <v>r</v>
      </c>
      <c r="AP207" s="163" t="str">
        <f>[2]DB!$AN$182</f>
        <v>r</v>
      </c>
      <c r="AQ207" s="163" t="str">
        <f>[2]DB!$AO$182</f>
        <v>r</v>
      </c>
      <c r="AR207" s="163" t="str">
        <f>[2]DB!$AP$182</f>
        <v>r</v>
      </c>
      <c r="AS207" s="163" t="str">
        <f>[2]DB!$AQ$182</f>
        <v>r</v>
      </c>
      <c r="AT207" s="163" t="str">
        <f>[2]DB!$AR$182</f>
        <v>r</v>
      </c>
      <c r="AU207" s="163" t="str">
        <f>[2]DB!$AS$182</f>
        <v>r</v>
      </c>
      <c r="AV207" s="163" t="str">
        <f>[2]DB!$AT$182</f>
        <v>r</v>
      </c>
      <c r="AW207" s="163" t="str">
        <f>[2]DB!$AU$182</f>
        <v>r</v>
      </c>
      <c r="AX207" s="163" t="str">
        <f>[2]DB!$AV$182</f>
        <v>r</v>
      </c>
      <c r="AY207" s="163" t="str">
        <f>[2]DB!$AW$182</f>
        <v>r</v>
      </c>
      <c r="AZ207" s="163" t="str">
        <f>[2]DB!$AX$182</f>
        <v>r</v>
      </c>
      <c r="BA207" s="163" t="str">
        <f>[2]DB!$AY$182</f>
        <v>r</v>
      </c>
      <c r="BB207" s="163" t="str">
        <f>[2]DB!$AZ$182</f>
        <v>r</v>
      </c>
      <c r="BC207" s="163" t="str">
        <f>[2]DB!$BA$182</f>
        <v>r</v>
      </c>
      <c r="BD207" s="163" t="str">
        <f>[2]DB!$BB$182</f>
        <v>r</v>
      </c>
      <c r="BE207" s="163" t="str">
        <f>[2]DB!$BC$182</f>
        <v>r</v>
      </c>
      <c r="BF207" s="163" t="str">
        <f>[2]DB!$BD$182</f>
        <v>r</v>
      </c>
      <c r="BG207" s="163" t="str">
        <f>[2]DB!$BE$182</f>
        <v>r</v>
      </c>
      <c r="BH207" s="163" t="str">
        <f>[2]DB!$BF$182</f>
        <v>r</v>
      </c>
      <c r="BI207" s="163" t="str">
        <f>[2]DB!$BG$182</f>
        <v>r</v>
      </c>
      <c r="BJ207" s="163" t="str">
        <f>[2]DB!$BH$182</f>
        <v>r</v>
      </c>
      <c r="BK207" s="163" t="str">
        <f>[2]DB!$BI$182</f>
        <v>r</v>
      </c>
      <c r="BL207" s="163">
        <f>[2]DB!$BJ$182</f>
        <v>0</v>
      </c>
      <c r="BM207" s="163">
        <f>[2]DB!$BK$182</f>
        <v>0</v>
      </c>
      <c r="BN207" s="163" t="str">
        <f>[2]DB!$BL$182</f>
        <v>ca</v>
      </c>
      <c r="BO207" s="163" t="str">
        <f>[2]DB!$BM$182</f>
        <v>ca</v>
      </c>
      <c r="BP207" s="163" t="str">
        <f>[2]DB!$BN$182</f>
        <v>ca</v>
      </c>
      <c r="BQ207" s="163" t="str">
        <f>[2]DB!$BO$182</f>
        <v>ca</v>
      </c>
      <c r="BR207" s="163" t="str">
        <f>[2]DB!$BP$182</f>
        <v>ca</v>
      </c>
      <c r="BS207" s="163" t="str">
        <f>[2]DB!$BQ$182</f>
        <v>ca</v>
      </c>
      <c r="BT207" s="163" t="str">
        <f>[2]DB!$BR$182</f>
        <v>ca</v>
      </c>
      <c r="BU207" s="163" t="str">
        <f>[2]DB!$BS$182</f>
        <v>ca</v>
      </c>
      <c r="BV207" s="163" t="str">
        <f>[2]DB!$BT$182</f>
        <v>ca</v>
      </c>
      <c r="BW207" s="163" t="str">
        <f>[2]DB!$BU$182</f>
        <v>ca</v>
      </c>
      <c r="BX207" s="163" t="str">
        <f>[2]DB!$BV$182</f>
        <v>ca</v>
      </c>
      <c r="BY207" s="163" t="str">
        <f>[2]DB!$BW$182</f>
        <v>ca</v>
      </c>
      <c r="BZ207" s="163" t="str">
        <f>[2]DB!$BX$182</f>
        <v>ca</v>
      </c>
      <c r="CA207" s="163" t="str">
        <f>[2]DB!$BY$182</f>
        <v>ca</v>
      </c>
      <c r="CB207" s="163" t="str">
        <f>[2]DB!$BZ$182</f>
        <v>ca</v>
      </c>
      <c r="CC207" s="163" t="str">
        <f>[2]DB!$CA$182</f>
        <v>ca</v>
      </c>
      <c r="CD207" s="163" t="str">
        <f>[2]DB!$CB$182</f>
        <v>ca</v>
      </c>
      <c r="CE207" s="163" t="str">
        <f>[2]DB!$CC$182</f>
        <v>ca</v>
      </c>
      <c r="CF207" s="163" t="str">
        <f>[2]DB!$CD$182</f>
        <v>ca</v>
      </c>
      <c r="CG207" s="163" t="str">
        <f>[2]DB!$CE$182</f>
        <v>ca</v>
      </c>
      <c r="CH207" s="163" t="str">
        <f>[2]DB!$CF$182</f>
        <v>ca</v>
      </c>
      <c r="CI207" s="163" t="str">
        <f>[2]DB!$CG$182</f>
        <v>ca</v>
      </c>
      <c r="CJ207" s="163" t="str">
        <f>[2]DB!$CH$182</f>
        <v>ca</v>
      </c>
      <c r="CK207" s="163" t="str">
        <f>[2]DB!$CI$182</f>
        <v>ca</v>
      </c>
      <c r="CL207" s="163">
        <f>[2]DB!$CJ$182</f>
        <v>0</v>
      </c>
      <c r="CM207" s="163">
        <f>[2]DB!$CK$182</f>
        <v>0</v>
      </c>
      <c r="CN207" s="163">
        <f>[2]DB!$CL$182</f>
        <v>0</v>
      </c>
      <c r="CO207" s="163">
        <f>[2]DB!$CM$182</f>
        <v>0</v>
      </c>
      <c r="CP207" s="163">
        <f>[2]DB!$CN$182</f>
        <v>0</v>
      </c>
      <c r="CQ207" s="163">
        <f>[2]DB!$CO$182</f>
        <v>0</v>
      </c>
      <c r="CR207" s="163">
        <f>[2]DB!$CP$182</f>
        <v>0</v>
      </c>
      <c r="CS207" s="163">
        <f>[2]DB!$CQ$182</f>
        <v>0</v>
      </c>
      <c r="CT207" s="163">
        <f>[2]DB!$CR$182</f>
        <v>0</v>
      </c>
      <c r="CU207" s="163">
        <f>[2]DB!$CS$182</f>
        <v>0</v>
      </c>
      <c r="CV207" s="163">
        <f>[2]DB!$CT$182</f>
        <v>0</v>
      </c>
      <c r="CW207" s="163">
        <f>[2]DB!$CU$182</f>
        <v>0</v>
      </c>
      <c r="CX207" s="163">
        <f>[2]DB!$CV$182</f>
        <v>0</v>
      </c>
      <c r="CY207" s="169">
        <f>[2]DB!$CW$182</f>
        <v>0</v>
      </c>
      <c r="CZ207" s="174"/>
      <c r="DA207" s="200"/>
      <c r="DB207" s="192"/>
    </row>
    <row r="208" spans="2:106 1833:1927" ht="20.100000000000001" customHeight="1" thickBot="1" x14ac:dyDescent="0.3">
      <c r="B208" s="168"/>
      <c r="C208" s="784"/>
      <c r="D208" s="792"/>
      <c r="E208" s="793"/>
      <c r="F208" s="187" t="s">
        <v>84</v>
      </c>
      <c r="G208" s="188">
        <f>[2]DB!$E$183</f>
        <v>0</v>
      </c>
      <c r="H208" s="178" t="str">
        <f>[2]DB!$F$183</f>
        <v>ca</v>
      </c>
      <c r="I208" s="178" t="str">
        <f>[2]DB!$G$183</f>
        <v>ca</v>
      </c>
      <c r="J208" s="178" t="str">
        <f>[2]DB!$H$183</f>
        <v>ca</v>
      </c>
      <c r="K208" s="178" t="str">
        <f>[2]DB!$I$183</f>
        <v>ca</v>
      </c>
      <c r="L208" s="178" t="str">
        <f>[2]DB!$J$183</f>
        <v>ca</v>
      </c>
      <c r="M208" s="178" t="str">
        <f>[2]DB!$K$183</f>
        <v>ca</v>
      </c>
      <c r="N208" s="178" t="str">
        <f>[2]DB!$L$183</f>
        <v>ca</v>
      </c>
      <c r="O208" s="178" t="str">
        <f>[2]DB!$M$183</f>
        <v>ca</v>
      </c>
      <c r="P208" s="178" t="str">
        <f>[2]DB!$N$183</f>
        <v>ca</v>
      </c>
      <c r="Q208" s="178" t="str">
        <f>[2]DB!$O$183</f>
        <v>ca</v>
      </c>
      <c r="R208" s="178" t="str">
        <f>[2]DB!$P$183</f>
        <v>ca</v>
      </c>
      <c r="S208" s="178" t="str">
        <f>[2]DB!$Q$183</f>
        <v>ca</v>
      </c>
      <c r="T208" s="178" t="str">
        <f>[2]DB!$R$183</f>
        <v>ca</v>
      </c>
      <c r="U208" s="178" t="str">
        <f>[2]DB!$S$183</f>
        <v>ca</v>
      </c>
      <c r="V208" s="178" t="str">
        <f>[2]DB!$T$183</f>
        <v>ca</v>
      </c>
      <c r="W208" s="178" t="str">
        <f>[2]DB!$U$183</f>
        <v>ca</v>
      </c>
      <c r="X208" s="178" t="str">
        <f>[2]DB!$V$183</f>
        <v>ca</v>
      </c>
      <c r="Y208" s="178" t="str">
        <f>[2]DB!$W$183</f>
        <v>ca</v>
      </c>
      <c r="Z208" s="178" t="str">
        <f>[2]DB!$X$183</f>
        <v>ca</v>
      </c>
      <c r="AA208" s="178" t="str">
        <f>[2]DB!$Y$183</f>
        <v>ca</v>
      </c>
      <c r="AB208" s="178" t="str">
        <f>[2]DB!$Z$183</f>
        <v>ca</v>
      </c>
      <c r="AC208" s="178" t="str">
        <f>[2]DB!$AA$183</f>
        <v>ca</v>
      </c>
      <c r="AD208" s="178">
        <f>[2]DB!$AB$183</f>
        <v>0</v>
      </c>
      <c r="AE208" s="178">
        <f>[2]DB!$AC$183</f>
        <v>0</v>
      </c>
      <c r="AF208" s="178">
        <f>[2]DB!$AD$183</f>
        <v>0</v>
      </c>
      <c r="AG208" s="178">
        <f>[2]DB!$AE$183</f>
        <v>0</v>
      </c>
      <c r="AH208" s="178">
        <f>[2]DB!$AF$183</f>
        <v>0</v>
      </c>
      <c r="AI208" s="178">
        <f>[2]DB!$AG$183</f>
        <v>0</v>
      </c>
      <c r="AJ208" s="178">
        <f>[2]DB!$AH$183</f>
        <v>0</v>
      </c>
      <c r="AK208" s="178">
        <f>[2]DB!$AI$183</f>
        <v>0</v>
      </c>
      <c r="AL208" s="178">
        <f>[2]DB!$AJ$183</f>
        <v>0</v>
      </c>
      <c r="AM208" s="178">
        <f>[2]DB!$AK$183</f>
        <v>0</v>
      </c>
      <c r="AN208" s="178">
        <f>[2]DB!$AL$183</f>
        <v>0</v>
      </c>
      <c r="AO208" s="178">
        <f>[2]DB!$AM$183</f>
        <v>0</v>
      </c>
      <c r="AP208" s="178">
        <f>[2]DB!$AN$183</f>
        <v>0</v>
      </c>
      <c r="AQ208" s="178">
        <f>[2]DB!$AO$183</f>
        <v>0</v>
      </c>
      <c r="AR208" s="178">
        <f>[2]DB!$AP$183</f>
        <v>0</v>
      </c>
      <c r="AS208" s="178">
        <f>[2]DB!$AQ$183</f>
        <v>0</v>
      </c>
      <c r="AT208" s="178">
        <f>[2]DB!$AR$183</f>
        <v>0</v>
      </c>
      <c r="AU208" s="178">
        <f>[2]DB!$AS$183</f>
        <v>0</v>
      </c>
      <c r="AV208" s="178">
        <f>[2]DB!$AT$183</f>
        <v>0</v>
      </c>
      <c r="AW208" s="178">
        <f>[2]DB!$AU$183</f>
        <v>0</v>
      </c>
      <c r="AX208" s="178">
        <f>[2]DB!$AV$183</f>
        <v>0</v>
      </c>
      <c r="AY208" s="178">
        <f>[2]DB!$AW$183</f>
        <v>0</v>
      </c>
      <c r="AZ208" s="178">
        <f>[2]DB!$AX$183</f>
        <v>0</v>
      </c>
      <c r="BA208" s="178">
        <f>[2]DB!$AY$183</f>
        <v>0</v>
      </c>
      <c r="BB208" s="178">
        <f>[2]DB!$AZ$183</f>
        <v>0</v>
      </c>
      <c r="BC208" s="178">
        <f>[2]DB!$BA$183</f>
        <v>0</v>
      </c>
      <c r="BD208" s="178">
        <f>[2]DB!$BB$183</f>
        <v>0</v>
      </c>
      <c r="BE208" s="178">
        <f>[2]DB!$BC$183</f>
        <v>0</v>
      </c>
      <c r="BF208" s="178">
        <f>[2]DB!$BD$183</f>
        <v>0</v>
      </c>
      <c r="BG208" s="178">
        <f>[2]DB!$BE$183</f>
        <v>0</v>
      </c>
      <c r="BH208" s="178">
        <f>[2]DB!$BF$183</f>
        <v>0</v>
      </c>
      <c r="BI208" s="178">
        <f>[2]DB!$BG$183</f>
        <v>0</v>
      </c>
      <c r="BJ208" s="178">
        <f>[2]DB!$BH$183</f>
        <v>0</v>
      </c>
      <c r="BK208" s="178">
        <f>[2]DB!$BI$183</f>
        <v>0</v>
      </c>
      <c r="BL208" s="178">
        <f>[2]DB!$BJ$183</f>
        <v>0</v>
      </c>
      <c r="BM208" s="178">
        <f>[2]DB!$BK$183</f>
        <v>0</v>
      </c>
      <c r="BN208" s="178">
        <f>[2]DB!$BL$183</f>
        <v>0</v>
      </c>
      <c r="BO208" s="178">
        <f>[2]DB!$BM$183</f>
        <v>0</v>
      </c>
      <c r="BP208" s="178">
        <f>[2]DB!$BN$183</f>
        <v>0</v>
      </c>
      <c r="BQ208" s="178">
        <f>[2]DB!$BO$183</f>
        <v>0</v>
      </c>
      <c r="BR208" s="178">
        <f>[2]DB!$BP$183</f>
        <v>0</v>
      </c>
      <c r="BS208" s="178">
        <f>[2]DB!$BQ$183</f>
        <v>0</v>
      </c>
      <c r="BT208" s="178">
        <f>[2]DB!$BR$183</f>
        <v>0</v>
      </c>
      <c r="BU208" s="178">
        <f>[2]DB!$BS$183</f>
        <v>0</v>
      </c>
      <c r="BV208" s="178">
        <f>[2]DB!$BT$183</f>
        <v>0</v>
      </c>
      <c r="BW208" s="178">
        <f>[2]DB!$BU$183</f>
        <v>0</v>
      </c>
      <c r="BX208" s="178">
        <f>[2]DB!$BV$183</f>
        <v>0</v>
      </c>
      <c r="BY208" s="178">
        <f>[2]DB!$BW$183</f>
        <v>0</v>
      </c>
      <c r="BZ208" s="178">
        <f>[2]DB!$BX$183</f>
        <v>0</v>
      </c>
      <c r="CA208" s="178">
        <f>[2]DB!$BY$183</f>
        <v>0</v>
      </c>
      <c r="CB208" s="178">
        <f>[2]DB!$BZ$183</f>
        <v>0</v>
      </c>
      <c r="CC208" s="178">
        <f>[2]DB!$CA$183</f>
        <v>0</v>
      </c>
      <c r="CD208" s="178">
        <f>[2]DB!$CB$183</f>
        <v>0</v>
      </c>
      <c r="CE208" s="178">
        <f>[2]DB!$CC$183</f>
        <v>0</v>
      </c>
      <c r="CF208" s="178">
        <f>[2]DB!$CD$183</f>
        <v>0</v>
      </c>
      <c r="CG208" s="178">
        <f>[2]DB!$CE$183</f>
        <v>0</v>
      </c>
      <c r="CH208" s="178">
        <f>[2]DB!$CF$183</f>
        <v>0</v>
      </c>
      <c r="CI208" s="178">
        <f>[2]DB!$CG$183</f>
        <v>0</v>
      </c>
      <c r="CJ208" s="178">
        <f>[2]DB!$CH$183</f>
        <v>0</v>
      </c>
      <c r="CK208" s="178">
        <f>[2]DB!$CI$183</f>
        <v>0</v>
      </c>
      <c r="CL208" s="178">
        <f>[2]DB!$CJ$183</f>
        <v>0</v>
      </c>
      <c r="CM208" s="178">
        <f>[2]DB!$CK$183</f>
        <v>0</v>
      </c>
      <c r="CN208" s="178">
        <f>[2]DB!$CL$183</f>
        <v>0</v>
      </c>
      <c r="CO208" s="178">
        <f>[2]DB!$CM$183</f>
        <v>0</v>
      </c>
      <c r="CP208" s="178" t="str">
        <f>[2]DB!$CN$183</f>
        <v>r</v>
      </c>
      <c r="CQ208" s="178" t="str">
        <f>[2]DB!$CO$183</f>
        <v>r</v>
      </c>
      <c r="CR208" s="178" t="str">
        <f>[2]DB!$CP$183</f>
        <v>r</v>
      </c>
      <c r="CS208" s="178" t="str">
        <f>[2]DB!$CQ$183</f>
        <v>r</v>
      </c>
      <c r="CT208" s="178" t="str">
        <f>[2]DB!$CR$183</f>
        <v>r</v>
      </c>
      <c r="CU208" s="178" t="str">
        <f>[2]DB!$CS$183</f>
        <v>r</v>
      </c>
      <c r="CV208" s="178" t="str">
        <f>[2]DB!$CT$183</f>
        <v>r</v>
      </c>
      <c r="CW208" s="178" t="str">
        <f>[2]DB!$CU$183</f>
        <v>r</v>
      </c>
      <c r="CX208" s="178" t="str">
        <f>[2]DB!$CV$183</f>
        <v>r</v>
      </c>
      <c r="CY208" s="179" t="str">
        <f>[2]DB!$CW$183</f>
        <v>r</v>
      </c>
      <c r="CZ208" s="180"/>
      <c r="DA208" s="200"/>
      <c r="DB208" s="192"/>
    </row>
    <row r="209" spans="2:106 1929:2047 2049:2119" ht="20.100000000000001" customHeight="1" x14ac:dyDescent="0.25">
      <c r="B209" s="168"/>
      <c r="C209" s="795">
        <v>21</v>
      </c>
      <c r="D209" s="796" t="s">
        <v>237</v>
      </c>
      <c r="E209" s="797"/>
      <c r="F209" s="189" t="s">
        <v>89</v>
      </c>
      <c r="G209" s="190" t="s">
        <v>91</v>
      </c>
      <c r="H209" s="794">
        <f>[2]DB!$F$184</f>
        <v>0</v>
      </c>
      <c r="I209" s="755"/>
      <c r="J209" s="755">
        <f>[2]DB!$H$184</f>
        <v>0</v>
      </c>
      <c r="K209" s="755"/>
      <c r="L209" s="755">
        <f>[2]DB!$J$184</f>
        <v>0</v>
      </c>
      <c r="M209" s="755"/>
      <c r="N209" s="755">
        <f>[2]DB!$L$184</f>
        <v>0</v>
      </c>
      <c r="O209" s="755"/>
      <c r="P209" s="755">
        <f>[2]DB!$N$184</f>
        <v>0</v>
      </c>
      <c r="Q209" s="755"/>
      <c r="R209" s="755">
        <f>[2]DB!$P$184</f>
        <v>0</v>
      </c>
      <c r="S209" s="755"/>
      <c r="T209" s="755">
        <f>[2]DB!$R$184</f>
        <v>0</v>
      </c>
      <c r="U209" s="755"/>
      <c r="V209" s="755">
        <f>[2]DB!$T$184</f>
        <v>0</v>
      </c>
      <c r="W209" s="755"/>
      <c r="X209" s="755">
        <f>[2]DB!$V$184</f>
        <v>0</v>
      </c>
      <c r="Y209" s="755"/>
      <c r="Z209" s="755">
        <f>[2]DB!$X$184</f>
        <v>0</v>
      </c>
      <c r="AA209" s="755"/>
      <c r="AB209" s="755">
        <f>[2]DB!$Z$184</f>
        <v>0</v>
      </c>
      <c r="AC209" s="755"/>
      <c r="AD209" s="755">
        <f>[2]DB!$AB$184</f>
        <v>0</v>
      </c>
      <c r="AE209" s="755"/>
      <c r="AF209" s="755">
        <f>[2]DB!$AD$184</f>
        <v>0</v>
      </c>
      <c r="AG209" s="755"/>
      <c r="AH209" s="755">
        <f>[2]DB!$AF$184</f>
        <v>0</v>
      </c>
      <c r="AI209" s="755"/>
      <c r="AJ209" s="755">
        <f>[2]DB!$AH$184</f>
        <v>0</v>
      </c>
      <c r="AK209" s="755"/>
      <c r="AL209" s="755">
        <f>[2]DB!$AJ$184</f>
        <v>0</v>
      </c>
      <c r="AM209" s="755"/>
      <c r="AN209" s="755">
        <f>[2]DB!$AL$184</f>
        <v>0</v>
      </c>
      <c r="AO209" s="755"/>
      <c r="AP209" s="755">
        <f>[2]DB!$AN$184</f>
        <v>0</v>
      </c>
      <c r="AQ209" s="755"/>
      <c r="AR209" s="755">
        <f>[2]DB!$AP$184</f>
        <v>0</v>
      </c>
      <c r="AS209" s="755"/>
      <c r="AT209" s="755">
        <f>[2]DB!$AR$184</f>
        <v>0</v>
      </c>
      <c r="AU209" s="755"/>
      <c r="AV209" s="755">
        <f>[2]DB!$AT$184</f>
        <v>0</v>
      </c>
      <c r="AW209" s="755"/>
      <c r="AX209" s="755">
        <f>[2]DB!$AV$184</f>
        <v>0</v>
      </c>
      <c r="AY209" s="755"/>
      <c r="AZ209" s="755">
        <f>[2]DB!$AX$184</f>
        <v>0</v>
      </c>
      <c r="BA209" s="755"/>
      <c r="BB209" s="755">
        <f>[2]DB!$AZ$184</f>
        <v>0</v>
      </c>
      <c r="BC209" s="755"/>
      <c r="BD209" s="755">
        <f>[2]DB!$BB$184</f>
        <v>0</v>
      </c>
      <c r="BE209" s="755"/>
      <c r="BF209" s="755">
        <f>[2]DB!$BD$184</f>
        <v>0</v>
      </c>
      <c r="BG209" s="755"/>
      <c r="BH209" s="755">
        <f>[2]DB!$BF$184</f>
        <v>0</v>
      </c>
      <c r="BI209" s="755"/>
      <c r="BJ209" s="755">
        <f>[2]DB!$BH$184</f>
        <v>0</v>
      </c>
      <c r="BK209" s="755"/>
      <c r="BL209" s="755">
        <f>[2]DB!$BJ$184</f>
        <v>0</v>
      </c>
      <c r="BM209" s="755"/>
      <c r="BN209" s="755">
        <f>[2]DB!$BL$184</f>
        <v>0</v>
      </c>
      <c r="BO209" s="755"/>
      <c r="BP209" s="755">
        <f>[2]DB!$BN$184</f>
        <v>0</v>
      </c>
      <c r="BQ209" s="755"/>
      <c r="BR209" s="755">
        <f>[2]DB!$BP$184</f>
        <v>0</v>
      </c>
      <c r="BS209" s="755"/>
      <c r="BT209" s="755">
        <f>[2]DB!$BR$184</f>
        <v>0</v>
      </c>
      <c r="BU209" s="755"/>
      <c r="BV209" s="755">
        <f>[2]DB!$BT$184</f>
        <v>0</v>
      </c>
      <c r="BW209" s="755"/>
      <c r="BX209" s="755">
        <f>[2]DB!$BV$184</f>
        <v>0</v>
      </c>
      <c r="BY209" s="755"/>
      <c r="BZ209" s="755">
        <f>[2]DB!$BX$184</f>
        <v>0</v>
      </c>
      <c r="CA209" s="755"/>
      <c r="CB209" s="755">
        <f>[2]DB!$BZ$184</f>
        <v>0</v>
      </c>
      <c r="CC209" s="755"/>
      <c r="CD209" s="755">
        <f>[2]DB!$CB$184</f>
        <v>0</v>
      </c>
      <c r="CE209" s="755"/>
      <c r="CF209" s="755">
        <f>[2]DB!$CD$184</f>
        <v>0</v>
      </c>
      <c r="CG209" s="755"/>
      <c r="CH209" s="755">
        <f>[2]DB!$CF$184</f>
        <v>0</v>
      </c>
      <c r="CI209" s="755"/>
      <c r="CJ209" s="755">
        <f>[2]DB!$CH$184</f>
        <v>0</v>
      </c>
      <c r="CK209" s="755"/>
      <c r="CL209" s="755">
        <f>[2]DB!$CJ$184</f>
        <v>0</v>
      </c>
      <c r="CM209" s="755"/>
      <c r="CN209" s="755">
        <f>[2]DB!$CL$184</f>
        <v>0</v>
      </c>
      <c r="CO209" s="755"/>
      <c r="CP209" s="755">
        <f>[2]DB!$CN$184</f>
        <v>0</v>
      </c>
      <c r="CQ209" s="755"/>
      <c r="CR209" s="755">
        <f>[2]DB!$CP$184</f>
        <v>0</v>
      </c>
      <c r="CS209" s="755"/>
      <c r="CT209" s="755">
        <f>[2]DB!$CR$184</f>
        <v>0</v>
      </c>
      <c r="CU209" s="755"/>
      <c r="CV209" s="755">
        <f>[2]DB!$CT$184</f>
        <v>0</v>
      </c>
      <c r="CW209" s="755"/>
      <c r="CX209" s="755">
        <f>[2]DB!$CV$184</f>
        <v>0</v>
      </c>
      <c r="CY209" s="781"/>
      <c r="CZ209" s="172"/>
      <c r="DA209" s="200"/>
      <c r="DB209" s="192"/>
      <c r="BVE209" s="3">
        <f>[3]DB!$BVB$229</f>
        <v>0</v>
      </c>
      <c r="BVG209" s="3">
        <f>[3]DB!$BVD$229</f>
        <v>0</v>
      </c>
      <c r="BVI209" s="3">
        <f>[3]DB!$BVF$229</f>
        <v>0</v>
      </c>
      <c r="BVK209" s="3">
        <f>[3]DB!$BVH$229</f>
        <v>0</v>
      </c>
      <c r="BVM209" s="3">
        <f>[3]DB!$BVJ$229</f>
        <v>0</v>
      </c>
      <c r="BVO209" s="3">
        <f>[3]DB!$BVL$229</f>
        <v>0</v>
      </c>
      <c r="BVQ209" s="3">
        <f>[3]DB!$BVN$229</f>
        <v>0</v>
      </c>
      <c r="BVS209" s="3">
        <f>[3]DB!$BVP$229</f>
        <v>0</v>
      </c>
      <c r="BVU209" s="3">
        <f>[3]DB!$BVR$229</f>
        <v>0</v>
      </c>
      <c r="BVW209" s="3">
        <f>[3]DB!$BVT$229</f>
        <v>0</v>
      </c>
      <c r="BVY209" s="3">
        <f>[3]DB!$BVV$229</f>
        <v>0</v>
      </c>
      <c r="BWA209" s="3">
        <f>[3]DB!$BVX$229</f>
        <v>0</v>
      </c>
      <c r="BWC209" s="3">
        <f>[3]DB!$BVZ$229</f>
        <v>0</v>
      </c>
      <c r="BWE209" s="3">
        <f>[3]DB!$BWB$229</f>
        <v>0</v>
      </c>
      <c r="BWG209" s="3">
        <f>[3]DB!$BWD$229</f>
        <v>0</v>
      </c>
      <c r="BWI209" s="3">
        <f>[3]DB!$BWF$229</f>
        <v>0</v>
      </c>
      <c r="BWK209" s="3">
        <f>[3]DB!$BWH$229</f>
        <v>0</v>
      </c>
      <c r="BWM209" s="3">
        <f>[3]DB!$BWJ$229</f>
        <v>0</v>
      </c>
      <c r="BWO209" s="3">
        <f>[3]DB!$BWL$229</f>
        <v>0</v>
      </c>
      <c r="BWQ209" s="3">
        <f>[3]DB!$BWN$229</f>
        <v>0</v>
      </c>
      <c r="BWS209" s="3">
        <f>[3]DB!$BWP$229</f>
        <v>0</v>
      </c>
      <c r="BWU209" s="3">
        <f>[3]DB!$BWR$229</f>
        <v>0</v>
      </c>
      <c r="BWW209" s="3">
        <f>[3]DB!$BWT$229</f>
        <v>0</v>
      </c>
      <c r="BWY209" s="3">
        <f>[3]DB!$BWV$229</f>
        <v>0</v>
      </c>
      <c r="BXA209" s="3">
        <f>[3]DB!$BWX$229</f>
        <v>0</v>
      </c>
      <c r="BXC209" s="3">
        <f>[3]DB!$BWZ$229</f>
        <v>0</v>
      </c>
      <c r="BXE209" s="3">
        <f>[3]DB!$BXB$229</f>
        <v>0</v>
      </c>
      <c r="BXG209" s="3">
        <f>[3]DB!$BXD$229</f>
        <v>0</v>
      </c>
      <c r="BXI209" s="3">
        <f>[3]DB!$BXF$229</f>
        <v>0</v>
      </c>
      <c r="BXK209" s="3">
        <f>[3]DB!$BXH$229</f>
        <v>0</v>
      </c>
      <c r="BXM209" s="3">
        <f>[3]DB!$BXJ$229</f>
        <v>0</v>
      </c>
      <c r="BXO209" s="3">
        <f>[3]DB!$BXL$229</f>
        <v>0</v>
      </c>
      <c r="BXQ209" s="3">
        <f>[3]DB!$BXN$229</f>
        <v>0</v>
      </c>
      <c r="BXS209" s="3">
        <f>[3]DB!$BXP$229</f>
        <v>0</v>
      </c>
      <c r="BXU209" s="3">
        <f>[3]DB!$BXR$229</f>
        <v>0</v>
      </c>
      <c r="BXW209" s="3">
        <f>[3]DB!$BXT$229</f>
        <v>0</v>
      </c>
      <c r="BXY209" s="3">
        <f>[3]DB!$BXV$229</f>
        <v>0</v>
      </c>
      <c r="BYA209" s="3">
        <f>[3]DB!$BXX$229</f>
        <v>0</v>
      </c>
      <c r="BYC209" s="3">
        <f>[3]DB!$BXZ$229</f>
        <v>0</v>
      </c>
      <c r="BYE209" s="3">
        <f>[3]DB!$BYB$229</f>
        <v>0</v>
      </c>
      <c r="BYG209" s="3">
        <f>[3]DB!$BYD$229</f>
        <v>0</v>
      </c>
      <c r="BYI209" s="3">
        <f>[3]DB!$BYF$229</f>
        <v>0</v>
      </c>
      <c r="BYK209" s="3">
        <f>[3]DB!$BYH$229</f>
        <v>0</v>
      </c>
      <c r="BYM209" s="3">
        <f>[3]DB!$BYJ$229</f>
        <v>0</v>
      </c>
      <c r="BYO209" s="3">
        <f>[3]DB!$BYL$229</f>
        <v>0</v>
      </c>
      <c r="BYQ209" s="3">
        <f>[3]DB!$BYN$229</f>
        <v>0</v>
      </c>
      <c r="BYS209" s="3">
        <f>[3]DB!$BYP$229</f>
        <v>0</v>
      </c>
      <c r="BYU209" s="3">
        <f>[3]DB!$BYR$229</f>
        <v>0</v>
      </c>
    </row>
    <row r="210" spans="2:106 1929:2047 2049:2119" ht="20.100000000000001" customHeight="1" x14ac:dyDescent="0.25">
      <c r="B210" s="168"/>
      <c r="C210" s="783"/>
      <c r="D210" s="787"/>
      <c r="E210" s="788"/>
      <c r="F210" s="186" t="s">
        <v>90</v>
      </c>
      <c r="G210" s="153" t="s">
        <v>92</v>
      </c>
      <c r="H210" s="794">
        <f>[2]DB!$F$185</f>
        <v>0</v>
      </c>
      <c r="I210" s="755"/>
      <c r="J210" s="755">
        <f>[2]DB!$H$185</f>
        <v>0</v>
      </c>
      <c r="K210" s="755"/>
      <c r="L210" s="755">
        <f>[2]DB!$J$185</f>
        <v>0</v>
      </c>
      <c r="M210" s="755"/>
      <c r="N210" s="755">
        <f>[2]DB!$L$185</f>
        <v>0</v>
      </c>
      <c r="O210" s="755"/>
      <c r="P210" s="755">
        <f>[2]DB!$N$185</f>
        <v>0</v>
      </c>
      <c r="Q210" s="755"/>
      <c r="R210" s="755">
        <f>[2]DB!$P$185</f>
        <v>0</v>
      </c>
      <c r="S210" s="755"/>
      <c r="T210" s="755">
        <f>[2]DB!$R$185</f>
        <v>0</v>
      </c>
      <c r="U210" s="755"/>
      <c r="V210" s="755">
        <f>[2]DB!$T$185</f>
        <v>0</v>
      </c>
      <c r="W210" s="755"/>
      <c r="X210" s="755">
        <f>[2]DB!$V$185</f>
        <v>0</v>
      </c>
      <c r="Y210" s="755"/>
      <c r="Z210" s="755">
        <f>[2]DB!$X$185</f>
        <v>0</v>
      </c>
      <c r="AA210" s="755"/>
      <c r="AB210" s="755">
        <f>[2]DB!$Z$185</f>
        <v>0</v>
      </c>
      <c r="AC210" s="755"/>
      <c r="AD210" s="755">
        <f>[2]DB!$AB$185</f>
        <v>0</v>
      </c>
      <c r="AE210" s="755"/>
      <c r="AF210" s="755">
        <f>[2]DB!$AD$185</f>
        <v>0</v>
      </c>
      <c r="AG210" s="755"/>
      <c r="AH210" s="755">
        <f>[2]DB!$AF$185</f>
        <v>0</v>
      </c>
      <c r="AI210" s="755"/>
      <c r="AJ210" s="755">
        <f>[2]DB!$AH$185</f>
        <v>0</v>
      </c>
      <c r="AK210" s="755"/>
      <c r="AL210" s="755">
        <f>[2]DB!$AJ$185</f>
        <v>0</v>
      </c>
      <c r="AM210" s="755"/>
      <c r="AN210" s="755">
        <f>[2]DB!$AL$185</f>
        <v>0</v>
      </c>
      <c r="AO210" s="755"/>
      <c r="AP210" s="755">
        <f>[2]DB!$AN$185</f>
        <v>0</v>
      </c>
      <c r="AQ210" s="755"/>
      <c r="AR210" s="755">
        <f>[2]DB!$AP$185</f>
        <v>0</v>
      </c>
      <c r="AS210" s="755"/>
      <c r="AT210" s="755">
        <f>[2]DB!$AR$185</f>
        <v>0</v>
      </c>
      <c r="AU210" s="755"/>
      <c r="AV210" s="755">
        <f>[2]DB!$AT$185</f>
        <v>0</v>
      </c>
      <c r="AW210" s="755"/>
      <c r="AX210" s="755">
        <f>[2]DB!$AV$185</f>
        <v>0</v>
      </c>
      <c r="AY210" s="755"/>
      <c r="AZ210" s="755">
        <f>[2]DB!$AX$185</f>
        <v>0</v>
      </c>
      <c r="BA210" s="755"/>
      <c r="BB210" s="755">
        <f>[2]DB!$AZ$185</f>
        <v>0</v>
      </c>
      <c r="BC210" s="755"/>
      <c r="BD210" s="755">
        <f>[2]DB!$BB$185</f>
        <v>0</v>
      </c>
      <c r="BE210" s="755"/>
      <c r="BF210" s="755">
        <f>[2]DB!$BD$185</f>
        <v>0</v>
      </c>
      <c r="BG210" s="755"/>
      <c r="BH210" s="755">
        <f>[2]DB!$BF$185</f>
        <v>0</v>
      </c>
      <c r="BI210" s="755"/>
      <c r="BJ210" s="755">
        <f>[2]DB!$BH$185</f>
        <v>0</v>
      </c>
      <c r="BK210" s="755"/>
      <c r="BL210" s="755">
        <f>[2]DB!$BJ$185</f>
        <v>0</v>
      </c>
      <c r="BM210" s="755"/>
      <c r="BN210" s="755">
        <f>[2]DB!$BL$185</f>
        <v>0</v>
      </c>
      <c r="BO210" s="755"/>
      <c r="BP210" s="755">
        <f>[2]DB!$BN$185</f>
        <v>0</v>
      </c>
      <c r="BQ210" s="755"/>
      <c r="BR210" s="755">
        <f>[2]DB!$BP$185</f>
        <v>0</v>
      </c>
      <c r="BS210" s="755"/>
      <c r="BT210" s="755">
        <f>[2]DB!$BR$185</f>
        <v>0</v>
      </c>
      <c r="BU210" s="755"/>
      <c r="BV210" s="755">
        <f>[2]DB!$BT$185</f>
        <v>0</v>
      </c>
      <c r="BW210" s="755"/>
      <c r="BX210" s="755">
        <f>[2]DB!$BV$185</f>
        <v>0</v>
      </c>
      <c r="BY210" s="755"/>
      <c r="BZ210" s="755">
        <f>[2]DB!$BX$185</f>
        <v>0</v>
      </c>
      <c r="CA210" s="755"/>
      <c r="CB210" s="755">
        <f>[2]DB!$BZ$185</f>
        <v>0</v>
      </c>
      <c r="CC210" s="755"/>
      <c r="CD210" s="755">
        <f>[2]DB!$CB$185</f>
        <v>0</v>
      </c>
      <c r="CE210" s="755"/>
      <c r="CF210" s="755">
        <f>[2]DB!$CD$185</f>
        <v>0</v>
      </c>
      <c r="CG210" s="755"/>
      <c r="CH210" s="755">
        <f>[2]DB!$CF$185</f>
        <v>0</v>
      </c>
      <c r="CI210" s="755"/>
      <c r="CJ210" s="755">
        <f>[2]DB!$CH$185</f>
        <v>0</v>
      </c>
      <c r="CK210" s="755"/>
      <c r="CL210" s="755">
        <f>[2]DB!$CJ$185</f>
        <v>0</v>
      </c>
      <c r="CM210" s="755"/>
      <c r="CN210" s="755">
        <f>[2]DB!$CL$185</f>
        <v>0</v>
      </c>
      <c r="CO210" s="755"/>
      <c r="CP210" s="755">
        <f>[2]DB!$CN$185</f>
        <v>0</v>
      </c>
      <c r="CQ210" s="755"/>
      <c r="CR210" s="755">
        <f>[2]DB!$CP$185</f>
        <v>0</v>
      </c>
      <c r="CS210" s="755"/>
      <c r="CT210" s="755">
        <f>[2]DB!$CR$185</f>
        <v>0</v>
      </c>
      <c r="CU210" s="755"/>
      <c r="CV210" s="755">
        <f>[2]DB!$CT$185</f>
        <v>0</v>
      </c>
      <c r="CW210" s="755"/>
      <c r="CX210" s="755">
        <f>[2]DB!$CV$185</f>
        <v>0</v>
      </c>
      <c r="CY210" s="781"/>
      <c r="CZ210" s="173"/>
      <c r="DA210" s="200"/>
      <c r="DB210" s="192"/>
    </row>
    <row r="211" spans="2:106 1929:2047 2049:2119" ht="20.100000000000001" customHeight="1" thickBot="1" x14ac:dyDescent="0.3">
      <c r="B211" s="168"/>
      <c r="C211" s="783"/>
      <c r="D211" s="787"/>
      <c r="E211" s="788"/>
      <c r="F211" s="789" t="s">
        <v>88</v>
      </c>
      <c r="G211" s="790"/>
      <c r="H211" s="752" t="str">
        <f>[2]DB!$F$186</f>
        <v>-</v>
      </c>
      <c r="I211" s="753"/>
      <c r="J211" s="753"/>
      <c r="K211" s="753"/>
      <c r="L211" s="753"/>
      <c r="M211" s="753"/>
      <c r="N211" s="753"/>
      <c r="O211" s="753"/>
      <c r="P211" s="753"/>
      <c r="Q211" s="753"/>
      <c r="R211" s="753"/>
      <c r="S211" s="753"/>
      <c r="T211" s="753"/>
      <c r="U211" s="753"/>
      <c r="V211" s="753"/>
      <c r="W211" s="753"/>
      <c r="X211" s="753"/>
      <c r="Y211" s="753"/>
      <c r="Z211" s="753"/>
      <c r="AA211" s="753"/>
      <c r="AB211" s="753"/>
      <c r="AC211" s="753"/>
      <c r="AD211" s="753"/>
      <c r="AE211" s="753"/>
      <c r="AF211" s="753"/>
      <c r="AG211" s="753"/>
      <c r="AH211" s="753"/>
      <c r="AI211" s="753"/>
      <c r="AJ211" s="753"/>
      <c r="AK211" s="753"/>
      <c r="AL211" s="753"/>
      <c r="AM211" s="753"/>
      <c r="AN211" s="753"/>
      <c r="AO211" s="753"/>
      <c r="AP211" s="753"/>
      <c r="AQ211" s="753"/>
      <c r="AR211" s="753"/>
      <c r="AS211" s="753"/>
      <c r="AT211" s="753"/>
      <c r="AU211" s="753"/>
      <c r="AV211" s="753"/>
      <c r="AW211" s="753"/>
      <c r="AX211" s="753"/>
      <c r="AY211" s="753"/>
      <c r="AZ211" s="753"/>
      <c r="BA211" s="753"/>
      <c r="BB211" s="753"/>
      <c r="BC211" s="753"/>
      <c r="BD211" s="753"/>
      <c r="BE211" s="753"/>
      <c r="BF211" s="753"/>
      <c r="BG211" s="753"/>
      <c r="BH211" s="753"/>
      <c r="BI211" s="753"/>
      <c r="BJ211" s="753"/>
      <c r="BK211" s="753"/>
      <c r="BL211" s="753"/>
      <c r="BM211" s="753"/>
      <c r="BN211" s="753"/>
      <c r="BO211" s="753"/>
      <c r="BP211" s="753"/>
      <c r="BQ211" s="753"/>
      <c r="BR211" s="753"/>
      <c r="BS211" s="753"/>
      <c r="BT211" s="753"/>
      <c r="BU211" s="753"/>
      <c r="BV211" s="753"/>
      <c r="BW211" s="753"/>
      <c r="BX211" s="753"/>
      <c r="BY211" s="753"/>
      <c r="BZ211" s="753"/>
      <c r="CA211" s="753"/>
      <c r="CB211" s="753"/>
      <c r="CC211" s="753"/>
      <c r="CD211" s="753"/>
      <c r="CE211" s="753"/>
      <c r="CF211" s="753"/>
      <c r="CG211" s="753"/>
      <c r="CH211" s="753"/>
      <c r="CI211" s="753"/>
      <c r="CJ211" s="753"/>
      <c r="CK211" s="753"/>
      <c r="CL211" s="753"/>
      <c r="CM211" s="753"/>
      <c r="CN211" s="753"/>
      <c r="CO211" s="753"/>
      <c r="CP211" s="753"/>
      <c r="CQ211" s="753"/>
      <c r="CR211" s="753"/>
      <c r="CS211" s="753"/>
      <c r="CT211" s="753"/>
      <c r="CU211" s="753"/>
      <c r="CV211" s="753"/>
      <c r="CW211" s="753"/>
      <c r="CX211" s="753"/>
      <c r="CY211" s="753"/>
      <c r="CZ211" s="754"/>
      <c r="DA211" s="200"/>
      <c r="DB211" s="192"/>
    </row>
    <row r="212" spans="2:106 1929:2047 2049:2119" ht="20.100000000000001" customHeight="1" x14ac:dyDescent="0.25">
      <c r="B212" s="168"/>
      <c r="C212" s="783"/>
      <c r="D212" s="787" t="s">
        <v>77</v>
      </c>
      <c r="E212" s="791"/>
      <c r="F212" s="182" t="s">
        <v>78</v>
      </c>
      <c r="G212" s="154" t="str">
        <f>[2]DB!$E$187</f>
        <v>OPERATING</v>
      </c>
      <c r="H212" s="220">
        <f>[2]DB!$F$187</f>
        <v>0</v>
      </c>
      <c r="I212" s="220">
        <f>[2]DB!$G$187</f>
        <v>0</v>
      </c>
      <c r="J212" s="220">
        <f>[2]DB!$H$187</f>
        <v>0</v>
      </c>
      <c r="K212" s="220">
        <f>[2]DB!$I$187</f>
        <v>0</v>
      </c>
      <c r="L212" s="220">
        <f>[2]DB!$J$187</f>
        <v>0</v>
      </c>
      <c r="M212" s="220">
        <f>[2]DB!$K$187</f>
        <v>0</v>
      </c>
      <c r="N212" s="220">
        <f>[2]DB!$L$187</f>
        <v>0</v>
      </c>
      <c r="O212" s="220">
        <f>[2]DB!$M$187</f>
        <v>0</v>
      </c>
      <c r="P212" s="220">
        <f>[2]DB!$N$187</f>
        <v>0</v>
      </c>
      <c r="Q212" s="220">
        <f>[2]DB!$O$187</f>
        <v>0</v>
      </c>
      <c r="R212" s="220">
        <f>[2]DB!$P$187</f>
        <v>0</v>
      </c>
      <c r="S212" s="220">
        <f>[2]DB!$Q$187</f>
        <v>0</v>
      </c>
      <c r="T212" s="220">
        <f>[2]DB!$R$187</f>
        <v>0</v>
      </c>
      <c r="U212" s="220">
        <f>[2]DB!$S$187</f>
        <v>0</v>
      </c>
      <c r="V212" s="220">
        <f>[2]DB!$T$187</f>
        <v>0</v>
      </c>
      <c r="W212" s="220">
        <f>[2]DB!$U$187</f>
        <v>0</v>
      </c>
      <c r="X212" s="220">
        <f>[2]DB!$V$187</f>
        <v>0</v>
      </c>
      <c r="Y212" s="220">
        <f>[2]DB!$W$187</f>
        <v>0</v>
      </c>
      <c r="Z212" s="220">
        <f>[2]DB!$X$187</f>
        <v>0</v>
      </c>
      <c r="AA212" s="220">
        <f>[2]DB!$Y$187</f>
        <v>0</v>
      </c>
      <c r="AB212" s="220">
        <f>[2]DB!$Z$187</f>
        <v>0</v>
      </c>
      <c r="AC212" s="220">
        <f>[2]DB!$AA$187</f>
        <v>0</v>
      </c>
      <c r="AD212" s="220">
        <f>[2]DB!$AB$187</f>
        <v>0</v>
      </c>
      <c r="AE212" s="220">
        <f>[2]DB!$AC$187</f>
        <v>0</v>
      </c>
      <c r="AF212" s="220">
        <f>[2]DB!$AD$187</f>
        <v>0</v>
      </c>
      <c r="AG212" s="220">
        <f>[2]DB!$AE$187</f>
        <v>0</v>
      </c>
      <c r="AH212" s="220">
        <f>[2]DB!$AF$187</f>
        <v>0</v>
      </c>
      <c r="AI212" s="220">
        <f>[2]DB!$AG$187</f>
        <v>0</v>
      </c>
      <c r="AJ212" s="220">
        <f>[2]DB!$AH$187</f>
        <v>0</v>
      </c>
      <c r="AK212" s="220">
        <f>[2]DB!$AI$187</f>
        <v>0</v>
      </c>
      <c r="AL212" s="220">
        <f>[2]DB!$AJ$187</f>
        <v>0</v>
      </c>
      <c r="AM212" s="220">
        <f>[2]DB!$AK$187</f>
        <v>0</v>
      </c>
      <c r="AN212" s="220">
        <f>[2]DB!$AL$187</f>
        <v>0</v>
      </c>
      <c r="AO212" s="220">
        <f>[2]DB!$AM$187</f>
        <v>0</v>
      </c>
      <c r="AP212" s="220">
        <f>[2]DB!$AN$187</f>
        <v>0</v>
      </c>
      <c r="AQ212" s="220">
        <f>[2]DB!$AO$187</f>
        <v>0</v>
      </c>
      <c r="AR212" s="220">
        <f>[2]DB!$AP$187</f>
        <v>0</v>
      </c>
      <c r="AS212" s="220">
        <f>[2]DB!$AQ$187</f>
        <v>0</v>
      </c>
      <c r="AT212" s="220">
        <f>[2]DB!$AR$187</f>
        <v>0</v>
      </c>
      <c r="AU212" s="220">
        <f>[2]DB!$AS$187</f>
        <v>0</v>
      </c>
      <c r="AV212" s="220">
        <f>[2]DB!$AT$187</f>
        <v>0</v>
      </c>
      <c r="AW212" s="220">
        <f>[2]DB!$AU$187</f>
        <v>0</v>
      </c>
      <c r="AX212" s="220">
        <f>[2]DB!$AV$187</f>
        <v>0</v>
      </c>
      <c r="AY212" s="220">
        <f>[2]DB!$AW$187</f>
        <v>0</v>
      </c>
      <c r="AZ212" s="220">
        <f>[2]DB!$AX$187</f>
        <v>0</v>
      </c>
      <c r="BA212" s="220">
        <f>[2]DB!$AY$187</f>
        <v>0</v>
      </c>
      <c r="BB212" s="220">
        <f>[2]DB!$AZ$187</f>
        <v>0</v>
      </c>
      <c r="BC212" s="220">
        <f>[2]DB!$BA$187</f>
        <v>0</v>
      </c>
      <c r="BD212" s="220">
        <f>[2]DB!$BB$187</f>
        <v>0</v>
      </c>
      <c r="BE212" s="220">
        <f>[2]DB!$BC$187</f>
        <v>0</v>
      </c>
      <c r="BF212" s="220">
        <f>[2]DB!$BD$187</f>
        <v>0</v>
      </c>
      <c r="BG212" s="220">
        <f>[2]DB!$BE$187</f>
        <v>0</v>
      </c>
      <c r="BH212" s="220">
        <f>[2]DB!$BF$187</f>
        <v>0</v>
      </c>
      <c r="BI212" s="220">
        <f>[2]DB!$BG$187</f>
        <v>0</v>
      </c>
      <c r="BJ212" s="220">
        <f>[2]DB!$BH$187</f>
        <v>0</v>
      </c>
      <c r="BK212" s="220">
        <f>[2]DB!$BI$187</f>
        <v>0</v>
      </c>
      <c r="BL212" s="220">
        <f>[2]DB!$BJ$187</f>
        <v>0</v>
      </c>
      <c r="BM212" s="220">
        <f>[2]DB!$BK$187</f>
        <v>0</v>
      </c>
      <c r="BN212" s="220">
        <f>[2]DB!$BL$187</f>
        <v>0</v>
      </c>
      <c r="BO212" s="220">
        <f>[2]DB!$BM$187</f>
        <v>0</v>
      </c>
      <c r="BP212" s="220">
        <f>[2]DB!$BN$187</f>
        <v>0</v>
      </c>
      <c r="BQ212" s="220">
        <f>[2]DB!$BO$187</f>
        <v>0</v>
      </c>
      <c r="BR212" s="220">
        <f>[2]DB!$BP$187</f>
        <v>0</v>
      </c>
      <c r="BS212" s="220">
        <f>[2]DB!$BQ$187</f>
        <v>0</v>
      </c>
      <c r="BT212" s="220">
        <f>[2]DB!$BR$187</f>
        <v>0</v>
      </c>
      <c r="BU212" s="220">
        <f>[2]DB!$BS$187</f>
        <v>0</v>
      </c>
      <c r="BV212" s="220">
        <f>[2]DB!$BT$187</f>
        <v>0</v>
      </c>
      <c r="BW212" s="220">
        <f>[2]DB!$BU$187</f>
        <v>0</v>
      </c>
      <c r="BX212" s="220">
        <f>[2]DB!$BV$187</f>
        <v>0</v>
      </c>
      <c r="BY212" s="220">
        <f>[2]DB!$BW$187</f>
        <v>0</v>
      </c>
      <c r="BZ212" s="220">
        <f>[2]DB!$BX$187</f>
        <v>0</v>
      </c>
      <c r="CA212" s="220">
        <f>[2]DB!$BY$187</f>
        <v>0</v>
      </c>
      <c r="CB212" s="220">
        <f>[2]DB!$BZ$187</f>
        <v>0</v>
      </c>
      <c r="CC212" s="220">
        <f>[2]DB!$CA$187</f>
        <v>0</v>
      </c>
      <c r="CD212" s="220">
        <f>[2]DB!$CB$187</f>
        <v>0</v>
      </c>
      <c r="CE212" s="220">
        <f>[2]DB!$CC$187</f>
        <v>0</v>
      </c>
      <c r="CF212" s="220">
        <f>[2]DB!$CD$187</f>
        <v>0</v>
      </c>
      <c r="CG212" s="220">
        <f>[2]DB!$CE$187</f>
        <v>0</v>
      </c>
      <c r="CH212" s="220">
        <f>[2]DB!$CF$187</f>
        <v>0</v>
      </c>
      <c r="CI212" s="220">
        <f>[2]DB!$CG$187</f>
        <v>0</v>
      </c>
      <c r="CJ212" s="220">
        <f>[2]DB!$CH$187</f>
        <v>0</v>
      </c>
      <c r="CK212" s="220">
        <f>[2]DB!$CI$187</f>
        <v>0</v>
      </c>
      <c r="CL212" s="220">
        <f>[2]DB!$CJ$187</f>
        <v>0</v>
      </c>
      <c r="CM212" s="220">
        <f>[2]DB!$CK$187</f>
        <v>0</v>
      </c>
      <c r="CN212" s="220">
        <f>[2]DB!$CL$187</f>
        <v>0</v>
      </c>
      <c r="CO212" s="220">
        <f>[2]DB!$CM$187</f>
        <v>0</v>
      </c>
      <c r="CP212" s="220">
        <f>[2]DB!$CN$187</f>
        <v>0</v>
      </c>
      <c r="CQ212" s="220">
        <f>[2]DB!$CO$187</f>
        <v>0</v>
      </c>
      <c r="CR212" s="220">
        <f>[2]DB!$CP$187</f>
        <v>0</v>
      </c>
      <c r="CS212" s="220">
        <f>[2]DB!$CQ$187</f>
        <v>0</v>
      </c>
      <c r="CT212" s="220">
        <f>[2]DB!$CR$187</f>
        <v>0</v>
      </c>
      <c r="CU212" s="220">
        <f>[2]DB!$CS$187</f>
        <v>0</v>
      </c>
      <c r="CV212" s="220">
        <f>[2]DB!$CT$187</f>
        <v>0</v>
      </c>
      <c r="CW212" s="220">
        <f>[2]DB!$CU$187</f>
        <v>0</v>
      </c>
      <c r="CX212" s="220">
        <f>[2]DB!$CV$187</f>
        <v>0</v>
      </c>
      <c r="CY212" s="221">
        <f>[2]DB!$CW$187</f>
        <v>0</v>
      </c>
      <c r="CZ212" s="222"/>
      <c r="DA212" s="200"/>
      <c r="DB212" s="192"/>
    </row>
    <row r="213" spans="2:106 1929:2047 2049:2119" ht="20.100000000000001" customHeight="1" x14ac:dyDescent="0.25">
      <c r="B213" s="168"/>
      <c r="C213" s="783"/>
      <c r="D213" s="787"/>
      <c r="E213" s="791"/>
      <c r="F213" s="183" t="s">
        <v>79</v>
      </c>
      <c r="G213" s="155" t="str">
        <f>[2]DB!$E$188</f>
        <v>UNDER REPAIR</v>
      </c>
      <c r="H213" s="162" t="str">
        <f>[2]DB!$F$188</f>
        <v>c</v>
      </c>
      <c r="I213" s="163" t="str">
        <f>[2]DB!$G$188</f>
        <v>c</v>
      </c>
      <c r="J213" s="163" t="str">
        <f>[2]DB!$H$188</f>
        <v>c</v>
      </c>
      <c r="K213" s="163" t="str">
        <f>[2]DB!$I$188</f>
        <v>c</v>
      </c>
      <c r="L213" s="163" t="str">
        <f>[2]DB!$J$188</f>
        <v>c</v>
      </c>
      <c r="M213" s="163" t="str">
        <f>[2]DB!$K$188</f>
        <v>c</v>
      </c>
      <c r="N213" s="163" t="str">
        <f>[2]DB!$L$188</f>
        <v>c</v>
      </c>
      <c r="O213" s="163" t="str">
        <f>[2]DB!$M$188</f>
        <v>c</v>
      </c>
      <c r="P213" s="163" t="str">
        <f>[2]DB!$N$188</f>
        <v>c</v>
      </c>
      <c r="Q213" s="163" t="str">
        <f>[2]DB!$O$188</f>
        <v>c</v>
      </c>
      <c r="R213" s="163" t="str">
        <f>[2]DB!$P$188</f>
        <v>c</v>
      </c>
      <c r="S213" s="163" t="str">
        <f>[2]DB!$Q$188</f>
        <v>c</v>
      </c>
      <c r="T213" s="163" t="str">
        <f>[2]DB!$R$188</f>
        <v>c</v>
      </c>
      <c r="U213" s="163" t="str">
        <f>[2]DB!$S$188</f>
        <v>c</v>
      </c>
      <c r="V213" s="163" t="str">
        <f>[2]DB!$T$188</f>
        <v>c</v>
      </c>
      <c r="W213" s="163">
        <f>[2]DB!$U$188</f>
        <v>0</v>
      </c>
      <c r="X213" s="163">
        <f>[2]DB!$V$188</f>
        <v>0</v>
      </c>
      <c r="Y213" s="163">
        <f>[2]DB!$W$188</f>
        <v>0</v>
      </c>
      <c r="Z213" s="163">
        <f>[2]DB!$X$188</f>
        <v>0</v>
      </c>
      <c r="AA213" s="163">
        <f>[2]DB!$Y$188</f>
        <v>0</v>
      </c>
      <c r="AB213" s="163">
        <f>[2]DB!$Z$188</f>
        <v>0</v>
      </c>
      <c r="AC213" s="163">
        <f>[2]DB!$AA$188</f>
        <v>0</v>
      </c>
      <c r="AD213" s="163">
        <f>[2]DB!$AB$188</f>
        <v>0</v>
      </c>
      <c r="AE213" s="163">
        <f>[2]DB!$AC$188</f>
        <v>0</v>
      </c>
      <c r="AF213" s="163">
        <f>[2]DB!$AD$188</f>
        <v>0</v>
      </c>
      <c r="AG213" s="163">
        <f>[2]DB!$AE$188</f>
        <v>0</v>
      </c>
      <c r="AH213" s="163">
        <f>[2]DB!$AF$188</f>
        <v>0</v>
      </c>
      <c r="AI213" s="163">
        <f>[2]DB!$AG$188</f>
        <v>0</v>
      </c>
      <c r="AJ213" s="163">
        <f>[2]DB!$AH$188</f>
        <v>0</v>
      </c>
      <c r="AK213" s="163">
        <f>[2]DB!$AI$188</f>
        <v>0</v>
      </c>
      <c r="AL213" s="163">
        <f>[2]DB!$AJ$188</f>
        <v>0</v>
      </c>
      <c r="AM213" s="163">
        <f>[2]DB!$AK$188</f>
        <v>0</v>
      </c>
      <c r="AN213" s="163">
        <f>[2]DB!$AL$188</f>
        <v>0</v>
      </c>
      <c r="AO213" s="163">
        <f>[2]DB!$AM$188</f>
        <v>0</v>
      </c>
      <c r="AP213" s="163">
        <f>[2]DB!$AN$188</f>
        <v>0</v>
      </c>
      <c r="AQ213" s="163">
        <f>[2]DB!$AO$188</f>
        <v>0</v>
      </c>
      <c r="AR213" s="163">
        <f>[2]DB!$AP$188</f>
        <v>0</v>
      </c>
      <c r="AS213" s="163">
        <f>[2]DB!$AQ$188</f>
        <v>0</v>
      </c>
      <c r="AT213" s="163">
        <f>[2]DB!$AR$188</f>
        <v>0</v>
      </c>
      <c r="AU213" s="163">
        <f>[2]DB!$AS$188</f>
        <v>0</v>
      </c>
      <c r="AV213" s="163">
        <f>[2]DB!$AT$188</f>
        <v>0</v>
      </c>
      <c r="AW213" s="163">
        <f>[2]DB!$AU$188</f>
        <v>0</v>
      </c>
      <c r="AX213" s="163">
        <f>[2]DB!$AV$188</f>
        <v>0</v>
      </c>
      <c r="AY213" s="163">
        <f>[2]DB!$AW$188</f>
        <v>0</v>
      </c>
      <c r="AZ213" s="163">
        <f>[2]DB!$AX$188</f>
        <v>0</v>
      </c>
      <c r="BA213" s="163">
        <f>[2]DB!$AY$188</f>
        <v>0</v>
      </c>
      <c r="BB213" s="163">
        <f>[2]DB!$AZ$188</f>
        <v>0</v>
      </c>
      <c r="BC213" s="163">
        <f>[2]DB!$BA$188</f>
        <v>0</v>
      </c>
      <c r="BD213" s="163">
        <f>[2]DB!$BB$188</f>
        <v>0</v>
      </c>
      <c r="BE213" s="163">
        <f>[2]DB!$BC$188</f>
        <v>0</v>
      </c>
      <c r="BF213" s="163">
        <f>[2]DB!$BD$188</f>
        <v>0</v>
      </c>
      <c r="BG213" s="163">
        <f>[2]DB!$BE$188</f>
        <v>0</v>
      </c>
      <c r="BH213" s="163">
        <f>[2]DB!$BF$188</f>
        <v>0</v>
      </c>
      <c r="BI213" s="163">
        <f>[2]DB!$BG$188</f>
        <v>0</v>
      </c>
      <c r="BJ213" s="163">
        <f>[2]DB!$BH$188</f>
        <v>0</v>
      </c>
      <c r="BK213" s="163">
        <f>[2]DB!$BI$188</f>
        <v>0</v>
      </c>
      <c r="BL213" s="163">
        <f>[2]DB!$BJ$188</f>
        <v>0</v>
      </c>
      <c r="BM213" s="163">
        <f>[2]DB!$BK$188</f>
        <v>0</v>
      </c>
      <c r="BN213" s="163">
        <f>[2]DB!$BL$188</f>
        <v>0</v>
      </c>
      <c r="BO213" s="163">
        <f>[2]DB!$BM$188</f>
        <v>0</v>
      </c>
      <c r="BP213" s="163">
        <f>[2]DB!$BN$188</f>
        <v>0</v>
      </c>
      <c r="BQ213" s="163">
        <f>[2]DB!$BO$188</f>
        <v>0</v>
      </c>
      <c r="BR213" s="163">
        <f>[2]DB!$BP$188</f>
        <v>0</v>
      </c>
      <c r="BS213" s="163">
        <f>[2]DB!$BQ$188</f>
        <v>0</v>
      </c>
      <c r="BT213" s="163">
        <f>[2]DB!$BR$188</f>
        <v>0</v>
      </c>
      <c r="BU213" s="163">
        <f>[2]DB!$BS$188</f>
        <v>0</v>
      </c>
      <c r="BV213" s="163">
        <f>[2]DB!$BT$188</f>
        <v>0</v>
      </c>
      <c r="BW213" s="163" t="str">
        <f>[2]DB!$BU$188</f>
        <v>s</v>
      </c>
      <c r="BX213" s="163" t="str">
        <f>[2]DB!$BV$188</f>
        <v>s</v>
      </c>
      <c r="BY213" s="163" t="str">
        <f>[2]DB!$BW$188</f>
        <v>s</v>
      </c>
      <c r="BZ213" s="163" t="str">
        <f>[2]DB!$BX$188</f>
        <v>s</v>
      </c>
      <c r="CA213" s="163">
        <f>[2]DB!$BY$188</f>
        <v>0</v>
      </c>
      <c r="CB213" s="163" t="str">
        <f>[2]DB!$BZ$188</f>
        <v>s</v>
      </c>
      <c r="CC213" s="163" t="str">
        <f>[2]DB!$CA$188</f>
        <v>s</v>
      </c>
      <c r="CD213" s="163" t="str">
        <f>[2]DB!$CB$188</f>
        <v>s</v>
      </c>
      <c r="CE213" s="163">
        <f>[2]DB!$CC$188</f>
        <v>0</v>
      </c>
      <c r="CF213" s="163" t="str">
        <f>[2]DB!$CD$188</f>
        <v>s</v>
      </c>
      <c r="CG213" s="163" t="str">
        <f>[2]DB!$CE$188</f>
        <v>s</v>
      </c>
      <c r="CH213" s="163" t="str">
        <f>[2]DB!$CF$188</f>
        <v>s</v>
      </c>
      <c r="CI213" s="163">
        <f>[2]DB!$CG$188</f>
        <v>0</v>
      </c>
      <c r="CJ213" s="163" t="str">
        <f>[2]DB!$CH$188</f>
        <v>s</v>
      </c>
      <c r="CK213" s="163" t="str">
        <f>[2]DB!$CI$188</f>
        <v>s</v>
      </c>
      <c r="CL213" s="163" t="str">
        <f>[2]DB!$CJ$188</f>
        <v>s</v>
      </c>
      <c r="CM213" s="163">
        <f>[2]DB!$CK$188</f>
        <v>0</v>
      </c>
      <c r="CN213" s="163" t="str">
        <f>[2]DB!$CL$188</f>
        <v>c</v>
      </c>
      <c r="CO213" s="163" t="str">
        <f>[2]DB!$CM$188</f>
        <v>c</v>
      </c>
      <c r="CP213" s="163" t="str">
        <f>[2]DB!$CN$188</f>
        <v>c</v>
      </c>
      <c r="CQ213" s="163" t="str">
        <f>[2]DB!$CO$188</f>
        <v>c</v>
      </c>
      <c r="CR213" s="163" t="str">
        <f>[2]DB!$CP$188</f>
        <v>c</v>
      </c>
      <c r="CS213" s="163" t="str">
        <f>[2]DB!$CQ$188</f>
        <v>c</v>
      </c>
      <c r="CT213" s="163" t="str">
        <f>[2]DB!$CR$188</f>
        <v>c</v>
      </c>
      <c r="CU213" s="163" t="str">
        <f>[2]DB!$CS$188</f>
        <v>c</v>
      </c>
      <c r="CV213" s="163" t="str">
        <f>[2]DB!$CT$188</f>
        <v>c</v>
      </c>
      <c r="CW213" s="163" t="str">
        <f>[2]DB!$CU$188</f>
        <v>c</v>
      </c>
      <c r="CX213" s="163" t="str">
        <f>[2]DB!$CV$188</f>
        <v>c</v>
      </c>
      <c r="CY213" s="169" t="str">
        <f>[2]DB!$CW$188</f>
        <v>c</v>
      </c>
      <c r="CZ213" s="174"/>
      <c r="DA213" s="200"/>
      <c r="DB213" s="192"/>
    </row>
    <row r="214" spans="2:106 1929:2047 2049:2119" ht="20.100000000000001" customHeight="1" x14ac:dyDescent="0.25">
      <c r="B214" s="168"/>
      <c r="C214" s="783"/>
      <c r="D214" s="787"/>
      <c r="E214" s="791"/>
      <c r="F214" s="183" t="s">
        <v>80</v>
      </c>
      <c r="G214" s="155" t="str">
        <f>[2]DB!$E$189</f>
        <v>OPERATING</v>
      </c>
      <c r="H214" s="162">
        <f>[2]DB!$F$189</f>
        <v>0</v>
      </c>
      <c r="I214" s="163">
        <f>[2]DB!$G$189</f>
        <v>0</v>
      </c>
      <c r="J214" s="163">
        <f>[2]DB!$H$189</f>
        <v>0</v>
      </c>
      <c r="K214" s="163">
        <f>[2]DB!$I$189</f>
        <v>0</v>
      </c>
      <c r="L214" s="163">
        <f>[2]DB!$J$189</f>
        <v>0</v>
      </c>
      <c r="M214" s="163">
        <f>[2]DB!$K$189</f>
        <v>0</v>
      </c>
      <c r="N214" s="163">
        <f>[2]DB!$L$189</f>
        <v>0</v>
      </c>
      <c r="O214" s="163">
        <f>[2]DB!$M$189</f>
        <v>0</v>
      </c>
      <c r="P214" s="163">
        <f>[2]DB!$N$189</f>
        <v>0</v>
      </c>
      <c r="Q214" s="163">
        <f>[2]DB!$O$189</f>
        <v>0</v>
      </c>
      <c r="R214" s="163">
        <f>[2]DB!$P$189</f>
        <v>0</v>
      </c>
      <c r="S214" s="163">
        <f>[2]DB!$Q$189</f>
        <v>0</v>
      </c>
      <c r="T214" s="163">
        <f>[2]DB!$R$189</f>
        <v>0</v>
      </c>
      <c r="U214" s="163">
        <f>[2]DB!$S$189</f>
        <v>0</v>
      </c>
      <c r="V214" s="163">
        <f>[2]DB!$T$189</f>
        <v>0</v>
      </c>
      <c r="W214" s="163">
        <f>[2]DB!$U$189</f>
        <v>0</v>
      </c>
      <c r="X214" s="163">
        <f>[2]DB!$V$189</f>
        <v>0</v>
      </c>
      <c r="Y214" s="163" t="str">
        <f>[2]DB!$W$189</f>
        <v>s</v>
      </c>
      <c r="Z214" s="163" t="str">
        <f>[2]DB!$X$189</f>
        <v>s</v>
      </c>
      <c r="AA214" s="163" t="str">
        <f>[2]DB!$Y$189</f>
        <v>s</v>
      </c>
      <c r="AB214" s="163" t="str">
        <f>[2]DB!$Z$189</f>
        <v>s</v>
      </c>
      <c r="AC214" s="163">
        <f>[2]DB!$AA$189</f>
        <v>0</v>
      </c>
      <c r="AD214" s="163" t="str">
        <f>[2]DB!$AB$189</f>
        <v>s</v>
      </c>
      <c r="AE214" s="163" t="str">
        <f>[2]DB!$AC$189</f>
        <v>s</v>
      </c>
      <c r="AF214" s="163" t="str">
        <f>[2]DB!$AD$189</f>
        <v>s</v>
      </c>
      <c r="AG214" s="163">
        <f>[2]DB!$AE$189</f>
        <v>0</v>
      </c>
      <c r="AH214" s="163" t="str">
        <f>[2]DB!$AF$189</f>
        <v>s</v>
      </c>
      <c r="AI214" s="163" t="str">
        <f>[2]DB!$AG$189</f>
        <v>s</v>
      </c>
      <c r="AJ214" s="163" t="str">
        <f>[2]DB!$AH$189</f>
        <v>s</v>
      </c>
      <c r="AK214" s="163">
        <f>[2]DB!$AI$189</f>
        <v>0</v>
      </c>
      <c r="AL214" s="163" t="str">
        <f>[2]DB!$AJ$189</f>
        <v>c</v>
      </c>
      <c r="AM214" s="163" t="str">
        <f>[2]DB!$AK$189</f>
        <v>c</v>
      </c>
      <c r="AN214" s="163" t="str">
        <f>[2]DB!$AL$189</f>
        <v>c</v>
      </c>
      <c r="AO214" s="163" t="str">
        <f>[2]DB!$AM$189</f>
        <v>c</v>
      </c>
      <c r="AP214" s="163" t="str">
        <f>[2]DB!$AN$189</f>
        <v>c</v>
      </c>
      <c r="AQ214" s="163" t="str">
        <f>[2]DB!$AO$189</f>
        <v>c</v>
      </c>
      <c r="AR214" s="163" t="str">
        <f>[2]DB!$AP$189</f>
        <v>c</v>
      </c>
      <c r="AS214" s="163" t="str">
        <f>[2]DB!$AQ$189</f>
        <v>c</v>
      </c>
      <c r="AT214" s="163" t="str">
        <f>[2]DB!$AR$189</f>
        <v>c</v>
      </c>
      <c r="AU214" s="163" t="str">
        <f>[2]DB!$AS$189</f>
        <v>c</v>
      </c>
      <c r="AV214" s="163" t="str">
        <f>[2]DB!$AT$189</f>
        <v>c</v>
      </c>
      <c r="AW214" s="163" t="str">
        <f>[2]DB!$AU$189</f>
        <v>c</v>
      </c>
      <c r="AX214" s="163" t="str">
        <f>[2]DB!$AV$189</f>
        <v>c</v>
      </c>
      <c r="AY214" s="163" t="str">
        <f>[2]DB!$AW$189</f>
        <v>c</v>
      </c>
      <c r="AZ214" s="163" t="str">
        <f>[2]DB!$AX$189</f>
        <v>c</v>
      </c>
      <c r="BA214" s="163" t="str">
        <f>[2]DB!$AY$189</f>
        <v>c</v>
      </c>
      <c r="BB214" s="163">
        <f>[2]DB!$AZ$189</f>
        <v>0</v>
      </c>
      <c r="BC214" s="163">
        <f>[2]DB!$BA$189</f>
        <v>0</v>
      </c>
      <c r="BD214" s="163">
        <f>[2]DB!$BB$189</f>
        <v>0</v>
      </c>
      <c r="BE214" s="163">
        <f>[2]DB!$BC$189</f>
        <v>0</v>
      </c>
      <c r="BF214" s="163">
        <f>[2]DB!$BD$189</f>
        <v>0</v>
      </c>
      <c r="BG214" s="163">
        <f>[2]DB!$BE$189</f>
        <v>0</v>
      </c>
      <c r="BH214" s="163">
        <f>[2]DB!$BF$189</f>
        <v>0</v>
      </c>
      <c r="BI214" s="163" t="str">
        <f>[2]DB!$BG$189</f>
        <v>s</v>
      </c>
      <c r="BJ214" s="163" t="str">
        <f>[2]DB!$BH$189</f>
        <v>s</v>
      </c>
      <c r="BK214" s="163" t="str">
        <f>[2]DB!$BI$189</f>
        <v>s</v>
      </c>
      <c r="BL214" s="163" t="str">
        <f>[2]DB!$BJ$189</f>
        <v>s</v>
      </c>
      <c r="BM214" s="163">
        <f>[2]DB!$BK$189</f>
        <v>0</v>
      </c>
      <c r="BN214" s="163" t="str">
        <f>[2]DB!$BL$189</f>
        <v>s</v>
      </c>
      <c r="BO214" s="163" t="str">
        <f>[2]DB!$BM$189</f>
        <v>s</v>
      </c>
      <c r="BP214" s="163" t="str">
        <f>[2]DB!$BN$189</f>
        <v>s</v>
      </c>
      <c r="BQ214" s="163">
        <f>[2]DB!$BO$189</f>
        <v>0</v>
      </c>
      <c r="BR214" s="163" t="str">
        <f>[2]DB!$BP$189</f>
        <v>s</v>
      </c>
      <c r="BS214" s="163" t="str">
        <f>[2]DB!$BQ$189</f>
        <v>s</v>
      </c>
      <c r="BT214" s="163" t="str">
        <f>[2]DB!$BR$189</f>
        <v>s</v>
      </c>
      <c r="BU214" s="163">
        <f>[2]DB!$BS$189</f>
        <v>0</v>
      </c>
      <c r="BV214" s="163" t="str">
        <f>[2]DB!$BT$189</f>
        <v>c</v>
      </c>
      <c r="BW214" s="163" t="str">
        <f>[2]DB!$BU$189</f>
        <v>c</v>
      </c>
      <c r="BX214" s="163" t="str">
        <f>[2]DB!$BV$189</f>
        <v>c</v>
      </c>
      <c r="BY214" s="163" t="str">
        <f>[2]DB!$BW$189</f>
        <v>c</v>
      </c>
      <c r="BZ214" s="163" t="str">
        <f>[2]DB!$BX$189</f>
        <v>c</v>
      </c>
      <c r="CA214" s="163" t="str">
        <f>[2]DB!$BY$189</f>
        <v>c</v>
      </c>
      <c r="CB214" s="163" t="str">
        <f>[2]DB!$BZ$189</f>
        <v>c</v>
      </c>
      <c r="CC214" s="163" t="str">
        <f>[2]DB!$CA$189</f>
        <v>c</v>
      </c>
      <c r="CD214" s="163" t="str">
        <f>[2]DB!$CB$189</f>
        <v>c</v>
      </c>
      <c r="CE214" s="163" t="str">
        <f>[2]DB!$CC$189</f>
        <v>c</v>
      </c>
      <c r="CF214" s="163" t="str">
        <f>[2]DB!$CD$189</f>
        <v>c</v>
      </c>
      <c r="CG214" s="163" t="str">
        <f>[2]DB!$CE$189</f>
        <v>c</v>
      </c>
      <c r="CH214" s="163" t="str">
        <f>[2]DB!$CF$189</f>
        <v>c</v>
      </c>
      <c r="CI214" s="163" t="str">
        <f>[2]DB!$CG$189</f>
        <v>c</v>
      </c>
      <c r="CJ214" s="163" t="str">
        <f>[2]DB!$CH$189</f>
        <v>c</v>
      </c>
      <c r="CK214" s="163" t="str">
        <f>[2]DB!$CI$189</f>
        <v>c</v>
      </c>
      <c r="CL214" s="163">
        <f>[2]DB!$CJ$189</f>
        <v>0</v>
      </c>
      <c r="CM214" s="163">
        <f>[2]DB!$CK$189</f>
        <v>0</v>
      </c>
      <c r="CN214" s="163">
        <f>[2]DB!$CL$189</f>
        <v>0</v>
      </c>
      <c r="CO214" s="163">
        <f>[2]DB!$CM$189</f>
        <v>0</v>
      </c>
      <c r="CP214" s="163">
        <f>[2]DB!$CN$189</f>
        <v>0</v>
      </c>
      <c r="CQ214" s="163">
        <f>[2]DB!$CO$189</f>
        <v>0</v>
      </c>
      <c r="CR214" s="163">
        <f>[2]DB!$CP$189</f>
        <v>0</v>
      </c>
      <c r="CS214" s="163">
        <f>[2]DB!$CQ$189</f>
        <v>0</v>
      </c>
      <c r="CT214" s="163">
        <f>[2]DB!$CR$189</f>
        <v>0</v>
      </c>
      <c r="CU214" s="163">
        <f>[2]DB!$CS$189</f>
        <v>0</v>
      </c>
      <c r="CV214" s="163">
        <f>[2]DB!$CT$189</f>
        <v>0</v>
      </c>
      <c r="CW214" s="163">
        <f>[2]DB!$CU$189</f>
        <v>0</v>
      </c>
      <c r="CX214" s="163">
        <f>[2]DB!$CV$189</f>
        <v>0</v>
      </c>
      <c r="CY214" s="169">
        <f>[2]DB!$CW$189</f>
        <v>0</v>
      </c>
      <c r="CZ214" s="174"/>
      <c r="DA214" s="200"/>
      <c r="DB214" s="192"/>
    </row>
    <row r="215" spans="2:106 1929:2047 2049:2119" ht="20.100000000000001" customHeight="1" x14ac:dyDescent="0.25">
      <c r="B215" s="168"/>
      <c r="C215" s="783"/>
      <c r="D215" s="787"/>
      <c r="E215" s="791"/>
      <c r="F215" s="183" t="s">
        <v>81</v>
      </c>
      <c r="G215" s="155" t="str">
        <f>[2]DB!$E$190</f>
        <v>OPERATING</v>
      </c>
      <c r="H215" s="217" t="str">
        <f>[2]DB!$F$190</f>
        <v>s</v>
      </c>
      <c r="I215" s="217" t="str">
        <f>[2]DB!$G$190</f>
        <v>s</v>
      </c>
      <c r="J215" s="217" t="str">
        <f>[2]DB!$H$190</f>
        <v>s</v>
      </c>
      <c r="K215" s="217" t="str">
        <f>[2]DB!$I$190</f>
        <v>s</v>
      </c>
      <c r="L215" s="217">
        <f>[2]DB!$J$190</f>
        <v>0</v>
      </c>
      <c r="M215" s="217" t="str">
        <f>[2]DB!$K$190</f>
        <v>s</v>
      </c>
      <c r="N215" s="217" t="str">
        <f>[2]DB!$L$190</f>
        <v>s</v>
      </c>
      <c r="O215" s="217" t="str">
        <f>[2]DB!$M$190</f>
        <v>s</v>
      </c>
      <c r="P215" s="217">
        <f>[2]DB!$N$190</f>
        <v>0</v>
      </c>
      <c r="Q215" s="217" t="str">
        <f>[2]DB!$O$190</f>
        <v>s</v>
      </c>
      <c r="R215" s="217" t="str">
        <f>[2]DB!$P$190</f>
        <v>s</v>
      </c>
      <c r="S215" s="217" t="str">
        <f>[2]DB!$Q$190</f>
        <v>s</v>
      </c>
      <c r="T215" s="217">
        <f>[2]DB!$R$190</f>
        <v>0</v>
      </c>
      <c r="U215" s="217" t="str">
        <f>[2]DB!$S$190</f>
        <v>c</v>
      </c>
      <c r="V215" s="217" t="str">
        <f>[2]DB!$T$190</f>
        <v>c</v>
      </c>
      <c r="W215" s="217" t="str">
        <f>[2]DB!$U$190</f>
        <v>c</v>
      </c>
      <c r="X215" s="217" t="str">
        <f>[2]DB!$V$190</f>
        <v>c</v>
      </c>
      <c r="Y215" s="217" t="str">
        <f>[2]DB!$W$190</f>
        <v>c</v>
      </c>
      <c r="Z215" s="217" t="str">
        <f>[2]DB!$X$190</f>
        <v>c</v>
      </c>
      <c r="AA215" s="217" t="str">
        <f>[2]DB!$Y$190</f>
        <v>c</v>
      </c>
      <c r="AB215" s="217" t="str">
        <f>[2]DB!$Z$190</f>
        <v>c</v>
      </c>
      <c r="AC215" s="217" t="str">
        <f>[2]DB!$AA$190</f>
        <v>c</v>
      </c>
      <c r="AD215" s="217" t="str">
        <f>[2]DB!$AB$190</f>
        <v>c</v>
      </c>
      <c r="AE215" s="217" t="str">
        <f>[2]DB!$AC$190</f>
        <v>c</v>
      </c>
      <c r="AF215" s="217" t="str">
        <f>[2]DB!$AD$190</f>
        <v>c</v>
      </c>
      <c r="AG215" s="217" t="str">
        <f>[2]DB!$AE$190</f>
        <v>c</v>
      </c>
      <c r="AH215" s="217" t="str">
        <f>[2]DB!$AF$190</f>
        <v>c</v>
      </c>
      <c r="AI215" s="217" t="str">
        <f>[2]DB!$AG$190</f>
        <v>c</v>
      </c>
      <c r="AJ215" s="217" t="str">
        <f>[2]DB!$AH$190</f>
        <v>c</v>
      </c>
      <c r="AK215" s="217">
        <f>[2]DB!$AI$190</f>
        <v>0</v>
      </c>
      <c r="AL215" s="217">
        <f>[2]DB!$AJ$190</f>
        <v>0</v>
      </c>
      <c r="AM215" s="217">
        <f>[2]DB!$AK$190</f>
        <v>0</v>
      </c>
      <c r="AN215" s="217">
        <f>[2]DB!$AL$190</f>
        <v>0</v>
      </c>
      <c r="AO215" s="217">
        <f>[2]DB!$AM$190</f>
        <v>0</v>
      </c>
      <c r="AP215" s="217">
        <f>[2]DB!$AN$190</f>
        <v>0</v>
      </c>
      <c r="AQ215" s="217" t="str">
        <f>[2]DB!$AO$190</f>
        <v>s</v>
      </c>
      <c r="AR215" s="217" t="str">
        <f>[2]DB!$AP$190</f>
        <v>s</v>
      </c>
      <c r="AS215" s="217" t="str">
        <f>[2]DB!$AQ$190</f>
        <v>s</v>
      </c>
      <c r="AT215" s="217" t="str">
        <f>[2]DB!$AR$190</f>
        <v>s</v>
      </c>
      <c r="AU215" s="217">
        <f>[2]DB!$AS$190</f>
        <v>0</v>
      </c>
      <c r="AV215" s="217" t="str">
        <f>[2]DB!$AT$190</f>
        <v>s</v>
      </c>
      <c r="AW215" s="217" t="str">
        <f>[2]DB!$AU$190</f>
        <v>s</v>
      </c>
      <c r="AX215" s="217" t="str">
        <f>[2]DB!$AV$190</f>
        <v>s</v>
      </c>
      <c r="AY215" s="217">
        <f>[2]DB!$AW$190</f>
        <v>0</v>
      </c>
      <c r="AZ215" s="217" t="str">
        <f>[2]DB!$AX$190</f>
        <v>s</v>
      </c>
      <c r="BA215" s="217" t="str">
        <f>[2]DB!$AY$190</f>
        <v>s</v>
      </c>
      <c r="BB215" s="217" t="str">
        <f>[2]DB!$AZ$190</f>
        <v>s</v>
      </c>
      <c r="BC215" s="217">
        <f>[2]DB!$BA$190</f>
        <v>0</v>
      </c>
      <c r="BD215" s="217" t="str">
        <f>[2]DB!$BB$190</f>
        <v>c</v>
      </c>
      <c r="BE215" s="217" t="str">
        <f>[2]DB!$BC$190</f>
        <v>c</v>
      </c>
      <c r="BF215" s="217" t="str">
        <f>[2]DB!$BD$190</f>
        <v>c</v>
      </c>
      <c r="BG215" s="217" t="str">
        <f>[2]DB!$BE$190</f>
        <v>c</v>
      </c>
      <c r="BH215" s="217" t="str">
        <f>[2]DB!$BF$190</f>
        <v>c</v>
      </c>
      <c r="BI215" s="217" t="str">
        <f>[2]DB!$BG$190</f>
        <v>c</v>
      </c>
      <c r="BJ215" s="217" t="str">
        <f>[2]DB!$BH$190</f>
        <v>c</v>
      </c>
      <c r="BK215" s="217" t="str">
        <f>[2]DB!$BI$190</f>
        <v>c</v>
      </c>
      <c r="BL215" s="217" t="str">
        <f>[2]DB!$BJ$190</f>
        <v>c</v>
      </c>
      <c r="BM215" s="217" t="str">
        <f>[2]DB!$BK$190</f>
        <v>c</v>
      </c>
      <c r="BN215" s="217" t="str">
        <f>[2]DB!$BL$190</f>
        <v>c</v>
      </c>
      <c r="BO215" s="217" t="str">
        <f>[2]DB!$BM$190</f>
        <v>c</v>
      </c>
      <c r="BP215" s="217" t="str">
        <f>[2]DB!$BN$190</f>
        <v>c</v>
      </c>
      <c r="BQ215" s="217" t="str">
        <f>[2]DB!$BO$190</f>
        <v>c</v>
      </c>
      <c r="BR215" s="217" t="str">
        <f>[2]DB!$BP$190</f>
        <v>c</v>
      </c>
      <c r="BS215" s="217" t="str">
        <f>[2]DB!$BQ$190</f>
        <v>c</v>
      </c>
      <c r="BT215" s="217">
        <f>[2]DB!$BR$190</f>
        <v>0</v>
      </c>
      <c r="BU215" s="217">
        <f>[2]DB!$BS$190</f>
        <v>0</v>
      </c>
      <c r="BV215" s="217">
        <f>[2]DB!$BT$190</f>
        <v>0</v>
      </c>
      <c r="BW215" s="217">
        <f>[2]DB!$BU$190</f>
        <v>0</v>
      </c>
      <c r="BX215" s="217">
        <f>[2]DB!$BV$190</f>
        <v>0</v>
      </c>
      <c r="BY215" s="217">
        <f>[2]DB!$BW$190</f>
        <v>0</v>
      </c>
      <c r="BZ215" s="217">
        <f>[2]DB!$BX$190</f>
        <v>0</v>
      </c>
      <c r="CA215" s="217">
        <f>[2]DB!$BY$190</f>
        <v>0</v>
      </c>
      <c r="CB215" s="217">
        <f>[2]DB!$BZ$190</f>
        <v>0</v>
      </c>
      <c r="CC215" s="217">
        <f>[2]DB!$CA$190</f>
        <v>0</v>
      </c>
      <c r="CD215" s="217">
        <f>[2]DB!$CB$190</f>
        <v>0</v>
      </c>
      <c r="CE215" s="217">
        <f>[2]DB!$CC$190</f>
        <v>0</v>
      </c>
      <c r="CF215" s="217">
        <f>[2]DB!$CD$190</f>
        <v>0</v>
      </c>
      <c r="CG215" s="217">
        <f>[2]DB!$CE$190</f>
        <v>0</v>
      </c>
      <c r="CH215" s="217">
        <f>[2]DB!$CF$190</f>
        <v>0</v>
      </c>
      <c r="CI215" s="217">
        <f>[2]DB!$CG$190</f>
        <v>0</v>
      </c>
      <c r="CJ215" s="217">
        <f>[2]DB!$CH$190</f>
        <v>0</v>
      </c>
      <c r="CK215" s="217">
        <f>[2]DB!$CI$190</f>
        <v>0</v>
      </c>
      <c r="CL215" s="217">
        <f>[2]DB!$CJ$190</f>
        <v>0</v>
      </c>
      <c r="CM215" s="217">
        <f>[2]DB!$CK$190</f>
        <v>0</v>
      </c>
      <c r="CN215" s="217" t="str">
        <f>[2]DB!$CL$190</f>
        <v>s</v>
      </c>
      <c r="CO215" s="217" t="str">
        <f>[2]DB!$CM$190</f>
        <v>s</v>
      </c>
      <c r="CP215" s="217" t="str">
        <f>[2]DB!$CN$190</f>
        <v>s</v>
      </c>
      <c r="CQ215" s="217" t="str">
        <f>[2]DB!$CO$190</f>
        <v>s</v>
      </c>
      <c r="CR215" s="217">
        <f>[2]DB!$CP$190</f>
        <v>0</v>
      </c>
      <c r="CS215" s="217" t="str">
        <f>[2]DB!$CQ$190</f>
        <v>s</v>
      </c>
      <c r="CT215" s="217" t="str">
        <f>[2]DB!$CR$190</f>
        <v>s</v>
      </c>
      <c r="CU215" s="217" t="str">
        <f>[2]DB!$CS$190</f>
        <v>s</v>
      </c>
      <c r="CV215" s="217">
        <f>[2]DB!$CT$190</f>
        <v>0</v>
      </c>
      <c r="CW215" s="217" t="str">
        <f>[2]DB!$CU$190</f>
        <v>s</v>
      </c>
      <c r="CX215" s="217" t="str">
        <f>[2]DB!$CV$190</f>
        <v>s</v>
      </c>
      <c r="CY215" s="218" t="str">
        <f>[2]DB!$CW$190</f>
        <v>s</v>
      </c>
      <c r="CZ215" s="219"/>
      <c r="DA215" s="200"/>
      <c r="DB215" s="192"/>
    </row>
    <row r="216" spans="2:106 1929:2047 2049:2119" ht="20.100000000000001" customHeight="1" x14ac:dyDescent="0.25">
      <c r="B216" s="168"/>
      <c r="C216" s="783"/>
      <c r="D216" s="787" t="s">
        <v>82</v>
      </c>
      <c r="E216" s="791"/>
      <c r="F216" s="184" t="s">
        <v>83</v>
      </c>
      <c r="G216" s="156">
        <f>[2]DB!$E$191</f>
        <v>0</v>
      </c>
      <c r="H216" s="162">
        <f>[2]DB!$F$191</f>
        <v>0</v>
      </c>
      <c r="I216" s="163">
        <f>[2]DB!$G$191</f>
        <v>0</v>
      </c>
      <c r="J216" s="163">
        <f>[2]DB!$H$191</f>
        <v>0</v>
      </c>
      <c r="K216" s="163">
        <f>[2]DB!$I$191</f>
        <v>0</v>
      </c>
      <c r="L216" s="163">
        <f>[2]DB!$J$191</f>
        <v>0</v>
      </c>
      <c r="M216" s="163">
        <f>[2]DB!$K$191</f>
        <v>0</v>
      </c>
      <c r="N216" s="163">
        <f>[2]DB!$L$191</f>
        <v>0</v>
      </c>
      <c r="O216" s="163">
        <f>[2]DB!$M$191</f>
        <v>0</v>
      </c>
      <c r="P216" s="163">
        <f>[2]DB!$N$191</f>
        <v>0</v>
      </c>
      <c r="Q216" s="163">
        <f>[2]DB!$O$191</f>
        <v>0</v>
      </c>
      <c r="R216" s="163">
        <f>[2]DB!$P$191</f>
        <v>0</v>
      </c>
      <c r="S216" s="163">
        <f>[2]DB!$Q$191</f>
        <v>0</v>
      </c>
      <c r="T216" s="163">
        <f>[2]DB!$R$191</f>
        <v>0</v>
      </c>
      <c r="U216" s="163">
        <f>[2]DB!$S$191</f>
        <v>0</v>
      </c>
      <c r="V216" s="163">
        <f>[2]DB!$T$191</f>
        <v>0</v>
      </c>
      <c r="W216" s="163">
        <f>[2]DB!$U$191</f>
        <v>0</v>
      </c>
      <c r="X216" s="163">
        <f>[2]DB!$V$191</f>
        <v>0</v>
      </c>
      <c r="Y216" s="163">
        <f>[2]DB!$W$191</f>
        <v>0</v>
      </c>
      <c r="Z216" s="163">
        <f>[2]DB!$X$191</f>
        <v>0</v>
      </c>
      <c r="AA216" s="163">
        <f>[2]DB!$Y$191</f>
        <v>0</v>
      </c>
      <c r="AB216" s="163">
        <f>[2]DB!$Z$191</f>
        <v>0</v>
      </c>
      <c r="AC216" s="163">
        <f>[2]DB!$AA$191</f>
        <v>0</v>
      </c>
      <c r="AD216" s="163">
        <f>[2]DB!$AB$191</f>
        <v>0</v>
      </c>
      <c r="AE216" s="163">
        <f>[2]DB!$AC$191</f>
        <v>0</v>
      </c>
      <c r="AF216" s="163">
        <f>[2]DB!$AD$191</f>
        <v>0</v>
      </c>
      <c r="AG216" s="163">
        <f>[2]DB!$AE$191</f>
        <v>0</v>
      </c>
      <c r="AH216" s="163">
        <f>[2]DB!$AF$191</f>
        <v>0</v>
      </c>
      <c r="AI216" s="163">
        <f>[2]DB!$AG$191</f>
        <v>0</v>
      </c>
      <c r="AJ216" s="163">
        <f>[2]DB!$AH$191</f>
        <v>0</v>
      </c>
      <c r="AK216" s="163">
        <f>[2]DB!$AI$191</f>
        <v>0</v>
      </c>
      <c r="AL216" s="163">
        <f>[2]DB!$AJ$191</f>
        <v>0</v>
      </c>
      <c r="AM216" s="163">
        <f>[2]DB!$AK$191</f>
        <v>0</v>
      </c>
      <c r="AN216" s="163">
        <f>[2]DB!$AL$191</f>
        <v>0</v>
      </c>
      <c r="AO216" s="163" t="str">
        <f>[2]DB!$AM$191</f>
        <v>r</v>
      </c>
      <c r="AP216" s="163" t="str">
        <f>[2]DB!$AN$191</f>
        <v>r</v>
      </c>
      <c r="AQ216" s="163" t="str">
        <f>[2]DB!$AO$191</f>
        <v>r</v>
      </c>
      <c r="AR216" s="163" t="str">
        <f>[2]DB!$AP$191</f>
        <v>r</v>
      </c>
      <c r="AS216" s="163" t="str">
        <f>[2]DB!$AQ$191</f>
        <v>r</v>
      </c>
      <c r="AT216" s="163" t="str">
        <f>[2]DB!$AR$191</f>
        <v>r</v>
      </c>
      <c r="AU216" s="163" t="str">
        <f>[2]DB!$AS$191</f>
        <v>r</v>
      </c>
      <c r="AV216" s="163" t="str">
        <f>[2]DB!$AT$191</f>
        <v>r</v>
      </c>
      <c r="AW216" s="163" t="str">
        <f>[2]DB!$AU$191</f>
        <v>r</v>
      </c>
      <c r="AX216" s="163" t="str">
        <f>[2]DB!$AV$191</f>
        <v>r</v>
      </c>
      <c r="AY216" s="163" t="str">
        <f>[2]DB!$AW$191</f>
        <v>r</v>
      </c>
      <c r="AZ216" s="163" t="str">
        <f>[2]DB!$AX$191</f>
        <v>r</v>
      </c>
      <c r="BA216" s="163" t="str">
        <f>[2]DB!$AY$191</f>
        <v>r</v>
      </c>
      <c r="BB216" s="163" t="str">
        <f>[2]DB!$AZ$191</f>
        <v>r</v>
      </c>
      <c r="BC216" s="163" t="str">
        <f>[2]DB!$BA$191</f>
        <v>r</v>
      </c>
      <c r="BD216" s="163" t="str">
        <f>[2]DB!$BB$191</f>
        <v>r</v>
      </c>
      <c r="BE216" s="163" t="str">
        <f>[2]DB!$BC$191</f>
        <v>r</v>
      </c>
      <c r="BF216" s="163" t="str">
        <f>[2]DB!$BD$191</f>
        <v>r</v>
      </c>
      <c r="BG216" s="163" t="str">
        <f>[2]DB!$BE$191</f>
        <v>r</v>
      </c>
      <c r="BH216" s="163" t="str">
        <f>[2]DB!$BF$191</f>
        <v>r</v>
      </c>
      <c r="BI216" s="163" t="str">
        <f>[2]DB!$BG$191</f>
        <v>r</v>
      </c>
      <c r="BJ216" s="163" t="str">
        <f>[2]DB!$BH$191</f>
        <v>r</v>
      </c>
      <c r="BK216" s="163" t="str">
        <f>[2]DB!$BI$191</f>
        <v>r</v>
      </c>
      <c r="BL216" s="163" t="str">
        <f>[2]DB!$BJ$191</f>
        <v>r</v>
      </c>
      <c r="BM216" s="163">
        <f>[2]DB!$BK$191</f>
        <v>0</v>
      </c>
      <c r="BN216" s="163">
        <f>[2]DB!$BL$191</f>
        <v>0</v>
      </c>
      <c r="BO216" s="163" t="str">
        <f>[2]DB!$BM$191</f>
        <v>ca</v>
      </c>
      <c r="BP216" s="163" t="str">
        <f>[2]DB!$BN$191</f>
        <v>ca</v>
      </c>
      <c r="BQ216" s="163" t="str">
        <f>[2]DB!$BO$191</f>
        <v>ca</v>
      </c>
      <c r="BR216" s="163" t="str">
        <f>[2]DB!$BP$191</f>
        <v>ca</v>
      </c>
      <c r="BS216" s="163" t="str">
        <f>[2]DB!$BQ$191</f>
        <v>ca</v>
      </c>
      <c r="BT216" s="163" t="str">
        <f>[2]DB!$BR$191</f>
        <v>ca</v>
      </c>
      <c r="BU216" s="163" t="str">
        <f>[2]DB!$BS$191</f>
        <v>ca</v>
      </c>
      <c r="BV216" s="163" t="str">
        <f>[2]DB!$BT$191</f>
        <v>ca</v>
      </c>
      <c r="BW216" s="163" t="str">
        <f>[2]DB!$BU$191</f>
        <v>ca</v>
      </c>
      <c r="BX216" s="163" t="str">
        <f>[2]DB!$BV$191</f>
        <v>ca</v>
      </c>
      <c r="BY216" s="163" t="str">
        <f>[2]DB!$BW$191</f>
        <v>ca</v>
      </c>
      <c r="BZ216" s="163" t="str">
        <f>[2]DB!$BX$191</f>
        <v>ca</v>
      </c>
      <c r="CA216" s="163" t="str">
        <f>[2]DB!$BY$191</f>
        <v>ca</v>
      </c>
      <c r="CB216" s="163" t="str">
        <f>[2]DB!$BZ$191</f>
        <v>ca</v>
      </c>
      <c r="CC216" s="163" t="str">
        <f>[2]DB!$CA$191</f>
        <v>ca</v>
      </c>
      <c r="CD216" s="163" t="str">
        <f>[2]DB!$CB$191</f>
        <v>ca</v>
      </c>
      <c r="CE216" s="163" t="str">
        <f>[2]DB!$CC$191</f>
        <v>ca</v>
      </c>
      <c r="CF216" s="163" t="str">
        <f>[2]DB!$CD$191</f>
        <v>ca</v>
      </c>
      <c r="CG216" s="163" t="str">
        <f>[2]DB!$CE$191</f>
        <v>ca</v>
      </c>
      <c r="CH216" s="163" t="str">
        <f>[2]DB!$CF$191</f>
        <v>ca</v>
      </c>
      <c r="CI216" s="163" t="str">
        <f>[2]DB!$CG$191</f>
        <v>ca</v>
      </c>
      <c r="CJ216" s="163" t="str">
        <f>[2]DB!$CH$191</f>
        <v>ca</v>
      </c>
      <c r="CK216" s="163" t="str">
        <f>[2]DB!$CI$191</f>
        <v>ca</v>
      </c>
      <c r="CL216" s="163" t="str">
        <f>[2]DB!$CJ$191</f>
        <v>ca</v>
      </c>
      <c r="CM216" s="163">
        <f>[2]DB!$CK$191</f>
        <v>0</v>
      </c>
      <c r="CN216" s="163">
        <f>[2]DB!$CL$191</f>
        <v>0</v>
      </c>
      <c r="CO216" s="163">
        <f>[2]DB!$CM$191</f>
        <v>0</v>
      </c>
      <c r="CP216" s="163">
        <f>[2]DB!$CN$191</f>
        <v>0</v>
      </c>
      <c r="CQ216" s="163">
        <f>[2]DB!$CO$191</f>
        <v>0</v>
      </c>
      <c r="CR216" s="163">
        <f>[2]DB!$CP$191</f>
        <v>0</v>
      </c>
      <c r="CS216" s="163">
        <f>[2]DB!$CQ$191</f>
        <v>0</v>
      </c>
      <c r="CT216" s="163">
        <f>[2]DB!$CR$191</f>
        <v>0</v>
      </c>
      <c r="CU216" s="163">
        <f>[2]DB!$CS$191</f>
        <v>0</v>
      </c>
      <c r="CV216" s="163">
        <f>[2]DB!$CT$191</f>
        <v>0</v>
      </c>
      <c r="CW216" s="163">
        <f>[2]DB!$CU$191</f>
        <v>0</v>
      </c>
      <c r="CX216" s="163">
        <f>[2]DB!$CV$191</f>
        <v>0</v>
      </c>
      <c r="CY216" s="169">
        <f>[2]DB!$CW$191</f>
        <v>0</v>
      </c>
      <c r="CZ216" s="174"/>
      <c r="DA216" s="200"/>
      <c r="DB216" s="192"/>
    </row>
    <row r="217" spans="2:106 1929:2047 2049:2119" ht="20.100000000000001" customHeight="1" thickBot="1" x14ac:dyDescent="0.3">
      <c r="B217" s="168"/>
      <c r="C217" s="784"/>
      <c r="D217" s="792"/>
      <c r="E217" s="793"/>
      <c r="F217" s="187" t="s">
        <v>84</v>
      </c>
      <c r="G217" s="188">
        <f>[2]DB!$E$192</f>
        <v>0</v>
      </c>
      <c r="H217" s="178" t="str">
        <f>[2]DB!$F$192</f>
        <v>r</v>
      </c>
      <c r="I217" s="178" t="str">
        <f>[2]DB!$G$192</f>
        <v>r</v>
      </c>
      <c r="J217" s="178" t="str">
        <f>[2]DB!$H$192</f>
        <v>r</v>
      </c>
      <c r="K217" s="178" t="str">
        <f>[2]DB!$I$192</f>
        <v>r</v>
      </c>
      <c r="L217" s="178">
        <f>[2]DB!$J$192</f>
        <v>0</v>
      </c>
      <c r="M217" s="178">
        <f>[2]DB!$K$192</f>
        <v>0</v>
      </c>
      <c r="N217" s="178" t="str">
        <f>[2]DB!$L$192</f>
        <v>ca</v>
      </c>
      <c r="O217" s="178" t="str">
        <f>[2]DB!$M$192</f>
        <v>ca</v>
      </c>
      <c r="P217" s="178" t="str">
        <f>[2]DB!$N$192</f>
        <v>ca</v>
      </c>
      <c r="Q217" s="178" t="str">
        <f>[2]DB!$O$192</f>
        <v>ca</v>
      </c>
      <c r="R217" s="178" t="str">
        <f>[2]DB!$P$192</f>
        <v>ca</v>
      </c>
      <c r="S217" s="178" t="str">
        <f>[2]DB!$Q$192</f>
        <v>ca</v>
      </c>
      <c r="T217" s="178" t="str">
        <f>[2]DB!$R$192</f>
        <v>ca</v>
      </c>
      <c r="U217" s="178" t="str">
        <f>[2]DB!$S$192</f>
        <v>ca</v>
      </c>
      <c r="V217" s="178" t="str">
        <f>[2]DB!$T$192</f>
        <v>ca</v>
      </c>
      <c r="W217" s="178" t="str">
        <f>[2]DB!$U$192</f>
        <v>ca</v>
      </c>
      <c r="X217" s="178" t="str">
        <f>[2]DB!$V$192</f>
        <v>ca</v>
      </c>
      <c r="Y217" s="178" t="str">
        <f>[2]DB!$W$192</f>
        <v>ca</v>
      </c>
      <c r="Z217" s="178" t="str">
        <f>[2]DB!$X$192</f>
        <v>ca</v>
      </c>
      <c r="AA217" s="178" t="str">
        <f>[2]DB!$Y$192</f>
        <v>ca</v>
      </c>
      <c r="AB217" s="178" t="str">
        <f>[2]DB!$Z$192</f>
        <v>ca</v>
      </c>
      <c r="AC217" s="178" t="str">
        <f>[2]DB!$AA$192</f>
        <v>ca</v>
      </c>
      <c r="AD217" s="178" t="str">
        <f>[2]DB!$AB$192</f>
        <v>ca</v>
      </c>
      <c r="AE217" s="178" t="str">
        <f>[2]DB!$AC$192</f>
        <v>ca</v>
      </c>
      <c r="AF217" s="178" t="str">
        <f>[2]DB!$AD$192</f>
        <v>ca</v>
      </c>
      <c r="AG217" s="178" t="str">
        <f>[2]DB!$AE$192</f>
        <v>ca</v>
      </c>
      <c r="AH217" s="178" t="str">
        <f>[2]DB!$AF$192</f>
        <v>ca</v>
      </c>
      <c r="AI217" s="178" t="str">
        <f>[2]DB!$AG$192</f>
        <v>ca</v>
      </c>
      <c r="AJ217" s="178" t="str">
        <f>[2]DB!$AH$192</f>
        <v>ca</v>
      </c>
      <c r="AK217" s="178" t="str">
        <f>[2]DB!$AI$192</f>
        <v>ca</v>
      </c>
      <c r="AL217" s="178">
        <f>[2]DB!$AJ$192</f>
        <v>0</v>
      </c>
      <c r="AM217" s="178">
        <f>[2]DB!$AK$192</f>
        <v>0</v>
      </c>
      <c r="AN217" s="178">
        <f>[2]DB!$AL$192</f>
        <v>0</v>
      </c>
      <c r="AO217" s="178">
        <f>[2]DB!$AM$192</f>
        <v>0</v>
      </c>
      <c r="AP217" s="178">
        <f>[2]DB!$AN$192</f>
        <v>0</v>
      </c>
      <c r="AQ217" s="178">
        <f>[2]DB!$AO$192</f>
        <v>0</v>
      </c>
      <c r="AR217" s="178">
        <f>[2]DB!$AP$192</f>
        <v>0</v>
      </c>
      <c r="AS217" s="178">
        <f>[2]DB!$AQ$192</f>
        <v>0</v>
      </c>
      <c r="AT217" s="178">
        <f>[2]DB!$AR$192</f>
        <v>0</v>
      </c>
      <c r="AU217" s="178">
        <f>[2]DB!$AS$192</f>
        <v>0</v>
      </c>
      <c r="AV217" s="178">
        <f>[2]DB!$AT$192</f>
        <v>0</v>
      </c>
      <c r="AW217" s="178">
        <f>[2]DB!$AU$192</f>
        <v>0</v>
      </c>
      <c r="AX217" s="178">
        <f>[2]DB!$AV$192</f>
        <v>0</v>
      </c>
      <c r="AY217" s="178">
        <f>[2]DB!$AW$192</f>
        <v>0</v>
      </c>
      <c r="AZ217" s="178">
        <f>[2]DB!$AX$192</f>
        <v>0</v>
      </c>
      <c r="BA217" s="178">
        <f>[2]DB!$AY$192</f>
        <v>0</v>
      </c>
      <c r="BB217" s="178">
        <f>[2]DB!$AZ$192</f>
        <v>0</v>
      </c>
      <c r="BC217" s="178">
        <f>[2]DB!$BA$192</f>
        <v>0</v>
      </c>
      <c r="BD217" s="178">
        <f>[2]DB!$BB$192</f>
        <v>0</v>
      </c>
      <c r="BE217" s="178">
        <f>[2]DB!$BC$192</f>
        <v>0</v>
      </c>
      <c r="BF217" s="178">
        <f>[2]DB!$BD$192</f>
        <v>0</v>
      </c>
      <c r="BG217" s="178">
        <f>[2]DB!$BE$192</f>
        <v>0</v>
      </c>
      <c r="BH217" s="178">
        <f>[2]DB!$BF$192</f>
        <v>0</v>
      </c>
      <c r="BI217" s="178">
        <f>[2]DB!$BG$192</f>
        <v>0</v>
      </c>
      <c r="BJ217" s="178">
        <f>[2]DB!$BH$192</f>
        <v>0</v>
      </c>
      <c r="BK217" s="178">
        <f>[2]DB!$BI$192</f>
        <v>0</v>
      </c>
      <c r="BL217" s="178">
        <f>[2]DB!$BJ$192</f>
        <v>0</v>
      </c>
      <c r="BM217" s="178">
        <f>[2]DB!$BK$192</f>
        <v>0</v>
      </c>
      <c r="BN217" s="178">
        <f>[2]DB!$BL$192</f>
        <v>0</v>
      </c>
      <c r="BO217" s="178">
        <f>[2]DB!$BM$192</f>
        <v>0</v>
      </c>
      <c r="BP217" s="178">
        <f>[2]DB!$BN$192</f>
        <v>0</v>
      </c>
      <c r="BQ217" s="178">
        <f>[2]DB!$BO$192</f>
        <v>0</v>
      </c>
      <c r="BR217" s="178">
        <f>[2]DB!$BP$192</f>
        <v>0</v>
      </c>
      <c r="BS217" s="178">
        <f>[2]DB!$BQ$192</f>
        <v>0</v>
      </c>
      <c r="BT217" s="178">
        <f>[2]DB!$BR$192</f>
        <v>0</v>
      </c>
      <c r="BU217" s="178">
        <f>[2]DB!$BS$192</f>
        <v>0</v>
      </c>
      <c r="BV217" s="178">
        <f>[2]DB!$BT$192</f>
        <v>0</v>
      </c>
      <c r="BW217" s="178">
        <f>[2]DB!$BU$192</f>
        <v>0</v>
      </c>
      <c r="BX217" s="178">
        <f>[2]DB!$BV$192</f>
        <v>0</v>
      </c>
      <c r="BY217" s="178">
        <f>[2]DB!$BW$192</f>
        <v>0</v>
      </c>
      <c r="BZ217" s="178">
        <f>[2]DB!$BX$192</f>
        <v>0</v>
      </c>
      <c r="CA217" s="178">
        <f>[2]DB!$BY$192</f>
        <v>0</v>
      </c>
      <c r="CB217" s="178">
        <f>[2]DB!$BZ$192</f>
        <v>0</v>
      </c>
      <c r="CC217" s="178">
        <f>[2]DB!$CA$192</f>
        <v>0</v>
      </c>
      <c r="CD217" s="178">
        <f>[2]DB!$CB$192</f>
        <v>0</v>
      </c>
      <c r="CE217" s="178">
        <f>[2]DB!$CC$192</f>
        <v>0</v>
      </c>
      <c r="CF217" s="178">
        <f>[2]DB!$CD$192</f>
        <v>0</v>
      </c>
      <c r="CG217" s="178">
        <f>[2]DB!$CE$192</f>
        <v>0</v>
      </c>
      <c r="CH217" s="178">
        <f>[2]DB!$CF$192</f>
        <v>0</v>
      </c>
      <c r="CI217" s="178">
        <f>[2]DB!$CG$192</f>
        <v>0</v>
      </c>
      <c r="CJ217" s="178">
        <f>[2]DB!$CH$192</f>
        <v>0</v>
      </c>
      <c r="CK217" s="178">
        <f>[2]DB!$CI$192</f>
        <v>0</v>
      </c>
      <c r="CL217" s="178">
        <f>[2]DB!$CJ$192</f>
        <v>0</v>
      </c>
      <c r="CM217" s="178">
        <f>[2]DB!$CK$192</f>
        <v>0</v>
      </c>
      <c r="CN217" s="178">
        <f>[2]DB!$CL$192</f>
        <v>0</v>
      </c>
      <c r="CO217" s="178">
        <f>[2]DB!$CM$192</f>
        <v>0</v>
      </c>
      <c r="CP217" s="178" t="str">
        <f>[2]DB!$CN$192</f>
        <v>r</v>
      </c>
      <c r="CQ217" s="178" t="str">
        <f>[2]DB!$CO$192</f>
        <v>r</v>
      </c>
      <c r="CR217" s="178" t="str">
        <f>[2]DB!$CP$192</f>
        <v>r</v>
      </c>
      <c r="CS217" s="178" t="str">
        <f>[2]DB!$CQ$192</f>
        <v>r</v>
      </c>
      <c r="CT217" s="178" t="str">
        <f>[2]DB!$CR$192</f>
        <v>r</v>
      </c>
      <c r="CU217" s="178" t="str">
        <f>[2]DB!$CS$192</f>
        <v>r</v>
      </c>
      <c r="CV217" s="178" t="str">
        <f>[2]DB!$CT$192</f>
        <v>r</v>
      </c>
      <c r="CW217" s="178" t="str">
        <f>[2]DB!$CU$192</f>
        <v>r</v>
      </c>
      <c r="CX217" s="178" t="str">
        <f>[2]DB!$CV$192</f>
        <v>r</v>
      </c>
      <c r="CY217" s="179" t="str">
        <f>[2]DB!$CW$192</f>
        <v>r</v>
      </c>
      <c r="CZ217" s="180"/>
      <c r="DA217" s="200"/>
      <c r="DB217" s="192"/>
    </row>
    <row r="218" spans="2:106 1929:2047 2049:2119" ht="20.100000000000001" customHeight="1" x14ac:dyDescent="0.25">
      <c r="B218" s="168"/>
      <c r="C218" s="782">
        <v>22</v>
      </c>
      <c r="D218" s="796" t="s">
        <v>237</v>
      </c>
      <c r="E218" s="797"/>
      <c r="F218" s="189" t="s">
        <v>89</v>
      </c>
      <c r="G218" s="190" t="s">
        <v>91</v>
      </c>
      <c r="H218" s="798">
        <f>[2]DB!$F$193</f>
        <v>115</v>
      </c>
      <c r="I218" s="799"/>
      <c r="J218" s="799">
        <f>[2]DB!$H$193</f>
        <v>115</v>
      </c>
      <c r="K218" s="799"/>
      <c r="L218" s="799">
        <f>[2]DB!$J$193</f>
        <v>115</v>
      </c>
      <c r="M218" s="799"/>
      <c r="N218" s="799">
        <f>[2]DB!$L$193</f>
        <v>115</v>
      </c>
      <c r="O218" s="799"/>
      <c r="P218" s="799">
        <f>[2]DB!$N$193</f>
        <v>115</v>
      </c>
      <c r="Q218" s="799"/>
      <c r="R218" s="799">
        <f>[2]DB!$P$193</f>
        <v>115</v>
      </c>
      <c r="S218" s="799"/>
      <c r="T218" s="799">
        <f>[2]DB!$R$193</f>
        <v>115</v>
      </c>
      <c r="U218" s="799"/>
      <c r="V218" s="799">
        <f>[2]DB!$T$193</f>
        <v>0</v>
      </c>
      <c r="W218" s="799"/>
      <c r="X218" s="799">
        <f>[2]DB!$V$193</f>
        <v>115</v>
      </c>
      <c r="Y218" s="799"/>
      <c r="Z218" s="799">
        <f>[2]DB!$X$193</f>
        <v>115</v>
      </c>
      <c r="AA218" s="799"/>
      <c r="AB218" s="799">
        <f>[2]DB!$Z$193</f>
        <v>115</v>
      </c>
      <c r="AC218" s="799"/>
      <c r="AD218" s="799">
        <f>[2]DB!$AB$193</f>
        <v>115</v>
      </c>
      <c r="AE218" s="799"/>
      <c r="AF218" s="799">
        <f>[2]DB!$AD$193</f>
        <v>115</v>
      </c>
      <c r="AG218" s="799"/>
      <c r="AH218" s="799">
        <f>[2]DB!$AF$193</f>
        <v>115</v>
      </c>
      <c r="AI218" s="799"/>
      <c r="AJ218" s="799">
        <f>[2]DB!$AH$193</f>
        <v>115</v>
      </c>
      <c r="AK218" s="799"/>
      <c r="AL218" s="799">
        <f>[2]DB!$AJ$193</f>
        <v>115</v>
      </c>
      <c r="AM218" s="799"/>
      <c r="AN218" s="799">
        <f>[2]DB!$AL$193</f>
        <v>115</v>
      </c>
      <c r="AO218" s="799"/>
      <c r="AP218" s="799">
        <f>[2]DB!$AN$193</f>
        <v>115</v>
      </c>
      <c r="AQ218" s="799"/>
      <c r="AR218" s="799">
        <f>[2]DB!$AP$193</f>
        <v>115</v>
      </c>
      <c r="AS218" s="799"/>
      <c r="AT218" s="799">
        <f>[2]DB!$AR$193</f>
        <v>115</v>
      </c>
      <c r="AU218" s="799"/>
      <c r="AV218" s="799">
        <f>[2]DB!$AT$193</f>
        <v>115</v>
      </c>
      <c r="AW218" s="799"/>
      <c r="AX218" s="799">
        <f>[2]DB!$AV$193</f>
        <v>115</v>
      </c>
      <c r="AY218" s="799"/>
      <c r="AZ218" s="799">
        <f>[2]DB!$AX$193</f>
        <v>115</v>
      </c>
      <c r="BA218" s="799"/>
      <c r="BB218" s="799">
        <f>[2]DB!$AZ$193</f>
        <v>115</v>
      </c>
      <c r="BC218" s="799"/>
      <c r="BD218" s="799">
        <f>[2]DB!$BB$193</f>
        <v>115</v>
      </c>
      <c r="BE218" s="799"/>
      <c r="BF218" s="799">
        <f>[2]DB!$BD$193</f>
        <v>115</v>
      </c>
      <c r="BG218" s="799"/>
      <c r="BH218" s="799">
        <f>[2]DB!$BF$193</f>
        <v>115</v>
      </c>
      <c r="BI218" s="799"/>
      <c r="BJ218" s="799">
        <f>[2]DB!$BH$193</f>
        <v>115</v>
      </c>
      <c r="BK218" s="799"/>
      <c r="BL218" s="799">
        <f>[2]DB!$BJ$193</f>
        <v>115</v>
      </c>
      <c r="BM218" s="799"/>
      <c r="BN218" s="799">
        <f>[2]DB!$BL$193</f>
        <v>115</v>
      </c>
      <c r="BO218" s="799"/>
      <c r="BP218" s="799">
        <f>[2]DB!$BN$193</f>
        <v>115</v>
      </c>
      <c r="BQ218" s="799"/>
      <c r="BR218" s="799">
        <f>[2]DB!$BP$193</f>
        <v>115</v>
      </c>
      <c r="BS218" s="799"/>
      <c r="BT218" s="799">
        <f>[2]DB!$BR$193</f>
        <v>115</v>
      </c>
      <c r="BU218" s="799"/>
      <c r="BV218" s="799">
        <f>[2]DB!$BT$193</f>
        <v>115</v>
      </c>
      <c r="BW218" s="799"/>
      <c r="BX218" s="799">
        <f>[2]DB!$BV$193</f>
        <v>115</v>
      </c>
      <c r="BY218" s="799"/>
      <c r="BZ218" s="799">
        <f>[2]DB!$BX$193</f>
        <v>115</v>
      </c>
      <c r="CA218" s="799"/>
      <c r="CB218" s="799">
        <f>[2]DB!$BZ$193</f>
        <v>115</v>
      </c>
      <c r="CC218" s="799"/>
      <c r="CD218" s="799">
        <f>[2]DB!$CB$193</f>
        <v>115</v>
      </c>
      <c r="CE218" s="799"/>
      <c r="CF218" s="799">
        <f>[2]DB!$CD$193</f>
        <v>115</v>
      </c>
      <c r="CG218" s="799"/>
      <c r="CH218" s="799">
        <f>[2]DB!$CF$193</f>
        <v>115</v>
      </c>
      <c r="CI218" s="799"/>
      <c r="CJ218" s="799">
        <f>[2]DB!$CH$193</f>
        <v>115</v>
      </c>
      <c r="CK218" s="799"/>
      <c r="CL218" s="799">
        <f>[2]DB!$CJ$193</f>
        <v>115</v>
      </c>
      <c r="CM218" s="799"/>
      <c r="CN218" s="799">
        <f>[2]DB!$CL$193</f>
        <v>115</v>
      </c>
      <c r="CO218" s="799"/>
      <c r="CP218" s="799">
        <f>[2]DB!$CN$193</f>
        <v>115</v>
      </c>
      <c r="CQ218" s="799"/>
      <c r="CR218" s="799">
        <f>[2]DB!$CP$193</f>
        <v>115</v>
      </c>
      <c r="CS218" s="799"/>
      <c r="CT218" s="799">
        <f>[2]DB!$CR$193</f>
        <v>115</v>
      </c>
      <c r="CU218" s="799"/>
      <c r="CV218" s="799">
        <f>[2]DB!$CT$193</f>
        <v>115</v>
      </c>
      <c r="CW218" s="799"/>
      <c r="CX218" s="799">
        <f>[2]DB!$CV$193</f>
        <v>115</v>
      </c>
      <c r="CY218" s="800"/>
      <c r="CZ218" s="177"/>
      <c r="DA218" s="200"/>
      <c r="DB218" s="192"/>
      <c r="BYW218" s="3">
        <f>[3]DB!$BYT$238</f>
        <v>0</v>
      </c>
      <c r="BYY218" s="3">
        <f>[3]DB!$BYV$238</f>
        <v>0</v>
      </c>
      <c r="BZA218" s="3">
        <f>[3]DB!$BYX$238</f>
        <v>0</v>
      </c>
      <c r="BZC218" s="3">
        <f>[3]DB!$BYZ$238</f>
        <v>0</v>
      </c>
      <c r="BZE218" s="3">
        <f>[3]DB!$BZB$238</f>
        <v>0</v>
      </c>
      <c r="BZG218" s="3">
        <f>[3]DB!$BZD$238</f>
        <v>0</v>
      </c>
      <c r="BZI218" s="3">
        <f>[3]DB!$BZF$238</f>
        <v>0</v>
      </c>
      <c r="BZK218" s="3">
        <f>[3]DB!$BZH$238</f>
        <v>0</v>
      </c>
      <c r="BZM218" s="3">
        <f>[3]DB!$BZJ$238</f>
        <v>0</v>
      </c>
      <c r="BZO218" s="3">
        <f>[3]DB!$BZL$238</f>
        <v>0</v>
      </c>
      <c r="BZQ218" s="3">
        <f>[3]DB!$BZN$238</f>
        <v>0</v>
      </c>
      <c r="BZS218" s="3">
        <f>[3]DB!$BZP$238</f>
        <v>0</v>
      </c>
      <c r="BZU218" s="3">
        <f>[3]DB!$BZR$238</f>
        <v>0</v>
      </c>
      <c r="BZW218" s="3">
        <f>[3]DB!$BZT$238</f>
        <v>0</v>
      </c>
      <c r="BZY218" s="3">
        <f>[3]DB!$BZV$238</f>
        <v>0</v>
      </c>
      <c r="CAA218" s="3">
        <f>[3]DB!$BZX$238</f>
        <v>0</v>
      </c>
      <c r="CAC218" s="3">
        <f>[3]DB!$BZZ$238</f>
        <v>0</v>
      </c>
      <c r="CAE218" s="3">
        <f>[3]DB!$CAB$238</f>
        <v>0</v>
      </c>
      <c r="CAG218" s="3">
        <f>[3]DB!$CAD$238</f>
        <v>0</v>
      </c>
      <c r="CAI218" s="3">
        <f>[3]DB!$CAF$238</f>
        <v>0</v>
      </c>
      <c r="CAK218" s="3">
        <f>[3]DB!$CAH$238</f>
        <v>0</v>
      </c>
      <c r="CAM218" s="3">
        <f>[3]DB!$CAJ$238</f>
        <v>0</v>
      </c>
      <c r="CAO218" s="3">
        <f>[3]DB!$CAL$238</f>
        <v>0</v>
      </c>
      <c r="CAQ218" s="3">
        <f>[3]DB!$CAN$238</f>
        <v>0</v>
      </c>
      <c r="CAS218" s="3">
        <f>[3]DB!$CAP$238</f>
        <v>0</v>
      </c>
      <c r="CAU218" s="3">
        <f>[3]DB!$CAR$238</f>
        <v>0</v>
      </c>
      <c r="CAW218" s="3">
        <f>[3]DB!$CAT$238</f>
        <v>0</v>
      </c>
      <c r="CAY218" s="3">
        <f>[3]DB!$CAV$238</f>
        <v>0</v>
      </c>
      <c r="CBA218" s="3">
        <f>[3]DB!$CAX$238</f>
        <v>0</v>
      </c>
      <c r="CBC218" s="3">
        <f>[3]DB!$CAZ$238</f>
        <v>0</v>
      </c>
      <c r="CBE218" s="3">
        <f>[3]DB!$CBB$238</f>
        <v>0</v>
      </c>
      <c r="CBG218" s="3">
        <f>[3]DB!$CBD$238</f>
        <v>0</v>
      </c>
      <c r="CBI218" s="3">
        <f>[3]DB!$CBF$238</f>
        <v>0</v>
      </c>
      <c r="CBK218" s="3">
        <f>[3]DB!$CBH$238</f>
        <v>0</v>
      </c>
      <c r="CBM218" s="3">
        <f>[3]DB!$CBJ$238</f>
        <v>0</v>
      </c>
      <c r="CBO218" s="3">
        <f>[3]DB!$CBL$238</f>
        <v>0</v>
      </c>
      <c r="CBQ218" s="3">
        <f>[3]DB!$CBN$238</f>
        <v>0</v>
      </c>
      <c r="CBS218" s="3">
        <f>[3]DB!$CBP$238</f>
        <v>0</v>
      </c>
      <c r="CBU218" s="3">
        <f>[3]DB!$CBR$238</f>
        <v>0</v>
      </c>
      <c r="CBW218" s="3">
        <f>[3]DB!$CBT$238</f>
        <v>0</v>
      </c>
      <c r="CBY218" s="3">
        <f>[3]DB!$CBV$238</f>
        <v>0</v>
      </c>
      <c r="CCA218" s="3">
        <f>[3]DB!$CBX$238</f>
        <v>0</v>
      </c>
      <c r="CCC218" s="3">
        <f>[3]DB!$CBZ$238</f>
        <v>0</v>
      </c>
      <c r="CCE218" s="3">
        <f>[3]DB!$CCB$238</f>
        <v>0</v>
      </c>
      <c r="CCG218" s="3">
        <f>[3]DB!$CCD$238</f>
        <v>0</v>
      </c>
      <c r="CCI218" s="3">
        <f>[3]DB!$CCF$238</f>
        <v>0</v>
      </c>
      <c r="CCK218" s="3">
        <f>[3]DB!$CCH$238</f>
        <v>0</v>
      </c>
      <c r="CCM218" s="3">
        <f>[3]DB!$CCJ$238</f>
        <v>0</v>
      </c>
    </row>
    <row r="219" spans="2:106 1929:2047 2049:2119" ht="20.100000000000001" customHeight="1" x14ac:dyDescent="0.25">
      <c r="B219" s="168"/>
      <c r="C219" s="783"/>
      <c r="D219" s="787"/>
      <c r="E219" s="788"/>
      <c r="F219" s="186" t="s">
        <v>90</v>
      </c>
      <c r="G219" s="153" t="s">
        <v>92</v>
      </c>
      <c r="H219" s="794">
        <f>[2]DB!$F$194</f>
        <v>1</v>
      </c>
      <c r="I219" s="755"/>
      <c r="J219" s="755">
        <f>[2]DB!$H$194</f>
        <v>0</v>
      </c>
      <c r="K219" s="755"/>
      <c r="L219" s="755">
        <f>[2]DB!$J$194</f>
        <v>0</v>
      </c>
      <c r="M219" s="755"/>
      <c r="N219" s="755">
        <f>[2]DB!$L$194</f>
        <v>2</v>
      </c>
      <c r="O219" s="755"/>
      <c r="P219" s="755">
        <f>[2]DB!$N$194</f>
        <v>0</v>
      </c>
      <c r="Q219" s="755"/>
      <c r="R219" s="755">
        <f>[2]DB!$P$194</f>
        <v>1</v>
      </c>
      <c r="S219" s="755"/>
      <c r="T219" s="755">
        <f>[2]DB!$R$194</f>
        <v>0</v>
      </c>
      <c r="U219" s="755"/>
      <c r="V219" s="755">
        <f>[2]DB!$T$194</f>
        <v>2</v>
      </c>
      <c r="W219" s="755"/>
      <c r="X219" s="755">
        <f>[2]DB!$V$194</f>
        <v>0</v>
      </c>
      <c r="Y219" s="755"/>
      <c r="Z219" s="755">
        <f>[2]DB!$X$194</f>
        <v>0</v>
      </c>
      <c r="AA219" s="755"/>
      <c r="AB219" s="755">
        <f>[2]DB!$Z$194</f>
        <v>0</v>
      </c>
      <c r="AC219" s="755"/>
      <c r="AD219" s="755">
        <f>[2]DB!$AB$194</f>
        <v>1</v>
      </c>
      <c r="AE219" s="755"/>
      <c r="AF219" s="755">
        <f>[2]DB!$AD$194</f>
        <v>0</v>
      </c>
      <c r="AG219" s="755"/>
      <c r="AH219" s="755">
        <f>[2]DB!$AF$194</f>
        <v>1</v>
      </c>
      <c r="AI219" s="755"/>
      <c r="AJ219" s="755">
        <f>[2]DB!$AH$194</f>
        <v>0</v>
      </c>
      <c r="AK219" s="755"/>
      <c r="AL219" s="755">
        <f>[2]DB!$AJ$194</f>
        <v>1</v>
      </c>
      <c r="AM219" s="755"/>
      <c r="AN219" s="755">
        <f>[2]DB!$AL$194</f>
        <v>0</v>
      </c>
      <c r="AO219" s="755"/>
      <c r="AP219" s="755">
        <f>[2]DB!$AN$194</f>
        <v>0</v>
      </c>
      <c r="AQ219" s="755"/>
      <c r="AR219" s="755">
        <f>[2]DB!$AP$194</f>
        <v>0</v>
      </c>
      <c r="AS219" s="755"/>
      <c r="AT219" s="755">
        <f>[2]DB!$AR$194</f>
        <v>0</v>
      </c>
      <c r="AU219" s="755"/>
      <c r="AV219" s="755">
        <f>[2]DB!$AT$194</f>
        <v>2</v>
      </c>
      <c r="AW219" s="755"/>
      <c r="AX219" s="755">
        <f>[2]DB!$AV$194</f>
        <v>0</v>
      </c>
      <c r="AY219" s="755"/>
      <c r="AZ219" s="755">
        <f>[2]DB!$AX$194</f>
        <v>1</v>
      </c>
      <c r="BA219" s="755"/>
      <c r="BB219" s="755">
        <f>[2]DB!$AZ$194</f>
        <v>0</v>
      </c>
      <c r="BC219" s="755"/>
      <c r="BD219" s="755">
        <f>[2]DB!$BB$194</f>
        <v>1</v>
      </c>
      <c r="BE219" s="755"/>
      <c r="BF219" s="755">
        <f>[2]DB!$BD$194</f>
        <v>0</v>
      </c>
      <c r="BG219" s="755"/>
      <c r="BH219" s="755">
        <f>[2]DB!$BF$194</f>
        <v>1</v>
      </c>
      <c r="BI219" s="755"/>
      <c r="BJ219" s="755">
        <f>[2]DB!$BH$194</f>
        <v>0</v>
      </c>
      <c r="BK219" s="755"/>
      <c r="BL219" s="755">
        <f>[2]DB!$BJ$194</f>
        <v>0</v>
      </c>
      <c r="BM219" s="755"/>
      <c r="BN219" s="755">
        <f>[2]DB!$BL$194</f>
        <v>0</v>
      </c>
      <c r="BO219" s="755"/>
      <c r="BP219" s="755">
        <f>[2]DB!$BN$194</f>
        <v>0</v>
      </c>
      <c r="BQ219" s="755"/>
      <c r="BR219" s="755">
        <f>[2]DB!$BP$194</f>
        <v>2</v>
      </c>
      <c r="BS219" s="755"/>
      <c r="BT219" s="755">
        <f>[2]DB!$BR$194</f>
        <v>0</v>
      </c>
      <c r="BU219" s="755"/>
      <c r="BV219" s="755">
        <f>[2]DB!$BT$194</f>
        <v>1</v>
      </c>
      <c r="BW219" s="755"/>
      <c r="BX219" s="755">
        <f>[2]DB!$BV$194</f>
        <v>0</v>
      </c>
      <c r="BY219" s="755"/>
      <c r="BZ219" s="755">
        <f>[2]DB!$BX$194</f>
        <v>1</v>
      </c>
      <c r="CA219" s="755"/>
      <c r="CB219" s="755">
        <f>[2]DB!$BZ$194</f>
        <v>0</v>
      </c>
      <c r="CC219" s="755"/>
      <c r="CD219" s="755">
        <f>[2]DB!$CB$194</f>
        <v>1</v>
      </c>
      <c r="CE219" s="755"/>
      <c r="CF219" s="755">
        <f>[2]DB!$CD$194</f>
        <v>0</v>
      </c>
      <c r="CG219" s="755"/>
      <c r="CH219" s="755">
        <f>[2]DB!$CF$194</f>
        <v>0</v>
      </c>
      <c r="CI219" s="755"/>
      <c r="CJ219" s="755">
        <f>[2]DB!$CH$194</f>
        <v>0</v>
      </c>
      <c r="CK219" s="755"/>
      <c r="CL219" s="755">
        <f>[2]DB!$CJ$194</f>
        <v>0</v>
      </c>
      <c r="CM219" s="755"/>
      <c r="CN219" s="755">
        <f>[2]DB!$CL$194</f>
        <v>2</v>
      </c>
      <c r="CO219" s="755"/>
      <c r="CP219" s="755">
        <f>[2]DB!$CN$194</f>
        <v>0</v>
      </c>
      <c r="CQ219" s="755"/>
      <c r="CR219" s="755">
        <f>[2]DB!$CP$194</f>
        <v>1</v>
      </c>
      <c r="CS219" s="755"/>
      <c r="CT219" s="755">
        <f>[2]DB!$CR$194</f>
        <v>0</v>
      </c>
      <c r="CU219" s="755"/>
      <c r="CV219" s="755">
        <f>[2]DB!$CT$194</f>
        <v>1</v>
      </c>
      <c r="CW219" s="755"/>
      <c r="CX219" s="755">
        <f>[2]DB!$CV$194</f>
        <v>0</v>
      </c>
      <c r="CY219" s="781"/>
      <c r="CZ219" s="173"/>
      <c r="DA219" s="200"/>
      <c r="DB219" s="192"/>
    </row>
    <row r="220" spans="2:106 1929:2047 2049:2119" ht="20.100000000000001" customHeight="1" thickBot="1" x14ac:dyDescent="0.3">
      <c r="B220" s="168"/>
      <c r="C220" s="783"/>
      <c r="D220" s="787"/>
      <c r="E220" s="788"/>
      <c r="F220" s="789" t="s">
        <v>88</v>
      </c>
      <c r="G220" s="790"/>
      <c r="H220" s="752" t="str">
        <f>[2]DB!$F$195</f>
        <v>Tentative stop charge schedule at 0930H for dispersing cone cleaning. Duration time 15 mins</v>
      </c>
      <c r="I220" s="753"/>
      <c r="J220" s="753"/>
      <c r="K220" s="753"/>
      <c r="L220" s="753"/>
      <c r="M220" s="753"/>
      <c r="N220" s="753"/>
      <c r="O220" s="753"/>
      <c r="P220" s="753"/>
      <c r="Q220" s="753"/>
      <c r="R220" s="753"/>
      <c r="S220" s="753"/>
      <c r="T220" s="753"/>
      <c r="U220" s="753"/>
      <c r="V220" s="753"/>
      <c r="W220" s="753"/>
      <c r="X220" s="753"/>
      <c r="Y220" s="753"/>
      <c r="Z220" s="753"/>
      <c r="AA220" s="753"/>
      <c r="AB220" s="753"/>
      <c r="AC220" s="753"/>
      <c r="AD220" s="753"/>
      <c r="AE220" s="753"/>
      <c r="AF220" s="753"/>
      <c r="AG220" s="753"/>
      <c r="AH220" s="753"/>
      <c r="AI220" s="753"/>
      <c r="AJ220" s="753"/>
      <c r="AK220" s="753"/>
      <c r="AL220" s="753"/>
      <c r="AM220" s="753"/>
      <c r="AN220" s="753"/>
      <c r="AO220" s="753"/>
      <c r="AP220" s="753"/>
      <c r="AQ220" s="753"/>
      <c r="AR220" s="753"/>
      <c r="AS220" s="753"/>
      <c r="AT220" s="753"/>
      <c r="AU220" s="753"/>
      <c r="AV220" s="753"/>
      <c r="AW220" s="753"/>
      <c r="AX220" s="753"/>
      <c r="AY220" s="753"/>
      <c r="AZ220" s="753"/>
      <c r="BA220" s="753"/>
      <c r="BB220" s="753"/>
      <c r="BC220" s="753"/>
      <c r="BD220" s="753"/>
      <c r="BE220" s="753"/>
      <c r="BF220" s="753"/>
      <c r="BG220" s="753"/>
      <c r="BH220" s="753"/>
      <c r="BI220" s="753"/>
      <c r="BJ220" s="753"/>
      <c r="BK220" s="753"/>
      <c r="BL220" s="753"/>
      <c r="BM220" s="753"/>
      <c r="BN220" s="753"/>
      <c r="BO220" s="753"/>
      <c r="BP220" s="753"/>
      <c r="BQ220" s="753"/>
      <c r="BR220" s="753"/>
      <c r="BS220" s="753"/>
      <c r="BT220" s="753"/>
      <c r="BU220" s="753"/>
      <c r="BV220" s="753"/>
      <c r="BW220" s="753"/>
      <c r="BX220" s="753"/>
      <c r="BY220" s="753"/>
      <c r="BZ220" s="753"/>
      <c r="CA220" s="753"/>
      <c r="CB220" s="753"/>
      <c r="CC220" s="753"/>
      <c r="CD220" s="753"/>
      <c r="CE220" s="753"/>
      <c r="CF220" s="753"/>
      <c r="CG220" s="753"/>
      <c r="CH220" s="753"/>
      <c r="CI220" s="753"/>
      <c r="CJ220" s="753"/>
      <c r="CK220" s="753"/>
      <c r="CL220" s="753"/>
      <c r="CM220" s="753"/>
      <c r="CN220" s="753"/>
      <c r="CO220" s="753"/>
      <c r="CP220" s="753"/>
      <c r="CQ220" s="753"/>
      <c r="CR220" s="753"/>
      <c r="CS220" s="753"/>
      <c r="CT220" s="753"/>
      <c r="CU220" s="753"/>
      <c r="CV220" s="753"/>
      <c r="CW220" s="753"/>
      <c r="CX220" s="753"/>
      <c r="CY220" s="753"/>
      <c r="CZ220" s="754"/>
      <c r="DA220" s="200"/>
      <c r="DB220" s="192"/>
    </row>
    <row r="221" spans="2:106 1929:2047 2049:2119" ht="20.100000000000001" customHeight="1" x14ac:dyDescent="0.25">
      <c r="B221" s="168"/>
      <c r="C221" s="783"/>
      <c r="D221" s="787" t="s">
        <v>77</v>
      </c>
      <c r="E221" s="791"/>
      <c r="F221" s="182" t="s">
        <v>78</v>
      </c>
      <c r="G221" s="154" t="str">
        <f>[2]DB!$E$196</f>
        <v>UNDER REPAIR</v>
      </c>
      <c r="H221" s="220">
        <f>[2]DB!$F$196</f>
        <v>0</v>
      </c>
      <c r="I221" s="220">
        <f>[2]DB!$G$196</f>
        <v>0</v>
      </c>
      <c r="J221" s="220">
        <f>[2]DB!$H$196</f>
        <v>0</v>
      </c>
      <c r="K221" s="220">
        <f>[2]DB!$I$196</f>
        <v>0</v>
      </c>
      <c r="L221" s="220">
        <f>[2]DB!$J$196</f>
        <v>0</v>
      </c>
      <c r="M221" s="220">
        <f>[2]DB!$K$196</f>
        <v>0</v>
      </c>
      <c r="N221" s="220">
        <f>[2]DB!$L$196</f>
        <v>0</v>
      </c>
      <c r="O221" s="220">
        <f>[2]DB!$M$196</f>
        <v>0</v>
      </c>
      <c r="P221" s="220">
        <f>[2]DB!$N$196</f>
        <v>0</v>
      </c>
      <c r="Q221" s="220">
        <f>[2]DB!$O$196</f>
        <v>0</v>
      </c>
      <c r="R221" s="220">
        <f>[2]DB!$P$196</f>
        <v>0</v>
      </c>
      <c r="S221" s="220">
        <f>[2]DB!$Q$196</f>
        <v>0</v>
      </c>
      <c r="T221" s="220">
        <f>[2]DB!$R$196</f>
        <v>0</v>
      </c>
      <c r="U221" s="220">
        <f>[2]DB!$S$196</f>
        <v>0</v>
      </c>
      <c r="V221" s="220">
        <f>[2]DB!$T$196</f>
        <v>0</v>
      </c>
      <c r="W221" s="220">
        <f>[2]DB!$U$196</f>
        <v>0</v>
      </c>
      <c r="X221" s="220">
        <f>[2]DB!$V$196</f>
        <v>0</v>
      </c>
      <c r="Y221" s="220">
        <f>[2]DB!$W$196</f>
        <v>0</v>
      </c>
      <c r="Z221" s="220">
        <f>[2]DB!$X$196</f>
        <v>0</v>
      </c>
      <c r="AA221" s="220">
        <f>[2]DB!$Y$196</f>
        <v>0</v>
      </c>
      <c r="AB221" s="220">
        <f>[2]DB!$Z$196</f>
        <v>0</v>
      </c>
      <c r="AC221" s="220">
        <f>[2]DB!$AA$196</f>
        <v>0</v>
      </c>
      <c r="AD221" s="220">
        <f>[2]DB!$AB$196</f>
        <v>0</v>
      </c>
      <c r="AE221" s="220">
        <f>[2]DB!$AC$196</f>
        <v>0</v>
      </c>
      <c r="AF221" s="220">
        <f>[2]DB!$AD$196</f>
        <v>0</v>
      </c>
      <c r="AG221" s="220">
        <f>[2]DB!$AE$196</f>
        <v>0</v>
      </c>
      <c r="AH221" s="220">
        <f>[2]DB!$AF$196</f>
        <v>0</v>
      </c>
      <c r="AI221" s="220">
        <f>[2]DB!$AG$196</f>
        <v>0</v>
      </c>
      <c r="AJ221" s="220">
        <f>[2]DB!$AH$196</f>
        <v>0</v>
      </c>
      <c r="AK221" s="220">
        <f>[2]DB!$AI$196</f>
        <v>0</v>
      </c>
      <c r="AL221" s="220">
        <f>[2]DB!$AJ$196</f>
        <v>0</v>
      </c>
      <c r="AM221" s="220">
        <f>[2]DB!$AK$196</f>
        <v>0</v>
      </c>
      <c r="AN221" s="220">
        <f>[2]DB!$AL$196</f>
        <v>0</v>
      </c>
      <c r="AO221" s="220">
        <f>[2]DB!$AM$196</f>
        <v>0</v>
      </c>
      <c r="AP221" s="220">
        <f>[2]DB!$AN$196</f>
        <v>0</v>
      </c>
      <c r="AQ221" s="220">
        <f>[2]DB!$AO$196</f>
        <v>0</v>
      </c>
      <c r="AR221" s="220">
        <f>[2]DB!$AP$196</f>
        <v>0</v>
      </c>
      <c r="AS221" s="220">
        <f>[2]DB!$AQ$196</f>
        <v>0</v>
      </c>
      <c r="AT221" s="220">
        <f>[2]DB!$AR$196</f>
        <v>0</v>
      </c>
      <c r="AU221" s="220">
        <f>[2]DB!$AS$196</f>
        <v>0</v>
      </c>
      <c r="AV221" s="220">
        <f>[2]DB!$AT$196</f>
        <v>0</v>
      </c>
      <c r="AW221" s="220">
        <f>[2]DB!$AU$196</f>
        <v>0</v>
      </c>
      <c r="AX221" s="220">
        <f>[2]DB!$AV$196</f>
        <v>0</v>
      </c>
      <c r="AY221" s="220">
        <f>[2]DB!$AW$196</f>
        <v>0</v>
      </c>
      <c r="AZ221" s="220">
        <f>[2]DB!$AX$196</f>
        <v>0</v>
      </c>
      <c r="BA221" s="220">
        <f>[2]DB!$AY$196</f>
        <v>0</v>
      </c>
      <c r="BB221" s="220">
        <f>[2]DB!$AZ$196</f>
        <v>0</v>
      </c>
      <c r="BC221" s="220">
        <f>[2]DB!$BA$196</f>
        <v>0</v>
      </c>
      <c r="BD221" s="220">
        <f>[2]DB!$BB$196</f>
        <v>0</v>
      </c>
      <c r="BE221" s="220">
        <f>[2]DB!$BC$196</f>
        <v>0</v>
      </c>
      <c r="BF221" s="220">
        <f>[2]DB!$BD$196</f>
        <v>0</v>
      </c>
      <c r="BG221" s="220">
        <f>[2]DB!$BE$196</f>
        <v>0</v>
      </c>
      <c r="BH221" s="220">
        <f>[2]DB!$BF$196</f>
        <v>0</v>
      </c>
      <c r="BI221" s="220">
        <f>[2]DB!$BG$196</f>
        <v>0</v>
      </c>
      <c r="BJ221" s="220">
        <f>[2]DB!$BH$196</f>
        <v>0</v>
      </c>
      <c r="BK221" s="220">
        <f>[2]DB!$BI$196</f>
        <v>0</v>
      </c>
      <c r="BL221" s="220">
        <f>[2]DB!$BJ$196</f>
        <v>0</v>
      </c>
      <c r="BM221" s="220">
        <f>[2]DB!$BK$196</f>
        <v>0</v>
      </c>
      <c r="BN221" s="220">
        <f>[2]DB!$BL$196</f>
        <v>0</v>
      </c>
      <c r="BO221" s="220">
        <f>[2]DB!$BM$196</f>
        <v>0</v>
      </c>
      <c r="BP221" s="220">
        <f>[2]DB!$BN$196</f>
        <v>0</v>
      </c>
      <c r="BQ221" s="220">
        <f>[2]DB!$BO$196</f>
        <v>0</v>
      </c>
      <c r="BR221" s="220">
        <f>[2]DB!$BP$196</f>
        <v>0</v>
      </c>
      <c r="BS221" s="220">
        <f>[2]DB!$BQ$196</f>
        <v>0</v>
      </c>
      <c r="BT221" s="220">
        <f>[2]DB!$BR$196</f>
        <v>0</v>
      </c>
      <c r="BU221" s="220">
        <f>[2]DB!$BS$196</f>
        <v>0</v>
      </c>
      <c r="BV221" s="220">
        <f>[2]DB!$BT$196</f>
        <v>0</v>
      </c>
      <c r="BW221" s="220">
        <f>[2]DB!$BU$196</f>
        <v>0</v>
      </c>
      <c r="BX221" s="220">
        <f>[2]DB!$BV$196</f>
        <v>0</v>
      </c>
      <c r="BY221" s="220">
        <f>[2]DB!$BW$196</f>
        <v>0</v>
      </c>
      <c r="BZ221" s="220">
        <f>[2]DB!$BX$196</f>
        <v>0</v>
      </c>
      <c r="CA221" s="220">
        <f>[2]DB!$BY$196</f>
        <v>0</v>
      </c>
      <c r="CB221" s="220">
        <f>[2]DB!$BZ$196</f>
        <v>0</v>
      </c>
      <c r="CC221" s="220">
        <f>[2]DB!$CA$196</f>
        <v>0</v>
      </c>
      <c r="CD221" s="220">
        <f>[2]DB!$CB$196</f>
        <v>0</v>
      </c>
      <c r="CE221" s="220">
        <f>[2]DB!$CC$196</f>
        <v>0</v>
      </c>
      <c r="CF221" s="220">
        <f>[2]DB!$CD$196</f>
        <v>0</v>
      </c>
      <c r="CG221" s="220">
        <f>[2]DB!$CE$196</f>
        <v>0</v>
      </c>
      <c r="CH221" s="220">
        <f>[2]DB!$CF$196</f>
        <v>0</v>
      </c>
      <c r="CI221" s="220">
        <f>[2]DB!$CG$196</f>
        <v>0</v>
      </c>
      <c r="CJ221" s="220">
        <f>[2]DB!$CH$196</f>
        <v>0</v>
      </c>
      <c r="CK221" s="220">
        <f>[2]DB!$CI$196</f>
        <v>0</v>
      </c>
      <c r="CL221" s="220">
        <f>[2]DB!$CJ$196</f>
        <v>0</v>
      </c>
      <c r="CM221" s="220">
        <f>[2]DB!$CK$196</f>
        <v>0</v>
      </c>
      <c r="CN221" s="220">
        <f>[2]DB!$CL$196</f>
        <v>0</v>
      </c>
      <c r="CO221" s="220">
        <f>[2]DB!$CM$196</f>
        <v>0</v>
      </c>
      <c r="CP221" s="220">
        <f>[2]DB!$CN$196</f>
        <v>0</v>
      </c>
      <c r="CQ221" s="220">
        <f>[2]DB!$CO$196</f>
        <v>0</v>
      </c>
      <c r="CR221" s="220">
        <f>[2]DB!$CP$196</f>
        <v>0</v>
      </c>
      <c r="CS221" s="220">
        <f>[2]DB!$CQ$196</f>
        <v>0</v>
      </c>
      <c r="CT221" s="220">
        <f>[2]DB!$CR$196</f>
        <v>0</v>
      </c>
      <c r="CU221" s="220">
        <f>[2]DB!$CS$196</f>
        <v>0</v>
      </c>
      <c r="CV221" s="220">
        <f>[2]DB!$CT$196</f>
        <v>0</v>
      </c>
      <c r="CW221" s="220">
        <f>[2]DB!$CU$196</f>
        <v>0</v>
      </c>
      <c r="CX221" s="220">
        <f>[2]DB!$CV$196</f>
        <v>0</v>
      </c>
      <c r="CY221" s="221">
        <f>[2]DB!$CW$196</f>
        <v>0</v>
      </c>
      <c r="CZ221" s="222"/>
      <c r="DA221" s="200"/>
      <c r="DB221" s="192"/>
    </row>
    <row r="222" spans="2:106 1929:2047 2049:2119" ht="20.100000000000001" customHeight="1" x14ac:dyDescent="0.25">
      <c r="B222" s="168"/>
      <c r="C222" s="783"/>
      <c r="D222" s="787"/>
      <c r="E222" s="791"/>
      <c r="F222" s="183" t="s">
        <v>79</v>
      </c>
      <c r="G222" s="155" t="str">
        <f>[2]DB!$E$197</f>
        <v>OPERATING</v>
      </c>
      <c r="H222" s="162">
        <f>[2]DB!$F$197</f>
        <v>0</v>
      </c>
      <c r="I222" s="163">
        <f>[2]DB!$G$197</f>
        <v>0</v>
      </c>
      <c r="J222" s="163">
        <f>[2]DB!$H$197</f>
        <v>0</v>
      </c>
      <c r="K222" s="163">
        <f>[2]DB!$I$197</f>
        <v>0</v>
      </c>
      <c r="L222" s="163">
        <f>[2]DB!$J$197</f>
        <v>0</v>
      </c>
      <c r="M222" s="163">
        <f>[2]DB!$K$197</f>
        <v>0</v>
      </c>
      <c r="N222" s="163">
        <f>[2]DB!$L$197</f>
        <v>0</v>
      </c>
      <c r="O222" s="163">
        <f>[2]DB!$M$197</f>
        <v>0</v>
      </c>
      <c r="P222" s="163">
        <f>[2]DB!$N$197</f>
        <v>0</v>
      </c>
      <c r="Q222" s="163">
        <f>[2]DB!$O$197</f>
        <v>0</v>
      </c>
      <c r="R222" s="163">
        <f>[2]DB!$P$197</f>
        <v>0</v>
      </c>
      <c r="S222" s="163">
        <f>[2]DB!$Q$197</f>
        <v>0</v>
      </c>
      <c r="T222" s="163">
        <f>[2]DB!$R$197</f>
        <v>0</v>
      </c>
      <c r="U222" s="163">
        <f>[2]DB!$S$197</f>
        <v>0</v>
      </c>
      <c r="V222" s="163">
        <f>[2]DB!$T$197</f>
        <v>0</v>
      </c>
      <c r="W222" s="163">
        <f>[2]DB!$U$197</f>
        <v>0</v>
      </c>
      <c r="X222" s="163">
        <f>[2]DB!$V$197</f>
        <v>0</v>
      </c>
      <c r="Y222" s="163">
        <f>[2]DB!$W$197</f>
        <v>0</v>
      </c>
      <c r="Z222" s="163">
        <f>[2]DB!$X$197</f>
        <v>0</v>
      </c>
      <c r="AA222" s="163">
        <f>[2]DB!$Y$197</f>
        <v>0</v>
      </c>
      <c r="AB222" s="163">
        <f>[2]DB!$Z$197</f>
        <v>0</v>
      </c>
      <c r="AC222" s="163">
        <f>[2]DB!$AA$197</f>
        <v>0</v>
      </c>
      <c r="AD222" s="163">
        <f>[2]DB!$AB$197</f>
        <v>0</v>
      </c>
      <c r="AE222" s="163" t="str">
        <f>[2]DB!$AC$197</f>
        <v>s</v>
      </c>
      <c r="AF222" s="163" t="str">
        <f>[2]DB!$AD$197</f>
        <v>s</v>
      </c>
      <c r="AG222" s="163" t="str">
        <f>[2]DB!$AE$197</f>
        <v>s</v>
      </c>
      <c r="AH222" s="163" t="str">
        <f>[2]DB!$AF$197</f>
        <v>s</v>
      </c>
      <c r="AI222" s="163">
        <f>[2]DB!$AG$197</f>
        <v>0</v>
      </c>
      <c r="AJ222" s="163" t="str">
        <f>[2]DB!$AH$197</f>
        <v>s</v>
      </c>
      <c r="AK222" s="163" t="str">
        <f>[2]DB!$AI$197</f>
        <v>s</v>
      </c>
      <c r="AL222" s="163" t="str">
        <f>[2]DB!$AJ$197</f>
        <v>s</v>
      </c>
      <c r="AM222" s="163">
        <f>[2]DB!$AK$197</f>
        <v>0</v>
      </c>
      <c r="AN222" s="163" t="str">
        <f>[2]DB!$AL$197</f>
        <v>s</v>
      </c>
      <c r="AO222" s="163" t="str">
        <f>[2]DB!$AM$197</f>
        <v>s</v>
      </c>
      <c r="AP222" s="163" t="str">
        <f>[2]DB!$AN$197</f>
        <v>s</v>
      </c>
      <c r="AQ222" s="163">
        <f>[2]DB!$AO$197</f>
        <v>0</v>
      </c>
      <c r="AR222" s="163" t="str">
        <f>[2]DB!$AP$197</f>
        <v>s</v>
      </c>
      <c r="AS222" s="163" t="str">
        <f>[2]DB!$AQ$197</f>
        <v>s</v>
      </c>
      <c r="AT222" s="163" t="str">
        <f>[2]DB!$AR$197</f>
        <v>s</v>
      </c>
      <c r="AU222" s="163">
        <f>[2]DB!$AS$197</f>
        <v>0</v>
      </c>
      <c r="AV222" s="163">
        <f>[2]DB!$AT$197</f>
        <v>0</v>
      </c>
      <c r="AW222" s="163" t="str">
        <f>[2]DB!$AU$197</f>
        <v>c</v>
      </c>
      <c r="AX222" s="163" t="str">
        <f>[2]DB!$AV$197</f>
        <v>c</v>
      </c>
      <c r="AY222" s="163" t="str">
        <f>[2]DB!$AW$197</f>
        <v>c</v>
      </c>
      <c r="AZ222" s="163" t="str">
        <f>[2]DB!$AX$197</f>
        <v>c</v>
      </c>
      <c r="BA222" s="163" t="str">
        <f>[2]DB!$AY$197</f>
        <v>c</v>
      </c>
      <c r="BB222" s="163" t="str">
        <f>[2]DB!$AZ$197</f>
        <v>c</v>
      </c>
      <c r="BC222" s="163" t="str">
        <f>[2]DB!$BA$197</f>
        <v>c</v>
      </c>
      <c r="BD222" s="163" t="str">
        <f>[2]DB!$BB$197</f>
        <v>c</v>
      </c>
      <c r="BE222" s="163" t="str">
        <f>[2]DB!$BC$197</f>
        <v>c</v>
      </c>
      <c r="BF222" s="163" t="str">
        <f>[2]DB!$BD$197</f>
        <v>c</v>
      </c>
      <c r="BG222" s="163" t="str">
        <f>[2]DB!$BE$197</f>
        <v>c</v>
      </c>
      <c r="BH222" s="163" t="str">
        <f>[2]DB!$BF$197</f>
        <v>c</v>
      </c>
      <c r="BI222" s="163" t="str">
        <f>[2]DB!$BG$197</f>
        <v>c</v>
      </c>
      <c r="BJ222" s="163" t="str">
        <f>[2]DB!$BH$197</f>
        <v>c</v>
      </c>
      <c r="BK222" s="163" t="str">
        <f>[2]DB!$BI$197</f>
        <v>c</v>
      </c>
      <c r="BL222" s="163" t="str">
        <f>[2]DB!$BJ$197</f>
        <v>c</v>
      </c>
      <c r="BM222" s="163">
        <f>[2]DB!$BK$197</f>
        <v>0</v>
      </c>
      <c r="BN222" s="163">
        <f>[2]DB!$BL$197</f>
        <v>0</v>
      </c>
      <c r="BO222" s="163">
        <f>[2]DB!$BM$197</f>
        <v>0</v>
      </c>
      <c r="BP222" s="163">
        <f>[2]DB!$BN$197</f>
        <v>0</v>
      </c>
      <c r="BQ222" s="163">
        <f>[2]DB!$BO$197</f>
        <v>0</v>
      </c>
      <c r="BR222" s="163">
        <f>[2]DB!$BP$197</f>
        <v>0</v>
      </c>
      <c r="BS222" s="163">
        <f>[2]DB!$BQ$197</f>
        <v>0</v>
      </c>
      <c r="BT222" s="163">
        <f>[2]DB!$BR$197</f>
        <v>0</v>
      </c>
      <c r="BU222" s="163">
        <f>[2]DB!$BS$197</f>
        <v>0</v>
      </c>
      <c r="BV222" s="163">
        <f>[2]DB!$BT$197</f>
        <v>0</v>
      </c>
      <c r="BW222" s="163">
        <f>[2]DB!$BU$197</f>
        <v>0</v>
      </c>
      <c r="BX222" s="163">
        <f>[2]DB!$BV$197</f>
        <v>0</v>
      </c>
      <c r="BY222" s="163">
        <f>[2]DB!$BW$197</f>
        <v>0</v>
      </c>
      <c r="BZ222" s="163">
        <f>[2]DB!$BX$197</f>
        <v>0</v>
      </c>
      <c r="CA222" s="163">
        <f>[2]DB!$BY$197</f>
        <v>0</v>
      </c>
      <c r="CB222" s="163">
        <f>[2]DB!$BZ$197</f>
        <v>0</v>
      </c>
      <c r="CC222" s="163">
        <f>[2]DB!$CA$197</f>
        <v>0</v>
      </c>
      <c r="CD222" s="163">
        <f>[2]DB!$CB$197</f>
        <v>0</v>
      </c>
      <c r="CE222" s="163">
        <f>[2]DB!$CC$197</f>
        <v>0</v>
      </c>
      <c r="CF222" s="163" t="str">
        <f>[2]DB!$CD$197</f>
        <v>s</v>
      </c>
      <c r="CG222" s="163" t="str">
        <f>[2]DB!$CE$197</f>
        <v>s</v>
      </c>
      <c r="CH222" s="163" t="str">
        <f>[2]DB!$CF$197</f>
        <v>s</v>
      </c>
      <c r="CI222" s="163" t="str">
        <f>[2]DB!$CG$197</f>
        <v>s</v>
      </c>
      <c r="CJ222" s="163">
        <f>[2]DB!$CH$197</f>
        <v>0</v>
      </c>
      <c r="CK222" s="163" t="str">
        <f>[2]DB!$CI$197</f>
        <v>s</v>
      </c>
      <c r="CL222" s="163" t="str">
        <f>[2]DB!$CJ$197</f>
        <v>s</v>
      </c>
      <c r="CM222" s="163" t="str">
        <f>[2]DB!$CK$197</f>
        <v>s</v>
      </c>
      <c r="CN222" s="163">
        <f>[2]DB!$CL$197</f>
        <v>0</v>
      </c>
      <c r="CO222" s="163" t="str">
        <f>[2]DB!$CM$197</f>
        <v>s</v>
      </c>
      <c r="CP222" s="163" t="str">
        <f>[2]DB!$CN$197</f>
        <v>s</v>
      </c>
      <c r="CQ222" s="163" t="str">
        <f>[2]DB!$CO$197</f>
        <v>s</v>
      </c>
      <c r="CR222" s="163">
        <f>[2]DB!$CP$197</f>
        <v>0</v>
      </c>
      <c r="CS222" s="163" t="str">
        <f>[2]DB!$CQ$197</f>
        <v>s</v>
      </c>
      <c r="CT222" s="163" t="str">
        <f>[2]DB!$CR$197</f>
        <v>s</v>
      </c>
      <c r="CU222" s="163" t="str">
        <f>[2]DB!$CS$197</f>
        <v>s</v>
      </c>
      <c r="CV222" s="163">
        <f>[2]DB!$CT$197</f>
        <v>0</v>
      </c>
      <c r="CW222" s="163">
        <f>[2]DB!$CU$197</f>
        <v>0</v>
      </c>
      <c r="CX222" s="163" t="str">
        <f>[2]DB!$CV$197</f>
        <v>c</v>
      </c>
      <c r="CY222" s="169" t="str">
        <f>[2]DB!$CW$197</f>
        <v>c</v>
      </c>
      <c r="CZ222" s="174"/>
      <c r="DA222" s="200"/>
      <c r="DB222" s="192"/>
    </row>
    <row r="223" spans="2:106 1929:2047 2049:2119" ht="20.100000000000001" customHeight="1" x14ac:dyDescent="0.25">
      <c r="B223" s="168"/>
      <c r="C223" s="783"/>
      <c r="D223" s="787"/>
      <c r="E223" s="791"/>
      <c r="F223" s="183" t="s">
        <v>80</v>
      </c>
      <c r="G223" s="155" t="str">
        <f>[2]DB!$E$198</f>
        <v>OPERATING</v>
      </c>
      <c r="H223" s="162" t="str">
        <f>[2]DB!$F$198</f>
        <v>s</v>
      </c>
      <c r="I223" s="163" t="str">
        <f>[2]DB!$G$198</f>
        <v>s</v>
      </c>
      <c r="J223" s="163" t="str">
        <f>[2]DB!$H$198</f>
        <v>s</v>
      </c>
      <c r="K223" s="163">
        <f>[2]DB!$I$198</f>
        <v>0</v>
      </c>
      <c r="L223" s="163">
        <f>[2]DB!$J$198</f>
        <v>0</v>
      </c>
      <c r="M223" s="163" t="str">
        <f>[2]DB!$K$198</f>
        <v>c</v>
      </c>
      <c r="N223" s="163" t="str">
        <f>[2]DB!$L$198</f>
        <v>c</v>
      </c>
      <c r="O223" s="163" t="str">
        <f>[2]DB!$M$198</f>
        <v>c</v>
      </c>
      <c r="P223" s="163" t="str">
        <f>[2]DB!$N$198</f>
        <v>c</v>
      </c>
      <c r="Q223" s="163" t="str">
        <f>[2]DB!$O$198</f>
        <v>c</v>
      </c>
      <c r="R223" s="163" t="str">
        <f>[2]DB!$P$198</f>
        <v>c</v>
      </c>
      <c r="S223" s="163" t="str">
        <f>[2]DB!$Q$198</f>
        <v>c</v>
      </c>
      <c r="T223" s="163" t="str">
        <f>[2]DB!$R$198</f>
        <v>c</v>
      </c>
      <c r="U223" s="163" t="str">
        <f>[2]DB!$S$198</f>
        <v>c</v>
      </c>
      <c r="V223" s="163" t="str">
        <f>[2]DB!$T$198</f>
        <v>c</v>
      </c>
      <c r="W223" s="163" t="str">
        <f>[2]DB!$U$198</f>
        <v>c</v>
      </c>
      <c r="X223" s="163" t="str">
        <f>[2]DB!$V$198</f>
        <v>c</v>
      </c>
      <c r="Y223" s="163" t="str">
        <f>[2]DB!$W$198</f>
        <v>c</v>
      </c>
      <c r="Z223" s="163" t="str">
        <f>[2]DB!$X$198</f>
        <v>c</v>
      </c>
      <c r="AA223" s="163" t="str">
        <f>[2]DB!$Y$198</f>
        <v>c</v>
      </c>
      <c r="AB223" s="163" t="str">
        <f>[2]DB!$Z$198</f>
        <v>c</v>
      </c>
      <c r="AC223" s="163">
        <f>[2]DB!$AA$198</f>
        <v>0</v>
      </c>
      <c r="AD223" s="163">
        <f>[2]DB!$AB$198</f>
        <v>0</v>
      </c>
      <c r="AE223" s="163">
        <f>[2]DB!$AC$198</f>
        <v>0</v>
      </c>
      <c r="AF223" s="163">
        <f>[2]DB!$AD$198</f>
        <v>0</v>
      </c>
      <c r="AG223" s="163">
        <f>[2]DB!$AE$198</f>
        <v>0</v>
      </c>
      <c r="AH223" s="163">
        <f>[2]DB!$AF$198</f>
        <v>0</v>
      </c>
      <c r="AI223" s="163">
        <f>[2]DB!$AG$198</f>
        <v>0</v>
      </c>
      <c r="AJ223" s="163">
        <f>[2]DB!$AH$198</f>
        <v>0</v>
      </c>
      <c r="AK223" s="163">
        <f>[2]DB!$AI$198</f>
        <v>0</v>
      </c>
      <c r="AL223" s="163">
        <f>[2]DB!$AJ$198</f>
        <v>0</v>
      </c>
      <c r="AM223" s="163">
        <f>[2]DB!$AK$198</f>
        <v>0</v>
      </c>
      <c r="AN223" s="163">
        <f>[2]DB!$AL$198</f>
        <v>0</v>
      </c>
      <c r="AO223" s="163">
        <f>[2]DB!$AM$198</f>
        <v>0</v>
      </c>
      <c r="AP223" s="163">
        <f>[2]DB!$AN$198</f>
        <v>0</v>
      </c>
      <c r="AQ223" s="163">
        <f>[2]DB!$AO$198</f>
        <v>0</v>
      </c>
      <c r="AR223" s="163">
        <f>[2]DB!$AP$198</f>
        <v>0</v>
      </c>
      <c r="AS223" s="163">
        <f>[2]DB!$AQ$198</f>
        <v>0</v>
      </c>
      <c r="AT223" s="163">
        <f>[2]DB!$AR$198</f>
        <v>0</v>
      </c>
      <c r="AU223" s="163">
        <f>[2]DB!$AS$198</f>
        <v>0</v>
      </c>
      <c r="AV223" s="163">
        <f>[2]DB!$AT$198</f>
        <v>0</v>
      </c>
      <c r="AW223" s="163" t="str">
        <f>[2]DB!$AU$198</f>
        <v>s</v>
      </c>
      <c r="AX223" s="163" t="str">
        <f>[2]DB!$AV$198</f>
        <v>s</v>
      </c>
      <c r="AY223" s="163" t="str">
        <f>[2]DB!$AW$198</f>
        <v>s</v>
      </c>
      <c r="AZ223" s="163" t="str">
        <f>[2]DB!$AX$198</f>
        <v>s</v>
      </c>
      <c r="BA223" s="163">
        <f>[2]DB!$AY$198</f>
        <v>0</v>
      </c>
      <c r="BB223" s="163" t="str">
        <f>[2]DB!$AZ$198</f>
        <v>s</v>
      </c>
      <c r="BC223" s="163" t="str">
        <f>[2]DB!$BA$198</f>
        <v>s</v>
      </c>
      <c r="BD223" s="163" t="str">
        <f>[2]DB!$BB$198</f>
        <v>s</v>
      </c>
      <c r="BE223" s="163">
        <f>[2]DB!$BC$198</f>
        <v>0</v>
      </c>
      <c r="BF223" s="163" t="str">
        <f>[2]DB!$BD$198</f>
        <v>s</v>
      </c>
      <c r="BG223" s="163" t="str">
        <f>[2]DB!$BE$198</f>
        <v>s</v>
      </c>
      <c r="BH223" s="163" t="str">
        <f>[2]DB!$BF$198</f>
        <v>s</v>
      </c>
      <c r="BI223" s="163">
        <f>[2]DB!$BG$198</f>
        <v>0</v>
      </c>
      <c r="BJ223" s="163">
        <f>[2]DB!$BH$198</f>
        <v>0</v>
      </c>
      <c r="BK223" s="163" t="str">
        <f>[2]DB!$BI$198</f>
        <v>c</v>
      </c>
      <c r="BL223" s="163" t="str">
        <f>[2]DB!$BJ$198</f>
        <v>c</v>
      </c>
      <c r="BM223" s="163" t="str">
        <f>[2]DB!$BK$198</f>
        <v>c</v>
      </c>
      <c r="BN223" s="163" t="str">
        <f>[2]DB!$BL$198</f>
        <v>c</v>
      </c>
      <c r="BO223" s="163" t="str">
        <f>[2]DB!$BM$198</f>
        <v>c</v>
      </c>
      <c r="BP223" s="163" t="str">
        <f>[2]DB!$BN$198</f>
        <v>c</v>
      </c>
      <c r="BQ223" s="163" t="str">
        <f>[2]DB!$BO$198</f>
        <v>c</v>
      </c>
      <c r="BR223" s="163" t="str">
        <f>[2]DB!$BP$198</f>
        <v>c</v>
      </c>
      <c r="BS223" s="163" t="str">
        <f>[2]DB!$BQ$198</f>
        <v>c</v>
      </c>
      <c r="BT223" s="163" t="str">
        <f>[2]DB!$BR$198</f>
        <v>c</v>
      </c>
      <c r="BU223" s="163" t="str">
        <f>[2]DB!$BS$198</f>
        <v>c</v>
      </c>
      <c r="BV223" s="163" t="str">
        <f>[2]DB!$BT$198</f>
        <v>c</v>
      </c>
      <c r="BW223" s="163" t="str">
        <f>[2]DB!$BU$198</f>
        <v>c</v>
      </c>
      <c r="BX223" s="163" t="str">
        <f>[2]DB!$BV$198</f>
        <v>c</v>
      </c>
      <c r="BY223" s="163" t="str">
        <f>[2]DB!$BW$198</f>
        <v>c</v>
      </c>
      <c r="BZ223" s="163" t="str">
        <f>[2]DB!$BX$198</f>
        <v>c</v>
      </c>
      <c r="CA223" s="163">
        <f>[2]DB!$BY$198</f>
        <v>0</v>
      </c>
      <c r="CB223" s="163">
        <f>[2]DB!$BZ$198</f>
        <v>0</v>
      </c>
      <c r="CC223" s="163">
        <f>[2]DB!$CA$198</f>
        <v>0</v>
      </c>
      <c r="CD223" s="163">
        <f>[2]DB!$CB$198</f>
        <v>0</v>
      </c>
      <c r="CE223" s="163">
        <f>[2]DB!$CC$198</f>
        <v>0</v>
      </c>
      <c r="CF223" s="163">
        <f>[2]DB!$CD$198</f>
        <v>0</v>
      </c>
      <c r="CG223" s="163">
        <f>[2]DB!$CE$198</f>
        <v>0</v>
      </c>
      <c r="CH223" s="163">
        <f>[2]DB!$CF$198</f>
        <v>0</v>
      </c>
      <c r="CI223" s="163">
        <f>[2]DB!$CG$198</f>
        <v>0</v>
      </c>
      <c r="CJ223" s="163">
        <f>[2]DB!$CH$198</f>
        <v>0</v>
      </c>
      <c r="CK223" s="163">
        <f>[2]DB!$CI$198</f>
        <v>0</v>
      </c>
      <c r="CL223" s="163">
        <f>[2]DB!$CJ$198</f>
        <v>0</v>
      </c>
      <c r="CM223" s="163">
        <f>[2]DB!$CK$198</f>
        <v>0</v>
      </c>
      <c r="CN223" s="163">
        <f>[2]DB!$CL$198</f>
        <v>0</v>
      </c>
      <c r="CO223" s="163">
        <f>[2]DB!$CM$198</f>
        <v>0</v>
      </c>
      <c r="CP223" s="163">
        <f>[2]DB!$CN$198</f>
        <v>0</v>
      </c>
      <c r="CQ223" s="163">
        <f>[2]DB!$CO$198</f>
        <v>0</v>
      </c>
      <c r="CR223" s="163">
        <f>[2]DB!$CP$198</f>
        <v>0</v>
      </c>
      <c r="CS223" s="163">
        <f>[2]DB!$CQ$198</f>
        <v>0</v>
      </c>
      <c r="CT223" s="163">
        <f>[2]DB!$CR$198</f>
        <v>0</v>
      </c>
      <c r="CU223" s="163">
        <f>[2]DB!$CS$198</f>
        <v>0</v>
      </c>
      <c r="CV223" s="163">
        <f>[2]DB!$CT$198</f>
        <v>0</v>
      </c>
      <c r="CW223" s="163">
        <f>[2]DB!$CU$198</f>
        <v>0</v>
      </c>
      <c r="CX223" s="163">
        <f>[2]DB!$CV$198</f>
        <v>0</v>
      </c>
      <c r="CY223" s="169">
        <f>[2]DB!$CW$198</f>
        <v>0</v>
      </c>
      <c r="CZ223" s="174"/>
      <c r="DA223" s="200"/>
      <c r="DB223" s="192"/>
    </row>
    <row r="224" spans="2:106 1929:2047 2049:2119" ht="20.100000000000001" customHeight="1" x14ac:dyDescent="0.25">
      <c r="B224" s="168"/>
      <c r="C224" s="783"/>
      <c r="D224" s="787"/>
      <c r="E224" s="791"/>
      <c r="F224" s="183" t="s">
        <v>81</v>
      </c>
      <c r="G224" s="155" t="str">
        <f>[2]DB!$E$199</f>
        <v>OPERATING</v>
      </c>
      <c r="H224" s="217">
        <f>[2]DB!$F$199</f>
        <v>0</v>
      </c>
      <c r="I224" s="217">
        <f>[2]DB!$G$199</f>
        <v>0</v>
      </c>
      <c r="J224" s="217">
        <f>[2]DB!$H$199</f>
        <v>0</v>
      </c>
      <c r="K224" s="217">
        <f>[2]DB!$I$199</f>
        <v>0</v>
      </c>
      <c r="L224" s="217">
        <f>[2]DB!$J$199</f>
        <v>0</v>
      </c>
      <c r="M224" s="217" t="str">
        <f>[2]DB!$K$199</f>
        <v>s</v>
      </c>
      <c r="N224" s="217" t="str">
        <f>[2]DB!$L$199</f>
        <v>s</v>
      </c>
      <c r="O224" s="217" t="str">
        <f>[2]DB!$M$199</f>
        <v>s</v>
      </c>
      <c r="P224" s="217" t="str">
        <f>[2]DB!$N$199</f>
        <v>s</v>
      </c>
      <c r="Q224" s="217">
        <f>[2]DB!$O$199</f>
        <v>0</v>
      </c>
      <c r="R224" s="217" t="str">
        <f>[2]DB!$P$199</f>
        <v>s</v>
      </c>
      <c r="S224" s="217" t="str">
        <f>[2]DB!$Q$199</f>
        <v>s</v>
      </c>
      <c r="T224" s="217" t="str">
        <f>[2]DB!$R$199</f>
        <v>s</v>
      </c>
      <c r="U224" s="217">
        <f>[2]DB!$S$199</f>
        <v>0</v>
      </c>
      <c r="V224" s="217" t="str">
        <f>[2]DB!$T$199</f>
        <v>s</v>
      </c>
      <c r="W224" s="217" t="str">
        <f>[2]DB!$U$199</f>
        <v>s</v>
      </c>
      <c r="X224" s="217" t="str">
        <f>[2]DB!$V$199</f>
        <v>s</v>
      </c>
      <c r="Y224" s="217">
        <f>[2]DB!$W$199</f>
        <v>0</v>
      </c>
      <c r="Z224" s="217" t="str">
        <f>[2]DB!$X$199</f>
        <v>s</v>
      </c>
      <c r="AA224" s="217" t="str">
        <f>[2]DB!$Y$199</f>
        <v>s</v>
      </c>
      <c r="AB224" s="217" t="str">
        <f>[2]DB!$Z$199</f>
        <v>s</v>
      </c>
      <c r="AC224" s="217">
        <f>[2]DB!$AA$199</f>
        <v>0</v>
      </c>
      <c r="AD224" s="217">
        <f>[2]DB!$AB$199</f>
        <v>0</v>
      </c>
      <c r="AE224" s="217" t="str">
        <f>[2]DB!$AC$199</f>
        <v>c</v>
      </c>
      <c r="AF224" s="217" t="str">
        <f>[2]DB!$AD$199</f>
        <v>c</v>
      </c>
      <c r="AG224" s="217" t="str">
        <f>[2]DB!$AE$199</f>
        <v>c</v>
      </c>
      <c r="AH224" s="217" t="str">
        <f>[2]DB!$AF$199</f>
        <v>c</v>
      </c>
      <c r="AI224" s="217" t="str">
        <f>[2]DB!$AG$199</f>
        <v>c</v>
      </c>
      <c r="AJ224" s="217" t="str">
        <f>[2]DB!$AH$199</f>
        <v>c</v>
      </c>
      <c r="AK224" s="217" t="str">
        <f>[2]DB!$AI$199</f>
        <v>c</v>
      </c>
      <c r="AL224" s="217" t="str">
        <f>[2]DB!$AJ$199</f>
        <v>c</v>
      </c>
      <c r="AM224" s="217" t="str">
        <f>[2]DB!$AK$199</f>
        <v>c</v>
      </c>
      <c r="AN224" s="217" t="str">
        <f>[2]DB!$AL$199</f>
        <v>c</v>
      </c>
      <c r="AO224" s="217" t="str">
        <f>[2]DB!$AM$199</f>
        <v>c</v>
      </c>
      <c r="AP224" s="217" t="str">
        <f>[2]DB!$AN$199</f>
        <v>c</v>
      </c>
      <c r="AQ224" s="217" t="str">
        <f>[2]DB!$AO$199</f>
        <v>c</v>
      </c>
      <c r="AR224" s="217" t="str">
        <f>[2]DB!$AP$199</f>
        <v>c</v>
      </c>
      <c r="AS224" s="217" t="str">
        <f>[2]DB!$AQ$199</f>
        <v>c</v>
      </c>
      <c r="AT224" s="217" t="str">
        <f>[2]DB!$AR$199</f>
        <v>c</v>
      </c>
      <c r="AU224" s="217">
        <f>[2]DB!$AS$199</f>
        <v>0</v>
      </c>
      <c r="AV224" s="217">
        <f>[2]DB!$AT$199</f>
        <v>0</v>
      </c>
      <c r="AW224" s="217">
        <f>[2]DB!$AU$199</f>
        <v>0</v>
      </c>
      <c r="AX224" s="217">
        <f>[2]DB!$AV$199</f>
        <v>0</v>
      </c>
      <c r="AY224" s="217">
        <f>[2]DB!$AW$199</f>
        <v>0</v>
      </c>
      <c r="AZ224" s="217">
        <f>[2]DB!$AX$199</f>
        <v>0</v>
      </c>
      <c r="BA224" s="217">
        <f>[2]DB!$AY$199</f>
        <v>0</v>
      </c>
      <c r="BB224" s="217">
        <f>[2]DB!$AZ$199</f>
        <v>0</v>
      </c>
      <c r="BC224" s="217">
        <f>[2]DB!$BA$199</f>
        <v>0</v>
      </c>
      <c r="BD224" s="217">
        <f>[2]DB!$BB$199</f>
        <v>0</v>
      </c>
      <c r="BE224" s="217">
        <f>[2]DB!$BC$199</f>
        <v>0</v>
      </c>
      <c r="BF224" s="217">
        <f>[2]DB!$BD$199</f>
        <v>0</v>
      </c>
      <c r="BG224" s="217">
        <f>[2]DB!$BE$199</f>
        <v>0</v>
      </c>
      <c r="BH224" s="217">
        <f>[2]DB!$BF$199</f>
        <v>0</v>
      </c>
      <c r="BI224" s="217">
        <f>[2]DB!$BG$199</f>
        <v>0</v>
      </c>
      <c r="BJ224" s="217">
        <f>[2]DB!$BH$199</f>
        <v>0</v>
      </c>
      <c r="BK224" s="217">
        <f>[2]DB!$BI$199</f>
        <v>0</v>
      </c>
      <c r="BL224" s="217">
        <f>[2]DB!$BJ$199</f>
        <v>0</v>
      </c>
      <c r="BM224" s="217">
        <f>[2]DB!$BK$199</f>
        <v>0</v>
      </c>
      <c r="BN224" s="217" t="str">
        <f>[2]DB!$BL$199</f>
        <v>s</v>
      </c>
      <c r="BO224" s="217" t="str">
        <f>[2]DB!$BM$199</f>
        <v>s</v>
      </c>
      <c r="BP224" s="217" t="str">
        <f>[2]DB!$BN$199</f>
        <v>s</v>
      </c>
      <c r="BQ224" s="217" t="str">
        <f>[2]DB!$BO$199</f>
        <v>s</v>
      </c>
      <c r="BR224" s="217">
        <f>[2]DB!$BP$199</f>
        <v>0</v>
      </c>
      <c r="BS224" s="217" t="str">
        <f>[2]DB!$BQ$199</f>
        <v>s</v>
      </c>
      <c r="BT224" s="217" t="str">
        <f>[2]DB!$BR$199</f>
        <v>s</v>
      </c>
      <c r="BU224" s="217" t="str">
        <f>[2]DB!$BS$199</f>
        <v>s</v>
      </c>
      <c r="BV224" s="217">
        <f>[2]DB!$BT$199</f>
        <v>0</v>
      </c>
      <c r="BW224" s="217" t="str">
        <f>[2]DB!$BU$199</f>
        <v>s</v>
      </c>
      <c r="BX224" s="217" t="str">
        <f>[2]DB!$BV$199</f>
        <v>s</v>
      </c>
      <c r="BY224" s="217" t="str">
        <f>[2]DB!$BW$199</f>
        <v>s</v>
      </c>
      <c r="BZ224" s="217">
        <f>[2]DB!$BX$199</f>
        <v>0</v>
      </c>
      <c r="CA224" s="217" t="str">
        <f>[2]DB!$BY$199</f>
        <v>s</v>
      </c>
      <c r="CB224" s="217" t="str">
        <f>[2]DB!$BZ$199</f>
        <v>s</v>
      </c>
      <c r="CC224" s="217" t="str">
        <f>[2]DB!$CA$199</f>
        <v>s</v>
      </c>
      <c r="CD224" s="217">
        <f>[2]DB!$CB$199</f>
        <v>0</v>
      </c>
      <c r="CE224" s="217">
        <f>[2]DB!$CC$199</f>
        <v>0</v>
      </c>
      <c r="CF224" s="217" t="str">
        <f>[2]DB!$CD$199</f>
        <v>c</v>
      </c>
      <c r="CG224" s="217" t="str">
        <f>[2]DB!$CE$199</f>
        <v>c</v>
      </c>
      <c r="CH224" s="217" t="str">
        <f>[2]DB!$CF$199</f>
        <v>c</v>
      </c>
      <c r="CI224" s="217" t="str">
        <f>[2]DB!$CG$199</f>
        <v>c</v>
      </c>
      <c r="CJ224" s="217" t="str">
        <f>[2]DB!$CH$199</f>
        <v>c</v>
      </c>
      <c r="CK224" s="217" t="str">
        <f>[2]DB!$CI$199</f>
        <v>c</v>
      </c>
      <c r="CL224" s="217" t="str">
        <f>[2]DB!$CJ$199</f>
        <v>c</v>
      </c>
      <c r="CM224" s="217" t="str">
        <f>[2]DB!$CK$199</f>
        <v>c</v>
      </c>
      <c r="CN224" s="217" t="str">
        <f>[2]DB!$CL$199</f>
        <v>c</v>
      </c>
      <c r="CO224" s="217" t="str">
        <f>[2]DB!$CM$199</f>
        <v>c</v>
      </c>
      <c r="CP224" s="217" t="str">
        <f>[2]DB!$CN$199</f>
        <v>c</v>
      </c>
      <c r="CQ224" s="217" t="str">
        <f>[2]DB!$CO$199</f>
        <v>c</v>
      </c>
      <c r="CR224" s="217" t="str">
        <f>[2]DB!$CP$199</f>
        <v>c</v>
      </c>
      <c r="CS224" s="217" t="str">
        <f>[2]DB!$CQ$199</f>
        <v>c</v>
      </c>
      <c r="CT224" s="217" t="str">
        <f>[2]DB!$CR$199</f>
        <v>c</v>
      </c>
      <c r="CU224" s="217" t="str">
        <f>[2]DB!$CS$199</f>
        <v>c</v>
      </c>
      <c r="CV224" s="217">
        <f>[2]DB!$CT$199</f>
        <v>0</v>
      </c>
      <c r="CW224" s="217">
        <f>[2]DB!$CU$199</f>
        <v>0</v>
      </c>
      <c r="CX224" s="217">
        <f>[2]DB!$CV$199</f>
        <v>0</v>
      </c>
      <c r="CY224" s="218">
        <f>[2]DB!$CW$199</f>
        <v>0</v>
      </c>
      <c r="CZ224" s="219"/>
      <c r="DA224" s="200"/>
      <c r="DB224" s="192"/>
    </row>
    <row r="225" spans="2:106 2121:2311" ht="20.100000000000001" customHeight="1" x14ac:dyDescent="0.25">
      <c r="B225" s="168"/>
      <c r="C225" s="783"/>
      <c r="D225" s="787" t="s">
        <v>82</v>
      </c>
      <c r="E225" s="791"/>
      <c r="F225" s="184" t="s">
        <v>83</v>
      </c>
      <c r="G225" s="156">
        <f>[2]DB!$E$200</f>
        <v>0</v>
      </c>
      <c r="H225" s="162">
        <f>[2]DB!$F$200</f>
        <v>0</v>
      </c>
      <c r="I225" s="163">
        <f>[2]DB!$G$200</f>
        <v>0</v>
      </c>
      <c r="J225" s="163">
        <f>[2]DB!$H$200</f>
        <v>0</v>
      </c>
      <c r="K225" s="163">
        <f>[2]DB!$I$200</f>
        <v>0</v>
      </c>
      <c r="L225" s="163">
        <f>[2]DB!$J$200</f>
        <v>0</v>
      </c>
      <c r="M225" s="163">
        <f>[2]DB!$K$200</f>
        <v>0</v>
      </c>
      <c r="N225" s="163">
        <f>[2]DB!$L$200</f>
        <v>0</v>
      </c>
      <c r="O225" s="163">
        <f>[2]DB!$M$200</f>
        <v>0</v>
      </c>
      <c r="P225" s="163">
        <f>[2]DB!$N$200</f>
        <v>0</v>
      </c>
      <c r="Q225" s="163">
        <f>[2]DB!$O$200</f>
        <v>0</v>
      </c>
      <c r="R225" s="163">
        <f>[2]DB!$P$200</f>
        <v>0</v>
      </c>
      <c r="S225" s="163">
        <f>[2]DB!$Q$200</f>
        <v>0</v>
      </c>
      <c r="T225" s="163">
        <f>[2]DB!$R$200</f>
        <v>0</v>
      </c>
      <c r="U225" s="163">
        <f>[2]DB!$S$200</f>
        <v>0</v>
      </c>
      <c r="V225" s="163">
        <f>[2]DB!$T$200</f>
        <v>0</v>
      </c>
      <c r="W225" s="163">
        <f>[2]DB!$U$200</f>
        <v>0</v>
      </c>
      <c r="X225" s="163">
        <f>[2]DB!$V$200</f>
        <v>0</v>
      </c>
      <c r="Y225" s="163">
        <f>[2]DB!$W$200</f>
        <v>0</v>
      </c>
      <c r="Z225" s="163">
        <f>[2]DB!$X$200</f>
        <v>0</v>
      </c>
      <c r="AA225" s="163">
        <f>[2]DB!$Y$200</f>
        <v>0</v>
      </c>
      <c r="AB225" s="163">
        <f>[2]DB!$Z$200</f>
        <v>0</v>
      </c>
      <c r="AC225" s="163">
        <f>[2]DB!$AA$200</f>
        <v>0</v>
      </c>
      <c r="AD225" s="163">
        <f>[2]DB!$AB$200</f>
        <v>0</v>
      </c>
      <c r="AE225" s="163">
        <f>[2]DB!$AC$200</f>
        <v>0</v>
      </c>
      <c r="AF225" s="163">
        <f>[2]DB!$AD$200</f>
        <v>0</v>
      </c>
      <c r="AG225" s="163">
        <f>[2]DB!$AE$200</f>
        <v>0</v>
      </c>
      <c r="AH225" s="163">
        <f>[2]DB!$AF$200</f>
        <v>0</v>
      </c>
      <c r="AI225" s="163">
        <f>[2]DB!$AG$200</f>
        <v>0</v>
      </c>
      <c r="AJ225" s="163">
        <f>[2]DB!$AH$200</f>
        <v>0</v>
      </c>
      <c r="AK225" s="163">
        <f>[2]DB!$AI$200</f>
        <v>0</v>
      </c>
      <c r="AL225" s="163">
        <f>[2]DB!$AJ$200</f>
        <v>0</v>
      </c>
      <c r="AM225" s="163">
        <f>[2]DB!$AK$200</f>
        <v>0</v>
      </c>
      <c r="AN225" s="163">
        <f>[2]DB!$AL$200</f>
        <v>0</v>
      </c>
      <c r="AO225" s="163">
        <f>[2]DB!$AM$200</f>
        <v>0</v>
      </c>
      <c r="AP225" s="163">
        <f>[2]DB!$AN$200</f>
        <v>0</v>
      </c>
      <c r="AQ225" s="163">
        <f>[2]DB!$AO$200</f>
        <v>0</v>
      </c>
      <c r="AR225" s="163">
        <f>[2]DB!$AP$200</f>
        <v>0</v>
      </c>
      <c r="AS225" s="163">
        <f>[2]DB!$AQ$200</f>
        <v>0</v>
      </c>
      <c r="AT225" s="163">
        <f>[2]DB!$AR$200</f>
        <v>0</v>
      </c>
      <c r="AU225" s="163">
        <f>[2]DB!$AS$200</f>
        <v>0</v>
      </c>
      <c r="AV225" s="163">
        <f>[2]DB!$AT$200</f>
        <v>0</v>
      </c>
      <c r="AW225" s="163">
        <f>[2]DB!$AU$200</f>
        <v>0</v>
      </c>
      <c r="AX225" s="163">
        <f>[2]DB!$AV$200</f>
        <v>0</v>
      </c>
      <c r="AY225" s="163" t="str">
        <f>[2]DB!$AW$200</f>
        <v>r</v>
      </c>
      <c r="AZ225" s="163" t="str">
        <f>[2]DB!$AX$200</f>
        <v>r</v>
      </c>
      <c r="BA225" s="163" t="str">
        <f>[2]DB!$AY$200</f>
        <v>r</v>
      </c>
      <c r="BB225" s="163" t="str">
        <f>[2]DB!$AZ$200</f>
        <v>r</v>
      </c>
      <c r="BC225" s="163" t="str">
        <f>[2]DB!$BA$200</f>
        <v>r</v>
      </c>
      <c r="BD225" s="163" t="str">
        <f>[2]DB!$BB$200</f>
        <v>r</v>
      </c>
      <c r="BE225" s="163" t="str">
        <f>[2]DB!$BC$200</f>
        <v>r</v>
      </c>
      <c r="BF225" s="163" t="str">
        <f>[2]DB!$BD$200</f>
        <v>r</v>
      </c>
      <c r="BG225" s="163" t="str">
        <f>[2]DB!$BE$200</f>
        <v>r</v>
      </c>
      <c r="BH225" s="163" t="str">
        <f>[2]DB!$BF$200</f>
        <v>r</v>
      </c>
      <c r="BI225" s="163" t="str">
        <f>[2]DB!$BG$200</f>
        <v>r</v>
      </c>
      <c r="BJ225" s="163" t="str">
        <f>[2]DB!$BH$200</f>
        <v>r</v>
      </c>
      <c r="BK225" s="163" t="str">
        <f>[2]DB!$BI$200</f>
        <v>r</v>
      </c>
      <c r="BL225" s="163" t="str">
        <f>[2]DB!$BJ$200</f>
        <v>r</v>
      </c>
      <c r="BM225" s="163" t="str">
        <f>[2]DB!$BK$200</f>
        <v>r</v>
      </c>
      <c r="BN225" s="163" t="str">
        <f>[2]DB!$BL$200</f>
        <v>r</v>
      </c>
      <c r="BO225" s="163" t="str">
        <f>[2]DB!$BM$200</f>
        <v>r</v>
      </c>
      <c r="BP225" s="163" t="str">
        <f>[2]DB!$BN$200</f>
        <v>r</v>
      </c>
      <c r="BQ225" s="163" t="str">
        <f>[2]DB!$BO$200</f>
        <v>r</v>
      </c>
      <c r="BR225" s="163" t="str">
        <f>[2]DB!$BP$200</f>
        <v>r</v>
      </c>
      <c r="BS225" s="163" t="str">
        <f>[2]DB!$BQ$200</f>
        <v>r</v>
      </c>
      <c r="BT225" s="163" t="str">
        <f>[2]DB!$BR$200</f>
        <v>r</v>
      </c>
      <c r="BU225" s="163" t="str">
        <f>[2]DB!$BS$200</f>
        <v>r</v>
      </c>
      <c r="BV225" s="163" t="str">
        <f>[2]DB!$BT$200</f>
        <v>r</v>
      </c>
      <c r="BW225" s="163">
        <f>[2]DB!$BU$200</f>
        <v>0</v>
      </c>
      <c r="BX225" s="163">
        <f>[2]DB!$BV$200</f>
        <v>0</v>
      </c>
      <c r="BY225" s="163" t="str">
        <f>[2]DB!$BW$200</f>
        <v>ca</v>
      </c>
      <c r="BZ225" s="163" t="str">
        <f>[2]DB!$BX$200</f>
        <v>ca</v>
      </c>
      <c r="CA225" s="163" t="str">
        <f>[2]DB!$BY$200</f>
        <v>ca</v>
      </c>
      <c r="CB225" s="163" t="str">
        <f>[2]DB!$BZ$200</f>
        <v>ca</v>
      </c>
      <c r="CC225" s="163" t="str">
        <f>[2]DB!$CA$200</f>
        <v>ca</v>
      </c>
      <c r="CD225" s="163" t="str">
        <f>[2]DB!$CB$200</f>
        <v>ca</v>
      </c>
      <c r="CE225" s="163" t="str">
        <f>[2]DB!$CC$200</f>
        <v>ca</v>
      </c>
      <c r="CF225" s="163" t="str">
        <f>[2]DB!$CD$200</f>
        <v>ca</v>
      </c>
      <c r="CG225" s="163" t="str">
        <f>[2]DB!$CE$200</f>
        <v>ca</v>
      </c>
      <c r="CH225" s="163" t="str">
        <f>[2]DB!$CF$200</f>
        <v>ca</v>
      </c>
      <c r="CI225" s="163" t="str">
        <f>[2]DB!$CG$200</f>
        <v>ca</v>
      </c>
      <c r="CJ225" s="163" t="str">
        <f>[2]DB!$CH$200</f>
        <v>ca</v>
      </c>
      <c r="CK225" s="163" t="str">
        <f>[2]DB!$CI$200</f>
        <v>ca</v>
      </c>
      <c r="CL225" s="163" t="str">
        <f>[2]DB!$CJ$200</f>
        <v>ca</v>
      </c>
      <c r="CM225" s="163" t="str">
        <f>[2]DB!$CK$200</f>
        <v>ca</v>
      </c>
      <c r="CN225" s="163" t="str">
        <f>[2]DB!$CL$200</f>
        <v>ca</v>
      </c>
      <c r="CO225" s="163" t="str">
        <f>[2]DB!$CM$200</f>
        <v>ca</v>
      </c>
      <c r="CP225" s="163" t="str">
        <f>[2]DB!$CN$200</f>
        <v>ca</v>
      </c>
      <c r="CQ225" s="163" t="str">
        <f>[2]DB!$CO$200</f>
        <v>ca</v>
      </c>
      <c r="CR225" s="163" t="str">
        <f>[2]DB!$CP$200</f>
        <v>ca</v>
      </c>
      <c r="CS225" s="163" t="str">
        <f>[2]DB!$CQ$200</f>
        <v>ca</v>
      </c>
      <c r="CT225" s="163" t="str">
        <f>[2]DB!$CR$200</f>
        <v>ca</v>
      </c>
      <c r="CU225" s="163" t="str">
        <f>[2]DB!$CS$200</f>
        <v>ca</v>
      </c>
      <c r="CV225" s="163" t="str">
        <f>[2]DB!$CT$200</f>
        <v>ca</v>
      </c>
      <c r="CW225" s="163">
        <f>[2]DB!$CU$200</f>
        <v>0</v>
      </c>
      <c r="CX225" s="163">
        <f>[2]DB!$CV$200</f>
        <v>0</v>
      </c>
      <c r="CY225" s="169">
        <f>[2]DB!$CW$200</f>
        <v>0</v>
      </c>
      <c r="CZ225" s="174"/>
      <c r="DA225" s="200"/>
      <c r="DB225" s="192"/>
    </row>
    <row r="226" spans="2:106 2121:2311" ht="20.100000000000001" customHeight="1" thickBot="1" x14ac:dyDescent="0.3">
      <c r="B226" s="168"/>
      <c r="C226" s="784"/>
      <c r="D226" s="792"/>
      <c r="E226" s="793"/>
      <c r="F226" s="187" t="s">
        <v>84</v>
      </c>
      <c r="G226" s="188">
        <f>[2]DB!$E$201</f>
        <v>0</v>
      </c>
      <c r="H226" s="178" t="str">
        <f>[2]DB!$F$201</f>
        <v>r</v>
      </c>
      <c r="I226" s="178" t="str">
        <f>[2]DB!$G$201</f>
        <v>r</v>
      </c>
      <c r="J226" s="178" t="str">
        <f>[2]DB!$H$201</f>
        <v>r</v>
      </c>
      <c r="K226" s="178" t="str">
        <f>[2]DB!$I$201</f>
        <v>r</v>
      </c>
      <c r="L226" s="178" t="str">
        <f>[2]DB!$J$201</f>
        <v>r</v>
      </c>
      <c r="M226" s="178" t="str">
        <f>[2]DB!$K$201</f>
        <v>r</v>
      </c>
      <c r="N226" s="178" t="str">
        <f>[2]DB!$L$201</f>
        <v>r</v>
      </c>
      <c r="O226" s="178" t="str">
        <f>[2]DB!$M$201</f>
        <v>r</v>
      </c>
      <c r="P226" s="178" t="str">
        <f>[2]DB!$N$201</f>
        <v>r</v>
      </c>
      <c r="Q226" s="178" t="str">
        <f>[2]DB!$O$201</f>
        <v>r</v>
      </c>
      <c r="R226" s="178" t="str">
        <f>[2]DB!$P$201</f>
        <v>r</v>
      </c>
      <c r="S226" s="178" t="str">
        <f>[2]DB!$Q$201</f>
        <v>r</v>
      </c>
      <c r="T226" s="178" t="str">
        <f>[2]DB!$R$201</f>
        <v>r</v>
      </c>
      <c r="U226" s="178" t="str">
        <f>[2]DB!$S$201</f>
        <v>r</v>
      </c>
      <c r="V226" s="178" t="str">
        <f>[2]DB!$T$201</f>
        <v>r</v>
      </c>
      <c r="W226" s="178" t="str">
        <f>[2]DB!$U$201</f>
        <v>r</v>
      </c>
      <c r="X226" s="178" t="str">
        <f>[2]DB!$V$201</f>
        <v>r</v>
      </c>
      <c r="Y226" s="178" t="str">
        <f>[2]DB!$W$201</f>
        <v>r</v>
      </c>
      <c r="Z226" s="178">
        <f>[2]DB!$X$201</f>
        <v>0</v>
      </c>
      <c r="AA226" s="178">
        <f>[2]DB!$Y$201</f>
        <v>0</v>
      </c>
      <c r="AB226" s="178" t="str">
        <f>[2]DB!$Z$201</f>
        <v>ca</v>
      </c>
      <c r="AC226" s="178" t="str">
        <f>[2]DB!$AA$201</f>
        <v>ca</v>
      </c>
      <c r="AD226" s="178" t="str">
        <f>[2]DB!$AB$201</f>
        <v>ca</v>
      </c>
      <c r="AE226" s="178" t="str">
        <f>[2]DB!$AC$201</f>
        <v>ca</v>
      </c>
      <c r="AF226" s="178" t="str">
        <f>[2]DB!$AD$201</f>
        <v>ca</v>
      </c>
      <c r="AG226" s="178" t="str">
        <f>[2]DB!$AE$201</f>
        <v>ca</v>
      </c>
      <c r="AH226" s="178" t="str">
        <f>[2]DB!$AF$201</f>
        <v>ca</v>
      </c>
      <c r="AI226" s="178" t="str">
        <f>[2]DB!$AG$201</f>
        <v>ca</v>
      </c>
      <c r="AJ226" s="178" t="str">
        <f>[2]DB!$AH$201</f>
        <v>ca</v>
      </c>
      <c r="AK226" s="178" t="str">
        <f>[2]DB!$AI$201</f>
        <v>ca</v>
      </c>
      <c r="AL226" s="178" t="str">
        <f>[2]DB!$AJ$201</f>
        <v>ca</v>
      </c>
      <c r="AM226" s="178" t="str">
        <f>[2]DB!$AK$201</f>
        <v>ca</v>
      </c>
      <c r="AN226" s="178" t="str">
        <f>[2]DB!$AL$201</f>
        <v>ca</v>
      </c>
      <c r="AO226" s="178" t="str">
        <f>[2]DB!$AM$201</f>
        <v>ca</v>
      </c>
      <c r="AP226" s="178" t="str">
        <f>[2]DB!$AN$201</f>
        <v>ca</v>
      </c>
      <c r="AQ226" s="178" t="str">
        <f>[2]DB!$AO$201</f>
        <v>ca</v>
      </c>
      <c r="AR226" s="178" t="str">
        <f>[2]DB!$AP$201</f>
        <v>ca</v>
      </c>
      <c r="AS226" s="178" t="str">
        <f>[2]DB!$AQ$201</f>
        <v>ca</v>
      </c>
      <c r="AT226" s="178" t="str">
        <f>[2]DB!$AR$201</f>
        <v>ca</v>
      </c>
      <c r="AU226" s="178" t="str">
        <f>[2]DB!$AS$201</f>
        <v>ca</v>
      </c>
      <c r="AV226" s="178" t="str">
        <f>[2]DB!$AT$201</f>
        <v>ca</v>
      </c>
      <c r="AW226" s="178" t="str">
        <f>[2]DB!$AU$201</f>
        <v>ca</v>
      </c>
      <c r="AX226" s="178" t="str">
        <f>[2]DB!$AV$201</f>
        <v>ca</v>
      </c>
      <c r="AY226" s="178" t="str">
        <f>[2]DB!$AW$201</f>
        <v>ca</v>
      </c>
      <c r="AZ226" s="178">
        <f>[2]DB!$AX$201</f>
        <v>0</v>
      </c>
      <c r="BA226" s="178">
        <f>[2]DB!$AY$201</f>
        <v>0</v>
      </c>
      <c r="BB226" s="178">
        <f>[2]DB!$AZ$201</f>
        <v>0</v>
      </c>
      <c r="BC226" s="178">
        <f>[2]DB!$BA$201</f>
        <v>0</v>
      </c>
      <c r="BD226" s="178">
        <f>[2]DB!$BB$201</f>
        <v>0</v>
      </c>
      <c r="BE226" s="178">
        <f>[2]DB!$BC$201</f>
        <v>0</v>
      </c>
      <c r="BF226" s="178">
        <f>[2]DB!$BD$201</f>
        <v>0</v>
      </c>
      <c r="BG226" s="178">
        <f>[2]DB!$BE$201</f>
        <v>0</v>
      </c>
      <c r="BH226" s="178">
        <f>[2]DB!$BF$201</f>
        <v>0</v>
      </c>
      <c r="BI226" s="178">
        <f>[2]DB!$BG$201</f>
        <v>0</v>
      </c>
      <c r="BJ226" s="178">
        <f>[2]DB!$BH$201</f>
        <v>0</v>
      </c>
      <c r="BK226" s="178">
        <f>[2]DB!$BI$201</f>
        <v>0</v>
      </c>
      <c r="BL226" s="178">
        <f>[2]DB!$BJ$201</f>
        <v>0</v>
      </c>
      <c r="BM226" s="178">
        <f>[2]DB!$BK$201</f>
        <v>0</v>
      </c>
      <c r="BN226" s="178">
        <f>[2]DB!$BL$201</f>
        <v>0</v>
      </c>
      <c r="BO226" s="178">
        <f>[2]DB!$BM$201</f>
        <v>0</v>
      </c>
      <c r="BP226" s="178">
        <f>[2]DB!$BN$201</f>
        <v>0</v>
      </c>
      <c r="BQ226" s="178">
        <f>[2]DB!$BO$201</f>
        <v>0</v>
      </c>
      <c r="BR226" s="178">
        <f>[2]DB!$BP$201</f>
        <v>0</v>
      </c>
      <c r="BS226" s="178">
        <f>[2]DB!$BQ$201</f>
        <v>0</v>
      </c>
      <c r="BT226" s="178">
        <f>[2]DB!$BR$201</f>
        <v>0</v>
      </c>
      <c r="BU226" s="178">
        <f>[2]DB!$BS$201</f>
        <v>0</v>
      </c>
      <c r="BV226" s="178">
        <f>[2]DB!$BT$201</f>
        <v>0</v>
      </c>
      <c r="BW226" s="178">
        <f>[2]DB!$BU$201</f>
        <v>0</v>
      </c>
      <c r="BX226" s="178">
        <f>[2]DB!$BV$201</f>
        <v>0</v>
      </c>
      <c r="BY226" s="178">
        <f>[2]DB!$BW$201</f>
        <v>0</v>
      </c>
      <c r="BZ226" s="178">
        <f>[2]DB!$BX$201</f>
        <v>0</v>
      </c>
      <c r="CA226" s="178">
        <f>[2]DB!$BY$201</f>
        <v>0</v>
      </c>
      <c r="CB226" s="178">
        <f>[2]DB!$BZ$201</f>
        <v>0</v>
      </c>
      <c r="CC226" s="178">
        <f>[2]DB!$CA$201</f>
        <v>0</v>
      </c>
      <c r="CD226" s="178">
        <f>[2]DB!$CB$201</f>
        <v>0</v>
      </c>
      <c r="CE226" s="178">
        <f>[2]DB!$CC$201</f>
        <v>0</v>
      </c>
      <c r="CF226" s="178">
        <f>[2]DB!$CD$201</f>
        <v>0</v>
      </c>
      <c r="CG226" s="178">
        <f>[2]DB!$CE$201</f>
        <v>0</v>
      </c>
      <c r="CH226" s="178">
        <f>[2]DB!$CF$201</f>
        <v>0</v>
      </c>
      <c r="CI226" s="178">
        <f>[2]DB!$CG$201</f>
        <v>0</v>
      </c>
      <c r="CJ226" s="178">
        <f>[2]DB!$CH$201</f>
        <v>0</v>
      </c>
      <c r="CK226" s="178">
        <f>[2]DB!$CI$201</f>
        <v>0</v>
      </c>
      <c r="CL226" s="178">
        <f>[2]DB!$CJ$201</f>
        <v>0</v>
      </c>
      <c r="CM226" s="178">
        <f>[2]DB!$CK$201</f>
        <v>0</v>
      </c>
      <c r="CN226" s="178">
        <f>[2]DB!$CL$201</f>
        <v>0</v>
      </c>
      <c r="CO226" s="178">
        <f>[2]DB!$CM$201</f>
        <v>0</v>
      </c>
      <c r="CP226" s="178">
        <f>[2]DB!$CN$201</f>
        <v>0</v>
      </c>
      <c r="CQ226" s="178">
        <f>[2]DB!$CO$201</f>
        <v>0</v>
      </c>
      <c r="CR226" s="178">
        <f>[2]DB!$CP$201</f>
        <v>0</v>
      </c>
      <c r="CS226" s="178">
        <f>[2]DB!$CQ$201</f>
        <v>0</v>
      </c>
      <c r="CT226" s="178">
        <f>[2]DB!$CR$201</f>
        <v>0</v>
      </c>
      <c r="CU226" s="178">
        <f>[2]DB!$CS$201</f>
        <v>0</v>
      </c>
      <c r="CV226" s="178">
        <f>[2]DB!$CT$201</f>
        <v>0</v>
      </c>
      <c r="CW226" s="178">
        <f>[2]DB!$CU$201</f>
        <v>0</v>
      </c>
      <c r="CX226" s="178">
        <f>[2]DB!$CV$201</f>
        <v>0</v>
      </c>
      <c r="CY226" s="179">
        <f>[2]DB!$CW$201</f>
        <v>0</v>
      </c>
      <c r="CZ226" s="180"/>
      <c r="DA226" s="200"/>
      <c r="DB226" s="192"/>
    </row>
    <row r="227" spans="2:106 2121:2311" ht="20.100000000000001" customHeight="1" x14ac:dyDescent="0.25">
      <c r="B227" s="168"/>
      <c r="C227" s="782">
        <v>23</v>
      </c>
      <c r="D227" s="796" t="s">
        <v>237</v>
      </c>
      <c r="E227" s="797"/>
      <c r="F227" s="189" t="s">
        <v>89</v>
      </c>
      <c r="G227" s="190" t="s">
        <v>91</v>
      </c>
      <c r="H227" s="794">
        <f>[2]DB!$F$202</f>
        <v>115</v>
      </c>
      <c r="I227" s="755"/>
      <c r="J227" s="755">
        <f>[2]DB!$H$202</f>
        <v>115</v>
      </c>
      <c r="K227" s="755"/>
      <c r="L227" s="755">
        <f>[2]DB!$J$202</f>
        <v>115</v>
      </c>
      <c r="M227" s="755"/>
      <c r="N227" s="755">
        <f>[2]DB!$L$202</f>
        <v>115</v>
      </c>
      <c r="O227" s="755"/>
      <c r="P227" s="755">
        <f>[2]DB!$N$202</f>
        <v>115</v>
      </c>
      <c r="Q227" s="755"/>
      <c r="R227" s="755">
        <f>[2]DB!$P$202</f>
        <v>115</v>
      </c>
      <c r="S227" s="755"/>
      <c r="T227" s="755">
        <f>[2]DB!$R$202</f>
        <v>0</v>
      </c>
      <c r="U227" s="755"/>
      <c r="V227" s="755">
        <f>[2]DB!$T$202</f>
        <v>115</v>
      </c>
      <c r="W227" s="755"/>
      <c r="X227" s="755">
        <f>[2]DB!$V$202</f>
        <v>115</v>
      </c>
      <c r="Y227" s="755"/>
      <c r="Z227" s="755">
        <f>[2]DB!$X$202</f>
        <v>115</v>
      </c>
      <c r="AA227" s="755"/>
      <c r="AB227" s="755">
        <f>[2]DB!$Z$202</f>
        <v>115</v>
      </c>
      <c r="AC227" s="755"/>
      <c r="AD227" s="755">
        <f>[2]DB!$AB$202</f>
        <v>115</v>
      </c>
      <c r="AE227" s="755"/>
      <c r="AF227" s="755">
        <f>[2]DB!$AD$202</f>
        <v>115</v>
      </c>
      <c r="AG227" s="755"/>
      <c r="AH227" s="755">
        <f>[2]DB!$AF$202</f>
        <v>115</v>
      </c>
      <c r="AI227" s="755"/>
      <c r="AJ227" s="755">
        <f>[2]DB!$AH$202</f>
        <v>115</v>
      </c>
      <c r="AK227" s="755"/>
      <c r="AL227" s="755">
        <f>[2]DB!$AJ$202</f>
        <v>115</v>
      </c>
      <c r="AM227" s="755"/>
      <c r="AN227" s="755">
        <f>[2]DB!$AL$202</f>
        <v>115</v>
      </c>
      <c r="AO227" s="755"/>
      <c r="AP227" s="755">
        <f>[2]DB!$AN$202</f>
        <v>115</v>
      </c>
      <c r="AQ227" s="755"/>
      <c r="AR227" s="755">
        <f>[2]DB!$AP$202</f>
        <v>115</v>
      </c>
      <c r="AS227" s="755"/>
      <c r="AT227" s="755">
        <f>[2]DB!$AR$202</f>
        <v>115</v>
      </c>
      <c r="AU227" s="755"/>
      <c r="AV227" s="755">
        <f>[2]DB!$AT$202</f>
        <v>115</v>
      </c>
      <c r="AW227" s="755"/>
      <c r="AX227" s="755">
        <f>[2]DB!$AV$202</f>
        <v>115</v>
      </c>
      <c r="AY227" s="755"/>
      <c r="AZ227" s="755">
        <f>[2]DB!$AX$202</f>
        <v>115</v>
      </c>
      <c r="BA227" s="755"/>
      <c r="BB227" s="755">
        <f>[2]DB!$AZ$202</f>
        <v>115</v>
      </c>
      <c r="BC227" s="755"/>
      <c r="BD227" s="755">
        <f>[2]DB!$BB$202</f>
        <v>115</v>
      </c>
      <c r="BE227" s="755"/>
      <c r="BF227" s="755">
        <f>[2]DB!$BD$202</f>
        <v>115</v>
      </c>
      <c r="BG227" s="755"/>
      <c r="BH227" s="755">
        <f>[2]DB!$BF$202</f>
        <v>115</v>
      </c>
      <c r="BI227" s="755"/>
      <c r="BJ227" s="755">
        <f>[2]DB!$BH$202</f>
        <v>115</v>
      </c>
      <c r="BK227" s="755"/>
      <c r="BL227" s="755">
        <f>[2]DB!$BJ$202</f>
        <v>115</v>
      </c>
      <c r="BM227" s="755"/>
      <c r="BN227" s="755">
        <f>[2]DB!$BL$202</f>
        <v>115</v>
      </c>
      <c r="BO227" s="755"/>
      <c r="BP227" s="755">
        <f>[2]DB!$BN$202</f>
        <v>115</v>
      </c>
      <c r="BQ227" s="755"/>
      <c r="BR227" s="755">
        <f>[2]DB!$BP$202</f>
        <v>115</v>
      </c>
      <c r="BS227" s="755"/>
      <c r="BT227" s="755">
        <f>[2]DB!$BR$202</f>
        <v>115</v>
      </c>
      <c r="BU227" s="755"/>
      <c r="BV227" s="755">
        <f>[2]DB!$BT$202</f>
        <v>115</v>
      </c>
      <c r="BW227" s="755"/>
      <c r="BX227" s="755">
        <f>[2]DB!$BV$202</f>
        <v>115</v>
      </c>
      <c r="BY227" s="755"/>
      <c r="BZ227" s="755">
        <f>[2]DB!$BX$202</f>
        <v>115</v>
      </c>
      <c r="CA227" s="755"/>
      <c r="CB227" s="755">
        <f>[2]DB!$BZ$202</f>
        <v>115</v>
      </c>
      <c r="CC227" s="755"/>
      <c r="CD227" s="755">
        <f>[2]DB!$CB$202</f>
        <v>115</v>
      </c>
      <c r="CE227" s="755"/>
      <c r="CF227" s="755">
        <f>[2]DB!$CD$202</f>
        <v>115</v>
      </c>
      <c r="CG227" s="755"/>
      <c r="CH227" s="755">
        <f>[2]DB!$CF$202</f>
        <v>115</v>
      </c>
      <c r="CI227" s="755"/>
      <c r="CJ227" s="755">
        <f>[2]DB!$CH$202</f>
        <v>115</v>
      </c>
      <c r="CK227" s="755"/>
      <c r="CL227" s="755">
        <f>[2]DB!$CJ$202</f>
        <v>115</v>
      </c>
      <c r="CM227" s="755"/>
      <c r="CN227" s="755">
        <f>[2]DB!$CL$202</f>
        <v>115</v>
      </c>
      <c r="CO227" s="755"/>
      <c r="CP227" s="755">
        <f>[2]DB!$CN$202</f>
        <v>115</v>
      </c>
      <c r="CQ227" s="755"/>
      <c r="CR227" s="755">
        <f>[2]DB!$CP$202</f>
        <v>115</v>
      </c>
      <c r="CS227" s="755"/>
      <c r="CT227" s="755">
        <f>[2]DB!$CR$202</f>
        <v>115</v>
      </c>
      <c r="CU227" s="755"/>
      <c r="CV227" s="755">
        <f>[2]DB!$CT$202</f>
        <v>115</v>
      </c>
      <c r="CW227" s="755"/>
      <c r="CX227" s="755">
        <f>[2]DB!$CV$202</f>
        <v>115</v>
      </c>
      <c r="CY227" s="781"/>
      <c r="CZ227" s="177"/>
      <c r="DA227" s="200"/>
      <c r="DB227" s="192"/>
      <c r="CCO227" s="3">
        <f>[3]DB!$CCL$247</f>
        <v>0</v>
      </c>
      <c r="CCQ227" s="3">
        <f>[3]DB!$CCN$247</f>
        <v>0</v>
      </c>
      <c r="CCS227" s="3">
        <f>[3]DB!$CCP$247</f>
        <v>0</v>
      </c>
      <c r="CCU227" s="3">
        <f>[3]DB!$CCR$247</f>
        <v>0</v>
      </c>
      <c r="CCW227" s="3">
        <f>[3]DB!$CCT$247</f>
        <v>0</v>
      </c>
      <c r="CCY227" s="3">
        <f>[3]DB!$CCV$247</f>
        <v>0</v>
      </c>
      <c r="CDA227" s="3">
        <f>[3]DB!$CCX$247</f>
        <v>0</v>
      </c>
      <c r="CDC227" s="3">
        <f>[3]DB!$CCZ$247</f>
        <v>0</v>
      </c>
      <c r="CDE227" s="3">
        <f>[3]DB!$CDB$247</f>
        <v>0</v>
      </c>
      <c r="CDG227" s="3">
        <f>[3]DB!$CDD$247</f>
        <v>0</v>
      </c>
      <c r="CDI227" s="3">
        <f>[3]DB!$CDF$247</f>
        <v>0</v>
      </c>
      <c r="CDK227" s="3">
        <f>[3]DB!$CDH$247</f>
        <v>0</v>
      </c>
      <c r="CDM227" s="3">
        <f>[3]DB!$CDJ$247</f>
        <v>0</v>
      </c>
      <c r="CDO227" s="3">
        <f>[3]DB!$CDL$247</f>
        <v>0</v>
      </c>
      <c r="CDQ227" s="3">
        <f>[3]DB!$CDN$247</f>
        <v>0</v>
      </c>
      <c r="CDS227" s="3">
        <f>[3]DB!$CDP$247</f>
        <v>0</v>
      </c>
      <c r="CDU227" s="3">
        <f>[3]DB!$CDR$247</f>
        <v>0</v>
      </c>
      <c r="CDW227" s="3">
        <f>[3]DB!$CDT$247</f>
        <v>0</v>
      </c>
      <c r="CDY227" s="3">
        <f>[3]DB!$CDV$247</f>
        <v>0</v>
      </c>
      <c r="CEA227" s="3">
        <f>[3]DB!$CDX$247</f>
        <v>0</v>
      </c>
      <c r="CEC227" s="3">
        <f>[3]DB!$CDZ$247</f>
        <v>0</v>
      </c>
      <c r="CEE227" s="3">
        <f>[3]DB!$CEB$247</f>
        <v>0</v>
      </c>
      <c r="CEG227" s="3">
        <f>[3]DB!$CED$247</f>
        <v>0</v>
      </c>
      <c r="CEI227" s="3">
        <f>[3]DB!$CEF$247</f>
        <v>0</v>
      </c>
      <c r="CEK227" s="3">
        <f>[3]DB!$CEH$247</f>
        <v>0</v>
      </c>
      <c r="CEM227" s="3">
        <f>[3]DB!$CEJ$247</f>
        <v>0</v>
      </c>
      <c r="CEO227" s="3">
        <f>[3]DB!$CEL$247</f>
        <v>0</v>
      </c>
      <c r="CEQ227" s="3">
        <f>[3]DB!$CEN$247</f>
        <v>0</v>
      </c>
      <c r="CES227" s="3">
        <f>[3]DB!$CEP$247</f>
        <v>0</v>
      </c>
      <c r="CEU227" s="3">
        <f>[3]DB!$CER$247</f>
        <v>0</v>
      </c>
      <c r="CEW227" s="3">
        <f>[3]DB!$CET$247</f>
        <v>0</v>
      </c>
      <c r="CEY227" s="3">
        <f>[3]DB!$CEV$247</f>
        <v>0</v>
      </c>
      <c r="CFA227" s="3">
        <f>[3]DB!$CEX$247</f>
        <v>0</v>
      </c>
      <c r="CFC227" s="3">
        <f>[3]DB!$CEZ$247</f>
        <v>0</v>
      </c>
      <c r="CFE227" s="3">
        <f>[3]DB!$CFB$247</f>
        <v>0</v>
      </c>
      <c r="CFG227" s="3">
        <f>[3]DB!$CFD$247</f>
        <v>0</v>
      </c>
      <c r="CFI227" s="3">
        <f>[3]DB!$CFF$247</f>
        <v>0</v>
      </c>
      <c r="CFK227" s="3">
        <f>[3]DB!$CFH$247</f>
        <v>0</v>
      </c>
      <c r="CFM227" s="3">
        <f>[3]DB!$CFJ$247</f>
        <v>0</v>
      </c>
      <c r="CFO227" s="3">
        <f>[3]DB!$CFL$247</f>
        <v>0</v>
      </c>
      <c r="CFQ227" s="3">
        <f>[3]DB!$CFN$247</f>
        <v>0</v>
      </c>
      <c r="CFS227" s="3">
        <f>[3]DB!$CFP$247</f>
        <v>0</v>
      </c>
      <c r="CFU227" s="3">
        <f>[3]DB!$CFR$247</f>
        <v>0</v>
      </c>
      <c r="CFW227" s="3">
        <f>[3]DB!$CFT$247</f>
        <v>0</v>
      </c>
      <c r="CFY227" s="3">
        <f>[3]DB!$CFV$247</f>
        <v>0</v>
      </c>
      <c r="CGA227" s="3">
        <f>[3]DB!$CFX$247</f>
        <v>0</v>
      </c>
      <c r="CGC227" s="3">
        <f>[3]DB!$CFZ$247</f>
        <v>0</v>
      </c>
      <c r="CGE227" s="3">
        <f>[3]DB!$CGB$247</f>
        <v>0</v>
      </c>
    </row>
    <row r="228" spans="2:106 2121:2311" ht="20.100000000000001" customHeight="1" x14ac:dyDescent="0.25">
      <c r="B228" s="168"/>
      <c r="C228" s="783"/>
      <c r="D228" s="787"/>
      <c r="E228" s="788"/>
      <c r="F228" s="186" t="s">
        <v>90</v>
      </c>
      <c r="G228" s="153" t="s">
        <v>92</v>
      </c>
      <c r="H228" s="794">
        <f>[2]DB!$F$203</f>
        <v>0</v>
      </c>
      <c r="I228" s="755"/>
      <c r="J228" s="755">
        <f>[2]DB!$H$203</f>
        <v>0</v>
      </c>
      <c r="K228" s="755"/>
      <c r="L228" s="755">
        <f>[2]DB!$J$203</f>
        <v>2</v>
      </c>
      <c r="M228" s="755"/>
      <c r="N228" s="755">
        <f>[2]DB!$L$203</f>
        <v>0</v>
      </c>
      <c r="O228" s="755"/>
      <c r="P228" s="755">
        <f>[2]DB!$N$203</f>
        <v>1</v>
      </c>
      <c r="Q228" s="755"/>
      <c r="R228" s="755">
        <f>[2]DB!$P$203</f>
        <v>0</v>
      </c>
      <c r="S228" s="755"/>
      <c r="T228" s="755">
        <f>[2]DB!$R$203</f>
        <v>0</v>
      </c>
      <c r="U228" s="755"/>
      <c r="V228" s="755">
        <f>[2]DB!$T$203</f>
        <v>1</v>
      </c>
      <c r="W228" s="755"/>
      <c r="X228" s="755">
        <f>[2]DB!$V$203</f>
        <v>0</v>
      </c>
      <c r="Y228" s="755"/>
      <c r="Z228" s="755">
        <f>[2]DB!$X$203</f>
        <v>1</v>
      </c>
      <c r="AA228" s="755"/>
      <c r="AB228" s="755">
        <f>[2]DB!$Z$203</f>
        <v>0</v>
      </c>
      <c r="AC228" s="755"/>
      <c r="AD228" s="755">
        <f>[2]DB!$AB$203</f>
        <v>2</v>
      </c>
      <c r="AE228" s="755"/>
      <c r="AF228" s="755">
        <f>[2]DB!$AD$203</f>
        <v>0</v>
      </c>
      <c r="AG228" s="755"/>
      <c r="AH228" s="755">
        <f>[2]DB!$AF$203</f>
        <v>1</v>
      </c>
      <c r="AI228" s="755"/>
      <c r="AJ228" s="755">
        <f>[2]DB!$AH$203</f>
        <v>0</v>
      </c>
      <c r="AK228" s="755"/>
      <c r="AL228" s="755">
        <f>[2]DB!$AJ$203</f>
        <v>1</v>
      </c>
      <c r="AM228" s="755"/>
      <c r="AN228" s="755">
        <f>[2]DB!$AL$203</f>
        <v>0</v>
      </c>
      <c r="AO228" s="755"/>
      <c r="AP228" s="755">
        <f>[2]DB!$AN$203</f>
        <v>0</v>
      </c>
      <c r="AQ228" s="755"/>
      <c r="AR228" s="755">
        <f>[2]DB!$AP$203</f>
        <v>1</v>
      </c>
      <c r="AS228" s="755"/>
      <c r="AT228" s="755">
        <f>[2]DB!$AR$203</f>
        <v>0</v>
      </c>
      <c r="AU228" s="755"/>
      <c r="AV228" s="755">
        <f>[2]DB!$AT$203</f>
        <v>0</v>
      </c>
      <c r="AW228" s="755"/>
      <c r="AX228" s="755">
        <f>[2]DB!$AV$203</f>
        <v>2</v>
      </c>
      <c r="AY228" s="755"/>
      <c r="AZ228" s="755">
        <f>[2]DB!$AX$203</f>
        <v>0</v>
      </c>
      <c r="BA228" s="755"/>
      <c r="BB228" s="755">
        <f>[2]DB!$AZ$203</f>
        <v>0</v>
      </c>
      <c r="BC228" s="755"/>
      <c r="BD228" s="755">
        <f>[2]DB!$BB$203</f>
        <v>1</v>
      </c>
      <c r="BE228" s="755"/>
      <c r="BF228" s="755">
        <f>[2]DB!$BD$203</f>
        <v>0</v>
      </c>
      <c r="BG228" s="755"/>
      <c r="BH228" s="755">
        <f>[2]DB!$BF$203</f>
        <v>1</v>
      </c>
      <c r="BI228" s="755"/>
      <c r="BJ228" s="755">
        <f>[2]DB!$BH$203</f>
        <v>0</v>
      </c>
      <c r="BK228" s="755"/>
      <c r="BL228" s="755">
        <f>[2]DB!$BJ$203</f>
        <v>0</v>
      </c>
      <c r="BM228" s="755"/>
      <c r="BN228" s="755">
        <f>[2]DB!$BL$203</f>
        <v>2</v>
      </c>
      <c r="BO228" s="755"/>
      <c r="BP228" s="755">
        <f>[2]DB!$BN$203</f>
        <v>0</v>
      </c>
      <c r="BQ228" s="755"/>
      <c r="BR228" s="755">
        <f>[2]DB!$BP$203</f>
        <v>0</v>
      </c>
      <c r="BS228" s="755"/>
      <c r="BT228" s="755">
        <f>[2]DB!$BR$203</f>
        <v>1</v>
      </c>
      <c r="BU228" s="755"/>
      <c r="BV228" s="755">
        <f>[2]DB!$BT$203</f>
        <v>0</v>
      </c>
      <c r="BW228" s="755"/>
      <c r="BX228" s="755">
        <f>[2]DB!$BV$203</f>
        <v>0</v>
      </c>
      <c r="BY228" s="755"/>
      <c r="BZ228" s="755">
        <f>[2]DB!$BX$203</f>
        <v>1</v>
      </c>
      <c r="CA228" s="755"/>
      <c r="CB228" s="755">
        <f>[2]DB!$BZ$203</f>
        <v>0</v>
      </c>
      <c r="CC228" s="755"/>
      <c r="CD228" s="755">
        <f>[2]DB!$CB$203</f>
        <v>1</v>
      </c>
      <c r="CE228" s="755"/>
      <c r="CF228" s="755">
        <f>[2]DB!$CD$203</f>
        <v>0</v>
      </c>
      <c r="CG228" s="755"/>
      <c r="CH228" s="755">
        <f>[2]DB!$CF$203</f>
        <v>0</v>
      </c>
      <c r="CI228" s="755"/>
      <c r="CJ228" s="755">
        <f>[2]DB!$CH$203</f>
        <v>2</v>
      </c>
      <c r="CK228" s="755"/>
      <c r="CL228" s="755">
        <f>[2]DB!$CJ$203</f>
        <v>0</v>
      </c>
      <c r="CM228" s="755"/>
      <c r="CN228" s="755">
        <f>[2]DB!$CL$203</f>
        <v>1</v>
      </c>
      <c r="CO228" s="755"/>
      <c r="CP228" s="755">
        <f>[2]DB!$CN$203</f>
        <v>0</v>
      </c>
      <c r="CQ228" s="755"/>
      <c r="CR228" s="755">
        <f>[2]DB!$CP$203</f>
        <v>0</v>
      </c>
      <c r="CS228" s="755"/>
      <c r="CT228" s="755">
        <f>[2]DB!$CR$203</f>
        <v>1</v>
      </c>
      <c r="CU228" s="755"/>
      <c r="CV228" s="755">
        <f>[2]DB!$CT$203</f>
        <v>0</v>
      </c>
      <c r="CW228" s="755"/>
      <c r="CX228" s="755">
        <f>[2]DB!$CV$203</f>
        <v>1</v>
      </c>
      <c r="CY228" s="781"/>
      <c r="CZ228" s="173"/>
      <c r="DA228" s="200"/>
      <c r="DB228" s="192"/>
    </row>
    <row r="229" spans="2:106 2121:2311" ht="20.100000000000001" customHeight="1" thickBot="1" x14ac:dyDescent="0.3">
      <c r="B229" s="168"/>
      <c r="C229" s="783"/>
      <c r="D229" s="787"/>
      <c r="E229" s="788"/>
      <c r="F229" s="789" t="s">
        <v>88</v>
      </c>
      <c r="G229" s="790"/>
      <c r="H229" s="752" t="str">
        <f>[2]DB!$F$204</f>
        <v xml:space="preserve">Scheduled fsfe stopcharge at 0900H for FII and dispersing cone cleaning. Duration time 20 mins. </v>
      </c>
      <c r="I229" s="753"/>
      <c r="J229" s="753"/>
      <c r="K229" s="753"/>
      <c r="L229" s="753"/>
      <c r="M229" s="753"/>
      <c r="N229" s="753"/>
      <c r="O229" s="753"/>
      <c r="P229" s="753"/>
      <c r="Q229" s="753"/>
      <c r="R229" s="753"/>
      <c r="S229" s="753"/>
      <c r="T229" s="753"/>
      <c r="U229" s="753"/>
      <c r="V229" s="753"/>
      <c r="W229" s="753"/>
      <c r="X229" s="753"/>
      <c r="Y229" s="753"/>
      <c r="Z229" s="753"/>
      <c r="AA229" s="753"/>
      <c r="AB229" s="753"/>
      <c r="AC229" s="753"/>
      <c r="AD229" s="753"/>
      <c r="AE229" s="753"/>
      <c r="AF229" s="753"/>
      <c r="AG229" s="753"/>
      <c r="AH229" s="753"/>
      <c r="AI229" s="753"/>
      <c r="AJ229" s="753"/>
      <c r="AK229" s="753"/>
      <c r="AL229" s="753"/>
      <c r="AM229" s="753"/>
      <c r="AN229" s="753"/>
      <c r="AO229" s="753"/>
      <c r="AP229" s="753"/>
      <c r="AQ229" s="753"/>
      <c r="AR229" s="753"/>
      <c r="AS229" s="753"/>
      <c r="AT229" s="753"/>
      <c r="AU229" s="753"/>
      <c r="AV229" s="753"/>
      <c r="AW229" s="753"/>
      <c r="AX229" s="753"/>
      <c r="AY229" s="753"/>
      <c r="AZ229" s="753"/>
      <c r="BA229" s="753"/>
      <c r="BB229" s="753"/>
      <c r="BC229" s="753"/>
      <c r="BD229" s="753"/>
      <c r="BE229" s="753"/>
      <c r="BF229" s="753"/>
      <c r="BG229" s="753"/>
      <c r="BH229" s="753"/>
      <c r="BI229" s="753"/>
      <c r="BJ229" s="753"/>
      <c r="BK229" s="753"/>
      <c r="BL229" s="753"/>
      <c r="BM229" s="753"/>
      <c r="BN229" s="753"/>
      <c r="BO229" s="753"/>
      <c r="BP229" s="753"/>
      <c r="BQ229" s="753"/>
      <c r="BR229" s="753"/>
      <c r="BS229" s="753"/>
      <c r="BT229" s="753"/>
      <c r="BU229" s="753"/>
      <c r="BV229" s="753"/>
      <c r="BW229" s="753"/>
      <c r="BX229" s="753"/>
      <c r="BY229" s="753"/>
      <c r="BZ229" s="753"/>
      <c r="CA229" s="753"/>
      <c r="CB229" s="753"/>
      <c r="CC229" s="753"/>
      <c r="CD229" s="753"/>
      <c r="CE229" s="753"/>
      <c r="CF229" s="753"/>
      <c r="CG229" s="753"/>
      <c r="CH229" s="753"/>
      <c r="CI229" s="753"/>
      <c r="CJ229" s="753"/>
      <c r="CK229" s="753"/>
      <c r="CL229" s="753"/>
      <c r="CM229" s="753"/>
      <c r="CN229" s="753"/>
      <c r="CO229" s="753"/>
      <c r="CP229" s="753"/>
      <c r="CQ229" s="753"/>
      <c r="CR229" s="753"/>
      <c r="CS229" s="753"/>
      <c r="CT229" s="753"/>
      <c r="CU229" s="753"/>
      <c r="CV229" s="753"/>
      <c r="CW229" s="753"/>
      <c r="CX229" s="753"/>
      <c r="CY229" s="753"/>
      <c r="CZ229" s="754"/>
      <c r="DA229" s="200"/>
      <c r="DB229" s="192"/>
    </row>
    <row r="230" spans="2:106 2121:2311" ht="20.100000000000001" customHeight="1" x14ac:dyDescent="0.25">
      <c r="B230" s="168"/>
      <c r="C230" s="783"/>
      <c r="D230" s="787" t="s">
        <v>77</v>
      </c>
      <c r="E230" s="791"/>
      <c r="F230" s="182" t="s">
        <v>78</v>
      </c>
      <c r="G230" s="154" t="str">
        <f>[2]DB!$E$205</f>
        <v>UNDER REPAIR</v>
      </c>
      <c r="H230" s="220">
        <f>[2]DB!$F$205</f>
        <v>0</v>
      </c>
      <c r="I230" s="220">
        <f>[2]DB!$G$205</f>
        <v>0</v>
      </c>
      <c r="J230" s="220">
        <f>[2]DB!$H$205</f>
        <v>0</v>
      </c>
      <c r="K230" s="220">
        <f>[2]DB!$I$205</f>
        <v>0</v>
      </c>
      <c r="L230" s="220">
        <f>[2]DB!$J$205</f>
        <v>0</v>
      </c>
      <c r="M230" s="220">
        <f>[2]DB!$K$205</f>
        <v>0</v>
      </c>
      <c r="N230" s="220">
        <f>[2]DB!$L$205</f>
        <v>0</v>
      </c>
      <c r="O230" s="220">
        <f>[2]DB!$M$205</f>
        <v>0</v>
      </c>
      <c r="P230" s="220">
        <f>[2]DB!$N$205</f>
        <v>0</v>
      </c>
      <c r="Q230" s="220">
        <f>[2]DB!$O$205</f>
        <v>0</v>
      </c>
      <c r="R230" s="220">
        <f>[2]DB!$P$205</f>
        <v>0</v>
      </c>
      <c r="S230" s="220">
        <f>[2]DB!$Q$205</f>
        <v>0</v>
      </c>
      <c r="T230" s="220">
        <f>[2]DB!$R$205</f>
        <v>0</v>
      </c>
      <c r="U230" s="220">
        <f>[2]DB!$S$205</f>
        <v>0</v>
      </c>
      <c r="V230" s="220">
        <f>[2]DB!$T$205</f>
        <v>0</v>
      </c>
      <c r="W230" s="220">
        <f>[2]DB!$U$205</f>
        <v>0</v>
      </c>
      <c r="X230" s="220">
        <f>[2]DB!$V$205</f>
        <v>0</v>
      </c>
      <c r="Y230" s="220">
        <f>[2]DB!$W$205</f>
        <v>0</v>
      </c>
      <c r="Z230" s="220">
        <f>[2]DB!$X$205</f>
        <v>0</v>
      </c>
      <c r="AA230" s="220">
        <f>[2]DB!$Y$205</f>
        <v>0</v>
      </c>
      <c r="AB230" s="220">
        <f>[2]DB!$Z$205</f>
        <v>0</v>
      </c>
      <c r="AC230" s="220">
        <f>[2]DB!$AA$205</f>
        <v>0</v>
      </c>
      <c r="AD230" s="220">
        <f>[2]DB!$AB$205</f>
        <v>0</v>
      </c>
      <c r="AE230" s="220">
        <f>[2]DB!$AC$205</f>
        <v>0</v>
      </c>
      <c r="AF230" s="220">
        <f>[2]DB!$AD$205</f>
        <v>0</v>
      </c>
      <c r="AG230" s="220">
        <f>[2]DB!$AE$205</f>
        <v>0</v>
      </c>
      <c r="AH230" s="220">
        <f>[2]DB!$AF$205</f>
        <v>0</v>
      </c>
      <c r="AI230" s="220">
        <f>[2]DB!$AG$205</f>
        <v>0</v>
      </c>
      <c r="AJ230" s="220">
        <f>[2]DB!$AH$205</f>
        <v>0</v>
      </c>
      <c r="AK230" s="220">
        <f>[2]DB!$AI$205</f>
        <v>0</v>
      </c>
      <c r="AL230" s="220">
        <f>[2]DB!$AJ$205</f>
        <v>0</v>
      </c>
      <c r="AM230" s="220">
        <f>[2]DB!$AK$205</f>
        <v>0</v>
      </c>
      <c r="AN230" s="220">
        <f>[2]DB!$AL$205</f>
        <v>0</v>
      </c>
      <c r="AO230" s="220">
        <f>[2]DB!$AM$205</f>
        <v>0</v>
      </c>
      <c r="AP230" s="220">
        <f>[2]DB!$AN$205</f>
        <v>0</v>
      </c>
      <c r="AQ230" s="220">
        <f>[2]DB!$AO$205</f>
        <v>0</v>
      </c>
      <c r="AR230" s="220">
        <f>[2]DB!$AP$205</f>
        <v>0</v>
      </c>
      <c r="AS230" s="220">
        <f>[2]DB!$AQ$205</f>
        <v>0</v>
      </c>
      <c r="AT230" s="220">
        <f>[2]DB!$AR$205</f>
        <v>0</v>
      </c>
      <c r="AU230" s="220">
        <f>[2]DB!$AS$205</f>
        <v>0</v>
      </c>
      <c r="AV230" s="220">
        <f>[2]DB!$AT$205</f>
        <v>0</v>
      </c>
      <c r="AW230" s="220">
        <f>[2]DB!$AU$205</f>
        <v>0</v>
      </c>
      <c r="AX230" s="220">
        <f>[2]DB!$AV$205</f>
        <v>0</v>
      </c>
      <c r="AY230" s="220">
        <f>[2]DB!$AW$205</f>
        <v>0</v>
      </c>
      <c r="AZ230" s="220">
        <f>[2]DB!$AX$205</f>
        <v>0</v>
      </c>
      <c r="BA230" s="220">
        <f>[2]DB!$AY$205</f>
        <v>0</v>
      </c>
      <c r="BB230" s="220">
        <f>[2]DB!$AZ$205</f>
        <v>0</v>
      </c>
      <c r="BC230" s="220">
        <f>[2]DB!$BA$205</f>
        <v>0</v>
      </c>
      <c r="BD230" s="220">
        <f>[2]DB!$BB$205</f>
        <v>0</v>
      </c>
      <c r="BE230" s="220">
        <f>[2]DB!$BC$205</f>
        <v>0</v>
      </c>
      <c r="BF230" s="220">
        <f>[2]DB!$BD$205</f>
        <v>0</v>
      </c>
      <c r="BG230" s="220">
        <f>[2]DB!$BE$205</f>
        <v>0</v>
      </c>
      <c r="BH230" s="220">
        <f>[2]DB!$BF$205</f>
        <v>0</v>
      </c>
      <c r="BI230" s="220">
        <f>[2]DB!$BG$205</f>
        <v>0</v>
      </c>
      <c r="BJ230" s="220">
        <f>[2]DB!$BH$205</f>
        <v>0</v>
      </c>
      <c r="BK230" s="220">
        <f>[2]DB!$BI$205</f>
        <v>0</v>
      </c>
      <c r="BL230" s="220">
        <f>[2]DB!$BJ$205</f>
        <v>0</v>
      </c>
      <c r="BM230" s="220">
        <f>[2]DB!$BK$205</f>
        <v>0</v>
      </c>
      <c r="BN230" s="220">
        <f>[2]DB!$BL$205</f>
        <v>0</v>
      </c>
      <c r="BO230" s="220">
        <f>[2]DB!$BM$205</f>
        <v>0</v>
      </c>
      <c r="BP230" s="220">
        <f>[2]DB!$BN$205</f>
        <v>0</v>
      </c>
      <c r="BQ230" s="220">
        <f>[2]DB!$BO$205</f>
        <v>0</v>
      </c>
      <c r="BR230" s="220">
        <f>[2]DB!$BP$205</f>
        <v>0</v>
      </c>
      <c r="BS230" s="220">
        <f>[2]DB!$BQ$205</f>
        <v>0</v>
      </c>
      <c r="BT230" s="220">
        <f>[2]DB!$BR$205</f>
        <v>0</v>
      </c>
      <c r="BU230" s="220">
        <f>[2]DB!$BS$205</f>
        <v>0</v>
      </c>
      <c r="BV230" s="220">
        <f>[2]DB!$BT$205</f>
        <v>0</v>
      </c>
      <c r="BW230" s="220">
        <f>[2]DB!$BU$205</f>
        <v>0</v>
      </c>
      <c r="BX230" s="220">
        <f>[2]DB!$BV$205</f>
        <v>0</v>
      </c>
      <c r="BY230" s="220">
        <f>[2]DB!$BW$205</f>
        <v>0</v>
      </c>
      <c r="BZ230" s="220">
        <f>[2]DB!$BX$205</f>
        <v>0</v>
      </c>
      <c r="CA230" s="220">
        <f>[2]DB!$BY$205</f>
        <v>0</v>
      </c>
      <c r="CB230" s="220">
        <f>[2]DB!$BZ$205</f>
        <v>0</v>
      </c>
      <c r="CC230" s="220">
        <f>[2]DB!$CA$205</f>
        <v>0</v>
      </c>
      <c r="CD230" s="220">
        <f>[2]DB!$CB$205</f>
        <v>0</v>
      </c>
      <c r="CE230" s="220">
        <f>[2]DB!$CC$205</f>
        <v>0</v>
      </c>
      <c r="CF230" s="220">
        <f>[2]DB!$CD$205</f>
        <v>0</v>
      </c>
      <c r="CG230" s="220">
        <f>[2]DB!$CE$205</f>
        <v>0</v>
      </c>
      <c r="CH230" s="220">
        <f>[2]DB!$CF$205</f>
        <v>0</v>
      </c>
      <c r="CI230" s="220">
        <f>[2]DB!$CG$205</f>
        <v>0</v>
      </c>
      <c r="CJ230" s="220">
        <f>[2]DB!$CH$205</f>
        <v>0</v>
      </c>
      <c r="CK230" s="220">
        <f>[2]DB!$CI$205</f>
        <v>0</v>
      </c>
      <c r="CL230" s="220">
        <f>[2]DB!$CJ$205</f>
        <v>0</v>
      </c>
      <c r="CM230" s="220">
        <f>[2]DB!$CK$205</f>
        <v>0</v>
      </c>
      <c r="CN230" s="220">
        <f>[2]DB!$CL$205</f>
        <v>0</v>
      </c>
      <c r="CO230" s="220">
        <f>[2]DB!$CM$205</f>
        <v>0</v>
      </c>
      <c r="CP230" s="220">
        <f>[2]DB!$CN$205</f>
        <v>0</v>
      </c>
      <c r="CQ230" s="220">
        <f>[2]DB!$CO$205</f>
        <v>0</v>
      </c>
      <c r="CR230" s="220">
        <f>[2]DB!$CP$205</f>
        <v>0</v>
      </c>
      <c r="CS230" s="220">
        <f>[2]DB!$CQ$205</f>
        <v>0</v>
      </c>
      <c r="CT230" s="220">
        <f>[2]DB!$CR$205</f>
        <v>0</v>
      </c>
      <c r="CU230" s="220">
        <f>[2]DB!$CS$205</f>
        <v>0</v>
      </c>
      <c r="CV230" s="220">
        <f>[2]DB!$CT$205</f>
        <v>0</v>
      </c>
      <c r="CW230" s="220">
        <f>[2]DB!$CU$205</f>
        <v>0</v>
      </c>
      <c r="CX230" s="220">
        <f>[2]DB!$CV$205</f>
        <v>0</v>
      </c>
      <c r="CY230" s="221">
        <f>[2]DB!$CW$205</f>
        <v>0</v>
      </c>
      <c r="CZ230" s="222"/>
      <c r="DA230" s="200"/>
      <c r="DB230" s="192"/>
    </row>
    <row r="231" spans="2:106 2121:2311" ht="20.100000000000001" customHeight="1" x14ac:dyDescent="0.25">
      <c r="B231" s="168"/>
      <c r="C231" s="783"/>
      <c r="D231" s="787"/>
      <c r="E231" s="791"/>
      <c r="F231" s="183" t="s">
        <v>79</v>
      </c>
      <c r="G231" s="155" t="str">
        <f>[2]DB!$E$206</f>
        <v>OPERATING</v>
      </c>
      <c r="H231" s="162" t="str">
        <f>[2]DB!$F$206</f>
        <v>c</v>
      </c>
      <c r="I231" s="163" t="str">
        <f>[2]DB!$G$206</f>
        <v>c</v>
      </c>
      <c r="J231" s="163" t="str">
        <f>[2]DB!$H$206</f>
        <v>c</v>
      </c>
      <c r="K231" s="163" t="str">
        <f>[2]DB!$I$206</f>
        <v>c</v>
      </c>
      <c r="L231" s="163" t="str">
        <f>[2]DB!$J$206</f>
        <v>c</v>
      </c>
      <c r="M231" s="163" t="str">
        <f>[2]DB!$K$206</f>
        <v>c</v>
      </c>
      <c r="N231" s="163" t="str">
        <f>[2]DB!$L$206</f>
        <v>c</v>
      </c>
      <c r="O231" s="163" t="str">
        <f>[2]DB!$M$206</f>
        <v>c</v>
      </c>
      <c r="P231" s="163" t="str">
        <f>[2]DB!$N$206</f>
        <v>c</v>
      </c>
      <c r="Q231" s="163" t="str">
        <f>[2]DB!$O$206</f>
        <v>c</v>
      </c>
      <c r="R231" s="163" t="str">
        <f>[2]DB!$P$206</f>
        <v>c</v>
      </c>
      <c r="S231" s="163" t="str">
        <f>[2]DB!$Q$206</f>
        <v>c</v>
      </c>
      <c r="T231" s="163" t="str">
        <f>[2]DB!$R$206</f>
        <v>c</v>
      </c>
      <c r="U231" s="163" t="str">
        <f>[2]DB!$S$206</f>
        <v>c</v>
      </c>
      <c r="V231" s="163">
        <f>[2]DB!$T$206</f>
        <v>0</v>
      </c>
      <c r="W231" s="163">
        <f>[2]DB!$U$206</f>
        <v>0</v>
      </c>
      <c r="X231" s="163">
        <f>[2]DB!$V$206</f>
        <v>0</v>
      </c>
      <c r="Y231" s="163">
        <f>[2]DB!$W$206</f>
        <v>0</v>
      </c>
      <c r="Z231" s="163">
        <f>[2]DB!$X$206</f>
        <v>0</v>
      </c>
      <c r="AA231" s="163">
        <f>[2]DB!$Y$206</f>
        <v>0</v>
      </c>
      <c r="AB231" s="163">
        <f>[2]DB!$Z$206</f>
        <v>0</v>
      </c>
      <c r="AC231" s="163">
        <f>[2]DB!$AA$206</f>
        <v>0</v>
      </c>
      <c r="AD231" s="163">
        <f>[2]DB!$AB$206</f>
        <v>0</v>
      </c>
      <c r="AE231" s="163">
        <f>[2]DB!$AC$206</f>
        <v>0</v>
      </c>
      <c r="AF231" s="163">
        <f>[2]DB!$AD$206</f>
        <v>0</v>
      </c>
      <c r="AG231" s="163" t="str">
        <f>[2]DB!$AE$206</f>
        <v>s</v>
      </c>
      <c r="AH231" s="163" t="str">
        <f>[2]DB!$AF$206</f>
        <v>s</v>
      </c>
      <c r="AI231" s="163" t="str">
        <f>[2]DB!$AG$206</f>
        <v>s</v>
      </c>
      <c r="AJ231" s="163" t="str">
        <f>[2]DB!$AH$206</f>
        <v>s</v>
      </c>
      <c r="AK231" s="163">
        <f>[2]DB!$AI$206</f>
        <v>0</v>
      </c>
      <c r="AL231" s="163" t="str">
        <f>[2]DB!$AJ$206</f>
        <v>s</v>
      </c>
      <c r="AM231" s="163" t="str">
        <f>[2]DB!$AK$206</f>
        <v>s</v>
      </c>
      <c r="AN231" s="163" t="str">
        <f>[2]DB!$AL$206</f>
        <v>s</v>
      </c>
      <c r="AO231" s="163">
        <f>[2]DB!$AM$206</f>
        <v>0</v>
      </c>
      <c r="AP231" s="163" t="str">
        <f>[2]DB!$AN$206</f>
        <v>s</v>
      </c>
      <c r="AQ231" s="163" t="str">
        <f>[2]DB!$AO$206</f>
        <v>s</v>
      </c>
      <c r="AR231" s="163" t="str">
        <f>[2]DB!$AP$206</f>
        <v>s</v>
      </c>
      <c r="AS231" s="163">
        <f>[2]DB!$AQ$206</f>
        <v>0</v>
      </c>
      <c r="AT231" s="163" t="str">
        <f>[2]DB!$AR$206</f>
        <v>s</v>
      </c>
      <c r="AU231" s="163" t="str">
        <f>[2]DB!$AS$206</f>
        <v>s</v>
      </c>
      <c r="AV231" s="163" t="str">
        <f>[2]DB!$AT$206</f>
        <v>s</v>
      </c>
      <c r="AW231" s="163">
        <f>[2]DB!$AU$206</f>
        <v>0</v>
      </c>
      <c r="AX231" s="163" t="str">
        <f>[2]DB!$AV$206</f>
        <v>c</v>
      </c>
      <c r="AY231" s="163" t="str">
        <f>[2]DB!$AW$206</f>
        <v>c</v>
      </c>
      <c r="AZ231" s="163" t="str">
        <f>[2]DB!$AX$206</f>
        <v>c</v>
      </c>
      <c r="BA231" s="163" t="str">
        <f>[2]DB!$AY$206</f>
        <v>c</v>
      </c>
      <c r="BB231" s="163" t="str">
        <f>[2]DB!$AZ$206</f>
        <v>c</v>
      </c>
      <c r="BC231" s="163" t="str">
        <f>[2]DB!$BA$206</f>
        <v>c</v>
      </c>
      <c r="BD231" s="163" t="str">
        <f>[2]DB!$BB$206</f>
        <v>c</v>
      </c>
      <c r="BE231" s="163" t="str">
        <f>[2]DB!$BC$206</f>
        <v>c</v>
      </c>
      <c r="BF231" s="163" t="str">
        <f>[2]DB!$BD$206</f>
        <v>c</v>
      </c>
      <c r="BG231" s="163" t="str">
        <f>[2]DB!$BE$206</f>
        <v>c</v>
      </c>
      <c r="BH231" s="163" t="str">
        <f>[2]DB!$BF$206</f>
        <v>c</v>
      </c>
      <c r="BI231" s="163" t="str">
        <f>[2]DB!$BG$206</f>
        <v>c</v>
      </c>
      <c r="BJ231" s="163" t="str">
        <f>[2]DB!$BH$206</f>
        <v>c</v>
      </c>
      <c r="BK231" s="163" t="str">
        <f>[2]DB!$BI$206</f>
        <v>c</v>
      </c>
      <c r="BL231" s="163" t="str">
        <f>[2]DB!$BJ$206</f>
        <v>c</v>
      </c>
      <c r="BM231" s="163" t="str">
        <f>[2]DB!$BK$206</f>
        <v>c</v>
      </c>
      <c r="BN231" s="163">
        <f>[2]DB!$BL$206</f>
        <v>0</v>
      </c>
      <c r="BO231" s="163">
        <f>[2]DB!$BM$206</f>
        <v>0</v>
      </c>
      <c r="BP231" s="163">
        <f>[2]DB!$BN$206</f>
        <v>0</v>
      </c>
      <c r="BQ231" s="163">
        <f>[2]DB!$BO$206</f>
        <v>0</v>
      </c>
      <c r="BR231" s="163">
        <f>[2]DB!$BP$206</f>
        <v>0</v>
      </c>
      <c r="BS231" s="163">
        <f>[2]DB!$BQ$206</f>
        <v>0</v>
      </c>
      <c r="BT231" s="163">
        <f>[2]DB!$BR$206</f>
        <v>0</v>
      </c>
      <c r="BU231" s="163">
        <f>[2]DB!$BS$206</f>
        <v>0</v>
      </c>
      <c r="BV231" s="163">
        <f>[2]DB!$BT$206</f>
        <v>0</v>
      </c>
      <c r="BW231" s="163">
        <f>[2]DB!$BU$206</f>
        <v>0</v>
      </c>
      <c r="BX231" s="163">
        <f>[2]DB!$BV$206</f>
        <v>0</v>
      </c>
      <c r="BY231" s="163">
        <f>[2]DB!$BW$206</f>
        <v>0</v>
      </c>
      <c r="BZ231" s="163">
        <f>[2]DB!$BX$206</f>
        <v>0</v>
      </c>
      <c r="CA231" s="163">
        <f>[2]DB!$BY$206</f>
        <v>0</v>
      </c>
      <c r="CB231" s="163">
        <f>[2]DB!$BZ$206</f>
        <v>0</v>
      </c>
      <c r="CC231" s="163">
        <f>[2]DB!$CA$206</f>
        <v>0</v>
      </c>
      <c r="CD231" s="163">
        <f>[2]DB!$CB$206</f>
        <v>0</v>
      </c>
      <c r="CE231" s="163">
        <f>[2]DB!$CC$206</f>
        <v>0</v>
      </c>
      <c r="CF231" s="163">
        <f>[2]DB!$CD$206</f>
        <v>0</v>
      </c>
      <c r="CG231" s="163">
        <f>[2]DB!$CE$206</f>
        <v>0</v>
      </c>
      <c r="CH231" s="163">
        <f>[2]DB!$CF$206</f>
        <v>0</v>
      </c>
      <c r="CI231" s="163" t="str">
        <f>[2]DB!$CG$206</f>
        <v>s</v>
      </c>
      <c r="CJ231" s="163" t="str">
        <f>[2]DB!$CH$206</f>
        <v>s</v>
      </c>
      <c r="CK231" s="163" t="str">
        <f>[2]DB!$CI$206</f>
        <v>s</v>
      </c>
      <c r="CL231" s="163" t="str">
        <f>[2]DB!$CJ$206</f>
        <v>s</v>
      </c>
      <c r="CM231" s="163">
        <f>[2]DB!$CK$206</f>
        <v>0</v>
      </c>
      <c r="CN231" s="163" t="str">
        <f>[2]DB!$CL$206</f>
        <v>s</v>
      </c>
      <c r="CO231" s="163" t="str">
        <f>[2]DB!$CM$206</f>
        <v>s</v>
      </c>
      <c r="CP231" s="163" t="str">
        <f>[2]DB!$CN$206</f>
        <v>s</v>
      </c>
      <c r="CQ231" s="163">
        <f>[2]DB!$CO$206</f>
        <v>0</v>
      </c>
      <c r="CR231" s="163" t="str">
        <f>[2]DB!$CP$206</f>
        <v>s</v>
      </c>
      <c r="CS231" s="163" t="str">
        <f>[2]DB!$CQ$206</f>
        <v>s</v>
      </c>
      <c r="CT231" s="163" t="str">
        <f>[2]DB!$CR$206</f>
        <v>s</v>
      </c>
      <c r="CU231" s="163">
        <f>[2]DB!$CS$206</f>
        <v>0</v>
      </c>
      <c r="CV231" s="163" t="str">
        <f>[2]DB!$CT$206</f>
        <v>s</v>
      </c>
      <c r="CW231" s="163" t="str">
        <f>[2]DB!$CU$206</f>
        <v>s</v>
      </c>
      <c r="CX231" s="163" t="str">
        <f>[2]DB!$CV$206</f>
        <v>s</v>
      </c>
      <c r="CY231" s="169">
        <f>[2]DB!$CW$206</f>
        <v>0</v>
      </c>
      <c r="CZ231" s="174"/>
      <c r="DA231" s="200"/>
      <c r="DB231" s="192"/>
    </row>
    <row r="232" spans="2:106 2121:2311" ht="20.100000000000001" customHeight="1" x14ac:dyDescent="0.25">
      <c r="B232" s="168"/>
      <c r="C232" s="783"/>
      <c r="D232" s="787"/>
      <c r="E232" s="791"/>
      <c r="F232" s="183" t="s">
        <v>80</v>
      </c>
      <c r="G232" s="155" t="str">
        <f>[2]DB!$E$207</f>
        <v>OPERATING</v>
      </c>
      <c r="H232" s="162" t="str">
        <f>[2]DB!$F$207</f>
        <v>s</v>
      </c>
      <c r="I232" s="163" t="str">
        <f>[2]DB!$G$207</f>
        <v>s</v>
      </c>
      <c r="J232" s="163" t="str">
        <f>[2]DB!$H$207</f>
        <v>s</v>
      </c>
      <c r="K232" s="163">
        <f>[2]DB!$I$207</f>
        <v>0</v>
      </c>
      <c r="L232" s="163" t="str">
        <f>[2]DB!$J$207</f>
        <v>s</v>
      </c>
      <c r="M232" s="163" t="str">
        <f>[2]DB!$K$207</f>
        <v>s</v>
      </c>
      <c r="N232" s="163" t="str">
        <f>[2]DB!$L$207</f>
        <v>s</v>
      </c>
      <c r="O232" s="163">
        <f>[2]DB!$M$207</f>
        <v>0</v>
      </c>
      <c r="P232" s="163" t="str">
        <f>[2]DB!$N$207</f>
        <v>c</v>
      </c>
      <c r="Q232" s="163" t="str">
        <f>[2]DB!$O$207</f>
        <v>c</v>
      </c>
      <c r="R232" s="163" t="str">
        <f>[2]DB!$P$207</f>
        <v>c</v>
      </c>
      <c r="S232" s="163" t="str">
        <f>[2]DB!$Q$207</f>
        <v>c</v>
      </c>
      <c r="T232" s="163" t="str">
        <f>[2]DB!$R$207</f>
        <v>c</v>
      </c>
      <c r="U232" s="163" t="str">
        <f>[2]DB!$S$207</f>
        <v>c</v>
      </c>
      <c r="V232" s="163" t="str">
        <f>[2]DB!$T$207</f>
        <v>c</v>
      </c>
      <c r="W232" s="163" t="str">
        <f>[2]DB!$U$207</f>
        <v>c</v>
      </c>
      <c r="X232" s="163" t="str">
        <f>[2]DB!$V$207</f>
        <v>c</v>
      </c>
      <c r="Y232" s="163" t="str">
        <f>[2]DB!$W$207</f>
        <v>c</v>
      </c>
      <c r="Z232" s="163" t="str">
        <f>[2]DB!$X$207</f>
        <v>c</v>
      </c>
      <c r="AA232" s="163" t="str">
        <f>[2]DB!$Y$207</f>
        <v>c</v>
      </c>
      <c r="AB232" s="163" t="str">
        <f>[2]DB!$Z$207</f>
        <v>c</v>
      </c>
      <c r="AC232" s="163" t="str">
        <f>[2]DB!$AA$207</f>
        <v>c</v>
      </c>
      <c r="AD232" s="163" t="str">
        <f>[2]DB!$AB$207</f>
        <v>c</v>
      </c>
      <c r="AE232" s="163" t="str">
        <f>[2]DB!$AC$207</f>
        <v>c</v>
      </c>
      <c r="AF232" s="163">
        <f>[2]DB!$AD$207</f>
        <v>0</v>
      </c>
      <c r="AG232" s="163">
        <f>[2]DB!$AE$207</f>
        <v>0</v>
      </c>
      <c r="AH232" s="163">
        <f>[2]DB!$AF$207</f>
        <v>0</v>
      </c>
      <c r="AI232" s="163">
        <f>[2]DB!$AG$207</f>
        <v>0</v>
      </c>
      <c r="AJ232" s="163">
        <f>[2]DB!$AH$207</f>
        <v>0</v>
      </c>
      <c r="AK232" s="163">
        <f>[2]DB!$AI$207</f>
        <v>0</v>
      </c>
      <c r="AL232" s="163">
        <f>[2]DB!$AJ$207</f>
        <v>0</v>
      </c>
      <c r="AM232" s="163">
        <f>[2]DB!$AK$207</f>
        <v>0</v>
      </c>
      <c r="AN232" s="163">
        <f>[2]DB!$AL$207</f>
        <v>0</v>
      </c>
      <c r="AO232" s="163">
        <f>[2]DB!$AM$207</f>
        <v>0</v>
      </c>
      <c r="AP232" s="163">
        <f>[2]DB!$AN$207</f>
        <v>0</v>
      </c>
      <c r="AQ232" s="163">
        <f>[2]DB!$AO$207</f>
        <v>0</v>
      </c>
      <c r="AR232" s="163">
        <f>[2]DB!$AP$207</f>
        <v>0</v>
      </c>
      <c r="AS232" s="163">
        <f>[2]DB!$AQ$207</f>
        <v>0</v>
      </c>
      <c r="AT232" s="163">
        <f>[2]DB!$AR$207</f>
        <v>0</v>
      </c>
      <c r="AU232" s="163">
        <f>[2]DB!$AS$207</f>
        <v>0</v>
      </c>
      <c r="AV232" s="163">
        <f>[2]DB!$AT$207</f>
        <v>0</v>
      </c>
      <c r="AW232" s="163">
        <f>[2]DB!$AU$207</f>
        <v>0</v>
      </c>
      <c r="AX232" s="163">
        <f>[2]DB!$AV$207</f>
        <v>0</v>
      </c>
      <c r="AY232" s="163">
        <f>[2]DB!$AW$207</f>
        <v>0</v>
      </c>
      <c r="AZ232" s="163">
        <f>[2]DB!$AX$207</f>
        <v>0</v>
      </c>
      <c r="BA232" s="163">
        <f>[2]DB!$AY$207</f>
        <v>0</v>
      </c>
      <c r="BB232" s="163">
        <f>[2]DB!$AZ$207</f>
        <v>0</v>
      </c>
      <c r="BC232" s="163">
        <f>[2]DB!$BA$207</f>
        <v>0</v>
      </c>
      <c r="BD232" s="163">
        <f>[2]DB!$BB$207</f>
        <v>0</v>
      </c>
      <c r="BE232" s="163" t="str">
        <f>[2]DB!$BC$207</f>
        <v>s</v>
      </c>
      <c r="BF232" s="163" t="str">
        <f>[2]DB!$BD$207</f>
        <v>s</v>
      </c>
      <c r="BG232" s="163" t="str">
        <f>[2]DB!$BE$207</f>
        <v>s</v>
      </c>
      <c r="BH232" s="163" t="str">
        <f>[2]DB!$BF$207</f>
        <v>s</v>
      </c>
      <c r="BI232" s="163">
        <f>[2]DB!$BG$207</f>
        <v>0</v>
      </c>
      <c r="BJ232" s="163" t="str">
        <f>[2]DB!$BH$207</f>
        <v>s</v>
      </c>
      <c r="BK232" s="163" t="str">
        <f>[2]DB!$BI$207</f>
        <v>s</v>
      </c>
      <c r="BL232" s="163" t="str">
        <f>[2]DB!$BJ$207</f>
        <v>s</v>
      </c>
      <c r="BM232" s="163">
        <f>[2]DB!$BK$207</f>
        <v>0</v>
      </c>
      <c r="BN232" s="163" t="str">
        <f>[2]DB!$BL$207</f>
        <v>s</v>
      </c>
      <c r="BO232" s="163" t="str">
        <f>[2]DB!$BM$207</f>
        <v>s</v>
      </c>
      <c r="BP232" s="163" t="str">
        <f>[2]DB!$BN$207</f>
        <v>s</v>
      </c>
      <c r="BQ232" s="163">
        <f>[2]DB!$BO$207</f>
        <v>0</v>
      </c>
      <c r="BR232" s="163" t="str">
        <f>[2]DB!$BP$207</f>
        <v>c</v>
      </c>
      <c r="BS232" s="163" t="str">
        <f>[2]DB!$BQ$207</f>
        <v>c</v>
      </c>
      <c r="BT232" s="163" t="str">
        <f>[2]DB!$BR$207</f>
        <v>c</v>
      </c>
      <c r="BU232" s="163" t="str">
        <f>[2]DB!$BS$207</f>
        <v>c</v>
      </c>
      <c r="BV232" s="163" t="str">
        <f>[2]DB!$BT$207</f>
        <v>c</v>
      </c>
      <c r="BW232" s="163" t="str">
        <f>[2]DB!$BU$207</f>
        <v>c</v>
      </c>
      <c r="BX232" s="163" t="str">
        <f>[2]DB!$BV$207</f>
        <v>c</v>
      </c>
      <c r="BY232" s="163" t="str">
        <f>[2]DB!$BW$207</f>
        <v>c</v>
      </c>
      <c r="BZ232" s="163" t="str">
        <f>[2]DB!$BX$207</f>
        <v>c</v>
      </c>
      <c r="CA232" s="163" t="str">
        <f>[2]DB!$BY$207</f>
        <v>c</v>
      </c>
      <c r="CB232" s="163" t="str">
        <f>[2]DB!$BZ$207</f>
        <v>c</v>
      </c>
      <c r="CC232" s="163" t="str">
        <f>[2]DB!$CA$207</f>
        <v>c</v>
      </c>
      <c r="CD232" s="163" t="str">
        <f>[2]DB!$CB$207</f>
        <v>c</v>
      </c>
      <c r="CE232" s="163" t="str">
        <f>[2]DB!$CC$207</f>
        <v>c</v>
      </c>
      <c r="CF232" s="163" t="str">
        <f>[2]DB!$CD$207</f>
        <v>c</v>
      </c>
      <c r="CG232" s="163" t="str">
        <f>[2]DB!$CE$207</f>
        <v>c</v>
      </c>
      <c r="CH232" s="163">
        <f>[2]DB!$CF$207</f>
        <v>0</v>
      </c>
      <c r="CI232" s="163">
        <f>[2]DB!$CG$207</f>
        <v>0</v>
      </c>
      <c r="CJ232" s="163">
        <f>[2]DB!$CH$207</f>
        <v>0</v>
      </c>
      <c r="CK232" s="163">
        <f>[2]DB!$CI$207</f>
        <v>0</v>
      </c>
      <c r="CL232" s="163">
        <f>[2]DB!$CJ$207</f>
        <v>0</v>
      </c>
      <c r="CM232" s="163">
        <f>[2]DB!$CK$207</f>
        <v>0</v>
      </c>
      <c r="CN232" s="163">
        <f>[2]DB!$CL$207</f>
        <v>0</v>
      </c>
      <c r="CO232" s="163">
        <f>[2]DB!$CM$207</f>
        <v>0</v>
      </c>
      <c r="CP232" s="163">
        <f>[2]DB!$CN$207</f>
        <v>0</v>
      </c>
      <c r="CQ232" s="163">
        <f>[2]DB!$CO$207</f>
        <v>0</v>
      </c>
      <c r="CR232" s="163">
        <f>[2]DB!$CP$207</f>
        <v>0</v>
      </c>
      <c r="CS232" s="163">
        <f>[2]DB!$CQ$207</f>
        <v>0</v>
      </c>
      <c r="CT232" s="163">
        <f>[2]DB!$CR$207</f>
        <v>0</v>
      </c>
      <c r="CU232" s="163">
        <f>[2]DB!$CS$207</f>
        <v>0</v>
      </c>
      <c r="CV232" s="163">
        <f>[2]DB!$CT$207</f>
        <v>0</v>
      </c>
      <c r="CW232" s="163" t="str">
        <f>[2]DB!$CU$207</f>
        <v>s</v>
      </c>
      <c r="CX232" s="163" t="str">
        <f>[2]DB!$CV$207</f>
        <v>s</v>
      </c>
      <c r="CY232" s="169" t="str">
        <f>[2]DB!$CW$207</f>
        <v>s</v>
      </c>
      <c r="CZ232" s="174"/>
      <c r="DA232" s="200"/>
      <c r="DB232" s="192"/>
    </row>
    <row r="233" spans="2:106 2121:2311" ht="20.100000000000001" customHeight="1" x14ac:dyDescent="0.25">
      <c r="B233" s="168"/>
      <c r="C233" s="783"/>
      <c r="D233" s="787"/>
      <c r="E233" s="791"/>
      <c r="F233" s="183" t="s">
        <v>81</v>
      </c>
      <c r="G233" s="155" t="str">
        <f>[2]DB!$E$208</f>
        <v>OPERATING</v>
      </c>
      <c r="H233" s="217">
        <f>[2]DB!$F$208</f>
        <v>0</v>
      </c>
      <c r="I233" s="217">
        <f>[2]DB!$G$208</f>
        <v>0</v>
      </c>
      <c r="J233" s="217">
        <f>[2]DB!$H$208</f>
        <v>0</v>
      </c>
      <c r="K233" s="217">
        <f>[2]DB!$I$208</f>
        <v>0</v>
      </c>
      <c r="L233" s="217">
        <f>[2]DB!$J$208</f>
        <v>0</v>
      </c>
      <c r="M233" s="217">
        <f>[2]DB!$K$208</f>
        <v>0</v>
      </c>
      <c r="N233" s="217">
        <f>[2]DB!$L$208</f>
        <v>0</v>
      </c>
      <c r="O233" s="217">
        <f>[2]DB!$M$208</f>
        <v>0</v>
      </c>
      <c r="P233" s="217">
        <f>[2]DB!$N$208</f>
        <v>0</v>
      </c>
      <c r="Q233" s="217">
        <f>[2]DB!$O$208</f>
        <v>0</v>
      </c>
      <c r="R233" s="217">
        <f>[2]DB!$P$208</f>
        <v>0</v>
      </c>
      <c r="S233" s="217">
        <f>[2]DB!$Q$208</f>
        <v>0</v>
      </c>
      <c r="T233" s="217">
        <f>[2]DB!$R$208</f>
        <v>0</v>
      </c>
      <c r="U233" s="217">
        <f>[2]DB!$S$208</f>
        <v>0</v>
      </c>
      <c r="V233" s="217">
        <f>[2]DB!$T$208</f>
        <v>0</v>
      </c>
      <c r="W233" s="217" t="str">
        <f>[2]DB!$U$208</f>
        <v>s</v>
      </c>
      <c r="X233" s="217" t="str">
        <f>[2]DB!$V$208</f>
        <v>s</v>
      </c>
      <c r="Y233" s="217" t="str">
        <f>[2]DB!$W$208</f>
        <v>s</v>
      </c>
      <c r="Z233" s="217" t="str">
        <f>[2]DB!$X$208</f>
        <v>s</v>
      </c>
      <c r="AA233" s="217">
        <f>[2]DB!$Y$208</f>
        <v>0</v>
      </c>
      <c r="AB233" s="217" t="str">
        <f>[2]DB!$Z$208</f>
        <v>s</v>
      </c>
      <c r="AC233" s="217" t="str">
        <f>[2]DB!$AA$208</f>
        <v>s</v>
      </c>
      <c r="AD233" s="217" t="str">
        <f>[2]DB!$AB$208</f>
        <v>s</v>
      </c>
      <c r="AE233" s="217">
        <f>[2]DB!$AC$208</f>
        <v>0</v>
      </c>
      <c r="AF233" s="217" t="str">
        <f>[2]DB!$AD$208</f>
        <v>s</v>
      </c>
      <c r="AG233" s="217" t="str">
        <f>[2]DB!$AE$208</f>
        <v>s</v>
      </c>
      <c r="AH233" s="217" t="str">
        <f>[2]DB!$AF$208</f>
        <v>s</v>
      </c>
      <c r="AI233" s="217">
        <f>[2]DB!$AG$208</f>
        <v>0</v>
      </c>
      <c r="AJ233" s="217" t="str">
        <f>[2]DB!$AH$208</f>
        <v>s</v>
      </c>
      <c r="AK233" s="217" t="str">
        <f>[2]DB!$AI$208</f>
        <v>s</v>
      </c>
      <c r="AL233" s="217" t="str">
        <f>[2]DB!$AJ$208</f>
        <v>s</v>
      </c>
      <c r="AM233" s="217">
        <f>[2]DB!$AK$208</f>
        <v>0</v>
      </c>
      <c r="AN233" s="217" t="str">
        <f>[2]DB!$AL$208</f>
        <v>c</v>
      </c>
      <c r="AO233" s="217" t="str">
        <f>[2]DB!$AM$208</f>
        <v>c</v>
      </c>
      <c r="AP233" s="217" t="str">
        <f>[2]DB!$AN$208</f>
        <v>c</v>
      </c>
      <c r="AQ233" s="217" t="str">
        <f>[2]DB!$AO$208</f>
        <v>c</v>
      </c>
      <c r="AR233" s="217" t="str">
        <f>[2]DB!$AP$208</f>
        <v>c</v>
      </c>
      <c r="AS233" s="217" t="str">
        <f>[2]DB!$AQ$208</f>
        <v>c</v>
      </c>
      <c r="AT233" s="217" t="str">
        <f>[2]DB!$AR$208</f>
        <v>c</v>
      </c>
      <c r="AU233" s="217" t="str">
        <f>[2]DB!$AS$208</f>
        <v>c</v>
      </c>
      <c r="AV233" s="217" t="str">
        <f>[2]DB!$AT$208</f>
        <v>c</v>
      </c>
      <c r="AW233" s="217" t="str">
        <f>[2]DB!$AU$208</f>
        <v>c</v>
      </c>
      <c r="AX233" s="217" t="str">
        <f>[2]DB!$AV$208</f>
        <v>c</v>
      </c>
      <c r="AY233" s="217" t="str">
        <f>[2]DB!$AW$208</f>
        <v>c</v>
      </c>
      <c r="AZ233" s="217" t="str">
        <f>[2]DB!$AX$208</f>
        <v>c</v>
      </c>
      <c r="BA233" s="217" t="str">
        <f>[2]DB!$AY$208</f>
        <v>c</v>
      </c>
      <c r="BB233" s="217" t="str">
        <f>[2]DB!$AZ$208</f>
        <v>c</v>
      </c>
      <c r="BC233" s="217" t="str">
        <f>[2]DB!$BA$208</f>
        <v>c</v>
      </c>
      <c r="BD233" s="217">
        <f>[2]DB!$BB$208</f>
        <v>0</v>
      </c>
      <c r="BE233" s="217">
        <f>[2]DB!$BC$208</f>
        <v>0</v>
      </c>
      <c r="BF233" s="217">
        <f>[2]DB!$BD$208</f>
        <v>0</v>
      </c>
      <c r="BG233" s="217">
        <f>[2]DB!$BE$208</f>
        <v>0</v>
      </c>
      <c r="BH233" s="217">
        <f>[2]DB!$BF$208</f>
        <v>0</v>
      </c>
      <c r="BI233" s="217">
        <f>[2]DB!$BG$208</f>
        <v>0</v>
      </c>
      <c r="BJ233" s="217">
        <f>[2]DB!$BH$208</f>
        <v>0</v>
      </c>
      <c r="BK233" s="217">
        <f>[2]DB!$BI$208</f>
        <v>0</v>
      </c>
      <c r="BL233" s="217">
        <f>[2]DB!$BJ$208</f>
        <v>0</v>
      </c>
      <c r="BM233" s="217">
        <f>[2]DB!$BK$208</f>
        <v>0</v>
      </c>
      <c r="BN233" s="217">
        <f>[2]DB!$BL$208</f>
        <v>0</v>
      </c>
      <c r="BO233" s="217" t="str">
        <f>[2]DB!$BM$208</f>
        <v>s</v>
      </c>
      <c r="BP233" s="217" t="str">
        <f>[2]DB!$BN$208</f>
        <v>s</v>
      </c>
      <c r="BQ233" s="217" t="str">
        <f>[2]DB!$BO$208</f>
        <v>s</v>
      </c>
      <c r="BR233" s="217" t="str">
        <f>[2]DB!$BP$208</f>
        <v>s</v>
      </c>
      <c r="BS233" s="217">
        <f>[2]DB!$BQ$208</f>
        <v>0</v>
      </c>
      <c r="BT233" s="217" t="str">
        <f>[2]DB!$BR$208</f>
        <v>s</v>
      </c>
      <c r="BU233" s="217" t="str">
        <f>[2]DB!$BS$208</f>
        <v>s</v>
      </c>
      <c r="BV233" s="217" t="str">
        <f>[2]DB!$BT$208</f>
        <v>s</v>
      </c>
      <c r="BW233" s="217">
        <f>[2]DB!$BU$208</f>
        <v>0</v>
      </c>
      <c r="BX233" s="217" t="str">
        <f>[2]DB!$BV$208</f>
        <v>s</v>
      </c>
      <c r="BY233" s="217" t="str">
        <f>[2]DB!$BW$208</f>
        <v>s</v>
      </c>
      <c r="BZ233" s="217" t="str">
        <f>[2]DB!$BX$208</f>
        <v>s</v>
      </c>
      <c r="CA233" s="217">
        <f>[2]DB!$BY$208</f>
        <v>0</v>
      </c>
      <c r="CB233" s="217" t="str">
        <f>[2]DB!$BZ$208</f>
        <v>s</v>
      </c>
      <c r="CC233" s="217" t="str">
        <f>[2]DB!$CA$208</f>
        <v>s</v>
      </c>
      <c r="CD233" s="217" t="str">
        <f>[2]DB!$CB$208</f>
        <v>s</v>
      </c>
      <c r="CE233" s="217">
        <f>[2]DB!$CC$208</f>
        <v>0</v>
      </c>
      <c r="CF233" s="217" t="str">
        <f>[2]DB!$CD$208</f>
        <v>c</v>
      </c>
      <c r="CG233" s="217" t="str">
        <f>[2]DB!$CE$208</f>
        <v>c</v>
      </c>
      <c r="CH233" s="217" t="str">
        <f>[2]DB!$CF$208</f>
        <v>c</v>
      </c>
      <c r="CI233" s="217" t="str">
        <f>[2]DB!$CG$208</f>
        <v>c</v>
      </c>
      <c r="CJ233" s="217" t="str">
        <f>[2]DB!$CH$208</f>
        <v>c</v>
      </c>
      <c r="CK233" s="217" t="str">
        <f>[2]DB!$CI$208</f>
        <v>c</v>
      </c>
      <c r="CL233" s="217" t="str">
        <f>[2]DB!$CJ$208</f>
        <v>c</v>
      </c>
      <c r="CM233" s="217" t="str">
        <f>[2]DB!$CK$208</f>
        <v>c</v>
      </c>
      <c r="CN233" s="217" t="str">
        <f>[2]DB!$CL$208</f>
        <v>c</v>
      </c>
      <c r="CO233" s="217" t="str">
        <f>[2]DB!$CM$208</f>
        <v>c</v>
      </c>
      <c r="CP233" s="217" t="str">
        <f>[2]DB!$CN$208</f>
        <v>c</v>
      </c>
      <c r="CQ233" s="217" t="str">
        <f>[2]DB!$CO$208</f>
        <v>c</v>
      </c>
      <c r="CR233" s="217" t="str">
        <f>[2]DB!$CP$208</f>
        <v>c</v>
      </c>
      <c r="CS233" s="217" t="str">
        <f>[2]DB!$CQ$208</f>
        <v>c</v>
      </c>
      <c r="CT233" s="217" t="str">
        <f>[2]DB!$CR$208</f>
        <v>c</v>
      </c>
      <c r="CU233" s="217" t="str">
        <f>[2]DB!$CS$208</f>
        <v>c</v>
      </c>
      <c r="CV233" s="217">
        <f>[2]DB!$CT$208</f>
        <v>0</v>
      </c>
      <c r="CW233" s="217">
        <f>[2]DB!$CU$208</f>
        <v>0</v>
      </c>
      <c r="CX233" s="217">
        <f>[2]DB!$CV$208</f>
        <v>0</v>
      </c>
      <c r="CY233" s="218">
        <f>[2]DB!$CW$208</f>
        <v>0</v>
      </c>
      <c r="CZ233" s="219"/>
      <c r="DA233" s="200"/>
      <c r="DB233" s="192"/>
    </row>
    <row r="234" spans="2:106 2121:2311" ht="20.100000000000001" customHeight="1" x14ac:dyDescent="0.25">
      <c r="B234" s="168"/>
      <c r="C234" s="783"/>
      <c r="D234" s="787" t="s">
        <v>82</v>
      </c>
      <c r="E234" s="791"/>
      <c r="F234" s="184" t="s">
        <v>83</v>
      </c>
      <c r="G234" s="156">
        <f>[2]DB!$E$209</f>
        <v>0</v>
      </c>
      <c r="H234" s="162">
        <f>[2]DB!$F$209</f>
        <v>0</v>
      </c>
      <c r="I234" s="163">
        <f>[2]DB!$G$209</f>
        <v>0</v>
      </c>
      <c r="J234" s="163">
        <f>[2]DB!$H$209</f>
        <v>0</v>
      </c>
      <c r="K234" s="163">
        <f>[2]DB!$I$209</f>
        <v>0</v>
      </c>
      <c r="L234" s="163">
        <f>[2]DB!$J$209</f>
        <v>0</v>
      </c>
      <c r="M234" s="163">
        <f>[2]DB!$K$209</f>
        <v>0</v>
      </c>
      <c r="N234" s="163">
        <f>[2]DB!$L$209</f>
        <v>0</v>
      </c>
      <c r="O234" s="163">
        <f>[2]DB!$M$209</f>
        <v>0</v>
      </c>
      <c r="P234" s="163">
        <f>[2]DB!$N$209</f>
        <v>0</v>
      </c>
      <c r="Q234" s="163">
        <f>[2]DB!$O$209</f>
        <v>0</v>
      </c>
      <c r="R234" s="163">
        <f>[2]DB!$P$209</f>
        <v>0</v>
      </c>
      <c r="S234" s="163">
        <f>[2]DB!$Q$209</f>
        <v>0</v>
      </c>
      <c r="T234" s="163">
        <f>[2]DB!$R$209</f>
        <v>0</v>
      </c>
      <c r="U234" s="163">
        <f>[2]DB!$S$209</f>
        <v>0</v>
      </c>
      <c r="V234" s="163">
        <f>[2]DB!$T$209</f>
        <v>0</v>
      </c>
      <c r="W234" s="163">
        <f>[2]DB!$U$209</f>
        <v>0</v>
      </c>
      <c r="X234" s="163">
        <f>[2]DB!$V$209</f>
        <v>0</v>
      </c>
      <c r="Y234" s="163">
        <f>[2]DB!$W$209</f>
        <v>0</v>
      </c>
      <c r="Z234" s="163">
        <f>[2]DB!$X$209</f>
        <v>0</v>
      </c>
      <c r="AA234" s="163">
        <f>[2]DB!$Y$209</f>
        <v>0</v>
      </c>
      <c r="AB234" s="163">
        <f>[2]DB!$Z$209</f>
        <v>0</v>
      </c>
      <c r="AC234" s="163">
        <f>[2]DB!$AA$209</f>
        <v>0</v>
      </c>
      <c r="AD234" s="163">
        <f>[2]DB!$AB$209</f>
        <v>0</v>
      </c>
      <c r="AE234" s="163">
        <f>[2]DB!$AC$209</f>
        <v>0</v>
      </c>
      <c r="AF234" s="163">
        <f>[2]DB!$AD$209</f>
        <v>0</v>
      </c>
      <c r="AG234" s="163">
        <f>[2]DB!$AE$209</f>
        <v>0</v>
      </c>
      <c r="AH234" s="163">
        <f>[2]DB!$AF$209</f>
        <v>0</v>
      </c>
      <c r="AI234" s="163">
        <f>[2]DB!$AG$209</f>
        <v>0</v>
      </c>
      <c r="AJ234" s="163">
        <f>[2]DB!$AH$209</f>
        <v>0</v>
      </c>
      <c r="AK234" s="163">
        <f>[2]DB!$AI$209</f>
        <v>0</v>
      </c>
      <c r="AL234" s="163">
        <f>[2]DB!$AJ$209</f>
        <v>0</v>
      </c>
      <c r="AM234" s="163">
        <f>[2]DB!$AK$209</f>
        <v>0</v>
      </c>
      <c r="AN234" s="163">
        <f>[2]DB!$AL$209</f>
        <v>0</v>
      </c>
      <c r="AO234" s="163">
        <f>[2]DB!$AM$209</f>
        <v>0</v>
      </c>
      <c r="AP234" s="163">
        <f>[2]DB!$AN$209</f>
        <v>0</v>
      </c>
      <c r="AQ234" s="163">
        <f>[2]DB!$AO$209</f>
        <v>0</v>
      </c>
      <c r="AR234" s="163">
        <f>[2]DB!$AP$209</f>
        <v>0</v>
      </c>
      <c r="AS234" s="163">
        <f>[2]DB!$AQ$209</f>
        <v>0</v>
      </c>
      <c r="AT234" s="163">
        <f>[2]DB!$AR$209</f>
        <v>0</v>
      </c>
      <c r="AU234" s="163">
        <f>[2]DB!$AS$209</f>
        <v>0</v>
      </c>
      <c r="AV234" s="163">
        <f>[2]DB!$AT$209</f>
        <v>0</v>
      </c>
      <c r="AW234" s="163">
        <f>[2]DB!$AU$209</f>
        <v>0</v>
      </c>
      <c r="AX234" s="163">
        <f>[2]DB!$AV$209</f>
        <v>0</v>
      </c>
      <c r="AY234" s="163">
        <f>[2]DB!$AW$209</f>
        <v>0</v>
      </c>
      <c r="AZ234" s="163">
        <f>[2]DB!$AX$209</f>
        <v>0</v>
      </c>
      <c r="BA234" s="163" t="str">
        <f>[2]DB!$AY$209</f>
        <v>r</v>
      </c>
      <c r="BB234" s="163" t="str">
        <f>[2]DB!$AZ$209</f>
        <v>r</v>
      </c>
      <c r="BC234" s="163" t="str">
        <f>[2]DB!$BA$209</f>
        <v>r</v>
      </c>
      <c r="BD234" s="163" t="str">
        <f>[2]DB!$BB$209</f>
        <v>r</v>
      </c>
      <c r="BE234" s="163" t="str">
        <f>[2]DB!$BC$209</f>
        <v>r</v>
      </c>
      <c r="BF234" s="163" t="str">
        <f>[2]DB!$BD$209</f>
        <v>r</v>
      </c>
      <c r="BG234" s="163" t="str">
        <f>[2]DB!$BE$209</f>
        <v>r</v>
      </c>
      <c r="BH234" s="163" t="str">
        <f>[2]DB!$BF$209</f>
        <v>r</v>
      </c>
      <c r="BI234" s="163" t="str">
        <f>[2]DB!$BG$209</f>
        <v>r</v>
      </c>
      <c r="BJ234" s="163" t="str">
        <f>[2]DB!$BH$209</f>
        <v>r</v>
      </c>
      <c r="BK234" s="163" t="str">
        <f>[2]DB!$BI$209</f>
        <v>r</v>
      </c>
      <c r="BL234" s="163" t="str">
        <f>[2]DB!$BJ$209</f>
        <v>r</v>
      </c>
      <c r="BM234" s="163" t="str">
        <f>[2]DB!$BK$209</f>
        <v>r</v>
      </c>
      <c r="BN234" s="163" t="str">
        <f>[2]DB!$BL$209</f>
        <v>r</v>
      </c>
      <c r="BO234" s="163" t="str">
        <f>[2]DB!$BM$209</f>
        <v>r</v>
      </c>
      <c r="BP234" s="163" t="str">
        <f>[2]DB!$BN$209</f>
        <v>r</v>
      </c>
      <c r="BQ234" s="163" t="str">
        <f>[2]DB!$BO$209</f>
        <v>r</v>
      </c>
      <c r="BR234" s="163" t="str">
        <f>[2]DB!$BP$209</f>
        <v>r</v>
      </c>
      <c r="BS234" s="163" t="str">
        <f>[2]DB!$BQ$209</f>
        <v>r</v>
      </c>
      <c r="BT234" s="163" t="str">
        <f>[2]DB!$BR$209</f>
        <v>r</v>
      </c>
      <c r="BU234" s="163" t="str">
        <f>[2]DB!$BS$209</f>
        <v>r</v>
      </c>
      <c r="BV234" s="163" t="str">
        <f>[2]DB!$BT$209</f>
        <v>r</v>
      </c>
      <c r="BW234" s="163" t="str">
        <f>[2]DB!$BU$209</f>
        <v>r</v>
      </c>
      <c r="BX234" s="163" t="str">
        <f>[2]DB!$BV$209</f>
        <v>r</v>
      </c>
      <c r="BY234" s="163">
        <f>[2]DB!$BW$209</f>
        <v>0</v>
      </c>
      <c r="BZ234" s="163" t="str">
        <f>[2]DB!$BX$209</f>
        <v>ca</v>
      </c>
      <c r="CA234" s="163" t="str">
        <f>[2]DB!$BY$209</f>
        <v>ca</v>
      </c>
      <c r="CB234" s="163" t="str">
        <f>[2]DB!$BZ$209</f>
        <v>ca</v>
      </c>
      <c r="CC234" s="163" t="str">
        <f>[2]DB!$CA$209</f>
        <v>ca</v>
      </c>
      <c r="CD234" s="163" t="str">
        <f>[2]DB!$CB$209</f>
        <v>ca</v>
      </c>
      <c r="CE234" s="163" t="str">
        <f>[2]DB!$CC$209</f>
        <v>ca</v>
      </c>
      <c r="CF234" s="163" t="str">
        <f>[2]DB!$CD$209</f>
        <v>ca</v>
      </c>
      <c r="CG234" s="163" t="str">
        <f>[2]DB!$CE$209</f>
        <v>ca</v>
      </c>
      <c r="CH234" s="163" t="str">
        <f>[2]DB!$CF$209</f>
        <v>ca</v>
      </c>
      <c r="CI234" s="163" t="str">
        <f>[2]DB!$CG$209</f>
        <v>ca</v>
      </c>
      <c r="CJ234" s="163" t="str">
        <f>[2]DB!$CH$209</f>
        <v>ca</v>
      </c>
      <c r="CK234" s="163" t="str">
        <f>[2]DB!$CI$209</f>
        <v>ca</v>
      </c>
      <c r="CL234" s="163" t="str">
        <f>[2]DB!$CJ$209</f>
        <v>ca</v>
      </c>
      <c r="CM234" s="163" t="str">
        <f>[2]DB!$CK$209</f>
        <v>ca</v>
      </c>
      <c r="CN234" s="163" t="str">
        <f>[2]DB!$CL$209</f>
        <v>ca</v>
      </c>
      <c r="CO234" s="163" t="str">
        <f>[2]DB!$CM$209</f>
        <v>ca</v>
      </c>
      <c r="CP234" s="163" t="str">
        <f>[2]DB!$CN$209</f>
        <v>ca</v>
      </c>
      <c r="CQ234" s="163" t="str">
        <f>[2]DB!$CO$209</f>
        <v>ca</v>
      </c>
      <c r="CR234" s="163" t="str">
        <f>[2]DB!$CP$209</f>
        <v>ca</v>
      </c>
      <c r="CS234" s="163" t="str">
        <f>[2]DB!$CQ$209</f>
        <v>ca</v>
      </c>
      <c r="CT234" s="163" t="str">
        <f>[2]DB!$CR$209</f>
        <v>ca</v>
      </c>
      <c r="CU234" s="163" t="str">
        <f>[2]DB!$CS$209</f>
        <v>ca</v>
      </c>
      <c r="CV234" s="163" t="str">
        <f>[2]DB!$CT$209</f>
        <v>ca</v>
      </c>
      <c r="CW234" s="163" t="str">
        <f>[2]DB!$CU$209</f>
        <v>ca</v>
      </c>
      <c r="CX234" s="163">
        <f>[2]DB!$CV$209</f>
        <v>0</v>
      </c>
      <c r="CY234" s="169">
        <f>[2]DB!$CW$209</f>
        <v>0</v>
      </c>
      <c r="CZ234" s="174"/>
      <c r="DA234" s="200"/>
      <c r="DB234" s="192"/>
    </row>
    <row r="235" spans="2:106 2121:2311" ht="20.100000000000001" customHeight="1" thickBot="1" x14ac:dyDescent="0.3">
      <c r="B235" s="168"/>
      <c r="C235" s="784"/>
      <c r="D235" s="792"/>
      <c r="E235" s="793"/>
      <c r="F235" s="187" t="s">
        <v>84</v>
      </c>
      <c r="G235" s="188">
        <f>[2]DB!$E$210</f>
        <v>0</v>
      </c>
      <c r="H235" s="178" t="str">
        <f>[2]DB!$F$210</f>
        <v>r</v>
      </c>
      <c r="I235" s="178" t="str">
        <f>[2]DB!$G$210</f>
        <v>r</v>
      </c>
      <c r="J235" s="178" t="str">
        <f>[2]DB!$H$210</f>
        <v>r</v>
      </c>
      <c r="K235" s="178" t="str">
        <f>[2]DB!$I$210</f>
        <v>r</v>
      </c>
      <c r="L235" s="178" t="str">
        <f>[2]DB!$J$210</f>
        <v>r</v>
      </c>
      <c r="M235" s="178" t="str">
        <f>[2]DB!$K$210</f>
        <v>r</v>
      </c>
      <c r="N235" s="178" t="str">
        <f>[2]DB!$L$210</f>
        <v>r</v>
      </c>
      <c r="O235" s="178" t="str">
        <f>[2]DB!$M$210</f>
        <v>r</v>
      </c>
      <c r="P235" s="178" t="str">
        <f>[2]DB!$N$210</f>
        <v>r</v>
      </c>
      <c r="Q235" s="178" t="str">
        <f>[2]DB!$O$210</f>
        <v>r</v>
      </c>
      <c r="R235" s="178" t="str">
        <f>[2]DB!$P$210</f>
        <v>r</v>
      </c>
      <c r="S235" s="178" t="str">
        <f>[2]DB!$Q$210</f>
        <v>r</v>
      </c>
      <c r="T235" s="178" t="str">
        <f>[2]DB!$R$210</f>
        <v>r</v>
      </c>
      <c r="U235" s="178" t="str">
        <f>[2]DB!$S$210</f>
        <v>r</v>
      </c>
      <c r="V235" s="178" t="str">
        <f>[2]DB!$T$210</f>
        <v>r</v>
      </c>
      <c r="W235" s="178" t="str">
        <f>[2]DB!$U$210</f>
        <v>r</v>
      </c>
      <c r="X235" s="178" t="str">
        <f>[2]DB!$V$210</f>
        <v>r</v>
      </c>
      <c r="Y235" s="178" t="str">
        <f>[2]DB!$W$210</f>
        <v>r</v>
      </c>
      <c r="Z235" s="178" t="str">
        <f>[2]DB!$X$210</f>
        <v>r</v>
      </c>
      <c r="AA235" s="178" t="str">
        <f>[2]DB!$Y$210</f>
        <v>r</v>
      </c>
      <c r="AB235" s="178" t="str">
        <f>[2]DB!$Z$210</f>
        <v>r</v>
      </c>
      <c r="AC235" s="178" t="str">
        <f>[2]DB!$AA$210</f>
        <v>r</v>
      </c>
      <c r="AD235" s="178">
        <f>[2]DB!$AB$210</f>
        <v>0</v>
      </c>
      <c r="AE235" s="178" t="str">
        <f>[2]DB!$AC$210</f>
        <v>ca</v>
      </c>
      <c r="AF235" s="178" t="str">
        <f>[2]DB!$AD$210</f>
        <v>ca</v>
      </c>
      <c r="AG235" s="178" t="str">
        <f>[2]DB!$AE$210</f>
        <v>ca</v>
      </c>
      <c r="AH235" s="178" t="str">
        <f>[2]DB!$AF$210</f>
        <v>ca</v>
      </c>
      <c r="AI235" s="178" t="str">
        <f>[2]DB!$AG$210</f>
        <v>ca</v>
      </c>
      <c r="AJ235" s="178" t="str">
        <f>[2]DB!$AH$210</f>
        <v>ca</v>
      </c>
      <c r="AK235" s="178" t="str">
        <f>[2]DB!$AI$210</f>
        <v>ca</v>
      </c>
      <c r="AL235" s="178" t="str">
        <f>[2]DB!$AJ$210</f>
        <v>ca</v>
      </c>
      <c r="AM235" s="178" t="str">
        <f>[2]DB!$AK$210</f>
        <v>ca</v>
      </c>
      <c r="AN235" s="178" t="str">
        <f>[2]DB!$AL$210</f>
        <v>ca</v>
      </c>
      <c r="AO235" s="178" t="str">
        <f>[2]DB!$AM$210</f>
        <v>ca</v>
      </c>
      <c r="AP235" s="178" t="str">
        <f>[2]DB!$AN$210</f>
        <v>ca</v>
      </c>
      <c r="AQ235" s="178" t="str">
        <f>[2]DB!$AO$210</f>
        <v>ca</v>
      </c>
      <c r="AR235" s="178" t="str">
        <f>[2]DB!$AP$210</f>
        <v>ca</v>
      </c>
      <c r="AS235" s="178" t="str">
        <f>[2]DB!$AQ$210</f>
        <v>ca</v>
      </c>
      <c r="AT235" s="178" t="str">
        <f>[2]DB!$AR$210</f>
        <v>ca</v>
      </c>
      <c r="AU235" s="178" t="str">
        <f>[2]DB!$AS$210</f>
        <v>ca</v>
      </c>
      <c r="AV235" s="178" t="str">
        <f>[2]DB!$AT$210</f>
        <v>ca</v>
      </c>
      <c r="AW235" s="178" t="str">
        <f>[2]DB!$AU$210</f>
        <v>ca</v>
      </c>
      <c r="AX235" s="178" t="str">
        <f>[2]DB!$AV$210</f>
        <v>ca</v>
      </c>
      <c r="AY235" s="178" t="str">
        <f>[2]DB!$AW$210</f>
        <v>ca</v>
      </c>
      <c r="AZ235" s="178" t="str">
        <f>[2]DB!$AX$210</f>
        <v>ca</v>
      </c>
      <c r="BA235" s="178" t="str">
        <f>[2]DB!$AY$210</f>
        <v>ca</v>
      </c>
      <c r="BB235" s="178" t="str">
        <f>[2]DB!$AZ$210</f>
        <v>ca</v>
      </c>
      <c r="BC235" s="178">
        <f>[2]DB!$BA$210</f>
        <v>0</v>
      </c>
      <c r="BD235" s="178">
        <f>[2]DB!$BB$210</f>
        <v>0</v>
      </c>
      <c r="BE235" s="178">
        <f>[2]DB!$BC$210</f>
        <v>0</v>
      </c>
      <c r="BF235" s="178">
        <f>[2]DB!$BD$210</f>
        <v>0</v>
      </c>
      <c r="BG235" s="178">
        <f>[2]DB!$BE$210</f>
        <v>0</v>
      </c>
      <c r="BH235" s="178">
        <f>[2]DB!$BF$210</f>
        <v>0</v>
      </c>
      <c r="BI235" s="178">
        <f>[2]DB!$BG$210</f>
        <v>0</v>
      </c>
      <c r="BJ235" s="178">
        <f>[2]DB!$BH$210</f>
        <v>0</v>
      </c>
      <c r="BK235" s="178">
        <f>[2]DB!$BI$210</f>
        <v>0</v>
      </c>
      <c r="BL235" s="178">
        <f>[2]DB!$BJ$210</f>
        <v>0</v>
      </c>
      <c r="BM235" s="178">
        <f>[2]DB!$BK$210</f>
        <v>0</v>
      </c>
      <c r="BN235" s="178">
        <f>[2]DB!$BL$210</f>
        <v>0</v>
      </c>
      <c r="BO235" s="178">
        <f>[2]DB!$BM$210</f>
        <v>0</v>
      </c>
      <c r="BP235" s="178">
        <f>[2]DB!$BN$210</f>
        <v>0</v>
      </c>
      <c r="BQ235" s="178">
        <f>[2]DB!$BO$210</f>
        <v>0</v>
      </c>
      <c r="BR235" s="178">
        <f>[2]DB!$BP$210</f>
        <v>0</v>
      </c>
      <c r="BS235" s="178">
        <f>[2]DB!$BQ$210</f>
        <v>0</v>
      </c>
      <c r="BT235" s="178">
        <f>[2]DB!$BR$210</f>
        <v>0</v>
      </c>
      <c r="BU235" s="178">
        <f>[2]DB!$BS$210</f>
        <v>0</v>
      </c>
      <c r="BV235" s="178">
        <f>[2]DB!$BT$210</f>
        <v>0</v>
      </c>
      <c r="BW235" s="178">
        <f>[2]DB!$BU$210</f>
        <v>0</v>
      </c>
      <c r="BX235" s="178">
        <f>[2]DB!$BV$210</f>
        <v>0</v>
      </c>
      <c r="BY235" s="178">
        <f>[2]DB!$BW$210</f>
        <v>0</v>
      </c>
      <c r="BZ235" s="178">
        <f>[2]DB!$BX$210</f>
        <v>0</v>
      </c>
      <c r="CA235" s="178">
        <f>[2]DB!$BY$210</f>
        <v>0</v>
      </c>
      <c r="CB235" s="178">
        <f>[2]DB!$BZ$210</f>
        <v>0</v>
      </c>
      <c r="CC235" s="178">
        <f>[2]DB!$CA$210</f>
        <v>0</v>
      </c>
      <c r="CD235" s="178">
        <f>[2]DB!$CB$210</f>
        <v>0</v>
      </c>
      <c r="CE235" s="178">
        <f>[2]DB!$CC$210</f>
        <v>0</v>
      </c>
      <c r="CF235" s="178">
        <f>[2]DB!$CD$210</f>
        <v>0</v>
      </c>
      <c r="CG235" s="178">
        <f>[2]DB!$CE$210</f>
        <v>0</v>
      </c>
      <c r="CH235" s="178">
        <f>[2]DB!$CF$210</f>
        <v>0</v>
      </c>
      <c r="CI235" s="178">
        <f>[2]DB!$CG$210</f>
        <v>0</v>
      </c>
      <c r="CJ235" s="178">
        <f>[2]DB!$CH$210</f>
        <v>0</v>
      </c>
      <c r="CK235" s="178">
        <f>[2]DB!$CI$210</f>
        <v>0</v>
      </c>
      <c r="CL235" s="178">
        <f>[2]DB!$CJ$210</f>
        <v>0</v>
      </c>
      <c r="CM235" s="178">
        <f>[2]DB!$CK$210</f>
        <v>0</v>
      </c>
      <c r="CN235" s="178">
        <f>[2]DB!$CL$210</f>
        <v>0</v>
      </c>
      <c r="CO235" s="178">
        <f>[2]DB!$CM$210</f>
        <v>0</v>
      </c>
      <c r="CP235" s="178">
        <f>[2]DB!$CN$210</f>
        <v>0</v>
      </c>
      <c r="CQ235" s="178">
        <f>[2]DB!$CO$210</f>
        <v>0</v>
      </c>
      <c r="CR235" s="178">
        <f>[2]DB!$CP$210</f>
        <v>0</v>
      </c>
      <c r="CS235" s="178">
        <f>[2]DB!$CQ$210</f>
        <v>0</v>
      </c>
      <c r="CT235" s="178">
        <f>[2]DB!$CR$210</f>
        <v>0</v>
      </c>
      <c r="CU235" s="178">
        <f>[2]DB!$CS$210</f>
        <v>0</v>
      </c>
      <c r="CV235" s="178">
        <f>[2]DB!$CT$210</f>
        <v>0</v>
      </c>
      <c r="CW235" s="178">
        <f>[2]DB!$CU$210</f>
        <v>0</v>
      </c>
      <c r="CX235" s="178">
        <f>[2]DB!$CV$210</f>
        <v>0</v>
      </c>
      <c r="CY235" s="179">
        <f>[2]DB!$CW$210</f>
        <v>0</v>
      </c>
      <c r="CZ235" s="180"/>
      <c r="DA235" s="200"/>
      <c r="DB235" s="192"/>
    </row>
    <row r="236" spans="2:106 2121:2311" ht="20.100000000000001" customHeight="1" x14ac:dyDescent="0.25">
      <c r="B236" s="168"/>
      <c r="C236" s="795">
        <v>24</v>
      </c>
      <c r="D236" s="796" t="s">
        <v>237</v>
      </c>
      <c r="E236" s="797"/>
      <c r="F236" s="189" t="s">
        <v>89</v>
      </c>
      <c r="G236" s="190" t="s">
        <v>91</v>
      </c>
      <c r="H236" s="794">
        <f>[2]DB!$F$211</f>
        <v>115</v>
      </c>
      <c r="I236" s="755"/>
      <c r="J236" s="755">
        <f>[2]DB!$H$211</f>
        <v>115</v>
      </c>
      <c r="K236" s="755"/>
      <c r="L236" s="755">
        <f>[2]DB!$J$211</f>
        <v>115</v>
      </c>
      <c r="M236" s="755"/>
      <c r="N236" s="755">
        <f>[2]DB!$L$211</f>
        <v>115</v>
      </c>
      <c r="O236" s="755"/>
      <c r="P236" s="755">
        <f>[2]DB!$N$211</f>
        <v>115</v>
      </c>
      <c r="Q236" s="755"/>
      <c r="R236" s="755">
        <f>[2]DB!$P$211</f>
        <v>115</v>
      </c>
      <c r="S236" s="755"/>
      <c r="T236" s="755">
        <f>[2]DB!$R$211</f>
        <v>115</v>
      </c>
      <c r="U236" s="755"/>
      <c r="V236" s="755">
        <f>[2]DB!$T$211</f>
        <v>115</v>
      </c>
      <c r="W236" s="755"/>
      <c r="X236" s="755">
        <f>[2]DB!$V$211</f>
        <v>115</v>
      </c>
      <c r="Y236" s="755"/>
      <c r="Z236" s="755">
        <f>[2]DB!$X$211</f>
        <v>115</v>
      </c>
      <c r="AA236" s="755"/>
      <c r="AB236" s="755">
        <f>[2]DB!$Z$211</f>
        <v>115</v>
      </c>
      <c r="AC236" s="755"/>
      <c r="AD236" s="755">
        <f>[2]DB!$AB$211</f>
        <v>115</v>
      </c>
      <c r="AE236" s="755"/>
      <c r="AF236" s="755">
        <f>[2]DB!$AD$211</f>
        <v>115</v>
      </c>
      <c r="AG236" s="755"/>
      <c r="AH236" s="755">
        <f>[2]DB!$AF$211</f>
        <v>115</v>
      </c>
      <c r="AI236" s="755"/>
      <c r="AJ236" s="755">
        <f>[2]DB!$AH$211</f>
        <v>115</v>
      </c>
      <c r="AK236" s="755"/>
      <c r="AL236" s="755">
        <f>[2]DB!$AJ$211</f>
        <v>115</v>
      </c>
      <c r="AM236" s="755"/>
      <c r="AN236" s="755">
        <f>[2]DB!$AL$211</f>
        <v>115</v>
      </c>
      <c r="AO236" s="755"/>
      <c r="AP236" s="755">
        <f>[2]DB!$AN$211</f>
        <v>115</v>
      </c>
      <c r="AQ236" s="755"/>
      <c r="AR236" s="755">
        <f>[2]DB!$AP$211</f>
        <v>115</v>
      </c>
      <c r="AS236" s="755"/>
      <c r="AT236" s="755">
        <f>[2]DB!$AR$211</f>
        <v>115</v>
      </c>
      <c r="AU236" s="755"/>
      <c r="AV236" s="755">
        <f>[2]DB!$AT$211</f>
        <v>115</v>
      </c>
      <c r="AW236" s="755"/>
      <c r="AX236" s="755">
        <f>[2]DB!$AV$211</f>
        <v>115</v>
      </c>
      <c r="AY236" s="755"/>
      <c r="AZ236" s="755">
        <f>[2]DB!$AX$211</f>
        <v>115</v>
      </c>
      <c r="BA236" s="755"/>
      <c r="BB236" s="755">
        <f>[2]DB!$AZ$211</f>
        <v>115</v>
      </c>
      <c r="BC236" s="755"/>
      <c r="BD236" s="755">
        <f>[2]DB!$BB$211</f>
        <v>115</v>
      </c>
      <c r="BE236" s="755"/>
      <c r="BF236" s="755">
        <f>[2]DB!$BD$211</f>
        <v>115</v>
      </c>
      <c r="BG236" s="755"/>
      <c r="BH236" s="755">
        <f>[2]DB!$BF$211</f>
        <v>115</v>
      </c>
      <c r="BI236" s="755"/>
      <c r="BJ236" s="755">
        <f>[2]DB!$BH$211</f>
        <v>115</v>
      </c>
      <c r="BK236" s="755"/>
      <c r="BL236" s="755">
        <f>[2]DB!$BJ$211</f>
        <v>115</v>
      </c>
      <c r="BM236" s="755"/>
      <c r="BN236" s="755">
        <f>[2]DB!$BL$211</f>
        <v>115</v>
      </c>
      <c r="BO236" s="755"/>
      <c r="BP236" s="755">
        <f>[2]DB!$BN$211</f>
        <v>115</v>
      </c>
      <c r="BQ236" s="755"/>
      <c r="BR236" s="755">
        <f>[2]DB!$BP$211</f>
        <v>115</v>
      </c>
      <c r="BS236" s="755"/>
      <c r="BT236" s="755">
        <f>[2]DB!$BR$211</f>
        <v>115</v>
      </c>
      <c r="BU236" s="755"/>
      <c r="BV236" s="755">
        <f>[2]DB!$BT$211</f>
        <v>115</v>
      </c>
      <c r="BW236" s="755"/>
      <c r="BX236" s="755">
        <f>[2]DB!$BV$211</f>
        <v>115</v>
      </c>
      <c r="BY236" s="755"/>
      <c r="BZ236" s="755">
        <f>[2]DB!$BX$211</f>
        <v>115</v>
      </c>
      <c r="CA236" s="755"/>
      <c r="CB236" s="755">
        <f>[2]DB!$BZ$211</f>
        <v>115</v>
      </c>
      <c r="CC236" s="755"/>
      <c r="CD236" s="755">
        <f>[2]DB!$CB$211</f>
        <v>115</v>
      </c>
      <c r="CE236" s="755"/>
      <c r="CF236" s="755">
        <f>[2]DB!$CD$211</f>
        <v>115</v>
      </c>
      <c r="CG236" s="755"/>
      <c r="CH236" s="755">
        <f>[2]DB!$CF$211</f>
        <v>115</v>
      </c>
      <c r="CI236" s="755"/>
      <c r="CJ236" s="755">
        <f>[2]DB!$CH$211</f>
        <v>115</v>
      </c>
      <c r="CK236" s="755"/>
      <c r="CL236" s="755">
        <f>[2]DB!$CJ$211</f>
        <v>115</v>
      </c>
      <c r="CM236" s="755"/>
      <c r="CN236" s="755">
        <f>[2]DB!$CL$211</f>
        <v>115</v>
      </c>
      <c r="CO236" s="755"/>
      <c r="CP236" s="755">
        <f>[2]DB!$CN$211</f>
        <v>115</v>
      </c>
      <c r="CQ236" s="755"/>
      <c r="CR236" s="755">
        <f>[2]DB!$CP$211</f>
        <v>115</v>
      </c>
      <c r="CS236" s="755"/>
      <c r="CT236" s="755">
        <f>[2]DB!$CR$211</f>
        <v>115</v>
      </c>
      <c r="CU236" s="755"/>
      <c r="CV236" s="755">
        <f>[2]DB!$CT$211</f>
        <v>115</v>
      </c>
      <c r="CW236" s="755"/>
      <c r="CX236" s="755">
        <f>[2]DB!$CV$211</f>
        <v>115</v>
      </c>
      <c r="CY236" s="781"/>
      <c r="CZ236" s="177"/>
      <c r="DA236" s="200"/>
      <c r="DB236" s="192"/>
      <c r="CGG236" s="3">
        <f>[3]DB!$CGD$256</f>
        <v>0</v>
      </c>
      <c r="CGI236" s="3">
        <f>[3]DB!$CGF$256</f>
        <v>0</v>
      </c>
      <c r="CGK236" s="3">
        <f>[3]DB!$CGH$256</f>
        <v>0</v>
      </c>
      <c r="CGM236" s="3">
        <f>[3]DB!$CGJ$256</f>
        <v>0</v>
      </c>
      <c r="CGO236" s="3">
        <f>[3]DB!$CGL$256</f>
        <v>0</v>
      </c>
      <c r="CGQ236" s="3">
        <f>[3]DB!$CGN$256</f>
        <v>0</v>
      </c>
      <c r="CGS236" s="3">
        <f>[3]DB!$CGP$256</f>
        <v>0</v>
      </c>
      <c r="CGU236" s="3">
        <f>[3]DB!$CGR$256</f>
        <v>0</v>
      </c>
      <c r="CGW236" s="3">
        <f>[3]DB!$CGT$256</f>
        <v>0</v>
      </c>
      <c r="CGY236" s="3">
        <f>[3]DB!$CGV$256</f>
        <v>0</v>
      </c>
      <c r="CHA236" s="3">
        <f>[3]DB!$CGX$256</f>
        <v>0</v>
      </c>
      <c r="CHC236" s="3">
        <f>[3]DB!$CGZ$256</f>
        <v>0</v>
      </c>
      <c r="CHE236" s="3">
        <f>[3]DB!$CHB$256</f>
        <v>0</v>
      </c>
      <c r="CHG236" s="3">
        <f>[3]DB!$CHD$256</f>
        <v>0</v>
      </c>
      <c r="CHI236" s="3">
        <f>[3]DB!$CHF$256</f>
        <v>0</v>
      </c>
      <c r="CHK236" s="3">
        <f>[3]DB!$CHH$256</f>
        <v>0</v>
      </c>
      <c r="CHM236" s="3">
        <f>[3]DB!$CHJ$256</f>
        <v>0</v>
      </c>
      <c r="CHO236" s="3">
        <f>[3]DB!$CHL$256</f>
        <v>0</v>
      </c>
      <c r="CHQ236" s="3">
        <f>[3]DB!$CHN$256</f>
        <v>0</v>
      </c>
      <c r="CHS236" s="3">
        <f>[3]DB!$CHP$256</f>
        <v>0</v>
      </c>
      <c r="CHU236" s="3">
        <f>[3]DB!$CHR$256</f>
        <v>0</v>
      </c>
      <c r="CHW236" s="3">
        <f>[3]DB!$CHT$256</f>
        <v>0</v>
      </c>
      <c r="CHY236" s="3">
        <f>[3]DB!$CHV$256</f>
        <v>0</v>
      </c>
      <c r="CIA236" s="3">
        <f>[3]DB!$CHX$256</f>
        <v>0</v>
      </c>
      <c r="CIC236" s="3">
        <f>[3]DB!$CHZ$256</f>
        <v>0</v>
      </c>
      <c r="CIE236" s="3">
        <f>[3]DB!$CIB$256</f>
        <v>0</v>
      </c>
      <c r="CIG236" s="3">
        <f>[3]DB!$CID$256</f>
        <v>0</v>
      </c>
      <c r="CII236" s="3">
        <f>[3]DB!$CIF$256</f>
        <v>0</v>
      </c>
      <c r="CIK236" s="3">
        <f>[3]DB!$CIH$256</f>
        <v>0</v>
      </c>
      <c r="CIM236" s="3">
        <f>[3]DB!$CIJ$256</f>
        <v>0</v>
      </c>
      <c r="CIO236" s="3">
        <f>[3]DB!$CIL$256</f>
        <v>0</v>
      </c>
      <c r="CIQ236" s="3">
        <f>[3]DB!$CIN$256</f>
        <v>0</v>
      </c>
      <c r="CIS236" s="3">
        <f>[3]DB!$CIP$256</f>
        <v>0</v>
      </c>
      <c r="CIU236" s="3">
        <f>[3]DB!$CIR$256</f>
        <v>0</v>
      </c>
      <c r="CIW236" s="3">
        <f>[3]DB!$CIT$256</f>
        <v>0</v>
      </c>
      <c r="CIY236" s="3">
        <f>[3]DB!$CIV$256</f>
        <v>0</v>
      </c>
      <c r="CJA236" s="3">
        <f>[3]DB!$CIX$256</f>
        <v>0</v>
      </c>
      <c r="CJC236" s="3">
        <f>[3]DB!$CIZ$256</f>
        <v>0</v>
      </c>
      <c r="CJE236" s="3">
        <f>[3]DB!$CJB$256</f>
        <v>0</v>
      </c>
      <c r="CJG236" s="3">
        <f>[3]DB!$CJD$256</f>
        <v>0</v>
      </c>
      <c r="CJI236" s="3">
        <f>[3]DB!$CJF$256</f>
        <v>0</v>
      </c>
      <c r="CJK236" s="3">
        <f>[3]DB!$CJH$256</f>
        <v>0</v>
      </c>
      <c r="CJM236" s="3">
        <f>[3]DB!$CJJ$256</f>
        <v>0</v>
      </c>
      <c r="CJO236" s="3">
        <f>[3]DB!$CJL$256</f>
        <v>0</v>
      </c>
      <c r="CJQ236" s="3">
        <f>[3]DB!$CJN$256</f>
        <v>0</v>
      </c>
      <c r="CJS236" s="3">
        <f>[3]DB!$CJP$256</f>
        <v>0</v>
      </c>
      <c r="CJU236" s="3">
        <f>[3]DB!$CJR$256</f>
        <v>0</v>
      </c>
      <c r="CJW236" s="3">
        <f>[3]DB!$CJT$256</f>
        <v>0</v>
      </c>
    </row>
    <row r="237" spans="2:106 2121:2311" ht="20.100000000000001" customHeight="1" x14ac:dyDescent="0.25">
      <c r="B237" s="168"/>
      <c r="C237" s="783"/>
      <c r="D237" s="787"/>
      <c r="E237" s="788"/>
      <c r="F237" s="186" t="s">
        <v>90</v>
      </c>
      <c r="G237" s="153" t="s">
        <v>92</v>
      </c>
      <c r="H237" s="794">
        <f>[2]DB!$F$212</f>
        <v>0</v>
      </c>
      <c r="I237" s="755"/>
      <c r="J237" s="755">
        <f>[2]DB!$H$212</f>
        <v>0</v>
      </c>
      <c r="K237" s="755"/>
      <c r="L237" s="755">
        <f>[2]DB!$J$212</f>
        <v>0</v>
      </c>
      <c r="M237" s="755"/>
      <c r="N237" s="755">
        <f>[2]DB!$L$212</f>
        <v>2</v>
      </c>
      <c r="O237" s="755"/>
      <c r="P237" s="755">
        <f>[2]DB!$N$212</f>
        <v>0</v>
      </c>
      <c r="Q237" s="755"/>
      <c r="R237" s="755">
        <f>[2]DB!$P$212</f>
        <v>2</v>
      </c>
      <c r="S237" s="755"/>
      <c r="T237" s="755">
        <f>[2]DB!$R$212</f>
        <v>0</v>
      </c>
      <c r="U237" s="755"/>
      <c r="V237" s="755">
        <f>[2]DB!$T$212</f>
        <v>0</v>
      </c>
      <c r="W237" s="755"/>
      <c r="X237" s="755">
        <f>[2]DB!$V$212</f>
        <v>1</v>
      </c>
      <c r="Y237" s="755"/>
      <c r="Z237" s="755">
        <f>[2]DB!$X$212</f>
        <v>0</v>
      </c>
      <c r="AA237" s="755"/>
      <c r="AB237" s="755">
        <f>[2]DB!$Z$212</f>
        <v>2</v>
      </c>
      <c r="AC237" s="755"/>
      <c r="AD237" s="755">
        <f>[2]DB!$AB$212</f>
        <v>0</v>
      </c>
      <c r="AE237" s="755"/>
      <c r="AF237" s="755">
        <f>[2]DB!$AD$212</f>
        <v>2</v>
      </c>
      <c r="AG237" s="755"/>
      <c r="AH237" s="755">
        <f>[2]DB!$AF$212</f>
        <v>0</v>
      </c>
      <c r="AI237" s="755"/>
      <c r="AJ237" s="755">
        <f>[2]DB!$AH$212</f>
        <v>0</v>
      </c>
      <c r="AK237" s="755"/>
      <c r="AL237" s="755">
        <f>[2]DB!$AJ$212</f>
        <v>0</v>
      </c>
      <c r="AM237" s="755"/>
      <c r="AN237" s="755">
        <f>[2]DB!$AL$212</f>
        <v>1</v>
      </c>
      <c r="AO237" s="755"/>
      <c r="AP237" s="755">
        <f>[2]DB!$AN$212</f>
        <v>0</v>
      </c>
      <c r="AQ237" s="755"/>
      <c r="AR237" s="755">
        <f>[2]DB!$AP$212</f>
        <v>1</v>
      </c>
      <c r="AS237" s="755"/>
      <c r="AT237" s="755">
        <f>[2]DB!$AR$212</f>
        <v>0</v>
      </c>
      <c r="AU237" s="755"/>
      <c r="AV237" s="755">
        <f>[2]DB!$AT$212</f>
        <v>1</v>
      </c>
      <c r="AW237" s="755"/>
      <c r="AX237" s="755">
        <f>[2]DB!$AV$212</f>
        <v>0</v>
      </c>
      <c r="AY237" s="755"/>
      <c r="AZ237" s="755">
        <f>[2]DB!$AX$212</f>
        <v>0</v>
      </c>
      <c r="BA237" s="755"/>
      <c r="BB237" s="755">
        <f>[2]DB!$AZ$212</f>
        <v>0</v>
      </c>
      <c r="BC237" s="755"/>
      <c r="BD237" s="755">
        <f>[2]DB!$BB$212</f>
        <v>0</v>
      </c>
      <c r="BE237" s="755"/>
      <c r="BF237" s="755">
        <f>[2]DB!$BD$212</f>
        <v>2</v>
      </c>
      <c r="BG237" s="755"/>
      <c r="BH237" s="755">
        <f>[2]DB!$BF$212</f>
        <v>0</v>
      </c>
      <c r="BI237" s="755"/>
      <c r="BJ237" s="755">
        <f>[2]DB!$BH$212</f>
        <v>1</v>
      </c>
      <c r="BK237" s="755"/>
      <c r="BL237" s="755">
        <f>[2]DB!$BJ$212</f>
        <v>0</v>
      </c>
      <c r="BM237" s="755"/>
      <c r="BN237" s="755">
        <f>[2]DB!$BL$212</f>
        <v>1</v>
      </c>
      <c r="BO237" s="755"/>
      <c r="BP237" s="755">
        <f>[2]DB!$BN$212</f>
        <v>0</v>
      </c>
      <c r="BQ237" s="755"/>
      <c r="BR237" s="755">
        <f>[2]DB!$BP$212</f>
        <v>1</v>
      </c>
      <c r="BS237" s="755"/>
      <c r="BT237" s="755">
        <f>[2]DB!$BR$212</f>
        <v>0</v>
      </c>
      <c r="BU237" s="755"/>
      <c r="BV237" s="755">
        <f>[2]DB!$BT$212</f>
        <v>0</v>
      </c>
      <c r="BW237" s="755"/>
      <c r="BX237" s="755">
        <f>[2]DB!$BV$212</f>
        <v>0</v>
      </c>
      <c r="BY237" s="755"/>
      <c r="BZ237" s="755">
        <f>[2]DB!$BX$212</f>
        <v>0</v>
      </c>
      <c r="CA237" s="755"/>
      <c r="CB237" s="755">
        <f>[2]DB!$BZ$212</f>
        <v>2</v>
      </c>
      <c r="CC237" s="755"/>
      <c r="CD237" s="755">
        <f>[2]DB!$CB$212</f>
        <v>0</v>
      </c>
      <c r="CE237" s="755"/>
      <c r="CF237" s="755">
        <f>[2]DB!$CD$212</f>
        <v>1</v>
      </c>
      <c r="CG237" s="755"/>
      <c r="CH237" s="755">
        <f>[2]DB!$CF$212</f>
        <v>0</v>
      </c>
      <c r="CI237" s="755"/>
      <c r="CJ237" s="755">
        <f>[2]DB!$CH$212</f>
        <v>1</v>
      </c>
      <c r="CK237" s="755"/>
      <c r="CL237" s="755">
        <f>[2]DB!$CJ$212</f>
        <v>0</v>
      </c>
      <c r="CM237" s="755"/>
      <c r="CN237" s="755">
        <f>[2]DB!$CL$212</f>
        <v>1</v>
      </c>
      <c r="CO237" s="755"/>
      <c r="CP237" s="755">
        <f>[2]DB!$CN$212</f>
        <v>0</v>
      </c>
      <c r="CQ237" s="755"/>
      <c r="CR237" s="755">
        <f>[2]DB!$CP$212</f>
        <v>0</v>
      </c>
      <c r="CS237" s="755"/>
      <c r="CT237" s="755">
        <f>[2]DB!$CR$212</f>
        <v>0</v>
      </c>
      <c r="CU237" s="755"/>
      <c r="CV237" s="755">
        <f>[2]DB!$CT$212</f>
        <v>0</v>
      </c>
      <c r="CW237" s="755"/>
      <c r="CX237" s="755">
        <f>[2]DB!$CV$212</f>
        <v>2</v>
      </c>
      <c r="CY237" s="781"/>
      <c r="CZ237" s="173"/>
      <c r="DA237" s="200"/>
      <c r="DB237" s="192"/>
    </row>
    <row r="238" spans="2:106 2121:2311" ht="20.100000000000001" customHeight="1" thickBot="1" x14ac:dyDescent="0.3">
      <c r="B238" s="168"/>
      <c r="C238" s="783"/>
      <c r="D238" s="787"/>
      <c r="E238" s="788"/>
      <c r="F238" s="789" t="s">
        <v>88</v>
      </c>
      <c r="G238" s="790"/>
      <c r="H238" s="752" t="str">
        <f>[2]DB!$F$213</f>
        <v>Stop charge at 0900H for dispersing cone cleaning. Duration time 15 mins.</v>
      </c>
      <c r="I238" s="753"/>
      <c r="J238" s="753"/>
      <c r="K238" s="753"/>
      <c r="L238" s="753"/>
      <c r="M238" s="753"/>
      <c r="N238" s="753"/>
      <c r="O238" s="753"/>
      <c r="P238" s="753"/>
      <c r="Q238" s="753"/>
      <c r="R238" s="753"/>
      <c r="S238" s="753"/>
      <c r="T238" s="753"/>
      <c r="U238" s="753"/>
      <c r="V238" s="753"/>
      <c r="W238" s="753"/>
      <c r="X238" s="753"/>
      <c r="Y238" s="753"/>
      <c r="Z238" s="753"/>
      <c r="AA238" s="753"/>
      <c r="AB238" s="753"/>
      <c r="AC238" s="753"/>
      <c r="AD238" s="753"/>
      <c r="AE238" s="753"/>
      <c r="AF238" s="753"/>
      <c r="AG238" s="753"/>
      <c r="AH238" s="753"/>
      <c r="AI238" s="753"/>
      <c r="AJ238" s="753"/>
      <c r="AK238" s="753"/>
      <c r="AL238" s="753"/>
      <c r="AM238" s="753"/>
      <c r="AN238" s="753"/>
      <c r="AO238" s="753"/>
      <c r="AP238" s="753"/>
      <c r="AQ238" s="753"/>
      <c r="AR238" s="753"/>
      <c r="AS238" s="753"/>
      <c r="AT238" s="753"/>
      <c r="AU238" s="753"/>
      <c r="AV238" s="753"/>
      <c r="AW238" s="753"/>
      <c r="AX238" s="753"/>
      <c r="AY238" s="753"/>
      <c r="AZ238" s="753"/>
      <c r="BA238" s="753"/>
      <c r="BB238" s="753"/>
      <c r="BC238" s="753"/>
      <c r="BD238" s="753"/>
      <c r="BE238" s="753"/>
      <c r="BF238" s="753"/>
      <c r="BG238" s="753"/>
      <c r="BH238" s="753"/>
      <c r="BI238" s="753"/>
      <c r="BJ238" s="753"/>
      <c r="BK238" s="753"/>
      <c r="BL238" s="753"/>
      <c r="BM238" s="753"/>
      <c r="BN238" s="753"/>
      <c r="BO238" s="753"/>
      <c r="BP238" s="753"/>
      <c r="BQ238" s="753"/>
      <c r="BR238" s="753"/>
      <c r="BS238" s="753"/>
      <c r="BT238" s="753"/>
      <c r="BU238" s="753"/>
      <c r="BV238" s="753"/>
      <c r="BW238" s="753"/>
      <c r="BX238" s="753"/>
      <c r="BY238" s="753"/>
      <c r="BZ238" s="753"/>
      <c r="CA238" s="753"/>
      <c r="CB238" s="753"/>
      <c r="CC238" s="753"/>
      <c r="CD238" s="753"/>
      <c r="CE238" s="753"/>
      <c r="CF238" s="753"/>
      <c r="CG238" s="753"/>
      <c r="CH238" s="753"/>
      <c r="CI238" s="753"/>
      <c r="CJ238" s="753"/>
      <c r="CK238" s="753"/>
      <c r="CL238" s="753"/>
      <c r="CM238" s="753"/>
      <c r="CN238" s="753"/>
      <c r="CO238" s="753"/>
      <c r="CP238" s="753"/>
      <c r="CQ238" s="753"/>
      <c r="CR238" s="753"/>
      <c r="CS238" s="753"/>
      <c r="CT238" s="753"/>
      <c r="CU238" s="753"/>
      <c r="CV238" s="753"/>
      <c r="CW238" s="753"/>
      <c r="CX238" s="753"/>
      <c r="CY238" s="753"/>
      <c r="CZ238" s="754"/>
      <c r="DA238" s="200"/>
      <c r="DB238" s="192"/>
    </row>
    <row r="239" spans="2:106 2121:2311" ht="20.100000000000001" customHeight="1" x14ac:dyDescent="0.25">
      <c r="B239" s="168"/>
      <c r="C239" s="783"/>
      <c r="D239" s="787" t="s">
        <v>77</v>
      </c>
      <c r="E239" s="791"/>
      <c r="F239" s="182" t="s">
        <v>78</v>
      </c>
      <c r="G239" s="154" t="str">
        <f>[2]DB!$E$214</f>
        <v>UNDER REPAIR</v>
      </c>
      <c r="H239" s="220">
        <f>[2]DB!$F$214</f>
        <v>0</v>
      </c>
      <c r="I239" s="220">
        <f>[2]DB!$G$214</f>
        <v>0</v>
      </c>
      <c r="J239" s="220">
        <f>[2]DB!$H$214</f>
        <v>0</v>
      </c>
      <c r="K239" s="220">
        <f>[2]DB!$I$214</f>
        <v>0</v>
      </c>
      <c r="L239" s="220">
        <f>[2]DB!$J$214</f>
        <v>0</v>
      </c>
      <c r="M239" s="220">
        <f>[2]DB!$K$214</f>
        <v>0</v>
      </c>
      <c r="N239" s="220">
        <f>[2]DB!$L$214</f>
        <v>0</v>
      </c>
      <c r="O239" s="220">
        <f>[2]DB!$M$214</f>
        <v>0</v>
      </c>
      <c r="P239" s="220">
        <f>[2]DB!$N$214</f>
        <v>0</v>
      </c>
      <c r="Q239" s="220">
        <f>[2]DB!$O$214</f>
        <v>0</v>
      </c>
      <c r="R239" s="220">
        <f>[2]DB!$P$214</f>
        <v>0</v>
      </c>
      <c r="S239" s="220">
        <f>[2]DB!$Q$214</f>
        <v>0</v>
      </c>
      <c r="T239" s="220">
        <f>[2]DB!$R$214</f>
        <v>0</v>
      </c>
      <c r="U239" s="220">
        <f>[2]DB!$S$214</f>
        <v>0</v>
      </c>
      <c r="V239" s="220">
        <f>[2]DB!$T$214</f>
        <v>0</v>
      </c>
      <c r="W239" s="220">
        <f>[2]DB!$U$214</f>
        <v>0</v>
      </c>
      <c r="X239" s="220">
        <f>[2]DB!$V$214</f>
        <v>0</v>
      </c>
      <c r="Y239" s="220">
        <f>[2]DB!$W$214</f>
        <v>0</v>
      </c>
      <c r="Z239" s="220">
        <f>[2]DB!$X$214</f>
        <v>0</v>
      </c>
      <c r="AA239" s="220">
        <f>[2]DB!$Y$214</f>
        <v>0</v>
      </c>
      <c r="AB239" s="220">
        <f>[2]DB!$Z$214</f>
        <v>0</v>
      </c>
      <c r="AC239" s="220">
        <f>[2]DB!$AA$214</f>
        <v>0</v>
      </c>
      <c r="AD239" s="220">
        <f>[2]DB!$AB$214</f>
        <v>0</v>
      </c>
      <c r="AE239" s="220">
        <f>[2]DB!$AC$214</f>
        <v>0</v>
      </c>
      <c r="AF239" s="220">
        <f>[2]DB!$AD$214</f>
        <v>0</v>
      </c>
      <c r="AG239" s="220">
        <f>[2]DB!$AE$214</f>
        <v>0</v>
      </c>
      <c r="AH239" s="220">
        <f>[2]DB!$AF$214</f>
        <v>0</v>
      </c>
      <c r="AI239" s="220">
        <f>[2]DB!$AG$214</f>
        <v>0</v>
      </c>
      <c r="AJ239" s="220">
        <f>[2]DB!$AH$214</f>
        <v>0</v>
      </c>
      <c r="AK239" s="220">
        <f>[2]DB!$AI$214</f>
        <v>0</v>
      </c>
      <c r="AL239" s="220">
        <f>[2]DB!$AJ$214</f>
        <v>0</v>
      </c>
      <c r="AM239" s="220">
        <f>[2]DB!$AK$214</f>
        <v>0</v>
      </c>
      <c r="AN239" s="220">
        <f>[2]DB!$AL$214</f>
        <v>0</v>
      </c>
      <c r="AO239" s="220">
        <f>[2]DB!$AM$214</f>
        <v>0</v>
      </c>
      <c r="AP239" s="220">
        <f>[2]DB!$AN$214</f>
        <v>0</v>
      </c>
      <c r="AQ239" s="220">
        <f>[2]DB!$AO$214</f>
        <v>0</v>
      </c>
      <c r="AR239" s="220">
        <f>[2]DB!$AP$214</f>
        <v>0</v>
      </c>
      <c r="AS239" s="220">
        <f>[2]DB!$AQ$214</f>
        <v>0</v>
      </c>
      <c r="AT239" s="220">
        <f>[2]DB!$AR$214</f>
        <v>0</v>
      </c>
      <c r="AU239" s="220">
        <f>[2]DB!$AS$214</f>
        <v>0</v>
      </c>
      <c r="AV239" s="220">
        <f>[2]DB!$AT$214</f>
        <v>0</v>
      </c>
      <c r="AW239" s="220">
        <f>[2]DB!$AU$214</f>
        <v>0</v>
      </c>
      <c r="AX239" s="220">
        <f>[2]DB!$AV$214</f>
        <v>0</v>
      </c>
      <c r="AY239" s="220">
        <f>[2]DB!$AW$214</f>
        <v>0</v>
      </c>
      <c r="AZ239" s="220">
        <f>[2]DB!$AX$214</f>
        <v>0</v>
      </c>
      <c r="BA239" s="220">
        <f>[2]DB!$AY$214</f>
        <v>0</v>
      </c>
      <c r="BB239" s="220">
        <f>[2]DB!$AZ$214</f>
        <v>0</v>
      </c>
      <c r="BC239" s="220">
        <f>[2]DB!$BA$214</f>
        <v>0</v>
      </c>
      <c r="BD239" s="220">
        <f>[2]DB!$BB$214</f>
        <v>0</v>
      </c>
      <c r="BE239" s="220">
        <f>[2]DB!$BC$214</f>
        <v>0</v>
      </c>
      <c r="BF239" s="220">
        <f>[2]DB!$BD$214</f>
        <v>0</v>
      </c>
      <c r="BG239" s="220">
        <f>[2]DB!$BE$214</f>
        <v>0</v>
      </c>
      <c r="BH239" s="220">
        <f>[2]DB!$BF$214</f>
        <v>0</v>
      </c>
      <c r="BI239" s="220">
        <f>[2]DB!$BG$214</f>
        <v>0</v>
      </c>
      <c r="BJ239" s="220">
        <f>[2]DB!$BH$214</f>
        <v>0</v>
      </c>
      <c r="BK239" s="220">
        <f>[2]DB!$BI$214</f>
        <v>0</v>
      </c>
      <c r="BL239" s="220">
        <f>[2]DB!$BJ$214</f>
        <v>0</v>
      </c>
      <c r="BM239" s="220">
        <f>[2]DB!$BK$214</f>
        <v>0</v>
      </c>
      <c r="BN239" s="220">
        <f>[2]DB!$BL$214</f>
        <v>0</v>
      </c>
      <c r="BO239" s="220">
        <f>[2]DB!$BM$214</f>
        <v>0</v>
      </c>
      <c r="BP239" s="220">
        <f>[2]DB!$BN$214</f>
        <v>0</v>
      </c>
      <c r="BQ239" s="220">
        <f>[2]DB!$BO$214</f>
        <v>0</v>
      </c>
      <c r="BR239" s="220">
        <f>[2]DB!$BP$214</f>
        <v>0</v>
      </c>
      <c r="BS239" s="220">
        <f>[2]DB!$BQ$214</f>
        <v>0</v>
      </c>
      <c r="BT239" s="220">
        <f>[2]DB!$BR$214</f>
        <v>0</v>
      </c>
      <c r="BU239" s="220">
        <f>[2]DB!$BS$214</f>
        <v>0</v>
      </c>
      <c r="BV239" s="220">
        <f>[2]DB!$BT$214</f>
        <v>0</v>
      </c>
      <c r="BW239" s="220">
        <f>[2]DB!$BU$214</f>
        <v>0</v>
      </c>
      <c r="BX239" s="220">
        <f>[2]DB!$BV$214</f>
        <v>0</v>
      </c>
      <c r="BY239" s="220">
        <f>[2]DB!$BW$214</f>
        <v>0</v>
      </c>
      <c r="BZ239" s="220">
        <f>[2]DB!$BX$214</f>
        <v>0</v>
      </c>
      <c r="CA239" s="220">
        <f>[2]DB!$BY$214</f>
        <v>0</v>
      </c>
      <c r="CB239" s="220">
        <f>[2]DB!$BZ$214</f>
        <v>0</v>
      </c>
      <c r="CC239" s="220">
        <f>[2]DB!$CA$214</f>
        <v>0</v>
      </c>
      <c r="CD239" s="220">
        <f>[2]DB!$CB$214</f>
        <v>0</v>
      </c>
      <c r="CE239" s="220">
        <f>[2]DB!$CC$214</f>
        <v>0</v>
      </c>
      <c r="CF239" s="220">
        <f>[2]DB!$CD$214</f>
        <v>0</v>
      </c>
      <c r="CG239" s="220">
        <f>[2]DB!$CE$214</f>
        <v>0</v>
      </c>
      <c r="CH239" s="220">
        <f>[2]DB!$CF$214</f>
        <v>0</v>
      </c>
      <c r="CI239" s="220">
        <f>[2]DB!$CG$214</f>
        <v>0</v>
      </c>
      <c r="CJ239" s="220">
        <f>[2]DB!$CH$214</f>
        <v>0</v>
      </c>
      <c r="CK239" s="220">
        <f>[2]DB!$CI$214</f>
        <v>0</v>
      </c>
      <c r="CL239" s="220">
        <f>[2]DB!$CJ$214</f>
        <v>0</v>
      </c>
      <c r="CM239" s="220">
        <f>[2]DB!$CK$214</f>
        <v>0</v>
      </c>
      <c r="CN239" s="220">
        <f>[2]DB!$CL$214</f>
        <v>0</v>
      </c>
      <c r="CO239" s="220">
        <f>[2]DB!$CM$214</f>
        <v>0</v>
      </c>
      <c r="CP239" s="220">
        <f>[2]DB!$CN$214</f>
        <v>0</v>
      </c>
      <c r="CQ239" s="220">
        <f>[2]DB!$CO$214</f>
        <v>0</v>
      </c>
      <c r="CR239" s="220">
        <f>[2]DB!$CP$214</f>
        <v>0</v>
      </c>
      <c r="CS239" s="220">
        <f>[2]DB!$CQ$214</f>
        <v>0</v>
      </c>
      <c r="CT239" s="220">
        <f>[2]DB!$CR$214</f>
        <v>0</v>
      </c>
      <c r="CU239" s="220">
        <f>[2]DB!$CS$214</f>
        <v>0</v>
      </c>
      <c r="CV239" s="220">
        <f>[2]DB!$CT$214</f>
        <v>0</v>
      </c>
      <c r="CW239" s="220">
        <f>[2]DB!$CU$214</f>
        <v>0</v>
      </c>
      <c r="CX239" s="220">
        <f>[2]DB!$CV$214</f>
        <v>0</v>
      </c>
      <c r="CY239" s="221">
        <f>[2]DB!$CW$214</f>
        <v>0</v>
      </c>
      <c r="CZ239" s="222"/>
      <c r="DA239" s="200"/>
      <c r="DB239" s="192"/>
    </row>
    <row r="240" spans="2:106 2121:2311" ht="20.100000000000001" customHeight="1" x14ac:dyDescent="0.25">
      <c r="B240" s="168"/>
      <c r="C240" s="783"/>
      <c r="D240" s="787"/>
      <c r="E240" s="791"/>
      <c r="F240" s="183" t="s">
        <v>79</v>
      </c>
      <c r="G240" s="155" t="str">
        <f>[2]DB!$E$215</f>
        <v>OPERATING</v>
      </c>
      <c r="H240" s="162" t="str">
        <f>[2]DB!$F$215</f>
        <v>c</v>
      </c>
      <c r="I240" s="163" t="str">
        <f>[2]DB!$G$215</f>
        <v>c</v>
      </c>
      <c r="J240" s="163" t="str">
        <f>[2]DB!$H$215</f>
        <v>c</v>
      </c>
      <c r="K240" s="163" t="str">
        <f>[2]DB!$I$215</f>
        <v>c</v>
      </c>
      <c r="L240" s="163" t="str">
        <f>[2]DB!$J$215</f>
        <v>c</v>
      </c>
      <c r="M240" s="163" t="str">
        <f>[2]DB!$K$215</f>
        <v>c</v>
      </c>
      <c r="N240" s="163" t="str">
        <f>[2]DB!$L$215</f>
        <v>c</v>
      </c>
      <c r="O240" s="163" t="str">
        <f>[2]DB!$M$215</f>
        <v>c</v>
      </c>
      <c r="P240" s="163" t="str">
        <f>[2]DB!$N$215</f>
        <v>c</v>
      </c>
      <c r="Q240" s="163" t="str">
        <f>[2]DB!$O$215</f>
        <v>c</v>
      </c>
      <c r="R240" s="163" t="str">
        <f>[2]DB!$P$215</f>
        <v>c</v>
      </c>
      <c r="S240" s="163" t="str">
        <f>[2]DB!$Q$215</f>
        <v>c</v>
      </c>
      <c r="T240" s="163" t="str">
        <f>[2]DB!$R$215</f>
        <v>c</v>
      </c>
      <c r="U240" s="163" t="str">
        <f>[2]DB!$S$215</f>
        <v>c</v>
      </c>
      <c r="V240" s="163" t="str">
        <f>[2]DB!$T$215</f>
        <v>c</v>
      </c>
      <c r="W240" s="163" t="str">
        <f>[2]DB!$U$215</f>
        <v>c</v>
      </c>
      <c r="X240" s="163">
        <f>[2]DB!$V$215</f>
        <v>0</v>
      </c>
      <c r="Y240" s="163">
        <f>[2]DB!$W$215</f>
        <v>0</v>
      </c>
      <c r="Z240" s="163">
        <f>[2]DB!$X$215</f>
        <v>0</v>
      </c>
      <c r="AA240" s="163">
        <f>[2]DB!$Y$215</f>
        <v>0</v>
      </c>
      <c r="AB240" s="163">
        <f>[2]DB!$Z$215</f>
        <v>0</v>
      </c>
      <c r="AC240" s="163">
        <f>[2]DB!$AA$215</f>
        <v>0</v>
      </c>
      <c r="AD240" s="163">
        <f>[2]DB!$AB$215</f>
        <v>0</v>
      </c>
      <c r="AE240" s="163">
        <f>[2]DB!$AC$215</f>
        <v>0</v>
      </c>
      <c r="AF240" s="163">
        <f>[2]DB!$AD$215</f>
        <v>0</v>
      </c>
      <c r="AG240" s="163">
        <f>[2]DB!$AE$215</f>
        <v>0</v>
      </c>
      <c r="AH240" s="163">
        <f>[2]DB!$AF$215</f>
        <v>0</v>
      </c>
      <c r="AI240" s="163">
        <f>[2]DB!$AG$215</f>
        <v>0</v>
      </c>
      <c r="AJ240" s="163">
        <f>[2]DB!$AH$215</f>
        <v>0</v>
      </c>
      <c r="AK240" s="163">
        <f>[2]DB!$AI$215</f>
        <v>0</v>
      </c>
      <c r="AL240" s="163">
        <f>[2]DB!$AJ$215</f>
        <v>0</v>
      </c>
      <c r="AM240" s="163">
        <f>[2]DB!$AK$215</f>
        <v>0</v>
      </c>
      <c r="AN240" s="163" t="str">
        <f>[2]DB!$AL$215</f>
        <v>s</v>
      </c>
      <c r="AO240" s="163" t="str">
        <f>[2]DB!$AM$215</f>
        <v>s</v>
      </c>
      <c r="AP240" s="163" t="str">
        <f>[2]DB!$AN$215</f>
        <v>s</v>
      </c>
      <c r="AQ240" s="163" t="str">
        <f>[2]DB!$AO$215</f>
        <v>s</v>
      </c>
      <c r="AR240" s="163">
        <f>[2]DB!$AP$215</f>
        <v>0</v>
      </c>
      <c r="AS240" s="163" t="str">
        <f>[2]DB!$AQ$215</f>
        <v>s</v>
      </c>
      <c r="AT240" s="163" t="str">
        <f>[2]DB!$AR$215</f>
        <v>s</v>
      </c>
      <c r="AU240" s="163" t="str">
        <f>[2]DB!$AS$215</f>
        <v>s</v>
      </c>
      <c r="AV240" s="163">
        <f>[2]DB!$AT$215</f>
        <v>0</v>
      </c>
      <c r="AW240" s="163" t="str">
        <f>[2]DB!$AU$215</f>
        <v>s</v>
      </c>
      <c r="AX240" s="163" t="str">
        <f>[2]DB!$AV$215</f>
        <v>s</v>
      </c>
      <c r="AY240" s="163" t="str">
        <f>[2]DB!$AW$215</f>
        <v>s</v>
      </c>
      <c r="AZ240" s="163">
        <f>[2]DB!$AX$215</f>
        <v>0</v>
      </c>
      <c r="BA240" s="163" t="str">
        <f>[2]DB!$AY$215</f>
        <v>s</v>
      </c>
      <c r="BB240" s="163" t="str">
        <f>[2]DB!$AZ$215</f>
        <v>s</v>
      </c>
      <c r="BC240" s="163" t="str">
        <f>[2]DB!$BA$215</f>
        <v>s</v>
      </c>
      <c r="BD240" s="163">
        <f>[2]DB!$BB$215</f>
        <v>0</v>
      </c>
      <c r="BE240" s="163" t="str">
        <f>[2]DB!$BC$215</f>
        <v>c</v>
      </c>
      <c r="BF240" s="163" t="str">
        <f>[2]DB!$BD$215</f>
        <v>c</v>
      </c>
      <c r="BG240" s="163" t="str">
        <f>[2]DB!$BE$215</f>
        <v>c</v>
      </c>
      <c r="BH240" s="163" t="str">
        <f>[2]DB!$BF$215</f>
        <v>c</v>
      </c>
      <c r="BI240" s="163" t="str">
        <f>[2]DB!$BG$215</f>
        <v>c</v>
      </c>
      <c r="BJ240" s="163" t="str">
        <f>[2]DB!$BH$215</f>
        <v>c</v>
      </c>
      <c r="BK240" s="163" t="str">
        <f>[2]DB!$BI$215</f>
        <v>c</v>
      </c>
      <c r="BL240" s="163" t="str">
        <f>[2]DB!$BJ$215</f>
        <v>c</v>
      </c>
      <c r="BM240" s="163" t="str">
        <f>[2]DB!$BK$215</f>
        <v>c</v>
      </c>
      <c r="BN240" s="163" t="str">
        <f>[2]DB!$BL$215</f>
        <v>c</v>
      </c>
      <c r="BO240" s="163" t="str">
        <f>[2]DB!$BM$215</f>
        <v>c</v>
      </c>
      <c r="BP240" s="163" t="str">
        <f>[2]DB!$BN$215</f>
        <v>c</v>
      </c>
      <c r="BQ240" s="163" t="str">
        <f>[2]DB!$BO$215</f>
        <v>c</v>
      </c>
      <c r="BR240" s="163" t="str">
        <f>[2]DB!$BP$215</f>
        <v>c</v>
      </c>
      <c r="BS240" s="163" t="str">
        <f>[2]DB!$BQ$215</f>
        <v>c</v>
      </c>
      <c r="BT240" s="163" t="str">
        <f>[2]DB!$BR$215</f>
        <v>c</v>
      </c>
      <c r="BU240" s="163">
        <f>[2]DB!$BS$215</f>
        <v>0</v>
      </c>
      <c r="BV240" s="163">
        <f>[2]DB!$BT$215</f>
        <v>0</v>
      </c>
      <c r="BW240" s="163">
        <f>[2]DB!$BU$215</f>
        <v>0</v>
      </c>
      <c r="BX240" s="163">
        <f>[2]DB!$BV$215</f>
        <v>0</v>
      </c>
      <c r="BY240" s="163">
        <f>[2]DB!$BW$215</f>
        <v>0</v>
      </c>
      <c r="BZ240" s="163">
        <f>[2]DB!$BX$215</f>
        <v>0</v>
      </c>
      <c r="CA240" s="163">
        <f>[2]DB!$BY$215</f>
        <v>0</v>
      </c>
      <c r="CB240" s="163">
        <f>[2]DB!$BZ$215</f>
        <v>0</v>
      </c>
      <c r="CC240" s="163">
        <f>[2]DB!$CA$215</f>
        <v>0</v>
      </c>
      <c r="CD240" s="163">
        <f>[2]DB!$CB$215</f>
        <v>0</v>
      </c>
      <c r="CE240" s="163">
        <f>[2]DB!$CC$215</f>
        <v>0</v>
      </c>
      <c r="CF240" s="163">
        <f>[2]DB!$CD$215</f>
        <v>0</v>
      </c>
      <c r="CG240" s="163">
        <f>[2]DB!$CE$215</f>
        <v>0</v>
      </c>
      <c r="CH240" s="163">
        <f>[2]DB!$CF$215</f>
        <v>0</v>
      </c>
      <c r="CI240" s="163">
        <f>[2]DB!$CG$215</f>
        <v>0</v>
      </c>
      <c r="CJ240" s="163">
        <f>[2]DB!$CH$215</f>
        <v>0</v>
      </c>
      <c r="CK240" s="163" t="str">
        <f>[2]DB!$CI$215</f>
        <v>s</v>
      </c>
      <c r="CL240" s="163" t="str">
        <f>[2]DB!$CJ$215</f>
        <v>s</v>
      </c>
      <c r="CM240" s="163" t="str">
        <f>[2]DB!$CK$215</f>
        <v>s</v>
      </c>
      <c r="CN240" s="163" t="str">
        <f>[2]DB!$CL$215</f>
        <v>s</v>
      </c>
      <c r="CO240" s="163">
        <f>[2]DB!$CM$215</f>
        <v>0</v>
      </c>
      <c r="CP240" s="163" t="str">
        <f>[2]DB!$CN$215</f>
        <v>s</v>
      </c>
      <c r="CQ240" s="163" t="str">
        <f>[2]DB!$CO$215</f>
        <v>s</v>
      </c>
      <c r="CR240" s="163" t="str">
        <f>[2]DB!$CP$215</f>
        <v>s</v>
      </c>
      <c r="CS240" s="163">
        <f>[2]DB!$CQ$215</f>
        <v>0</v>
      </c>
      <c r="CT240" s="163" t="str">
        <f>[2]DB!$CR$215</f>
        <v>s</v>
      </c>
      <c r="CU240" s="163" t="str">
        <f>[2]DB!$CS$215</f>
        <v>s</v>
      </c>
      <c r="CV240" s="163" t="str">
        <f>[2]DB!$CT$215</f>
        <v>s</v>
      </c>
      <c r="CW240" s="163">
        <f>[2]DB!$CU$215</f>
        <v>0</v>
      </c>
      <c r="CX240" s="163" t="str">
        <f>[2]DB!$CV$215</f>
        <v>s</v>
      </c>
      <c r="CY240" s="169" t="str">
        <f>[2]DB!$CW$215</f>
        <v>s</v>
      </c>
      <c r="CZ240" s="174"/>
      <c r="DA240" s="200"/>
      <c r="DB240" s="192"/>
    </row>
    <row r="241" spans="2:106 2313:2503" ht="20.100000000000001" customHeight="1" x14ac:dyDescent="0.25">
      <c r="B241" s="168"/>
      <c r="C241" s="783"/>
      <c r="D241" s="787"/>
      <c r="E241" s="791"/>
      <c r="F241" s="183" t="s">
        <v>80</v>
      </c>
      <c r="G241" s="155" t="str">
        <f>[2]DB!$E$216</f>
        <v>OPERATING</v>
      </c>
      <c r="H241" s="162">
        <f>[2]DB!$F$216</f>
        <v>0</v>
      </c>
      <c r="I241" s="163">
        <f>[2]DB!$G$216</f>
        <v>0</v>
      </c>
      <c r="J241" s="163" t="str">
        <f>[2]DB!$H$216</f>
        <v>s</v>
      </c>
      <c r="K241" s="163" t="str">
        <f>[2]DB!$I$216</f>
        <v>s</v>
      </c>
      <c r="L241" s="163" t="str">
        <f>[2]DB!$J$216</f>
        <v>s</v>
      </c>
      <c r="M241" s="163" t="str">
        <f>[2]DB!$K$216</f>
        <v>s</v>
      </c>
      <c r="N241" s="163">
        <f>[2]DB!$L$216</f>
        <v>0</v>
      </c>
      <c r="O241" s="163" t="str">
        <f>[2]DB!$M$216</f>
        <v>s</v>
      </c>
      <c r="P241" s="163" t="str">
        <f>[2]DB!$N$216</f>
        <v>s</v>
      </c>
      <c r="Q241" s="163" t="str">
        <f>[2]DB!$O$216</f>
        <v>s</v>
      </c>
      <c r="R241" s="163">
        <f>[2]DB!$P$216</f>
        <v>0</v>
      </c>
      <c r="S241" s="163" t="str">
        <f>[2]DB!$Q$216</f>
        <v>s</v>
      </c>
      <c r="T241" s="163" t="str">
        <f>[2]DB!$R$216</f>
        <v>s</v>
      </c>
      <c r="U241" s="163" t="str">
        <f>[2]DB!$S$216</f>
        <v>s</v>
      </c>
      <c r="V241" s="163">
        <f>[2]DB!$T$216</f>
        <v>0</v>
      </c>
      <c r="W241" s="163" t="str">
        <f>[2]DB!$U$216</f>
        <v>c</v>
      </c>
      <c r="X241" s="163" t="str">
        <f>[2]DB!$V$216</f>
        <v>c</v>
      </c>
      <c r="Y241" s="163" t="str">
        <f>[2]DB!$W$216</f>
        <v>c</v>
      </c>
      <c r="Z241" s="163" t="str">
        <f>[2]DB!$X$216</f>
        <v>c</v>
      </c>
      <c r="AA241" s="163" t="str">
        <f>[2]DB!$Y$216</f>
        <v>c</v>
      </c>
      <c r="AB241" s="163" t="str">
        <f>[2]DB!$Z$216</f>
        <v>c</v>
      </c>
      <c r="AC241" s="163" t="str">
        <f>[2]DB!$AA$216</f>
        <v>c</v>
      </c>
      <c r="AD241" s="163" t="str">
        <f>[2]DB!$AB$216</f>
        <v>c</v>
      </c>
      <c r="AE241" s="163" t="str">
        <f>[2]DB!$AC$216</f>
        <v>c</v>
      </c>
      <c r="AF241" s="163" t="str">
        <f>[2]DB!$AD$216</f>
        <v>c</v>
      </c>
      <c r="AG241" s="163" t="str">
        <f>[2]DB!$AE$216</f>
        <v>c</v>
      </c>
      <c r="AH241" s="163" t="str">
        <f>[2]DB!$AF$216</f>
        <v>c</v>
      </c>
      <c r="AI241" s="163" t="str">
        <f>[2]DB!$AG$216</f>
        <v>c</v>
      </c>
      <c r="AJ241" s="163" t="str">
        <f>[2]DB!$AH$216</f>
        <v>c</v>
      </c>
      <c r="AK241" s="163" t="str">
        <f>[2]DB!$AI$216</f>
        <v>c</v>
      </c>
      <c r="AL241" s="163" t="str">
        <f>[2]DB!$AJ$216</f>
        <v>c</v>
      </c>
      <c r="AM241" s="163">
        <f>[2]DB!$AK$216</f>
        <v>0</v>
      </c>
      <c r="AN241" s="163">
        <f>[2]DB!$AL$216</f>
        <v>0</v>
      </c>
      <c r="AO241" s="163">
        <f>[2]DB!$AM$216</f>
        <v>0</v>
      </c>
      <c r="AP241" s="163">
        <f>[2]DB!$AN$216</f>
        <v>0</v>
      </c>
      <c r="AQ241" s="163">
        <f>[2]DB!$AO$216</f>
        <v>0</v>
      </c>
      <c r="AR241" s="163">
        <f>[2]DB!$AP$216</f>
        <v>0</v>
      </c>
      <c r="AS241" s="163">
        <f>[2]DB!$AQ$216</f>
        <v>0</v>
      </c>
      <c r="AT241" s="163">
        <f>[2]DB!$AR$216</f>
        <v>0</v>
      </c>
      <c r="AU241" s="163">
        <f>[2]DB!$AS$216</f>
        <v>0</v>
      </c>
      <c r="AV241" s="163">
        <f>[2]DB!$AT$216</f>
        <v>0</v>
      </c>
      <c r="AW241" s="163">
        <f>[2]DB!$AU$216</f>
        <v>0</v>
      </c>
      <c r="AX241" s="163">
        <f>[2]DB!$AV$216</f>
        <v>0</v>
      </c>
      <c r="AY241" s="163">
        <f>[2]DB!$AW$216</f>
        <v>0</v>
      </c>
      <c r="AZ241" s="163">
        <f>[2]DB!$AX$216</f>
        <v>0</v>
      </c>
      <c r="BA241" s="163">
        <f>[2]DB!$AY$216</f>
        <v>0</v>
      </c>
      <c r="BB241" s="163">
        <f>[2]DB!$AZ$216</f>
        <v>0</v>
      </c>
      <c r="BC241" s="163">
        <f>[2]DB!$BA$216</f>
        <v>0</v>
      </c>
      <c r="BD241" s="163">
        <f>[2]DB!$BB$216</f>
        <v>0</v>
      </c>
      <c r="BE241" s="163">
        <f>[2]DB!$BC$216</f>
        <v>0</v>
      </c>
      <c r="BF241" s="163">
        <f>[2]DB!$BD$216</f>
        <v>0</v>
      </c>
      <c r="BG241" s="163" t="str">
        <f>[2]DB!$BE$216</f>
        <v>s</v>
      </c>
      <c r="BH241" s="163" t="str">
        <f>[2]DB!$BF$216</f>
        <v>s</v>
      </c>
      <c r="BI241" s="163" t="str">
        <f>[2]DB!$BG$216</f>
        <v>s</v>
      </c>
      <c r="BJ241" s="163" t="str">
        <f>[2]DB!$BH$216</f>
        <v>s</v>
      </c>
      <c r="BK241" s="163">
        <f>[2]DB!$BI$216</f>
        <v>0</v>
      </c>
      <c r="BL241" s="163" t="str">
        <f>[2]DB!$BJ$216</f>
        <v>s</v>
      </c>
      <c r="BM241" s="163" t="str">
        <f>[2]DB!$BK$216</f>
        <v>s</v>
      </c>
      <c r="BN241" s="163" t="str">
        <f>[2]DB!$BL$216</f>
        <v>s</v>
      </c>
      <c r="BO241" s="163">
        <f>[2]DB!$BM$216</f>
        <v>0</v>
      </c>
      <c r="BP241" s="163" t="str">
        <f>[2]DB!$BN$216</f>
        <v>s</v>
      </c>
      <c r="BQ241" s="163" t="str">
        <f>[2]DB!$BO$216</f>
        <v>s</v>
      </c>
      <c r="BR241" s="163" t="str">
        <f>[2]DB!$BP$216</f>
        <v>s</v>
      </c>
      <c r="BS241" s="163">
        <f>[2]DB!$BQ$216</f>
        <v>0</v>
      </c>
      <c r="BT241" s="163" t="str">
        <f>[2]DB!$BR$216</f>
        <v>c</v>
      </c>
      <c r="BU241" s="163" t="str">
        <f>[2]DB!$BS$216</f>
        <v>c</v>
      </c>
      <c r="BV241" s="163" t="str">
        <f>[2]DB!$BT$216</f>
        <v>c</v>
      </c>
      <c r="BW241" s="163" t="str">
        <f>[2]DB!$BU$216</f>
        <v>c</v>
      </c>
      <c r="BX241" s="163" t="str">
        <f>[2]DB!$BV$216</f>
        <v>c</v>
      </c>
      <c r="BY241" s="163" t="str">
        <f>[2]DB!$BW$216</f>
        <v>c</v>
      </c>
      <c r="BZ241" s="163" t="str">
        <f>[2]DB!$BX$216</f>
        <v>c</v>
      </c>
      <c r="CA241" s="163" t="str">
        <f>[2]DB!$BY$216</f>
        <v>c</v>
      </c>
      <c r="CB241" s="163" t="str">
        <f>[2]DB!$BZ$216</f>
        <v>c</v>
      </c>
      <c r="CC241" s="163" t="str">
        <f>[2]DB!$CA$216</f>
        <v>c</v>
      </c>
      <c r="CD241" s="163" t="str">
        <f>[2]DB!$CB$216</f>
        <v>c</v>
      </c>
      <c r="CE241" s="163" t="str">
        <f>[2]DB!$CC$216</f>
        <v>c</v>
      </c>
      <c r="CF241" s="163" t="str">
        <f>[2]DB!$CD$216</f>
        <v>c</v>
      </c>
      <c r="CG241" s="163" t="str">
        <f>[2]DB!$CE$216</f>
        <v>c</v>
      </c>
      <c r="CH241" s="163" t="str">
        <f>[2]DB!$CF$216</f>
        <v>c</v>
      </c>
      <c r="CI241" s="163" t="str">
        <f>[2]DB!$CG$216</f>
        <v>c</v>
      </c>
      <c r="CJ241" s="163">
        <f>[2]DB!$CH$216</f>
        <v>0</v>
      </c>
      <c r="CK241" s="163">
        <f>[2]DB!$CI$216</f>
        <v>0</v>
      </c>
      <c r="CL241" s="163">
        <f>[2]DB!$CJ$216</f>
        <v>0</v>
      </c>
      <c r="CM241" s="163">
        <f>[2]DB!$CK$216</f>
        <v>0</v>
      </c>
      <c r="CN241" s="163">
        <f>[2]DB!$CL$216</f>
        <v>0</v>
      </c>
      <c r="CO241" s="163">
        <f>[2]DB!$CM$216</f>
        <v>0</v>
      </c>
      <c r="CP241" s="163">
        <f>[2]DB!$CN$216</f>
        <v>0</v>
      </c>
      <c r="CQ241" s="163">
        <f>[2]DB!$CO$216</f>
        <v>0</v>
      </c>
      <c r="CR241" s="163">
        <f>[2]DB!$CP$216</f>
        <v>0</v>
      </c>
      <c r="CS241" s="163">
        <f>[2]DB!$CQ$216</f>
        <v>0</v>
      </c>
      <c r="CT241" s="163">
        <f>[2]DB!$CR$216</f>
        <v>0</v>
      </c>
      <c r="CU241" s="163">
        <f>[2]DB!$CS$216</f>
        <v>0</v>
      </c>
      <c r="CV241" s="163">
        <f>[2]DB!$CT$216</f>
        <v>0</v>
      </c>
      <c r="CW241" s="163">
        <f>[2]DB!$CU$216</f>
        <v>0</v>
      </c>
      <c r="CX241" s="163">
        <f>[2]DB!$CV$216</f>
        <v>0</v>
      </c>
      <c r="CY241" s="169">
        <f>[2]DB!$CW$216</f>
        <v>0</v>
      </c>
      <c r="CZ241" s="174"/>
      <c r="DA241" s="200"/>
      <c r="DB241" s="192"/>
    </row>
    <row r="242" spans="2:106 2313:2503" ht="20.100000000000001" customHeight="1" x14ac:dyDescent="0.25">
      <c r="B242" s="168"/>
      <c r="C242" s="783"/>
      <c r="D242" s="787"/>
      <c r="E242" s="791"/>
      <c r="F242" s="183" t="s">
        <v>81</v>
      </c>
      <c r="G242" s="155" t="str">
        <f>[2]DB!$E$217</f>
        <v>OPERATING</v>
      </c>
      <c r="H242" s="217">
        <f>[2]DB!$F$217</f>
        <v>0</v>
      </c>
      <c r="I242" s="217">
        <f>[2]DB!$G$217</f>
        <v>0</v>
      </c>
      <c r="J242" s="217">
        <f>[2]DB!$H$217</f>
        <v>0</v>
      </c>
      <c r="K242" s="217">
        <f>[2]DB!$I$217</f>
        <v>0</v>
      </c>
      <c r="L242" s="217">
        <f>[2]DB!$J$217</f>
        <v>0</v>
      </c>
      <c r="M242" s="217">
        <f>[2]DB!$K$217</f>
        <v>0</v>
      </c>
      <c r="N242" s="217">
        <f>[2]DB!$L$217</f>
        <v>0</v>
      </c>
      <c r="O242" s="217">
        <f>[2]DB!$M$217</f>
        <v>0</v>
      </c>
      <c r="P242" s="217">
        <f>[2]DB!$N$217</f>
        <v>0</v>
      </c>
      <c r="Q242" s="217">
        <f>[2]DB!$O$217</f>
        <v>0</v>
      </c>
      <c r="R242" s="217">
        <f>[2]DB!$P$217</f>
        <v>0</v>
      </c>
      <c r="S242" s="217">
        <f>[2]DB!$Q$217</f>
        <v>0</v>
      </c>
      <c r="T242" s="217">
        <f>[2]DB!$R$217</f>
        <v>0</v>
      </c>
      <c r="U242" s="217">
        <f>[2]DB!$S$217</f>
        <v>0</v>
      </c>
      <c r="V242" s="217">
        <f>[2]DB!$T$217</f>
        <v>0</v>
      </c>
      <c r="W242" s="217">
        <f>[2]DB!$U$217</f>
        <v>0</v>
      </c>
      <c r="X242" s="217">
        <f>[2]DB!$V$217</f>
        <v>0</v>
      </c>
      <c r="Y242" s="217" t="str">
        <f>[2]DB!$W$217</f>
        <v>s</v>
      </c>
      <c r="Z242" s="217" t="str">
        <f>[2]DB!$X$217</f>
        <v>s</v>
      </c>
      <c r="AA242" s="217" t="str">
        <f>[2]DB!$Y$217</f>
        <v>s</v>
      </c>
      <c r="AB242" s="217" t="str">
        <f>[2]DB!$Z$217</f>
        <v>s</v>
      </c>
      <c r="AC242" s="217">
        <f>[2]DB!$AA$217</f>
        <v>0</v>
      </c>
      <c r="AD242" s="217" t="str">
        <f>[2]DB!$AB$217</f>
        <v>s</v>
      </c>
      <c r="AE242" s="217" t="str">
        <f>[2]DB!$AC$217</f>
        <v>s</v>
      </c>
      <c r="AF242" s="217" t="str">
        <f>[2]DB!$AD$217</f>
        <v>s</v>
      </c>
      <c r="AG242" s="217">
        <f>[2]DB!$AE$217</f>
        <v>0</v>
      </c>
      <c r="AH242" s="217" t="str">
        <f>[2]DB!$AF$217</f>
        <v>s</v>
      </c>
      <c r="AI242" s="217" t="str">
        <f>[2]DB!$AG$217</f>
        <v>s</v>
      </c>
      <c r="AJ242" s="217" t="str">
        <f>[2]DB!$AH$217</f>
        <v>s</v>
      </c>
      <c r="AK242" s="217">
        <f>[2]DB!$AI$217</f>
        <v>0</v>
      </c>
      <c r="AL242" s="217" t="str">
        <f>[2]DB!$AJ$217</f>
        <v>s</v>
      </c>
      <c r="AM242" s="217" t="str">
        <f>[2]DB!$AK$217</f>
        <v>s</v>
      </c>
      <c r="AN242" s="217" t="str">
        <f>[2]DB!$AL$217</f>
        <v>s</v>
      </c>
      <c r="AO242" s="217">
        <f>[2]DB!$AM$217</f>
        <v>0</v>
      </c>
      <c r="AP242" s="217" t="str">
        <f>[2]DB!$AN$217</f>
        <v>c</v>
      </c>
      <c r="AQ242" s="217" t="str">
        <f>[2]DB!$AO$217</f>
        <v>c</v>
      </c>
      <c r="AR242" s="217" t="str">
        <f>[2]DB!$AP$217</f>
        <v>c</v>
      </c>
      <c r="AS242" s="217" t="str">
        <f>[2]DB!$AQ$217</f>
        <v>c</v>
      </c>
      <c r="AT242" s="217" t="str">
        <f>[2]DB!$AR$217</f>
        <v>c</v>
      </c>
      <c r="AU242" s="217" t="str">
        <f>[2]DB!$AS$217</f>
        <v>c</v>
      </c>
      <c r="AV242" s="217" t="str">
        <f>[2]DB!$AT$217</f>
        <v>c</v>
      </c>
      <c r="AW242" s="217" t="str">
        <f>[2]DB!$AU$217</f>
        <v>c</v>
      </c>
      <c r="AX242" s="217" t="str">
        <f>[2]DB!$AV$217</f>
        <v>c</v>
      </c>
      <c r="AY242" s="217" t="str">
        <f>[2]DB!$AW$217</f>
        <v>c</v>
      </c>
      <c r="AZ242" s="217" t="str">
        <f>[2]DB!$AX$217</f>
        <v>c</v>
      </c>
      <c r="BA242" s="217" t="str">
        <f>[2]DB!$AY$217</f>
        <v>c</v>
      </c>
      <c r="BB242" s="217" t="str">
        <f>[2]DB!$AZ$217</f>
        <v>c</v>
      </c>
      <c r="BC242" s="217" t="str">
        <f>[2]DB!$BA$217</f>
        <v>c</v>
      </c>
      <c r="BD242" s="217" t="str">
        <f>[2]DB!$BB$217</f>
        <v>c</v>
      </c>
      <c r="BE242" s="217" t="str">
        <f>[2]DB!$BC$217</f>
        <v>c</v>
      </c>
      <c r="BF242" s="217">
        <f>[2]DB!$BD$217</f>
        <v>0</v>
      </c>
      <c r="BG242" s="217">
        <f>[2]DB!$BE$217</f>
        <v>0</v>
      </c>
      <c r="BH242" s="217">
        <f>[2]DB!$BF$217</f>
        <v>0</v>
      </c>
      <c r="BI242" s="217">
        <f>[2]DB!$BG$217</f>
        <v>0</v>
      </c>
      <c r="BJ242" s="217">
        <f>[2]DB!$BH$217</f>
        <v>0</v>
      </c>
      <c r="BK242" s="217">
        <f>[2]DB!$BI$217</f>
        <v>0</v>
      </c>
      <c r="BL242" s="217">
        <f>[2]DB!$BJ$217</f>
        <v>0</v>
      </c>
      <c r="BM242" s="217">
        <f>[2]DB!$BK$217</f>
        <v>0</v>
      </c>
      <c r="BN242" s="217">
        <f>[2]DB!$BL$217</f>
        <v>0</v>
      </c>
      <c r="BO242" s="217">
        <f>[2]DB!$BM$217</f>
        <v>0</v>
      </c>
      <c r="BP242" s="217">
        <f>[2]DB!$BN$217</f>
        <v>0</v>
      </c>
      <c r="BQ242" s="217">
        <f>[2]DB!$BO$217</f>
        <v>0</v>
      </c>
      <c r="BR242" s="217">
        <f>[2]DB!$BP$217</f>
        <v>0</v>
      </c>
      <c r="BS242" s="217">
        <f>[2]DB!$BQ$217</f>
        <v>0</v>
      </c>
      <c r="BT242" s="217">
        <f>[2]DB!$BR$217</f>
        <v>0</v>
      </c>
      <c r="BU242" s="217">
        <f>[2]DB!$BS$217</f>
        <v>0</v>
      </c>
      <c r="BV242" s="217" t="str">
        <f>[2]DB!$BT$217</f>
        <v>s</v>
      </c>
      <c r="BW242" s="217" t="str">
        <f>[2]DB!$BU$217</f>
        <v>s</v>
      </c>
      <c r="BX242" s="217" t="str">
        <f>[2]DB!$BV$217</f>
        <v>s</v>
      </c>
      <c r="BY242" s="217" t="str">
        <f>[2]DB!$BW$217</f>
        <v>s</v>
      </c>
      <c r="BZ242" s="217">
        <f>[2]DB!$BX$217</f>
        <v>0</v>
      </c>
      <c r="CA242" s="217" t="str">
        <f>[2]DB!$BY$217</f>
        <v>s</v>
      </c>
      <c r="CB242" s="217" t="str">
        <f>[2]DB!$BZ$217</f>
        <v>s</v>
      </c>
      <c r="CC242" s="217" t="str">
        <f>[2]DB!$CA$217</f>
        <v>s</v>
      </c>
      <c r="CD242" s="217">
        <f>[2]DB!$CB$217</f>
        <v>0</v>
      </c>
      <c r="CE242" s="217" t="str">
        <f>[2]DB!$CC$217</f>
        <v>s</v>
      </c>
      <c r="CF242" s="217" t="str">
        <f>[2]DB!$CD$217</f>
        <v>s</v>
      </c>
      <c r="CG242" s="217" t="str">
        <f>[2]DB!$CE$217</f>
        <v>s</v>
      </c>
      <c r="CH242" s="217">
        <f>[2]DB!$CF$217</f>
        <v>0</v>
      </c>
      <c r="CI242" s="217" t="str">
        <f>[2]DB!$CG$217</f>
        <v>c</v>
      </c>
      <c r="CJ242" s="217" t="str">
        <f>[2]DB!$CH$217</f>
        <v>c</v>
      </c>
      <c r="CK242" s="217" t="str">
        <f>[2]DB!$CI$217</f>
        <v>c</v>
      </c>
      <c r="CL242" s="217" t="str">
        <f>[2]DB!$CJ$217</f>
        <v>c</v>
      </c>
      <c r="CM242" s="217" t="str">
        <f>[2]DB!$CK$217</f>
        <v>c</v>
      </c>
      <c r="CN242" s="217" t="str">
        <f>[2]DB!$CL$217</f>
        <v>c</v>
      </c>
      <c r="CO242" s="217" t="str">
        <f>[2]DB!$CM$217</f>
        <v>c</v>
      </c>
      <c r="CP242" s="217" t="str">
        <f>[2]DB!$CN$217</f>
        <v>c</v>
      </c>
      <c r="CQ242" s="217" t="str">
        <f>[2]DB!$CO$217</f>
        <v>c</v>
      </c>
      <c r="CR242" s="217" t="str">
        <f>[2]DB!$CP$217</f>
        <v>c</v>
      </c>
      <c r="CS242" s="217" t="str">
        <f>[2]DB!$CQ$217</f>
        <v>c</v>
      </c>
      <c r="CT242" s="217" t="str">
        <f>[2]DB!$CR$217</f>
        <v>c</v>
      </c>
      <c r="CU242" s="217" t="str">
        <f>[2]DB!$CS$217</f>
        <v>c</v>
      </c>
      <c r="CV242" s="217" t="str">
        <f>[2]DB!$CT$217</f>
        <v>c</v>
      </c>
      <c r="CW242" s="217" t="str">
        <f>[2]DB!$CU$217</f>
        <v>c</v>
      </c>
      <c r="CX242" s="217" t="str">
        <f>[2]DB!$CV$217</f>
        <v>c</v>
      </c>
      <c r="CY242" s="218">
        <f>[2]DB!$CW$217</f>
        <v>0</v>
      </c>
      <c r="CZ242" s="219"/>
      <c r="DA242" s="200"/>
      <c r="DB242" s="192"/>
    </row>
    <row r="243" spans="2:106 2313:2503" ht="20.100000000000001" customHeight="1" x14ac:dyDescent="0.25">
      <c r="B243" s="168"/>
      <c r="C243" s="783"/>
      <c r="D243" s="787" t="s">
        <v>82</v>
      </c>
      <c r="E243" s="791"/>
      <c r="F243" s="184" t="s">
        <v>83</v>
      </c>
      <c r="G243" s="156">
        <f>[2]DB!$E$218</f>
        <v>0</v>
      </c>
      <c r="H243" s="162">
        <f>[2]DB!$F$218</f>
        <v>0</v>
      </c>
      <c r="I243" s="163">
        <f>[2]DB!$G$218</f>
        <v>0</v>
      </c>
      <c r="J243" s="163">
        <f>[2]DB!$H$218</f>
        <v>0</v>
      </c>
      <c r="K243" s="163">
        <f>[2]DB!$I$218</f>
        <v>0</v>
      </c>
      <c r="L243" s="163">
        <f>[2]DB!$J$218</f>
        <v>0</v>
      </c>
      <c r="M243" s="163">
        <f>[2]DB!$K$218</f>
        <v>0</v>
      </c>
      <c r="N243" s="163">
        <f>[2]DB!$L$218</f>
        <v>0</v>
      </c>
      <c r="O243" s="163">
        <f>[2]DB!$M$218</f>
        <v>0</v>
      </c>
      <c r="P243" s="163">
        <f>[2]DB!$N$218</f>
        <v>0</v>
      </c>
      <c r="Q243" s="163">
        <f>[2]DB!$O$218</f>
        <v>0</v>
      </c>
      <c r="R243" s="163">
        <f>[2]DB!$P$218</f>
        <v>0</v>
      </c>
      <c r="S243" s="163">
        <f>[2]DB!$Q$218</f>
        <v>0</v>
      </c>
      <c r="T243" s="163">
        <f>[2]DB!$R$218</f>
        <v>0</v>
      </c>
      <c r="U243" s="163">
        <f>[2]DB!$S$218</f>
        <v>0</v>
      </c>
      <c r="V243" s="163">
        <f>[2]DB!$T$218</f>
        <v>0</v>
      </c>
      <c r="W243" s="163">
        <f>[2]DB!$U$218</f>
        <v>0</v>
      </c>
      <c r="X243" s="163">
        <f>[2]DB!$V$218</f>
        <v>0</v>
      </c>
      <c r="Y243" s="163">
        <f>[2]DB!$W$218</f>
        <v>0</v>
      </c>
      <c r="Z243" s="163">
        <f>[2]DB!$X$218</f>
        <v>0</v>
      </c>
      <c r="AA243" s="163">
        <f>[2]DB!$Y$218</f>
        <v>0</v>
      </c>
      <c r="AB243" s="163">
        <f>[2]DB!$Z$218</f>
        <v>0</v>
      </c>
      <c r="AC243" s="163">
        <f>[2]DB!$AA$218</f>
        <v>0</v>
      </c>
      <c r="AD243" s="163">
        <f>[2]DB!$AB$218</f>
        <v>0</v>
      </c>
      <c r="AE243" s="163">
        <f>[2]DB!$AC$218</f>
        <v>0</v>
      </c>
      <c r="AF243" s="163">
        <f>[2]DB!$AD$218</f>
        <v>0</v>
      </c>
      <c r="AG243" s="163">
        <f>[2]DB!$AE$218</f>
        <v>0</v>
      </c>
      <c r="AH243" s="163">
        <f>[2]DB!$AF$218</f>
        <v>0</v>
      </c>
      <c r="AI243" s="163">
        <f>[2]DB!$AG$218</f>
        <v>0</v>
      </c>
      <c r="AJ243" s="163">
        <f>[2]DB!$AH$218</f>
        <v>0</v>
      </c>
      <c r="AK243" s="163">
        <f>[2]DB!$AI$218</f>
        <v>0</v>
      </c>
      <c r="AL243" s="163">
        <f>[2]DB!$AJ$218</f>
        <v>0</v>
      </c>
      <c r="AM243" s="163">
        <f>[2]DB!$AK$218</f>
        <v>0</v>
      </c>
      <c r="AN243" s="163">
        <f>[2]DB!$AL$218</f>
        <v>0</v>
      </c>
      <c r="AO243" s="163">
        <f>[2]DB!$AM$218</f>
        <v>0</v>
      </c>
      <c r="AP243" s="163">
        <f>[2]DB!$AN$218</f>
        <v>0</v>
      </c>
      <c r="AQ243" s="163">
        <f>[2]DB!$AO$218</f>
        <v>0</v>
      </c>
      <c r="AR243" s="163">
        <f>[2]DB!$AP$218</f>
        <v>0</v>
      </c>
      <c r="AS243" s="163">
        <f>[2]DB!$AQ$218</f>
        <v>0</v>
      </c>
      <c r="AT243" s="163">
        <f>[2]DB!$AR$218</f>
        <v>0</v>
      </c>
      <c r="AU243" s="163">
        <f>[2]DB!$AS$218</f>
        <v>0</v>
      </c>
      <c r="AV243" s="163">
        <f>[2]DB!$AT$218</f>
        <v>0</v>
      </c>
      <c r="AW243" s="163">
        <f>[2]DB!$AU$218</f>
        <v>0</v>
      </c>
      <c r="AX243" s="163">
        <f>[2]DB!$AV$218</f>
        <v>0</v>
      </c>
      <c r="AY243" s="163">
        <f>[2]DB!$AW$218</f>
        <v>0</v>
      </c>
      <c r="AZ243" s="163">
        <f>[2]DB!$AX$218</f>
        <v>0</v>
      </c>
      <c r="BA243" s="163">
        <f>[2]DB!$AY$218</f>
        <v>0</v>
      </c>
      <c r="BB243" s="163">
        <f>[2]DB!$AZ$218</f>
        <v>0</v>
      </c>
      <c r="BC243" s="163">
        <f>[2]DB!$BA$218</f>
        <v>0</v>
      </c>
      <c r="BD243" s="163">
        <f>[2]DB!$BB$218</f>
        <v>0</v>
      </c>
      <c r="BE243" s="163">
        <f>[2]DB!$BC$218</f>
        <v>0</v>
      </c>
      <c r="BF243" s="163">
        <f>[2]DB!$BD$218</f>
        <v>0</v>
      </c>
      <c r="BG243" s="163">
        <f>[2]DB!$BE$218</f>
        <v>0</v>
      </c>
      <c r="BH243" s="163" t="str">
        <f>[2]DB!$BF$218</f>
        <v>r</v>
      </c>
      <c r="BI243" s="163" t="str">
        <f>[2]DB!$BG$218</f>
        <v>r</v>
      </c>
      <c r="BJ243" s="163" t="str">
        <f>[2]DB!$BH$218</f>
        <v>r</v>
      </c>
      <c r="BK243" s="163" t="str">
        <f>[2]DB!$BI$218</f>
        <v>r</v>
      </c>
      <c r="BL243" s="163" t="str">
        <f>[2]DB!$BJ$218</f>
        <v>r</v>
      </c>
      <c r="BM243" s="163" t="str">
        <f>[2]DB!$BK$218</f>
        <v>r</v>
      </c>
      <c r="BN243" s="163" t="str">
        <f>[2]DB!$BL$218</f>
        <v>r</v>
      </c>
      <c r="BO243" s="163" t="str">
        <f>[2]DB!$BM$218</f>
        <v>r</v>
      </c>
      <c r="BP243" s="163" t="str">
        <f>[2]DB!$BN$218</f>
        <v>r</v>
      </c>
      <c r="BQ243" s="163" t="str">
        <f>[2]DB!$BO$218</f>
        <v>r</v>
      </c>
      <c r="BR243" s="163" t="str">
        <f>[2]DB!$BP$218</f>
        <v>r</v>
      </c>
      <c r="BS243" s="163" t="str">
        <f>[2]DB!$BQ$218</f>
        <v>r</v>
      </c>
      <c r="BT243" s="163" t="str">
        <f>[2]DB!$BR$218</f>
        <v>r</v>
      </c>
      <c r="BU243" s="163" t="str">
        <f>[2]DB!$BS$218</f>
        <v>r</v>
      </c>
      <c r="BV243" s="163" t="str">
        <f>[2]DB!$BT$218</f>
        <v>r</v>
      </c>
      <c r="BW243" s="163" t="str">
        <f>[2]DB!$BU$218</f>
        <v>r</v>
      </c>
      <c r="BX243" s="163" t="str">
        <f>[2]DB!$BV$218</f>
        <v>r</v>
      </c>
      <c r="BY243" s="163" t="str">
        <f>[2]DB!$BW$218</f>
        <v>r</v>
      </c>
      <c r="BZ243" s="163" t="str">
        <f>[2]DB!$BX$218</f>
        <v>r</v>
      </c>
      <c r="CA243" s="163" t="str">
        <f>[2]DB!$BY$218</f>
        <v>r</v>
      </c>
      <c r="CB243" s="163" t="str">
        <f>[2]DB!$BZ$218</f>
        <v>r</v>
      </c>
      <c r="CC243" s="163" t="str">
        <f>[2]DB!$CA$218</f>
        <v>r</v>
      </c>
      <c r="CD243" s="163" t="str">
        <f>[2]DB!$CB$218</f>
        <v>r</v>
      </c>
      <c r="CE243" s="163" t="str">
        <f>[2]DB!$CC$218</f>
        <v>r</v>
      </c>
      <c r="CF243" s="163">
        <f>[2]DB!$CD$218</f>
        <v>0</v>
      </c>
      <c r="CG243" s="163">
        <f>[2]DB!$CE$218</f>
        <v>0</v>
      </c>
      <c r="CH243" s="163" t="str">
        <f>[2]DB!$CF$218</f>
        <v>ca</v>
      </c>
      <c r="CI243" s="163" t="str">
        <f>[2]DB!$CG$218</f>
        <v>ca</v>
      </c>
      <c r="CJ243" s="163" t="str">
        <f>[2]DB!$CH$218</f>
        <v>ca</v>
      </c>
      <c r="CK243" s="163" t="str">
        <f>[2]DB!$CI$218</f>
        <v>ca</v>
      </c>
      <c r="CL243" s="163" t="str">
        <f>[2]DB!$CJ$218</f>
        <v>ca</v>
      </c>
      <c r="CM243" s="163" t="str">
        <f>[2]DB!$CK$218</f>
        <v>ca</v>
      </c>
      <c r="CN243" s="163" t="str">
        <f>[2]DB!$CL$218</f>
        <v>ca</v>
      </c>
      <c r="CO243" s="163" t="str">
        <f>[2]DB!$CM$218</f>
        <v>ca</v>
      </c>
      <c r="CP243" s="163" t="str">
        <f>[2]DB!$CN$218</f>
        <v>ca</v>
      </c>
      <c r="CQ243" s="163" t="str">
        <f>[2]DB!$CO$218</f>
        <v>ca</v>
      </c>
      <c r="CR243" s="163" t="str">
        <f>[2]DB!$CP$218</f>
        <v>ca</v>
      </c>
      <c r="CS243" s="163" t="str">
        <f>[2]DB!$CQ$218</f>
        <v>ca</v>
      </c>
      <c r="CT243" s="163" t="str">
        <f>[2]DB!$CR$218</f>
        <v>ca</v>
      </c>
      <c r="CU243" s="163" t="str">
        <f>[2]DB!$CS$218</f>
        <v>ca</v>
      </c>
      <c r="CV243" s="163" t="str">
        <f>[2]DB!$CT$218</f>
        <v>ca</v>
      </c>
      <c r="CW243" s="163" t="str">
        <f>[2]DB!$CU$218</f>
        <v>ca</v>
      </c>
      <c r="CX243" s="163" t="str">
        <f>[2]DB!$CV$218</f>
        <v>ca</v>
      </c>
      <c r="CY243" s="169" t="str">
        <f>[2]DB!$CW$218</f>
        <v>ca</v>
      </c>
      <c r="CZ243" s="174"/>
      <c r="DA243" s="200"/>
      <c r="DB243" s="192"/>
    </row>
    <row r="244" spans="2:106 2313:2503" ht="20.100000000000001" customHeight="1" thickBot="1" x14ac:dyDescent="0.3">
      <c r="B244" s="168"/>
      <c r="C244" s="784"/>
      <c r="D244" s="792"/>
      <c r="E244" s="793"/>
      <c r="F244" s="187" t="s">
        <v>84</v>
      </c>
      <c r="G244" s="188">
        <f>[2]DB!$E$219</f>
        <v>0</v>
      </c>
      <c r="H244" s="178">
        <f>[2]DB!$F$219</f>
        <v>0</v>
      </c>
      <c r="I244" s="178">
        <f>[2]DB!$G$219</f>
        <v>0</v>
      </c>
      <c r="J244" s="178">
        <f>[2]DB!$H$219</f>
        <v>0</v>
      </c>
      <c r="K244" s="178">
        <f>[2]DB!$I$219</f>
        <v>0</v>
      </c>
      <c r="L244" s="178" t="str">
        <f>[2]DB!$J$219</f>
        <v>r</v>
      </c>
      <c r="M244" s="178" t="str">
        <f>[2]DB!$K$219</f>
        <v>r</v>
      </c>
      <c r="N244" s="178" t="str">
        <f>[2]DB!$L$219</f>
        <v>r</v>
      </c>
      <c r="O244" s="178" t="str">
        <f>[2]DB!$M$219</f>
        <v>r</v>
      </c>
      <c r="P244" s="178" t="str">
        <f>[2]DB!$N$219</f>
        <v>r</v>
      </c>
      <c r="Q244" s="178" t="str">
        <f>[2]DB!$O$219</f>
        <v>r</v>
      </c>
      <c r="R244" s="178" t="str">
        <f>[2]DB!$P$219</f>
        <v>r</v>
      </c>
      <c r="S244" s="178" t="str">
        <f>[2]DB!$Q$219</f>
        <v>r</v>
      </c>
      <c r="T244" s="178" t="str">
        <f>[2]DB!$R$219</f>
        <v>r</v>
      </c>
      <c r="U244" s="178" t="str">
        <f>[2]DB!$S$219</f>
        <v>r</v>
      </c>
      <c r="V244" s="178" t="str">
        <f>[2]DB!$T$219</f>
        <v>r</v>
      </c>
      <c r="W244" s="178" t="str">
        <f>[2]DB!$U$219</f>
        <v>r</v>
      </c>
      <c r="X244" s="178" t="str">
        <f>[2]DB!$V$219</f>
        <v>r</v>
      </c>
      <c r="Y244" s="178" t="str">
        <f>[2]DB!$W$219</f>
        <v>r</v>
      </c>
      <c r="Z244" s="178" t="str">
        <f>[2]DB!$X$219</f>
        <v>r</v>
      </c>
      <c r="AA244" s="178" t="str">
        <f>[2]DB!$Y$219</f>
        <v>r</v>
      </c>
      <c r="AB244" s="178" t="str">
        <f>[2]DB!$Z$219</f>
        <v>r</v>
      </c>
      <c r="AC244" s="178" t="str">
        <f>[2]DB!$AA$219</f>
        <v>r</v>
      </c>
      <c r="AD244" s="178" t="str">
        <f>[2]DB!$AB$219</f>
        <v>r</v>
      </c>
      <c r="AE244" s="178" t="str">
        <f>[2]DB!$AC$219</f>
        <v>r</v>
      </c>
      <c r="AF244" s="178" t="str">
        <f>[2]DB!$AD$219</f>
        <v>r</v>
      </c>
      <c r="AG244" s="178" t="str">
        <f>[2]DB!$AE$219</f>
        <v>r</v>
      </c>
      <c r="AH244" s="178" t="str">
        <f>[2]DB!$AF$219</f>
        <v>r</v>
      </c>
      <c r="AI244" s="178" t="str">
        <f>[2]DB!$AG$219</f>
        <v>r</v>
      </c>
      <c r="AJ244" s="178">
        <f>[2]DB!$AH$219</f>
        <v>0</v>
      </c>
      <c r="AK244" s="178">
        <f>[2]DB!$AI$219</f>
        <v>0</v>
      </c>
      <c r="AL244" s="178">
        <f>[2]DB!$AJ$219</f>
        <v>0</v>
      </c>
      <c r="AM244" s="178" t="str">
        <f>[2]DB!$AK$219</f>
        <v>ca</v>
      </c>
      <c r="AN244" s="178" t="str">
        <f>[2]DB!$AL$219</f>
        <v>ca</v>
      </c>
      <c r="AO244" s="178" t="str">
        <f>[2]DB!$AM$219</f>
        <v>ca</v>
      </c>
      <c r="AP244" s="178" t="str">
        <f>[2]DB!$AN$219</f>
        <v>ca</v>
      </c>
      <c r="AQ244" s="178" t="str">
        <f>[2]DB!$AO$219</f>
        <v>ca</v>
      </c>
      <c r="AR244" s="178" t="str">
        <f>[2]DB!$AP$219</f>
        <v>ca</v>
      </c>
      <c r="AS244" s="178" t="str">
        <f>[2]DB!$AQ$219</f>
        <v>ca</v>
      </c>
      <c r="AT244" s="178" t="str">
        <f>[2]DB!$AR$219</f>
        <v>ca</v>
      </c>
      <c r="AU244" s="178" t="str">
        <f>[2]DB!$AS$219</f>
        <v>ca</v>
      </c>
      <c r="AV244" s="178" t="str">
        <f>[2]DB!$AT$219</f>
        <v>ca</v>
      </c>
      <c r="AW244" s="178" t="str">
        <f>[2]DB!$AU$219</f>
        <v>ca</v>
      </c>
      <c r="AX244" s="178" t="str">
        <f>[2]DB!$AV$219</f>
        <v>ca</v>
      </c>
      <c r="AY244" s="178" t="str">
        <f>[2]DB!$AW$219</f>
        <v>ca</v>
      </c>
      <c r="AZ244" s="178" t="str">
        <f>[2]DB!$AX$219</f>
        <v>ca</v>
      </c>
      <c r="BA244" s="178" t="str">
        <f>[2]DB!$AY$219</f>
        <v>ca</v>
      </c>
      <c r="BB244" s="178" t="str">
        <f>[2]DB!$AZ$219</f>
        <v>ca</v>
      </c>
      <c r="BC244" s="178" t="str">
        <f>[2]DB!$BA$219</f>
        <v>ca</v>
      </c>
      <c r="BD244" s="178" t="str">
        <f>[2]DB!$BB$219</f>
        <v>ca</v>
      </c>
      <c r="BE244" s="178" t="str">
        <f>[2]DB!$BC$219</f>
        <v>ca</v>
      </c>
      <c r="BF244" s="178" t="str">
        <f>[2]DB!$BD$219</f>
        <v>ca</v>
      </c>
      <c r="BG244" s="178" t="str">
        <f>[2]DB!$BE$219</f>
        <v>ca</v>
      </c>
      <c r="BH244" s="178" t="str">
        <f>[2]DB!$BF$219</f>
        <v>ca</v>
      </c>
      <c r="BI244" s="178" t="str">
        <f>[2]DB!$BG$219</f>
        <v>ca</v>
      </c>
      <c r="BJ244" s="178" t="str">
        <f>[2]DB!$BH$219</f>
        <v>ca</v>
      </c>
      <c r="BK244" s="178">
        <f>[2]DB!$BI$219</f>
        <v>0</v>
      </c>
      <c r="BL244" s="178">
        <f>[2]DB!$BJ$219</f>
        <v>0</v>
      </c>
      <c r="BM244" s="178">
        <f>[2]DB!$BK$219</f>
        <v>0</v>
      </c>
      <c r="BN244" s="178">
        <f>[2]DB!$BL$219</f>
        <v>0</v>
      </c>
      <c r="BO244" s="178">
        <f>[2]DB!$BM$219</f>
        <v>0</v>
      </c>
      <c r="BP244" s="178">
        <f>[2]DB!$BN$219</f>
        <v>0</v>
      </c>
      <c r="BQ244" s="178">
        <f>[2]DB!$BO$219</f>
        <v>0</v>
      </c>
      <c r="BR244" s="178">
        <f>[2]DB!$BP$219</f>
        <v>0</v>
      </c>
      <c r="BS244" s="178">
        <f>[2]DB!$BQ$219</f>
        <v>0</v>
      </c>
      <c r="BT244" s="178">
        <f>[2]DB!$BR$219</f>
        <v>0</v>
      </c>
      <c r="BU244" s="178">
        <f>[2]DB!$BS$219</f>
        <v>0</v>
      </c>
      <c r="BV244" s="178">
        <f>[2]DB!$BT$219</f>
        <v>0</v>
      </c>
      <c r="BW244" s="178">
        <f>[2]DB!$BU$219</f>
        <v>0</v>
      </c>
      <c r="BX244" s="178">
        <f>[2]DB!$BV$219</f>
        <v>0</v>
      </c>
      <c r="BY244" s="178">
        <f>[2]DB!$BW$219</f>
        <v>0</v>
      </c>
      <c r="BZ244" s="178">
        <f>[2]DB!$BX$219</f>
        <v>0</v>
      </c>
      <c r="CA244" s="178">
        <f>[2]DB!$BY$219</f>
        <v>0</v>
      </c>
      <c r="CB244" s="178">
        <f>[2]DB!$BZ$219</f>
        <v>0</v>
      </c>
      <c r="CC244" s="178">
        <f>[2]DB!$CA$219</f>
        <v>0</v>
      </c>
      <c r="CD244" s="178">
        <f>[2]DB!$CB$219</f>
        <v>0</v>
      </c>
      <c r="CE244" s="178">
        <f>[2]DB!$CC$219</f>
        <v>0</v>
      </c>
      <c r="CF244" s="178">
        <f>[2]DB!$CD$219</f>
        <v>0</v>
      </c>
      <c r="CG244" s="178">
        <f>[2]DB!$CE$219</f>
        <v>0</v>
      </c>
      <c r="CH244" s="178">
        <f>[2]DB!$CF$219</f>
        <v>0</v>
      </c>
      <c r="CI244" s="178">
        <f>[2]DB!$CG$219</f>
        <v>0</v>
      </c>
      <c r="CJ244" s="178">
        <f>[2]DB!$CH$219</f>
        <v>0</v>
      </c>
      <c r="CK244" s="178">
        <f>[2]DB!$CI$219</f>
        <v>0</v>
      </c>
      <c r="CL244" s="178">
        <f>[2]DB!$CJ$219</f>
        <v>0</v>
      </c>
      <c r="CM244" s="178">
        <f>[2]DB!$CK$219</f>
        <v>0</v>
      </c>
      <c r="CN244" s="178">
        <f>[2]DB!$CL$219</f>
        <v>0</v>
      </c>
      <c r="CO244" s="178">
        <f>[2]DB!$CM$219</f>
        <v>0</v>
      </c>
      <c r="CP244" s="178">
        <f>[2]DB!$CN$219</f>
        <v>0</v>
      </c>
      <c r="CQ244" s="178">
        <f>[2]DB!$CO$219</f>
        <v>0</v>
      </c>
      <c r="CR244" s="178">
        <f>[2]DB!$CP$219</f>
        <v>0</v>
      </c>
      <c r="CS244" s="178">
        <f>[2]DB!$CQ$219</f>
        <v>0</v>
      </c>
      <c r="CT244" s="178">
        <f>[2]DB!$CR$219</f>
        <v>0</v>
      </c>
      <c r="CU244" s="178">
        <f>[2]DB!$CS$219</f>
        <v>0</v>
      </c>
      <c r="CV244" s="178">
        <f>[2]DB!$CT$219</f>
        <v>0</v>
      </c>
      <c r="CW244" s="178">
        <f>[2]DB!$CU$219</f>
        <v>0</v>
      </c>
      <c r="CX244" s="178">
        <f>[2]DB!$CV$219</f>
        <v>0</v>
      </c>
      <c r="CY244" s="179">
        <f>[2]DB!$CW$219</f>
        <v>0</v>
      </c>
      <c r="CZ244" s="180"/>
      <c r="DA244" s="200"/>
      <c r="DB244" s="192"/>
    </row>
    <row r="245" spans="2:106 2313:2503" ht="20.100000000000001" customHeight="1" x14ac:dyDescent="0.25">
      <c r="B245" s="168"/>
      <c r="C245" s="782">
        <v>25</v>
      </c>
      <c r="D245" s="796" t="s">
        <v>237</v>
      </c>
      <c r="E245" s="797"/>
      <c r="F245" s="189" t="s">
        <v>89</v>
      </c>
      <c r="G245" s="190" t="s">
        <v>91</v>
      </c>
      <c r="H245" s="794">
        <f>[2]DB!$F$220</f>
        <v>100</v>
      </c>
      <c r="I245" s="755"/>
      <c r="J245" s="755">
        <f>[2]DB!$H$220</f>
        <v>100</v>
      </c>
      <c r="K245" s="755"/>
      <c r="L245" s="755">
        <f>[2]DB!$J$220</f>
        <v>100</v>
      </c>
      <c r="M245" s="755"/>
      <c r="N245" s="755">
        <f>[2]DB!$L$220</f>
        <v>100</v>
      </c>
      <c r="O245" s="755"/>
      <c r="P245" s="755">
        <f>[2]DB!$N$220</f>
        <v>100</v>
      </c>
      <c r="Q245" s="755"/>
      <c r="R245" s="755">
        <f>[2]DB!$P$220</f>
        <v>100</v>
      </c>
      <c r="S245" s="755"/>
      <c r="T245" s="755">
        <f>[2]DB!$R$220</f>
        <v>100</v>
      </c>
      <c r="U245" s="755"/>
      <c r="V245" s="755">
        <f>[2]DB!$T$220</f>
        <v>100</v>
      </c>
      <c r="W245" s="755"/>
      <c r="X245" s="755">
        <f>[2]DB!$V$220</f>
        <v>100</v>
      </c>
      <c r="Y245" s="755"/>
      <c r="Z245" s="755">
        <f>[2]DB!$X$220</f>
        <v>100</v>
      </c>
      <c r="AA245" s="755"/>
      <c r="AB245" s="755">
        <f>[2]DB!$Z$220</f>
        <v>100</v>
      </c>
      <c r="AC245" s="755"/>
      <c r="AD245" s="755">
        <f>[2]DB!$AB$220</f>
        <v>100</v>
      </c>
      <c r="AE245" s="755"/>
      <c r="AF245" s="755">
        <f>[2]DB!$AD$220</f>
        <v>100</v>
      </c>
      <c r="AG245" s="755"/>
      <c r="AH245" s="755">
        <f>[2]DB!$AF$220</f>
        <v>100</v>
      </c>
      <c r="AI245" s="755"/>
      <c r="AJ245" s="755">
        <f>[2]DB!$AH$220</f>
        <v>100</v>
      </c>
      <c r="AK245" s="755"/>
      <c r="AL245" s="755">
        <f>[2]DB!$AJ$220</f>
        <v>100</v>
      </c>
      <c r="AM245" s="755"/>
      <c r="AN245" s="755">
        <f>[2]DB!$AL$220</f>
        <v>100</v>
      </c>
      <c r="AO245" s="755"/>
      <c r="AP245" s="755">
        <f>[2]DB!$AN$220</f>
        <v>100</v>
      </c>
      <c r="AQ245" s="755"/>
      <c r="AR245" s="755">
        <f>[2]DB!$AP$220</f>
        <v>100</v>
      </c>
      <c r="AS245" s="755"/>
      <c r="AT245" s="755">
        <f>[2]DB!$AR$220</f>
        <v>100</v>
      </c>
      <c r="AU245" s="755"/>
      <c r="AV245" s="755">
        <f>[2]DB!$AT$220</f>
        <v>100</v>
      </c>
      <c r="AW245" s="755"/>
      <c r="AX245" s="755">
        <f>[2]DB!$AV$220</f>
        <v>100</v>
      </c>
      <c r="AY245" s="755"/>
      <c r="AZ245" s="755">
        <f>[2]DB!$AX$220</f>
        <v>100</v>
      </c>
      <c r="BA245" s="755"/>
      <c r="BB245" s="755">
        <f>[2]DB!$AZ$220</f>
        <v>100</v>
      </c>
      <c r="BC245" s="755"/>
      <c r="BD245" s="755">
        <f>[2]DB!$BB$220</f>
        <v>100</v>
      </c>
      <c r="BE245" s="755"/>
      <c r="BF245" s="755">
        <f>[2]DB!$BD$220</f>
        <v>100</v>
      </c>
      <c r="BG245" s="755"/>
      <c r="BH245" s="755">
        <f>[2]DB!$BF$220</f>
        <v>100</v>
      </c>
      <c r="BI245" s="755"/>
      <c r="BJ245" s="755">
        <f>[2]DB!$BH$220</f>
        <v>100</v>
      </c>
      <c r="BK245" s="755"/>
      <c r="BL245" s="755">
        <f>[2]DB!$BJ$220</f>
        <v>100</v>
      </c>
      <c r="BM245" s="755"/>
      <c r="BN245" s="755">
        <f>[2]DB!$BL$220</f>
        <v>100</v>
      </c>
      <c r="BO245" s="755"/>
      <c r="BP245" s="755">
        <f>[2]DB!$BN$220</f>
        <v>100</v>
      </c>
      <c r="BQ245" s="755"/>
      <c r="BR245" s="755">
        <f>[2]DB!$BP$220</f>
        <v>100</v>
      </c>
      <c r="BS245" s="755"/>
      <c r="BT245" s="755">
        <f>[2]DB!$BR$220</f>
        <v>100</v>
      </c>
      <c r="BU245" s="755"/>
      <c r="BV245" s="755">
        <f>[2]DB!$BT$220</f>
        <v>100</v>
      </c>
      <c r="BW245" s="755"/>
      <c r="BX245" s="755">
        <f>[2]DB!$BV$220</f>
        <v>100</v>
      </c>
      <c r="BY245" s="755"/>
      <c r="BZ245" s="755">
        <f>[2]DB!$BX$220</f>
        <v>100</v>
      </c>
      <c r="CA245" s="755"/>
      <c r="CB245" s="755">
        <f>[2]DB!$BZ$220</f>
        <v>100</v>
      </c>
      <c r="CC245" s="755"/>
      <c r="CD245" s="755">
        <f>[2]DB!$CB$220</f>
        <v>100</v>
      </c>
      <c r="CE245" s="755"/>
      <c r="CF245" s="755">
        <f>[2]DB!$CD$220</f>
        <v>100</v>
      </c>
      <c r="CG245" s="755"/>
      <c r="CH245" s="755">
        <f>[2]DB!$CF$220</f>
        <v>100</v>
      </c>
      <c r="CI245" s="755"/>
      <c r="CJ245" s="755">
        <f>[2]DB!$CH$220</f>
        <v>100</v>
      </c>
      <c r="CK245" s="755"/>
      <c r="CL245" s="755">
        <f>[2]DB!$CJ$220</f>
        <v>100</v>
      </c>
      <c r="CM245" s="755"/>
      <c r="CN245" s="755">
        <f>[2]DB!$CL$220</f>
        <v>100</v>
      </c>
      <c r="CO245" s="755"/>
      <c r="CP245" s="755">
        <f>[2]DB!$CN$220</f>
        <v>100</v>
      </c>
      <c r="CQ245" s="755"/>
      <c r="CR245" s="755">
        <f>[2]DB!$CP$220</f>
        <v>100</v>
      </c>
      <c r="CS245" s="755"/>
      <c r="CT245" s="755">
        <f>[2]DB!$CR$220</f>
        <v>100</v>
      </c>
      <c r="CU245" s="755"/>
      <c r="CV245" s="755">
        <f>[2]DB!$CT$220</f>
        <v>100</v>
      </c>
      <c r="CW245" s="755"/>
      <c r="CX245" s="755">
        <f>[2]DB!$CV$220</f>
        <v>100</v>
      </c>
      <c r="CY245" s="781"/>
      <c r="CZ245" s="177"/>
      <c r="DA245" s="200"/>
      <c r="DB245" s="192"/>
      <c r="CJY245" s="3">
        <f>[3]DB!$CJV$265</f>
        <v>0</v>
      </c>
      <c r="CKA245" s="3">
        <f>[3]DB!$CJX$265</f>
        <v>0</v>
      </c>
      <c r="CKC245" s="3">
        <f>[3]DB!$CJZ$265</f>
        <v>0</v>
      </c>
      <c r="CKE245" s="3">
        <f>[3]DB!$CKB$265</f>
        <v>0</v>
      </c>
      <c r="CKG245" s="3">
        <f>[3]DB!$CKD$265</f>
        <v>0</v>
      </c>
      <c r="CKI245" s="3">
        <f>[3]DB!$CKF$265</f>
        <v>0</v>
      </c>
      <c r="CKK245" s="3">
        <f>[3]DB!$CKH$265</f>
        <v>0</v>
      </c>
      <c r="CKM245" s="3">
        <f>[3]DB!$CKJ$265</f>
        <v>0</v>
      </c>
      <c r="CKO245" s="3">
        <f>[3]DB!$CKL$265</f>
        <v>0</v>
      </c>
      <c r="CKQ245" s="3">
        <f>[3]DB!$CKN$265</f>
        <v>0</v>
      </c>
      <c r="CKS245" s="3">
        <f>[3]DB!$CKP$265</f>
        <v>0</v>
      </c>
      <c r="CKU245" s="3">
        <f>[3]DB!$CKR$265</f>
        <v>0</v>
      </c>
      <c r="CKW245" s="3">
        <f>[3]DB!$CKT$265</f>
        <v>0</v>
      </c>
      <c r="CKY245" s="3">
        <f>[3]DB!$CKV$265</f>
        <v>0</v>
      </c>
      <c r="CLA245" s="3">
        <f>[3]DB!$CKX$265</f>
        <v>0</v>
      </c>
      <c r="CLC245" s="3">
        <f>[3]DB!$CKZ$265</f>
        <v>0</v>
      </c>
      <c r="CLE245" s="3">
        <f>[3]DB!$CLB$265</f>
        <v>0</v>
      </c>
      <c r="CLG245" s="3">
        <f>[3]DB!$CLD$265</f>
        <v>0</v>
      </c>
      <c r="CLI245" s="3">
        <f>[3]DB!$CLF$265</f>
        <v>0</v>
      </c>
      <c r="CLK245" s="3">
        <f>[3]DB!$CLH$265</f>
        <v>0</v>
      </c>
      <c r="CLM245" s="3">
        <f>[3]DB!$CLJ$265</f>
        <v>0</v>
      </c>
      <c r="CLO245" s="3">
        <f>[3]DB!$CLL$265</f>
        <v>0</v>
      </c>
      <c r="CLQ245" s="3">
        <f>[3]DB!$CLN$265</f>
        <v>0</v>
      </c>
      <c r="CLS245" s="3">
        <f>[3]DB!$CLP$265</f>
        <v>0</v>
      </c>
      <c r="CLU245" s="3">
        <f>[3]DB!$CLR$265</f>
        <v>0</v>
      </c>
      <c r="CLW245" s="3">
        <f>[3]DB!$CLT$265</f>
        <v>0</v>
      </c>
      <c r="CLY245" s="3">
        <f>[3]DB!$CLV$265</f>
        <v>0</v>
      </c>
      <c r="CMA245" s="3">
        <f>[3]DB!$CLX$265</f>
        <v>0</v>
      </c>
      <c r="CMC245" s="3">
        <f>[3]DB!$CLZ$265</f>
        <v>0</v>
      </c>
      <c r="CME245" s="3">
        <f>[3]DB!$CMB$265</f>
        <v>0</v>
      </c>
      <c r="CMG245" s="3">
        <f>[3]DB!$CMD$265</f>
        <v>0</v>
      </c>
      <c r="CMI245" s="3">
        <f>[3]DB!$CMF$265</f>
        <v>0</v>
      </c>
      <c r="CMK245" s="3">
        <f>[3]DB!$CMH$265</f>
        <v>0</v>
      </c>
      <c r="CMM245" s="3">
        <f>[3]DB!$CMJ$265</f>
        <v>0</v>
      </c>
      <c r="CMO245" s="3">
        <f>[3]DB!$CML$265</f>
        <v>0</v>
      </c>
      <c r="CMQ245" s="3">
        <f>[3]DB!$CMN$265</f>
        <v>0</v>
      </c>
      <c r="CMS245" s="3">
        <f>[3]DB!$CMP$265</f>
        <v>0</v>
      </c>
      <c r="CMU245" s="3">
        <f>[3]DB!$CMR$265</f>
        <v>0</v>
      </c>
      <c r="CMW245" s="3">
        <f>[3]DB!$CMT$265</f>
        <v>0</v>
      </c>
      <c r="CMY245" s="3">
        <f>[3]DB!$CMV$265</f>
        <v>0</v>
      </c>
      <c r="CNA245" s="3">
        <f>[3]DB!$CMX$265</f>
        <v>0</v>
      </c>
      <c r="CNC245" s="3">
        <f>[3]DB!$CMZ$265</f>
        <v>0</v>
      </c>
      <c r="CNE245" s="3">
        <f>[3]DB!$CNB$265</f>
        <v>0</v>
      </c>
      <c r="CNG245" s="3">
        <f>[3]DB!$CND$265</f>
        <v>0</v>
      </c>
      <c r="CNI245" s="3">
        <f>[3]DB!$CNF$265</f>
        <v>0</v>
      </c>
      <c r="CNK245" s="3">
        <f>[3]DB!$CNH$265</f>
        <v>0</v>
      </c>
      <c r="CNM245" s="3">
        <f>[3]DB!$CNJ$265</f>
        <v>0</v>
      </c>
      <c r="CNO245" s="3">
        <f>[3]DB!$CNL$265</f>
        <v>0</v>
      </c>
    </row>
    <row r="246" spans="2:106 2313:2503" ht="20.100000000000001" customHeight="1" x14ac:dyDescent="0.25">
      <c r="B246" s="168"/>
      <c r="C246" s="783"/>
      <c r="D246" s="787"/>
      <c r="E246" s="788"/>
      <c r="F246" s="186" t="s">
        <v>90</v>
      </c>
      <c r="G246" s="153" t="s">
        <v>92</v>
      </c>
      <c r="H246" s="794">
        <f>[2]DB!$F$221</f>
        <v>1</v>
      </c>
      <c r="I246" s="755"/>
      <c r="J246" s="755">
        <f>[2]DB!$H$221</f>
        <v>0</v>
      </c>
      <c r="K246" s="755"/>
      <c r="L246" s="755">
        <f>[2]DB!$J$221</f>
        <v>1</v>
      </c>
      <c r="M246" s="755"/>
      <c r="N246" s="755">
        <f>[2]DB!$L$221</f>
        <v>0</v>
      </c>
      <c r="O246" s="755"/>
      <c r="P246" s="755">
        <f>[2]DB!$N$221</f>
        <v>2</v>
      </c>
      <c r="Q246" s="755"/>
      <c r="R246" s="755">
        <f>[2]DB!$P$221</f>
        <v>0</v>
      </c>
      <c r="S246" s="755"/>
      <c r="T246" s="755">
        <f>[2]DB!$R$221</f>
        <v>0</v>
      </c>
      <c r="U246" s="755"/>
      <c r="V246" s="755">
        <f>[2]DB!$T$221</f>
        <v>1</v>
      </c>
      <c r="W246" s="755"/>
      <c r="X246" s="755">
        <f>[2]DB!$V$221</f>
        <v>0</v>
      </c>
      <c r="Y246" s="755"/>
      <c r="Z246" s="755">
        <f>[2]DB!$X$221</f>
        <v>1</v>
      </c>
      <c r="AA246" s="755"/>
      <c r="AB246" s="755">
        <f>[2]DB!$Z$221</f>
        <v>0</v>
      </c>
      <c r="AC246" s="755"/>
      <c r="AD246" s="755">
        <f>[2]DB!$AB$221</f>
        <v>1</v>
      </c>
      <c r="AE246" s="755"/>
      <c r="AF246" s="755">
        <f>[2]DB!$AD$221</f>
        <v>0</v>
      </c>
      <c r="AG246" s="755"/>
      <c r="AH246" s="755">
        <f>[2]DB!$AF$221</f>
        <v>0</v>
      </c>
      <c r="AI246" s="755"/>
      <c r="AJ246" s="755">
        <f>[2]DB!$AH$221</f>
        <v>2</v>
      </c>
      <c r="AK246" s="755"/>
      <c r="AL246" s="755">
        <f>[2]DB!$AJ$221</f>
        <v>0</v>
      </c>
      <c r="AM246" s="755"/>
      <c r="AN246" s="755">
        <f>[2]DB!$AL$221</f>
        <v>0</v>
      </c>
      <c r="AO246" s="755"/>
      <c r="AP246" s="755">
        <f>[2]DB!$AN$221</f>
        <v>1</v>
      </c>
      <c r="AQ246" s="755"/>
      <c r="AR246" s="755">
        <f>[2]DB!$AP$221</f>
        <v>0</v>
      </c>
      <c r="AS246" s="755"/>
      <c r="AT246" s="755">
        <f>[2]DB!$AR$221</f>
        <v>1</v>
      </c>
      <c r="AU246" s="755"/>
      <c r="AV246" s="755">
        <f>[2]DB!$AT$221</f>
        <v>0</v>
      </c>
      <c r="AW246" s="755"/>
      <c r="AX246" s="755">
        <f>[2]DB!$AV$221</f>
        <v>0</v>
      </c>
      <c r="AY246" s="755"/>
      <c r="AZ246" s="755">
        <f>[2]DB!$AX$221</f>
        <v>0</v>
      </c>
      <c r="BA246" s="755"/>
      <c r="BB246" s="755">
        <f>[2]DB!$AZ$221</f>
        <v>2</v>
      </c>
      <c r="BC246" s="755"/>
      <c r="BD246" s="755">
        <f>[2]DB!$BB$221</f>
        <v>0</v>
      </c>
      <c r="BE246" s="755"/>
      <c r="BF246" s="755">
        <f>[2]DB!$BD$221</f>
        <v>1</v>
      </c>
      <c r="BG246" s="755"/>
      <c r="BH246" s="755">
        <f>[2]DB!$BF$221</f>
        <v>0</v>
      </c>
      <c r="BI246" s="755"/>
      <c r="BJ246" s="755">
        <f>[2]DB!$BH$221</f>
        <v>0</v>
      </c>
      <c r="BK246" s="755"/>
      <c r="BL246" s="755">
        <f>[2]DB!$BJ$221</f>
        <v>1</v>
      </c>
      <c r="BM246" s="755"/>
      <c r="BN246" s="755">
        <f>[2]DB!$BL$221</f>
        <v>0</v>
      </c>
      <c r="BO246" s="755"/>
      <c r="BP246" s="755">
        <f>[2]DB!$BN$221</f>
        <v>1</v>
      </c>
      <c r="BQ246" s="755"/>
      <c r="BR246" s="755">
        <f>[2]DB!$BP$221</f>
        <v>0</v>
      </c>
      <c r="BS246" s="755"/>
      <c r="BT246" s="755">
        <f>[2]DB!$BR$221</f>
        <v>0</v>
      </c>
      <c r="BU246" s="755"/>
      <c r="BV246" s="755">
        <f>[2]DB!$BT$221</f>
        <v>0</v>
      </c>
      <c r="BW246" s="755"/>
      <c r="BX246" s="755">
        <f>[2]DB!$BV$221</f>
        <v>0</v>
      </c>
      <c r="BY246" s="755"/>
      <c r="BZ246" s="755">
        <f>[2]DB!$BX$221</f>
        <v>2</v>
      </c>
      <c r="CA246" s="755"/>
      <c r="CB246" s="755">
        <f>[2]DB!$BZ$221</f>
        <v>0</v>
      </c>
      <c r="CC246" s="755"/>
      <c r="CD246" s="755">
        <f>[2]DB!$CB$221</f>
        <v>0</v>
      </c>
      <c r="CE246" s="755"/>
      <c r="CF246" s="755">
        <f>[2]DB!$CD$221</f>
        <v>1</v>
      </c>
      <c r="CG246" s="755"/>
      <c r="CH246" s="755">
        <f>[2]DB!$CF$221</f>
        <v>0</v>
      </c>
      <c r="CI246" s="755"/>
      <c r="CJ246" s="755">
        <f>[2]DB!$CH$221</f>
        <v>0</v>
      </c>
      <c r="CK246" s="755"/>
      <c r="CL246" s="755">
        <f>[2]DB!$CJ$221</f>
        <v>1</v>
      </c>
      <c r="CM246" s="755"/>
      <c r="CN246" s="755">
        <f>[2]DB!$CL$221</f>
        <v>0</v>
      </c>
      <c r="CO246" s="755"/>
      <c r="CP246" s="755">
        <f>[2]DB!$CN$221</f>
        <v>0</v>
      </c>
      <c r="CQ246" s="755"/>
      <c r="CR246" s="755">
        <f>[2]DB!$CP$221</f>
        <v>1</v>
      </c>
      <c r="CS246" s="755"/>
      <c r="CT246" s="755">
        <f>[2]DB!$CR$221</f>
        <v>0</v>
      </c>
      <c r="CU246" s="755"/>
      <c r="CV246" s="755">
        <f>[2]DB!$CT$221</f>
        <v>0</v>
      </c>
      <c r="CW246" s="755"/>
      <c r="CX246" s="755">
        <f>[2]DB!$CV$221</f>
        <v>0</v>
      </c>
      <c r="CY246" s="781"/>
      <c r="CZ246" s="173"/>
      <c r="DA246" s="200"/>
      <c r="DB246" s="192"/>
    </row>
    <row r="247" spans="2:106 2313:2503" ht="20.100000000000001" customHeight="1" thickBot="1" x14ac:dyDescent="0.3">
      <c r="B247" s="168"/>
      <c r="C247" s="783"/>
      <c r="D247" s="787"/>
      <c r="E247" s="788"/>
      <c r="F247" s="789" t="s">
        <v>88</v>
      </c>
      <c r="G247" s="790"/>
      <c r="H247" s="752" t="str">
        <f>[2]DB!$F$222</f>
        <v xml:space="preserve">Scheduled dispersing cone cleaning at 1100H.Approximate time duration 20 minutes.  </v>
      </c>
      <c r="I247" s="753"/>
      <c r="J247" s="753"/>
      <c r="K247" s="753"/>
      <c r="L247" s="753"/>
      <c r="M247" s="753"/>
      <c r="N247" s="753"/>
      <c r="O247" s="753"/>
      <c r="P247" s="753"/>
      <c r="Q247" s="753"/>
      <c r="R247" s="753"/>
      <c r="S247" s="753"/>
      <c r="T247" s="753"/>
      <c r="U247" s="753"/>
      <c r="V247" s="753"/>
      <c r="W247" s="753"/>
      <c r="X247" s="753"/>
      <c r="Y247" s="753"/>
      <c r="Z247" s="753"/>
      <c r="AA247" s="753"/>
      <c r="AB247" s="753"/>
      <c r="AC247" s="753"/>
      <c r="AD247" s="753"/>
      <c r="AE247" s="753"/>
      <c r="AF247" s="753"/>
      <c r="AG247" s="753"/>
      <c r="AH247" s="753"/>
      <c r="AI247" s="753"/>
      <c r="AJ247" s="753"/>
      <c r="AK247" s="753"/>
      <c r="AL247" s="753"/>
      <c r="AM247" s="753"/>
      <c r="AN247" s="753"/>
      <c r="AO247" s="753"/>
      <c r="AP247" s="753"/>
      <c r="AQ247" s="753"/>
      <c r="AR247" s="753"/>
      <c r="AS247" s="753"/>
      <c r="AT247" s="753"/>
      <c r="AU247" s="753"/>
      <c r="AV247" s="753"/>
      <c r="AW247" s="753"/>
      <c r="AX247" s="753"/>
      <c r="AY247" s="753"/>
      <c r="AZ247" s="753"/>
      <c r="BA247" s="753"/>
      <c r="BB247" s="753"/>
      <c r="BC247" s="753"/>
      <c r="BD247" s="753"/>
      <c r="BE247" s="753"/>
      <c r="BF247" s="753"/>
      <c r="BG247" s="753"/>
      <c r="BH247" s="753"/>
      <c r="BI247" s="753"/>
      <c r="BJ247" s="753"/>
      <c r="BK247" s="753"/>
      <c r="BL247" s="753"/>
      <c r="BM247" s="753"/>
      <c r="BN247" s="753"/>
      <c r="BO247" s="753"/>
      <c r="BP247" s="753"/>
      <c r="BQ247" s="753"/>
      <c r="BR247" s="753"/>
      <c r="BS247" s="753"/>
      <c r="BT247" s="753"/>
      <c r="BU247" s="753"/>
      <c r="BV247" s="753"/>
      <c r="BW247" s="753"/>
      <c r="BX247" s="753"/>
      <c r="BY247" s="753"/>
      <c r="BZ247" s="753"/>
      <c r="CA247" s="753"/>
      <c r="CB247" s="753"/>
      <c r="CC247" s="753"/>
      <c r="CD247" s="753"/>
      <c r="CE247" s="753"/>
      <c r="CF247" s="753"/>
      <c r="CG247" s="753"/>
      <c r="CH247" s="753"/>
      <c r="CI247" s="753"/>
      <c r="CJ247" s="753"/>
      <c r="CK247" s="753"/>
      <c r="CL247" s="753"/>
      <c r="CM247" s="753"/>
      <c r="CN247" s="753"/>
      <c r="CO247" s="753"/>
      <c r="CP247" s="753"/>
      <c r="CQ247" s="753"/>
      <c r="CR247" s="753"/>
      <c r="CS247" s="753"/>
      <c r="CT247" s="753"/>
      <c r="CU247" s="753"/>
      <c r="CV247" s="753"/>
      <c r="CW247" s="753"/>
      <c r="CX247" s="753"/>
      <c r="CY247" s="753"/>
      <c r="CZ247" s="754"/>
      <c r="DA247" s="200"/>
      <c r="DB247" s="192"/>
    </row>
    <row r="248" spans="2:106 2313:2503" ht="20.100000000000001" customHeight="1" x14ac:dyDescent="0.25">
      <c r="B248" s="168"/>
      <c r="C248" s="783"/>
      <c r="D248" s="787" t="s">
        <v>77</v>
      </c>
      <c r="E248" s="791"/>
      <c r="F248" s="182" t="s">
        <v>78</v>
      </c>
      <c r="G248" s="154" t="str">
        <f>[2]DB!$E$223</f>
        <v>UNDER REPAIR</v>
      </c>
      <c r="H248" s="220">
        <f>[2]DB!$F$223</f>
        <v>0</v>
      </c>
      <c r="I248" s="220">
        <f>[2]DB!$G$223</f>
        <v>0</v>
      </c>
      <c r="J248" s="220">
        <f>[2]DB!$H$223</f>
        <v>0</v>
      </c>
      <c r="K248" s="220">
        <f>[2]DB!$I$223</f>
        <v>0</v>
      </c>
      <c r="L248" s="220">
        <f>[2]DB!$J$223</f>
        <v>0</v>
      </c>
      <c r="M248" s="220">
        <f>[2]DB!$K$223</f>
        <v>0</v>
      </c>
      <c r="N248" s="220">
        <f>[2]DB!$L$223</f>
        <v>0</v>
      </c>
      <c r="O248" s="220">
        <f>[2]DB!$M$223</f>
        <v>0</v>
      </c>
      <c r="P248" s="220">
        <f>[2]DB!$N$223</f>
        <v>0</v>
      </c>
      <c r="Q248" s="220">
        <f>[2]DB!$O$223</f>
        <v>0</v>
      </c>
      <c r="R248" s="220">
        <f>[2]DB!$P$223</f>
        <v>0</v>
      </c>
      <c r="S248" s="220">
        <f>[2]DB!$Q$223</f>
        <v>0</v>
      </c>
      <c r="T248" s="220">
        <f>[2]DB!$R$223</f>
        <v>0</v>
      </c>
      <c r="U248" s="220">
        <f>[2]DB!$S$223</f>
        <v>0</v>
      </c>
      <c r="V248" s="220">
        <f>[2]DB!$T$223</f>
        <v>0</v>
      </c>
      <c r="W248" s="220">
        <f>[2]DB!$U$223</f>
        <v>0</v>
      </c>
      <c r="X248" s="220">
        <f>[2]DB!$V$223</f>
        <v>0</v>
      </c>
      <c r="Y248" s="220">
        <f>[2]DB!$W$223</f>
        <v>0</v>
      </c>
      <c r="Z248" s="220">
        <f>[2]DB!$X$223</f>
        <v>0</v>
      </c>
      <c r="AA248" s="220">
        <f>[2]DB!$Y$223</f>
        <v>0</v>
      </c>
      <c r="AB248" s="220">
        <f>[2]DB!$Z$223</f>
        <v>0</v>
      </c>
      <c r="AC248" s="220">
        <f>[2]DB!$AA$223</f>
        <v>0</v>
      </c>
      <c r="AD248" s="220">
        <f>[2]DB!$AB$223</f>
        <v>0</v>
      </c>
      <c r="AE248" s="220">
        <f>[2]DB!$AC$223</f>
        <v>0</v>
      </c>
      <c r="AF248" s="220">
        <f>[2]DB!$AD$223</f>
        <v>0</v>
      </c>
      <c r="AG248" s="220">
        <f>[2]DB!$AE$223</f>
        <v>0</v>
      </c>
      <c r="AH248" s="220">
        <f>[2]DB!$AF$223</f>
        <v>0</v>
      </c>
      <c r="AI248" s="220">
        <f>[2]DB!$AG$223</f>
        <v>0</v>
      </c>
      <c r="AJ248" s="220">
        <f>[2]DB!$AH$223</f>
        <v>0</v>
      </c>
      <c r="AK248" s="220">
        <f>[2]DB!$AI$223</f>
        <v>0</v>
      </c>
      <c r="AL248" s="220">
        <f>[2]DB!$AJ$223</f>
        <v>0</v>
      </c>
      <c r="AM248" s="220">
        <f>[2]DB!$AK$223</f>
        <v>0</v>
      </c>
      <c r="AN248" s="220">
        <f>[2]DB!$AL$223</f>
        <v>0</v>
      </c>
      <c r="AO248" s="220">
        <f>[2]DB!$AM$223</f>
        <v>0</v>
      </c>
      <c r="AP248" s="220">
        <f>[2]DB!$AN$223</f>
        <v>0</v>
      </c>
      <c r="AQ248" s="220">
        <f>[2]DB!$AO$223</f>
        <v>0</v>
      </c>
      <c r="AR248" s="220">
        <f>[2]DB!$AP$223</f>
        <v>0</v>
      </c>
      <c r="AS248" s="220">
        <f>[2]DB!$AQ$223</f>
        <v>0</v>
      </c>
      <c r="AT248" s="220">
        <f>[2]DB!$AR$223</f>
        <v>0</v>
      </c>
      <c r="AU248" s="220">
        <f>[2]DB!$AS$223</f>
        <v>0</v>
      </c>
      <c r="AV248" s="220">
        <f>[2]DB!$AT$223</f>
        <v>0</v>
      </c>
      <c r="AW248" s="220">
        <f>[2]DB!$AU$223</f>
        <v>0</v>
      </c>
      <c r="AX248" s="220">
        <f>[2]DB!$AV$223</f>
        <v>0</v>
      </c>
      <c r="AY248" s="220">
        <f>[2]DB!$AW$223</f>
        <v>0</v>
      </c>
      <c r="AZ248" s="220">
        <f>[2]DB!$AX$223</f>
        <v>0</v>
      </c>
      <c r="BA248" s="220">
        <f>[2]DB!$AY$223</f>
        <v>0</v>
      </c>
      <c r="BB248" s="220">
        <f>[2]DB!$AZ$223</f>
        <v>0</v>
      </c>
      <c r="BC248" s="220">
        <f>[2]DB!$BA$223</f>
        <v>0</v>
      </c>
      <c r="BD248" s="220">
        <f>[2]DB!$BB$223</f>
        <v>0</v>
      </c>
      <c r="BE248" s="220">
        <f>[2]DB!$BC$223</f>
        <v>0</v>
      </c>
      <c r="BF248" s="220">
        <f>[2]DB!$BD$223</f>
        <v>0</v>
      </c>
      <c r="BG248" s="220">
        <f>[2]DB!$BE$223</f>
        <v>0</v>
      </c>
      <c r="BH248" s="220">
        <f>[2]DB!$BF$223</f>
        <v>0</v>
      </c>
      <c r="BI248" s="220">
        <f>[2]DB!$BG$223</f>
        <v>0</v>
      </c>
      <c r="BJ248" s="220">
        <f>[2]DB!$BH$223</f>
        <v>0</v>
      </c>
      <c r="BK248" s="220">
        <f>[2]DB!$BI$223</f>
        <v>0</v>
      </c>
      <c r="BL248" s="220">
        <f>[2]DB!$BJ$223</f>
        <v>0</v>
      </c>
      <c r="BM248" s="220">
        <f>[2]DB!$BK$223</f>
        <v>0</v>
      </c>
      <c r="BN248" s="220">
        <f>[2]DB!$BL$223</f>
        <v>0</v>
      </c>
      <c r="BO248" s="220">
        <f>[2]DB!$BM$223</f>
        <v>0</v>
      </c>
      <c r="BP248" s="220">
        <f>[2]DB!$BN$223</f>
        <v>0</v>
      </c>
      <c r="BQ248" s="220">
        <f>[2]DB!$BO$223</f>
        <v>0</v>
      </c>
      <c r="BR248" s="220">
        <f>[2]DB!$BP$223</f>
        <v>0</v>
      </c>
      <c r="BS248" s="220">
        <f>[2]DB!$BQ$223</f>
        <v>0</v>
      </c>
      <c r="BT248" s="220">
        <f>[2]DB!$BR$223</f>
        <v>0</v>
      </c>
      <c r="BU248" s="220">
        <f>[2]DB!$BS$223</f>
        <v>0</v>
      </c>
      <c r="BV248" s="220">
        <f>[2]DB!$BT$223</f>
        <v>0</v>
      </c>
      <c r="BW248" s="220">
        <f>[2]DB!$BU$223</f>
        <v>0</v>
      </c>
      <c r="BX248" s="220">
        <f>[2]DB!$BV$223</f>
        <v>0</v>
      </c>
      <c r="BY248" s="220">
        <f>[2]DB!$BW$223</f>
        <v>0</v>
      </c>
      <c r="BZ248" s="220">
        <f>[2]DB!$BX$223</f>
        <v>0</v>
      </c>
      <c r="CA248" s="220">
        <f>[2]DB!$BY$223</f>
        <v>0</v>
      </c>
      <c r="CB248" s="220">
        <f>[2]DB!$BZ$223</f>
        <v>0</v>
      </c>
      <c r="CC248" s="220">
        <f>[2]DB!$CA$223</f>
        <v>0</v>
      </c>
      <c r="CD248" s="220">
        <f>[2]DB!$CB$223</f>
        <v>0</v>
      </c>
      <c r="CE248" s="220">
        <f>[2]DB!$CC$223</f>
        <v>0</v>
      </c>
      <c r="CF248" s="220">
        <f>[2]DB!$CD$223</f>
        <v>0</v>
      </c>
      <c r="CG248" s="220">
        <f>[2]DB!$CE$223</f>
        <v>0</v>
      </c>
      <c r="CH248" s="220">
        <f>[2]DB!$CF$223</f>
        <v>0</v>
      </c>
      <c r="CI248" s="220">
        <f>[2]DB!$CG$223</f>
        <v>0</v>
      </c>
      <c r="CJ248" s="220">
        <f>[2]DB!$CH$223</f>
        <v>0</v>
      </c>
      <c r="CK248" s="220">
        <f>[2]DB!$CI$223</f>
        <v>0</v>
      </c>
      <c r="CL248" s="220">
        <f>[2]DB!$CJ$223</f>
        <v>0</v>
      </c>
      <c r="CM248" s="220">
        <f>[2]DB!$CK$223</f>
        <v>0</v>
      </c>
      <c r="CN248" s="220">
        <f>[2]DB!$CL$223</f>
        <v>0</v>
      </c>
      <c r="CO248" s="220">
        <f>[2]DB!$CM$223</f>
        <v>0</v>
      </c>
      <c r="CP248" s="220">
        <f>[2]DB!$CN$223</f>
        <v>0</v>
      </c>
      <c r="CQ248" s="220">
        <f>[2]DB!$CO$223</f>
        <v>0</v>
      </c>
      <c r="CR248" s="220">
        <f>[2]DB!$CP$223</f>
        <v>0</v>
      </c>
      <c r="CS248" s="220">
        <f>[2]DB!$CQ$223</f>
        <v>0</v>
      </c>
      <c r="CT248" s="220">
        <f>[2]DB!$CR$223</f>
        <v>0</v>
      </c>
      <c r="CU248" s="220">
        <f>[2]DB!$CS$223</f>
        <v>0</v>
      </c>
      <c r="CV248" s="220">
        <f>[2]DB!$CT$223</f>
        <v>0</v>
      </c>
      <c r="CW248" s="220">
        <f>[2]DB!$CU$223</f>
        <v>0</v>
      </c>
      <c r="CX248" s="220">
        <f>[2]DB!$CV$223</f>
        <v>0</v>
      </c>
      <c r="CY248" s="221">
        <f>[2]DB!$CW$223</f>
        <v>0</v>
      </c>
      <c r="CZ248" s="222"/>
      <c r="DA248" s="200"/>
      <c r="DB248" s="192"/>
    </row>
    <row r="249" spans="2:106 2313:2503" ht="20.100000000000001" customHeight="1" x14ac:dyDescent="0.25">
      <c r="B249" s="168"/>
      <c r="C249" s="783"/>
      <c r="D249" s="787"/>
      <c r="E249" s="791"/>
      <c r="F249" s="183" t="s">
        <v>79</v>
      </c>
      <c r="G249" s="155" t="str">
        <f>[2]DB!$E$224</f>
        <v>OPERATING</v>
      </c>
      <c r="H249" s="162">
        <f>[2]DB!$F$224</f>
        <v>0</v>
      </c>
      <c r="I249" s="163">
        <f>[2]DB!$G$224</f>
        <v>0</v>
      </c>
      <c r="J249" s="163">
        <f>[2]DB!$H$224</f>
        <v>0</v>
      </c>
      <c r="K249" s="163">
        <f>[2]DB!$I$224</f>
        <v>0</v>
      </c>
      <c r="L249" s="163">
        <f>[2]DB!$J$224</f>
        <v>0</v>
      </c>
      <c r="M249" s="163">
        <f>[2]DB!$K$224</f>
        <v>0</v>
      </c>
      <c r="N249" s="163">
        <f>[2]DB!$L$224</f>
        <v>0</v>
      </c>
      <c r="O249" s="163">
        <f>[2]DB!$M$224</f>
        <v>0</v>
      </c>
      <c r="P249" s="163">
        <f>[2]DB!$N$224</f>
        <v>0</v>
      </c>
      <c r="Q249" s="163">
        <f>[2]DB!$O$224</f>
        <v>0</v>
      </c>
      <c r="R249" s="163">
        <f>[2]DB!$P$224</f>
        <v>0</v>
      </c>
      <c r="S249" s="163">
        <f>[2]DB!$Q$224</f>
        <v>0</v>
      </c>
      <c r="T249" s="163">
        <f>[2]DB!$R$224</f>
        <v>0</v>
      </c>
      <c r="U249" s="163">
        <f>[2]DB!$S$224</f>
        <v>0</v>
      </c>
      <c r="V249" s="163">
        <f>[2]DB!$T$224</f>
        <v>0</v>
      </c>
      <c r="W249" s="163">
        <f>[2]DB!$U$224</f>
        <v>0</v>
      </c>
      <c r="X249" s="163">
        <f>[2]DB!$V$224</f>
        <v>0</v>
      </c>
      <c r="Y249" s="163">
        <f>[2]DB!$W$224</f>
        <v>0</v>
      </c>
      <c r="Z249" s="163">
        <f>[2]DB!$X$224</f>
        <v>0</v>
      </c>
      <c r="AA249" s="163">
        <f>[2]DB!$Y$224</f>
        <v>0</v>
      </c>
      <c r="AB249" s="163">
        <f>[2]DB!$Z$224</f>
        <v>0</v>
      </c>
      <c r="AC249" s="163">
        <f>[2]DB!$AA$224</f>
        <v>0</v>
      </c>
      <c r="AD249" s="163">
        <f>[2]DB!$AB$224</f>
        <v>0</v>
      </c>
      <c r="AE249" s="163">
        <f>[2]DB!$AC$224</f>
        <v>0</v>
      </c>
      <c r="AF249" s="163">
        <f>[2]DB!$AD$224</f>
        <v>0</v>
      </c>
      <c r="AG249" s="163">
        <f>[2]DB!$AE$224</f>
        <v>0</v>
      </c>
      <c r="AH249" s="163">
        <f>[2]DB!$AF$224</f>
        <v>0</v>
      </c>
      <c r="AI249" s="163">
        <f>[2]DB!$AG$224</f>
        <v>0</v>
      </c>
      <c r="AJ249" s="163">
        <f>[2]DB!$AH$224</f>
        <v>0</v>
      </c>
      <c r="AK249" s="163">
        <f>[2]DB!$AI$224</f>
        <v>0</v>
      </c>
      <c r="AL249" s="163">
        <f>[2]DB!$AJ$224</f>
        <v>0</v>
      </c>
      <c r="AM249" s="163">
        <f>[2]DB!$AK$224</f>
        <v>0</v>
      </c>
      <c r="AN249" s="163">
        <f>[2]DB!$AL$224</f>
        <v>0</v>
      </c>
      <c r="AO249" s="163">
        <f>[2]DB!$AM$224</f>
        <v>0</v>
      </c>
      <c r="AP249" s="163">
        <f>[2]DB!$AN$224</f>
        <v>0</v>
      </c>
      <c r="AQ249" s="163">
        <f>[2]DB!$AO$224</f>
        <v>0</v>
      </c>
      <c r="AR249" s="163">
        <f>[2]DB!$AP$224</f>
        <v>0</v>
      </c>
      <c r="AS249" s="163">
        <f>[2]DB!$AQ$224</f>
        <v>0</v>
      </c>
      <c r="AT249" s="163">
        <f>[2]DB!$AR$224</f>
        <v>0</v>
      </c>
      <c r="AU249" s="163">
        <f>[2]DB!$AS$224</f>
        <v>0</v>
      </c>
      <c r="AV249" s="163">
        <f>[2]DB!$AT$224</f>
        <v>0</v>
      </c>
      <c r="AW249" s="163">
        <f>[2]DB!$AU$224</f>
        <v>0</v>
      </c>
      <c r="AX249" s="163">
        <f>[2]DB!$AV$224</f>
        <v>0</v>
      </c>
      <c r="AY249" s="163">
        <f>[2]DB!$AW$224</f>
        <v>0</v>
      </c>
      <c r="AZ249" s="163">
        <f>[2]DB!$AX$224</f>
        <v>0</v>
      </c>
      <c r="BA249" s="163">
        <f>[2]DB!$AY$224</f>
        <v>0</v>
      </c>
      <c r="BB249" s="163">
        <f>[2]DB!$AZ$224</f>
        <v>0</v>
      </c>
      <c r="BC249" s="163">
        <f>[2]DB!$BA$224</f>
        <v>0</v>
      </c>
      <c r="BD249" s="163">
        <f>[2]DB!$BB$224</f>
        <v>0</v>
      </c>
      <c r="BE249" s="163" t="str">
        <f>[2]DB!$BC$224</f>
        <v>s</v>
      </c>
      <c r="BF249" s="163" t="str">
        <f>[2]DB!$BD$224</f>
        <v>s</v>
      </c>
      <c r="BG249" s="163" t="str">
        <f>[2]DB!$BE$224</f>
        <v>s</v>
      </c>
      <c r="BH249" s="163" t="str">
        <f>[2]DB!$BF$224</f>
        <v>s</v>
      </c>
      <c r="BI249" s="163">
        <f>[2]DB!$BG$224</f>
        <v>0</v>
      </c>
      <c r="BJ249" s="163" t="str">
        <f>[2]DB!$BH$224</f>
        <v>s</v>
      </c>
      <c r="BK249" s="163" t="str">
        <f>[2]DB!$BI$224</f>
        <v>s</v>
      </c>
      <c r="BL249" s="163" t="str">
        <f>[2]DB!$BJ$224</f>
        <v>s</v>
      </c>
      <c r="BM249" s="163">
        <f>[2]DB!$BK$224</f>
        <v>0</v>
      </c>
      <c r="BN249" s="163" t="str">
        <f>[2]DB!$BL$224</f>
        <v>s</v>
      </c>
      <c r="BO249" s="163" t="str">
        <f>[2]DB!$BM$224</f>
        <v>s</v>
      </c>
      <c r="BP249" s="163" t="str">
        <f>[2]DB!$BN$224</f>
        <v>s</v>
      </c>
      <c r="BQ249" s="163">
        <f>[2]DB!$BO$224</f>
        <v>0</v>
      </c>
      <c r="BR249" s="163" t="str">
        <f>[2]DB!$BP$224</f>
        <v>s</v>
      </c>
      <c r="BS249" s="163" t="str">
        <f>[2]DB!$BQ$224</f>
        <v>s</v>
      </c>
      <c r="BT249" s="163" t="str">
        <f>[2]DB!$BR$224</f>
        <v>s</v>
      </c>
      <c r="BU249" s="163">
        <f>[2]DB!$BS$224</f>
        <v>0</v>
      </c>
      <c r="BV249" s="163">
        <f>[2]DB!$BT$224</f>
        <v>0</v>
      </c>
      <c r="BW249" s="163" t="str">
        <f>[2]DB!$BU$224</f>
        <v>c</v>
      </c>
      <c r="BX249" s="163" t="str">
        <f>[2]DB!$BV$224</f>
        <v>c</v>
      </c>
      <c r="BY249" s="163" t="str">
        <f>[2]DB!$BW$224</f>
        <v>c</v>
      </c>
      <c r="BZ249" s="163" t="str">
        <f>[2]DB!$BX$224</f>
        <v>c</v>
      </c>
      <c r="CA249" s="163" t="str">
        <f>[2]DB!$BY$224</f>
        <v>c</v>
      </c>
      <c r="CB249" s="163" t="str">
        <f>[2]DB!$BZ$224</f>
        <v>c</v>
      </c>
      <c r="CC249" s="163" t="str">
        <f>[2]DB!$CA$224</f>
        <v>c</v>
      </c>
      <c r="CD249" s="163" t="str">
        <f>[2]DB!$CB$224</f>
        <v>c</v>
      </c>
      <c r="CE249" s="163" t="str">
        <f>[2]DB!$CC$224</f>
        <v>c</v>
      </c>
      <c r="CF249" s="163" t="str">
        <f>[2]DB!$CD$224</f>
        <v>c</v>
      </c>
      <c r="CG249" s="163" t="str">
        <f>[2]DB!$CE$224</f>
        <v>c</v>
      </c>
      <c r="CH249" s="163" t="str">
        <f>[2]DB!$CF$224</f>
        <v>c</v>
      </c>
      <c r="CI249" s="163" t="str">
        <f>[2]DB!$CG$224</f>
        <v>c</v>
      </c>
      <c r="CJ249" s="163" t="str">
        <f>[2]DB!$CH$224</f>
        <v>c</v>
      </c>
      <c r="CK249" s="163" t="str">
        <f>[2]DB!$CI$224</f>
        <v>c</v>
      </c>
      <c r="CL249" s="163" t="str">
        <f>[2]DB!$CJ$224</f>
        <v>c</v>
      </c>
      <c r="CM249" s="163">
        <f>[2]DB!$CK$224</f>
        <v>0</v>
      </c>
      <c r="CN249" s="163">
        <f>[2]DB!$CL$224</f>
        <v>0</v>
      </c>
      <c r="CO249" s="163">
        <f>[2]DB!$CM$224</f>
        <v>0</v>
      </c>
      <c r="CP249" s="163">
        <f>[2]DB!$CN$224</f>
        <v>0</v>
      </c>
      <c r="CQ249" s="163">
        <f>[2]DB!$CO$224</f>
        <v>0</v>
      </c>
      <c r="CR249" s="163">
        <f>[2]DB!$CP$224</f>
        <v>0</v>
      </c>
      <c r="CS249" s="163">
        <f>[2]DB!$CQ$224</f>
        <v>0</v>
      </c>
      <c r="CT249" s="163">
        <f>[2]DB!$CR$224</f>
        <v>0</v>
      </c>
      <c r="CU249" s="163">
        <f>[2]DB!$CS$224</f>
        <v>0</v>
      </c>
      <c r="CV249" s="163">
        <f>[2]DB!$CT$224</f>
        <v>0</v>
      </c>
      <c r="CW249" s="163">
        <f>[2]DB!$CU$224</f>
        <v>0</v>
      </c>
      <c r="CX249" s="163">
        <f>[2]DB!$CV$224</f>
        <v>0</v>
      </c>
      <c r="CY249" s="169">
        <f>[2]DB!$CW$224</f>
        <v>0</v>
      </c>
      <c r="CZ249" s="174"/>
      <c r="DA249" s="200"/>
      <c r="DB249" s="192"/>
    </row>
    <row r="250" spans="2:106 2313:2503" ht="20.100000000000001" customHeight="1" x14ac:dyDescent="0.25">
      <c r="B250" s="168"/>
      <c r="C250" s="783"/>
      <c r="D250" s="787"/>
      <c r="E250" s="791"/>
      <c r="F250" s="183" t="s">
        <v>80</v>
      </c>
      <c r="G250" s="155" t="str">
        <f>[2]DB!$E$225</f>
        <v>OPERATING</v>
      </c>
      <c r="H250" s="162" t="str">
        <f>[2]DB!$F$225</f>
        <v>s</v>
      </c>
      <c r="I250" s="163" t="str">
        <f>[2]DB!$G$225</f>
        <v>s</v>
      </c>
      <c r="J250" s="163">
        <f>[2]DB!$H$225</f>
        <v>0</v>
      </c>
      <c r="K250" s="163" t="str">
        <f>[2]DB!$I$225</f>
        <v>s</v>
      </c>
      <c r="L250" s="163" t="str">
        <f>[2]DB!$J$225</f>
        <v>s</v>
      </c>
      <c r="M250" s="163" t="str">
        <f>[2]DB!$K$225</f>
        <v>s</v>
      </c>
      <c r="N250" s="163">
        <f>[2]DB!$L$225</f>
        <v>0</v>
      </c>
      <c r="O250" s="163">
        <f>[2]DB!$M$225</f>
        <v>0</v>
      </c>
      <c r="P250" s="163" t="str">
        <f>[2]DB!$N$225</f>
        <v>c</v>
      </c>
      <c r="Q250" s="163" t="str">
        <f>[2]DB!$O$225</f>
        <v>c</v>
      </c>
      <c r="R250" s="163" t="str">
        <f>[2]DB!$P$225</f>
        <v>c</v>
      </c>
      <c r="S250" s="163" t="str">
        <f>[2]DB!$Q$225</f>
        <v>c</v>
      </c>
      <c r="T250" s="163" t="str">
        <f>[2]DB!$R$225</f>
        <v>c</v>
      </c>
      <c r="U250" s="163" t="str">
        <f>[2]DB!$S$225</f>
        <v>c</v>
      </c>
      <c r="V250" s="163" t="str">
        <f>[2]DB!$T$225</f>
        <v>c</v>
      </c>
      <c r="W250" s="163" t="str">
        <f>[2]DB!$U$225</f>
        <v>c</v>
      </c>
      <c r="X250" s="163" t="str">
        <f>[2]DB!$V$225</f>
        <v>c</v>
      </c>
      <c r="Y250" s="163" t="str">
        <f>[2]DB!$W$225</f>
        <v>c</v>
      </c>
      <c r="Z250" s="163" t="str">
        <f>[2]DB!$X$225</f>
        <v>c</v>
      </c>
      <c r="AA250" s="163" t="str">
        <f>[2]DB!$Y$225</f>
        <v>c</v>
      </c>
      <c r="AB250" s="163" t="str">
        <f>[2]DB!$Z$225</f>
        <v>c</v>
      </c>
      <c r="AC250" s="163" t="str">
        <f>[2]DB!$AA$225</f>
        <v>c</v>
      </c>
      <c r="AD250" s="163" t="str">
        <f>[2]DB!$AB$225</f>
        <v>c</v>
      </c>
      <c r="AE250" s="163" t="str">
        <f>[2]DB!$AC$225</f>
        <v>c</v>
      </c>
      <c r="AF250" s="163">
        <f>[2]DB!$AD$225</f>
        <v>0</v>
      </c>
      <c r="AG250" s="163">
        <f>[2]DB!$AE$225</f>
        <v>0</v>
      </c>
      <c r="AH250" s="163">
        <f>[2]DB!$AF$225</f>
        <v>0</v>
      </c>
      <c r="AI250" s="163">
        <f>[2]DB!$AG$225</f>
        <v>0</v>
      </c>
      <c r="AJ250" s="163">
        <f>[2]DB!$AH$225</f>
        <v>0</v>
      </c>
      <c r="AK250" s="163">
        <f>[2]DB!$AI$225</f>
        <v>0</v>
      </c>
      <c r="AL250" s="163">
        <f>[2]DB!$AJ$225</f>
        <v>0</v>
      </c>
      <c r="AM250" s="163">
        <f>[2]DB!$AK$225</f>
        <v>0</v>
      </c>
      <c r="AN250" s="163">
        <f>[2]DB!$AL$225</f>
        <v>0</v>
      </c>
      <c r="AO250" s="163" t="str">
        <f>[2]DB!$AM$225</f>
        <v>s</v>
      </c>
      <c r="AP250" s="163" t="str">
        <f>[2]DB!$AN$225</f>
        <v>s</v>
      </c>
      <c r="AQ250" s="163" t="str">
        <f>[2]DB!$AO$225</f>
        <v>s</v>
      </c>
      <c r="AR250" s="163" t="str">
        <f>[2]DB!$AP$225</f>
        <v>s</v>
      </c>
      <c r="AS250" s="163">
        <f>[2]DB!$AQ$225</f>
        <v>0</v>
      </c>
      <c r="AT250" s="163" t="str">
        <f>[2]DB!$AR$225</f>
        <v>s</v>
      </c>
      <c r="AU250" s="163" t="str">
        <f>[2]DB!$AS$225</f>
        <v>s</v>
      </c>
      <c r="AV250" s="163" t="str">
        <f>[2]DB!$AT$225</f>
        <v>s</v>
      </c>
      <c r="AW250" s="163">
        <f>[2]DB!$AU$225</f>
        <v>0</v>
      </c>
      <c r="AX250" s="163" t="str">
        <f>[2]DB!$AV$225</f>
        <v>s</v>
      </c>
      <c r="AY250" s="163" t="str">
        <f>[2]DB!$AW$225</f>
        <v>s</v>
      </c>
      <c r="AZ250" s="163" t="str">
        <f>[2]DB!$AX$225</f>
        <v>s</v>
      </c>
      <c r="BA250" s="163">
        <f>[2]DB!$AY$225</f>
        <v>0</v>
      </c>
      <c r="BB250" s="163">
        <f>[2]DB!$AZ$225</f>
        <v>0</v>
      </c>
      <c r="BC250" s="163" t="str">
        <f>[2]DB!$BA$225</f>
        <v>c</v>
      </c>
      <c r="BD250" s="163" t="str">
        <f>[2]DB!$BB$225</f>
        <v>c</v>
      </c>
      <c r="BE250" s="163" t="str">
        <f>[2]DB!$BC$225</f>
        <v>c</v>
      </c>
      <c r="BF250" s="163" t="str">
        <f>[2]DB!$BD$225</f>
        <v>c</v>
      </c>
      <c r="BG250" s="163" t="str">
        <f>[2]DB!$BE$225</f>
        <v>c</v>
      </c>
      <c r="BH250" s="163" t="str">
        <f>[2]DB!$BF$225</f>
        <v>c</v>
      </c>
      <c r="BI250" s="163" t="str">
        <f>[2]DB!$BG$225</f>
        <v>c</v>
      </c>
      <c r="BJ250" s="163" t="str">
        <f>[2]DB!$BH$225</f>
        <v>c</v>
      </c>
      <c r="BK250" s="163" t="str">
        <f>[2]DB!$BI$225</f>
        <v>c</v>
      </c>
      <c r="BL250" s="163" t="str">
        <f>[2]DB!$BJ$225</f>
        <v>c</v>
      </c>
      <c r="BM250" s="163" t="str">
        <f>[2]DB!$BK$225</f>
        <v>c</v>
      </c>
      <c r="BN250" s="163" t="str">
        <f>[2]DB!$BL$225</f>
        <v>c</v>
      </c>
      <c r="BO250" s="163" t="str">
        <f>[2]DB!$BM$225</f>
        <v>c</v>
      </c>
      <c r="BP250" s="163" t="str">
        <f>[2]DB!$BN$225</f>
        <v>c</v>
      </c>
      <c r="BQ250" s="163" t="str">
        <f>[2]DB!$BO$225</f>
        <v>c</v>
      </c>
      <c r="BR250" s="163" t="str">
        <f>[2]DB!$BP$225</f>
        <v>c</v>
      </c>
      <c r="BS250" s="163">
        <f>[2]DB!$BQ$225</f>
        <v>0</v>
      </c>
      <c r="BT250" s="163">
        <f>[2]DB!$BR$225</f>
        <v>0</v>
      </c>
      <c r="BU250" s="163">
        <f>[2]DB!$BS$225</f>
        <v>0</v>
      </c>
      <c r="BV250" s="163">
        <f>[2]DB!$BT$225</f>
        <v>0</v>
      </c>
      <c r="BW250" s="163">
        <f>[2]DB!$BU$225</f>
        <v>0</v>
      </c>
      <c r="BX250" s="163">
        <f>[2]DB!$BV$225</f>
        <v>0</v>
      </c>
      <c r="BY250" s="163">
        <f>[2]DB!$BW$225</f>
        <v>0</v>
      </c>
      <c r="BZ250" s="163">
        <f>[2]DB!$BX$225</f>
        <v>0</v>
      </c>
      <c r="CA250" s="163">
        <f>[2]DB!$BY$225</f>
        <v>0</v>
      </c>
      <c r="CB250" s="163">
        <f>[2]DB!$BZ$225</f>
        <v>0</v>
      </c>
      <c r="CC250" s="163">
        <f>[2]DB!$CA$225</f>
        <v>0</v>
      </c>
      <c r="CD250" s="163">
        <f>[2]DB!$CB$225</f>
        <v>0</v>
      </c>
      <c r="CE250" s="163">
        <f>[2]DB!$CC$225</f>
        <v>0</v>
      </c>
      <c r="CF250" s="163">
        <f>[2]DB!$CD$225</f>
        <v>0</v>
      </c>
      <c r="CG250" s="163">
        <f>[2]DB!$CE$225</f>
        <v>0</v>
      </c>
      <c r="CH250" s="163">
        <f>[2]DB!$CF$225</f>
        <v>0</v>
      </c>
      <c r="CI250" s="163">
        <f>[2]DB!$CG$225</f>
        <v>0</v>
      </c>
      <c r="CJ250" s="163">
        <f>[2]DB!$CH$225</f>
        <v>0</v>
      </c>
      <c r="CK250" s="163">
        <f>[2]DB!$CI$225</f>
        <v>0</v>
      </c>
      <c r="CL250" s="163">
        <f>[2]DB!$CJ$225</f>
        <v>0</v>
      </c>
      <c r="CM250" s="163">
        <f>[2]DB!$CK$225</f>
        <v>0</v>
      </c>
      <c r="CN250" s="163">
        <f>[2]DB!$CL$225</f>
        <v>0</v>
      </c>
      <c r="CO250" s="163">
        <f>[2]DB!$CM$225</f>
        <v>0</v>
      </c>
      <c r="CP250" s="163">
        <f>[2]DB!$CN$225</f>
        <v>0</v>
      </c>
      <c r="CQ250" s="163" t="str">
        <f>[2]DB!$CO$225</f>
        <v>s</v>
      </c>
      <c r="CR250" s="163" t="str">
        <f>[2]DB!$CP$225</f>
        <v>s</v>
      </c>
      <c r="CS250" s="163" t="str">
        <f>[2]DB!$CQ$225</f>
        <v>s</v>
      </c>
      <c r="CT250" s="163" t="str">
        <f>[2]DB!$CR$225</f>
        <v>s</v>
      </c>
      <c r="CU250" s="163">
        <f>[2]DB!$CS$225</f>
        <v>0</v>
      </c>
      <c r="CV250" s="163" t="str">
        <f>[2]DB!$CT$225</f>
        <v>s</v>
      </c>
      <c r="CW250" s="163" t="str">
        <f>[2]DB!$CU$225</f>
        <v>s</v>
      </c>
      <c r="CX250" s="163" t="str">
        <f>[2]DB!$CV$225</f>
        <v>s</v>
      </c>
      <c r="CY250" s="169">
        <f>[2]DB!$CW$225</f>
        <v>0</v>
      </c>
      <c r="CZ250" s="174"/>
      <c r="DA250" s="200"/>
      <c r="DB250" s="192"/>
    </row>
    <row r="251" spans="2:106 2313:2503" ht="20.100000000000001" customHeight="1" x14ac:dyDescent="0.25">
      <c r="B251" s="168"/>
      <c r="C251" s="783"/>
      <c r="D251" s="787"/>
      <c r="E251" s="791"/>
      <c r="F251" s="183" t="s">
        <v>81</v>
      </c>
      <c r="G251" s="155" t="str">
        <f>[2]DB!$E$226</f>
        <v>OPERATING</v>
      </c>
      <c r="H251" s="217" t="str">
        <f>[2]DB!$F$226</f>
        <v>c</v>
      </c>
      <c r="I251" s="217" t="str">
        <f>[2]DB!$G$226</f>
        <v>c</v>
      </c>
      <c r="J251" s="217" t="str">
        <f>[2]DB!$H$226</f>
        <v>c</v>
      </c>
      <c r="K251" s="217" t="str">
        <f>[2]DB!$I$226</f>
        <v>c</v>
      </c>
      <c r="L251" s="217" t="str">
        <f>[2]DB!$J$226</f>
        <v>c</v>
      </c>
      <c r="M251" s="217" t="str">
        <f>[2]DB!$K$226</f>
        <v>c</v>
      </c>
      <c r="N251" s="217" t="str">
        <f>[2]DB!$L$226</f>
        <v>c</v>
      </c>
      <c r="O251" s="217">
        <f>[2]DB!$M$226</f>
        <v>0</v>
      </c>
      <c r="P251" s="217">
        <f>[2]DB!$N$226</f>
        <v>0</v>
      </c>
      <c r="Q251" s="217">
        <f>[2]DB!$O$226</f>
        <v>0</v>
      </c>
      <c r="R251" s="217">
        <f>[2]DB!$P$226</f>
        <v>0</v>
      </c>
      <c r="S251" s="217">
        <f>[2]DB!$Q$226</f>
        <v>0</v>
      </c>
      <c r="T251" s="217">
        <f>[2]DB!$R$226</f>
        <v>0</v>
      </c>
      <c r="U251" s="217" t="str">
        <f>[2]DB!$S$226</f>
        <v>s</v>
      </c>
      <c r="V251" s="217" t="str">
        <f>[2]DB!$T$226</f>
        <v>s</v>
      </c>
      <c r="W251" s="217" t="str">
        <f>[2]DB!$U$226</f>
        <v>s</v>
      </c>
      <c r="X251" s="217" t="str">
        <f>[2]DB!$V$226</f>
        <v>s</v>
      </c>
      <c r="Y251" s="217">
        <f>[2]DB!$W$226</f>
        <v>0</v>
      </c>
      <c r="Z251" s="217" t="str">
        <f>[2]DB!$X$226</f>
        <v>s</v>
      </c>
      <c r="AA251" s="217" t="str">
        <f>[2]DB!$Y$226</f>
        <v>s</v>
      </c>
      <c r="AB251" s="217" t="str">
        <f>[2]DB!$Z$226</f>
        <v>s</v>
      </c>
      <c r="AC251" s="217">
        <f>[2]DB!$AA$226</f>
        <v>0</v>
      </c>
      <c r="AD251" s="217" t="str">
        <f>[2]DB!$AB$226</f>
        <v>s</v>
      </c>
      <c r="AE251" s="217" t="str">
        <f>[2]DB!$AC$226</f>
        <v>s</v>
      </c>
      <c r="AF251" s="217" t="str">
        <f>[2]DB!$AD$226</f>
        <v>s</v>
      </c>
      <c r="AG251" s="217">
        <f>[2]DB!$AE$226</f>
        <v>0</v>
      </c>
      <c r="AH251" s="217" t="str">
        <f>[2]DB!$AF$226</f>
        <v>s</v>
      </c>
      <c r="AI251" s="217" t="str">
        <f>[2]DB!$AG$226</f>
        <v>s</v>
      </c>
      <c r="AJ251" s="217" t="str">
        <f>[2]DB!$AH$226</f>
        <v>s</v>
      </c>
      <c r="AK251" s="217">
        <f>[2]DB!$AI$226</f>
        <v>0</v>
      </c>
      <c r="AL251" s="217">
        <f>[2]DB!$AJ$226</f>
        <v>0</v>
      </c>
      <c r="AM251" s="217" t="str">
        <f>[2]DB!$AK$226</f>
        <v>c</v>
      </c>
      <c r="AN251" s="217" t="str">
        <f>[2]DB!$AL$226</f>
        <v>c</v>
      </c>
      <c r="AO251" s="217" t="str">
        <f>[2]DB!$AM$226</f>
        <v>c</v>
      </c>
      <c r="AP251" s="217" t="str">
        <f>[2]DB!$AN$226</f>
        <v>c</v>
      </c>
      <c r="AQ251" s="217" t="str">
        <f>[2]DB!$AO$226</f>
        <v>c</v>
      </c>
      <c r="AR251" s="217" t="str">
        <f>[2]DB!$AP$226</f>
        <v>c</v>
      </c>
      <c r="AS251" s="217" t="str">
        <f>[2]DB!$AQ$226</f>
        <v>c</v>
      </c>
      <c r="AT251" s="217" t="str">
        <f>[2]DB!$AR$226</f>
        <v>c</v>
      </c>
      <c r="AU251" s="217" t="str">
        <f>[2]DB!$AS$226</f>
        <v>c</v>
      </c>
      <c r="AV251" s="217" t="str">
        <f>[2]DB!$AT$226</f>
        <v>c</v>
      </c>
      <c r="AW251" s="217" t="str">
        <f>[2]DB!$AU$226</f>
        <v>c</v>
      </c>
      <c r="AX251" s="217" t="str">
        <f>[2]DB!$AV$226</f>
        <v>c</v>
      </c>
      <c r="AY251" s="217" t="str">
        <f>[2]DB!$AW$226</f>
        <v>c</v>
      </c>
      <c r="AZ251" s="217" t="str">
        <f>[2]DB!$AX$226</f>
        <v>c</v>
      </c>
      <c r="BA251" s="217" t="str">
        <f>[2]DB!$AY$226</f>
        <v>c</v>
      </c>
      <c r="BB251" s="217" t="str">
        <f>[2]DB!$AZ$226</f>
        <v>c</v>
      </c>
      <c r="BC251" s="217">
        <f>[2]DB!$BA$226</f>
        <v>0</v>
      </c>
      <c r="BD251" s="217">
        <f>[2]DB!$BB$226</f>
        <v>0</v>
      </c>
      <c r="BE251" s="217">
        <f>[2]DB!$BC$226</f>
        <v>0</v>
      </c>
      <c r="BF251" s="217">
        <f>[2]DB!$BD$226</f>
        <v>0</v>
      </c>
      <c r="BG251" s="217">
        <f>[2]DB!$BE$226</f>
        <v>0</v>
      </c>
      <c r="BH251" s="217">
        <f>[2]DB!$BF$226</f>
        <v>0</v>
      </c>
      <c r="BI251" s="217">
        <f>[2]DB!$BG$226</f>
        <v>0</v>
      </c>
      <c r="BJ251" s="217">
        <f>[2]DB!$BH$226</f>
        <v>0</v>
      </c>
      <c r="BK251" s="217">
        <f>[2]DB!$BI$226</f>
        <v>0</v>
      </c>
      <c r="BL251" s="217">
        <f>[2]DB!$BJ$226</f>
        <v>0</v>
      </c>
      <c r="BM251" s="217">
        <f>[2]DB!$BK$226</f>
        <v>0</v>
      </c>
      <c r="BN251" s="217">
        <f>[2]DB!$BL$226</f>
        <v>0</v>
      </c>
      <c r="BO251" s="217">
        <f>[2]DB!$BM$226</f>
        <v>0</v>
      </c>
      <c r="BP251" s="217">
        <f>[2]DB!$BN$226</f>
        <v>0</v>
      </c>
      <c r="BQ251" s="217">
        <f>[2]DB!$BO$226</f>
        <v>0</v>
      </c>
      <c r="BR251" s="217">
        <f>[2]DB!$BP$226</f>
        <v>0</v>
      </c>
      <c r="BS251" s="217">
        <f>[2]DB!$BQ$226</f>
        <v>0</v>
      </c>
      <c r="BT251" s="217">
        <f>[2]DB!$BR$226</f>
        <v>0</v>
      </c>
      <c r="BU251" s="217">
        <f>[2]DB!$BS$226</f>
        <v>0</v>
      </c>
      <c r="BV251" s="217">
        <f>[2]DB!$BT$226</f>
        <v>0</v>
      </c>
      <c r="BW251" s="217">
        <f>[2]DB!$BU$226</f>
        <v>0</v>
      </c>
      <c r="BX251" s="217" t="str">
        <f>[2]DB!$BV$226</f>
        <v>s</v>
      </c>
      <c r="BY251" s="217" t="str">
        <f>[2]DB!$BW$226</f>
        <v>s</v>
      </c>
      <c r="BZ251" s="217" t="str">
        <f>[2]DB!$BX$226</f>
        <v>s</v>
      </c>
      <c r="CA251" s="217" t="str">
        <f>[2]DB!$BY$226</f>
        <v>s</v>
      </c>
      <c r="CB251" s="217">
        <f>[2]DB!$BZ$226</f>
        <v>0</v>
      </c>
      <c r="CC251" s="217" t="str">
        <f>[2]DB!$CA$226</f>
        <v>s</v>
      </c>
      <c r="CD251" s="217" t="str">
        <f>[2]DB!$CB$226</f>
        <v>s</v>
      </c>
      <c r="CE251" s="217" t="str">
        <f>[2]DB!$CC$226</f>
        <v>s</v>
      </c>
      <c r="CF251" s="217">
        <f>[2]DB!$CD$226</f>
        <v>0</v>
      </c>
      <c r="CG251" s="217" t="str">
        <f>[2]DB!$CE$226</f>
        <v>s</v>
      </c>
      <c r="CH251" s="217" t="str">
        <f>[2]DB!$CF$226</f>
        <v>s</v>
      </c>
      <c r="CI251" s="217" t="str">
        <f>[2]DB!$CG$226</f>
        <v>s</v>
      </c>
      <c r="CJ251" s="217">
        <f>[2]DB!$CH$226</f>
        <v>0</v>
      </c>
      <c r="CK251" s="217" t="str">
        <f>[2]DB!$CI$226</f>
        <v>s</v>
      </c>
      <c r="CL251" s="217" t="str">
        <f>[2]DB!$CJ$226</f>
        <v>s</v>
      </c>
      <c r="CM251" s="217" t="str">
        <f>[2]DB!$CK$226</f>
        <v>s</v>
      </c>
      <c r="CN251" s="217">
        <f>[2]DB!$CL$226</f>
        <v>0</v>
      </c>
      <c r="CO251" s="217">
        <f>[2]DB!$CM$226</f>
        <v>0</v>
      </c>
      <c r="CP251" s="217" t="str">
        <f>[2]DB!$CN$226</f>
        <v>c</v>
      </c>
      <c r="CQ251" s="217" t="str">
        <f>[2]DB!$CO$226</f>
        <v>c</v>
      </c>
      <c r="CR251" s="217" t="str">
        <f>[2]DB!$CP$226</f>
        <v>c</v>
      </c>
      <c r="CS251" s="217" t="str">
        <f>[2]DB!$CQ$226</f>
        <v>c</v>
      </c>
      <c r="CT251" s="217" t="str">
        <f>[2]DB!$CR$226</f>
        <v>c</v>
      </c>
      <c r="CU251" s="217" t="str">
        <f>[2]DB!$CS$226</f>
        <v>c</v>
      </c>
      <c r="CV251" s="217" t="str">
        <f>[2]DB!$CT$226</f>
        <v>c</v>
      </c>
      <c r="CW251" s="217" t="str">
        <f>[2]DB!$CU$226</f>
        <v>c</v>
      </c>
      <c r="CX251" s="217" t="str">
        <f>[2]DB!$CV$226</f>
        <v>c</v>
      </c>
      <c r="CY251" s="218" t="str">
        <f>[2]DB!$CW$226</f>
        <v>c</v>
      </c>
      <c r="CZ251" s="219"/>
      <c r="DA251" s="200"/>
      <c r="DB251" s="192"/>
    </row>
    <row r="252" spans="2:106 2313:2503" ht="20.100000000000001" customHeight="1" x14ac:dyDescent="0.25">
      <c r="B252" s="168"/>
      <c r="C252" s="783"/>
      <c r="D252" s="787" t="s">
        <v>82</v>
      </c>
      <c r="E252" s="791"/>
      <c r="F252" s="184" t="s">
        <v>83</v>
      </c>
      <c r="G252" s="156">
        <f>[2]DB!$E$227</f>
        <v>0</v>
      </c>
      <c r="H252" s="162">
        <f>[2]DB!$F$227</f>
        <v>0</v>
      </c>
      <c r="I252" s="163">
        <f>[2]DB!$G$227</f>
        <v>0</v>
      </c>
      <c r="J252" s="163">
        <f>[2]DB!$H$227</f>
        <v>0</v>
      </c>
      <c r="K252" s="163">
        <f>[2]DB!$I$227</f>
        <v>0</v>
      </c>
      <c r="L252" s="163">
        <f>[2]DB!$J$227</f>
        <v>0</v>
      </c>
      <c r="M252" s="163">
        <f>[2]DB!$K$227</f>
        <v>0</v>
      </c>
      <c r="N252" s="163">
        <f>[2]DB!$L$227</f>
        <v>0</v>
      </c>
      <c r="O252" s="163">
        <f>[2]DB!$M$227</f>
        <v>0</v>
      </c>
      <c r="P252" s="163">
        <f>[2]DB!$N$227</f>
        <v>0</v>
      </c>
      <c r="Q252" s="163">
        <f>[2]DB!$O$227</f>
        <v>0</v>
      </c>
      <c r="R252" s="163">
        <f>[2]DB!$P$227</f>
        <v>0</v>
      </c>
      <c r="S252" s="163">
        <f>[2]DB!$Q$227</f>
        <v>0</v>
      </c>
      <c r="T252" s="163">
        <f>[2]DB!$R$227</f>
        <v>0</v>
      </c>
      <c r="U252" s="163">
        <f>[2]DB!$S$227</f>
        <v>0</v>
      </c>
      <c r="V252" s="163">
        <f>[2]DB!$T$227</f>
        <v>0</v>
      </c>
      <c r="W252" s="163">
        <f>[2]DB!$U$227</f>
        <v>0</v>
      </c>
      <c r="X252" s="163">
        <f>[2]DB!$V$227</f>
        <v>0</v>
      </c>
      <c r="Y252" s="163">
        <f>[2]DB!$W$227</f>
        <v>0</v>
      </c>
      <c r="Z252" s="163">
        <f>[2]DB!$X$227</f>
        <v>0</v>
      </c>
      <c r="AA252" s="163">
        <f>[2]DB!$Y$227</f>
        <v>0</v>
      </c>
      <c r="AB252" s="163">
        <f>[2]DB!$Z$227</f>
        <v>0</v>
      </c>
      <c r="AC252" s="163">
        <f>[2]DB!$AA$227</f>
        <v>0</v>
      </c>
      <c r="AD252" s="163">
        <f>[2]DB!$AB$227</f>
        <v>0</v>
      </c>
      <c r="AE252" s="163">
        <f>[2]DB!$AC$227</f>
        <v>0</v>
      </c>
      <c r="AF252" s="163">
        <f>[2]DB!$AD$227</f>
        <v>0</v>
      </c>
      <c r="AG252" s="163">
        <f>[2]DB!$AE$227</f>
        <v>0</v>
      </c>
      <c r="AH252" s="163">
        <f>[2]DB!$AF$227</f>
        <v>0</v>
      </c>
      <c r="AI252" s="163">
        <f>[2]DB!$AG$227</f>
        <v>0</v>
      </c>
      <c r="AJ252" s="163" t="str">
        <f>[2]DB!$AH$227</f>
        <v>ca</v>
      </c>
      <c r="AK252" s="163" t="str">
        <f>[2]DB!$AI$227</f>
        <v>ca</v>
      </c>
      <c r="AL252" s="163" t="str">
        <f>[2]DB!$AJ$227</f>
        <v>ca</v>
      </c>
      <c r="AM252" s="163" t="str">
        <f>[2]DB!$AK$227</f>
        <v>ca</v>
      </c>
      <c r="AN252" s="163" t="str">
        <f>[2]DB!$AL$227</f>
        <v>ca</v>
      </c>
      <c r="AO252" s="163" t="str">
        <f>[2]DB!$AM$227</f>
        <v>ca</v>
      </c>
      <c r="AP252" s="163" t="str">
        <f>[2]DB!$AN$227</f>
        <v>ca</v>
      </c>
      <c r="AQ252" s="163" t="str">
        <f>[2]DB!$AO$227</f>
        <v>ca</v>
      </c>
      <c r="AR252" s="163" t="str">
        <f>[2]DB!$AP$227</f>
        <v>ca</v>
      </c>
      <c r="AS252" s="163" t="str">
        <f>[2]DB!$AQ$227</f>
        <v>ca</v>
      </c>
      <c r="AT252" s="163" t="str">
        <f>[2]DB!$AR$227</f>
        <v>ca</v>
      </c>
      <c r="AU252" s="163" t="str">
        <f>[2]DB!$AS$227</f>
        <v>ca</v>
      </c>
      <c r="AV252" s="163" t="str">
        <f>[2]DB!$AT$227</f>
        <v>ca</v>
      </c>
      <c r="AW252" s="163" t="str">
        <f>[2]DB!$AU$227</f>
        <v>ca</v>
      </c>
      <c r="AX252" s="163" t="str">
        <f>[2]DB!$AV$227</f>
        <v>ca</v>
      </c>
      <c r="AY252" s="163" t="str">
        <f>[2]DB!$AW$227</f>
        <v>ca</v>
      </c>
      <c r="AZ252" s="163" t="str">
        <f>[2]DB!$AX$227</f>
        <v>ca</v>
      </c>
      <c r="BA252" s="163" t="str">
        <f>[2]DB!$AY$227</f>
        <v>ca</v>
      </c>
      <c r="BB252" s="163" t="str">
        <f>[2]DB!$AZ$227</f>
        <v>ca</v>
      </c>
      <c r="BC252" s="163" t="str">
        <f>[2]DB!$BA$227</f>
        <v>ca</v>
      </c>
      <c r="BD252" s="163" t="str">
        <f>[2]DB!$BB$227</f>
        <v>ca</v>
      </c>
      <c r="BE252" s="163" t="str">
        <f>[2]DB!$BC$227</f>
        <v>ca</v>
      </c>
      <c r="BF252" s="163">
        <f>[2]DB!$BD$227</f>
        <v>0</v>
      </c>
      <c r="BG252" s="163">
        <f>[2]DB!$BE$227</f>
        <v>0</v>
      </c>
      <c r="BH252" s="163">
        <f>[2]DB!$BF$227</f>
        <v>0</v>
      </c>
      <c r="BI252" s="163">
        <f>[2]DB!$BG$227</f>
        <v>0</v>
      </c>
      <c r="BJ252" s="163">
        <f>[2]DB!$BH$227</f>
        <v>0</v>
      </c>
      <c r="BK252" s="163">
        <f>[2]DB!$BI$227</f>
        <v>0</v>
      </c>
      <c r="BL252" s="163">
        <f>[2]DB!$BJ$227</f>
        <v>0</v>
      </c>
      <c r="BM252" s="163">
        <f>[2]DB!$BK$227</f>
        <v>0</v>
      </c>
      <c r="BN252" s="163">
        <f>[2]DB!$BL$227</f>
        <v>0</v>
      </c>
      <c r="BO252" s="163">
        <f>[2]DB!$BM$227</f>
        <v>0</v>
      </c>
      <c r="BP252" s="163">
        <f>[2]DB!$BN$227</f>
        <v>0</v>
      </c>
      <c r="BQ252" s="163">
        <f>[2]DB!$BO$227</f>
        <v>0</v>
      </c>
      <c r="BR252" s="163">
        <f>[2]DB!$BP$227</f>
        <v>0</v>
      </c>
      <c r="BS252" s="163">
        <f>[2]DB!$BQ$227</f>
        <v>0</v>
      </c>
      <c r="BT252" s="163">
        <f>[2]DB!$BR$227</f>
        <v>0</v>
      </c>
      <c r="BU252" s="163">
        <f>[2]DB!$BS$227</f>
        <v>0</v>
      </c>
      <c r="BV252" s="163">
        <f>[2]DB!$BT$227</f>
        <v>0</v>
      </c>
      <c r="BW252" s="163">
        <f>[2]DB!$BU$227</f>
        <v>0</v>
      </c>
      <c r="BX252" s="163">
        <f>[2]DB!$BV$227</f>
        <v>0</v>
      </c>
      <c r="BY252" s="163">
        <f>[2]DB!$BW$227</f>
        <v>0</v>
      </c>
      <c r="BZ252" s="163">
        <f>[2]DB!$BX$227</f>
        <v>0</v>
      </c>
      <c r="CA252" s="163">
        <f>[2]DB!$BY$227</f>
        <v>0</v>
      </c>
      <c r="CB252" s="163">
        <f>[2]DB!$BZ$227</f>
        <v>0</v>
      </c>
      <c r="CC252" s="163">
        <f>[2]DB!$CA$227</f>
        <v>0</v>
      </c>
      <c r="CD252" s="163">
        <f>[2]DB!$CB$227</f>
        <v>0</v>
      </c>
      <c r="CE252" s="163">
        <f>[2]DB!$CC$227</f>
        <v>0</v>
      </c>
      <c r="CF252" s="163">
        <f>[2]DB!$CD$227</f>
        <v>0</v>
      </c>
      <c r="CG252" s="163">
        <f>[2]DB!$CE$227</f>
        <v>0</v>
      </c>
      <c r="CH252" s="163">
        <f>[2]DB!$CF$227</f>
        <v>0</v>
      </c>
      <c r="CI252" s="163">
        <f>[2]DB!$CG$227</f>
        <v>0</v>
      </c>
      <c r="CJ252" s="163">
        <f>[2]DB!$CH$227</f>
        <v>0</v>
      </c>
      <c r="CK252" s="163">
        <f>[2]DB!$CI$227</f>
        <v>0</v>
      </c>
      <c r="CL252" s="163">
        <f>[2]DB!$CJ$227</f>
        <v>0</v>
      </c>
      <c r="CM252" s="163">
        <f>[2]DB!$CK$227</f>
        <v>0</v>
      </c>
      <c r="CN252" s="163">
        <f>[2]DB!$CL$227</f>
        <v>0</v>
      </c>
      <c r="CO252" s="163" t="str">
        <f>[2]DB!$CM$227</f>
        <v>r</v>
      </c>
      <c r="CP252" s="163" t="str">
        <f>[2]DB!$CN$227</f>
        <v>r</v>
      </c>
      <c r="CQ252" s="163" t="str">
        <f>[2]DB!$CO$227</f>
        <v>r</v>
      </c>
      <c r="CR252" s="163" t="str">
        <f>[2]DB!$CP$227</f>
        <v>r</v>
      </c>
      <c r="CS252" s="163" t="str">
        <f>[2]DB!$CQ$227</f>
        <v>r</v>
      </c>
      <c r="CT252" s="163" t="str">
        <f>[2]DB!$CR$227</f>
        <v>r</v>
      </c>
      <c r="CU252" s="163" t="str">
        <f>[2]DB!$CS$227</f>
        <v>r</v>
      </c>
      <c r="CV252" s="163" t="str">
        <f>[2]DB!$CT$227</f>
        <v>r</v>
      </c>
      <c r="CW252" s="163" t="str">
        <f>[2]DB!$CU$227</f>
        <v>r</v>
      </c>
      <c r="CX252" s="163" t="str">
        <f>[2]DB!$CV$227</f>
        <v>r</v>
      </c>
      <c r="CY252" s="169" t="str">
        <f>[2]DB!$CW$227</f>
        <v>r</v>
      </c>
      <c r="CZ252" s="174"/>
      <c r="DA252" s="200"/>
      <c r="DB252" s="192"/>
    </row>
    <row r="253" spans="2:106 2313:2503" ht="20.100000000000001" customHeight="1" thickBot="1" x14ac:dyDescent="0.3">
      <c r="B253" s="168"/>
      <c r="C253" s="784"/>
      <c r="D253" s="792"/>
      <c r="E253" s="793"/>
      <c r="F253" s="187" t="s">
        <v>84</v>
      </c>
      <c r="G253" s="188">
        <f>[2]DB!$E$228</f>
        <v>0</v>
      </c>
      <c r="H253" s="178">
        <f>[2]DB!$F$228</f>
        <v>0</v>
      </c>
      <c r="I253" s="178">
        <f>[2]DB!$G$228</f>
        <v>0</v>
      </c>
      <c r="J253" s="178">
        <f>[2]DB!$H$228</f>
        <v>0</v>
      </c>
      <c r="K253" s="178">
        <f>[2]DB!$I$228</f>
        <v>0</v>
      </c>
      <c r="L253" s="178">
        <f>[2]DB!$J$228</f>
        <v>0</v>
      </c>
      <c r="M253" s="178">
        <f>[2]DB!$K$228</f>
        <v>0</v>
      </c>
      <c r="N253" s="178">
        <f>[2]DB!$L$228</f>
        <v>0</v>
      </c>
      <c r="O253" s="178">
        <f>[2]DB!$M$228</f>
        <v>0</v>
      </c>
      <c r="P253" s="178">
        <f>[2]DB!$N$228</f>
        <v>0</v>
      </c>
      <c r="Q253" s="178">
        <f>[2]DB!$O$228</f>
        <v>0</v>
      </c>
      <c r="R253" s="178">
        <f>[2]DB!$P$228</f>
        <v>0</v>
      </c>
      <c r="S253" s="178">
        <f>[2]DB!$Q$228</f>
        <v>0</v>
      </c>
      <c r="T253" s="178">
        <f>[2]DB!$R$228</f>
        <v>0</v>
      </c>
      <c r="U253" s="178">
        <f>[2]DB!$S$228</f>
        <v>0</v>
      </c>
      <c r="V253" s="178">
        <f>[2]DB!$T$228</f>
        <v>0</v>
      </c>
      <c r="W253" s="178">
        <f>[2]DB!$U$228</f>
        <v>0</v>
      </c>
      <c r="X253" s="178">
        <f>[2]DB!$V$228</f>
        <v>0</v>
      </c>
      <c r="Y253" s="178">
        <f>[2]DB!$W$228</f>
        <v>0</v>
      </c>
      <c r="Z253" s="178">
        <f>[2]DB!$X$228</f>
        <v>0</v>
      </c>
      <c r="AA253" s="178">
        <f>[2]DB!$Y$228</f>
        <v>0</v>
      </c>
      <c r="AB253" s="178">
        <f>[2]DB!$Z$228</f>
        <v>0</v>
      </c>
      <c r="AC253" s="178">
        <f>[2]DB!$AA$228</f>
        <v>0</v>
      </c>
      <c r="AD253" s="178">
        <f>[2]DB!$AB$228</f>
        <v>0</v>
      </c>
      <c r="AE253" s="178">
        <f>[2]DB!$AC$228</f>
        <v>0</v>
      </c>
      <c r="AF253" s="178">
        <f>[2]DB!$AD$228</f>
        <v>0</v>
      </c>
      <c r="AG253" s="178">
        <f>[2]DB!$AE$228</f>
        <v>0</v>
      </c>
      <c r="AH253" s="178" t="str">
        <f>[2]DB!$AF$228</f>
        <v>r</v>
      </c>
      <c r="AI253" s="178" t="str">
        <f>[2]DB!$AG$228</f>
        <v>r</v>
      </c>
      <c r="AJ253" s="178" t="str">
        <f>[2]DB!$AH$228</f>
        <v>r</v>
      </c>
      <c r="AK253" s="178" t="str">
        <f>[2]DB!$AI$228</f>
        <v>r</v>
      </c>
      <c r="AL253" s="178" t="str">
        <f>[2]DB!$AJ$228</f>
        <v>r</v>
      </c>
      <c r="AM253" s="178" t="str">
        <f>[2]DB!$AK$228</f>
        <v>r</v>
      </c>
      <c r="AN253" s="178" t="str">
        <f>[2]DB!$AL$228</f>
        <v>r</v>
      </c>
      <c r="AO253" s="178" t="str">
        <f>[2]DB!$AM$228</f>
        <v>r</v>
      </c>
      <c r="AP253" s="178" t="str">
        <f>[2]DB!$AN$228</f>
        <v>r</v>
      </c>
      <c r="AQ253" s="178" t="str">
        <f>[2]DB!$AO$228</f>
        <v>r</v>
      </c>
      <c r="AR253" s="178" t="str">
        <f>[2]DB!$AP$228</f>
        <v>r</v>
      </c>
      <c r="AS253" s="178" t="str">
        <f>[2]DB!$AQ$228</f>
        <v>r</v>
      </c>
      <c r="AT253" s="178" t="str">
        <f>[2]DB!$AR$228</f>
        <v>r</v>
      </c>
      <c r="AU253" s="178" t="str">
        <f>[2]DB!$AS$228</f>
        <v>r</v>
      </c>
      <c r="AV253" s="178" t="str">
        <f>[2]DB!$AT$228</f>
        <v>r</v>
      </c>
      <c r="AW253" s="178" t="str">
        <f>[2]DB!$AU$228</f>
        <v>r</v>
      </c>
      <c r="AX253" s="178" t="str">
        <f>[2]DB!$AV$228</f>
        <v>r</v>
      </c>
      <c r="AY253" s="178" t="str">
        <f>[2]DB!$AW$228</f>
        <v>r</v>
      </c>
      <c r="AZ253" s="178" t="str">
        <f>[2]DB!$AX$228</f>
        <v>r</v>
      </c>
      <c r="BA253" s="178" t="str">
        <f>[2]DB!$AY$228</f>
        <v>r</v>
      </c>
      <c r="BB253" s="178" t="str">
        <f>[2]DB!$AZ$228</f>
        <v>r</v>
      </c>
      <c r="BC253" s="178" t="str">
        <f>[2]DB!$BA$228</f>
        <v>r</v>
      </c>
      <c r="BD253" s="178" t="str">
        <f>[2]DB!$BB$228</f>
        <v>r</v>
      </c>
      <c r="BE253" s="178" t="str">
        <f>[2]DB!$BC$228</f>
        <v>r</v>
      </c>
      <c r="BF253" s="178" t="str">
        <f>[2]DB!$BD$228</f>
        <v>ca</v>
      </c>
      <c r="BG253" s="178" t="str">
        <f>[2]DB!$BE$228</f>
        <v>ca</v>
      </c>
      <c r="BH253" s="178" t="str">
        <f>[2]DB!$BF$228</f>
        <v>ca</v>
      </c>
      <c r="BI253" s="178" t="str">
        <f>[2]DB!$BG$228</f>
        <v>ca</v>
      </c>
      <c r="BJ253" s="178" t="str">
        <f>[2]DB!$BH$228</f>
        <v>ca</v>
      </c>
      <c r="BK253" s="178" t="str">
        <f>[2]DB!$BI$228</f>
        <v>ca</v>
      </c>
      <c r="BL253" s="178" t="str">
        <f>[2]DB!$BJ$228</f>
        <v>ca</v>
      </c>
      <c r="BM253" s="178" t="str">
        <f>[2]DB!$BK$228</f>
        <v>ca</v>
      </c>
      <c r="BN253" s="178" t="str">
        <f>[2]DB!$BL$228</f>
        <v>ca</v>
      </c>
      <c r="BO253" s="178" t="str">
        <f>[2]DB!$BM$228</f>
        <v>ca</v>
      </c>
      <c r="BP253" s="178" t="str">
        <f>[2]DB!$BN$228</f>
        <v>ca</v>
      </c>
      <c r="BQ253" s="178" t="str">
        <f>[2]DB!$BO$228</f>
        <v>ca</v>
      </c>
      <c r="BR253" s="178" t="str">
        <f>[2]DB!$BP$228</f>
        <v>ca</v>
      </c>
      <c r="BS253" s="178" t="str">
        <f>[2]DB!$BQ$228</f>
        <v>ca</v>
      </c>
      <c r="BT253" s="178" t="str">
        <f>[2]DB!$BR$228</f>
        <v>ca</v>
      </c>
      <c r="BU253" s="178" t="str">
        <f>[2]DB!$BS$228</f>
        <v>ca</v>
      </c>
      <c r="BV253" s="178" t="str">
        <f>[2]DB!$BT$228</f>
        <v>ca</v>
      </c>
      <c r="BW253" s="178" t="str">
        <f>[2]DB!$BU$228</f>
        <v>ca</v>
      </c>
      <c r="BX253" s="178" t="str">
        <f>[2]DB!$BV$228</f>
        <v>ca</v>
      </c>
      <c r="BY253" s="178" t="str">
        <f>[2]DB!$BW$228</f>
        <v>ca</v>
      </c>
      <c r="BZ253" s="178" t="str">
        <f>[2]DB!$BX$228</f>
        <v>ca</v>
      </c>
      <c r="CA253" s="178" t="str">
        <f>[2]DB!$BY$228</f>
        <v>ca</v>
      </c>
      <c r="CB253" s="178" t="str">
        <f>[2]DB!$BZ$228</f>
        <v>ca</v>
      </c>
      <c r="CC253" s="178" t="str">
        <f>[2]DB!$CA$228</f>
        <v>ca</v>
      </c>
      <c r="CD253" s="178">
        <f>[2]DB!$CB$228</f>
        <v>0</v>
      </c>
      <c r="CE253" s="178">
        <f>[2]DB!$CC$228</f>
        <v>0</v>
      </c>
      <c r="CF253" s="178">
        <f>[2]DB!$CD$228</f>
        <v>0</v>
      </c>
      <c r="CG253" s="178">
        <f>[2]DB!$CE$228</f>
        <v>0</v>
      </c>
      <c r="CH253" s="178">
        <f>[2]DB!$CF$228</f>
        <v>0</v>
      </c>
      <c r="CI253" s="178">
        <f>[2]DB!$CG$228</f>
        <v>0</v>
      </c>
      <c r="CJ253" s="178">
        <f>[2]DB!$CH$228</f>
        <v>0</v>
      </c>
      <c r="CK253" s="178">
        <f>[2]DB!$CI$228</f>
        <v>0</v>
      </c>
      <c r="CL253" s="178">
        <f>[2]DB!$CJ$228</f>
        <v>0</v>
      </c>
      <c r="CM253" s="178">
        <f>[2]DB!$CK$228</f>
        <v>0</v>
      </c>
      <c r="CN253" s="178">
        <f>[2]DB!$CL$228</f>
        <v>0</v>
      </c>
      <c r="CO253" s="178">
        <f>[2]DB!$CM$228</f>
        <v>0</v>
      </c>
      <c r="CP253" s="178">
        <f>[2]DB!$CN$228</f>
        <v>0</v>
      </c>
      <c r="CQ253" s="178">
        <f>[2]DB!$CO$228</f>
        <v>0</v>
      </c>
      <c r="CR253" s="178">
        <f>[2]DB!$CP$228</f>
        <v>0</v>
      </c>
      <c r="CS253" s="178">
        <f>[2]DB!$CQ$228</f>
        <v>0</v>
      </c>
      <c r="CT253" s="178">
        <f>[2]DB!$CR$228</f>
        <v>0</v>
      </c>
      <c r="CU253" s="178">
        <f>[2]DB!$CS$228</f>
        <v>0</v>
      </c>
      <c r="CV253" s="178">
        <f>[2]DB!$CT$228</f>
        <v>0</v>
      </c>
      <c r="CW253" s="178">
        <f>[2]DB!$CU$228</f>
        <v>0</v>
      </c>
      <c r="CX253" s="178">
        <f>[2]DB!$CV$228</f>
        <v>0</v>
      </c>
      <c r="CY253" s="179">
        <f>[2]DB!$CW$228</f>
        <v>0</v>
      </c>
      <c r="CZ253" s="180"/>
      <c r="DA253" s="200"/>
      <c r="DB253" s="192"/>
    </row>
    <row r="254" spans="2:106 2313:2503" ht="20.100000000000001" customHeight="1" x14ac:dyDescent="0.25">
      <c r="B254" s="168"/>
      <c r="C254" s="782">
        <v>26</v>
      </c>
      <c r="D254" s="796" t="s">
        <v>237</v>
      </c>
      <c r="E254" s="797"/>
      <c r="F254" s="189" t="s">
        <v>89</v>
      </c>
      <c r="G254" s="190" t="s">
        <v>91</v>
      </c>
      <c r="H254" s="794">
        <f>[2]DB!$F$229</f>
        <v>115</v>
      </c>
      <c r="I254" s="755"/>
      <c r="J254" s="755">
        <f>[2]DB!$H$229</f>
        <v>115</v>
      </c>
      <c r="K254" s="755"/>
      <c r="L254" s="755">
        <f>[2]DB!$J$229</f>
        <v>115</v>
      </c>
      <c r="M254" s="755"/>
      <c r="N254" s="755">
        <f>[2]DB!$L$229</f>
        <v>115</v>
      </c>
      <c r="O254" s="755"/>
      <c r="P254" s="755">
        <f>[2]DB!$N$229</f>
        <v>115</v>
      </c>
      <c r="Q254" s="755"/>
      <c r="R254" s="755">
        <f>[2]DB!$P$229</f>
        <v>115</v>
      </c>
      <c r="S254" s="755"/>
      <c r="T254" s="755">
        <f>[2]DB!$R$229</f>
        <v>115</v>
      </c>
      <c r="U254" s="755"/>
      <c r="V254" s="755">
        <f>[2]DB!$T$229</f>
        <v>115</v>
      </c>
      <c r="W254" s="755"/>
      <c r="X254" s="755">
        <f>[2]DB!$V$229</f>
        <v>115</v>
      </c>
      <c r="Y254" s="755"/>
      <c r="Z254" s="755">
        <f>[2]DB!$X$229</f>
        <v>115</v>
      </c>
      <c r="AA254" s="755"/>
      <c r="AB254" s="755">
        <f>[2]DB!$Z$229</f>
        <v>115</v>
      </c>
      <c r="AC254" s="755"/>
      <c r="AD254" s="755">
        <f>[2]DB!$AB$229</f>
        <v>115</v>
      </c>
      <c r="AE254" s="755"/>
      <c r="AF254" s="755">
        <f>[2]DB!$AD$229</f>
        <v>115</v>
      </c>
      <c r="AG254" s="755"/>
      <c r="AH254" s="755">
        <f>[2]DB!$AF$229</f>
        <v>115</v>
      </c>
      <c r="AI254" s="755"/>
      <c r="AJ254" s="755">
        <f>[2]DB!$AH$229</f>
        <v>115</v>
      </c>
      <c r="AK254" s="755"/>
      <c r="AL254" s="755">
        <f>[2]DB!$AJ$229</f>
        <v>115</v>
      </c>
      <c r="AM254" s="755"/>
      <c r="AN254" s="755">
        <f>[2]DB!$AL$229</f>
        <v>115</v>
      </c>
      <c r="AO254" s="755"/>
      <c r="AP254" s="755">
        <f>[2]DB!$AN$229</f>
        <v>115</v>
      </c>
      <c r="AQ254" s="755"/>
      <c r="AR254" s="755">
        <f>[2]DB!$AP$229</f>
        <v>115</v>
      </c>
      <c r="AS254" s="755"/>
      <c r="AT254" s="755">
        <f>[2]DB!$AR$229</f>
        <v>115</v>
      </c>
      <c r="AU254" s="755"/>
      <c r="AV254" s="755">
        <f>[2]DB!$AT$229</f>
        <v>115</v>
      </c>
      <c r="AW254" s="755"/>
      <c r="AX254" s="755">
        <f>[2]DB!$AV$229</f>
        <v>115</v>
      </c>
      <c r="AY254" s="755"/>
      <c r="AZ254" s="755">
        <f>[2]DB!$AX$229</f>
        <v>115</v>
      </c>
      <c r="BA254" s="755"/>
      <c r="BB254" s="755">
        <f>[2]DB!$AZ$229</f>
        <v>115</v>
      </c>
      <c r="BC254" s="755"/>
      <c r="BD254" s="755">
        <f>[2]DB!$BB$229</f>
        <v>115</v>
      </c>
      <c r="BE254" s="755"/>
      <c r="BF254" s="755">
        <f>[2]DB!$BD$229</f>
        <v>115</v>
      </c>
      <c r="BG254" s="755"/>
      <c r="BH254" s="755">
        <f>[2]DB!$BF$229</f>
        <v>115</v>
      </c>
      <c r="BI254" s="755"/>
      <c r="BJ254" s="755">
        <f>[2]DB!$BH$229</f>
        <v>115</v>
      </c>
      <c r="BK254" s="755"/>
      <c r="BL254" s="755">
        <f>[2]DB!$BJ$229</f>
        <v>115</v>
      </c>
      <c r="BM254" s="755"/>
      <c r="BN254" s="755">
        <f>[2]DB!$BL$229</f>
        <v>115</v>
      </c>
      <c r="BO254" s="755"/>
      <c r="BP254" s="755">
        <f>[2]DB!$BN$229</f>
        <v>115</v>
      </c>
      <c r="BQ254" s="755"/>
      <c r="BR254" s="755">
        <f>[2]DB!$BP$229</f>
        <v>115</v>
      </c>
      <c r="BS254" s="755"/>
      <c r="BT254" s="755">
        <f>[2]DB!$BR$229</f>
        <v>115</v>
      </c>
      <c r="BU254" s="755"/>
      <c r="BV254" s="755">
        <f>[2]DB!$BT$229</f>
        <v>115</v>
      </c>
      <c r="BW254" s="755"/>
      <c r="BX254" s="755">
        <f>[2]DB!$BV$229</f>
        <v>115</v>
      </c>
      <c r="BY254" s="755"/>
      <c r="BZ254" s="755">
        <f>[2]DB!$BX$229</f>
        <v>115</v>
      </c>
      <c r="CA254" s="755"/>
      <c r="CB254" s="755">
        <f>[2]DB!$BZ$229</f>
        <v>115</v>
      </c>
      <c r="CC254" s="755"/>
      <c r="CD254" s="755">
        <f>[2]DB!$CB$229</f>
        <v>115</v>
      </c>
      <c r="CE254" s="755"/>
      <c r="CF254" s="755">
        <f>[2]DB!$CD$229</f>
        <v>115</v>
      </c>
      <c r="CG254" s="755"/>
      <c r="CH254" s="755">
        <f>[2]DB!$CF$229</f>
        <v>115</v>
      </c>
      <c r="CI254" s="755"/>
      <c r="CJ254" s="755">
        <f>[2]DB!$CH$229</f>
        <v>115</v>
      </c>
      <c r="CK254" s="755"/>
      <c r="CL254" s="755">
        <f>[2]DB!$CJ$229</f>
        <v>115</v>
      </c>
      <c r="CM254" s="755"/>
      <c r="CN254" s="755">
        <f>[2]DB!$CL$229</f>
        <v>115</v>
      </c>
      <c r="CO254" s="755"/>
      <c r="CP254" s="755">
        <f>[2]DB!$CN$229</f>
        <v>115</v>
      </c>
      <c r="CQ254" s="755"/>
      <c r="CR254" s="755">
        <f>[2]DB!$CP$229</f>
        <v>115</v>
      </c>
      <c r="CS254" s="755"/>
      <c r="CT254" s="755">
        <f>[2]DB!$CR$229</f>
        <v>115</v>
      </c>
      <c r="CU254" s="755"/>
      <c r="CV254" s="755">
        <f>[2]DB!$CT$229</f>
        <v>115</v>
      </c>
      <c r="CW254" s="755"/>
      <c r="CX254" s="755">
        <f>[2]DB!$CV$229</f>
        <v>115</v>
      </c>
      <c r="CY254" s="781"/>
      <c r="CZ254" s="172"/>
      <c r="DA254" s="200"/>
      <c r="DB254" s="192"/>
      <c r="CNQ254" s="3">
        <f>[3]DB!$CNN$274</f>
        <v>0</v>
      </c>
      <c r="CNS254" s="3">
        <f>[3]DB!$CNP$274</f>
        <v>0</v>
      </c>
      <c r="CNU254" s="3">
        <f>[3]DB!$CNR$274</f>
        <v>0</v>
      </c>
      <c r="CNW254" s="3">
        <f>[3]DB!$CNT$274</f>
        <v>0</v>
      </c>
      <c r="CNY254" s="3">
        <f>[3]DB!$CNV$274</f>
        <v>0</v>
      </c>
      <c r="COA254" s="3">
        <f>[3]DB!$CNX$274</f>
        <v>0</v>
      </c>
      <c r="COC254" s="3">
        <f>[3]DB!$CNZ$274</f>
        <v>0</v>
      </c>
      <c r="COE254" s="3">
        <f>[3]DB!$COB$274</f>
        <v>0</v>
      </c>
      <c r="COG254" s="3">
        <f>[3]DB!$COD$274</f>
        <v>0</v>
      </c>
      <c r="COI254" s="3">
        <f>[3]DB!$COF$274</f>
        <v>0</v>
      </c>
      <c r="COK254" s="3">
        <f>[3]DB!$COH$274</f>
        <v>0</v>
      </c>
      <c r="COM254" s="3">
        <f>[3]DB!$COJ$274</f>
        <v>0</v>
      </c>
      <c r="COO254" s="3">
        <f>[3]DB!$COL$274</f>
        <v>0</v>
      </c>
      <c r="COQ254" s="3">
        <f>[3]DB!$CON$274</f>
        <v>0</v>
      </c>
      <c r="COS254" s="3">
        <f>[3]DB!$COP$274</f>
        <v>0</v>
      </c>
      <c r="COU254" s="3">
        <f>[3]DB!$COR$274</f>
        <v>0</v>
      </c>
      <c r="COW254" s="3">
        <f>[3]DB!$COT$274</f>
        <v>0</v>
      </c>
      <c r="COY254" s="3">
        <f>[3]DB!$COV$274</f>
        <v>0</v>
      </c>
      <c r="CPA254" s="3">
        <f>[3]DB!$COX$274</f>
        <v>0</v>
      </c>
      <c r="CPC254" s="3">
        <f>[3]DB!$COZ$274</f>
        <v>0</v>
      </c>
      <c r="CPE254" s="3">
        <f>[3]DB!$CPB$274</f>
        <v>0</v>
      </c>
      <c r="CPG254" s="3">
        <f>[3]DB!$CPD$274</f>
        <v>0</v>
      </c>
      <c r="CPI254" s="3">
        <f>[3]DB!$CPF$274</f>
        <v>0</v>
      </c>
      <c r="CPK254" s="3">
        <f>[3]DB!$CPH$274</f>
        <v>0</v>
      </c>
      <c r="CPM254" s="3">
        <f>[3]DB!$CPJ$274</f>
        <v>0</v>
      </c>
      <c r="CPO254" s="3">
        <f>[3]DB!$CPL$274</f>
        <v>0</v>
      </c>
      <c r="CPQ254" s="3">
        <f>[3]DB!$CPN$274</f>
        <v>0</v>
      </c>
      <c r="CPS254" s="3">
        <f>[3]DB!$CPP$274</f>
        <v>0</v>
      </c>
      <c r="CPU254" s="3">
        <f>[3]DB!$CPR$274</f>
        <v>0</v>
      </c>
      <c r="CPW254" s="3">
        <f>[3]DB!$CPT$274</f>
        <v>0</v>
      </c>
      <c r="CPY254" s="3">
        <f>[3]DB!$CPV$274</f>
        <v>0</v>
      </c>
      <c r="CQA254" s="3">
        <f>[3]DB!$CPX$274</f>
        <v>0</v>
      </c>
      <c r="CQC254" s="3">
        <f>[3]DB!$CPZ$274</f>
        <v>0</v>
      </c>
      <c r="CQE254" s="3">
        <f>[3]DB!$CQB$274</f>
        <v>0</v>
      </c>
      <c r="CQG254" s="3">
        <f>[3]DB!$CQD$274</f>
        <v>0</v>
      </c>
      <c r="CQI254" s="3">
        <f>[3]DB!$CQF$274</f>
        <v>0</v>
      </c>
      <c r="CQK254" s="3">
        <f>[3]DB!$CQH$274</f>
        <v>0</v>
      </c>
      <c r="CQM254" s="3">
        <f>[3]DB!$CQJ$274</f>
        <v>0</v>
      </c>
      <c r="CQO254" s="3">
        <f>[3]DB!$CQL$274</f>
        <v>0</v>
      </c>
      <c r="CQQ254" s="3">
        <f>[3]DB!$CQN$274</f>
        <v>0</v>
      </c>
      <c r="CQS254" s="3">
        <f>[3]DB!$CQP$274</f>
        <v>0</v>
      </c>
      <c r="CQU254" s="3">
        <f>[3]DB!$CQR$274</f>
        <v>0</v>
      </c>
      <c r="CQW254" s="3">
        <f>[3]DB!$CQT$274</f>
        <v>0</v>
      </c>
      <c r="CQY254" s="3">
        <f>[3]DB!$CQV$274</f>
        <v>0</v>
      </c>
      <c r="CRA254" s="3">
        <f>[3]DB!$CQX$274</f>
        <v>0</v>
      </c>
      <c r="CRC254" s="3">
        <f>[3]DB!$CQZ$274</f>
        <v>0</v>
      </c>
      <c r="CRE254" s="3">
        <f>[3]DB!$CRB$274</f>
        <v>0</v>
      </c>
      <c r="CRG254" s="3">
        <f>[3]DB!$CRD$274</f>
        <v>0</v>
      </c>
    </row>
    <row r="255" spans="2:106 2313:2503" ht="20.100000000000001" customHeight="1" x14ac:dyDescent="0.25">
      <c r="B255" s="168"/>
      <c r="C255" s="783"/>
      <c r="D255" s="787"/>
      <c r="E255" s="788"/>
      <c r="F255" s="186" t="s">
        <v>90</v>
      </c>
      <c r="G255" s="153" t="s">
        <v>92</v>
      </c>
      <c r="H255" s="794">
        <f>[2]DB!$F$230</f>
        <v>1</v>
      </c>
      <c r="I255" s="755"/>
      <c r="J255" s="755">
        <f>[2]DB!$H$230</f>
        <v>0</v>
      </c>
      <c r="K255" s="755"/>
      <c r="L255" s="755">
        <f>[2]DB!$J$230</f>
        <v>2</v>
      </c>
      <c r="M255" s="755"/>
      <c r="N255" s="755">
        <f>[2]DB!$L$230</f>
        <v>0</v>
      </c>
      <c r="O255" s="755"/>
      <c r="P255" s="755">
        <f>[2]DB!$N$230</f>
        <v>0</v>
      </c>
      <c r="Q255" s="755"/>
      <c r="R255" s="755">
        <f>[2]DB!$P$230</f>
        <v>1</v>
      </c>
      <c r="S255" s="755"/>
      <c r="T255" s="755">
        <f>[2]DB!$R$230</f>
        <v>0</v>
      </c>
      <c r="U255" s="755"/>
      <c r="V255" s="755">
        <f>[2]DB!$T$230</f>
        <v>1</v>
      </c>
      <c r="W255" s="755"/>
      <c r="X255" s="755">
        <f>[2]DB!$V$230</f>
        <v>0</v>
      </c>
      <c r="Y255" s="755"/>
      <c r="Z255" s="755">
        <f>[2]DB!$X$230</f>
        <v>1</v>
      </c>
      <c r="AA255" s="755"/>
      <c r="AB255" s="755">
        <f>[2]DB!$Z$230</f>
        <v>0</v>
      </c>
      <c r="AC255" s="755"/>
      <c r="AD255" s="755">
        <f>[2]DB!$AB$230</f>
        <v>0</v>
      </c>
      <c r="AE255" s="755"/>
      <c r="AF255" s="755">
        <f>[2]DB!$AD$230</f>
        <v>2</v>
      </c>
      <c r="AG255" s="755"/>
      <c r="AH255" s="755">
        <f>[2]DB!$AF$230</f>
        <v>0</v>
      </c>
      <c r="AI255" s="755"/>
      <c r="AJ255" s="755">
        <f>[2]DB!$AH$230</f>
        <v>0</v>
      </c>
      <c r="AK255" s="755"/>
      <c r="AL255" s="755">
        <f>[2]DB!$AJ$230</f>
        <v>1</v>
      </c>
      <c r="AM255" s="755"/>
      <c r="AN255" s="755">
        <f>[2]DB!$AL$230</f>
        <v>0</v>
      </c>
      <c r="AO255" s="755"/>
      <c r="AP255" s="755">
        <f>[2]DB!$AN$230</f>
        <v>1</v>
      </c>
      <c r="AQ255" s="755"/>
      <c r="AR255" s="755">
        <f>[2]DB!$AP$230</f>
        <v>0</v>
      </c>
      <c r="AS255" s="755"/>
      <c r="AT255" s="755">
        <f>[2]DB!$AR$230</f>
        <v>0</v>
      </c>
      <c r="AU255" s="755"/>
      <c r="AV255" s="755">
        <f>[2]DB!$AT$230</f>
        <v>2</v>
      </c>
      <c r="AW255" s="755"/>
      <c r="AX255" s="755">
        <f>[2]DB!$AV$230</f>
        <v>0</v>
      </c>
      <c r="AY255" s="755"/>
      <c r="AZ255" s="755">
        <f>[2]DB!$AX$230</f>
        <v>0</v>
      </c>
      <c r="BA255" s="755"/>
      <c r="BB255" s="755">
        <f>[2]DB!$AZ$230</f>
        <v>1</v>
      </c>
      <c r="BC255" s="755"/>
      <c r="BD255" s="755">
        <f>[2]DB!$BB$230</f>
        <v>0</v>
      </c>
      <c r="BE255" s="755"/>
      <c r="BF255" s="755">
        <f>[2]DB!$BD$230</f>
        <v>1</v>
      </c>
      <c r="BG255" s="755"/>
      <c r="BH255" s="755">
        <f>[2]DB!$BF$230</f>
        <v>0</v>
      </c>
      <c r="BI255" s="755"/>
      <c r="BJ255" s="755">
        <f>[2]DB!$BH$230</f>
        <v>0</v>
      </c>
      <c r="BK255" s="755"/>
      <c r="BL255" s="755">
        <f>[2]DB!$BJ$230</f>
        <v>1</v>
      </c>
      <c r="BM255" s="755"/>
      <c r="BN255" s="755">
        <f>[2]DB!$BL$230</f>
        <v>0</v>
      </c>
      <c r="BO255" s="755"/>
      <c r="BP255" s="755">
        <f>[2]DB!$BN$230</f>
        <v>0</v>
      </c>
      <c r="BQ255" s="755"/>
      <c r="BR255" s="755">
        <f>[2]DB!$BP$230</f>
        <v>2</v>
      </c>
      <c r="BS255" s="755"/>
      <c r="BT255" s="755">
        <f>[2]DB!$BR$230</f>
        <v>0</v>
      </c>
      <c r="BU255" s="755"/>
      <c r="BV255" s="755">
        <f>[2]DB!$BT$230</f>
        <v>1</v>
      </c>
      <c r="BW255" s="755"/>
      <c r="BX255" s="755">
        <f>[2]DB!$BV$230</f>
        <v>0</v>
      </c>
      <c r="BY255" s="755"/>
      <c r="BZ255" s="755">
        <f>[2]DB!$BX$230</f>
        <v>1</v>
      </c>
      <c r="CA255" s="755"/>
      <c r="CB255" s="755">
        <f>[2]DB!$BZ$230</f>
        <v>0</v>
      </c>
      <c r="CC255" s="755"/>
      <c r="CD255" s="755">
        <f>[2]DB!$CB$230</f>
        <v>1</v>
      </c>
      <c r="CE255" s="755"/>
      <c r="CF255" s="755">
        <f>[2]DB!$CD$230</f>
        <v>0</v>
      </c>
      <c r="CG255" s="755"/>
      <c r="CH255" s="755">
        <f>[2]DB!$CF$230</f>
        <v>0</v>
      </c>
      <c r="CI255" s="755"/>
      <c r="CJ255" s="755">
        <f>[2]DB!$CH$230</f>
        <v>2</v>
      </c>
      <c r="CK255" s="755"/>
      <c r="CL255" s="755">
        <f>[2]DB!$CJ$230</f>
        <v>0</v>
      </c>
      <c r="CM255" s="755"/>
      <c r="CN255" s="755">
        <f>[2]DB!$CL$230</f>
        <v>0</v>
      </c>
      <c r="CO255" s="755"/>
      <c r="CP255" s="755">
        <f>[2]DB!$CN$230</f>
        <v>0</v>
      </c>
      <c r="CQ255" s="755"/>
      <c r="CR255" s="755">
        <f>[2]DB!$CP$230</f>
        <v>1</v>
      </c>
      <c r="CS255" s="755"/>
      <c r="CT255" s="755">
        <f>[2]DB!$CR$230</f>
        <v>0</v>
      </c>
      <c r="CU255" s="755"/>
      <c r="CV255" s="755">
        <f>[2]DB!$CT$230</f>
        <v>1</v>
      </c>
      <c r="CW255" s="755"/>
      <c r="CX255" s="755">
        <f>[2]DB!$CV$230</f>
        <v>0</v>
      </c>
      <c r="CY255" s="781"/>
      <c r="CZ255" s="173"/>
      <c r="DA255" s="200"/>
      <c r="DB255" s="192"/>
    </row>
    <row r="256" spans="2:106 2313:2503" ht="20.100000000000001" customHeight="1" thickBot="1" x14ac:dyDescent="0.3">
      <c r="B256" s="168"/>
      <c r="C256" s="783"/>
      <c r="D256" s="787"/>
      <c r="E256" s="788"/>
      <c r="F256" s="789" t="s">
        <v>88</v>
      </c>
      <c r="G256" s="790"/>
      <c r="H256" s="752" t="str">
        <f>[2]DB!$F$231</f>
        <v>-</v>
      </c>
      <c r="I256" s="753"/>
      <c r="J256" s="753"/>
      <c r="K256" s="753"/>
      <c r="L256" s="753"/>
      <c r="M256" s="753"/>
      <c r="N256" s="753"/>
      <c r="O256" s="753"/>
      <c r="P256" s="753"/>
      <c r="Q256" s="753"/>
      <c r="R256" s="753"/>
      <c r="S256" s="753"/>
      <c r="T256" s="753"/>
      <c r="U256" s="753"/>
      <c r="V256" s="753"/>
      <c r="W256" s="753"/>
      <c r="X256" s="753"/>
      <c r="Y256" s="753"/>
      <c r="Z256" s="753"/>
      <c r="AA256" s="753"/>
      <c r="AB256" s="753"/>
      <c r="AC256" s="753"/>
      <c r="AD256" s="753"/>
      <c r="AE256" s="753"/>
      <c r="AF256" s="753"/>
      <c r="AG256" s="753"/>
      <c r="AH256" s="753"/>
      <c r="AI256" s="753"/>
      <c r="AJ256" s="753"/>
      <c r="AK256" s="753"/>
      <c r="AL256" s="753"/>
      <c r="AM256" s="753"/>
      <c r="AN256" s="753"/>
      <c r="AO256" s="753"/>
      <c r="AP256" s="753"/>
      <c r="AQ256" s="753"/>
      <c r="AR256" s="753"/>
      <c r="AS256" s="753"/>
      <c r="AT256" s="753"/>
      <c r="AU256" s="753"/>
      <c r="AV256" s="753"/>
      <c r="AW256" s="753"/>
      <c r="AX256" s="753"/>
      <c r="AY256" s="753"/>
      <c r="AZ256" s="753"/>
      <c r="BA256" s="753"/>
      <c r="BB256" s="753"/>
      <c r="BC256" s="753"/>
      <c r="BD256" s="753"/>
      <c r="BE256" s="753"/>
      <c r="BF256" s="753"/>
      <c r="BG256" s="753"/>
      <c r="BH256" s="753"/>
      <c r="BI256" s="753"/>
      <c r="BJ256" s="753"/>
      <c r="BK256" s="753"/>
      <c r="BL256" s="753"/>
      <c r="BM256" s="753"/>
      <c r="BN256" s="753"/>
      <c r="BO256" s="753"/>
      <c r="BP256" s="753"/>
      <c r="BQ256" s="753"/>
      <c r="BR256" s="753"/>
      <c r="BS256" s="753"/>
      <c r="BT256" s="753"/>
      <c r="BU256" s="753"/>
      <c r="BV256" s="753"/>
      <c r="BW256" s="753"/>
      <c r="BX256" s="753"/>
      <c r="BY256" s="753"/>
      <c r="BZ256" s="753"/>
      <c r="CA256" s="753"/>
      <c r="CB256" s="753"/>
      <c r="CC256" s="753"/>
      <c r="CD256" s="753"/>
      <c r="CE256" s="753"/>
      <c r="CF256" s="753"/>
      <c r="CG256" s="753"/>
      <c r="CH256" s="753"/>
      <c r="CI256" s="753"/>
      <c r="CJ256" s="753"/>
      <c r="CK256" s="753"/>
      <c r="CL256" s="753"/>
      <c r="CM256" s="753"/>
      <c r="CN256" s="753"/>
      <c r="CO256" s="753"/>
      <c r="CP256" s="753"/>
      <c r="CQ256" s="753"/>
      <c r="CR256" s="753"/>
      <c r="CS256" s="753"/>
      <c r="CT256" s="753"/>
      <c r="CU256" s="753"/>
      <c r="CV256" s="753"/>
      <c r="CW256" s="753"/>
      <c r="CX256" s="753"/>
      <c r="CY256" s="753"/>
      <c r="CZ256" s="754"/>
      <c r="DA256" s="200"/>
      <c r="DB256" s="192"/>
    </row>
    <row r="257" spans="2:106 2505:2695" ht="20.100000000000001" customHeight="1" x14ac:dyDescent="0.25">
      <c r="B257" s="168"/>
      <c r="C257" s="783"/>
      <c r="D257" s="787" t="s">
        <v>77</v>
      </c>
      <c r="E257" s="791"/>
      <c r="F257" s="182" t="s">
        <v>78</v>
      </c>
      <c r="G257" s="154" t="str">
        <f>[2]DB!$E$232</f>
        <v>UNDER REPAIR</v>
      </c>
      <c r="H257" s="220">
        <f>[2]DB!$F$232</f>
        <v>0</v>
      </c>
      <c r="I257" s="220">
        <f>[2]DB!$G$232</f>
        <v>0</v>
      </c>
      <c r="J257" s="220">
        <f>[2]DB!$H$232</f>
        <v>0</v>
      </c>
      <c r="K257" s="220">
        <f>[2]DB!$I$232</f>
        <v>0</v>
      </c>
      <c r="L257" s="220">
        <f>[2]DB!$J$232</f>
        <v>0</v>
      </c>
      <c r="M257" s="220">
        <f>[2]DB!$K$232</f>
        <v>0</v>
      </c>
      <c r="N257" s="220">
        <f>[2]DB!$L$232</f>
        <v>0</v>
      </c>
      <c r="O257" s="220">
        <f>[2]DB!$M$232</f>
        <v>0</v>
      </c>
      <c r="P257" s="220">
        <f>[2]DB!$N$232</f>
        <v>0</v>
      </c>
      <c r="Q257" s="220">
        <f>[2]DB!$O$232</f>
        <v>0</v>
      </c>
      <c r="R257" s="220">
        <f>[2]DB!$P$232</f>
        <v>0</v>
      </c>
      <c r="S257" s="220">
        <f>[2]DB!$Q$232</f>
        <v>0</v>
      </c>
      <c r="T257" s="220">
        <f>[2]DB!$R$232</f>
        <v>0</v>
      </c>
      <c r="U257" s="220">
        <f>[2]DB!$S$232</f>
        <v>0</v>
      </c>
      <c r="V257" s="220">
        <f>[2]DB!$T$232</f>
        <v>0</v>
      </c>
      <c r="W257" s="220">
        <f>[2]DB!$U$232</f>
        <v>0</v>
      </c>
      <c r="X257" s="220">
        <f>[2]DB!$V$232</f>
        <v>0</v>
      </c>
      <c r="Y257" s="220">
        <f>[2]DB!$W$232</f>
        <v>0</v>
      </c>
      <c r="Z257" s="220">
        <f>[2]DB!$X$232</f>
        <v>0</v>
      </c>
      <c r="AA257" s="220">
        <f>[2]DB!$Y$232</f>
        <v>0</v>
      </c>
      <c r="AB257" s="220">
        <f>[2]DB!$Z$232</f>
        <v>0</v>
      </c>
      <c r="AC257" s="220">
        <f>[2]DB!$AA$232</f>
        <v>0</v>
      </c>
      <c r="AD257" s="220">
        <f>[2]DB!$AB$232</f>
        <v>0</v>
      </c>
      <c r="AE257" s="220">
        <f>[2]DB!$AC$232</f>
        <v>0</v>
      </c>
      <c r="AF257" s="220">
        <f>[2]DB!$AD$232</f>
        <v>0</v>
      </c>
      <c r="AG257" s="220">
        <f>[2]DB!$AE$232</f>
        <v>0</v>
      </c>
      <c r="AH257" s="220">
        <f>[2]DB!$AF$232</f>
        <v>0</v>
      </c>
      <c r="AI257" s="220">
        <f>[2]DB!$AG$232</f>
        <v>0</v>
      </c>
      <c r="AJ257" s="220">
        <f>[2]DB!$AH$232</f>
        <v>0</v>
      </c>
      <c r="AK257" s="220">
        <f>[2]DB!$AI$232</f>
        <v>0</v>
      </c>
      <c r="AL257" s="220">
        <f>[2]DB!$AJ$232</f>
        <v>0</v>
      </c>
      <c r="AM257" s="220">
        <f>[2]DB!$AK$232</f>
        <v>0</v>
      </c>
      <c r="AN257" s="220">
        <f>[2]DB!$AL$232</f>
        <v>0</v>
      </c>
      <c r="AO257" s="220">
        <f>[2]DB!$AM$232</f>
        <v>0</v>
      </c>
      <c r="AP257" s="220">
        <f>[2]DB!$AN$232</f>
        <v>0</v>
      </c>
      <c r="AQ257" s="220">
        <f>[2]DB!$AO$232</f>
        <v>0</v>
      </c>
      <c r="AR257" s="220">
        <f>[2]DB!$AP$232</f>
        <v>0</v>
      </c>
      <c r="AS257" s="220">
        <f>[2]DB!$AQ$232</f>
        <v>0</v>
      </c>
      <c r="AT257" s="220">
        <f>[2]DB!$AR$232</f>
        <v>0</v>
      </c>
      <c r="AU257" s="220">
        <f>[2]DB!$AS$232</f>
        <v>0</v>
      </c>
      <c r="AV257" s="220">
        <f>[2]DB!$AT$232</f>
        <v>0</v>
      </c>
      <c r="AW257" s="220">
        <f>[2]DB!$AU$232</f>
        <v>0</v>
      </c>
      <c r="AX257" s="220">
        <f>[2]DB!$AV$232</f>
        <v>0</v>
      </c>
      <c r="AY257" s="220">
        <f>[2]DB!$AW$232</f>
        <v>0</v>
      </c>
      <c r="AZ257" s="220">
        <f>[2]DB!$AX$232</f>
        <v>0</v>
      </c>
      <c r="BA257" s="220">
        <f>[2]DB!$AY$232</f>
        <v>0</v>
      </c>
      <c r="BB257" s="220">
        <f>[2]DB!$AZ$232</f>
        <v>0</v>
      </c>
      <c r="BC257" s="220">
        <f>[2]DB!$BA$232</f>
        <v>0</v>
      </c>
      <c r="BD257" s="220">
        <f>[2]DB!$BB$232</f>
        <v>0</v>
      </c>
      <c r="BE257" s="220">
        <f>[2]DB!$BC$232</f>
        <v>0</v>
      </c>
      <c r="BF257" s="220">
        <f>[2]DB!$BD$232</f>
        <v>0</v>
      </c>
      <c r="BG257" s="220">
        <f>[2]DB!$BE$232</f>
        <v>0</v>
      </c>
      <c r="BH257" s="220">
        <f>[2]DB!$BF$232</f>
        <v>0</v>
      </c>
      <c r="BI257" s="220">
        <f>[2]DB!$BG$232</f>
        <v>0</v>
      </c>
      <c r="BJ257" s="220">
        <f>[2]DB!$BH$232</f>
        <v>0</v>
      </c>
      <c r="BK257" s="220">
        <f>[2]DB!$BI$232</f>
        <v>0</v>
      </c>
      <c r="BL257" s="220">
        <f>[2]DB!$BJ$232</f>
        <v>0</v>
      </c>
      <c r="BM257" s="220">
        <f>[2]DB!$BK$232</f>
        <v>0</v>
      </c>
      <c r="BN257" s="220">
        <f>[2]DB!$BL$232</f>
        <v>0</v>
      </c>
      <c r="BO257" s="220">
        <f>[2]DB!$BM$232</f>
        <v>0</v>
      </c>
      <c r="BP257" s="220">
        <f>[2]DB!$BN$232</f>
        <v>0</v>
      </c>
      <c r="BQ257" s="220">
        <f>[2]DB!$BO$232</f>
        <v>0</v>
      </c>
      <c r="BR257" s="220">
        <f>[2]DB!$BP$232</f>
        <v>0</v>
      </c>
      <c r="BS257" s="220">
        <f>[2]DB!$BQ$232</f>
        <v>0</v>
      </c>
      <c r="BT257" s="220">
        <f>[2]DB!$BR$232</f>
        <v>0</v>
      </c>
      <c r="BU257" s="220">
        <f>[2]DB!$BS$232</f>
        <v>0</v>
      </c>
      <c r="BV257" s="220">
        <f>[2]DB!$BT$232</f>
        <v>0</v>
      </c>
      <c r="BW257" s="220">
        <f>[2]DB!$BU$232</f>
        <v>0</v>
      </c>
      <c r="BX257" s="220">
        <f>[2]DB!$BV$232</f>
        <v>0</v>
      </c>
      <c r="BY257" s="220">
        <f>[2]DB!$BW$232</f>
        <v>0</v>
      </c>
      <c r="BZ257" s="220">
        <f>[2]DB!$BX$232</f>
        <v>0</v>
      </c>
      <c r="CA257" s="220">
        <f>[2]DB!$BY$232</f>
        <v>0</v>
      </c>
      <c r="CB257" s="220">
        <f>[2]DB!$BZ$232</f>
        <v>0</v>
      </c>
      <c r="CC257" s="220">
        <f>[2]DB!$CA$232</f>
        <v>0</v>
      </c>
      <c r="CD257" s="220">
        <f>[2]DB!$CB$232</f>
        <v>0</v>
      </c>
      <c r="CE257" s="220">
        <f>[2]DB!$CC$232</f>
        <v>0</v>
      </c>
      <c r="CF257" s="220">
        <f>[2]DB!$CD$232</f>
        <v>0</v>
      </c>
      <c r="CG257" s="220">
        <f>[2]DB!$CE$232</f>
        <v>0</v>
      </c>
      <c r="CH257" s="220">
        <f>[2]DB!$CF$232</f>
        <v>0</v>
      </c>
      <c r="CI257" s="220">
        <f>[2]DB!$CG$232</f>
        <v>0</v>
      </c>
      <c r="CJ257" s="220">
        <f>[2]DB!$CH$232</f>
        <v>0</v>
      </c>
      <c r="CK257" s="220">
        <f>[2]DB!$CI$232</f>
        <v>0</v>
      </c>
      <c r="CL257" s="220">
        <f>[2]DB!$CJ$232</f>
        <v>0</v>
      </c>
      <c r="CM257" s="220">
        <f>[2]DB!$CK$232</f>
        <v>0</v>
      </c>
      <c r="CN257" s="220">
        <f>[2]DB!$CL$232</f>
        <v>0</v>
      </c>
      <c r="CO257" s="220">
        <f>[2]DB!$CM$232</f>
        <v>0</v>
      </c>
      <c r="CP257" s="220">
        <f>[2]DB!$CN$232</f>
        <v>0</v>
      </c>
      <c r="CQ257" s="220">
        <f>[2]DB!$CO$232</f>
        <v>0</v>
      </c>
      <c r="CR257" s="220">
        <f>[2]DB!$CP$232</f>
        <v>0</v>
      </c>
      <c r="CS257" s="220">
        <f>[2]DB!$CQ$232</f>
        <v>0</v>
      </c>
      <c r="CT257" s="220">
        <f>[2]DB!$CR$232</f>
        <v>0</v>
      </c>
      <c r="CU257" s="220">
        <f>[2]DB!$CS$232</f>
        <v>0</v>
      </c>
      <c r="CV257" s="220">
        <f>[2]DB!$CT$232</f>
        <v>0</v>
      </c>
      <c r="CW257" s="220">
        <f>[2]DB!$CU$232</f>
        <v>0</v>
      </c>
      <c r="CX257" s="220">
        <f>[2]DB!$CV$232</f>
        <v>0</v>
      </c>
      <c r="CY257" s="221">
        <f>[2]DB!$CW$232</f>
        <v>0</v>
      </c>
      <c r="CZ257" s="222"/>
      <c r="DA257" s="200"/>
      <c r="DB257" s="192"/>
    </row>
    <row r="258" spans="2:106 2505:2695" ht="20.100000000000001" customHeight="1" x14ac:dyDescent="0.25">
      <c r="B258" s="168"/>
      <c r="C258" s="783"/>
      <c r="D258" s="787"/>
      <c r="E258" s="791"/>
      <c r="F258" s="183" t="s">
        <v>79</v>
      </c>
      <c r="G258" s="155" t="str">
        <f>[2]DB!$E$233</f>
        <v>OPERATING</v>
      </c>
      <c r="H258" s="162" t="str">
        <f>[2]DB!$F$233</f>
        <v>s</v>
      </c>
      <c r="I258" s="163" t="str">
        <f>[2]DB!$G$233</f>
        <v>s</v>
      </c>
      <c r="J258" s="163" t="str">
        <f>[2]DB!$H$233</f>
        <v>s</v>
      </c>
      <c r="K258" s="163">
        <f>[2]DB!$I$233</f>
        <v>0</v>
      </c>
      <c r="L258" s="163" t="str">
        <f>[2]DB!$J$233</f>
        <v>c</v>
      </c>
      <c r="M258" s="163" t="str">
        <f>[2]DB!$K$233</f>
        <v>c</v>
      </c>
      <c r="N258" s="163" t="str">
        <f>[2]DB!$L$233</f>
        <v>c</v>
      </c>
      <c r="O258" s="163" t="str">
        <f>[2]DB!$M$233</f>
        <v>c</v>
      </c>
      <c r="P258" s="163">
        <f>[2]DB!$N$233</f>
        <v>0</v>
      </c>
      <c r="Q258" s="163">
        <f>[2]DB!$O$233</f>
        <v>0</v>
      </c>
      <c r="R258" s="163">
        <f>[2]DB!$P$233</f>
        <v>0</v>
      </c>
      <c r="S258" s="163">
        <f>[2]DB!$Q$233</f>
        <v>0</v>
      </c>
      <c r="T258" s="163">
        <f>[2]DB!$R$233</f>
        <v>0</v>
      </c>
      <c r="U258" s="163">
        <f>[2]DB!$S$233</f>
        <v>0</v>
      </c>
      <c r="V258" s="163" t="str">
        <f>[2]DB!$T$233</f>
        <v>c</v>
      </c>
      <c r="W258" s="163" t="str">
        <f>[2]DB!$U$233</f>
        <v>c</v>
      </c>
      <c r="X258" s="163" t="str">
        <f>[2]DB!$V$233</f>
        <v>c</v>
      </c>
      <c r="Y258" s="163" t="str">
        <f>[2]DB!$W$233</f>
        <v>c</v>
      </c>
      <c r="Z258" s="163" t="str">
        <f>[2]DB!$X$233</f>
        <v>c</v>
      </c>
      <c r="AA258" s="163" t="str">
        <f>[2]DB!$Y$233</f>
        <v>c</v>
      </c>
      <c r="AB258" s="163" t="str">
        <f>[2]DB!$Z$233</f>
        <v>c</v>
      </c>
      <c r="AC258" s="163" t="str">
        <f>[2]DB!$AA$233</f>
        <v>c</v>
      </c>
      <c r="AD258" s="163" t="str">
        <f>[2]DB!$AB$233</f>
        <v>c</v>
      </c>
      <c r="AE258" s="163" t="str">
        <f>[2]DB!$AC$233</f>
        <v>c</v>
      </c>
      <c r="AF258" s="163" t="str">
        <f>[2]DB!$AD$233</f>
        <v>c</v>
      </c>
      <c r="AG258" s="163" t="str">
        <f>[2]DB!$AE$233</f>
        <v>c</v>
      </c>
      <c r="AH258" s="163">
        <f>[2]DB!$AF$233</f>
        <v>0</v>
      </c>
      <c r="AI258" s="163">
        <f>[2]DB!$AG$233</f>
        <v>0</v>
      </c>
      <c r="AJ258" s="163">
        <f>[2]DB!$AH$233</f>
        <v>0</v>
      </c>
      <c r="AK258" s="163">
        <f>[2]DB!$AI$233</f>
        <v>0</v>
      </c>
      <c r="AL258" s="163">
        <f>[2]DB!$AJ$233</f>
        <v>0</v>
      </c>
      <c r="AM258" s="163">
        <f>[2]DB!$AK$233</f>
        <v>0</v>
      </c>
      <c r="AN258" s="163">
        <f>[2]DB!$AL$233</f>
        <v>0</v>
      </c>
      <c r="AO258" s="163">
        <f>[2]DB!$AM$233</f>
        <v>0</v>
      </c>
      <c r="AP258" s="163">
        <f>[2]DB!$AN$233</f>
        <v>0</v>
      </c>
      <c r="AQ258" s="163">
        <f>[2]DB!$AO$233</f>
        <v>0</v>
      </c>
      <c r="AR258" s="163">
        <f>[2]DB!$AP$233</f>
        <v>0</v>
      </c>
      <c r="AS258" s="163">
        <f>[2]DB!$AQ$233</f>
        <v>0</v>
      </c>
      <c r="AT258" s="163">
        <f>[2]DB!$AR$233</f>
        <v>0</v>
      </c>
      <c r="AU258" s="163">
        <f>[2]DB!$AS$233</f>
        <v>0</v>
      </c>
      <c r="AV258" s="163">
        <f>[2]DB!$AT$233</f>
        <v>0</v>
      </c>
      <c r="AW258" s="163">
        <f>[2]DB!$AU$233</f>
        <v>0</v>
      </c>
      <c r="AX258" s="163">
        <f>[2]DB!$AV$233</f>
        <v>0</v>
      </c>
      <c r="AY258" s="163">
        <f>[2]DB!$AW$233</f>
        <v>0</v>
      </c>
      <c r="AZ258" s="163">
        <f>[2]DB!$AX$233</f>
        <v>0</v>
      </c>
      <c r="BA258" s="163" t="str">
        <f>[2]DB!$AY$233</f>
        <v>s</v>
      </c>
      <c r="BB258" s="163" t="str">
        <f>[2]DB!$AZ$233</f>
        <v>s</v>
      </c>
      <c r="BC258" s="163" t="str">
        <f>[2]DB!$BA$233</f>
        <v>s</v>
      </c>
      <c r="BD258" s="163" t="str">
        <f>[2]DB!$BB$233</f>
        <v>s</v>
      </c>
      <c r="BE258" s="163">
        <f>[2]DB!$BC$233</f>
        <v>0</v>
      </c>
      <c r="BF258" s="163" t="str">
        <f>[2]DB!$BD$233</f>
        <v>s</v>
      </c>
      <c r="BG258" s="163" t="str">
        <f>[2]DB!$BE$233</f>
        <v>s</v>
      </c>
      <c r="BH258" s="163" t="str">
        <f>[2]DB!$BF$233</f>
        <v>s</v>
      </c>
      <c r="BI258" s="163">
        <f>[2]DB!$BG$233</f>
        <v>0</v>
      </c>
      <c r="BJ258" s="163" t="str">
        <f>[2]DB!$BH$233</f>
        <v>s</v>
      </c>
      <c r="BK258" s="163" t="str">
        <f>[2]DB!$BI$233</f>
        <v>s</v>
      </c>
      <c r="BL258" s="163" t="str">
        <f>[2]DB!$BJ$233</f>
        <v>s</v>
      </c>
      <c r="BM258" s="163">
        <f>[2]DB!$BK$233</f>
        <v>0</v>
      </c>
      <c r="BN258" s="163" t="str">
        <f>[2]DB!$BL$233</f>
        <v>s</v>
      </c>
      <c r="BO258" s="163" t="str">
        <f>[2]DB!$BM$233</f>
        <v>s</v>
      </c>
      <c r="BP258" s="163" t="str">
        <f>[2]DB!$BN$233</f>
        <v>s</v>
      </c>
      <c r="BQ258" s="163">
        <f>[2]DB!$BO$233</f>
        <v>0</v>
      </c>
      <c r="BR258" s="163">
        <f>[2]DB!$BP$233</f>
        <v>0</v>
      </c>
      <c r="BS258" s="163" t="str">
        <f>[2]DB!$BQ$233</f>
        <v>c</v>
      </c>
      <c r="BT258" s="163" t="str">
        <f>[2]DB!$BR$233</f>
        <v>c</v>
      </c>
      <c r="BU258" s="163" t="str">
        <f>[2]DB!$BS$233</f>
        <v>c</v>
      </c>
      <c r="BV258" s="163" t="str">
        <f>[2]DB!$BT$233</f>
        <v>c</v>
      </c>
      <c r="BW258" s="163" t="str">
        <f>[2]DB!$BU$233</f>
        <v>c</v>
      </c>
      <c r="BX258" s="163" t="str">
        <f>[2]DB!$BV$233</f>
        <v>c</v>
      </c>
      <c r="BY258" s="163" t="str">
        <f>[2]DB!$BW$233</f>
        <v>c</v>
      </c>
      <c r="BZ258" s="163" t="str">
        <f>[2]DB!$BX$233</f>
        <v>c</v>
      </c>
      <c r="CA258" s="163" t="str">
        <f>[2]DB!$BY$233</f>
        <v>c</v>
      </c>
      <c r="CB258" s="163" t="str">
        <f>[2]DB!$BZ$233</f>
        <v>c</v>
      </c>
      <c r="CC258" s="163" t="str">
        <f>[2]DB!$CA$233</f>
        <v>c</v>
      </c>
      <c r="CD258" s="163" t="str">
        <f>[2]DB!$CB$233</f>
        <v>c</v>
      </c>
      <c r="CE258" s="163" t="str">
        <f>[2]DB!$CC$233</f>
        <v>c</v>
      </c>
      <c r="CF258" s="163" t="str">
        <f>[2]DB!$CD$233</f>
        <v>c</v>
      </c>
      <c r="CG258" s="163" t="str">
        <f>[2]DB!$CE$233</f>
        <v>c</v>
      </c>
      <c r="CH258" s="163" t="str">
        <f>[2]DB!$CF$233</f>
        <v>c</v>
      </c>
      <c r="CI258" s="163">
        <f>[2]DB!$CG$233</f>
        <v>0</v>
      </c>
      <c r="CJ258" s="163">
        <f>[2]DB!$CH$233</f>
        <v>0</v>
      </c>
      <c r="CK258" s="163">
        <f>[2]DB!$CI$233</f>
        <v>0</v>
      </c>
      <c r="CL258" s="163">
        <f>[2]DB!$CJ$233</f>
        <v>0</v>
      </c>
      <c r="CM258" s="163">
        <f>[2]DB!$CK$233</f>
        <v>0</v>
      </c>
      <c r="CN258" s="163">
        <f>[2]DB!$CL$233</f>
        <v>0</v>
      </c>
      <c r="CO258" s="163">
        <f>[2]DB!$CM$233</f>
        <v>0</v>
      </c>
      <c r="CP258" s="163">
        <f>[2]DB!$CN$233</f>
        <v>0</v>
      </c>
      <c r="CQ258" s="163">
        <f>[2]DB!$CO$233</f>
        <v>0</v>
      </c>
      <c r="CR258" s="163">
        <f>[2]DB!$CP$233</f>
        <v>0</v>
      </c>
      <c r="CS258" s="163">
        <f>[2]DB!$CQ$233</f>
        <v>0</v>
      </c>
      <c r="CT258" s="163">
        <f>[2]DB!$CR$233</f>
        <v>0</v>
      </c>
      <c r="CU258" s="163">
        <f>[2]DB!$CS$233</f>
        <v>0</v>
      </c>
      <c r="CV258" s="163">
        <f>[2]DB!$CT$233</f>
        <v>0</v>
      </c>
      <c r="CW258" s="163">
        <f>[2]DB!$CU$233</f>
        <v>0</v>
      </c>
      <c r="CX258" s="163">
        <f>[2]DB!$CV$233</f>
        <v>0</v>
      </c>
      <c r="CY258" s="169">
        <f>[2]DB!$CW$233</f>
        <v>0</v>
      </c>
      <c r="CZ258" s="174"/>
      <c r="DA258" s="200"/>
      <c r="DB258" s="192"/>
    </row>
    <row r="259" spans="2:106 2505:2695" ht="20.100000000000001" customHeight="1" x14ac:dyDescent="0.25">
      <c r="B259" s="168"/>
      <c r="C259" s="783"/>
      <c r="D259" s="787"/>
      <c r="E259" s="791"/>
      <c r="F259" s="183" t="s">
        <v>80</v>
      </c>
      <c r="G259" s="155" t="str">
        <f>[2]DB!$E$234</f>
        <v>OPERATING</v>
      </c>
      <c r="H259" s="162" t="str">
        <f>[2]DB!$F$234</f>
        <v>c</v>
      </c>
      <c r="I259" s="163" t="str">
        <f>[2]DB!$G$234</f>
        <v>c</v>
      </c>
      <c r="J259" s="163" t="str">
        <f>[2]DB!$H$234</f>
        <v>c</v>
      </c>
      <c r="K259" s="163" t="str">
        <f>[2]DB!$I$234</f>
        <v>c</v>
      </c>
      <c r="L259" s="163" t="str">
        <f>[2]DB!$J$234</f>
        <v>c</v>
      </c>
      <c r="M259" s="163" t="str">
        <f>[2]DB!$K$234</f>
        <v>c</v>
      </c>
      <c r="N259" s="163" t="str">
        <f>[2]DB!$L$234</f>
        <v>c</v>
      </c>
      <c r="O259" s="163" t="str">
        <f>[2]DB!$M$234</f>
        <v>c</v>
      </c>
      <c r="P259" s="163" t="str">
        <f>[2]DB!$N$234</f>
        <v>c</v>
      </c>
      <c r="Q259" s="163" t="str">
        <f>[2]DB!$O$234</f>
        <v>c</v>
      </c>
      <c r="R259" s="163" t="str">
        <f>[2]DB!$P$234</f>
        <v>c</v>
      </c>
      <c r="S259" s="163" t="str">
        <f>[2]DB!$Q$234</f>
        <v>c</v>
      </c>
      <c r="T259" s="163" t="str">
        <f>[2]DB!$R$234</f>
        <v>c</v>
      </c>
      <c r="U259" s="163">
        <f>[2]DB!$S$234</f>
        <v>0</v>
      </c>
      <c r="V259" s="163">
        <f>[2]DB!$T$234</f>
        <v>0</v>
      </c>
      <c r="W259" s="163">
        <f>[2]DB!$U$234</f>
        <v>0</v>
      </c>
      <c r="X259" s="163">
        <f>[2]DB!$V$234</f>
        <v>0</v>
      </c>
      <c r="Y259" s="163">
        <f>[2]DB!$W$234</f>
        <v>0</v>
      </c>
      <c r="Z259" s="163">
        <f>[2]DB!$X$234</f>
        <v>0</v>
      </c>
      <c r="AA259" s="163">
        <f>[2]DB!$Y$234</f>
        <v>0</v>
      </c>
      <c r="AB259" s="163">
        <f>[2]DB!$Z$234</f>
        <v>0</v>
      </c>
      <c r="AC259" s="163">
        <f>[2]DB!$AA$234</f>
        <v>0</v>
      </c>
      <c r="AD259" s="163">
        <f>[2]DB!$AB$234</f>
        <v>0</v>
      </c>
      <c r="AE259" s="163">
        <f>[2]DB!$AC$234</f>
        <v>0</v>
      </c>
      <c r="AF259" s="163">
        <f>[2]DB!$AD$234</f>
        <v>0</v>
      </c>
      <c r="AG259" s="163">
        <f>[2]DB!$AE$234</f>
        <v>0</v>
      </c>
      <c r="AH259" s="163">
        <f>[2]DB!$AF$234</f>
        <v>0</v>
      </c>
      <c r="AI259" s="163">
        <f>[2]DB!$AG$234</f>
        <v>0</v>
      </c>
      <c r="AJ259" s="163" t="str">
        <f>[2]DB!$AH$234</f>
        <v>s</v>
      </c>
      <c r="AK259" s="163" t="str">
        <f>[2]DB!$AI$234</f>
        <v>s</v>
      </c>
      <c r="AL259" s="163" t="str">
        <f>[2]DB!$AJ$234</f>
        <v>s</v>
      </c>
      <c r="AM259" s="163" t="str">
        <f>[2]DB!$AK$234</f>
        <v>s</v>
      </c>
      <c r="AN259" s="163">
        <f>[2]DB!$AL$234</f>
        <v>0</v>
      </c>
      <c r="AO259" s="163" t="str">
        <f>[2]DB!$AM$234</f>
        <v>s</v>
      </c>
      <c r="AP259" s="163" t="str">
        <f>[2]DB!$AN$234</f>
        <v>s</v>
      </c>
      <c r="AQ259" s="163" t="str">
        <f>[2]DB!$AO$234</f>
        <v>s</v>
      </c>
      <c r="AR259" s="163">
        <f>[2]DB!$AP$234</f>
        <v>0</v>
      </c>
      <c r="AS259" s="163" t="str">
        <f>[2]DB!$AQ$234</f>
        <v>s</v>
      </c>
      <c r="AT259" s="163" t="str">
        <f>[2]DB!$AR$234</f>
        <v>s</v>
      </c>
      <c r="AU259" s="163" t="str">
        <f>[2]DB!$AS$234</f>
        <v>s</v>
      </c>
      <c r="AV259" s="163">
        <f>[2]DB!$AT$234</f>
        <v>0</v>
      </c>
      <c r="AW259" s="163">
        <f>[2]DB!$AU$234</f>
        <v>0</v>
      </c>
      <c r="AX259" s="163" t="str">
        <f>[2]DB!$AV$234</f>
        <v>c</v>
      </c>
      <c r="AY259" s="163" t="str">
        <f>[2]DB!$AW$234</f>
        <v>c</v>
      </c>
      <c r="AZ259" s="163" t="str">
        <f>[2]DB!$AX$234</f>
        <v>c</v>
      </c>
      <c r="BA259" s="163" t="str">
        <f>[2]DB!$AY$234</f>
        <v>c</v>
      </c>
      <c r="BB259" s="163" t="str">
        <f>[2]DB!$AZ$234</f>
        <v>c</v>
      </c>
      <c r="BC259" s="163" t="str">
        <f>[2]DB!$BA$234</f>
        <v>c</v>
      </c>
      <c r="BD259" s="163" t="str">
        <f>[2]DB!$BB$234</f>
        <v>c</v>
      </c>
      <c r="BE259" s="163" t="str">
        <f>[2]DB!$BC$234</f>
        <v>c</v>
      </c>
      <c r="BF259" s="163" t="str">
        <f>[2]DB!$BD$234</f>
        <v>c</v>
      </c>
      <c r="BG259" s="163" t="str">
        <f>[2]DB!$BE$234</f>
        <v>c</v>
      </c>
      <c r="BH259" s="163" t="str">
        <f>[2]DB!$BF$234</f>
        <v>c</v>
      </c>
      <c r="BI259" s="163" t="str">
        <f>[2]DB!$BG$234</f>
        <v>c</v>
      </c>
      <c r="BJ259" s="163" t="str">
        <f>[2]DB!$BH$234</f>
        <v>c</v>
      </c>
      <c r="BK259" s="163" t="str">
        <f>[2]DB!$BI$234</f>
        <v>c</v>
      </c>
      <c r="BL259" s="163" t="str">
        <f>[2]DB!$BJ$234</f>
        <v>c</v>
      </c>
      <c r="BM259" s="163" t="str">
        <f>[2]DB!$BK$234</f>
        <v>c</v>
      </c>
      <c r="BN259" s="163">
        <f>[2]DB!$BL$234</f>
        <v>0</v>
      </c>
      <c r="BO259" s="163">
        <f>[2]DB!$BM$234</f>
        <v>0</v>
      </c>
      <c r="BP259" s="163">
        <f>[2]DB!$BN$234</f>
        <v>0</v>
      </c>
      <c r="BQ259" s="163">
        <f>[2]DB!$BO$234</f>
        <v>0</v>
      </c>
      <c r="BR259" s="163">
        <f>[2]DB!$BP$234</f>
        <v>0</v>
      </c>
      <c r="BS259" s="163">
        <f>[2]DB!$BQ$234</f>
        <v>0</v>
      </c>
      <c r="BT259" s="163">
        <f>[2]DB!$BR$234</f>
        <v>0</v>
      </c>
      <c r="BU259" s="163">
        <f>[2]DB!$BS$234</f>
        <v>0</v>
      </c>
      <c r="BV259" s="163">
        <f>[2]DB!$BT$234</f>
        <v>0</v>
      </c>
      <c r="BW259" s="163">
        <f>[2]DB!$BU$234</f>
        <v>0</v>
      </c>
      <c r="BX259" s="163">
        <f>[2]DB!$BV$234</f>
        <v>0</v>
      </c>
      <c r="BY259" s="163">
        <f>[2]DB!$BW$234</f>
        <v>0</v>
      </c>
      <c r="BZ259" s="163">
        <f>[2]DB!$BX$234</f>
        <v>0</v>
      </c>
      <c r="CA259" s="163">
        <f>[2]DB!$BY$234</f>
        <v>0</v>
      </c>
      <c r="CB259" s="163">
        <f>[2]DB!$BZ$234</f>
        <v>0</v>
      </c>
      <c r="CC259" s="163">
        <f>[2]DB!$CA$234</f>
        <v>0</v>
      </c>
      <c r="CD259" s="163">
        <f>[2]DB!$CB$234</f>
        <v>0</v>
      </c>
      <c r="CE259" s="163">
        <f>[2]DB!$CC$234</f>
        <v>0</v>
      </c>
      <c r="CF259" s="163">
        <f>[2]DB!$CD$234</f>
        <v>0</v>
      </c>
      <c r="CG259" s="163">
        <f>[2]DB!$CE$234</f>
        <v>0</v>
      </c>
      <c r="CH259" s="163">
        <f>[2]DB!$CF$234</f>
        <v>0</v>
      </c>
      <c r="CI259" s="163">
        <f>[2]DB!$CG$234</f>
        <v>0</v>
      </c>
      <c r="CJ259" s="163">
        <f>[2]DB!$CH$234</f>
        <v>0</v>
      </c>
      <c r="CK259" s="163">
        <f>[2]DB!$CI$234</f>
        <v>0</v>
      </c>
      <c r="CL259" s="163" t="str">
        <f>[2]DB!$CJ$234</f>
        <v>s</v>
      </c>
      <c r="CM259" s="163" t="str">
        <f>[2]DB!$CK$234</f>
        <v>s</v>
      </c>
      <c r="CN259" s="163" t="str">
        <f>[2]DB!$CL$234</f>
        <v>s</v>
      </c>
      <c r="CO259" s="163" t="str">
        <f>[2]DB!$CM$234</f>
        <v>s</v>
      </c>
      <c r="CP259" s="163">
        <f>[2]DB!$CN$234</f>
        <v>0</v>
      </c>
      <c r="CQ259" s="163" t="str">
        <f>[2]DB!$CO$234</f>
        <v>s</v>
      </c>
      <c r="CR259" s="163" t="str">
        <f>[2]DB!$CP$234</f>
        <v>s</v>
      </c>
      <c r="CS259" s="163" t="str">
        <f>[2]DB!$CQ$234</f>
        <v>s</v>
      </c>
      <c r="CT259" s="163">
        <f>[2]DB!$CR$234</f>
        <v>0</v>
      </c>
      <c r="CU259" s="163" t="str">
        <f>[2]DB!$CS$234</f>
        <v>s</v>
      </c>
      <c r="CV259" s="163" t="str">
        <f>[2]DB!$CT$234</f>
        <v>s</v>
      </c>
      <c r="CW259" s="163" t="str">
        <f>[2]DB!$CU$234</f>
        <v>s</v>
      </c>
      <c r="CX259" s="163">
        <f>[2]DB!$CV$234</f>
        <v>0</v>
      </c>
      <c r="CY259" s="169">
        <f>[2]DB!$CW$234</f>
        <v>0</v>
      </c>
      <c r="CZ259" s="174"/>
      <c r="DA259" s="200"/>
      <c r="DB259" s="192"/>
    </row>
    <row r="260" spans="2:106 2505:2695" ht="20.100000000000001" customHeight="1" x14ac:dyDescent="0.25">
      <c r="B260" s="168"/>
      <c r="C260" s="783"/>
      <c r="D260" s="787"/>
      <c r="E260" s="791"/>
      <c r="F260" s="183" t="s">
        <v>81</v>
      </c>
      <c r="G260" s="155" t="str">
        <f>[2]DB!$E$235</f>
        <v>OPERATING</v>
      </c>
      <c r="H260" s="217">
        <f>[2]DB!$F$235</f>
        <v>0</v>
      </c>
      <c r="I260" s="217">
        <f>[2]DB!$G$235</f>
        <v>0</v>
      </c>
      <c r="J260" s="217">
        <f>[2]DB!$H$235</f>
        <v>0</v>
      </c>
      <c r="K260" s="217">
        <f>[2]DB!$I$235</f>
        <v>0</v>
      </c>
      <c r="L260" s="217">
        <f>[2]DB!$J$235</f>
        <v>0</v>
      </c>
      <c r="M260" s="217">
        <f>[2]DB!$K$235</f>
        <v>0</v>
      </c>
      <c r="N260" s="217">
        <f>[2]DB!$L$235</f>
        <v>0</v>
      </c>
      <c r="O260" s="217">
        <f>[2]DB!$M$235</f>
        <v>0</v>
      </c>
      <c r="P260" s="217">
        <f>[2]DB!$N$235</f>
        <v>0</v>
      </c>
      <c r="Q260" s="217" t="str">
        <f>[2]DB!$O$235</f>
        <v>s</v>
      </c>
      <c r="R260" s="217" t="str">
        <f>[2]DB!$P$235</f>
        <v>s</v>
      </c>
      <c r="S260" s="217" t="str">
        <f>[2]DB!$Q$235</f>
        <v>s</v>
      </c>
      <c r="T260" s="217" t="str">
        <f>[2]DB!$R$235</f>
        <v>s</v>
      </c>
      <c r="U260" s="217">
        <f>[2]DB!$S$235</f>
        <v>0</v>
      </c>
      <c r="V260" s="217" t="str">
        <f>[2]DB!$T$235</f>
        <v>s</v>
      </c>
      <c r="W260" s="217" t="str">
        <f>[2]DB!$U$235</f>
        <v>s</v>
      </c>
      <c r="X260" s="217" t="str">
        <f>[2]DB!$V$235</f>
        <v>s</v>
      </c>
      <c r="Y260" s="217">
        <f>[2]DB!$W$235</f>
        <v>0</v>
      </c>
      <c r="Z260" s="217" t="str">
        <f>[2]DB!$X$235</f>
        <v>s</v>
      </c>
      <c r="AA260" s="217" t="str">
        <f>[2]DB!$Y$235</f>
        <v>s</v>
      </c>
      <c r="AB260" s="217" t="str">
        <f>[2]DB!$Z$235</f>
        <v>s</v>
      </c>
      <c r="AC260" s="217">
        <f>[2]DB!$AA$235</f>
        <v>0</v>
      </c>
      <c r="AD260" s="217" t="str">
        <f>[2]DB!$AB$235</f>
        <v>s</v>
      </c>
      <c r="AE260" s="217" t="str">
        <f>[2]DB!$AC$235</f>
        <v>s</v>
      </c>
      <c r="AF260" s="217" t="str">
        <f>[2]DB!$AD$235</f>
        <v>s</v>
      </c>
      <c r="AG260" s="217">
        <f>[2]DB!$AE$235</f>
        <v>0</v>
      </c>
      <c r="AH260" s="217">
        <f>[2]DB!$AF$235</f>
        <v>0</v>
      </c>
      <c r="AI260" s="217" t="str">
        <f>[2]DB!$AG$235</f>
        <v>c</v>
      </c>
      <c r="AJ260" s="217" t="str">
        <f>[2]DB!$AH$235</f>
        <v>c</v>
      </c>
      <c r="AK260" s="217" t="str">
        <f>[2]DB!$AI$235</f>
        <v>c</v>
      </c>
      <c r="AL260" s="217" t="str">
        <f>[2]DB!$AJ$235</f>
        <v>c</v>
      </c>
      <c r="AM260" s="217" t="str">
        <f>[2]DB!$AK$235</f>
        <v>c</v>
      </c>
      <c r="AN260" s="217" t="str">
        <f>[2]DB!$AL$235</f>
        <v>c</v>
      </c>
      <c r="AO260" s="217" t="str">
        <f>[2]DB!$AM$235</f>
        <v>c</v>
      </c>
      <c r="AP260" s="217" t="str">
        <f>[2]DB!$AN$235</f>
        <v>c</v>
      </c>
      <c r="AQ260" s="217" t="str">
        <f>[2]DB!$AO$235</f>
        <v>c</v>
      </c>
      <c r="AR260" s="217" t="str">
        <f>[2]DB!$AP$235</f>
        <v>c</v>
      </c>
      <c r="AS260" s="217" t="str">
        <f>[2]DB!$AQ$235</f>
        <v>c</v>
      </c>
      <c r="AT260" s="217" t="str">
        <f>[2]DB!$AR$235</f>
        <v>c</v>
      </c>
      <c r="AU260" s="217" t="str">
        <f>[2]DB!$AS$235</f>
        <v>c</v>
      </c>
      <c r="AV260" s="217" t="str">
        <f>[2]DB!$AT$235</f>
        <v>c</v>
      </c>
      <c r="AW260" s="217" t="str">
        <f>[2]DB!$AU$235</f>
        <v>c</v>
      </c>
      <c r="AX260" s="217" t="str">
        <f>[2]DB!$AV$235</f>
        <v>c</v>
      </c>
      <c r="AY260" s="217">
        <f>[2]DB!$AW$235</f>
        <v>0</v>
      </c>
      <c r="AZ260" s="217">
        <f>[2]DB!$AX$235</f>
        <v>0</v>
      </c>
      <c r="BA260" s="217">
        <f>[2]DB!$AY$235</f>
        <v>0</v>
      </c>
      <c r="BB260" s="217">
        <f>[2]DB!$AZ$235</f>
        <v>0</v>
      </c>
      <c r="BC260" s="217">
        <f>[2]DB!$BA$235</f>
        <v>0</v>
      </c>
      <c r="BD260" s="217">
        <f>[2]DB!$BB$235</f>
        <v>0</v>
      </c>
      <c r="BE260" s="217">
        <f>[2]DB!$BC$235</f>
        <v>0</v>
      </c>
      <c r="BF260" s="217">
        <f>[2]DB!$BD$235</f>
        <v>0</v>
      </c>
      <c r="BG260" s="217">
        <f>[2]DB!$BE$235</f>
        <v>0</v>
      </c>
      <c r="BH260" s="217">
        <f>[2]DB!$BF$235</f>
        <v>0</v>
      </c>
      <c r="BI260" s="217">
        <f>[2]DB!$BG$235</f>
        <v>0</v>
      </c>
      <c r="BJ260" s="217">
        <f>[2]DB!$BH$235</f>
        <v>0</v>
      </c>
      <c r="BK260" s="217">
        <f>[2]DB!$BI$235</f>
        <v>0</v>
      </c>
      <c r="BL260" s="217">
        <f>[2]DB!$BJ$235</f>
        <v>0</v>
      </c>
      <c r="BM260" s="217">
        <f>[2]DB!$BK$235</f>
        <v>0</v>
      </c>
      <c r="BN260" s="217">
        <f>[2]DB!$BL$235</f>
        <v>0</v>
      </c>
      <c r="BO260" s="217">
        <f>[2]DB!$BM$235</f>
        <v>0</v>
      </c>
      <c r="BP260" s="217">
        <f>[2]DB!$BN$235</f>
        <v>0</v>
      </c>
      <c r="BQ260" s="217">
        <f>[2]DB!$BO$235</f>
        <v>0</v>
      </c>
      <c r="BR260" s="217">
        <f>[2]DB!$BP$235</f>
        <v>0</v>
      </c>
      <c r="BS260" s="217" t="str">
        <f>[2]DB!$BQ$235</f>
        <v>s</v>
      </c>
      <c r="BT260" s="217" t="str">
        <f>[2]DB!$BR$235</f>
        <v>s</v>
      </c>
      <c r="BU260" s="217" t="str">
        <f>[2]DB!$BS$235</f>
        <v>s</v>
      </c>
      <c r="BV260" s="217" t="str">
        <f>[2]DB!$BT$235</f>
        <v>s</v>
      </c>
      <c r="BW260" s="217">
        <f>[2]DB!$BU$235</f>
        <v>0</v>
      </c>
      <c r="BX260" s="217" t="str">
        <f>[2]DB!$BV$235</f>
        <v>s</v>
      </c>
      <c r="BY260" s="217" t="str">
        <f>[2]DB!$BW$235</f>
        <v>s</v>
      </c>
      <c r="BZ260" s="217" t="str">
        <f>[2]DB!$BX$235</f>
        <v>s</v>
      </c>
      <c r="CA260" s="217">
        <f>[2]DB!$BY$235</f>
        <v>0</v>
      </c>
      <c r="CB260" s="217" t="str">
        <f>[2]DB!$BZ$235</f>
        <v>s</v>
      </c>
      <c r="CC260" s="217" t="str">
        <f>[2]DB!$CA$235</f>
        <v>s</v>
      </c>
      <c r="CD260" s="217" t="str">
        <f>[2]DB!$CB$235</f>
        <v>s</v>
      </c>
      <c r="CE260" s="217">
        <f>[2]DB!$CC$235</f>
        <v>0</v>
      </c>
      <c r="CF260" s="217" t="str">
        <f>[2]DB!$CD$235</f>
        <v>s</v>
      </c>
      <c r="CG260" s="217" t="str">
        <f>[2]DB!$CE$235</f>
        <v>s</v>
      </c>
      <c r="CH260" s="217" t="str">
        <f>[2]DB!$CF$235</f>
        <v>s</v>
      </c>
      <c r="CI260" s="217">
        <f>[2]DB!$CG$235</f>
        <v>0</v>
      </c>
      <c r="CJ260" s="217">
        <f>[2]DB!$CH$235</f>
        <v>0</v>
      </c>
      <c r="CK260" s="217" t="str">
        <f>[2]DB!$CI$235</f>
        <v>c</v>
      </c>
      <c r="CL260" s="217" t="str">
        <f>[2]DB!$CJ$235</f>
        <v>c</v>
      </c>
      <c r="CM260" s="217" t="str">
        <f>[2]DB!$CK$235</f>
        <v>c</v>
      </c>
      <c r="CN260" s="217" t="str">
        <f>[2]DB!$CL$235</f>
        <v>c</v>
      </c>
      <c r="CO260" s="217" t="str">
        <f>[2]DB!$CM$235</f>
        <v>c</v>
      </c>
      <c r="CP260" s="217" t="str">
        <f>[2]DB!$CN$235</f>
        <v>c</v>
      </c>
      <c r="CQ260" s="217" t="str">
        <f>[2]DB!$CO$235</f>
        <v>c</v>
      </c>
      <c r="CR260" s="217" t="str">
        <f>[2]DB!$CP$235</f>
        <v>c</v>
      </c>
      <c r="CS260" s="217" t="str">
        <f>[2]DB!$CQ$235</f>
        <v>c</v>
      </c>
      <c r="CT260" s="217" t="str">
        <f>[2]DB!$CR$235</f>
        <v>c</v>
      </c>
      <c r="CU260" s="217" t="str">
        <f>[2]DB!$CS$235</f>
        <v>c</v>
      </c>
      <c r="CV260" s="217" t="str">
        <f>[2]DB!$CT$235</f>
        <v>c</v>
      </c>
      <c r="CW260" s="217" t="str">
        <f>[2]DB!$CU$235</f>
        <v>c</v>
      </c>
      <c r="CX260" s="217" t="str">
        <f>[2]DB!$CV$235</f>
        <v>c</v>
      </c>
      <c r="CY260" s="218" t="str">
        <f>[2]DB!$CW$235</f>
        <v>c</v>
      </c>
      <c r="CZ260" s="219"/>
      <c r="DA260" s="200"/>
      <c r="DB260" s="192"/>
    </row>
    <row r="261" spans="2:106 2505:2695" ht="20.100000000000001" customHeight="1" x14ac:dyDescent="0.25">
      <c r="B261" s="168"/>
      <c r="C261" s="783"/>
      <c r="D261" s="787" t="s">
        <v>82</v>
      </c>
      <c r="E261" s="791"/>
      <c r="F261" s="184" t="s">
        <v>83</v>
      </c>
      <c r="G261" s="156">
        <f>[2]DB!$E$236</f>
        <v>0</v>
      </c>
      <c r="H261" s="162">
        <f>[2]DB!$F$236</f>
        <v>0</v>
      </c>
      <c r="I261" s="163">
        <f>[2]DB!$G$236</f>
        <v>0</v>
      </c>
      <c r="J261" s="163">
        <f>[2]DB!$H$236</f>
        <v>0</v>
      </c>
      <c r="K261" s="163">
        <f>[2]DB!$I$236</f>
        <v>0</v>
      </c>
      <c r="L261" s="163">
        <f>[2]DB!$J$236</f>
        <v>0</v>
      </c>
      <c r="M261" s="163">
        <f>[2]DB!$K$236</f>
        <v>0</v>
      </c>
      <c r="N261" s="163">
        <f>[2]DB!$L$236</f>
        <v>0</v>
      </c>
      <c r="O261" s="163">
        <f>[2]DB!$M$236</f>
        <v>0</v>
      </c>
      <c r="P261" s="163">
        <f>[2]DB!$N$236</f>
        <v>0</v>
      </c>
      <c r="Q261" s="163">
        <f>[2]DB!$O$236</f>
        <v>0</v>
      </c>
      <c r="R261" s="163">
        <f>[2]DB!$P$236</f>
        <v>0</v>
      </c>
      <c r="S261" s="163">
        <f>[2]DB!$Q$236</f>
        <v>0</v>
      </c>
      <c r="T261" s="163">
        <f>[2]DB!$R$236</f>
        <v>0</v>
      </c>
      <c r="U261" s="163">
        <f>[2]DB!$S$236</f>
        <v>0</v>
      </c>
      <c r="V261" s="163">
        <f>[2]DB!$T$236</f>
        <v>0</v>
      </c>
      <c r="W261" s="163">
        <f>[2]DB!$U$236</f>
        <v>0</v>
      </c>
      <c r="X261" s="163">
        <f>[2]DB!$V$236</f>
        <v>0</v>
      </c>
      <c r="Y261" s="163">
        <f>[2]DB!$W$236</f>
        <v>0</v>
      </c>
      <c r="Z261" s="163">
        <f>[2]DB!$X$236</f>
        <v>0</v>
      </c>
      <c r="AA261" s="163">
        <f>[2]DB!$Y$236</f>
        <v>0</v>
      </c>
      <c r="AB261" s="163">
        <f>[2]DB!$Z$236</f>
        <v>0</v>
      </c>
      <c r="AC261" s="163">
        <f>[2]DB!$AA$236</f>
        <v>0</v>
      </c>
      <c r="AD261" s="163">
        <f>[2]DB!$AB$236</f>
        <v>0</v>
      </c>
      <c r="AE261" s="163">
        <f>[2]DB!$AC$236</f>
        <v>0</v>
      </c>
      <c r="AF261" s="163">
        <f>[2]DB!$AD$236</f>
        <v>0</v>
      </c>
      <c r="AG261" s="163">
        <f>[2]DB!$AE$236</f>
        <v>0</v>
      </c>
      <c r="AH261" s="163">
        <f>[2]DB!$AF$236</f>
        <v>0</v>
      </c>
      <c r="AI261" s="163">
        <f>[2]DB!$AG$236</f>
        <v>0</v>
      </c>
      <c r="AJ261" s="163">
        <f>[2]DB!$AH$236</f>
        <v>0</v>
      </c>
      <c r="AK261" s="163">
        <f>[2]DB!$AI$236</f>
        <v>0</v>
      </c>
      <c r="AL261" s="163" t="str">
        <f>[2]DB!$AJ$236</f>
        <v>r</v>
      </c>
      <c r="AM261" s="163" t="str">
        <f>[2]DB!$AK$236</f>
        <v>r</v>
      </c>
      <c r="AN261" s="163" t="str">
        <f>[2]DB!$AL$236</f>
        <v>r</v>
      </c>
      <c r="AO261" s="163" t="str">
        <f>[2]DB!$AM$236</f>
        <v>r</v>
      </c>
      <c r="AP261" s="163" t="str">
        <f>[2]DB!$AN$236</f>
        <v>r</v>
      </c>
      <c r="AQ261" s="163" t="str">
        <f>[2]DB!$AO$236</f>
        <v>r</v>
      </c>
      <c r="AR261" s="163" t="str">
        <f>[2]DB!$AP$236</f>
        <v>r</v>
      </c>
      <c r="AS261" s="163" t="str">
        <f>[2]DB!$AQ$236</f>
        <v>r</v>
      </c>
      <c r="AT261" s="163" t="str">
        <f>[2]DB!$AR$236</f>
        <v>r</v>
      </c>
      <c r="AU261" s="163" t="str">
        <f>[2]DB!$AS$236</f>
        <v>r</v>
      </c>
      <c r="AV261" s="163" t="str">
        <f>[2]DB!$AT$236</f>
        <v>r</v>
      </c>
      <c r="AW261" s="163" t="str">
        <f>[2]DB!$AU$236</f>
        <v>r</v>
      </c>
      <c r="AX261" s="163" t="str">
        <f>[2]DB!$AV$236</f>
        <v>r</v>
      </c>
      <c r="AY261" s="163" t="str">
        <f>[2]DB!$AW$236</f>
        <v>r</v>
      </c>
      <c r="AZ261" s="163" t="str">
        <f>[2]DB!$AX$236</f>
        <v>r</v>
      </c>
      <c r="BA261" s="163" t="str">
        <f>[2]DB!$AY$236</f>
        <v>r</v>
      </c>
      <c r="BB261" s="163" t="str">
        <f>[2]DB!$AZ$236</f>
        <v>r</v>
      </c>
      <c r="BC261" s="163" t="str">
        <f>[2]DB!$BA$236</f>
        <v>r</v>
      </c>
      <c r="BD261" s="163" t="str">
        <f>[2]DB!$BB$236</f>
        <v>r</v>
      </c>
      <c r="BE261" s="163" t="str">
        <f>[2]DB!$BC$236</f>
        <v>r</v>
      </c>
      <c r="BF261" s="163" t="str">
        <f>[2]DB!$BD$236</f>
        <v>r</v>
      </c>
      <c r="BG261" s="163" t="str">
        <f>[2]DB!$BE$236</f>
        <v>r</v>
      </c>
      <c r="BH261" s="163" t="str">
        <f>[2]DB!$BF$236</f>
        <v>r</v>
      </c>
      <c r="BI261" s="163" t="str">
        <f>[2]DB!$BG$236</f>
        <v>r</v>
      </c>
      <c r="BJ261" s="163">
        <f>[2]DB!$BH$236</f>
        <v>0</v>
      </c>
      <c r="BK261" s="163">
        <f>[2]DB!$BI$236</f>
        <v>0</v>
      </c>
      <c r="BL261" s="163" t="str">
        <f>[2]DB!$BJ$236</f>
        <v>ca</v>
      </c>
      <c r="BM261" s="163" t="str">
        <f>[2]DB!$BK$236</f>
        <v>ca</v>
      </c>
      <c r="BN261" s="163" t="str">
        <f>[2]DB!$BL$236</f>
        <v>ca</v>
      </c>
      <c r="BO261" s="163" t="str">
        <f>[2]DB!$BM$236</f>
        <v>ca</v>
      </c>
      <c r="BP261" s="163" t="str">
        <f>[2]DB!$BN$236</f>
        <v>ca</v>
      </c>
      <c r="BQ261" s="163" t="str">
        <f>[2]DB!$BO$236</f>
        <v>ca</v>
      </c>
      <c r="BR261" s="163" t="str">
        <f>[2]DB!$BP$236</f>
        <v>ca</v>
      </c>
      <c r="BS261" s="163" t="str">
        <f>[2]DB!$BQ$236</f>
        <v>ca</v>
      </c>
      <c r="BT261" s="163" t="str">
        <f>[2]DB!$BR$236</f>
        <v>ca</v>
      </c>
      <c r="BU261" s="163" t="str">
        <f>[2]DB!$BS$236</f>
        <v>ca</v>
      </c>
      <c r="BV261" s="163" t="str">
        <f>[2]DB!$BT$236</f>
        <v>ca</v>
      </c>
      <c r="BW261" s="163" t="str">
        <f>[2]DB!$BU$236</f>
        <v>ca</v>
      </c>
      <c r="BX261" s="163" t="str">
        <f>[2]DB!$BV$236</f>
        <v>ca</v>
      </c>
      <c r="BY261" s="163" t="str">
        <f>[2]DB!$BW$236</f>
        <v>ca</v>
      </c>
      <c r="BZ261" s="163" t="str">
        <f>[2]DB!$BX$236</f>
        <v>ca</v>
      </c>
      <c r="CA261" s="163" t="str">
        <f>[2]DB!$BY$236</f>
        <v>ca</v>
      </c>
      <c r="CB261" s="163" t="str">
        <f>[2]DB!$BZ$236</f>
        <v>ca</v>
      </c>
      <c r="CC261" s="163" t="str">
        <f>[2]DB!$CA$236</f>
        <v>ca</v>
      </c>
      <c r="CD261" s="163" t="str">
        <f>[2]DB!$CB$236</f>
        <v>ca</v>
      </c>
      <c r="CE261" s="163" t="str">
        <f>[2]DB!$CC$236</f>
        <v>ca</v>
      </c>
      <c r="CF261" s="163" t="str">
        <f>[2]DB!$CD$236</f>
        <v>ca</v>
      </c>
      <c r="CG261" s="163" t="str">
        <f>[2]DB!$CE$236</f>
        <v>ca</v>
      </c>
      <c r="CH261" s="163" t="str">
        <f>[2]DB!$CF$236</f>
        <v>ca</v>
      </c>
      <c r="CI261" s="163" t="str">
        <f>[2]DB!$CG$236</f>
        <v>ca</v>
      </c>
      <c r="CJ261" s="163">
        <f>[2]DB!$CH$236</f>
        <v>0</v>
      </c>
      <c r="CK261" s="163">
        <f>[2]DB!$CI$236</f>
        <v>0</v>
      </c>
      <c r="CL261" s="163">
        <f>[2]DB!$CJ$236</f>
        <v>0</v>
      </c>
      <c r="CM261" s="163">
        <f>[2]DB!$CK$236</f>
        <v>0</v>
      </c>
      <c r="CN261" s="163">
        <f>[2]DB!$CL$236</f>
        <v>0</v>
      </c>
      <c r="CO261" s="163">
        <f>[2]DB!$CM$236</f>
        <v>0</v>
      </c>
      <c r="CP261" s="163">
        <f>[2]DB!$CN$236</f>
        <v>0</v>
      </c>
      <c r="CQ261" s="163">
        <f>[2]DB!$CO$236</f>
        <v>0</v>
      </c>
      <c r="CR261" s="163">
        <f>[2]DB!$CP$236</f>
        <v>0</v>
      </c>
      <c r="CS261" s="163">
        <f>[2]DB!$CQ$236</f>
        <v>0</v>
      </c>
      <c r="CT261" s="163">
        <f>[2]DB!$CR$236</f>
        <v>0</v>
      </c>
      <c r="CU261" s="163">
        <f>[2]DB!$CS$236</f>
        <v>0</v>
      </c>
      <c r="CV261" s="163">
        <f>[2]DB!$CT$236</f>
        <v>0</v>
      </c>
      <c r="CW261" s="163">
        <f>[2]DB!$CU$236</f>
        <v>0</v>
      </c>
      <c r="CX261" s="163">
        <f>[2]DB!$CV$236</f>
        <v>0</v>
      </c>
      <c r="CY261" s="169">
        <f>[2]DB!$CW$236</f>
        <v>0</v>
      </c>
      <c r="CZ261" s="174"/>
      <c r="DA261" s="200"/>
      <c r="DB261" s="192"/>
    </row>
    <row r="262" spans="2:106 2505:2695" ht="20.100000000000001" customHeight="1" thickBot="1" x14ac:dyDescent="0.3">
      <c r="B262" s="168"/>
      <c r="C262" s="784"/>
      <c r="D262" s="792"/>
      <c r="E262" s="793"/>
      <c r="F262" s="187" t="s">
        <v>84</v>
      </c>
      <c r="G262" s="188">
        <f>[2]DB!$E$237</f>
        <v>0</v>
      </c>
      <c r="H262" s="178">
        <f>[2]DB!$F$237</f>
        <v>0</v>
      </c>
      <c r="I262" s="178">
        <f>[2]DB!$G$237</f>
        <v>0</v>
      </c>
      <c r="J262" s="178">
        <f>[2]DB!$H$237</f>
        <v>0</v>
      </c>
      <c r="K262" s="178">
        <f>[2]DB!$I$237</f>
        <v>0</v>
      </c>
      <c r="L262" s="178">
        <f>[2]DB!$J$237</f>
        <v>0</v>
      </c>
      <c r="M262" s="178">
        <f>[2]DB!$K$237</f>
        <v>0</v>
      </c>
      <c r="N262" s="178">
        <f>[2]DB!$L$237</f>
        <v>0</v>
      </c>
      <c r="O262" s="178">
        <f>[2]DB!$M$237</f>
        <v>0</v>
      </c>
      <c r="P262" s="178">
        <f>[2]DB!$N$237</f>
        <v>0</v>
      </c>
      <c r="Q262" s="178">
        <f>[2]DB!$O$237</f>
        <v>0</v>
      </c>
      <c r="R262" s="178">
        <f>[2]DB!$P$237</f>
        <v>0</v>
      </c>
      <c r="S262" s="178">
        <f>[2]DB!$Q$237</f>
        <v>0</v>
      </c>
      <c r="T262" s="178">
        <f>[2]DB!$R$237</f>
        <v>0</v>
      </c>
      <c r="U262" s="178">
        <f>[2]DB!$S$237</f>
        <v>0</v>
      </c>
      <c r="V262" s="178">
        <f>[2]DB!$T$237</f>
        <v>0</v>
      </c>
      <c r="W262" s="178">
        <f>[2]DB!$U$237</f>
        <v>0</v>
      </c>
      <c r="X262" s="178">
        <f>[2]DB!$V$237</f>
        <v>0</v>
      </c>
      <c r="Y262" s="178">
        <f>[2]DB!$W$237</f>
        <v>0</v>
      </c>
      <c r="Z262" s="178">
        <f>[2]DB!$X$237</f>
        <v>0</v>
      </c>
      <c r="AA262" s="178">
        <f>[2]DB!$Y$237</f>
        <v>0</v>
      </c>
      <c r="AB262" s="178">
        <f>[2]DB!$Z$237</f>
        <v>0</v>
      </c>
      <c r="AC262" s="178">
        <f>[2]DB!$AA$237</f>
        <v>0</v>
      </c>
      <c r="AD262" s="178">
        <f>[2]DB!$AB$237</f>
        <v>0</v>
      </c>
      <c r="AE262" s="178">
        <f>[2]DB!$AC$237</f>
        <v>0</v>
      </c>
      <c r="AF262" s="178">
        <f>[2]DB!$AD$237</f>
        <v>0</v>
      </c>
      <c r="AG262" s="178">
        <f>[2]DB!$AE$237</f>
        <v>0</v>
      </c>
      <c r="AH262" s="178">
        <f>[2]DB!$AF$237</f>
        <v>0</v>
      </c>
      <c r="AI262" s="178">
        <f>[2]DB!$AG$237</f>
        <v>0</v>
      </c>
      <c r="AJ262" s="178">
        <f>[2]DB!$AH$237</f>
        <v>0</v>
      </c>
      <c r="AK262" s="178">
        <f>[2]DB!$AI$237</f>
        <v>0</v>
      </c>
      <c r="AL262" s="178">
        <f>[2]DB!$AJ$237</f>
        <v>0</v>
      </c>
      <c r="AM262" s="178">
        <f>[2]DB!$AK$237</f>
        <v>0</v>
      </c>
      <c r="AN262" s="178">
        <f>[2]DB!$AL$237</f>
        <v>0</v>
      </c>
      <c r="AO262" s="178">
        <f>[2]DB!$AM$237</f>
        <v>0</v>
      </c>
      <c r="AP262" s="178">
        <f>[2]DB!$AN$237</f>
        <v>0</v>
      </c>
      <c r="AQ262" s="178">
        <f>[2]DB!$AO$237</f>
        <v>0</v>
      </c>
      <c r="AR262" s="178">
        <f>[2]DB!$AP$237</f>
        <v>0</v>
      </c>
      <c r="AS262" s="178">
        <f>[2]DB!$AQ$237</f>
        <v>0</v>
      </c>
      <c r="AT262" s="178">
        <f>[2]DB!$AR$237</f>
        <v>0</v>
      </c>
      <c r="AU262" s="178">
        <f>[2]DB!$AS$237</f>
        <v>0</v>
      </c>
      <c r="AV262" s="178">
        <f>[2]DB!$AT$237</f>
        <v>0</v>
      </c>
      <c r="AW262" s="178">
        <f>[2]DB!$AU$237</f>
        <v>0</v>
      </c>
      <c r="AX262" s="178">
        <f>[2]DB!$AV$237</f>
        <v>0</v>
      </c>
      <c r="AY262" s="178">
        <f>[2]DB!$AW$237</f>
        <v>0</v>
      </c>
      <c r="AZ262" s="178">
        <f>[2]DB!$AX$237</f>
        <v>0</v>
      </c>
      <c r="BA262" s="178">
        <f>[2]DB!$AY$237</f>
        <v>0</v>
      </c>
      <c r="BB262" s="178">
        <f>[2]DB!$AZ$237</f>
        <v>0</v>
      </c>
      <c r="BC262" s="178">
        <f>[2]DB!$BA$237</f>
        <v>0</v>
      </c>
      <c r="BD262" s="178">
        <f>[2]DB!$BB$237</f>
        <v>0</v>
      </c>
      <c r="BE262" s="178">
        <f>[2]DB!$BC$237</f>
        <v>0</v>
      </c>
      <c r="BF262" s="178">
        <f>[2]DB!$BD$237</f>
        <v>0</v>
      </c>
      <c r="BG262" s="178">
        <f>[2]DB!$BE$237</f>
        <v>0</v>
      </c>
      <c r="BH262" s="178">
        <f>[2]DB!$BF$237</f>
        <v>0</v>
      </c>
      <c r="BI262" s="178">
        <f>[2]DB!$BG$237</f>
        <v>0</v>
      </c>
      <c r="BJ262" s="178">
        <f>[2]DB!$BH$237</f>
        <v>0</v>
      </c>
      <c r="BK262" s="178">
        <f>[2]DB!$BI$237</f>
        <v>0</v>
      </c>
      <c r="BL262" s="178">
        <f>[2]DB!$BJ$237</f>
        <v>0</v>
      </c>
      <c r="BM262" s="178">
        <f>[2]DB!$BK$237</f>
        <v>0</v>
      </c>
      <c r="BN262" s="178">
        <f>[2]DB!$BL$237</f>
        <v>0</v>
      </c>
      <c r="BO262" s="178">
        <f>[2]DB!$BM$237</f>
        <v>0</v>
      </c>
      <c r="BP262" s="178">
        <f>[2]DB!$BN$237</f>
        <v>0</v>
      </c>
      <c r="BQ262" s="178">
        <f>[2]DB!$BO$237</f>
        <v>0</v>
      </c>
      <c r="BR262" s="178">
        <f>[2]DB!$BP$237</f>
        <v>0</v>
      </c>
      <c r="BS262" s="178">
        <f>[2]DB!$BQ$237</f>
        <v>0</v>
      </c>
      <c r="BT262" s="178">
        <f>[2]DB!$BR$237</f>
        <v>0</v>
      </c>
      <c r="BU262" s="178">
        <f>[2]DB!$BS$237</f>
        <v>0</v>
      </c>
      <c r="BV262" s="178">
        <f>[2]DB!$BT$237</f>
        <v>0</v>
      </c>
      <c r="BW262" s="178">
        <f>[2]DB!$BU$237</f>
        <v>0</v>
      </c>
      <c r="BX262" s="178">
        <f>[2]DB!$BV$237</f>
        <v>0</v>
      </c>
      <c r="BY262" s="178">
        <f>[2]DB!$BW$237</f>
        <v>0</v>
      </c>
      <c r="BZ262" s="178">
        <f>[2]DB!$BX$237</f>
        <v>0</v>
      </c>
      <c r="CA262" s="178">
        <f>[2]DB!$BY$237</f>
        <v>0</v>
      </c>
      <c r="CB262" s="178">
        <f>[2]DB!$BZ$237</f>
        <v>0</v>
      </c>
      <c r="CC262" s="178">
        <f>[2]DB!$CA$237</f>
        <v>0</v>
      </c>
      <c r="CD262" s="178">
        <f>[2]DB!$CB$237</f>
        <v>0</v>
      </c>
      <c r="CE262" s="178">
        <f>[2]DB!$CC$237</f>
        <v>0</v>
      </c>
      <c r="CF262" s="178">
        <f>[2]DB!$CD$237</f>
        <v>0</v>
      </c>
      <c r="CG262" s="178">
        <f>[2]DB!$CE$237</f>
        <v>0</v>
      </c>
      <c r="CH262" s="178">
        <f>[2]DB!$CF$237</f>
        <v>0</v>
      </c>
      <c r="CI262" s="178">
        <f>[2]DB!$CG$237</f>
        <v>0</v>
      </c>
      <c r="CJ262" s="178">
        <f>[2]DB!$CH$237</f>
        <v>0</v>
      </c>
      <c r="CK262" s="178">
        <f>[2]DB!$CI$237</f>
        <v>0</v>
      </c>
      <c r="CL262" s="178">
        <f>[2]DB!$CJ$237</f>
        <v>0</v>
      </c>
      <c r="CM262" s="178" t="str">
        <f>[2]DB!$CK$237</f>
        <v>r</v>
      </c>
      <c r="CN262" s="178" t="str">
        <f>[2]DB!$CL$237</f>
        <v>r</v>
      </c>
      <c r="CO262" s="178" t="str">
        <f>[2]DB!$CM$237</f>
        <v>r</v>
      </c>
      <c r="CP262" s="178" t="str">
        <f>[2]DB!$CN$237</f>
        <v>r</v>
      </c>
      <c r="CQ262" s="178" t="str">
        <f>[2]DB!$CO$237</f>
        <v>r</v>
      </c>
      <c r="CR262" s="178" t="str">
        <f>[2]DB!$CP$237</f>
        <v>r</v>
      </c>
      <c r="CS262" s="178" t="str">
        <f>[2]DB!$CQ$237</f>
        <v>r</v>
      </c>
      <c r="CT262" s="178" t="str">
        <f>[2]DB!$CR$237</f>
        <v>r</v>
      </c>
      <c r="CU262" s="178" t="str">
        <f>[2]DB!$CS$237</f>
        <v>r</v>
      </c>
      <c r="CV262" s="178" t="str">
        <f>[2]DB!$CT$237</f>
        <v>r</v>
      </c>
      <c r="CW262" s="178" t="str">
        <f>[2]DB!$CU$237</f>
        <v>r</v>
      </c>
      <c r="CX262" s="178" t="str">
        <f>[2]DB!$CV$237</f>
        <v>r</v>
      </c>
      <c r="CY262" s="179" t="str">
        <f>[2]DB!$CW$237</f>
        <v>r</v>
      </c>
      <c r="CZ262" s="180"/>
      <c r="DA262" s="200"/>
      <c r="DB262" s="192"/>
    </row>
    <row r="263" spans="2:106 2505:2695" ht="20.100000000000001" customHeight="1" x14ac:dyDescent="0.25">
      <c r="B263" s="168"/>
      <c r="C263" s="795">
        <v>27</v>
      </c>
      <c r="D263" s="796" t="s">
        <v>237</v>
      </c>
      <c r="E263" s="797"/>
      <c r="F263" s="189" t="s">
        <v>89</v>
      </c>
      <c r="G263" s="190" t="s">
        <v>91</v>
      </c>
      <c r="H263" s="798">
        <f>[2]DB!$F$238</f>
        <v>100</v>
      </c>
      <c r="I263" s="799"/>
      <c r="J263" s="799">
        <f>[2]DB!$H$238</f>
        <v>100</v>
      </c>
      <c r="K263" s="799"/>
      <c r="L263" s="799">
        <f>[2]DB!$J$238</f>
        <v>100</v>
      </c>
      <c r="M263" s="799"/>
      <c r="N263" s="799">
        <f>[2]DB!$L$238</f>
        <v>100</v>
      </c>
      <c r="O263" s="799"/>
      <c r="P263" s="799">
        <f>[2]DB!$N$238</f>
        <v>100</v>
      </c>
      <c r="Q263" s="799"/>
      <c r="R263" s="799">
        <f>[2]DB!$P$238</f>
        <v>100</v>
      </c>
      <c r="S263" s="799"/>
      <c r="T263" s="799">
        <f>[2]DB!$R$238</f>
        <v>100</v>
      </c>
      <c r="U263" s="799"/>
      <c r="V263" s="799">
        <f>[2]DB!$T$238</f>
        <v>100</v>
      </c>
      <c r="W263" s="799"/>
      <c r="X263" s="799">
        <f>[2]DB!$V$238</f>
        <v>0</v>
      </c>
      <c r="Y263" s="799"/>
      <c r="Z263" s="799">
        <f>[2]DB!$X$238</f>
        <v>115</v>
      </c>
      <c r="AA263" s="799"/>
      <c r="AB263" s="799">
        <f>[2]DB!$Z$238</f>
        <v>115</v>
      </c>
      <c r="AC263" s="799"/>
      <c r="AD263" s="799">
        <f>[2]DB!$AB$238</f>
        <v>115</v>
      </c>
      <c r="AE263" s="799"/>
      <c r="AF263" s="799">
        <f>[2]DB!$AD$238</f>
        <v>115</v>
      </c>
      <c r="AG263" s="799"/>
      <c r="AH263" s="799">
        <f>[2]DB!$AF$238</f>
        <v>115</v>
      </c>
      <c r="AI263" s="799"/>
      <c r="AJ263" s="799">
        <f>[2]DB!$AH$238</f>
        <v>115</v>
      </c>
      <c r="AK263" s="799"/>
      <c r="AL263" s="799">
        <f>[2]DB!$AJ$238</f>
        <v>115</v>
      </c>
      <c r="AM263" s="799"/>
      <c r="AN263" s="799">
        <f>[2]DB!$AL$238</f>
        <v>115</v>
      </c>
      <c r="AO263" s="799"/>
      <c r="AP263" s="799">
        <f>[2]DB!$AN$238</f>
        <v>115</v>
      </c>
      <c r="AQ263" s="799"/>
      <c r="AR263" s="799">
        <f>[2]DB!$AP$238</f>
        <v>115</v>
      </c>
      <c r="AS263" s="799"/>
      <c r="AT263" s="799">
        <f>[2]DB!$AR$238</f>
        <v>115</v>
      </c>
      <c r="AU263" s="799"/>
      <c r="AV263" s="799">
        <f>[2]DB!$AT$238</f>
        <v>115</v>
      </c>
      <c r="AW263" s="799"/>
      <c r="AX263" s="799">
        <f>[2]DB!$AV$238</f>
        <v>115</v>
      </c>
      <c r="AY263" s="799"/>
      <c r="AZ263" s="799">
        <f>[2]DB!$AX$238</f>
        <v>115</v>
      </c>
      <c r="BA263" s="799"/>
      <c r="BB263" s="799">
        <f>[2]DB!$AZ$238</f>
        <v>115</v>
      </c>
      <c r="BC263" s="799"/>
      <c r="BD263" s="799">
        <f>[2]DB!$BB$238</f>
        <v>115</v>
      </c>
      <c r="BE263" s="799"/>
      <c r="BF263" s="799">
        <f>[2]DB!$BD$238</f>
        <v>115</v>
      </c>
      <c r="BG263" s="799"/>
      <c r="BH263" s="799">
        <f>[2]DB!$BF$238</f>
        <v>115</v>
      </c>
      <c r="BI263" s="799"/>
      <c r="BJ263" s="799">
        <f>[2]DB!$BH$238</f>
        <v>115</v>
      </c>
      <c r="BK263" s="799"/>
      <c r="BL263" s="799">
        <f>[2]DB!$BJ$238</f>
        <v>115</v>
      </c>
      <c r="BM263" s="799"/>
      <c r="BN263" s="799">
        <f>[2]DB!$BL$238</f>
        <v>115</v>
      </c>
      <c r="BO263" s="799"/>
      <c r="BP263" s="799">
        <f>[2]DB!$BN$238</f>
        <v>115</v>
      </c>
      <c r="BQ263" s="799"/>
      <c r="BR263" s="799">
        <f>[2]DB!$BP$238</f>
        <v>115</v>
      </c>
      <c r="BS263" s="799"/>
      <c r="BT263" s="799">
        <f>[2]DB!$BR$238</f>
        <v>115</v>
      </c>
      <c r="BU263" s="799"/>
      <c r="BV263" s="799">
        <f>[2]DB!$BT$238</f>
        <v>115</v>
      </c>
      <c r="BW263" s="799"/>
      <c r="BX263" s="799">
        <f>[2]DB!$BV$238</f>
        <v>115</v>
      </c>
      <c r="BY263" s="799"/>
      <c r="BZ263" s="799">
        <f>[2]DB!$BX$238</f>
        <v>115</v>
      </c>
      <c r="CA263" s="799"/>
      <c r="CB263" s="799">
        <f>[2]DB!$BZ$238</f>
        <v>115</v>
      </c>
      <c r="CC263" s="799"/>
      <c r="CD263" s="799">
        <f>[2]DB!$CB$238</f>
        <v>115</v>
      </c>
      <c r="CE263" s="799"/>
      <c r="CF263" s="799">
        <f>[2]DB!$CD$238</f>
        <v>115</v>
      </c>
      <c r="CG263" s="799"/>
      <c r="CH263" s="799">
        <f>[2]DB!$CF$238</f>
        <v>115</v>
      </c>
      <c r="CI263" s="799"/>
      <c r="CJ263" s="799">
        <f>[2]DB!$CH$238</f>
        <v>115</v>
      </c>
      <c r="CK263" s="799"/>
      <c r="CL263" s="799">
        <f>[2]DB!$CJ$238</f>
        <v>115</v>
      </c>
      <c r="CM263" s="799"/>
      <c r="CN263" s="799">
        <f>[2]DB!$CL$238</f>
        <v>115</v>
      </c>
      <c r="CO263" s="799"/>
      <c r="CP263" s="799">
        <f>[2]DB!$CN$238</f>
        <v>115</v>
      </c>
      <c r="CQ263" s="799"/>
      <c r="CR263" s="799">
        <f>[2]DB!$CP$238</f>
        <v>115</v>
      </c>
      <c r="CS263" s="799"/>
      <c r="CT263" s="799">
        <f>[2]DB!$CR$238</f>
        <v>115</v>
      </c>
      <c r="CU263" s="799"/>
      <c r="CV263" s="799">
        <f>[2]DB!$CT$238</f>
        <v>115</v>
      </c>
      <c r="CW263" s="799"/>
      <c r="CX263" s="799">
        <f>[2]DB!$CV$238</f>
        <v>115</v>
      </c>
      <c r="CY263" s="800"/>
      <c r="CZ263" s="177"/>
      <c r="DA263" s="200"/>
      <c r="DB263" s="192"/>
      <c r="CRI263" s="3">
        <f>[3]DB!$CRF$283</f>
        <v>0</v>
      </c>
      <c r="CRK263" s="3">
        <f>[3]DB!$CRH$283</f>
        <v>0</v>
      </c>
      <c r="CRM263" s="3">
        <f>[3]DB!$CRJ$283</f>
        <v>0</v>
      </c>
      <c r="CRO263" s="3">
        <f>[3]DB!$CRL$283</f>
        <v>0</v>
      </c>
      <c r="CRQ263" s="3">
        <f>[3]DB!$CRN$283</f>
        <v>0</v>
      </c>
      <c r="CRS263" s="3">
        <f>[3]DB!$CRP$283</f>
        <v>0</v>
      </c>
      <c r="CRU263" s="3">
        <f>[3]DB!$CRR$283</f>
        <v>0</v>
      </c>
      <c r="CRW263" s="3">
        <f>[3]DB!$CRT$283</f>
        <v>0</v>
      </c>
      <c r="CRY263" s="3">
        <f>[3]DB!$CRV$283</f>
        <v>0</v>
      </c>
      <c r="CSA263" s="3">
        <f>[3]DB!$CRX$283</f>
        <v>0</v>
      </c>
      <c r="CSC263" s="3">
        <f>[3]DB!$CRZ$283</f>
        <v>0</v>
      </c>
      <c r="CSE263" s="3">
        <f>[3]DB!$CSB$283</f>
        <v>0</v>
      </c>
      <c r="CSG263" s="3">
        <f>[3]DB!$CSD$283</f>
        <v>0</v>
      </c>
      <c r="CSI263" s="3">
        <f>[3]DB!$CSF$283</f>
        <v>0</v>
      </c>
      <c r="CSK263" s="3">
        <f>[3]DB!$CSH$283</f>
        <v>0</v>
      </c>
      <c r="CSM263" s="3">
        <f>[3]DB!$CSJ$283</f>
        <v>0</v>
      </c>
      <c r="CSO263" s="3">
        <f>[3]DB!$CSL$283</f>
        <v>0</v>
      </c>
      <c r="CSQ263" s="3">
        <f>[3]DB!$CSN$283</f>
        <v>0</v>
      </c>
      <c r="CSS263" s="3">
        <f>[3]DB!$CSP$283</f>
        <v>0</v>
      </c>
      <c r="CSU263" s="3">
        <f>[3]DB!$CSR$283</f>
        <v>0</v>
      </c>
      <c r="CSW263" s="3">
        <f>[3]DB!$CST$283</f>
        <v>0</v>
      </c>
      <c r="CSY263" s="3">
        <f>[3]DB!$CSV$283</f>
        <v>0</v>
      </c>
      <c r="CTA263" s="3">
        <f>[3]DB!$CSX$283</f>
        <v>0</v>
      </c>
      <c r="CTC263" s="3">
        <f>[3]DB!$CSZ$283</f>
        <v>0</v>
      </c>
      <c r="CTE263" s="3">
        <f>[3]DB!$CTB$283</f>
        <v>0</v>
      </c>
      <c r="CTG263" s="3">
        <f>[3]DB!$CTD$283</f>
        <v>0</v>
      </c>
      <c r="CTI263" s="3">
        <f>[3]DB!$CTF$283</f>
        <v>0</v>
      </c>
      <c r="CTK263" s="3">
        <f>[3]DB!$CTH$283</f>
        <v>0</v>
      </c>
      <c r="CTM263" s="3">
        <f>[3]DB!$CTJ$283</f>
        <v>0</v>
      </c>
      <c r="CTO263" s="3">
        <f>[3]DB!$CTL$283</f>
        <v>0</v>
      </c>
      <c r="CTQ263" s="3">
        <f>[3]DB!$CTN$283</f>
        <v>0</v>
      </c>
      <c r="CTS263" s="3">
        <f>[3]DB!$CTP$283</f>
        <v>0</v>
      </c>
      <c r="CTU263" s="3">
        <f>[3]DB!$CTR$283</f>
        <v>0</v>
      </c>
      <c r="CTW263" s="3">
        <f>[3]DB!$CTT$283</f>
        <v>0</v>
      </c>
      <c r="CTY263" s="3">
        <f>[3]DB!$CTV$283</f>
        <v>0</v>
      </c>
      <c r="CUA263" s="3">
        <f>[3]DB!$CTX$283</f>
        <v>0</v>
      </c>
      <c r="CUC263" s="3">
        <f>[3]DB!$CTZ$283</f>
        <v>0</v>
      </c>
      <c r="CUE263" s="3">
        <f>[3]DB!$CUB$283</f>
        <v>0</v>
      </c>
      <c r="CUG263" s="3">
        <f>[3]DB!$CUD$283</f>
        <v>0</v>
      </c>
      <c r="CUI263" s="3">
        <f>[3]DB!$CUF$283</f>
        <v>0</v>
      </c>
      <c r="CUK263" s="3">
        <f>[3]DB!$CUH$283</f>
        <v>0</v>
      </c>
      <c r="CUM263" s="3">
        <f>[3]DB!$CUJ$283</f>
        <v>0</v>
      </c>
      <c r="CUO263" s="3">
        <f>[3]DB!$CUL$283</f>
        <v>0</v>
      </c>
      <c r="CUQ263" s="3">
        <f>[3]DB!$CUN$283</f>
        <v>0</v>
      </c>
      <c r="CUS263" s="3">
        <f>[3]DB!$CUP$283</f>
        <v>0</v>
      </c>
      <c r="CUU263" s="3">
        <f>[3]DB!$CUR$283</f>
        <v>0</v>
      </c>
      <c r="CUW263" s="3">
        <f>[3]DB!$CUT$283</f>
        <v>0</v>
      </c>
      <c r="CUY263" s="3">
        <f>[3]DB!$CUV$283</f>
        <v>0</v>
      </c>
    </row>
    <row r="264" spans="2:106 2505:2695" ht="20.100000000000001" customHeight="1" x14ac:dyDescent="0.25">
      <c r="B264" s="168"/>
      <c r="C264" s="783"/>
      <c r="D264" s="787"/>
      <c r="E264" s="788"/>
      <c r="F264" s="186" t="s">
        <v>90</v>
      </c>
      <c r="G264" s="153" t="s">
        <v>92</v>
      </c>
      <c r="H264" s="794">
        <f>[2]DB!$F$239</f>
        <v>1</v>
      </c>
      <c r="I264" s="755"/>
      <c r="J264" s="755">
        <f>[2]DB!$H$239</f>
        <v>0</v>
      </c>
      <c r="K264" s="755"/>
      <c r="L264" s="755">
        <f>[2]DB!$J$239</f>
        <v>0</v>
      </c>
      <c r="M264" s="755"/>
      <c r="N264" s="755">
        <f>[2]DB!$L$239</f>
        <v>2</v>
      </c>
      <c r="O264" s="755"/>
      <c r="P264" s="755">
        <f>[2]DB!$N$239</f>
        <v>0</v>
      </c>
      <c r="Q264" s="755"/>
      <c r="R264" s="755">
        <f>[2]DB!$P$239</f>
        <v>1</v>
      </c>
      <c r="S264" s="755"/>
      <c r="T264" s="755">
        <f>[2]DB!$R$239</f>
        <v>0</v>
      </c>
      <c r="U264" s="755"/>
      <c r="V264" s="755">
        <f>[2]DB!$T$239</f>
        <v>1</v>
      </c>
      <c r="W264" s="755"/>
      <c r="X264" s="755">
        <f>[2]DB!$V$239</f>
        <v>0</v>
      </c>
      <c r="Y264" s="755"/>
      <c r="Z264" s="755">
        <f>[2]DB!$X$239</f>
        <v>1</v>
      </c>
      <c r="AA264" s="755"/>
      <c r="AB264" s="755">
        <f>[2]DB!$Z$239</f>
        <v>0</v>
      </c>
      <c r="AC264" s="755"/>
      <c r="AD264" s="755">
        <f>[2]DB!$AB$239</f>
        <v>0</v>
      </c>
      <c r="AE264" s="755"/>
      <c r="AF264" s="755">
        <f>[2]DB!$AD$239</f>
        <v>2</v>
      </c>
      <c r="AG264" s="755"/>
      <c r="AH264" s="755">
        <f>[2]DB!$AF$239</f>
        <v>0</v>
      </c>
      <c r="AI264" s="755"/>
      <c r="AJ264" s="755">
        <f>[2]DB!$AH$239</f>
        <v>1</v>
      </c>
      <c r="AK264" s="755"/>
      <c r="AL264" s="755">
        <f>[2]DB!$AJ$239</f>
        <v>0</v>
      </c>
      <c r="AM264" s="755"/>
      <c r="AN264" s="755">
        <f>[2]DB!$AL$239</f>
        <v>0</v>
      </c>
      <c r="AO264" s="755"/>
      <c r="AP264" s="755">
        <f>[2]DB!$AN$239</f>
        <v>1</v>
      </c>
      <c r="AQ264" s="755"/>
      <c r="AR264" s="755">
        <f>[2]DB!$AP$239</f>
        <v>0</v>
      </c>
      <c r="AS264" s="755"/>
      <c r="AT264" s="755">
        <f>[2]DB!$AR$239</f>
        <v>1</v>
      </c>
      <c r="AU264" s="755"/>
      <c r="AV264" s="755">
        <f>[2]DB!$AT$239</f>
        <v>0</v>
      </c>
      <c r="AW264" s="755"/>
      <c r="AX264" s="755">
        <f>[2]DB!$AV$239</f>
        <v>0</v>
      </c>
      <c r="AY264" s="755"/>
      <c r="AZ264" s="755">
        <f>[2]DB!$AX$239</f>
        <v>2</v>
      </c>
      <c r="BA264" s="755"/>
      <c r="BB264" s="755">
        <f>[2]DB!$AZ$239</f>
        <v>0</v>
      </c>
      <c r="BC264" s="755"/>
      <c r="BD264" s="755">
        <f>[2]DB!$BB$239</f>
        <v>1</v>
      </c>
      <c r="BE264" s="755"/>
      <c r="BF264" s="755">
        <f>[2]DB!$BD$239</f>
        <v>0</v>
      </c>
      <c r="BG264" s="755"/>
      <c r="BH264" s="755">
        <f>[2]DB!$BF$239</f>
        <v>0</v>
      </c>
      <c r="BI264" s="755"/>
      <c r="BJ264" s="755">
        <f>[2]DB!$BH$239</f>
        <v>1</v>
      </c>
      <c r="BK264" s="755"/>
      <c r="BL264" s="755">
        <f>[2]DB!$BJ$239</f>
        <v>0</v>
      </c>
      <c r="BM264" s="755"/>
      <c r="BN264" s="755">
        <f>[2]DB!$BL$239</f>
        <v>0</v>
      </c>
      <c r="BO264" s="755"/>
      <c r="BP264" s="755">
        <f>[2]DB!$BN$239</f>
        <v>0</v>
      </c>
      <c r="BQ264" s="755"/>
      <c r="BR264" s="755">
        <f>[2]DB!$BP$239</f>
        <v>2</v>
      </c>
      <c r="BS264" s="755"/>
      <c r="BT264" s="755">
        <f>[2]DB!$BR$239</f>
        <v>0</v>
      </c>
      <c r="BU264" s="755"/>
      <c r="BV264" s="755">
        <f>[2]DB!$BT$239</f>
        <v>1</v>
      </c>
      <c r="BW264" s="755"/>
      <c r="BX264" s="755">
        <f>[2]DB!$BV$239</f>
        <v>0</v>
      </c>
      <c r="BY264" s="755"/>
      <c r="BZ264" s="755">
        <f>[2]DB!$BX$239</f>
        <v>1</v>
      </c>
      <c r="CA264" s="755"/>
      <c r="CB264" s="755">
        <f>[2]DB!$BZ$239</f>
        <v>0</v>
      </c>
      <c r="CC264" s="755"/>
      <c r="CD264" s="755">
        <f>[2]DB!$CB$239</f>
        <v>1</v>
      </c>
      <c r="CE264" s="755"/>
      <c r="CF264" s="755">
        <f>[2]DB!$CD$239</f>
        <v>0</v>
      </c>
      <c r="CG264" s="755"/>
      <c r="CH264" s="755">
        <f>[2]DB!$CF$239</f>
        <v>0</v>
      </c>
      <c r="CI264" s="755"/>
      <c r="CJ264" s="755">
        <f>[2]DB!$CH$239</f>
        <v>0</v>
      </c>
      <c r="CK264" s="755"/>
      <c r="CL264" s="755">
        <f>[2]DB!$CJ$239</f>
        <v>0</v>
      </c>
      <c r="CM264" s="755"/>
      <c r="CN264" s="755">
        <f>[2]DB!$CL$239</f>
        <v>2</v>
      </c>
      <c r="CO264" s="755"/>
      <c r="CP264" s="755">
        <f>[2]DB!$CN$239</f>
        <v>0</v>
      </c>
      <c r="CQ264" s="755"/>
      <c r="CR264" s="755">
        <f>[2]DB!$CP$239</f>
        <v>1</v>
      </c>
      <c r="CS264" s="755"/>
      <c r="CT264" s="755">
        <f>[2]DB!$CR$239</f>
        <v>0</v>
      </c>
      <c r="CU264" s="755"/>
      <c r="CV264" s="755">
        <f>[2]DB!$CT$239</f>
        <v>1</v>
      </c>
      <c r="CW264" s="755"/>
      <c r="CX264" s="755">
        <f>[2]DB!$CV$239</f>
        <v>0</v>
      </c>
      <c r="CY264" s="781"/>
      <c r="CZ264" s="173"/>
      <c r="DA264" s="200"/>
      <c r="DB264" s="192"/>
    </row>
    <row r="265" spans="2:106 2505:2695" ht="20.100000000000001" customHeight="1" thickBot="1" x14ac:dyDescent="0.3">
      <c r="B265" s="168"/>
      <c r="C265" s="783"/>
      <c r="D265" s="787"/>
      <c r="E265" s="788"/>
      <c r="F265" s="789" t="s">
        <v>88</v>
      </c>
      <c r="G265" s="790"/>
      <c r="H265" s="752" t="str">
        <f>[2]DB!$F$240</f>
        <v>Stop charge at 1000H for dispersing cone cleaning. Duration time: 20 mins</v>
      </c>
      <c r="I265" s="753"/>
      <c r="J265" s="753"/>
      <c r="K265" s="753"/>
      <c r="L265" s="753"/>
      <c r="M265" s="753"/>
      <c r="N265" s="753"/>
      <c r="O265" s="753"/>
      <c r="P265" s="753"/>
      <c r="Q265" s="753"/>
      <c r="R265" s="753"/>
      <c r="S265" s="753"/>
      <c r="T265" s="753"/>
      <c r="U265" s="753"/>
      <c r="V265" s="753"/>
      <c r="W265" s="753"/>
      <c r="X265" s="753"/>
      <c r="Y265" s="753"/>
      <c r="Z265" s="753"/>
      <c r="AA265" s="753"/>
      <c r="AB265" s="753"/>
      <c r="AC265" s="753"/>
      <c r="AD265" s="753"/>
      <c r="AE265" s="753"/>
      <c r="AF265" s="753"/>
      <c r="AG265" s="753"/>
      <c r="AH265" s="753"/>
      <c r="AI265" s="753"/>
      <c r="AJ265" s="753"/>
      <c r="AK265" s="753"/>
      <c r="AL265" s="753"/>
      <c r="AM265" s="753"/>
      <c r="AN265" s="753"/>
      <c r="AO265" s="753"/>
      <c r="AP265" s="753"/>
      <c r="AQ265" s="753"/>
      <c r="AR265" s="753"/>
      <c r="AS265" s="753"/>
      <c r="AT265" s="753"/>
      <c r="AU265" s="753"/>
      <c r="AV265" s="753"/>
      <c r="AW265" s="753"/>
      <c r="AX265" s="753"/>
      <c r="AY265" s="753"/>
      <c r="AZ265" s="753"/>
      <c r="BA265" s="753"/>
      <c r="BB265" s="753"/>
      <c r="BC265" s="753"/>
      <c r="BD265" s="753"/>
      <c r="BE265" s="753"/>
      <c r="BF265" s="753"/>
      <c r="BG265" s="753"/>
      <c r="BH265" s="753"/>
      <c r="BI265" s="753"/>
      <c r="BJ265" s="753"/>
      <c r="BK265" s="753"/>
      <c r="BL265" s="753"/>
      <c r="BM265" s="753"/>
      <c r="BN265" s="753"/>
      <c r="BO265" s="753"/>
      <c r="BP265" s="753"/>
      <c r="BQ265" s="753"/>
      <c r="BR265" s="753"/>
      <c r="BS265" s="753"/>
      <c r="BT265" s="753"/>
      <c r="BU265" s="753"/>
      <c r="BV265" s="753"/>
      <c r="BW265" s="753"/>
      <c r="BX265" s="753"/>
      <c r="BY265" s="753"/>
      <c r="BZ265" s="753"/>
      <c r="CA265" s="753"/>
      <c r="CB265" s="753"/>
      <c r="CC265" s="753"/>
      <c r="CD265" s="753"/>
      <c r="CE265" s="753"/>
      <c r="CF265" s="753"/>
      <c r="CG265" s="753"/>
      <c r="CH265" s="753"/>
      <c r="CI265" s="753"/>
      <c r="CJ265" s="753"/>
      <c r="CK265" s="753"/>
      <c r="CL265" s="753"/>
      <c r="CM265" s="753"/>
      <c r="CN265" s="753"/>
      <c r="CO265" s="753"/>
      <c r="CP265" s="753"/>
      <c r="CQ265" s="753"/>
      <c r="CR265" s="753"/>
      <c r="CS265" s="753"/>
      <c r="CT265" s="753"/>
      <c r="CU265" s="753"/>
      <c r="CV265" s="753"/>
      <c r="CW265" s="753"/>
      <c r="CX265" s="753"/>
      <c r="CY265" s="753"/>
      <c r="CZ265" s="754"/>
      <c r="DA265" s="200"/>
      <c r="DB265" s="192"/>
    </row>
    <row r="266" spans="2:106 2505:2695" ht="20.100000000000001" customHeight="1" x14ac:dyDescent="0.25">
      <c r="B266" s="168"/>
      <c r="C266" s="783"/>
      <c r="D266" s="787" t="s">
        <v>77</v>
      </c>
      <c r="E266" s="791"/>
      <c r="F266" s="182" t="s">
        <v>78</v>
      </c>
      <c r="G266" s="154" t="str">
        <f>[2]DB!$E$241</f>
        <v>UNDER REPAIR</v>
      </c>
      <c r="H266" s="220">
        <f>[2]DB!$F$241</f>
        <v>0</v>
      </c>
      <c r="I266" s="220">
        <f>[2]DB!$G$241</f>
        <v>0</v>
      </c>
      <c r="J266" s="220">
        <f>[2]DB!$H$241</f>
        <v>0</v>
      </c>
      <c r="K266" s="220">
        <f>[2]DB!$I$241</f>
        <v>0</v>
      </c>
      <c r="L266" s="220">
        <f>[2]DB!$J$241</f>
        <v>0</v>
      </c>
      <c r="M266" s="220">
        <f>[2]DB!$K$241</f>
        <v>0</v>
      </c>
      <c r="N266" s="220">
        <f>[2]DB!$L$241</f>
        <v>0</v>
      </c>
      <c r="O266" s="220">
        <f>[2]DB!$M$241</f>
        <v>0</v>
      </c>
      <c r="P266" s="220">
        <f>[2]DB!$N$241</f>
        <v>0</v>
      </c>
      <c r="Q266" s="220">
        <f>[2]DB!$O$241</f>
        <v>0</v>
      </c>
      <c r="R266" s="220">
        <f>[2]DB!$P$241</f>
        <v>0</v>
      </c>
      <c r="S266" s="220">
        <f>[2]DB!$Q$241</f>
        <v>0</v>
      </c>
      <c r="T266" s="220">
        <f>[2]DB!$R$241</f>
        <v>0</v>
      </c>
      <c r="U266" s="220">
        <f>[2]DB!$S$241</f>
        <v>0</v>
      </c>
      <c r="V266" s="220">
        <f>[2]DB!$T$241</f>
        <v>0</v>
      </c>
      <c r="W266" s="220">
        <f>[2]DB!$U$241</f>
        <v>0</v>
      </c>
      <c r="X266" s="220">
        <f>[2]DB!$V$241</f>
        <v>0</v>
      </c>
      <c r="Y266" s="220">
        <f>[2]DB!$W$241</f>
        <v>0</v>
      </c>
      <c r="Z266" s="220">
        <f>[2]DB!$X$241</f>
        <v>0</v>
      </c>
      <c r="AA266" s="220">
        <f>[2]DB!$Y$241</f>
        <v>0</v>
      </c>
      <c r="AB266" s="220">
        <f>[2]DB!$Z$241</f>
        <v>0</v>
      </c>
      <c r="AC266" s="220">
        <f>[2]DB!$AA$241</f>
        <v>0</v>
      </c>
      <c r="AD266" s="220">
        <f>[2]DB!$AB$241</f>
        <v>0</v>
      </c>
      <c r="AE266" s="220">
        <f>[2]DB!$AC$241</f>
        <v>0</v>
      </c>
      <c r="AF266" s="220">
        <f>[2]DB!$AD$241</f>
        <v>0</v>
      </c>
      <c r="AG266" s="220">
        <f>[2]DB!$AE$241</f>
        <v>0</v>
      </c>
      <c r="AH266" s="220">
        <f>[2]DB!$AF$241</f>
        <v>0</v>
      </c>
      <c r="AI266" s="220">
        <f>[2]DB!$AG$241</f>
        <v>0</v>
      </c>
      <c r="AJ266" s="220">
        <f>[2]DB!$AH$241</f>
        <v>0</v>
      </c>
      <c r="AK266" s="220">
        <f>[2]DB!$AI$241</f>
        <v>0</v>
      </c>
      <c r="AL266" s="220">
        <f>[2]DB!$AJ$241</f>
        <v>0</v>
      </c>
      <c r="AM266" s="220">
        <f>[2]DB!$AK$241</f>
        <v>0</v>
      </c>
      <c r="AN266" s="220">
        <f>[2]DB!$AL$241</f>
        <v>0</v>
      </c>
      <c r="AO266" s="220">
        <f>[2]DB!$AM$241</f>
        <v>0</v>
      </c>
      <c r="AP266" s="220">
        <f>[2]DB!$AN$241</f>
        <v>0</v>
      </c>
      <c r="AQ266" s="220">
        <f>[2]DB!$AO$241</f>
        <v>0</v>
      </c>
      <c r="AR266" s="220">
        <f>[2]DB!$AP$241</f>
        <v>0</v>
      </c>
      <c r="AS266" s="220">
        <f>[2]DB!$AQ$241</f>
        <v>0</v>
      </c>
      <c r="AT266" s="220">
        <f>[2]DB!$AR$241</f>
        <v>0</v>
      </c>
      <c r="AU266" s="220">
        <f>[2]DB!$AS$241</f>
        <v>0</v>
      </c>
      <c r="AV266" s="220">
        <f>[2]DB!$AT$241</f>
        <v>0</v>
      </c>
      <c r="AW266" s="220">
        <f>[2]DB!$AU$241</f>
        <v>0</v>
      </c>
      <c r="AX266" s="220">
        <f>[2]DB!$AV$241</f>
        <v>0</v>
      </c>
      <c r="AY266" s="220">
        <f>[2]DB!$AW$241</f>
        <v>0</v>
      </c>
      <c r="AZ266" s="220">
        <f>[2]DB!$AX$241</f>
        <v>0</v>
      </c>
      <c r="BA266" s="220">
        <f>[2]DB!$AY$241</f>
        <v>0</v>
      </c>
      <c r="BB266" s="220">
        <f>[2]DB!$AZ$241</f>
        <v>0</v>
      </c>
      <c r="BC266" s="220">
        <f>[2]DB!$BA$241</f>
        <v>0</v>
      </c>
      <c r="BD266" s="220">
        <f>[2]DB!$BB$241</f>
        <v>0</v>
      </c>
      <c r="BE266" s="220">
        <f>[2]DB!$BC$241</f>
        <v>0</v>
      </c>
      <c r="BF266" s="220">
        <f>[2]DB!$BD$241</f>
        <v>0</v>
      </c>
      <c r="BG266" s="220">
        <f>[2]DB!$BE$241</f>
        <v>0</v>
      </c>
      <c r="BH266" s="220">
        <f>[2]DB!$BF$241</f>
        <v>0</v>
      </c>
      <c r="BI266" s="220">
        <f>[2]DB!$BG$241</f>
        <v>0</v>
      </c>
      <c r="BJ266" s="220">
        <f>[2]DB!$BH$241</f>
        <v>0</v>
      </c>
      <c r="BK266" s="220">
        <f>[2]DB!$BI$241</f>
        <v>0</v>
      </c>
      <c r="BL266" s="220">
        <f>[2]DB!$BJ$241</f>
        <v>0</v>
      </c>
      <c r="BM266" s="220">
        <f>[2]DB!$BK$241</f>
        <v>0</v>
      </c>
      <c r="BN266" s="220">
        <f>[2]DB!$BL$241</f>
        <v>0</v>
      </c>
      <c r="BO266" s="220">
        <f>[2]DB!$BM$241</f>
        <v>0</v>
      </c>
      <c r="BP266" s="220">
        <f>[2]DB!$BN$241</f>
        <v>0</v>
      </c>
      <c r="BQ266" s="220">
        <f>[2]DB!$BO$241</f>
        <v>0</v>
      </c>
      <c r="BR266" s="220">
        <f>[2]DB!$BP$241</f>
        <v>0</v>
      </c>
      <c r="BS266" s="220">
        <f>[2]DB!$BQ$241</f>
        <v>0</v>
      </c>
      <c r="BT266" s="220">
        <f>[2]DB!$BR$241</f>
        <v>0</v>
      </c>
      <c r="BU266" s="220">
        <f>[2]DB!$BS$241</f>
        <v>0</v>
      </c>
      <c r="BV266" s="220">
        <f>[2]DB!$BT$241</f>
        <v>0</v>
      </c>
      <c r="BW266" s="220">
        <f>[2]DB!$BU$241</f>
        <v>0</v>
      </c>
      <c r="BX266" s="220">
        <f>[2]DB!$BV$241</f>
        <v>0</v>
      </c>
      <c r="BY266" s="220">
        <f>[2]DB!$BW$241</f>
        <v>0</v>
      </c>
      <c r="BZ266" s="220">
        <f>[2]DB!$BX$241</f>
        <v>0</v>
      </c>
      <c r="CA266" s="220">
        <f>[2]DB!$BY$241</f>
        <v>0</v>
      </c>
      <c r="CB266" s="220">
        <f>[2]DB!$BZ$241</f>
        <v>0</v>
      </c>
      <c r="CC266" s="220">
        <f>[2]DB!$CA$241</f>
        <v>0</v>
      </c>
      <c r="CD266" s="220">
        <f>[2]DB!$CB$241</f>
        <v>0</v>
      </c>
      <c r="CE266" s="220">
        <f>[2]DB!$CC$241</f>
        <v>0</v>
      </c>
      <c r="CF266" s="220">
        <f>[2]DB!$CD$241</f>
        <v>0</v>
      </c>
      <c r="CG266" s="220">
        <f>[2]DB!$CE$241</f>
        <v>0</v>
      </c>
      <c r="CH266" s="220">
        <f>[2]DB!$CF$241</f>
        <v>0</v>
      </c>
      <c r="CI266" s="220">
        <f>[2]DB!$CG$241</f>
        <v>0</v>
      </c>
      <c r="CJ266" s="220">
        <f>[2]DB!$CH$241</f>
        <v>0</v>
      </c>
      <c r="CK266" s="220">
        <f>[2]DB!$CI$241</f>
        <v>0</v>
      </c>
      <c r="CL266" s="220">
        <f>[2]DB!$CJ$241</f>
        <v>0</v>
      </c>
      <c r="CM266" s="220">
        <f>[2]DB!$CK$241</f>
        <v>0</v>
      </c>
      <c r="CN266" s="220">
        <f>[2]DB!$CL$241</f>
        <v>0</v>
      </c>
      <c r="CO266" s="220">
        <f>[2]DB!$CM$241</f>
        <v>0</v>
      </c>
      <c r="CP266" s="220">
        <f>[2]DB!$CN$241</f>
        <v>0</v>
      </c>
      <c r="CQ266" s="220">
        <f>[2]DB!$CO$241</f>
        <v>0</v>
      </c>
      <c r="CR266" s="220">
        <f>[2]DB!$CP$241</f>
        <v>0</v>
      </c>
      <c r="CS266" s="220">
        <f>[2]DB!$CQ$241</f>
        <v>0</v>
      </c>
      <c r="CT266" s="220">
        <f>[2]DB!$CR$241</f>
        <v>0</v>
      </c>
      <c r="CU266" s="220">
        <f>[2]DB!$CS$241</f>
        <v>0</v>
      </c>
      <c r="CV266" s="220">
        <f>[2]DB!$CT$241</f>
        <v>0</v>
      </c>
      <c r="CW266" s="220">
        <f>[2]DB!$CU$241</f>
        <v>0</v>
      </c>
      <c r="CX266" s="220">
        <f>[2]DB!$CV$241</f>
        <v>0</v>
      </c>
      <c r="CY266" s="221">
        <f>[2]DB!$CW$241</f>
        <v>0</v>
      </c>
      <c r="CZ266" s="222"/>
      <c r="DA266" s="200"/>
      <c r="DB266" s="192"/>
    </row>
    <row r="267" spans="2:106 2505:2695" ht="20.100000000000001" customHeight="1" x14ac:dyDescent="0.25">
      <c r="B267" s="168"/>
      <c r="C267" s="783"/>
      <c r="D267" s="787"/>
      <c r="E267" s="791"/>
      <c r="F267" s="183" t="s">
        <v>79</v>
      </c>
      <c r="G267" s="155" t="str">
        <f>[2]DB!$E$242</f>
        <v>OPERATING</v>
      </c>
      <c r="H267" s="162">
        <f>[2]DB!$F$242</f>
        <v>0</v>
      </c>
      <c r="I267" s="163">
        <f>[2]DB!$G$242</f>
        <v>0</v>
      </c>
      <c r="J267" s="163">
        <f>[2]DB!$H$242</f>
        <v>0</v>
      </c>
      <c r="K267" s="163">
        <f>[2]DB!$I$242</f>
        <v>0</v>
      </c>
      <c r="L267" s="163">
        <f>[2]DB!$J$242</f>
        <v>0</v>
      </c>
      <c r="M267" s="163">
        <f>[2]DB!$K$242</f>
        <v>0</v>
      </c>
      <c r="N267" s="163">
        <f>[2]DB!$L$242</f>
        <v>0</v>
      </c>
      <c r="O267" s="163">
        <f>[2]DB!$M$242</f>
        <v>0</v>
      </c>
      <c r="P267" s="163">
        <f>[2]DB!$N$242</f>
        <v>0</v>
      </c>
      <c r="Q267" s="163">
        <f>[2]DB!$O$242</f>
        <v>0</v>
      </c>
      <c r="R267" s="163">
        <f>[2]DB!$P$242</f>
        <v>0</v>
      </c>
      <c r="S267" s="163" t="str">
        <f>[2]DB!$Q$242</f>
        <v>s</v>
      </c>
      <c r="T267" s="163" t="str">
        <f>[2]DB!$R$242</f>
        <v>s</v>
      </c>
      <c r="U267" s="163" t="str">
        <f>[2]DB!$S$242</f>
        <v>s</v>
      </c>
      <c r="V267" s="163" t="str">
        <f>[2]DB!$T$242</f>
        <v>s</v>
      </c>
      <c r="W267" s="163">
        <f>[2]DB!$U$242</f>
        <v>0</v>
      </c>
      <c r="X267" s="163" t="str">
        <f>[2]DB!$V$242</f>
        <v>s</v>
      </c>
      <c r="Y267" s="163" t="str">
        <f>[2]DB!$W$242</f>
        <v>s</v>
      </c>
      <c r="Z267" s="163" t="str">
        <f>[2]DB!$X$242</f>
        <v>s</v>
      </c>
      <c r="AA267" s="163">
        <f>[2]DB!$Y$242</f>
        <v>0</v>
      </c>
      <c r="AB267" s="163" t="str">
        <f>[2]DB!$Z$242</f>
        <v>s</v>
      </c>
      <c r="AC267" s="163" t="str">
        <f>[2]DB!$AA$242</f>
        <v>s</v>
      </c>
      <c r="AD267" s="163" t="str">
        <f>[2]DB!$AB$242</f>
        <v>s</v>
      </c>
      <c r="AE267" s="163">
        <f>[2]DB!$AC$242</f>
        <v>0</v>
      </c>
      <c r="AF267" s="163" t="str">
        <f>[2]DB!$AD$242</f>
        <v>s</v>
      </c>
      <c r="AG267" s="163" t="str">
        <f>[2]DB!$AE$242</f>
        <v>s</v>
      </c>
      <c r="AH267" s="163" t="str">
        <f>[2]DB!$AF$242</f>
        <v>s</v>
      </c>
      <c r="AI267" s="163">
        <f>[2]DB!$AG$242</f>
        <v>0</v>
      </c>
      <c r="AJ267" s="163">
        <f>[2]DB!$AH$242</f>
        <v>0</v>
      </c>
      <c r="AK267" s="163" t="str">
        <f>[2]DB!$AI$242</f>
        <v>c</v>
      </c>
      <c r="AL267" s="163" t="str">
        <f>[2]DB!$AJ$242</f>
        <v>c</v>
      </c>
      <c r="AM267" s="163" t="str">
        <f>[2]DB!$AK$242</f>
        <v>c</v>
      </c>
      <c r="AN267" s="163" t="str">
        <f>[2]DB!$AL$242</f>
        <v>c</v>
      </c>
      <c r="AO267" s="163" t="str">
        <f>[2]DB!$AM$242</f>
        <v>c</v>
      </c>
      <c r="AP267" s="163" t="str">
        <f>[2]DB!$AN$242</f>
        <v>c</v>
      </c>
      <c r="AQ267" s="163" t="str">
        <f>[2]DB!$AO$242</f>
        <v>c</v>
      </c>
      <c r="AR267" s="163" t="str">
        <f>[2]DB!$AP$242</f>
        <v>c</v>
      </c>
      <c r="AS267" s="163" t="str">
        <f>[2]DB!$AQ$242</f>
        <v>c</v>
      </c>
      <c r="AT267" s="163" t="str">
        <f>[2]DB!$AR$242</f>
        <v>c</v>
      </c>
      <c r="AU267" s="163" t="str">
        <f>[2]DB!$AS$242</f>
        <v>c</v>
      </c>
      <c r="AV267" s="163" t="str">
        <f>[2]DB!$AT$242</f>
        <v>c</v>
      </c>
      <c r="AW267" s="163" t="str">
        <f>[2]DB!$AU$242</f>
        <v>c</v>
      </c>
      <c r="AX267" s="163" t="str">
        <f>[2]DB!$AV$242</f>
        <v>c</v>
      </c>
      <c r="AY267" s="163" t="str">
        <f>[2]DB!$AW$242</f>
        <v>c</v>
      </c>
      <c r="AZ267" s="163" t="str">
        <f>[2]DB!$AX$242</f>
        <v>c</v>
      </c>
      <c r="BA267" s="163">
        <f>[2]DB!$AY$242</f>
        <v>0</v>
      </c>
      <c r="BB267" s="163">
        <f>[2]DB!$AZ$242</f>
        <v>0</v>
      </c>
      <c r="BC267" s="163">
        <f>[2]DB!$BA$242</f>
        <v>0</v>
      </c>
      <c r="BD267" s="163">
        <f>[2]DB!$BB$242</f>
        <v>0</v>
      </c>
      <c r="BE267" s="163">
        <f>[2]DB!$BC$242</f>
        <v>0</v>
      </c>
      <c r="BF267" s="163">
        <f>[2]DB!$BD$242</f>
        <v>0</v>
      </c>
      <c r="BG267" s="163">
        <f>[2]DB!$BE$242</f>
        <v>0</v>
      </c>
      <c r="BH267" s="163">
        <f>[2]DB!$BF$242</f>
        <v>0</v>
      </c>
      <c r="BI267" s="163">
        <f>[2]DB!$BG$242</f>
        <v>0</v>
      </c>
      <c r="BJ267" s="163">
        <f>[2]DB!$BH$242</f>
        <v>0</v>
      </c>
      <c r="BK267" s="163">
        <f>[2]DB!$BI$242</f>
        <v>0</v>
      </c>
      <c r="BL267" s="163">
        <f>[2]DB!$BJ$242</f>
        <v>0</v>
      </c>
      <c r="BM267" s="163">
        <f>[2]DB!$BK$242</f>
        <v>0</v>
      </c>
      <c r="BN267" s="163">
        <f>[2]DB!$BL$242</f>
        <v>0</v>
      </c>
      <c r="BO267" s="163">
        <f>[2]DB!$BM$242</f>
        <v>0</v>
      </c>
      <c r="BP267" s="163">
        <f>[2]DB!$BN$242</f>
        <v>0</v>
      </c>
      <c r="BQ267" s="163">
        <f>[2]DB!$BO$242</f>
        <v>0</v>
      </c>
      <c r="BR267" s="163">
        <f>[2]DB!$BP$242</f>
        <v>0</v>
      </c>
      <c r="BS267" s="163">
        <f>[2]DB!$BQ$242</f>
        <v>0</v>
      </c>
      <c r="BT267" s="163">
        <f>[2]DB!$BR$242</f>
        <v>0</v>
      </c>
      <c r="BU267" s="163">
        <f>[2]DB!$BS$242</f>
        <v>0</v>
      </c>
      <c r="BV267" s="163" t="str">
        <f>[2]DB!$BT$242</f>
        <v>s</v>
      </c>
      <c r="BW267" s="163" t="str">
        <f>[2]DB!$BU$242</f>
        <v>s</v>
      </c>
      <c r="BX267" s="163" t="str">
        <f>[2]DB!$BV$242</f>
        <v>s</v>
      </c>
      <c r="BY267" s="163" t="str">
        <f>[2]DB!$BW$242</f>
        <v>s</v>
      </c>
      <c r="BZ267" s="163">
        <f>[2]DB!$BX$242</f>
        <v>0</v>
      </c>
      <c r="CA267" s="163" t="str">
        <f>[2]DB!$BY$242</f>
        <v>s</v>
      </c>
      <c r="CB267" s="163" t="str">
        <f>[2]DB!$BZ$242</f>
        <v>s</v>
      </c>
      <c r="CC267" s="163" t="str">
        <f>[2]DB!$CA$242</f>
        <v>s</v>
      </c>
      <c r="CD267" s="163">
        <f>[2]DB!$CB$242</f>
        <v>0</v>
      </c>
      <c r="CE267" s="163" t="str">
        <f>[2]DB!$CC$242</f>
        <v>s</v>
      </c>
      <c r="CF267" s="163" t="str">
        <f>[2]DB!$CD$242</f>
        <v>s</v>
      </c>
      <c r="CG267" s="163" t="str">
        <f>[2]DB!$CE$242</f>
        <v>s</v>
      </c>
      <c r="CH267" s="163">
        <f>[2]DB!$CF$242</f>
        <v>0</v>
      </c>
      <c r="CI267" s="163" t="str">
        <f>[2]DB!$CG$242</f>
        <v>s</v>
      </c>
      <c r="CJ267" s="163" t="str">
        <f>[2]DB!$CH$242</f>
        <v>s</v>
      </c>
      <c r="CK267" s="163" t="str">
        <f>[2]DB!$CI$242</f>
        <v>s</v>
      </c>
      <c r="CL267" s="163">
        <f>[2]DB!$CJ$242</f>
        <v>0</v>
      </c>
      <c r="CM267" s="163">
        <f>[2]DB!$CK$242</f>
        <v>0</v>
      </c>
      <c r="CN267" s="163" t="str">
        <f>[2]DB!$CL$242</f>
        <v>c</v>
      </c>
      <c r="CO267" s="163" t="str">
        <f>[2]DB!$CM$242</f>
        <v>c</v>
      </c>
      <c r="CP267" s="163" t="str">
        <f>[2]DB!$CN$242</f>
        <v>c</v>
      </c>
      <c r="CQ267" s="163" t="str">
        <f>[2]DB!$CO$242</f>
        <v>c</v>
      </c>
      <c r="CR267" s="163" t="str">
        <f>[2]DB!$CP$242</f>
        <v>c</v>
      </c>
      <c r="CS267" s="163" t="str">
        <f>[2]DB!$CQ$242</f>
        <v>c</v>
      </c>
      <c r="CT267" s="163" t="str">
        <f>[2]DB!$CR$242</f>
        <v>c</v>
      </c>
      <c r="CU267" s="163" t="str">
        <f>[2]DB!$CS$242</f>
        <v>c</v>
      </c>
      <c r="CV267" s="163" t="str">
        <f>[2]DB!$CT$242</f>
        <v>c</v>
      </c>
      <c r="CW267" s="163" t="str">
        <f>[2]DB!$CU$242</f>
        <v>c</v>
      </c>
      <c r="CX267" s="163" t="str">
        <f>[2]DB!$CV$242</f>
        <v>c</v>
      </c>
      <c r="CY267" s="169" t="str">
        <f>[2]DB!$CW$242</f>
        <v>c</v>
      </c>
      <c r="CZ267" s="174"/>
      <c r="DA267" s="200"/>
      <c r="DB267" s="192"/>
    </row>
    <row r="268" spans="2:106 2505:2695" ht="20.100000000000001" customHeight="1" x14ac:dyDescent="0.25">
      <c r="B268" s="168"/>
      <c r="C268" s="783"/>
      <c r="D268" s="787"/>
      <c r="E268" s="791"/>
      <c r="F268" s="183" t="s">
        <v>80</v>
      </c>
      <c r="G268" s="155" t="str">
        <f>[2]DB!$E$243</f>
        <v>OPERATING</v>
      </c>
      <c r="H268" s="162" t="str">
        <f>[2]DB!$F$243</f>
        <v>s</v>
      </c>
      <c r="I268" s="163" t="str">
        <f>[2]DB!$G$243</f>
        <v>s</v>
      </c>
      <c r="J268" s="163" t="str">
        <f>[2]DB!$H$243</f>
        <v>s</v>
      </c>
      <c r="K268" s="163">
        <f>[2]DB!$I$243</f>
        <v>0</v>
      </c>
      <c r="L268" s="163" t="str">
        <f>[2]DB!$J$243</f>
        <v>s</v>
      </c>
      <c r="M268" s="163" t="str">
        <f>[2]DB!$K$243</f>
        <v>s</v>
      </c>
      <c r="N268" s="163" t="str">
        <f>[2]DB!$L$243</f>
        <v>s</v>
      </c>
      <c r="O268" s="163">
        <f>[2]DB!$M$243</f>
        <v>0</v>
      </c>
      <c r="P268" s="163">
        <f>[2]DB!$N$243</f>
        <v>0</v>
      </c>
      <c r="Q268" s="163" t="str">
        <f>[2]DB!$O$243</f>
        <v>c</v>
      </c>
      <c r="R268" s="163" t="str">
        <f>[2]DB!$P$243</f>
        <v>c</v>
      </c>
      <c r="S268" s="163" t="str">
        <f>[2]DB!$Q$243</f>
        <v>c</v>
      </c>
      <c r="T268" s="163" t="str">
        <f>[2]DB!$R$243</f>
        <v>c</v>
      </c>
      <c r="U268" s="163" t="str">
        <f>[2]DB!$S$243</f>
        <v>c</v>
      </c>
      <c r="V268" s="163" t="str">
        <f>[2]DB!$T$243</f>
        <v>c</v>
      </c>
      <c r="W268" s="163" t="str">
        <f>[2]DB!$U$243</f>
        <v>c</v>
      </c>
      <c r="X268" s="163" t="str">
        <f>[2]DB!$V$243</f>
        <v>c</v>
      </c>
      <c r="Y268" s="163" t="str">
        <f>[2]DB!$W$243</f>
        <v>c</v>
      </c>
      <c r="Z268" s="163" t="str">
        <f>[2]DB!$X$243</f>
        <v>c</v>
      </c>
      <c r="AA268" s="163" t="str">
        <f>[2]DB!$Y$243</f>
        <v>c</v>
      </c>
      <c r="AB268" s="163" t="str">
        <f>[2]DB!$Z$243</f>
        <v>c</v>
      </c>
      <c r="AC268" s="163" t="str">
        <f>[2]DB!$AA$243</f>
        <v>c</v>
      </c>
      <c r="AD268" s="163" t="str">
        <f>[2]DB!$AB$243</f>
        <v>c</v>
      </c>
      <c r="AE268" s="163" t="str">
        <f>[2]DB!$AC$243</f>
        <v>c</v>
      </c>
      <c r="AF268" s="163" t="str">
        <f>[2]DB!$AD$243</f>
        <v>c</v>
      </c>
      <c r="AG268" s="163">
        <f>[2]DB!$AE$243</f>
        <v>0</v>
      </c>
      <c r="AH268" s="163">
        <f>[2]DB!$AF$243</f>
        <v>0</v>
      </c>
      <c r="AI268" s="163">
        <f>[2]DB!$AG$243</f>
        <v>0</v>
      </c>
      <c r="AJ268" s="163">
        <f>[2]DB!$AH$243</f>
        <v>0</v>
      </c>
      <c r="AK268" s="163">
        <f>[2]DB!$AI$243</f>
        <v>0</v>
      </c>
      <c r="AL268" s="163">
        <f>[2]DB!$AJ$243</f>
        <v>0</v>
      </c>
      <c r="AM268" s="163">
        <f>[2]DB!$AK$243</f>
        <v>0</v>
      </c>
      <c r="AN268" s="163">
        <f>[2]DB!$AL$243</f>
        <v>0</v>
      </c>
      <c r="AO268" s="163">
        <f>[2]DB!$AM$243</f>
        <v>0</v>
      </c>
      <c r="AP268" s="163">
        <f>[2]DB!$AN$243</f>
        <v>0</v>
      </c>
      <c r="AQ268" s="163">
        <f>[2]DB!$AO$243</f>
        <v>0</v>
      </c>
      <c r="AR268" s="163">
        <f>[2]DB!$AP$243</f>
        <v>0</v>
      </c>
      <c r="AS268" s="163">
        <f>[2]DB!$AQ$243</f>
        <v>0</v>
      </c>
      <c r="AT268" s="163">
        <f>[2]DB!$AR$243</f>
        <v>0</v>
      </c>
      <c r="AU268" s="163">
        <f>[2]DB!$AS$243</f>
        <v>0</v>
      </c>
      <c r="AV268" s="163">
        <f>[2]DB!$AT$243</f>
        <v>0</v>
      </c>
      <c r="AW268" s="163">
        <f>[2]DB!$AU$243</f>
        <v>0</v>
      </c>
      <c r="AX268" s="163">
        <f>[2]DB!$AV$243</f>
        <v>0</v>
      </c>
      <c r="AY268" s="163">
        <f>[2]DB!$AW$243</f>
        <v>0</v>
      </c>
      <c r="AZ268" s="163">
        <f>[2]DB!$AX$243</f>
        <v>0</v>
      </c>
      <c r="BA268" s="163">
        <f>[2]DB!$AY$243</f>
        <v>0</v>
      </c>
      <c r="BB268" s="163">
        <f>[2]DB!$AZ$243</f>
        <v>0</v>
      </c>
      <c r="BC268" s="163">
        <f>[2]DB!$BA$243</f>
        <v>0</v>
      </c>
      <c r="BD268" s="163">
        <f>[2]DB!$BB$243</f>
        <v>0</v>
      </c>
      <c r="BE268" s="163" t="str">
        <f>[2]DB!$BC$243</f>
        <v>s</v>
      </c>
      <c r="BF268" s="163" t="str">
        <f>[2]DB!$BD$243</f>
        <v>s</v>
      </c>
      <c r="BG268" s="163" t="str">
        <f>[2]DB!$BE$243</f>
        <v>s</v>
      </c>
      <c r="BH268" s="163" t="str">
        <f>[2]DB!$BF$243</f>
        <v>s</v>
      </c>
      <c r="BI268" s="163">
        <f>[2]DB!$BG$243</f>
        <v>0</v>
      </c>
      <c r="BJ268" s="163" t="str">
        <f>[2]DB!$BH$243</f>
        <v>s</v>
      </c>
      <c r="BK268" s="163" t="str">
        <f>[2]DB!$BI$243</f>
        <v>s</v>
      </c>
      <c r="BL268" s="163" t="str">
        <f>[2]DB!$BJ$243</f>
        <v>s</v>
      </c>
      <c r="BM268" s="163">
        <f>[2]DB!$BK$243</f>
        <v>0</v>
      </c>
      <c r="BN268" s="163" t="str">
        <f>[2]DB!$BL$243</f>
        <v>s</v>
      </c>
      <c r="BO268" s="163" t="str">
        <f>[2]DB!$BM$243</f>
        <v>s</v>
      </c>
      <c r="BP268" s="163" t="str">
        <f>[2]DB!$BN$243</f>
        <v>s</v>
      </c>
      <c r="BQ268" s="163">
        <f>[2]DB!$BO$243</f>
        <v>0</v>
      </c>
      <c r="BR268" s="163">
        <f>[2]DB!$BP$243</f>
        <v>0</v>
      </c>
      <c r="BS268" s="163" t="str">
        <f>[2]DB!$BQ$243</f>
        <v>c</v>
      </c>
      <c r="BT268" s="163" t="str">
        <f>[2]DB!$BR$243</f>
        <v>c</v>
      </c>
      <c r="BU268" s="163" t="str">
        <f>[2]DB!$BS$243</f>
        <v>c</v>
      </c>
      <c r="BV268" s="163" t="str">
        <f>[2]DB!$BT$243</f>
        <v>c</v>
      </c>
      <c r="BW268" s="163" t="str">
        <f>[2]DB!$BU$243</f>
        <v>c</v>
      </c>
      <c r="BX268" s="163" t="str">
        <f>[2]DB!$BV$243</f>
        <v>c</v>
      </c>
      <c r="BY268" s="163" t="str">
        <f>[2]DB!$BW$243</f>
        <v>c</v>
      </c>
      <c r="BZ268" s="163" t="str">
        <f>[2]DB!$BX$243</f>
        <v>c</v>
      </c>
      <c r="CA268" s="163" t="str">
        <f>[2]DB!$BY$243</f>
        <v>c</v>
      </c>
      <c r="CB268" s="163" t="str">
        <f>[2]DB!$BZ$243</f>
        <v>c</v>
      </c>
      <c r="CC268" s="163" t="str">
        <f>[2]DB!$CA$243</f>
        <v>c</v>
      </c>
      <c r="CD268" s="163" t="str">
        <f>[2]DB!$CB$243</f>
        <v>c</v>
      </c>
      <c r="CE268" s="163" t="str">
        <f>[2]DB!$CC$243</f>
        <v>c</v>
      </c>
      <c r="CF268" s="163" t="str">
        <f>[2]DB!$CD$243</f>
        <v>c</v>
      </c>
      <c r="CG268" s="163" t="str">
        <f>[2]DB!$CE$243</f>
        <v>c</v>
      </c>
      <c r="CH268" s="163" t="str">
        <f>[2]DB!$CF$243</f>
        <v>c</v>
      </c>
      <c r="CI268" s="163">
        <f>[2]DB!$CG$243</f>
        <v>0</v>
      </c>
      <c r="CJ268" s="163">
        <f>[2]DB!$CH$243</f>
        <v>0</v>
      </c>
      <c r="CK268" s="163">
        <f>[2]DB!$CI$243</f>
        <v>0</v>
      </c>
      <c r="CL268" s="163">
        <f>[2]DB!$CJ$243</f>
        <v>0</v>
      </c>
      <c r="CM268" s="163">
        <f>[2]DB!$CK$243</f>
        <v>0</v>
      </c>
      <c r="CN268" s="163">
        <f>[2]DB!$CL$243</f>
        <v>0</v>
      </c>
      <c r="CO268" s="163">
        <f>[2]DB!$CM$243</f>
        <v>0</v>
      </c>
      <c r="CP268" s="163">
        <f>[2]DB!$CN$243</f>
        <v>0</v>
      </c>
      <c r="CQ268" s="163">
        <f>[2]DB!$CO$243</f>
        <v>0</v>
      </c>
      <c r="CR268" s="163">
        <f>[2]DB!$CP$243</f>
        <v>0</v>
      </c>
      <c r="CS268" s="163">
        <f>[2]DB!$CQ$243</f>
        <v>0</v>
      </c>
      <c r="CT268" s="163">
        <f>[2]DB!$CR$243</f>
        <v>0</v>
      </c>
      <c r="CU268" s="163">
        <f>[2]DB!$CS$243</f>
        <v>0</v>
      </c>
      <c r="CV268" s="163">
        <f>[2]DB!$CT$243</f>
        <v>0</v>
      </c>
      <c r="CW268" s="163">
        <f>[2]DB!$CU$243</f>
        <v>0</v>
      </c>
      <c r="CX268" s="163">
        <f>[2]DB!$CV$243</f>
        <v>0</v>
      </c>
      <c r="CY268" s="169">
        <f>[2]DB!$CW$243</f>
        <v>0</v>
      </c>
      <c r="CZ268" s="174"/>
      <c r="DA268" s="200"/>
      <c r="DB268" s="192"/>
    </row>
    <row r="269" spans="2:106 2505:2695" ht="20.100000000000001" customHeight="1" x14ac:dyDescent="0.25">
      <c r="B269" s="168"/>
      <c r="C269" s="783"/>
      <c r="D269" s="787"/>
      <c r="E269" s="791"/>
      <c r="F269" s="183" t="s">
        <v>81</v>
      </c>
      <c r="G269" s="155" t="str">
        <f>[2]DB!$E$244</f>
        <v>OPERATING</v>
      </c>
      <c r="H269" s="217" t="str">
        <f>[2]DB!$F$244</f>
        <v>c</v>
      </c>
      <c r="I269" s="217" t="str">
        <f>[2]DB!$G$244</f>
        <v>c</v>
      </c>
      <c r="J269" s="217" t="str">
        <f>[2]DB!$H$244</f>
        <v>c</v>
      </c>
      <c r="K269" s="217" t="str">
        <f>[2]DB!$I$244</f>
        <v>c</v>
      </c>
      <c r="L269" s="217" t="str">
        <f>[2]DB!$J$244</f>
        <v>c</v>
      </c>
      <c r="M269" s="217" t="str">
        <f>[2]DB!$K$244</f>
        <v>c</v>
      </c>
      <c r="N269" s="217" t="str">
        <f>[2]DB!$L$244</f>
        <v>c</v>
      </c>
      <c r="O269" s="217" t="str">
        <f>[2]DB!$M$244</f>
        <v>c</v>
      </c>
      <c r="P269" s="217" t="str">
        <f>[2]DB!$N$244</f>
        <v>c</v>
      </c>
      <c r="Q269" s="217">
        <f>[2]DB!$O$244</f>
        <v>0</v>
      </c>
      <c r="R269" s="217">
        <f>[2]DB!$P$244</f>
        <v>0</v>
      </c>
      <c r="S269" s="217">
        <f>[2]DB!$Q$244</f>
        <v>0</v>
      </c>
      <c r="T269" s="217">
        <f>[2]DB!$R$244</f>
        <v>0</v>
      </c>
      <c r="U269" s="217">
        <f>[2]DB!$S$244</f>
        <v>0</v>
      </c>
      <c r="V269" s="217">
        <f>[2]DB!$T$244</f>
        <v>0</v>
      </c>
      <c r="W269" s="217">
        <f>[2]DB!$U$244</f>
        <v>0</v>
      </c>
      <c r="X269" s="217">
        <f>[2]DB!$V$244</f>
        <v>0</v>
      </c>
      <c r="Y269" s="217">
        <f>[2]DB!$W$244</f>
        <v>0</v>
      </c>
      <c r="Z269" s="217">
        <f>[2]DB!$X$244</f>
        <v>0</v>
      </c>
      <c r="AA269" s="217">
        <f>[2]DB!$Y$244</f>
        <v>0</v>
      </c>
      <c r="AB269" s="217">
        <f>[2]DB!$Z$244</f>
        <v>0</v>
      </c>
      <c r="AC269" s="217">
        <f>[2]DB!$AA$244</f>
        <v>0</v>
      </c>
      <c r="AD269" s="217">
        <f>[2]DB!$AB$244</f>
        <v>0</v>
      </c>
      <c r="AE269" s="217">
        <f>[2]DB!$AC$244</f>
        <v>0</v>
      </c>
      <c r="AF269" s="217">
        <f>[2]DB!$AD$244</f>
        <v>0</v>
      </c>
      <c r="AG269" s="217">
        <f>[2]DB!$AE$244</f>
        <v>0</v>
      </c>
      <c r="AH269" s="217">
        <f>[2]DB!$AF$244</f>
        <v>0</v>
      </c>
      <c r="AI269" s="217">
        <f>[2]DB!$AG$244</f>
        <v>0</v>
      </c>
      <c r="AJ269" s="217">
        <f>[2]DB!$AH$244</f>
        <v>0</v>
      </c>
      <c r="AK269" s="217">
        <f>[2]DB!$AI$244</f>
        <v>0</v>
      </c>
      <c r="AL269" s="217" t="str">
        <f>[2]DB!$AJ$244</f>
        <v>s</v>
      </c>
      <c r="AM269" s="217" t="str">
        <f>[2]DB!$AK$244</f>
        <v>s</v>
      </c>
      <c r="AN269" s="217" t="str">
        <f>[2]DB!$AL$244</f>
        <v>s</v>
      </c>
      <c r="AO269" s="217" t="str">
        <f>[2]DB!$AM$244</f>
        <v>s</v>
      </c>
      <c r="AP269" s="217">
        <f>[2]DB!$AN$244</f>
        <v>0</v>
      </c>
      <c r="AQ269" s="217" t="str">
        <f>[2]DB!$AO$244</f>
        <v>s</v>
      </c>
      <c r="AR269" s="217" t="str">
        <f>[2]DB!$AP$244</f>
        <v>s</v>
      </c>
      <c r="AS269" s="217" t="str">
        <f>[2]DB!$AQ$244</f>
        <v>s</v>
      </c>
      <c r="AT269" s="217">
        <f>[2]DB!$AR$244</f>
        <v>0</v>
      </c>
      <c r="AU269" s="217" t="str">
        <f>[2]DB!$AS$244</f>
        <v>s</v>
      </c>
      <c r="AV269" s="217" t="str">
        <f>[2]DB!$AT$244</f>
        <v>s</v>
      </c>
      <c r="AW269" s="217" t="str">
        <f>[2]DB!$AU$244</f>
        <v>s</v>
      </c>
      <c r="AX269" s="217">
        <f>[2]DB!$AV$244</f>
        <v>0</v>
      </c>
      <c r="AY269" s="217" t="str">
        <f>[2]DB!$AW$244</f>
        <v>s</v>
      </c>
      <c r="AZ269" s="217" t="str">
        <f>[2]DB!$AX$244</f>
        <v>s</v>
      </c>
      <c r="BA269" s="217" t="str">
        <f>[2]DB!$AY$244</f>
        <v>s</v>
      </c>
      <c r="BB269" s="217">
        <f>[2]DB!$AZ$244</f>
        <v>0</v>
      </c>
      <c r="BC269" s="217">
        <f>[2]DB!$BA$244</f>
        <v>0</v>
      </c>
      <c r="BD269" s="217" t="str">
        <f>[2]DB!$BB$244</f>
        <v>c</v>
      </c>
      <c r="BE269" s="217" t="str">
        <f>[2]DB!$BC$244</f>
        <v>c</v>
      </c>
      <c r="BF269" s="217" t="str">
        <f>[2]DB!$BD$244</f>
        <v>c</v>
      </c>
      <c r="BG269" s="217" t="str">
        <f>[2]DB!$BE$244</f>
        <v>c</v>
      </c>
      <c r="BH269" s="217" t="str">
        <f>[2]DB!$BF$244</f>
        <v>c</v>
      </c>
      <c r="BI269" s="217" t="str">
        <f>[2]DB!$BG$244</f>
        <v>c</v>
      </c>
      <c r="BJ269" s="217" t="str">
        <f>[2]DB!$BH$244</f>
        <v>c</v>
      </c>
      <c r="BK269" s="217" t="str">
        <f>[2]DB!$BI$244</f>
        <v>c</v>
      </c>
      <c r="BL269" s="217" t="str">
        <f>[2]DB!$BJ$244</f>
        <v>c</v>
      </c>
      <c r="BM269" s="217" t="str">
        <f>[2]DB!$BK$244</f>
        <v>c</v>
      </c>
      <c r="BN269" s="217" t="str">
        <f>[2]DB!$BL$244</f>
        <v>c</v>
      </c>
      <c r="BO269" s="217" t="str">
        <f>[2]DB!$BM$244</f>
        <v>c</v>
      </c>
      <c r="BP269" s="217" t="str">
        <f>[2]DB!$BN$244</f>
        <v>c</v>
      </c>
      <c r="BQ269" s="217" t="str">
        <f>[2]DB!$BO$244</f>
        <v>c</v>
      </c>
      <c r="BR269" s="217" t="str">
        <f>[2]DB!$BP$244</f>
        <v>c</v>
      </c>
      <c r="BS269" s="217" t="str">
        <f>[2]DB!$BQ$244</f>
        <v>c</v>
      </c>
      <c r="BT269" s="217">
        <f>[2]DB!$BR$244</f>
        <v>0</v>
      </c>
      <c r="BU269" s="217">
        <f>[2]DB!$BS$244</f>
        <v>0</v>
      </c>
      <c r="BV269" s="217">
        <f>[2]DB!$BT$244</f>
        <v>0</v>
      </c>
      <c r="BW269" s="217">
        <f>[2]DB!$BU$244</f>
        <v>0</v>
      </c>
      <c r="BX269" s="217">
        <f>[2]DB!$BV$244</f>
        <v>0</v>
      </c>
      <c r="BY269" s="217">
        <f>[2]DB!$BW$244</f>
        <v>0</v>
      </c>
      <c r="BZ269" s="217">
        <f>[2]DB!$BX$244</f>
        <v>0</v>
      </c>
      <c r="CA269" s="217">
        <f>[2]DB!$BY$244</f>
        <v>0</v>
      </c>
      <c r="CB269" s="217">
        <f>[2]DB!$BZ$244</f>
        <v>0</v>
      </c>
      <c r="CC269" s="217">
        <f>[2]DB!$CA$244</f>
        <v>0</v>
      </c>
      <c r="CD269" s="217">
        <f>[2]DB!$CB$244</f>
        <v>0</v>
      </c>
      <c r="CE269" s="217">
        <f>[2]DB!$CC$244</f>
        <v>0</v>
      </c>
      <c r="CF269" s="217">
        <f>[2]DB!$CD$244</f>
        <v>0</v>
      </c>
      <c r="CG269" s="217">
        <f>[2]DB!$CE$244</f>
        <v>0</v>
      </c>
      <c r="CH269" s="217">
        <f>[2]DB!$CF$244</f>
        <v>0</v>
      </c>
      <c r="CI269" s="217">
        <f>[2]DB!$CG$244</f>
        <v>0</v>
      </c>
      <c r="CJ269" s="217">
        <f>[2]DB!$CH$244</f>
        <v>0</v>
      </c>
      <c r="CK269" s="217">
        <f>[2]DB!$CI$244</f>
        <v>0</v>
      </c>
      <c r="CL269" s="217">
        <f>[2]DB!$CJ$244</f>
        <v>0</v>
      </c>
      <c r="CM269" s="217">
        <f>[2]DB!$CK$244</f>
        <v>0</v>
      </c>
      <c r="CN269" s="217" t="str">
        <f>[2]DB!$CL$244</f>
        <v>s</v>
      </c>
      <c r="CO269" s="217" t="str">
        <f>[2]DB!$CM$244</f>
        <v>s</v>
      </c>
      <c r="CP269" s="217" t="str">
        <f>[2]DB!$CN$244</f>
        <v>s</v>
      </c>
      <c r="CQ269" s="217" t="str">
        <f>[2]DB!$CO$244</f>
        <v>s</v>
      </c>
      <c r="CR269" s="217">
        <f>[2]DB!$CP$244</f>
        <v>0</v>
      </c>
      <c r="CS269" s="217" t="str">
        <f>[2]DB!$CQ$244</f>
        <v>s</v>
      </c>
      <c r="CT269" s="217" t="str">
        <f>[2]DB!$CR$244</f>
        <v>s</v>
      </c>
      <c r="CU269" s="217" t="str">
        <f>[2]DB!$CS$244</f>
        <v>s</v>
      </c>
      <c r="CV269" s="217">
        <f>[2]DB!$CT$244</f>
        <v>0</v>
      </c>
      <c r="CW269" s="217" t="str">
        <f>[2]DB!$CU$244</f>
        <v>s</v>
      </c>
      <c r="CX269" s="217" t="str">
        <f>[2]DB!$CV$244</f>
        <v>s</v>
      </c>
      <c r="CY269" s="218" t="str">
        <f>[2]DB!$CW$244</f>
        <v>s</v>
      </c>
      <c r="CZ269" s="219"/>
      <c r="DA269" s="200"/>
      <c r="DB269" s="192"/>
    </row>
    <row r="270" spans="2:106 2505:2695" ht="20.100000000000001" customHeight="1" x14ac:dyDescent="0.25">
      <c r="B270" s="168"/>
      <c r="C270" s="783"/>
      <c r="D270" s="787" t="s">
        <v>82</v>
      </c>
      <c r="E270" s="791"/>
      <c r="F270" s="184" t="s">
        <v>83</v>
      </c>
      <c r="G270" s="156">
        <f>[2]DB!$E$245</f>
        <v>0</v>
      </c>
      <c r="H270" s="162">
        <f>[2]DB!$F$245</f>
        <v>0</v>
      </c>
      <c r="I270" s="163">
        <f>[2]DB!$G$245</f>
        <v>0</v>
      </c>
      <c r="J270" s="163">
        <f>[2]DB!$H$245</f>
        <v>0</v>
      </c>
      <c r="K270" s="163">
        <f>[2]DB!$I$245</f>
        <v>0</v>
      </c>
      <c r="L270" s="163">
        <f>[2]DB!$J$245</f>
        <v>0</v>
      </c>
      <c r="M270" s="163">
        <f>[2]DB!$K$245</f>
        <v>0</v>
      </c>
      <c r="N270" s="163">
        <f>[2]DB!$L$245</f>
        <v>0</v>
      </c>
      <c r="O270" s="163">
        <f>[2]DB!$M$245</f>
        <v>0</v>
      </c>
      <c r="P270" s="163">
        <f>[2]DB!$N$245</f>
        <v>0</v>
      </c>
      <c r="Q270" s="163">
        <f>[2]DB!$O$245</f>
        <v>0</v>
      </c>
      <c r="R270" s="163">
        <f>[2]DB!$P$245</f>
        <v>0</v>
      </c>
      <c r="S270" s="163">
        <f>[2]DB!$Q$245</f>
        <v>0</v>
      </c>
      <c r="T270" s="163">
        <f>[2]DB!$R$245</f>
        <v>0</v>
      </c>
      <c r="U270" s="163">
        <f>[2]DB!$S$245</f>
        <v>0</v>
      </c>
      <c r="V270" s="163">
        <f>[2]DB!$T$245</f>
        <v>0</v>
      </c>
      <c r="W270" s="163">
        <f>[2]DB!$U$245</f>
        <v>0</v>
      </c>
      <c r="X270" s="163">
        <f>[2]DB!$V$245</f>
        <v>0</v>
      </c>
      <c r="Y270" s="163">
        <f>[2]DB!$W$245</f>
        <v>0</v>
      </c>
      <c r="Z270" s="163">
        <f>[2]DB!$X$245</f>
        <v>0</v>
      </c>
      <c r="AA270" s="163">
        <f>[2]DB!$Y$245</f>
        <v>0</v>
      </c>
      <c r="AB270" s="163">
        <f>[2]DB!$Z$245</f>
        <v>0</v>
      </c>
      <c r="AC270" s="163">
        <f>[2]DB!$AA$245</f>
        <v>0</v>
      </c>
      <c r="AD270" s="163">
        <f>[2]DB!$AB$245</f>
        <v>0</v>
      </c>
      <c r="AE270" s="163">
        <f>[2]DB!$AC$245</f>
        <v>0</v>
      </c>
      <c r="AF270" s="163">
        <f>[2]DB!$AD$245</f>
        <v>0</v>
      </c>
      <c r="AG270" s="163">
        <f>[2]DB!$AE$245</f>
        <v>0</v>
      </c>
      <c r="AH270" s="163">
        <f>[2]DB!$AF$245</f>
        <v>0</v>
      </c>
      <c r="AI270" s="163">
        <f>[2]DB!$AG$245</f>
        <v>0</v>
      </c>
      <c r="AJ270" s="163">
        <f>[2]DB!$AH$245</f>
        <v>0</v>
      </c>
      <c r="AK270" s="163">
        <f>[2]DB!$AI$245</f>
        <v>0</v>
      </c>
      <c r="AL270" s="163">
        <f>[2]DB!$AJ$245</f>
        <v>0</v>
      </c>
      <c r="AM270" s="163">
        <f>[2]DB!$AK$245</f>
        <v>0</v>
      </c>
      <c r="AN270" s="163">
        <f>[2]DB!$AL$245</f>
        <v>0</v>
      </c>
      <c r="AO270" s="163">
        <f>[2]DB!$AM$245</f>
        <v>0</v>
      </c>
      <c r="AP270" s="163">
        <f>[2]DB!$AN$245</f>
        <v>0</v>
      </c>
      <c r="AQ270" s="163">
        <f>[2]DB!$AO$245</f>
        <v>0</v>
      </c>
      <c r="AR270" s="163">
        <f>[2]DB!$AP$245</f>
        <v>0</v>
      </c>
      <c r="AS270" s="163">
        <f>[2]DB!$AQ$245</f>
        <v>0</v>
      </c>
      <c r="AT270" s="163">
        <f>[2]DB!$AR$245</f>
        <v>0</v>
      </c>
      <c r="AU270" s="163">
        <f>[2]DB!$AS$245</f>
        <v>0</v>
      </c>
      <c r="AV270" s="163">
        <f>[2]DB!$AT$245</f>
        <v>0</v>
      </c>
      <c r="AW270" s="163">
        <f>[2]DB!$AU$245</f>
        <v>0</v>
      </c>
      <c r="AX270" s="163">
        <f>[2]DB!$AV$245</f>
        <v>0</v>
      </c>
      <c r="AY270" s="163">
        <f>[2]DB!$AW$245</f>
        <v>0</v>
      </c>
      <c r="AZ270" s="163">
        <f>[2]DB!$AX$245</f>
        <v>0</v>
      </c>
      <c r="BA270" s="163">
        <f>[2]DB!$AY$245</f>
        <v>0</v>
      </c>
      <c r="BB270" s="163">
        <f>[2]DB!$AZ$245</f>
        <v>0</v>
      </c>
      <c r="BC270" s="163">
        <f>[2]DB!$BA$245</f>
        <v>0</v>
      </c>
      <c r="BD270" s="163">
        <f>[2]DB!$BB$245</f>
        <v>0</v>
      </c>
      <c r="BE270" s="163" t="str">
        <f>[2]DB!$BC$245</f>
        <v>r</v>
      </c>
      <c r="BF270" s="163" t="str">
        <f>[2]DB!$BD$245</f>
        <v>r</v>
      </c>
      <c r="BG270" s="163" t="str">
        <f>[2]DB!$BE$245</f>
        <v>r</v>
      </c>
      <c r="BH270" s="163" t="str">
        <f>[2]DB!$BF$245</f>
        <v>r</v>
      </c>
      <c r="BI270" s="163" t="str">
        <f>[2]DB!$BG$245</f>
        <v>r</v>
      </c>
      <c r="BJ270" s="163" t="str">
        <f>[2]DB!$BH$245</f>
        <v>r</v>
      </c>
      <c r="BK270" s="163" t="str">
        <f>[2]DB!$BI$245</f>
        <v>r</v>
      </c>
      <c r="BL270" s="163" t="str">
        <f>[2]DB!$BJ$245</f>
        <v>r</v>
      </c>
      <c r="BM270" s="163" t="str">
        <f>[2]DB!$BK$245</f>
        <v>r</v>
      </c>
      <c r="BN270" s="163" t="str">
        <f>[2]DB!$BL$245</f>
        <v>r</v>
      </c>
      <c r="BO270" s="163" t="str">
        <f>[2]DB!$BM$245</f>
        <v>r</v>
      </c>
      <c r="BP270" s="163" t="str">
        <f>[2]DB!$BN$245</f>
        <v>r</v>
      </c>
      <c r="BQ270" s="163" t="str">
        <f>[2]DB!$BO$245</f>
        <v>r</v>
      </c>
      <c r="BR270" s="163" t="str">
        <f>[2]DB!$BP$245</f>
        <v>r</v>
      </c>
      <c r="BS270" s="163" t="str">
        <f>[2]DB!$BQ$245</f>
        <v>r</v>
      </c>
      <c r="BT270" s="163" t="str">
        <f>[2]DB!$BR$245</f>
        <v>r</v>
      </c>
      <c r="BU270" s="163" t="str">
        <f>[2]DB!$BS$245</f>
        <v>r</v>
      </c>
      <c r="BV270" s="163" t="str">
        <f>[2]DB!$BT$245</f>
        <v>r</v>
      </c>
      <c r="BW270" s="163" t="str">
        <f>[2]DB!$BU$245</f>
        <v>r</v>
      </c>
      <c r="BX270" s="163" t="str">
        <f>[2]DB!$BV$245</f>
        <v>r</v>
      </c>
      <c r="BY270" s="163" t="str">
        <f>[2]DB!$BW$245</f>
        <v>r</v>
      </c>
      <c r="BZ270" s="163" t="str">
        <f>[2]DB!$BX$245</f>
        <v>r</v>
      </c>
      <c r="CA270" s="163" t="str">
        <f>[2]DB!$BY$245</f>
        <v>r</v>
      </c>
      <c r="CB270" s="163" t="str">
        <f>[2]DB!$BZ$245</f>
        <v>r</v>
      </c>
      <c r="CC270" s="163">
        <f>[2]DB!$CA$245</f>
        <v>0</v>
      </c>
      <c r="CD270" s="163">
        <f>[2]DB!$CB$245</f>
        <v>0</v>
      </c>
      <c r="CE270" s="163" t="str">
        <f>[2]DB!$CC$245</f>
        <v>ca</v>
      </c>
      <c r="CF270" s="163" t="str">
        <f>[2]DB!$CD$245</f>
        <v>ca</v>
      </c>
      <c r="CG270" s="163" t="str">
        <f>[2]DB!$CE$245</f>
        <v>ca</v>
      </c>
      <c r="CH270" s="163" t="str">
        <f>[2]DB!$CF$245</f>
        <v>ca</v>
      </c>
      <c r="CI270" s="163" t="str">
        <f>[2]DB!$CG$245</f>
        <v>ca</v>
      </c>
      <c r="CJ270" s="163" t="str">
        <f>[2]DB!$CH$245</f>
        <v>ca</v>
      </c>
      <c r="CK270" s="163" t="str">
        <f>[2]DB!$CI$245</f>
        <v>ca</v>
      </c>
      <c r="CL270" s="163" t="str">
        <f>[2]DB!$CJ$245</f>
        <v>ca</v>
      </c>
      <c r="CM270" s="163" t="str">
        <f>[2]DB!$CK$245</f>
        <v>ca</v>
      </c>
      <c r="CN270" s="163" t="str">
        <f>[2]DB!$CL$245</f>
        <v>ca</v>
      </c>
      <c r="CO270" s="163" t="str">
        <f>[2]DB!$CM$245</f>
        <v>ca</v>
      </c>
      <c r="CP270" s="163" t="str">
        <f>[2]DB!$CN$245</f>
        <v>ca</v>
      </c>
      <c r="CQ270" s="163" t="str">
        <f>[2]DB!$CO$245</f>
        <v>ca</v>
      </c>
      <c r="CR270" s="163" t="str">
        <f>[2]DB!$CP$245</f>
        <v>ca</v>
      </c>
      <c r="CS270" s="163" t="str">
        <f>[2]DB!$CQ$245</f>
        <v>ca</v>
      </c>
      <c r="CT270" s="163" t="str">
        <f>[2]DB!$CR$245</f>
        <v>ca</v>
      </c>
      <c r="CU270" s="163" t="str">
        <f>[2]DB!$CS$245</f>
        <v>ca</v>
      </c>
      <c r="CV270" s="163" t="str">
        <f>[2]DB!$CT$245</f>
        <v>ca</v>
      </c>
      <c r="CW270" s="163" t="str">
        <f>[2]DB!$CU$245</f>
        <v>ca</v>
      </c>
      <c r="CX270" s="163" t="str">
        <f>[2]DB!$CV$245</f>
        <v>ca</v>
      </c>
      <c r="CY270" s="169" t="str">
        <f>[2]DB!$CW$245</f>
        <v>ca</v>
      </c>
      <c r="CZ270" s="174"/>
      <c r="DA270" s="200"/>
      <c r="DB270" s="192"/>
    </row>
    <row r="271" spans="2:106 2505:2695" ht="20.100000000000001" customHeight="1" thickBot="1" x14ac:dyDescent="0.3">
      <c r="B271" s="168"/>
      <c r="C271" s="784"/>
      <c r="D271" s="792"/>
      <c r="E271" s="793"/>
      <c r="F271" s="187" t="s">
        <v>84</v>
      </c>
      <c r="G271" s="188">
        <f>[2]DB!$E$246</f>
        <v>0</v>
      </c>
      <c r="H271" s="178" t="str">
        <f>[2]DB!$F$246</f>
        <v>r</v>
      </c>
      <c r="I271" s="178" t="str">
        <f>[2]DB!$G$246</f>
        <v>r</v>
      </c>
      <c r="J271" s="178" t="str">
        <f>[2]DB!$H$246</f>
        <v>r</v>
      </c>
      <c r="K271" s="178" t="str">
        <f>[2]DB!$I$246</f>
        <v>r</v>
      </c>
      <c r="L271" s="178" t="str">
        <f>[2]DB!$J$246</f>
        <v>r</v>
      </c>
      <c r="M271" s="178" t="str">
        <f>[2]DB!$K$246</f>
        <v>r</v>
      </c>
      <c r="N271" s="178" t="str">
        <f>[2]DB!$L$246</f>
        <v>r</v>
      </c>
      <c r="O271" s="178" t="str">
        <f>[2]DB!$M$246</f>
        <v>r</v>
      </c>
      <c r="P271" s="178" t="str">
        <f>[2]DB!$N$246</f>
        <v>r</v>
      </c>
      <c r="Q271" s="178" t="str">
        <f>[2]DB!$O$246</f>
        <v>r</v>
      </c>
      <c r="R271" s="178" t="str">
        <f>[2]DB!$P$246</f>
        <v>r</v>
      </c>
      <c r="S271" s="178" t="str">
        <f>[2]DB!$Q$246</f>
        <v>r</v>
      </c>
      <c r="T271" s="178" t="str">
        <f>[2]DB!$R$246</f>
        <v>r</v>
      </c>
      <c r="U271" s="178" t="str">
        <f>[2]DB!$S$246</f>
        <v>r</v>
      </c>
      <c r="V271" s="178" t="str">
        <f>[2]DB!$T$246</f>
        <v>r</v>
      </c>
      <c r="W271" s="178" t="str">
        <f>[2]DB!$U$246</f>
        <v>r</v>
      </c>
      <c r="X271" s="178" t="str">
        <f>[2]DB!$V$246</f>
        <v>r</v>
      </c>
      <c r="Y271" s="178" t="str">
        <f>[2]DB!$W$246</f>
        <v>r</v>
      </c>
      <c r="Z271" s="178">
        <f>[2]DB!$X$246</f>
        <v>0</v>
      </c>
      <c r="AA271" s="178">
        <f>[2]DB!$Y$246</f>
        <v>0</v>
      </c>
      <c r="AB271" s="178" t="str">
        <f>[2]DB!$Z$246</f>
        <v>ca</v>
      </c>
      <c r="AC271" s="178" t="str">
        <f>[2]DB!$AA$246</f>
        <v>ca</v>
      </c>
      <c r="AD271" s="178" t="str">
        <f>[2]DB!$AB$246</f>
        <v>ca</v>
      </c>
      <c r="AE271" s="178" t="str">
        <f>[2]DB!$AC$246</f>
        <v>ca</v>
      </c>
      <c r="AF271" s="178" t="str">
        <f>[2]DB!$AD$246</f>
        <v>ca</v>
      </c>
      <c r="AG271" s="178" t="str">
        <f>[2]DB!$AE$246</f>
        <v>ca</v>
      </c>
      <c r="AH271" s="178" t="str">
        <f>[2]DB!$AF$246</f>
        <v>ca</v>
      </c>
      <c r="AI271" s="178" t="str">
        <f>[2]DB!$AG$246</f>
        <v>ca</v>
      </c>
      <c r="AJ271" s="178" t="str">
        <f>[2]DB!$AH$246</f>
        <v>ca</v>
      </c>
      <c r="AK271" s="178" t="str">
        <f>[2]DB!$AI$246</f>
        <v>ca</v>
      </c>
      <c r="AL271" s="178" t="str">
        <f>[2]DB!$AJ$246</f>
        <v>ca</v>
      </c>
      <c r="AM271" s="178" t="str">
        <f>[2]DB!$AK$246</f>
        <v>ca</v>
      </c>
      <c r="AN271" s="178" t="str">
        <f>[2]DB!$AL$246</f>
        <v>ca</v>
      </c>
      <c r="AO271" s="178" t="str">
        <f>[2]DB!$AM$246</f>
        <v>ca</v>
      </c>
      <c r="AP271" s="178" t="str">
        <f>[2]DB!$AN$246</f>
        <v>ca</v>
      </c>
      <c r="AQ271" s="178" t="str">
        <f>[2]DB!$AO$246</f>
        <v>ca</v>
      </c>
      <c r="AR271" s="178" t="str">
        <f>[2]DB!$AP$246</f>
        <v>ca</v>
      </c>
      <c r="AS271" s="178" t="str">
        <f>[2]DB!$AQ$246</f>
        <v>ca</v>
      </c>
      <c r="AT271" s="178" t="str">
        <f>[2]DB!$AR$246</f>
        <v>ca</v>
      </c>
      <c r="AU271" s="178" t="str">
        <f>[2]DB!$AS$246</f>
        <v>ca</v>
      </c>
      <c r="AV271" s="178" t="str">
        <f>[2]DB!$AT$246</f>
        <v>ca</v>
      </c>
      <c r="AW271" s="178" t="str">
        <f>[2]DB!$AU$246</f>
        <v>ca</v>
      </c>
      <c r="AX271" s="178" t="str">
        <f>[2]DB!$AV$246</f>
        <v>ca</v>
      </c>
      <c r="AY271" s="178" t="str">
        <f>[2]DB!$AW$246</f>
        <v>ca</v>
      </c>
      <c r="AZ271" s="178">
        <f>[2]DB!$AX$246</f>
        <v>0</v>
      </c>
      <c r="BA271" s="178">
        <f>[2]DB!$AY$246</f>
        <v>0</v>
      </c>
      <c r="BB271" s="178">
        <f>[2]DB!$AZ$246</f>
        <v>0</v>
      </c>
      <c r="BC271" s="178">
        <f>[2]DB!$BA$246</f>
        <v>0</v>
      </c>
      <c r="BD271" s="178">
        <f>[2]DB!$BB$246</f>
        <v>0</v>
      </c>
      <c r="BE271" s="178">
        <f>[2]DB!$BC$246</f>
        <v>0</v>
      </c>
      <c r="BF271" s="178">
        <f>[2]DB!$BD$246</f>
        <v>0</v>
      </c>
      <c r="BG271" s="178">
        <f>[2]DB!$BE$246</f>
        <v>0</v>
      </c>
      <c r="BH271" s="178">
        <f>[2]DB!$BF$246</f>
        <v>0</v>
      </c>
      <c r="BI271" s="178">
        <f>[2]DB!$BG$246</f>
        <v>0</v>
      </c>
      <c r="BJ271" s="178">
        <f>[2]DB!$BH$246</f>
        <v>0</v>
      </c>
      <c r="BK271" s="178">
        <f>[2]DB!$BI$246</f>
        <v>0</v>
      </c>
      <c r="BL271" s="178">
        <f>[2]DB!$BJ$246</f>
        <v>0</v>
      </c>
      <c r="BM271" s="178">
        <f>[2]DB!$BK$246</f>
        <v>0</v>
      </c>
      <c r="BN271" s="178">
        <f>[2]DB!$BL$246</f>
        <v>0</v>
      </c>
      <c r="BO271" s="178">
        <f>[2]DB!$BM$246</f>
        <v>0</v>
      </c>
      <c r="BP271" s="178">
        <f>[2]DB!$BN$246</f>
        <v>0</v>
      </c>
      <c r="BQ271" s="178">
        <f>[2]DB!$BO$246</f>
        <v>0</v>
      </c>
      <c r="BR271" s="178">
        <f>[2]DB!$BP$246</f>
        <v>0</v>
      </c>
      <c r="BS271" s="178">
        <f>[2]DB!$BQ$246</f>
        <v>0</v>
      </c>
      <c r="BT271" s="178">
        <f>[2]DB!$BR$246</f>
        <v>0</v>
      </c>
      <c r="BU271" s="178">
        <f>[2]DB!$BS$246</f>
        <v>0</v>
      </c>
      <c r="BV271" s="178">
        <f>[2]DB!$BT$246</f>
        <v>0</v>
      </c>
      <c r="BW271" s="178">
        <f>[2]DB!$BU$246</f>
        <v>0</v>
      </c>
      <c r="BX271" s="178">
        <f>[2]DB!$BV$246</f>
        <v>0</v>
      </c>
      <c r="BY271" s="178">
        <f>[2]DB!$BW$246</f>
        <v>0</v>
      </c>
      <c r="BZ271" s="178">
        <f>[2]DB!$BX$246</f>
        <v>0</v>
      </c>
      <c r="CA271" s="178">
        <f>[2]DB!$BY$246</f>
        <v>0</v>
      </c>
      <c r="CB271" s="178">
        <f>[2]DB!$BZ$246</f>
        <v>0</v>
      </c>
      <c r="CC271" s="178">
        <f>[2]DB!$CA$246</f>
        <v>0</v>
      </c>
      <c r="CD271" s="178">
        <f>[2]DB!$CB$246</f>
        <v>0</v>
      </c>
      <c r="CE271" s="178">
        <f>[2]DB!$CC$246</f>
        <v>0</v>
      </c>
      <c r="CF271" s="178">
        <f>[2]DB!$CD$246</f>
        <v>0</v>
      </c>
      <c r="CG271" s="178">
        <f>[2]DB!$CE$246</f>
        <v>0</v>
      </c>
      <c r="CH271" s="178">
        <f>[2]DB!$CF$246</f>
        <v>0</v>
      </c>
      <c r="CI271" s="178">
        <f>[2]DB!$CG$246</f>
        <v>0</v>
      </c>
      <c r="CJ271" s="178">
        <f>[2]DB!$CH$246</f>
        <v>0</v>
      </c>
      <c r="CK271" s="178">
        <f>[2]DB!$CI$246</f>
        <v>0</v>
      </c>
      <c r="CL271" s="178">
        <f>[2]DB!$CJ$246</f>
        <v>0</v>
      </c>
      <c r="CM271" s="178">
        <f>[2]DB!$CK$246</f>
        <v>0</v>
      </c>
      <c r="CN271" s="178">
        <f>[2]DB!$CL$246</f>
        <v>0</v>
      </c>
      <c r="CO271" s="178">
        <f>[2]DB!$CM$246</f>
        <v>0</v>
      </c>
      <c r="CP271" s="178">
        <f>[2]DB!$CN$246</f>
        <v>0</v>
      </c>
      <c r="CQ271" s="178">
        <f>[2]DB!$CO$246</f>
        <v>0</v>
      </c>
      <c r="CR271" s="178">
        <f>[2]DB!$CP$246</f>
        <v>0</v>
      </c>
      <c r="CS271" s="178">
        <f>[2]DB!$CQ$246</f>
        <v>0</v>
      </c>
      <c r="CT271" s="178">
        <f>[2]DB!$CR$246</f>
        <v>0</v>
      </c>
      <c r="CU271" s="178">
        <f>[2]DB!$CS$246</f>
        <v>0</v>
      </c>
      <c r="CV271" s="178">
        <f>[2]DB!$CT$246</f>
        <v>0</v>
      </c>
      <c r="CW271" s="178">
        <f>[2]DB!$CU$246</f>
        <v>0</v>
      </c>
      <c r="CX271" s="178">
        <f>[2]DB!$CV$246</f>
        <v>0</v>
      </c>
      <c r="CY271" s="179">
        <f>[2]DB!$CW$246</f>
        <v>0</v>
      </c>
      <c r="CZ271" s="180"/>
      <c r="DA271" s="200"/>
      <c r="DB271" s="192"/>
    </row>
    <row r="272" spans="2:106 2505:2695" ht="20.100000000000001" customHeight="1" x14ac:dyDescent="0.25">
      <c r="B272" s="168"/>
      <c r="C272" s="782">
        <v>28</v>
      </c>
      <c r="D272" s="796" t="s">
        <v>237</v>
      </c>
      <c r="E272" s="797"/>
      <c r="F272" s="189" t="s">
        <v>89</v>
      </c>
      <c r="G272" s="190" t="s">
        <v>91</v>
      </c>
      <c r="H272" s="794">
        <f>[2]DB!$F$247</f>
        <v>100</v>
      </c>
      <c r="I272" s="755"/>
      <c r="J272" s="755">
        <f>[2]DB!$H$247</f>
        <v>100</v>
      </c>
      <c r="K272" s="755"/>
      <c r="L272" s="755">
        <f>[2]DB!$J$247</f>
        <v>100</v>
      </c>
      <c r="M272" s="755"/>
      <c r="N272" s="755">
        <f>[2]DB!$L$247</f>
        <v>100</v>
      </c>
      <c r="O272" s="755"/>
      <c r="P272" s="755">
        <f>[2]DB!$N$247</f>
        <v>100</v>
      </c>
      <c r="Q272" s="755"/>
      <c r="R272" s="755">
        <f>[2]DB!$P$247</f>
        <v>100</v>
      </c>
      <c r="S272" s="755"/>
      <c r="T272" s="755">
        <f>[2]DB!$R$247</f>
        <v>100</v>
      </c>
      <c r="U272" s="755"/>
      <c r="V272" s="755">
        <f>[2]DB!$T$247</f>
        <v>100</v>
      </c>
      <c r="W272" s="755"/>
      <c r="X272" s="755">
        <f>[2]DB!$V$247</f>
        <v>100</v>
      </c>
      <c r="Y272" s="755"/>
      <c r="Z272" s="755">
        <f>[2]DB!$X$247</f>
        <v>100</v>
      </c>
      <c r="AA272" s="755"/>
      <c r="AB272" s="755">
        <f>[2]DB!$Z$247</f>
        <v>100</v>
      </c>
      <c r="AC272" s="755"/>
      <c r="AD272" s="755">
        <f>[2]DB!$AB$247</f>
        <v>100</v>
      </c>
      <c r="AE272" s="755"/>
      <c r="AF272" s="755">
        <f>[2]DB!$AD$247</f>
        <v>100</v>
      </c>
      <c r="AG272" s="755"/>
      <c r="AH272" s="755">
        <f>[2]DB!$AF$247</f>
        <v>100</v>
      </c>
      <c r="AI272" s="755"/>
      <c r="AJ272" s="755">
        <f>[2]DB!$AH$247</f>
        <v>0</v>
      </c>
      <c r="AK272" s="755"/>
      <c r="AL272" s="755">
        <f>[2]DB!$AJ$247</f>
        <v>112</v>
      </c>
      <c r="AM272" s="755"/>
      <c r="AN272" s="755">
        <f>[2]DB!$AL$247</f>
        <v>112</v>
      </c>
      <c r="AO272" s="755"/>
      <c r="AP272" s="755">
        <f>[2]DB!$AN$247</f>
        <v>112</v>
      </c>
      <c r="AQ272" s="755"/>
      <c r="AR272" s="755">
        <f>[2]DB!$AP$247</f>
        <v>112</v>
      </c>
      <c r="AS272" s="755"/>
      <c r="AT272" s="755">
        <f>[2]DB!$AR$247</f>
        <v>112</v>
      </c>
      <c r="AU272" s="755"/>
      <c r="AV272" s="755">
        <f>[2]DB!$AT$247</f>
        <v>112</v>
      </c>
      <c r="AW272" s="755"/>
      <c r="AX272" s="755">
        <f>[2]DB!$AV$247</f>
        <v>112</v>
      </c>
      <c r="AY272" s="755"/>
      <c r="AZ272" s="755">
        <f>[2]DB!$AX$247</f>
        <v>112</v>
      </c>
      <c r="BA272" s="755"/>
      <c r="BB272" s="755">
        <f>[2]DB!$AZ$247</f>
        <v>112</v>
      </c>
      <c r="BC272" s="755"/>
      <c r="BD272" s="755">
        <f>[2]DB!$BB$247</f>
        <v>112</v>
      </c>
      <c r="BE272" s="755"/>
      <c r="BF272" s="755">
        <f>[2]DB!$BD$247</f>
        <v>112</v>
      </c>
      <c r="BG272" s="755"/>
      <c r="BH272" s="755">
        <f>[2]DB!$BF$247</f>
        <v>112</v>
      </c>
      <c r="BI272" s="755"/>
      <c r="BJ272" s="755">
        <f>[2]DB!$BH$247</f>
        <v>112</v>
      </c>
      <c r="BK272" s="755"/>
      <c r="BL272" s="755">
        <f>[2]DB!$BJ$247</f>
        <v>112</v>
      </c>
      <c r="BM272" s="755"/>
      <c r="BN272" s="755">
        <f>[2]DB!$BL$247</f>
        <v>112</v>
      </c>
      <c r="BO272" s="755"/>
      <c r="BP272" s="755">
        <f>[2]DB!$BN$247</f>
        <v>112</v>
      </c>
      <c r="BQ272" s="755"/>
      <c r="BR272" s="755">
        <f>[2]DB!$BP$247</f>
        <v>112</v>
      </c>
      <c r="BS272" s="755"/>
      <c r="BT272" s="755">
        <f>[2]DB!$BR$247</f>
        <v>112</v>
      </c>
      <c r="BU272" s="755"/>
      <c r="BV272" s="755">
        <f>[2]DB!$BT$247</f>
        <v>112</v>
      </c>
      <c r="BW272" s="755"/>
      <c r="BX272" s="755">
        <f>[2]DB!$BV$247</f>
        <v>112</v>
      </c>
      <c r="BY272" s="755"/>
      <c r="BZ272" s="755">
        <f>[2]DB!$BX$247</f>
        <v>112</v>
      </c>
      <c r="CA272" s="755"/>
      <c r="CB272" s="755">
        <f>[2]DB!$BZ$247</f>
        <v>112</v>
      </c>
      <c r="CC272" s="755"/>
      <c r="CD272" s="755">
        <f>[2]DB!$CB$247</f>
        <v>112</v>
      </c>
      <c r="CE272" s="755"/>
      <c r="CF272" s="755">
        <f>[2]DB!$CD$247</f>
        <v>112</v>
      </c>
      <c r="CG272" s="755"/>
      <c r="CH272" s="755">
        <f>[2]DB!$CF$247</f>
        <v>112</v>
      </c>
      <c r="CI272" s="755"/>
      <c r="CJ272" s="755">
        <f>[2]DB!$CH$247</f>
        <v>112</v>
      </c>
      <c r="CK272" s="755"/>
      <c r="CL272" s="755">
        <f>[2]DB!$CJ$247</f>
        <v>112</v>
      </c>
      <c r="CM272" s="755"/>
      <c r="CN272" s="755">
        <f>[2]DB!$CL$247</f>
        <v>112</v>
      </c>
      <c r="CO272" s="755"/>
      <c r="CP272" s="755">
        <f>[2]DB!$CN$247</f>
        <v>112</v>
      </c>
      <c r="CQ272" s="755"/>
      <c r="CR272" s="755">
        <f>[2]DB!$CP$247</f>
        <v>112</v>
      </c>
      <c r="CS272" s="755"/>
      <c r="CT272" s="755">
        <f>[2]DB!$CR$247</f>
        <v>112</v>
      </c>
      <c r="CU272" s="755"/>
      <c r="CV272" s="755">
        <f>[2]DB!$CT$247</f>
        <v>112</v>
      </c>
      <c r="CW272" s="755"/>
      <c r="CX272" s="755">
        <f>[2]DB!$CV$247</f>
        <v>112</v>
      </c>
      <c r="CY272" s="781"/>
      <c r="CZ272" s="177"/>
      <c r="DA272" s="200"/>
      <c r="DB272" s="192"/>
      <c r="CVA272" s="3">
        <f>[3]DB!$CUX$292</f>
        <v>0</v>
      </c>
      <c r="CVC272" s="3">
        <f>[3]DB!$CUZ$292</f>
        <v>0</v>
      </c>
      <c r="CVE272" s="3">
        <f>[3]DB!$CVB$292</f>
        <v>0</v>
      </c>
      <c r="CVG272" s="3">
        <f>[3]DB!$CVD$292</f>
        <v>0</v>
      </c>
      <c r="CVI272" s="3">
        <f>[3]DB!$CVF$292</f>
        <v>0</v>
      </c>
      <c r="CVK272" s="3">
        <f>[3]DB!$CVH$292</f>
        <v>0</v>
      </c>
      <c r="CVM272" s="3">
        <f>[3]DB!$CVJ$292</f>
        <v>0</v>
      </c>
      <c r="CVO272" s="3">
        <f>[3]DB!$CVL$292</f>
        <v>0</v>
      </c>
      <c r="CVQ272" s="3">
        <f>[3]DB!$CVN$292</f>
        <v>0</v>
      </c>
      <c r="CVS272" s="3">
        <f>[3]DB!$CVP$292</f>
        <v>0</v>
      </c>
      <c r="CVU272" s="3">
        <f>[3]DB!$CVR$292</f>
        <v>0</v>
      </c>
      <c r="CVW272" s="3">
        <f>[3]DB!$CVT$292</f>
        <v>0</v>
      </c>
      <c r="CVY272" s="3">
        <f>[3]DB!$CVV$292</f>
        <v>0</v>
      </c>
      <c r="CWA272" s="3">
        <f>[3]DB!$CVX$292</f>
        <v>0</v>
      </c>
      <c r="CWC272" s="3">
        <f>[3]DB!$CVZ$292</f>
        <v>0</v>
      </c>
      <c r="CWE272" s="3">
        <f>[3]DB!$CWB$292</f>
        <v>0</v>
      </c>
      <c r="CWG272" s="3">
        <f>[3]DB!$CWD$292</f>
        <v>0</v>
      </c>
      <c r="CWI272" s="3">
        <f>[3]DB!$CWF$292</f>
        <v>0</v>
      </c>
      <c r="CWK272" s="3">
        <f>[3]DB!$CWH$292</f>
        <v>0</v>
      </c>
      <c r="CWM272" s="3">
        <f>[3]DB!$CWJ$292</f>
        <v>0</v>
      </c>
      <c r="CWO272" s="3">
        <f>[3]DB!$CWL$292</f>
        <v>0</v>
      </c>
      <c r="CWQ272" s="3">
        <f>[3]DB!$CWN$292</f>
        <v>0</v>
      </c>
      <c r="CWS272" s="3">
        <f>[3]DB!$CWP$292</f>
        <v>0</v>
      </c>
      <c r="CWU272" s="3">
        <f>[3]DB!$CWR$292</f>
        <v>0</v>
      </c>
      <c r="CWW272" s="3">
        <f>[3]DB!$CWT$292</f>
        <v>0</v>
      </c>
      <c r="CWY272" s="3">
        <f>[3]DB!$CWV$292</f>
        <v>0</v>
      </c>
      <c r="CXA272" s="3">
        <f>[3]DB!$CWX$292</f>
        <v>0</v>
      </c>
      <c r="CXC272" s="3">
        <f>[3]DB!$CWZ$292</f>
        <v>0</v>
      </c>
      <c r="CXE272" s="3">
        <f>[3]DB!$CXB$292</f>
        <v>0</v>
      </c>
      <c r="CXG272" s="3">
        <f>[3]DB!$CXD$292</f>
        <v>0</v>
      </c>
      <c r="CXI272" s="3">
        <f>[3]DB!$CXF$292</f>
        <v>0</v>
      </c>
      <c r="CXK272" s="3">
        <f>[3]DB!$CXH$292</f>
        <v>0</v>
      </c>
      <c r="CXM272" s="3">
        <f>[3]DB!$CXJ$292</f>
        <v>0</v>
      </c>
      <c r="CXO272" s="3">
        <f>[3]DB!$CXL$292</f>
        <v>0</v>
      </c>
      <c r="CXQ272" s="3">
        <f>[3]DB!$CXN$292</f>
        <v>0</v>
      </c>
      <c r="CXS272" s="3">
        <f>[3]DB!$CXP$292</f>
        <v>0</v>
      </c>
      <c r="CXU272" s="3">
        <f>[3]DB!$CXR$292</f>
        <v>0</v>
      </c>
      <c r="CXW272" s="3">
        <f>[3]DB!$CXT$292</f>
        <v>0</v>
      </c>
      <c r="CXY272" s="3">
        <f>[3]DB!$CXV$292</f>
        <v>0</v>
      </c>
      <c r="CYA272" s="3">
        <f>[3]DB!$CXX$292</f>
        <v>0</v>
      </c>
      <c r="CYC272" s="3">
        <f>[3]DB!$CXZ$292</f>
        <v>0</v>
      </c>
      <c r="CYE272" s="3">
        <f>[3]DB!$CYB$292</f>
        <v>0</v>
      </c>
      <c r="CYG272" s="3">
        <f>[3]DB!$CYD$292</f>
        <v>0</v>
      </c>
      <c r="CYI272" s="3">
        <f>[3]DB!$CYF$292</f>
        <v>0</v>
      </c>
      <c r="CYK272" s="3">
        <f>[3]DB!$CYH$292</f>
        <v>0</v>
      </c>
      <c r="CYM272" s="3">
        <f>[3]DB!$CYJ$292</f>
        <v>0</v>
      </c>
      <c r="CYO272" s="3">
        <f>[3]DB!$CYL$292</f>
        <v>0</v>
      </c>
      <c r="CYQ272" s="3">
        <f>[3]DB!$CYN$292</f>
        <v>0</v>
      </c>
    </row>
    <row r="273" spans="2:106 2697:2791" ht="20.100000000000001" customHeight="1" x14ac:dyDescent="0.25">
      <c r="B273" s="168"/>
      <c r="C273" s="783"/>
      <c r="D273" s="787"/>
      <c r="E273" s="788"/>
      <c r="F273" s="186" t="s">
        <v>90</v>
      </c>
      <c r="G273" s="153" t="s">
        <v>92</v>
      </c>
      <c r="H273" s="794">
        <f>[2]DB!$F$248</f>
        <v>2</v>
      </c>
      <c r="I273" s="755"/>
      <c r="J273" s="755">
        <f>[2]DB!$H$248</f>
        <v>0</v>
      </c>
      <c r="K273" s="755"/>
      <c r="L273" s="755">
        <f>[2]DB!$J$248</f>
        <v>0</v>
      </c>
      <c r="M273" s="755"/>
      <c r="N273" s="755">
        <f>[2]DB!$L$248</f>
        <v>0</v>
      </c>
      <c r="O273" s="755"/>
      <c r="P273" s="755">
        <f>[2]DB!$N$248</f>
        <v>1</v>
      </c>
      <c r="Q273" s="755"/>
      <c r="R273" s="755">
        <f>[2]DB!$P$248</f>
        <v>0</v>
      </c>
      <c r="S273" s="755"/>
      <c r="T273" s="755">
        <f>[2]DB!$R$248</f>
        <v>0</v>
      </c>
      <c r="U273" s="755"/>
      <c r="V273" s="755">
        <f>[2]DB!$T$248</f>
        <v>0</v>
      </c>
      <c r="W273" s="755"/>
      <c r="X273" s="755">
        <f>[2]DB!$V$248</f>
        <v>2</v>
      </c>
      <c r="Y273" s="755"/>
      <c r="Z273" s="755">
        <f>[2]DB!$X$248</f>
        <v>0</v>
      </c>
      <c r="AA273" s="755"/>
      <c r="AB273" s="755">
        <f>[2]DB!$Z$248</f>
        <v>1</v>
      </c>
      <c r="AC273" s="755"/>
      <c r="AD273" s="755">
        <f>[2]DB!$AB$248</f>
        <v>0</v>
      </c>
      <c r="AE273" s="755"/>
      <c r="AF273" s="755">
        <f>[2]DB!$AD$248</f>
        <v>1</v>
      </c>
      <c r="AG273" s="755"/>
      <c r="AH273" s="755">
        <f>[2]DB!$AF$248</f>
        <v>0</v>
      </c>
      <c r="AI273" s="755"/>
      <c r="AJ273" s="755">
        <f>[2]DB!$AH$248</f>
        <v>1</v>
      </c>
      <c r="AK273" s="755"/>
      <c r="AL273" s="755">
        <f>[2]DB!$AJ$248</f>
        <v>0</v>
      </c>
      <c r="AM273" s="755"/>
      <c r="AN273" s="755">
        <f>[2]DB!$AL$248</f>
        <v>0</v>
      </c>
      <c r="AO273" s="755"/>
      <c r="AP273" s="755">
        <f>[2]DB!$AN$248</f>
        <v>2</v>
      </c>
      <c r="AQ273" s="755"/>
      <c r="AR273" s="755">
        <f>[2]DB!$AP$248</f>
        <v>0</v>
      </c>
      <c r="AS273" s="755"/>
      <c r="AT273" s="755">
        <f>[2]DB!$AR$248</f>
        <v>1</v>
      </c>
      <c r="AU273" s="755"/>
      <c r="AV273" s="755">
        <f>[2]DB!$AT$248</f>
        <v>0</v>
      </c>
      <c r="AW273" s="755"/>
      <c r="AX273" s="755">
        <f>[2]DB!$AV$248</f>
        <v>1</v>
      </c>
      <c r="AY273" s="755"/>
      <c r="AZ273" s="755">
        <f>[2]DB!$AX$248</f>
        <v>0</v>
      </c>
      <c r="BA273" s="755"/>
      <c r="BB273" s="755">
        <f>[2]DB!$AZ$248</f>
        <v>1</v>
      </c>
      <c r="BC273" s="755"/>
      <c r="BD273" s="755">
        <f>[2]DB!$BB$248</f>
        <v>0</v>
      </c>
      <c r="BE273" s="755"/>
      <c r="BF273" s="755">
        <f>[2]DB!$BD$248</f>
        <v>0</v>
      </c>
      <c r="BG273" s="755"/>
      <c r="BH273" s="755">
        <f>[2]DB!$BF$248</f>
        <v>0</v>
      </c>
      <c r="BI273" s="755"/>
      <c r="BJ273" s="755">
        <f>[2]DB!$BH$248</f>
        <v>0</v>
      </c>
      <c r="BK273" s="755"/>
      <c r="BL273" s="755">
        <f>[2]DB!$BJ$248</f>
        <v>0</v>
      </c>
      <c r="BM273" s="755"/>
      <c r="BN273" s="755">
        <f>[2]DB!$BL$248</f>
        <v>2</v>
      </c>
      <c r="BO273" s="755"/>
      <c r="BP273" s="755">
        <f>[2]DB!$BN$248</f>
        <v>0</v>
      </c>
      <c r="BQ273" s="755"/>
      <c r="BR273" s="755">
        <f>[2]DB!$BP$248</f>
        <v>1</v>
      </c>
      <c r="BS273" s="755"/>
      <c r="BT273" s="755">
        <f>[2]DB!$BR$248</f>
        <v>0</v>
      </c>
      <c r="BU273" s="755"/>
      <c r="BV273" s="755">
        <f>[2]DB!$BT$248</f>
        <v>1</v>
      </c>
      <c r="BW273" s="755"/>
      <c r="BX273" s="755">
        <f>[2]DB!$BV$248</f>
        <v>0</v>
      </c>
      <c r="BY273" s="755"/>
      <c r="BZ273" s="755">
        <f>[2]DB!$BX$248</f>
        <v>1</v>
      </c>
      <c r="CA273" s="755"/>
      <c r="CB273" s="755">
        <f>[2]DB!$BZ$248</f>
        <v>0</v>
      </c>
      <c r="CC273" s="755"/>
      <c r="CD273" s="755">
        <f>[2]DB!$CB$248</f>
        <v>1</v>
      </c>
      <c r="CE273" s="755"/>
      <c r="CF273" s="755">
        <f>[2]DB!$CD$248</f>
        <v>0</v>
      </c>
      <c r="CG273" s="755"/>
      <c r="CH273" s="755">
        <f>[2]DB!$CF$248</f>
        <v>0</v>
      </c>
      <c r="CI273" s="755"/>
      <c r="CJ273" s="755">
        <f>[2]DB!$CH$248</f>
        <v>0</v>
      </c>
      <c r="CK273" s="755"/>
      <c r="CL273" s="755">
        <f>[2]DB!$CJ$248</f>
        <v>0</v>
      </c>
      <c r="CM273" s="755"/>
      <c r="CN273" s="755">
        <f>[2]DB!$CL$248</f>
        <v>2</v>
      </c>
      <c r="CO273" s="755"/>
      <c r="CP273" s="755">
        <f>[2]DB!$CN$248</f>
        <v>0</v>
      </c>
      <c r="CQ273" s="755"/>
      <c r="CR273" s="755">
        <f>[2]DB!$CP$248</f>
        <v>1</v>
      </c>
      <c r="CS273" s="755"/>
      <c r="CT273" s="755">
        <f>[2]DB!$CR$248</f>
        <v>0</v>
      </c>
      <c r="CU273" s="755"/>
      <c r="CV273" s="755">
        <f>[2]DB!$CT$248</f>
        <v>1</v>
      </c>
      <c r="CW273" s="755"/>
      <c r="CX273" s="755">
        <f>[2]DB!$CV$248</f>
        <v>0</v>
      </c>
      <c r="CY273" s="781"/>
      <c r="CZ273" s="173"/>
      <c r="DA273" s="200"/>
      <c r="DB273" s="192"/>
    </row>
    <row r="274" spans="2:106 2697:2791" ht="20.100000000000001" customHeight="1" thickBot="1" x14ac:dyDescent="0.3">
      <c r="B274" s="168"/>
      <c r="C274" s="783"/>
      <c r="D274" s="787"/>
      <c r="E274" s="788"/>
      <c r="F274" s="789" t="s">
        <v>88</v>
      </c>
      <c r="G274" s="790"/>
      <c r="H274" s="752" t="str">
        <f>[2]DB!$F$249</f>
        <v>Stop charge at 1030H for dispersing cone cleaning. Duration time is 15-20 mins</v>
      </c>
      <c r="I274" s="753"/>
      <c r="J274" s="753"/>
      <c r="K274" s="753"/>
      <c r="L274" s="753"/>
      <c r="M274" s="753"/>
      <c r="N274" s="753"/>
      <c r="O274" s="753"/>
      <c r="P274" s="753"/>
      <c r="Q274" s="753"/>
      <c r="R274" s="753"/>
      <c r="S274" s="753"/>
      <c r="T274" s="753"/>
      <c r="U274" s="753"/>
      <c r="V274" s="753"/>
      <c r="W274" s="753"/>
      <c r="X274" s="753"/>
      <c r="Y274" s="753"/>
      <c r="Z274" s="753"/>
      <c r="AA274" s="753"/>
      <c r="AB274" s="753"/>
      <c r="AC274" s="753"/>
      <c r="AD274" s="753"/>
      <c r="AE274" s="753"/>
      <c r="AF274" s="753"/>
      <c r="AG274" s="753"/>
      <c r="AH274" s="753"/>
      <c r="AI274" s="753"/>
      <c r="AJ274" s="753"/>
      <c r="AK274" s="753"/>
      <c r="AL274" s="753"/>
      <c r="AM274" s="753"/>
      <c r="AN274" s="753"/>
      <c r="AO274" s="753"/>
      <c r="AP274" s="753"/>
      <c r="AQ274" s="753"/>
      <c r="AR274" s="753"/>
      <c r="AS274" s="753"/>
      <c r="AT274" s="753"/>
      <c r="AU274" s="753"/>
      <c r="AV274" s="753"/>
      <c r="AW274" s="753"/>
      <c r="AX274" s="753"/>
      <c r="AY274" s="753"/>
      <c r="AZ274" s="753"/>
      <c r="BA274" s="753"/>
      <c r="BB274" s="753"/>
      <c r="BC274" s="753"/>
      <c r="BD274" s="753"/>
      <c r="BE274" s="753"/>
      <c r="BF274" s="753"/>
      <c r="BG274" s="753"/>
      <c r="BH274" s="753"/>
      <c r="BI274" s="753"/>
      <c r="BJ274" s="753"/>
      <c r="BK274" s="753"/>
      <c r="BL274" s="753"/>
      <c r="BM274" s="753"/>
      <c r="BN274" s="753"/>
      <c r="BO274" s="753"/>
      <c r="BP274" s="753"/>
      <c r="BQ274" s="753"/>
      <c r="BR274" s="753"/>
      <c r="BS274" s="753"/>
      <c r="BT274" s="753"/>
      <c r="BU274" s="753"/>
      <c r="BV274" s="753"/>
      <c r="BW274" s="753"/>
      <c r="BX274" s="753"/>
      <c r="BY274" s="753"/>
      <c r="BZ274" s="753"/>
      <c r="CA274" s="753"/>
      <c r="CB274" s="753"/>
      <c r="CC274" s="753"/>
      <c r="CD274" s="753"/>
      <c r="CE274" s="753"/>
      <c r="CF274" s="753"/>
      <c r="CG274" s="753"/>
      <c r="CH274" s="753"/>
      <c r="CI274" s="753"/>
      <c r="CJ274" s="753"/>
      <c r="CK274" s="753"/>
      <c r="CL274" s="753"/>
      <c r="CM274" s="753"/>
      <c r="CN274" s="753"/>
      <c r="CO274" s="753"/>
      <c r="CP274" s="753"/>
      <c r="CQ274" s="753"/>
      <c r="CR274" s="753"/>
      <c r="CS274" s="753"/>
      <c r="CT274" s="753"/>
      <c r="CU274" s="753"/>
      <c r="CV274" s="753"/>
      <c r="CW274" s="753"/>
      <c r="CX274" s="753"/>
      <c r="CY274" s="753"/>
      <c r="CZ274" s="754"/>
      <c r="DA274" s="200"/>
      <c r="DB274" s="192"/>
    </row>
    <row r="275" spans="2:106 2697:2791" ht="20.100000000000001" customHeight="1" x14ac:dyDescent="0.25">
      <c r="B275" s="168"/>
      <c r="C275" s="783"/>
      <c r="D275" s="787" t="s">
        <v>77</v>
      </c>
      <c r="E275" s="791"/>
      <c r="F275" s="182" t="s">
        <v>78</v>
      </c>
      <c r="G275" s="154" t="str">
        <f>[2]DB!$E$250</f>
        <v>UNDER REPAIR</v>
      </c>
      <c r="H275" s="220">
        <f>[2]DB!$F$250</f>
        <v>0</v>
      </c>
      <c r="I275" s="220">
        <f>[2]DB!$G$250</f>
        <v>0</v>
      </c>
      <c r="J275" s="220">
        <f>[2]DB!$H$250</f>
        <v>0</v>
      </c>
      <c r="K275" s="220">
        <f>[2]DB!$I$250</f>
        <v>0</v>
      </c>
      <c r="L275" s="220">
        <f>[2]DB!$J$250</f>
        <v>0</v>
      </c>
      <c r="M275" s="220">
        <f>[2]DB!$K$250</f>
        <v>0</v>
      </c>
      <c r="N275" s="220">
        <f>[2]DB!$L$250</f>
        <v>0</v>
      </c>
      <c r="O275" s="220">
        <f>[2]DB!$M$250</f>
        <v>0</v>
      </c>
      <c r="P275" s="220">
        <f>[2]DB!$N$250</f>
        <v>0</v>
      </c>
      <c r="Q275" s="220">
        <f>[2]DB!$O$250</f>
        <v>0</v>
      </c>
      <c r="R275" s="220">
        <f>[2]DB!$P$250</f>
        <v>0</v>
      </c>
      <c r="S275" s="220">
        <f>[2]DB!$Q$250</f>
        <v>0</v>
      </c>
      <c r="T275" s="220">
        <f>[2]DB!$R$250</f>
        <v>0</v>
      </c>
      <c r="U275" s="220">
        <f>[2]DB!$S$250</f>
        <v>0</v>
      </c>
      <c r="V275" s="220">
        <f>[2]DB!$T$250</f>
        <v>0</v>
      </c>
      <c r="W275" s="220">
        <f>[2]DB!$U$250</f>
        <v>0</v>
      </c>
      <c r="X275" s="220">
        <f>[2]DB!$V$250</f>
        <v>0</v>
      </c>
      <c r="Y275" s="220">
        <f>[2]DB!$W$250</f>
        <v>0</v>
      </c>
      <c r="Z275" s="220">
        <f>[2]DB!$X$250</f>
        <v>0</v>
      </c>
      <c r="AA275" s="220">
        <f>[2]DB!$Y$250</f>
        <v>0</v>
      </c>
      <c r="AB275" s="220">
        <f>[2]DB!$Z$250</f>
        <v>0</v>
      </c>
      <c r="AC275" s="220">
        <f>[2]DB!$AA$250</f>
        <v>0</v>
      </c>
      <c r="AD275" s="220">
        <f>[2]DB!$AB$250</f>
        <v>0</v>
      </c>
      <c r="AE275" s="220">
        <f>[2]DB!$AC$250</f>
        <v>0</v>
      </c>
      <c r="AF275" s="220">
        <f>[2]DB!$AD$250</f>
        <v>0</v>
      </c>
      <c r="AG275" s="220">
        <f>[2]DB!$AE$250</f>
        <v>0</v>
      </c>
      <c r="AH275" s="220">
        <f>[2]DB!$AF$250</f>
        <v>0</v>
      </c>
      <c r="AI275" s="220">
        <f>[2]DB!$AG$250</f>
        <v>0</v>
      </c>
      <c r="AJ275" s="220">
        <f>[2]DB!$AH$250</f>
        <v>0</v>
      </c>
      <c r="AK275" s="220">
        <f>[2]DB!$AI$250</f>
        <v>0</v>
      </c>
      <c r="AL275" s="220">
        <f>[2]DB!$AJ$250</f>
        <v>0</v>
      </c>
      <c r="AM275" s="220">
        <f>[2]DB!$AK$250</f>
        <v>0</v>
      </c>
      <c r="AN275" s="220">
        <f>[2]DB!$AL$250</f>
        <v>0</v>
      </c>
      <c r="AO275" s="220">
        <f>[2]DB!$AM$250</f>
        <v>0</v>
      </c>
      <c r="AP275" s="220">
        <f>[2]DB!$AN$250</f>
        <v>0</v>
      </c>
      <c r="AQ275" s="220">
        <f>[2]DB!$AO$250</f>
        <v>0</v>
      </c>
      <c r="AR275" s="220">
        <f>[2]DB!$AP$250</f>
        <v>0</v>
      </c>
      <c r="AS275" s="220">
        <f>[2]DB!$AQ$250</f>
        <v>0</v>
      </c>
      <c r="AT275" s="220">
        <f>[2]DB!$AR$250</f>
        <v>0</v>
      </c>
      <c r="AU275" s="220">
        <f>[2]DB!$AS$250</f>
        <v>0</v>
      </c>
      <c r="AV275" s="220">
        <f>[2]DB!$AT$250</f>
        <v>0</v>
      </c>
      <c r="AW275" s="220">
        <f>[2]DB!$AU$250</f>
        <v>0</v>
      </c>
      <c r="AX275" s="220">
        <f>[2]DB!$AV$250</f>
        <v>0</v>
      </c>
      <c r="AY275" s="220">
        <f>[2]DB!$AW$250</f>
        <v>0</v>
      </c>
      <c r="AZ275" s="220">
        <f>[2]DB!$AX$250</f>
        <v>0</v>
      </c>
      <c r="BA275" s="220">
        <f>[2]DB!$AY$250</f>
        <v>0</v>
      </c>
      <c r="BB275" s="220">
        <f>[2]DB!$AZ$250</f>
        <v>0</v>
      </c>
      <c r="BC275" s="220">
        <f>[2]DB!$BA$250</f>
        <v>0</v>
      </c>
      <c r="BD275" s="220">
        <f>[2]DB!$BB$250</f>
        <v>0</v>
      </c>
      <c r="BE275" s="220">
        <f>[2]DB!$BC$250</f>
        <v>0</v>
      </c>
      <c r="BF275" s="220">
        <f>[2]DB!$BD$250</f>
        <v>0</v>
      </c>
      <c r="BG275" s="220">
        <f>[2]DB!$BE$250</f>
        <v>0</v>
      </c>
      <c r="BH275" s="220">
        <f>[2]DB!$BF$250</f>
        <v>0</v>
      </c>
      <c r="BI275" s="220">
        <f>[2]DB!$BG$250</f>
        <v>0</v>
      </c>
      <c r="BJ275" s="220">
        <f>[2]DB!$BH$250</f>
        <v>0</v>
      </c>
      <c r="BK275" s="220">
        <f>[2]DB!$BI$250</f>
        <v>0</v>
      </c>
      <c r="BL275" s="220">
        <f>[2]DB!$BJ$250</f>
        <v>0</v>
      </c>
      <c r="BM275" s="220">
        <f>[2]DB!$BK$250</f>
        <v>0</v>
      </c>
      <c r="BN275" s="220">
        <f>[2]DB!$BL$250</f>
        <v>0</v>
      </c>
      <c r="BO275" s="220">
        <f>[2]DB!$BM$250</f>
        <v>0</v>
      </c>
      <c r="BP275" s="220">
        <f>[2]DB!$BN$250</f>
        <v>0</v>
      </c>
      <c r="BQ275" s="220">
        <f>[2]DB!$BO$250</f>
        <v>0</v>
      </c>
      <c r="BR275" s="220">
        <f>[2]DB!$BP$250</f>
        <v>0</v>
      </c>
      <c r="BS275" s="220">
        <f>[2]DB!$BQ$250</f>
        <v>0</v>
      </c>
      <c r="BT275" s="220">
        <f>[2]DB!$BR$250</f>
        <v>0</v>
      </c>
      <c r="BU275" s="220">
        <f>[2]DB!$BS$250</f>
        <v>0</v>
      </c>
      <c r="BV275" s="220">
        <f>[2]DB!$BT$250</f>
        <v>0</v>
      </c>
      <c r="BW275" s="220">
        <f>[2]DB!$BU$250</f>
        <v>0</v>
      </c>
      <c r="BX275" s="220">
        <f>[2]DB!$BV$250</f>
        <v>0</v>
      </c>
      <c r="BY275" s="220">
        <f>[2]DB!$BW$250</f>
        <v>0</v>
      </c>
      <c r="BZ275" s="220">
        <f>[2]DB!$BX$250</f>
        <v>0</v>
      </c>
      <c r="CA275" s="220">
        <f>[2]DB!$BY$250</f>
        <v>0</v>
      </c>
      <c r="CB275" s="220">
        <f>[2]DB!$BZ$250</f>
        <v>0</v>
      </c>
      <c r="CC275" s="220">
        <f>[2]DB!$CA$250</f>
        <v>0</v>
      </c>
      <c r="CD275" s="220">
        <f>[2]DB!$CB$250</f>
        <v>0</v>
      </c>
      <c r="CE275" s="220">
        <f>[2]DB!$CC$250</f>
        <v>0</v>
      </c>
      <c r="CF275" s="220">
        <f>[2]DB!$CD$250</f>
        <v>0</v>
      </c>
      <c r="CG275" s="220">
        <f>[2]DB!$CE$250</f>
        <v>0</v>
      </c>
      <c r="CH275" s="220">
        <f>[2]DB!$CF$250</f>
        <v>0</v>
      </c>
      <c r="CI275" s="220">
        <f>[2]DB!$CG$250</f>
        <v>0</v>
      </c>
      <c r="CJ275" s="220">
        <f>[2]DB!$CH$250</f>
        <v>0</v>
      </c>
      <c r="CK275" s="220">
        <f>[2]DB!$CI$250</f>
        <v>0</v>
      </c>
      <c r="CL275" s="220">
        <f>[2]DB!$CJ$250</f>
        <v>0</v>
      </c>
      <c r="CM275" s="220">
        <f>[2]DB!$CK$250</f>
        <v>0</v>
      </c>
      <c r="CN275" s="220">
        <f>[2]DB!$CL$250</f>
        <v>0</v>
      </c>
      <c r="CO275" s="220">
        <f>[2]DB!$CM$250</f>
        <v>0</v>
      </c>
      <c r="CP275" s="220">
        <f>[2]DB!$CN$250</f>
        <v>0</v>
      </c>
      <c r="CQ275" s="220">
        <f>[2]DB!$CO$250</f>
        <v>0</v>
      </c>
      <c r="CR275" s="220">
        <f>[2]DB!$CP$250</f>
        <v>0</v>
      </c>
      <c r="CS275" s="220">
        <f>[2]DB!$CQ$250</f>
        <v>0</v>
      </c>
      <c r="CT275" s="220">
        <f>[2]DB!$CR$250</f>
        <v>0</v>
      </c>
      <c r="CU275" s="220">
        <f>[2]DB!$CS$250</f>
        <v>0</v>
      </c>
      <c r="CV275" s="220">
        <f>[2]DB!$CT$250</f>
        <v>0</v>
      </c>
      <c r="CW275" s="220">
        <f>[2]DB!$CU$250</f>
        <v>0</v>
      </c>
      <c r="CX275" s="220">
        <f>[2]DB!$CV$250</f>
        <v>0</v>
      </c>
      <c r="CY275" s="221">
        <f>[2]DB!$CW$250</f>
        <v>0</v>
      </c>
      <c r="CZ275" s="222"/>
      <c r="DA275" s="200"/>
      <c r="DB275" s="192"/>
    </row>
    <row r="276" spans="2:106 2697:2791" ht="20.100000000000001" customHeight="1" x14ac:dyDescent="0.25">
      <c r="B276" s="168"/>
      <c r="C276" s="783"/>
      <c r="D276" s="787"/>
      <c r="E276" s="791"/>
      <c r="F276" s="183" t="s">
        <v>79</v>
      </c>
      <c r="G276" s="155" t="str">
        <f>[2]DB!$E$251</f>
        <v>OPERATING</v>
      </c>
      <c r="H276" s="162" t="str">
        <f>[2]DB!$F$251</f>
        <v>c</v>
      </c>
      <c r="I276" s="163" t="str">
        <f>[2]DB!$G$251</f>
        <v>c</v>
      </c>
      <c r="J276" s="163" t="str">
        <f>[2]DB!$H$251</f>
        <v>c</v>
      </c>
      <c r="K276" s="163" t="str">
        <f>[2]DB!$I$251</f>
        <v>c</v>
      </c>
      <c r="L276" s="163" t="str">
        <f>[2]DB!$J$251</f>
        <v>c</v>
      </c>
      <c r="M276" s="163" t="str">
        <f>[2]DB!$K$251</f>
        <v>c</v>
      </c>
      <c r="N276" s="163" t="str">
        <f>[2]DB!$L$251</f>
        <v>c</v>
      </c>
      <c r="O276" s="163" t="str">
        <f>[2]DB!$M$251</f>
        <v>c</v>
      </c>
      <c r="P276" s="163" t="str">
        <f>[2]DB!$N$251</f>
        <v>c</v>
      </c>
      <c r="Q276" s="163" t="str">
        <f>[2]DB!$O$251</f>
        <v>c</v>
      </c>
      <c r="R276" s="163" t="str">
        <f>[2]DB!$P$251</f>
        <v>c</v>
      </c>
      <c r="S276" s="163" t="str">
        <f>[2]DB!$Q$251</f>
        <v>c</v>
      </c>
      <c r="T276" s="163" t="str">
        <f>[2]DB!$R$251</f>
        <v>c</v>
      </c>
      <c r="U276" s="163" t="str">
        <f>[2]DB!$S$251</f>
        <v>c</v>
      </c>
      <c r="V276" s="163" t="str">
        <f>[2]DB!$T$251</f>
        <v>c</v>
      </c>
      <c r="W276" s="163" t="str">
        <f>[2]DB!$U$251</f>
        <v>c</v>
      </c>
      <c r="X276" s="163">
        <f>[2]DB!$V$251</f>
        <v>0</v>
      </c>
      <c r="Y276" s="163">
        <f>[2]DB!$W$251</f>
        <v>0</v>
      </c>
      <c r="Z276" s="163">
        <f>[2]DB!$X$251</f>
        <v>0</v>
      </c>
      <c r="AA276" s="163">
        <f>[2]DB!$Y$251</f>
        <v>0</v>
      </c>
      <c r="AB276" s="163">
        <f>[2]DB!$Z$251</f>
        <v>0</v>
      </c>
      <c r="AC276" s="163">
        <f>[2]DB!$AA$251</f>
        <v>0</v>
      </c>
      <c r="AD276" s="163">
        <f>[2]DB!$AB$251</f>
        <v>0</v>
      </c>
      <c r="AE276" s="163">
        <f>[2]DB!$AC$251</f>
        <v>0</v>
      </c>
      <c r="AF276" s="163">
        <f>[2]DB!$AD$251</f>
        <v>0</v>
      </c>
      <c r="AG276" s="163">
        <f>[2]DB!$AE$251</f>
        <v>0</v>
      </c>
      <c r="AH276" s="163">
        <f>[2]DB!$AF$251</f>
        <v>0</v>
      </c>
      <c r="AI276" s="163">
        <f>[2]DB!$AG$251</f>
        <v>0</v>
      </c>
      <c r="AJ276" s="163">
        <f>[2]DB!$AH$251</f>
        <v>0</v>
      </c>
      <c r="AK276" s="163">
        <f>[2]DB!$AI$251</f>
        <v>0</v>
      </c>
      <c r="AL276" s="163">
        <f>[2]DB!$AJ$251</f>
        <v>0</v>
      </c>
      <c r="AM276" s="163">
        <f>[2]DB!$AK$251</f>
        <v>0</v>
      </c>
      <c r="AN276" s="163">
        <f>[2]DB!$AL$251</f>
        <v>0</v>
      </c>
      <c r="AO276" s="163" t="str">
        <f>[2]DB!$AM$251</f>
        <v>s</v>
      </c>
      <c r="AP276" s="163" t="str">
        <f>[2]DB!$AN$251</f>
        <v>s</v>
      </c>
      <c r="AQ276" s="163" t="str">
        <f>[2]DB!$AO$251</f>
        <v>s</v>
      </c>
      <c r="AR276" s="163" t="str">
        <f>[2]DB!$AP$251</f>
        <v>s</v>
      </c>
      <c r="AS276" s="163">
        <f>[2]DB!$AQ$251</f>
        <v>0</v>
      </c>
      <c r="AT276" s="163" t="str">
        <f>[2]DB!$AR$251</f>
        <v>s</v>
      </c>
      <c r="AU276" s="163" t="str">
        <f>[2]DB!$AS$251</f>
        <v>s</v>
      </c>
      <c r="AV276" s="163" t="str">
        <f>[2]DB!$AT$251</f>
        <v>s</v>
      </c>
      <c r="AW276" s="163">
        <f>[2]DB!$AU$251</f>
        <v>0</v>
      </c>
      <c r="AX276" s="163" t="str">
        <f>[2]DB!$AV$251</f>
        <v>s</v>
      </c>
      <c r="AY276" s="163" t="str">
        <f>[2]DB!$AW$251</f>
        <v>s</v>
      </c>
      <c r="AZ276" s="163" t="str">
        <f>[2]DB!$AX$251</f>
        <v>s</v>
      </c>
      <c r="BA276" s="163">
        <f>[2]DB!$AY$251</f>
        <v>0</v>
      </c>
      <c r="BB276" s="163" t="str">
        <f>[2]DB!$AZ$251</f>
        <v>s</v>
      </c>
      <c r="BC276" s="163" t="str">
        <f>[2]DB!$BA$251</f>
        <v>s</v>
      </c>
      <c r="BD276" s="163" t="str">
        <f>[2]DB!$BB$251</f>
        <v>s</v>
      </c>
      <c r="BE276" s="163">
        <f>[2]DB!$BC$251</f>
        <v>0</v>
      </c>
      <c r="BF276" s="163" t="str">
        <f>[2]DB!$BD$251</f>
        <v>c</v>
      </c>
      <c r="BG276" s="163" t="str">
        <f>[2]DB!$BE$251</f>
        <v>c</v>
      </c>
      <c r="BH276" s="163" t="str">
        <f>[2]DB!$BF$251</f>
        <v>c</v>
      </c>
      <c r="BI276" s="163" t="str">
        <f>[2]DB!$BG$251</f>
        <v>c</v>
      </c>
      <c r="BJ276" s="163" t="str">
        <f>[2]DB!$BH$251</f>
        <v>c</v>
      </c>
      <c r="BK276" s="163" t="str">
        <f>[2]DB!$BI$251</f>
        <v>c</v>
      </c>
      <c r="BL276" s="163" t="str">
        <f>[2]DB!$BJ$251</f>
        <v>c</v>
      </c>
      <c r="BM276" s="163" t="str">
        <f>[2]DB!$BK$251</f>
        <v>c</v>
      </c>
      <c r="BN276" s="163" t="str">
        <f>[2]DB!$BL$251</f>
        <v>c</v>
      </c>
      <c r="BO276" s="163" t="str">
        <f>[2]DB!$BM$251</f>
        <v>c</v>
      </c>
      <c r="BP276" s="163" t="str">
        <f>[2]DB!$BN$251</f>
        <v>c</v>
      </c>
      <c r="BQ276" s="163" t="str">
        <f>[2]DB!$BO$251</f>
        <v>c</v>
      </c>
      <c r="BR276" s="163" t="str">
        <f>[2]DB!$BP$251</f>
        <v>c</v>
      </c>
      <c r="BS276" s="163" t="str">
        <f>[2]DB!$BQ$251</f>
        <v>c</v>
      </c>
      <c r="BT276" s="163" t="str">
        <f>[2]DB!$BR$251</f>
        <v>c</v>
      </c>
      <c r="BU276" s="163" t="str">
        <f>[2]DB!$BS$251</f>
        <v>c</v>
      </c>
      <c r="BV276" s="163">
        <f>[2]DB!$BT$251</f>
        <v>0</v>
      </c>
      <c r="BW276" s="163">
        <f>[2]DB!$BU$251</f>
        <v>0</v>
      </c>
      <c r="BX276" s="163">
        <f>[2]DB!$BV$251</f>
        <v>0</v>
      </c>
      <c r="BY276" s="163">
        <f>[2]DB!$BW$251</f>
        <v>0</v>
      </c>
      <c r="BZ276" s="163">
        <f>[2]DB!$BX$251</f>
        <v>0</v>
      </c>
      <c r="CA276" s="163">
        <f>[2]DB!$BY$251</f>
        <v>0</v>
      </c>
      <c r="CB276" s="163">
        <f>[2]DB!$BZ$251</f>
        <v>0</v>
      </c>
      <c r="CC276" s="163">
        <f>[2]DB!$CA$251</f>
        <v>0</v>
      </c>
      <c r="CD276" s="163">
        <f>[2]DB!$CB$251</f>
        <v>0</v>
      </c>
      <c r="CE276" s="163">
        <f>[2]DB!$CC$251</f>
        <v>0</v>
      </c>
      <c r="CF276" s="163">
        <f>[2]DB!$CD$251</f>
        <v>0</v>
      </c>
      <c r="CG276" s="163">
        <f>[2]DB!$CE$251</f>
        <v>0</v>
      </c>
      <c r="CH276" s="163">
        <f>[2]DB!$CF$251</f>
        <v>0</v>
      </c>
      <c r="CI276" s="163">
        <f>[2]DB!$CG$251</f>
        <v>0</v>
      </c>
      <c r="CJ276" s="163">
        <f>[2]DB!$CH$251</f>
        <v>0</v>
      </c>
      <c r="CK276" s="163">
        <f>[2]DB!$CI$251</f>
        <v>0</v>
      </c>
      <c r="CL276" s="163">
        <f>[2]DB!$CJ$251</f>
        <v>0</v>
      </c>
      <c r="CM276" s="163">
        <f>[2]DB!$CK$251</f>
        <v>0</v>
      </c>
      <c r="CN276" s="163">
        <f>[2]DB!$CL$251</f>
        <v>0</v>
      </c>
      <c r="CO276" s="163">
        <f>[2]DB!$CM$251</f>
        <v>0</v>
      </c>
      <c r="CP276" s="163">
        <f>[2]DB!$CN$251</f>
        <v>0</v>
      </c>
      <c r="CQ276" s="163" t="str">
        <f>[2]DB!$CO$251</f>
        <v>s</v>
      </c>
      <c r="CR276" s="163" t="str">
        <f>[2]DB!$CP$251</f>
        <v>s</v>
      </c>
      <c r="CS276" s="163" t="str">
        <f>[2]DB!$CQ$251</f>
        <v>s</v>
      </c>
      <c r="CT276" s="163" t="str">
        <f>[2]DB!$CR$251</f>
        <v>s</v>
      </c>
      <c r="CU276" s="163">
        <f>[2]DB!$CS$251</f>
        <v>0</v>
      </c>
      <c r="CV276" s="163" t="str">
        <f>[2]DB!$CT$251</f>
        <v>s</v>
      </c>
      <c r="CW276" s="163" t="str">
        <f>[2]DB!$CU$251</f>
        <v>s</v>
      </c>
      <c r="CX276" s="163" t="str">
        <f>[2]DB!$CV$251</f>
        <v>s</v>
      </c>
      <c r="CY276" s="169">
        <f>[2]DB!$CW$251</f>
        <v>0</v>
      </c>
      <c r="CZ276" s="174"/>
      <c r="DA276" s="200"/>
      <c r="DB276" s="192"/>
    </row>
    <row r="277" spans="2:106 2697:2791" ht="20.100000000000001" customHeight="1" x14ac:dyDescent="0.25">
      <c r="B277" s="168"/>
      <c r="C277" s="783"/>
      <c r="D277" s="787"/>
      <c r="E277" s="791"/>
      <c r="F277" s="183" t="s">
        <v>80</v>
      </c>
      <c r="G277" s="155" t="str">
        <f>[2]DB!$E$252</f>
        <v>OPERATING</v>
      </c>
      <c r="H277" s="162" t="str">
        <f>[2]DB!$F$252</f>
        <v>s</v>
      </c>
      <c r="I277" s="163" t="str">
        <f>[2]DB!$G$252</f>
        <v>s</v>
      </c>
      <c r="J277" s="163" t="str">
        <f>[2]DB!$H$252</f>
        <v>s</v>
      </c>
      <c r="K277" s="163">
        <f>[2]DB!$I$252</f>
        <v>0</v>
      </c>
      <c r="L277" s="163" t="str">
        <f>[2]DB!$J$252</f>
        <v>s</v>
      </c>
      <c r="M277" s="163" t="str">
        <f>[2]DB!$K$252</f>
        <v>s</v>
      </c>
      <c r="N277" s="163" t="str">
        <f>[2]DB!$L$252</f>
        <v>s</v>
      </c>
      <c r="O277" s="163">
        <f>[2]DB!$M$252</f>
        <v>0</v>
      </c>
      <c r="P277" s="163" t="str">
        <f>[2]DB!$N$252</f>
        <v>c</v>
      </c>
      <c r="Q277" s="163" t="str">
        <f>[2]DB!$O$252</f>
        <v>c</v>
      </c>
      <c r="R277" s="163" t="str">
        <f>[2]DB!$P$252</f>
        <v>c</v>
      </c>
      <c r="S277" s="163" t="str">
        <f>[2]DB!$Q$252</f>
        <v>c</v>
      </c>
      <c r="T277" s="163" t="str">
        <f>[2]DB!$R$252</f>
        <v>c</v>
      </c>
      <c r="U277" s="163" t="str">
        <f>[2]DB!$S$252</f>
        <v>c</v>
      </c>
      <c r="V277" s="163" t="str">
        <f>[2]DB!$T$252</f>
        <v>c</v>
      </c>
      <c r="W277" s="163" t="str">
        <f>[2]DB!$U$252</f>
        <v>c</v>
      </c>
      <c r="X277" s="163" t="str">
        <f>[2]DB!$V$252</f>
        <v>c</v>
      </c>
      <c r="Y277" s="163" t="str">
        <f>[2]DB!$W$252</f>
        <v>c</v>
      </c>
      <c r="Z277" s="163" t="str">
        <f>[2]DB!$X$252</f>
        <v>c</v>
      </c>
      <c r="AA277" s="163" t="str">
        <f>[2]DB!$Y$252</f>
        <v>c</v>
      </c>
      <c r="AB277" s="163" t="str">
        <f>[2]DB!$Z$252</f>
        <v>c</v>
      </c>
      <c r="AC277" s="163" t="str">
        <f>[2]DB!$AA$252</f>
        <v>c</v>
      </c>
      <c r="AD277" s="163" t="str">
        <f>[2]DB!$AB$252</f>
        <v>c</v>
      </c>
      <c r="AE277" s="163" t="str">
        <f>[2]DB!$AC$252</f>
        <v>c</v>
      </c>
      <c r="AF277" s="163">
        <f>[2]DB!$AD$252</f>
        <v>0</v>
      </c>
      <c r="AG277" s="163">
        <f>[2]DB!$AE$252</f>
        <v>0</v>
      </c>
      <c r="AH277" s="163">
        <f>[2]DB!$AF$252</f>
        <v>0</v>
      </c>
      <c r="AI277" s="163">
        <f>[2]DB!$AG$252</f>
        <v>0</v>
      </c>
      <c r="AJ277" s="163">
        <f>[2]DB!$AH$252</f>
        <v>0</v>
      </c>
      <c r="AK277" s="163">
        <f>[2]DB!$AI$252</f>
        <v>0</v>
      </c>
      <c r="AL277" s="163">
        <f>[2]DB!$AJ$252</f>
        <v>0</v>
      </c>
      <c r="AM277" s="163">
        <f>[2]DB!$AK$252</f>
        <v>0</v>
      </c>
      <c r="AN277" s="163">
        <f>[2]DB!$AL$252</f>
        <v>0</v>
      </c>
      <c r="AO277" s="163">
        <f>[2]DB!$AM$252</f>
        <v>0</v>
      </c>
      <c r="AP277" s="163">
        <f>[2]DB!$AN$252</f>
        <v>0</v>
      </c>
      <c r="AQ277" s="163">
        <f>[2]DB!$AO$252</f>
        <v>0</v>
      </c>
      <c r="AR277" s="163">
        <f>[2]DB!$AP$252</f>
        <v>0</v>
      </c>
      <c r="AS277" s="163">
        <f>[2]DB!$AQ$252</f>
        <v>0</v>
      </c>
      <c r="AT277" s="163">
        <f>[2]DB!$AR$252</f>
        <v>0</v>
      </c>
      <c r="AU277" s="163">
        <f>[2]DB!$AS$252</f>
        <v>0</v>
      </c>
      <c r="AV277" s="163">
        <f>[2]DB!$AT$252</f>
        <v>0</v>
      </c>
      <c r="AW277" s="163">
        <f>[2]DB!$AU$252</f>
        <v>0</v>
      </c>
      <c r="AX277" s="163">
        <f>[2]DB!$AV$252</f>
        <v>0</v>
      </c>
      <c r="AY277" s="163">
        <f>[2]DB!$AW$252</f>
        <v>0</v>
      </c>
      <c r="AZ277" s="163">
        <f>[2]DB!$AX$252</f>
        <v>0</v>
      </c>
      <c r="BA277" s="163">
        <f>[2]DB!$AY$252</f>
        <v>0</v>
      </c>
      <c r="BB277" s="163">
        <f>[2]DB!$AZ$252</f>
        <v>0</v>
      </c>
      <c r="BC277" s="163">
        <f>[2]DB!$BA$252</f>
        <v>0</v>
      </c>
      <c r="BD277" s="163">
        <f>[2]DB!$BB$252</f>
        <v>0</v>
      </c>
      <c r="BE277" s="163">
        <f>[2]DB!$BC$252</f>
        <v>0</v>
      </c>
      <c r="BF277" s="163">
        <f>[2]DB!$BD$252</f>
        <v>0</v>
      </c>
      <c r="BG277" s="163">
        <f>[2]DB!$BE$252</f>
        <v>0</v>
      </c>
      <c r="BH277" s="163">
        <f>[2]DB!$BF$252</f>
        <v>0</v>
      </c>
      <c r="BI277" s="163" t="str">
        <f>[2]DB!$BG$252</f>
        <v>s</v>
      </c>
      <c r="BJ277" s="163" t="str">
        <f>[2]DB!$BH$252</f>
        <v>s</v>
      </c>
      <c r="BK277" s="163" t="str">
        <f>[2]DB!$BI$252</f>
        <v>s</v>
      </c>
      <c r="BL277" s="163" t="str">
        <f>[2]DB!$BJ$252</f>
        <v>s</v>
      </c>
      <c r="BM277" s="163">
        <f>[2]DB!$BK$252</f>
        <v>0</v>
      </c>
      <c r="BN277" s="163" t="str">
        <f>[2]DB!$BL$252</f>
        <v>s</v>
      </c>
      <c r="BO277" s="163" t="str">
        <f>[2]DB!$BM$252</f>
        <v>s</v>
      </c>
      <c r="BP277" s="163" t="str">
        <f>[2]DB!$BN$252</f>
        <v>s</v>
      </c>
      <c r="BQ277" s="163">
        <f>[2]DB!$BO$252</f>
        <v>0</v>
      </c>
      <c r="BR277" s="163" t="str">
        <f>[2]DB!$BP$252</f>
        <v>s</v>
      </c>
      <c r="BS277" s="163" t="str">
        <f>[2]DB!$BQ$252</f>
        <v>s</v>
      </c>
      <c r="BT277" s="163" t="str">
        <f>[2]DB!$BR$252</f>
        <v>s</v>
      </c>
      <c r="BU277" s="163">
        <f>[2]DB!$BS$252</f>
        <v>0</v>
      </c>
      <c r="BV277" s="163" t="str">
        <f>[2]DB!$BT$252</f>
        <v>s</v>
      </c>
      <c r="BW277" s="163" t="str">
        <f>[2]DB!$BU$252</f>
        <v>s</v>
      </c>
      <c r="BX277" s="163" t="str">
        <f>[2]DB!$BV$252</f>
        <v>s</v>
      </c>
      <c r="BY277" s="163">
        <f>[2]DB!$BW$252</f>
        <v>0</v>
      </c>
      <c r="BZ277" s="163" t="str">
        <f>[2]DB!$BX$252</f>
        <v>c</v>
      </c>
      <c r="CA277" s="163" t="str">
        <f>[2]DB!$BY$252</f>
        <v>c</v>
      </c>
      <c r="CB277" s="163" t="str">
        <f>[2]DB!$BZ$252</f>
        <v>c</v>
      </c>
      <c r="CC277" s="163" t="str">
        <f>[2]DB!$CA$252</f>
        <v>c</v>
      </c>
      <c r="CD277" s="163" t="str">
        <f>[2]DB!$CB$252</f>
        <v>c</v>
      </c>
      <c r="CE277" s="163" t="str">
        <f>[2]DB!$CC$252</f>
        <v>c</v>
      </c>
      <c r="CF277" s="163" t="str">
        <f>[2]DB!$CD$252</f>
        <v>c</v>
      </c>
      <c r="CG277" s="163" t="str">
        <f>[2]DB!$CE$252</f>
        <v>c</v>
      </c>
      <c r="CH277" s="163" t="str">
        <f>[2]DB!$CF$252</f>
        <v>c</v>
      </c>
      <c r="CI277" s="163" t="str">
        <f>[2]DB!$CG$252</f>
        <v>c</v>
      </c>
      <c r="CJ277" s="163" t="str">
        <f>[2]DB!$CH$252</f>
        <v>c</v>
      </c>
      <c r="CK277" s="163" t="str">
        <f>[2]DB!$CI$252</f>
        <v>c</v>
      </c>
      <c r="CL277" s="163" t="str">
        <f>[2]DB!$CJ$252</f>
        <v>c</v>
      </c>
      <c r="CM277" s="163" t="str">
        <f>[2]DB!$CK$252</f>
        <v>c</v>
      </c>
      <c r="CN277" s="163" t="str">
        <f>[2]DB!$CL$252</f>
        <v>c</v>
      </c>
      <c r="CO277" s="163" t="str">
        <f>[2]DB!$CM$252</f>
        <v>c</v>
      </c>
      <c r="CP277" s="163">
        <f>[2]DB!$CN$252</f>
        <v>0</v>
      </c>
      <c r="CQ277" s="163">
        <f>[2]DB!$CO$252</f>
        <v>0</v>
      </c>
      <c r="CR277" s="163">
        <f>[2]DB!$CP$252</f>
        <v>0</v>
      </c>
      <c r="CS277" s="163">
        <f>[2]DB!$CQ$252</f>
        <v>0</v>
      </c>
      <c r="CT277" s="163">
        <f>[2]DB!$CR$252</f>
        <v>0</v>
      </c>
      <c r="CU277" s="163">
        <f>[2]DB!$CS$252</f>
        <v>0</v>
      </c>
      <c r="CV277" s="163">
        <f>[2]DB!$CT$252</f>
        <v>0</v>
      </c>
      <c r="CW277" s="163">
        <f>[2]DB!$CU$252</f>
        <v>0</v>
      </c>
      <c r="CX277" s="163">
        <f>[2]DB!$CV$252</f>
        <v>0</v>
      </c>
      <c r="CY277" s="169">
        <f>[2]DB!$CW$252</f>
        <v>0</v>
      </c>
      <c r="CZ277" s="174"/>
      <c r="DA277" s="200"/>
      <c r="DB277" s="192"/>
    </row>
    <row r="278" spans="2:106 2697:2791" ht="20.100000000000001" customHeight="1" x14ac:dyDescent="0.25">
      <c r="B278" s="168"/>
      <c r="C278" s="783"/>
      <c r="D278" s="787"/>
      <c r="E278" s="791"/>
      <c r="F278" s="183" t="s">
        <v>81</v>
      </c>
      <c r="G278" s="155" t="str">
        <f>[2]DB!$E$253</f>
        <v>OPERATING</v>
      </c>
      <c r="H278" s="217">
        <f>[2]DB!$F$253</f>
        <v>0</v>
      </c>
      <c r="I278" s="217">
        <f>[2]DB!$G$253</f>
        <v>0</v>
      </c>
      <c r="J278" s="217">
        <f>[2]DB!$H$253</f>
        <v>0</v>
      </c>
      <c r="K278" s="217">
        <f>[2]DB!$I$253</f>
        <v>0</v>
      </c>
      <c r="L278" s="217">
        <f>[2]DB!$J$253</f>
        <v>0</v>
      </c>
      <c r="M278" s="217">
        <f>[2]DB!$K$253</f>
        <v>0</v>
      </c>
      <c r="N278" s="217">
        <f>[2]DB!$L$253</f>
        <v>0</v>
      </c>
      <c r="O278" s="217">
        <f>[2]DB!$M$253</f>
        <v>0</v>
      </c>
      <c r="P278" s="217">
        <f>[2]DB!$N$253</f>
        <v>0</v>
      </c>
      <c r="Q278" s="217">
        <f>[2]DB!$O$253</f>
        <v>0</v>
      </c>
      <c r="R278" s="217">
        <f>[2]DB!$P$253</f>
        <v>0</v>
      </c>
      <c r="S278" s="217">
        <f>[2]DB!$Q$253</f>
        <v>0</v>
      </c>
      <c r="T278" s="217">
        <f>[2]DB!$R$253</f>
        <v>0</v>
      </c>
      <c r="U278" s="217">
        <f>[2]DB!$S$253</f>
        <v>0</v>
      </c>
      <c r="V278" s="217">
        <f>[2]DB!$T$253</f>
        <v>0</v>
      </c>
      <c r="W278" s="217">
        <f>[2]DB!$U$253</f>
        <v>0</v>
      </c>
      <c r="X278" s="217" t="str">
        <f>[2]DB!$V$253</f>
        <v>s</v>
      </c>
      <c r="Y278" s="217" t="str">
        <f>[2]DB!$W$253</f>
        <v>s</v>
      </c>
      <c r="Z278" s="217" t="str">
        <f>[2]DB!$X$253</f>
        <v>s</v>
      </c>
      <c r="AA278" s="217" t="str">
        <f>[2]DB!$Y$253</f>
        <v>s</v>
      </c>
      <c r="AB278" s="217">
        <f>[2]DB!$Z$253</f>
        <v>0</v>
      </c>
      <c r="AC278" s="217" t="str">
        <f>[2]DB!$AA$253</f>
        <v>s</v>
      </c>
      <c r="AD278" s="217" t="str">
        <f>[2]DB!$AB$253</f>
        <v>s</v>
      </c>
      <c r="AE278" s="217" t="str">
        <f>[2]DB!$AC$253</f>
        <v>s</v>
      </c>
      <c r="AF278" s="217">
        <f>[2]DB!$AD$253</f>
        <v>0</v>
      </c>
      <c r="AG278" s="217" t="str">
        <f>[2]DB!$AE$253</f>
        <v>s</v>
      </c>
      <c r="AH278" s="217" t="str">
        <f>[2]DB!$AF$253</f>
        <v>s</v>
      </c>
      <c r="AI278" s="217" t="str">
        <f>[2]DB!$AG$253</f>
        <v>s</v>
      </c>
      <c r="AJ278" s="217">
        <f>[2]DB!$AH$253</f>
        <v>0</v>
      </c>
      <c r="AK278" s="217" t="str">
        <f>[2]DB!$AI$253</f>
        <v>s</v>
      </c>
      <c r="AL278" s="217" t="str">
        <f>[2]DB!$AJ$253</f>
        <v>s</v>
      </c>
      <c r="AM278" s="217" t="str">
        <f>[2]DB!$AK$253</f>
        <v>s</v>
      </c>
      <c r="AN278" s="217">
        <f>[2]DB!$AL$253</f>
        <v>0</v>
      </c>
      <c r="AO278" s="217" t="str">
        <f>[2]DB!$AM$253</f>
        <v>c</v>
      </c>
      <c r="AP278" s="217" t="str">
        <f>[2]DB!$AN$253</f>
        <v>c</v>
      </c>
      <c r="AQ278" s="217" t="str">
        <f>[2]DB!$AO$253</f>
        <v>c</v>
      </c>
      <c r="AR278" s="217" t="str">
        <f>[2]DB!$AP$253</f>
        <v>c</v>
      </c>
      <c r="AS278" s="217" t="str">
        <f>[2]DB!$AQ$253</f>
        <v>c</v>
      </c>
      <c r="AT278" s="217" t="str">
        <f>[2]DB!$AR$253</f>
        <v>c</v>
      </c>
      <c r="AU278" s="217" t="str">
        <f>[2]DB!$AS$253</f>
        <v>c</v>
      </c>
      <c r="AV278" s="217" t="str">
        <f>[2]DB!$AT$253</f>
        <v>c</v>
      </c>
      <c r="AW278" s="217" t="str">
        <f>[2]DB!$AU$253</f>
        <v>c</v>
      </c>
      <c r="AX278" s="217" t="str">
        <f>[2]DB!$AV$253</f>
        <v>c</v>
      </c>
      <c r="AY278" s="217" t="str">
        <f>[2]DB!$AW$253</f>
        <v>c</v>
      </c>
      <c r="AZ278" s="217" t="str">
        <f>[2]DB!$AX$253</f>
        <v>c</v>
      </c>
      <c r="BA278" s="217" t="str">
        <f>[2]DB!$AY$253</f>
        <v>c</v>
      </c>
      <c r="BB278" s="217" t="str">
        <f>[2]DB!$AZ$253</f>
        <v>c</v>
      </c>
      <c r="BC278" s="217" t="str">
        <f>[2]DB!$BA$253</f>
        <v>c</v>
      </c>
      <c r="BD278" s="217" t="str">
        <f>[2]DB!$BB$253</f>
        <v>c</v>
      </c>
      <c r="BE278" s="217">
        <f>[2]DB!$BC$253</f>
        <v>0</v>
      </c>
      <c r="BF278" s="217">
        <f>[2]DB!$BD$253</f>
        <v>0</v>
      </c>
      <c r="BG278" s="217">
        <f>[2]DB!$BE$253</f>
        <v>0</v>
      </c>
      <c r="BH278" s="217">
        <f>[2]DB!$BF$253</f>
        <v>0</v>
      </c>
      <c r="BI278" s="217">
        <f>[2]DB!$BG$253</f>
        <v>0</v>
      </c>
      <c r="BJ278" s="217">
        <f>[2]DB!$BH$253</f>
        <v>0</v>
      </c>
      <c r="BK278" s="217">
        <f>[2]DB!$BI$253</f>
        <v>0</v>
      </c>
      <c r="BL278" s="217">
        <f>[2]DB!$BJ$253</f>
        <v>0</v>
      </c>
      <c r="BM278" s="217">
        <f>[2]DB!$BK$253</f>
        <v>0</v>
      </c>
      <c r="BN278" s="217">
        <f>[2]DB!$BL$253</f>
        <v>0</v>
      </c>
      <c r="BO278" s="217">
        <f>[2]DB!$BM$253</f>
        <v>0</v>
      </c>
      <c r="BP278" s="217">
        <f>[2]DB!$BN$253</f>
        <v>0</v>
      </c>
      <c r="BQ278" s="217">
        <f>[2]DB!$BO$253</f>
        <v>0</v>
      </c>
      <c r="BR278" s="217">
        <f>[2]DB!$BP$253</f>
        <v>0</v>
      </c>
      <c r="BS278" s="217">
        <f>[2]DB!$BQ$253</f>
        <v>0</v>
      </c>
      <c r="BT278" s="217">
        <f>[2]DB!$BR$253</f>
        <v>0</v>
      </c>
      <c r="BU278" s="217">
        <f>[2]DB!$BS$253</f>
        <v>0</v>
      </c>
      <c r="BV278" s="217">
        <f>[2]DB!$BT$253</f>
        <v>0</v>
      </c>
      <c r="BW278" s="217">
        <f>[2]DB!$BU$253</f>
        <v>0</v>
      </c>
      <c r="BX278" s="217">
        <f>[2]DB!$BV$253</f>
        <v>0</v>
      </c>
      <c r="BY278" s="217" t="str">
        <f>[2]DB!$BW$253</f>
        <v>s</v>
      </c>
      <c r="BZ278" s="217" t="str">
        <f>[2]DB!$BX$253</f>
        <v>s</v>
      </c>
      <c r="CA278" s="217" t="str">
        <f>[2]DB!$BY$253</f>
        <v>s</v>
      </c>
      <c r="CB278" s="217" t="str">
        <f>[2]DB!$BZ$253</f>
        <v>s</v>
      </c>
      <c r="CC278" s="217">
        <f>[2]DB!$CA$253</f>
        <v>0</v>
      </c>
      <c r="CD278" s="217" t="str">
        <f>[2]DB!$CB$253</f>
        <v>s</v>
      </c>
      <c r="CE278" s="217" t="str">
        <f>[2]DB!$CC$253</f>
        <v>s</v>
      </c>
      <c r="CF278" s="217" t="str">
        <f>[2]DB!$CD$253</f>
        <v>s</v>
      </c>
      <c r="CG278" s="217">
        <f>[2]DB!$CE$253</f>
        <v>0</v>
      </c>
      <c r="CH278" s="217" t="str">
        <f>[2]DB!$CF$253</f>
        <v>s</v>
      </c>
      <c r="CI278" s="217" t="str">
        <f>[2]DB!$CG$253</f>
        <v>s</v>
      </c>
      <c r="CJ278" s="217" t="str">
        <f>[2]DB!$CH$253</f>
        <v>s</v>
      </c>
      <c r="CK278" s="217">
        <f>[2]DB!$CI$253</f>
        <v>0</v>
      </c>
      <c r="CL278" s="217" t="str">
        <f>[2]DB!$CJ$253</f>
        <v>s</v>
      </c>
      <c r="CM278" s="217" t="str">
        <f>[2]DB!$CK$253</f>
        <v>s</v>
      </c>
      <c r="CN278" s="217" t="str">
        <f>[2]DB!$CL$253</f>
        <v>s</v>
      </c>
      <c r="CO278" s="217">
        <f>[2]DB!$CM$253</f>
        <v>0</v>
      </c>
      <c r="CP278" s="217" t="str">
        <f>[2]DB!$CN$253</f>
        <v>c</v>
      </c>
      <c r="CQ278" s="217" t="str">
        <f>[2]DB!$CO$253</f>
        <v>c</v>
      </c>
      <c r="CR278" s="217" t="str">
        <f>[2]DB!$CP$253</f>
        <v>c</v>
      </c>
      <c r="CS278" s="217" t="str">
        <f>[2]DB!$CQ$253</f>
        <v>c</v>
      </c>
      <c r="CT278" s="217" t="str">
        <f>[2]DB!$CR$253</f>
        <v>c</v>
      </c>
      <c r="CU278" s="217" t="str">
        <f>[2]DB!$CS$253</f>
        <v>c</v>
      </c>
      <c r="CV278" s="217" t="str">
        <f>[2]DB!$CT$253</f>
        <v>c</v>
      </c>
      <c r="CW278" s="217" t="str">
        <f>[2]DB!$CU$253</f>
        <v>c</v>
      </c>
      <c r="CX278" s="217" t="str">
        <f>[2]DB!$CV$253</f>
        <v>c</v>
      </c>
      <c r="CY278" s="218" t="str">
        <f>[2]DB!$CW$253</f>
        <v>c</v>
      </c>
      <c r="CZ278" s="219"/>
      <c r="DA278" s="200"/>
      <c r="DB278" s="192"/>
    </row>
    <row r="279" spans="2:106 2697:2791" ht="20.100000000000001" customHeight="1" x14ac:dyDescent="0.25">
      <c r="B279" s="168"/>
      <c r="C279" s="783"/>
      <c r="D279" s="787" t="s">
        <v>82</v>
      </c>
      <c r="E279" s="791"/>
      <c r="F279" s="184" t="s">
        <v>83</v>
      </c>
      <c r="G279" s="156">
        <f>[2]DB!$E$254</f>
        <v>0</v>
      </c>
      <c r="H279" s="162">
        <f>[2]DB!$F$254</f>
        <v>0</v>
      </c>
      <c r="I279" s="163">
        <f>[2]DB!$G$254</f>
        <v>0</v>
      </c>
      <c r="J279" s="163">
        <f>[2]DB!$H$254</f>
        <v>0</v>
      </c>
      <c r="K279" s="163">
        <f>[2]DB!$I$254</f>
        <v>0</v>
      </c>
      <c r="L279" s="163">
        <f>[2]DB!$J$254</f>
        <v>0</v>
      </c>
      <c r="M279" s="163">
        <f>[2]DB!$K$254</f>
        <v>0</v>
      </c>
      <c r="N279" s="163">
        <f>[2]DB!$L$254</f>
        <v>0</v>
      </c>
      <c r="O279" s="163">
        <f>[2]DB!$M$254</f>
        <v>0</v>
      </c>
      <c r="P279" s="163">
        <f>[2]DB!$N$254</f>
        <v>0</v>
      </c>
      <c r="Q279" s="163">
        <f>[2]DB!$O$254</f>
        <v>0</v>
      </c>
      <c r="R279" s="163">
        <f>[2]DB!$P$254</f>
        <v>0</v>
      </c>
      <c r="S279" s="163">
        <f>[2]DB!$Q$254</f>
        <v>0</v>
      </c>
      <c r="T279" s="163">
        <f>[2]DB!$R$254</f>
        <v>0</v>
      </c>
      <c r="U279" s="163">
        <f>[2]DB!$S$254</f>
        <v>0</v>
      </c>
      <c r="V279" s="163">
        <f>[2]DB!$T$254</f>
        <v>0</v>
      </c>
      <c r="W279" s="163">
        <f>[2]DB!$U$254</f>
        <v>0</v>
      </c>
      <c r="X279" s="163">
        <f>[2]DB!$V$254</f>
        <v>0</v>
      </c>
      <c r="Y279" s="163">
        <f>[2]DB!$W$254</f>
        <v>0</v>
      </c>
      <c r="Z279" s="163">
        <f>[2]DB!$X$254</f>
        <v>0</v>
      </c>
      <c r="AA279" s="163">
        <f>[2]DB!$Y$254</f>
        <v>0</v>
      </c>
      <c r="AB279" s="163">
        <f>[2]DB!$Z$254</f>
        <v>0</v>
      </c>
      <c r="AC279" s="163">
        <f>[2]DB!$AA$254</f>
        <v>0</v>
      </c>
      <c r="AD279" s="163">
        <f>[2]DB!$AB$254</f>
        <v>0</v>
      </c>
      <c r="AE279" s="163">
        <f>[2]DB!$AC$254</f>
        <v>0</v>
      </c>
      <c r="AF279" s="163">
        <f>[2]DB!$AD$254</f>
        <v>0</v>
      </c>
      <c r="AG279" s="163">
        <f>[2]DB!$AE$254</f>
        <v>0</v>
      </c>
      <c r="AH279" s="163">
        <f>[2]DB!$AF$254</f>
        <v>0</v>
      </c>
      <c r="AI279" s="163">
        <f>[2]DB!$AG$254</f>
        <v>0</v>
      </c>
      <c r="AJ279" s="163">
        <f>[2]DB!$AH$254</f>
        <v>0</v>
      </c>
      <c r="AK279" s="163">
        <f>[2]DB!$AI$254</f>
        <v>0</v>
      </c>
      <c r="AL279" s="163">
        <f>[2]DB!$AJ$254</f>
        <v>0</v>
      </c>
      <c r="AM279" s="163">
        <f>[2]DB!$AK$254</f>
        <v>0</v>
      </c>
      <c r="AN279" s="163">
        <f>[2]DB!$AL$254</f>
        <v>0</v>
      </c>
      <c r="AO279" s="163">
        <f>[2]DB!$AM$254</f>
        <v>0</v>
      </c>
      <c r="AP279" s="163">
        <f>[2]DB!$AN$254</f>
        <v>0</v>
      </c>
      <c r="AQ279" s="163">
        <f>[2]DB!$AO$254</f>
        <v>0</v>
      </c>
      <c r="AR279" s="163">
        <f>[2]DB!$AP$254</f>
        <v>0</v>
      </c>
      <c r="AS279" s="163">
        <f>[2]DB!$AQ$254</f>
        <v>0</v>
      </c>
      <c r="AT279" s="163">
        <f>[2]DB!$AR$254</f>
        <v>0</v>
      </c>
      <c r="AU279" s="163">
        <f>[2]DB!$AS$254</f>
        <v>0</v>
      </c>
      <c r="AV279" s="163">
        <f>[2]DB!$AT$254</f>
        <v>0</v>
      </c>
      <c r="AW279" s="163">
        <f>[2]DB!$AU$254</f>
        <v>0</v>
      </c>
      <c r="AX279" s="163">
        <f>[2]DB!$AV$254</f>
        <v>0</v>
      </c>
      <c r="AY279" s="163">
        <f>[2]DB!$AW$254</f>
        <v>0</v>
      </c>
      <c r="AZ279" s="163">
        <f>[2]DB!$AX$254</f>
        <v>0</v>
      </c>
      <c r="BA279" s="163">
        <f>[2]DB!$AY$254</f>
        <v>0</v>
      </c>
      <c r="BB279" s="163">
        <f>[2]DB!$AZ$254</f>
        <v>0</v>
      </c>
      <c r="BC279" s="163">
        <f>[2]DB!$BA$254</f>
        <v>0</v>
      </c>
      <c r="BD279" s="163">
        <f>[2]DB!$BB$254</f>
        <v>0</v>
      </c>
      <c r="BE279" s="163">
        <f>[2]DB!$BC$254</f>
        <v>0</v>
      </c>
      <c r="BF279" s="163">
        <f>[2]DB!$BD$254</f>
        <v>0</v>
      </c>
      <c r="BG279" s="163">
        <f>[2]DB!$BE$254</f>
        <v>0</v>
      </c>
      <c r="BH279" s="163" t="str">
        <f>[2]DB!$BF$254</f>
        <v>r</v>
      </c>
      <c r="BI279" s="163" t="str">
        <f>[2]DB!$BG$254</f>
        <v>r</v>
      </c>
      <c r="BJ279" s="163" t="str">
        <f>[2]DB!$BH$254</f>
        <v>r</v>
      </c>
      <c r="BK279" s="163" t="str">
        <f>[2]DB!$BI$254</f>
        <v>r</v>
      </c>
      <c r="BL279" s="163" t="str">
        <f>[2]DB!$BJ$254</f>
        <v>r</v>
      </c>
      <c r="BM279" s="163" t="str">
        <f>[2]DB!$BK$254</f>
        <v>r</v>
      </c>
      <c r="BN279" s="163" t="str">
        <f>[2]DB!$BL$254</f>
        <v>r</v>
      </c>
      <c r="BO279" s="163" t="str">
        <f>[2]DB!$BM$254</f>
        <v>r</v>
      </c>
      <c r="BP279" s="163" t="str">
        <f>[2]DB!$BN$254</f>
        <v>r</v>
      </c>
      <c r="BQ279" s="163" t="str">
        <f>[2]DB!$BO$254</f>
        <v>r</v>
      </c>
      <c r="BR279" s="163" t="str">
        <f>[2]DB!$BP$254</f>
        <v>r</v>
      </c>
      <c r="BS279" s="163" t="str">
        <f>[2]DB!$BQ$254</f>
        <v>r</v>
      </c>
      <c r="BT279" s="163" t="str">
        <f>[2]DB!$BR$254</f>
        <v>r</v>
      </c>
      <c r="BU279" s="163" t="str">
        <f>[2]DB!$BS$254</f>
        <v>r</v>
      </c>
      <c r="BV279" s="163" t="str">
        <f>[2]DB!$BT$254</f>
        <v>r</v>
      </c>
      <c r="BW279" s="163" t="str">
        <f>[2]DB!$BU$254</f>
        <v>r</v>
      </c>
      <c r="BX279" s="163" t="str">
        <f>[2]DB!$BV$254</f>
        <v>r</v>
      </c>
      <c r="BY279" s="163" t="str">
        <f>[2]DB!$BW$254</f>
        <v>r</v>
      </c>
      <c r="BZ279" s="163" t="str">
        <f>[2]DB!$BX$254</f>
        <v>r</v>
      </c>
      <c r="CA279" s="163" t="str">
        <f>[2]DB!$BY$254</f>
        <v>r</v>
      </c>
      <c r="CB279" s="163" t="str">
        <f>[2]DB!$BZ$254</f>
        <v>r</v>
      </c>
      <c r="CC279" s="163" t="str">
        <f>[2]DB!$CA$254</f>
        <v>r</v>
      </c>
      <c r="CD279" s="163" t="str">
        <f>[2]DB!$CB$254</f>
        <v>r</v>
      </c>
      <c r="CE279" s="163" t="str">
        <f>[2]DB!$CC$254</f>
        <v>r</v>
      </c>
      <c r="CF279" s="163">
        <f>[2]DB!$CD$254</f>
        <v>0</v>
      </c>
      <c r="CG279" s="163" t="str">
        <f>[2]DB!$CE$254</f>
        <v>ca</v>
      </c>
      <c r="CH279" s="163" t="str">
        <f>[2]DB!$CF$254</f>
        <v>ca</v>
      </c>
      <c r="CI279" s="163" t="str">
        <f>[2]DB!$CG$254</f>
        <v>ca</v>
      </c>
      <c r="CJ279" s="163" t="str">
        <f>[2]DB!$CH$254</f>
        <v>ca</v>
      </c>
      <c r="CK279" s="163" t="str">
        <f>[2]DB!$CI$254</f>
        <v>ca</v>
      </c>
      <c r="CL279" s="163" t="str">
        <f>[2]DB!$CJ$254</f>
        <v>ca</v>
      </c>
      <c r="CM279" s="163" t="str">
        <f>[2]DB!$CK$254</f>
        <v>ca</v>
      </c>
      <c r="CN279" s="163" t="str">
        <f>[2]DB!$CL$254</f>
        <v>ca</v>
      </c>
      <c r="CO279" s="163" t="str">
        <f>[2]DB!$CM$254</f>
        <v>ca</v>
      </c>
      <c r="CP279" s="163" t="str">
        <f>[2]DB!$CN$254</f>
        <v>ca</v>
      </c>
      <c r="CQ279" s="163" t="str">
        <f>[2]DB!$CO$254</f>
        <v>ca</v>
      </c>
      <c r="CR279" s="163" t="str">
        <f>[2]DB!$CP$254</f>
        <v>ca</v>
      </c>
      <c r="CS279" s="163" t="str">
        <f>[2]DB!$CQ$254</f>
        <v>ca</v>
      </c>
      <c r="CT279" s="163" t="str">
        <f>[2]DB!$CR$254</f>
        <v>ca</v>
      </c>
      <c r="CU279" s="163" t="str">
        <f>[2]DB!$CS$254</f>
        <v>ca</v>
      </c>
      <c r="CV279" s="163" t="str">
        <f>[2]DB!$CT$254</f>
        <v>ca</v>
      </c>
      <c r="CW279" s="163" t="str">
        <f>[2]DB!$CU$254</f>
        <v>ca</v>
      </c>
      <c r="CX279" s="163" t="str">
        <f>[2]DB!$CV$254</f>
        <v>ca</v>
      </c>
      <c r="CY279" s="169" t="str">
        <f>[2]DB!$CW$254</f>
        <v>ca</v>
      </c>
      <c r="CZ279" s="174"/>
      <c r="DA279" s="200"/>
      <c r="DB279" s="192"/>
    </row>
    <row r="280" spans="2:106 2697:2791" ht="20.100000000000001" customHeight="1" thickBot="1" x14ac:dyDescent="0.3">
      <c r="B280" s="168"/>
      <c r="C280" s="784"/>
      <c r="D280" s="792"/>
      <c r="E280" s="793"/>
      <c r="F280" s="187" t="s">
        <v>84</v>
      </c>
      <c r="G280" s="188">
        <f>[2]DB!$E$255</f>
        <v>0</v>
      </c>
      <c r="H280" s="178">
        <f>[2]DB!$F$255</f>
        <v>0</v>
      </c>
      <c r="I280" s="178">
        <f>[2]DB!$G$255</f>
        <v>0</v>
      </c>
      <c r="J280" s="178">
        <f>[2]DB!$H$255</f>
        <v>0</v>
      </c>
      <c r="K280" s="178">
        <f>[2]DB!$I$255</f>
        <v>0</v>
      </c>
      <c r="L280" s="178">
        <f>[2]DB!$J$255</f>
        <v>0</v>
      </c>
      <c r="M280" s="178">
        <f>[2]DB!$K$255</f>
        <v>0</v>
      </c>
      <c r="N280" s="178">
        <f>[2]DB!$L$255</f>
        <v>0</v>
      </c>
      <c r="O280" s="178">
        <f>[2]DB!$M$255</f>
        <v>0</v>
      </c>
      <c r="P280" s="178">
        <f>[2]DB!$N$255</f>
        <v>0</v>
      </c>
      <c r="Q280" s="178">
        <f>[2]DB!$O$255</f>
        <v>0</v>
      </c>
      <c r="R280" s="178">
        <f>[2]DB!$P$255</f>
        <v>0</v>
      </c>
      <c r="S280" s="178">
        <f>[2]DB!$Q$255</f>
        <v>0</v>
      </c>
      <c r="T280" s="178">
        <f>[2]DB!$R$255</f>
        <v>0</v>
      </c>
      <c r="U280" s="178">
        <f>[2]DB!$S$255</f>
        <v>0</v>
      </c>
      <c r="V280" s="178">
        <f>[2]DB!$T$255</f>
        <v>0</v>
      </c>
      <c r="W280" s="178">
        <f>[2]DB!$U$255</f>
        <v>0</v>
      </c>
      <c r="X280" s="178">
        <f>[2]DB!$V$255</f>
        <v>0</v>
      </c>
      <c r="Y280" s="178">
        <f>[2]DB!$W$255</f>
        <v>0</v>
      </c>
      <c r="Z280" s="178">
        <f>[2]DB!$X$255</f>
        <v>0</v>
      </c>
      <c r="AA280" s="178" t="str">
        <f>[2]DB!$Y$255</f>
        <v>r</v>
      </c>
      <c r="AB280" s="178" t="str">
        <f>[2]DB!$Z$255</f>
        <v>r</v>
      </c>
      <c r="AC280" s="178" t="str">
        <f>[2]DB!$AA$255</f>
        <v>r</v>
      </c>
      <c r="AD280" s="178" t="str">
        <f>[2]DB!$AB$255</f>
        <v>r</v>
      </c>
      <c r="AE280" s="178" t="str">
        <f>[2]DB!$AC$255</f>
        <v>r</v>
      </c>
      <c r="AF280" s="178" t="str">
        <f>[2]DB!$AD$255</f>
        <v>r</v>
      </c>
      <c r="AG280" s="178" t="str">
        <f>[2]DB!$AE$255</f>
        <v>r</v>
      </c>
      <c r="AH280" s="178" t="str">
        <f>[2]DB!$AF$255</f>
        <v>r</v>
      </c>
      <c r="AI280" s="178" t="str">
        <f>[2]DB!$AG$255</f>
        <v>r</v>
      </c>
      <c r="AJ280" s="178" t="str">
        <f>[2]DB!$AH$255</f>
        <v>r</v>
      </c>
      <c r="AK280" s="178" t="str">
        <f>[2]DB!$AI$255</f>
        <v>r</v>
      </c>
      <c r="AL280" s="178" t="str">
        <f>[2]DB!$AJ$255</f>
        <v>r</v>
      </c>
      <c r="AM280" s="178" t="str">
        <f>[2]DB!$AK$255</f>
        <v>r</v>
      </c>
      <c r="AN280" s="178" t="str">
        <f>[2]DB!$AL$255</f>
        <v>r</v>
      </c>
      <c r="AO280" s="178" t="str">
        <f>[2]DB!$AM$255</f>
        <v>r</v>
      </c>
      <c r="AP280" s="178" t="str">
        <f>[2]DB!$AN$255</f>
        <v>r</v>
      </c>
      <c r="AQ280" s="178" t="str">
        <f>[2]DB!$AO$255</f>
        <v>r</v>
      </c>
      <c r="AR280" s="178" t="str">
        <f>[2]DB!$AP$255</f>
        <v>r</v>
      </c>
      <c r="AS280" s="178" t="str">
        <f>[2]DB!$AQ$255</f>
        <v>r</v>
      </c>
      <c r="AT280" s="178" t="str">
        <f>[2]DB!$AR$255</f>
        <v>r</v>
      </c>
      <c r="AU280" s="178" t="str">
        <f>[2]DB!$AS$255</f>
        <v>r</v>
      </c>
      <c r="AV280" s="178" t="str">
        <f>[2]DB!$AT$255</f>
        <v>r</v>
      </c>
      <c r="AW280" s="178" t="str">
        <f>[2]DB!$AU$255</f>
        <v>r</v>
      </c>
      <c r="AX280" s="178" t="str">
        <f>[2]DB!$AV$255</f>
        <v>r</v>
      </c>
      <c r="AY280" s="178">
        <f>[2]DB!$AW$255</f>
        <v>0</v>
      </c>
      <c r="AZ280" s="178" t="str">
        <f>[2]DB!$AX$255</f>
        <v>ca</v>
      </c>
      <c r="BA280" s="178" t="str">
        <f>[2]DB!$AY$255</f>
        <v>ca</v>
      </c>
      <c r="BB280" s="178" t="str">
        <f>[2]DB!$AZ$255</f>
        <v>ca</v>
      </c>
      <c r="BC280" s="178" t="str">
        <f>[2]DB!$BA$255</f>
        <v>ca</v>
      </c>
      <c r="BD280" s="178" t="str">
        <f>[2]DB!$BB$255</f>
        <v>ca</v>
      </c>
      <c r="BE280" s="178" t="str">
        <f>[2]DB!$BC$255</f>
        <v>ca</v>
      </c>
      <c r="BF280" s="178" t="str">
        <f>[2]DB!$BD$255</f>
        <v>ca</v>
      </c>
      <c r="BG280" s="178" t="str">
        <f>[2]DB!$BE$255</f>
        <v>ca</v>
      </c>
      <c r="BH280" s="178" t="str">
        <f>[2]DB!$BF$255</f>
        <v>ca</v>
      </c>
      <c r="BI280" s="178" t="str">
        <f>[2]DB!$BG$255</f>
        <v>ca</v>
      </c>
      <c r="BJ280" s="178" t="str">
        <f>[2]DB!$BH$255</f>
        <v>ca</v>
      </c>
      <c r="BK280" s="178" t="str">
        <f>[2]DB!$BI$255</f>
        <v>ca</v>
      </c>
      <c r="BL280" s="178" t="str">
        <f>[2]DB!$BJ$255</f>
        <v>ca</v>
      </c>
      <c r="BM280" s="178" t="str">
        <f>[2]DB!$BK$255</f>
        <v>ca</v>
      </c>
      <c r="BN280" s="178" t="str">
        <f>[2]DB!$BL$255</f>
        <v>ca</v>
      </c>
      <c r="BO280" s="178" t="str">
        <f>[2]DB!$BM$255</f>
        <v>ca</v>
      </c>
      <c r="BP280" s="178" t="str">
        <f>[2]DB!$BN$255</f>
        <v>ca</v>
      </c>
      <c r="BQ280" s="178" t="str">
        <f>[2]DB!$BO$255</f>
        <v>ca</v>
      </c>
      <c r="BR280" s="178" t="str">
        <f>[2]DB!$BP$255</f>
        <v>ca</v>
      </c>
      <c r="BS280" s="178" t="str">
        <f>[2]DB!$BQ$255</f>
        <v>ca</v>
      </c>
      <c r="BT280" s="178" t="str">
        <f>[2]DB!$BR$255</f>
        <v>ca</v>
      </c>
      <c r="BU280" s="178" t="str">
        <f>[2]DB!$BS$255</f>
        <v>ca</v>
      </c>
      <c r="BV280" s="178" t="str">
        <f>[2]DB!$BT$255</f>
        <v>ca</v>
      </c>
      <c r="BW280" s="178" t="str">
        <f>[2]DB!$BU$255</f>
        <v>ca</v>
      </c>
      <c r="BX280" s="178">
        <f>[2]DB!$BV$255</f>
        <v>0</v>
      </c>
      <c r="BY280" s="178">
        <f>[2]DB!$BW$255</f>
        <v>0</v>
      </c>
      <c r="BZ280" s="178">
        <f>[2]DB!$BX$255</f>
        <v>0</v>
      </c>
      <c r="CA280" s="178">
        <f>[2]DB!$BY$255</f>
        <v>0</v>
      </c>
      <c r="CB280" s="178">
        <f>[2]DB!$BZ$255</f>
        <v>0</v>
      </c>
      <c r="CC280" s="178">
        <f>[2]DB!$CA$255</f>
        <v>0</v>
      </c>
      <c r="CD280" s="178">
        <f>[2]DB!$CB$255</f>
        <v>0</v>
      </c>
      <c r="CE280" s="178">
        <f>[2]DB!$CC$255</f>
        <v>0</v>
      </c>
      <c r="CF280" s="178">
        <f>[2]DB!$CD$255</f>
        <v>0</v>
      </c>
      <c r="CG280" s="178">
        <f>[2]DB!$CE$255</f>
        <v>0</v>
      </c>
      <c r="CH280" s="178">
        <f>[2]DB!$CF$255</f>
        <v>0</v>
      </c>
      <c r="CI280" s="178">
        <f>[2]DB!$CG$255</f>
        <v>0</v>
      </c>
      <c r="CJ280" s="178">
        <f>[2]DB!$CH$255</f>
        <v>0</v>
      </c>
      <c r="CK280" s="178">
        <f>[2]DB!$CI$255</f>
        <v>0</v>
      </c>
      <c r="CL280" s="178">
        <f>[2]DB!$CJ$255</f>
        <v>0</v>
      </c>
      <c r="CM280" s="178">
        <f>[2]DB!$CK$255</f>
        <v>0</v>
      </c>
      <c r="CN280" s="178">
        <f>[2]DB!$CL$255</f>
        <v>0</v>
      </c>
      <c r="CO280" s="178">
        <f>[2]DB!$CM$255</f>
        <v>0</v>
      </c>
      <c r="CP280" s="178">
        <f>[2]DB!$CN$255</f>
        <v>0</v>
      </c>
      <c r="CQ280" s="178">
        <f>[2]DB!$CO$255</f>
        <v>0</v>
      </c>
      <c r="CR280" s="178">
        <f>[2]DB!$CP$255</f>
        <v>0</v>
      </c>
      <c r="CS280" s="178">
        <f>[2]DB!$CQ$255</f>
        <v>0</v>
      </c>
      <c r="CT280" s="178">
        <f>[2]DB!$CR$255</f>
        <v>0</v>
      </c>
      <c r="CU280" s="178">
        <f>[2]DB!$CS$255</f>
        <v>0</v>
      </c>
      <c r="CV280" s="178">
        <f>[2]DB!$CT$255</f>
        <v>0</v>
      </c>
      <c r="CW280" s="178">
        <f>[2]DB!$CU$255</f>
        <v>0</v>
      </c>
      <c r="CX280" s="178">
        <f>[2]DB!$CV$255</f>
        <v>0</v>
      </c>
      <c r="CY280" s="179">
        <f>[2]DB!$CW$255</f>
        <v>0</v>
      </c>
      <c r="CZ280" s="180"/>
      <c r="DA280" s="200"/>
      <c r="DB280" s="192"/>
    </row>
    <row r="281" spans="2:106 2697:2791" ht="20.100000000000001" customHeight="1" x14ac:dyDescent="0.25">
      <c r="B281" s="168"/>
      <c r="C281" s="782">
        <v>29</v>
      </c>
      <c r="D281" s="796" t="s">
        <v>237</v>
      </c>
      <c r="E281" s="797"/>
      <c r="F281" s="189" t="s">
        <v>89</v>
      </c>
      <c r="G281" s="190" t="s">
        <v>91</v>
      </c>
      <c r="H281" s="794">
        <f>[2]DB!$F$256</f>
        <v>112</v>
      </c>
      <c r="I281" s="755"/>
      <c r="J281" s="755">
        <f>[2]DB!$H$256</f>
        <v>112</v>
      </c>
      <c r="K281" s="755"/>
      <c r="L281" s="755">
        <f>[2]DB!$J$256</f>
        <v>112</v>
      </c>
      <c r="M281" s="755"/>
      <c r="N281" s="755">
        <f>[2]DB!$L$256</f>
        <v>112</v>
      </c>
      <c r="O281" s="755"/>
      <c r="P281" s="755">
        <f>[2]DB!$N$256</f>
        <v>112</v>
      </c>
      <c r="Q281" s="755"/>
      <c r="R281" s="755">
        <f>[2]DB!$P$256</f>
        <v>112</v>
      </c>
      <c r="S281" s="755"/>
      <c r="T281" s="755">
        <f>[2]DB!$R$256</f>
        <v>112</v>
      </c>
      <c r="U281" s="755"/>
      <c r="V281" s="755">
        <f>[2]DB!$T$256</f>
        <v>0</v>
      </c>
      <c r="W281" s="755"/>
      <c r="X281" s="755">
        <f>[2]DB!$V$256</f>
        <v>112</v>
      </c>
      <c r="Y281" s="755"/>
      <c r="Z281" s="755">
        <f>[2]DB!$X$256</f>
        <v>112</v>
      </c>
      <c r="AA281" s="755"/>
      <c r="AB281" s="755">
        <f>[2]DB!$Z$256</f>
        <v>112</v>
      </c>
      <c r="AC281" s="755"/>
      <c r="AD281" s="755">
        <f>[2]DB!$AB$256</f>
        <v>112</v>
      </c>
      <c r="AE281" s="755"/>
      <c r="AF281" s="755">
        <f>[2]DB!$AD$256</f>
        <v>112</v>
      </c>
      <c r="AG281" s="755"/>
      <c r="AH281" s="755">
        <f>[2]DB!$AF$256</f>
        <v>112</v>
      </c>
      <c r="AI281" s="755"/>
      <c r="AJ281" s="755">
        <f>[2]DB!$AH$256</f>
        <v>112</v>
      </c>
      <c r="AK281" s="755"/>
      <c r="AL281" s="755">
        <f>[2]DB!$AJ$256</f>
        <v>112</v>
      </c>
      <c r="AM281" s="755"/>
      <c r="AN281" s="755">
        <f>[2]DB!$AL$256</f>
        <v>112</v>
      </c>
      <c r="AO281" s="755"/>
      <c r="AP281" s="755">
        <f>[2]DB!$AN$256</f>
        <v>112</v>
      </c>
      <c r="AQ281" s="755"/>
      <c r="AR281" s="755">
        <f>[2]DB!$AP$256</f>
        <v>112</v>
      </c>
      <c r="AS281" s="755"/>
      <c r="AT281" s="755">
        <f>[2]DB!$AR$256</f>
        <v>112</v>
      </c>
      <c r="AU281" s="755"/>
      <c r="AV281" s="755">
        <f>[2]DB!$AT$256</f>
        <v>112</v>
      </c>
      <c r="AW281" s="755"/>
      <c r="AX281" s="755">
        <f>[2]DB!$AV$256</f>
        <v>112</v>
      </c>
      <c r="AY281" s="755"/>
      <c r="AZ281" s="755">
        <f>[2]DB!$AX$256</f>
        <v>112</v>
      </c>
      <c r="BA281" s="755"/>
      <c r="BB281" s="755">
        <f>[2]DB!$AZ$256</f>
        <v>112</v>
      </c>
      <c r="BC281" s="755"/>
      <c r="BD281" s="755">
        <f>[2]DB!$BB$256</f>
        <v>112</v>
      </c>
      <c r="BE281" s="755"/>
      <c r="BF281" s="755">
        <f>[2]DB!$BD$256</f>
        <v>112</v>
      </c>
      <c r="BG281" s="755"/>
      <c r="BH281" s="755">
        <f>[2]DB!$BF$256</f>
        <v>112</v>
      </c>
      <c r="BI281" s="755"/>
      <c r="BJ281" s="755">
        <f>[2]DB!$BH$256</f>
        <v>112</v>
      </c>
      <c r="BK281" s="755"/>
      <c r="BL281" s="755">
        <f>[2]DB!$BJ$256</f>
        <v>112</v>
      </c>
      <c r="BM281" s="755"/>
      <c r="BN281" s="755">
        <f>[2]DB!$BL$256</f>
        <v>112</v>
      </c>
      <c r="BO281" s="755"/>
      <c r="BP281" s="755">
        <f>[2]DB!$BN$256</f>
        <v>112</v>
      </c>
      <c r="BQ281" s="755"/>
      <c r="BR281" s="755">
        <f>[2]DB!$BP$256</f>
        <v>112</v>
      </c>
      <c r="BS281" s="755"/>
      <c r="BT281" s="755">
        <f>[2]DB!$BR$256</f>
        <v>112</v>
      </c>
      <c r="BU281" s="755"/>
      <c r="BV281" s="755">
        <f>[2]DB!$BT$256</f>
        <v>112</v>
      </c>
      <c r="BW281" s="755"/>
      <c r="BX281" s="755">
        <f>[2]DB!$BV$256</f>
        <v>112</v>
      </c>
      <c r="BY281" s="755"/>
      <c r="BZ281" s="755">
        <f>[2]DB!$BX$256</f>
        <v>112</v>
      </c>
      <c r="CA281" s="755"/>
      <c r="CB281" s="755">
        <f>[2]DB!$BZ$256</f>
        <v>112</v>
      </c>
      <c r="CC281" s="755"/>
      <c r="CD281" s="755">
        <f>[2]DB!$CB$256</f>
        <v>112</v>
      </c>
      <c r="CE281" s="755"/>
      <c r="CF281" s="755">
        <f>[2]DB!$CD$256</f>
        <v>112</v>
      </c>
      <c r="CG281" s="755"/>
      <c r="CH281" s="755">
        <f>[2]DB!$CF$256</f>
        <v>112</v>
      </c>
      <c r="CI281" s="755"/>
      <c r="CJ281" s="755">
        <f>[2]DB!$CH$256</f>
        <v>112</v>
      </c>
      <c r="CK281" s="755"/>
      <c r="CL281" s="755">
        <f>[2]DB!$CJ$256</f>
        <v>112</v>
      </c>
      <c r="CM281" s="755"/>
      <c r="CN281" s="755">
        <f>[2]DB!$CL$256</f>
        <v>112</v>
      </c>
      <c r="CO281" s="755"/>
      <c r="CP281" s="755">
        <f>[2]DB!$CN$256</f>
        <v>112</v>
      </c>
      <c r="CQ281" s="755"/>
      <c r="CR281" s="755">
        <f>[2]DB!$CP$256</f>
        <v>112</v>
      </c>
      <c r="CS281" s="755"/>
      <c r="CT281" s="755">
        <f>[2]DB!$CR$256</f>
        <v>112</v>
      </c>
      <c r="CU281" s="755"/>
      <c r="CV281" s="755">
        <f>[2]DB!$CT$256</f>
        <v>112</v>
      </c>
      <c r="CW281" s="755"/>
      <c r="CX281" s="755">
        <f>[2]DB!$CV$256</f>
        <v>112</v>
      </c>
      <c r="CY281" s="781"/>
      <c r="CZ281" s="177"/>
      <c r="DA281" s="200"/>
      <c r="DB281" s="192"/>
      <c r="CYS281" s="3">
        <f>[3]DB!$CYP$301</f>
        <v>0</v>
      </c>
      <c r="CYU281" s="3">
        <f>[3]DB!$CYR$301</f>
        <v>0</v>
      </c>
      <c r="CYW281" s="3">
        <f>[3]DB!$CYT$301</f>
        <v>0</v>
      </c>
      <c r="CYY281" s="3">
        <f>[3]DB!$CYV$301</f>
        <v>0</v>
      </c>
      <c r="CZA281" s="3">
        <f>[3]DB!$CYX$301</f>
        <v>0</v>
      </c>
      <c r="CZC281" s="3">
        <f>[3]DB!$CYZ$301</f>
        <v>0</v>
      </c>
      <c r="CZE281" s="3">
        <f>[3]DB!$CZB$301</f>
        <v>0</v>
      </c>
      <c r="CZG281" s="3">
        <f>[3]DB!$CZD$301</f>
        <v>0</v>
      </c>
      <c r="CZI281" s="3">
        <f>[3]DB!$CZF$301</f>
        <v>0</v>
      </c>
      <c r="CZK281" s="3">
        <f>[3]DB!$CZH$301</f>
        <v>0</v>
      </c>
      <c r="CZM281" s="3">
        <f>[3]DB!$CZJ$301</f>
        <v>0</v>
      </c>
      <c r="CZO281" s="3">
        <f>[3]DB!$CZL$301</f>
        <v>0</v>
      </c>
      <c r="CZQ281" s="3">
        <f>[3]DB!$CZN$301</f>
        <v>0</v>
      </c>
      <c r="CZS281" s="3">
        <f>[3]DB!$CZP$301</f>
        <v>0</v>
      </c>
      <c r="CZU281" s="3">
        <f>[3]DB!$CZR$301</f>
        <v>0</v>
      </c>
      <c r="CZW281" s="3">
        <f>[3]DB!$CZT$301</f>
        <v>0</v>
      </c>
      <c r="CZY281" s="3">
        <f>[3]DB!$CZV$301</f>
        <v>0</v>
      </c>
      <c r="DAA281" s="3">
        <f>[3]DB!$CZX$301</f>
        <v>0</v>
      </c>
      <c r="DAC281" s="3">
        <f>[3]DB!$CZZ$301</f>
        <v>0</v>
      </c>
      <c r="DAE281" s="3">
        <f>[3]DB!$DAB$301</f>
        <v>0</v>
      </c>
      <c r="DAG281" s="3">
        <f>[3]DB!$DAD$301</f>
        <v>0</v>
      </c>
      <c r="DAI281" s="3">
        <f>[3]DB!$DAF$301</f>
        <v>0</v>
      </c>
      <c r="DAK281" s="3">
        <f>[3]DB!$DAH$301</f>
        <v>0</v>
      </c>
      <c r="DAM281" s="3">
        <f>[3]DB!$DAJ$301</f>
        <v>0</v>
      </c>
      <c r="DAO281" s="3">
        <f>[3]DB!$DAL$301</f>
        <v>0</v>
      </c>
      <c r="DAQ281" s="3">
        <f>[3]DB!$DAN$301</f>
        <v>0</v>
      </c>
      <c r="DAS281" s="3">
        <f>[3]DB!$DAP$301</f>
        <v>0</v>
      </c>
      <c r="DAU281" s="3">
        <f>[3]DB!$DAR$301</f>
        <v>0</v>
      </c>
      <c r="DAW281" s="3">
        <f>[3]DB!$DAT$301</f>
        <v>0</v>
      </c>
      <c r="DAY281" s="3">
        <f>[3]DB!$DAV$301</f>
        <v>0</v>
      </c>
      <c r="DBA281" s="3">
        <f>[3]DB!$DAX$301</f>
        <v>0</v>
      </c>
      <c r="DBC281" s="3">
        <f>[3]DB!$DAZ$301</f>
        <v>0</v>
      </c>
      <c r="DBE281" s="3">
        <f>[3]DB!$DBB$301</f>
        <v>0</v>
      </c>
      <c r="DBG281" s="3">
        <f>[3]DB!$DBD$301</f>
        <v>0</v>
      </c>
      <c r="DBI281" s="3">
        <f>[3]DB!$DBF$301</f>
        <v>0</v>
      </c>
      <c r="DBK281" s="3">
        <f>[3]DB!$DBH$301</f>
        <v>0</v>
      </c>
      <c r="DBM281" s="3">
        <f>[3]DB!$DBJ$301</f>
        <v>0</v>
      </c>
      <c r="DBO281" s="3">
        <f>[3]DB!$DBL$301</f>
        <v>0</v>
      </c>
      <c r="DBQ281" s="3">
        <f>[3]DB!$DBN$301</f>
        <v>0</v>
      </c>
      <c r="DBS281" s="3">
        <f>[3]DB!$DBP$301</f>
        <v>0</v>
      </c>
      <c r="DBU281" s="3">
        <f>[3]DB!$DBR$301</f>
        <v>0</v>
      </c>
      <c r="DBW281" s="3">
        <f>[3]DB!$DBT$301</f>
        <v>0</v>
      </c>
      <c r="DBY281" s="3">
        <f>[3]DB!$DBV$301</f>
        <v>0</v>
      </c>
      <c r="DCA281" s="3">
        <f>[3]DB!$DBX$301</f>
        <v>0</v>
      </c>
      <c r="DCC281" s="3">
        <f>[3]DB!$DBZ$301</f>
        <v>0</v>
      </c>
      <c r="DCE281" s="3">
        <f>[3]DB!$DCB$301</f>
        <v>0</v>
      </c>
      <c r="DCG281" s="3">
        <f>[3]DB!$DCD$301</f>
        <v>0</v>
      </c>
      <c r="DCI281" s="3">
        <f>[3]DB!$DCF$301</f>
        <v>0</v>
      </c>
    </row>
    <row r="282" spans="2:106 2697:2791" ht="20.100000000000001" customHeight="1" x14ac:dyDescent="0.25">
      <c r="B282" s="168"/>
      <c r="C282" s="783"/>
      <c r="D282" s="787"/>
      <c r="E282" s="788"/>
      <c r="F282" s="186" t="s">
        <v>90</v>
      </c>
      <c r="G282" s="153" t="s">
        <v>92</v>
      </c>
      <c r="H282" s="794">
        <f>[2]DB!$F$257</f>
        <v>0</v>
      </c>
      <c r="I282" s="755"/>
      <c r="J282" s="755">
        <f>[2]DB!$H$257</f>
        <v>0</v>
      </c>
      <c r="K282" s="755"/>
      <c r="L282" s="755">
        <f>[2]DB!$J$257</f>
        <v>1</v>
      </c>
      <c r="M282" s="755"/>
      <c r="N282" s="755">
        <f>[2]DB!$L$257</f>
        <v>0</v>
      </c>
      <c r="O282" s="755"/>
      <c r="P282" s="755">
        <f>[2]DB!$N$257</f>
        <v>1</v>
      </c>
      <c r="Q282" s="755"/>
      <c r="R282" s="755">
        <f>[2]DB!$P$257</f>
        <v>0</v>
      </c>
      <c r="S282" s="755"/>
      <c r="T282" s="755">
        <f>[2]DB!$R$257</f>
        <v>1</v>
      </c>
      <c r="U282" s="755"/>
      <c r="V282" s="755">
        <f>[2]DB!$T$257</f>
        <v>0</v>
      </c>
      <c r="W282" s="755"/>
      <c r="X282" s="755">
        <f>[2]DB!$V$257</f>
        <v>0</v>
      </c>
      <c r="Y282" s="755"/>
      <c r="Z282" s="755">
        <f>[2]DB!$X$257</f>
        <v>2</v>
      </c>
      <c r="AA282" s="755"/>
      <c r="AB282" s="755">
        <f>[2]DB!$Z$257</f>
        <v>0</v>
      </c>
      <c r="AC282" s="755"/>
      <c r="AD282" s="755">
        <f>[2]DB!$AB$257</f>
        <v>1</v>
      </c>
      <c r="AE282" s="755"/>
      <c r="AF282" s="755">
        <f>[2]DB!$AD$257</f>
        <v>0</v>
      </c>
      <c r="AG282" s="755"/>
      <c r="AH282" s="755">
        <f>[2]DB!$AF$257</f>
        <v>1</v>
      </c>
      <c r="AI282" s="755"/>
      <c r="AJ282" s="755">
        <f>[2]DB!$AH$257</f>
        <v>0</v>
      </c>
      <c r="AK282" s="755"/>
      <c r="AL282" s="755">
        <f>[2]DB!$AJ$257</f>
        <v>1</v>
      </c>
      <c r="AM282" s="755"/>
      <c r="AN282" s="755">
        <f>[2]DB!$AL$257</f>
        <v>0</v>
      </c>
      <c r="AO282" s="755"/>
      <c r="AP282" s="755">
        <f>[2]DB!$AN$257</f>
        <v>0</v>
      </c>
      <c r="AQ282" s="755"/>
      <c r="AR282" s="755">
        <f>[2]DB!$AP$257</f>
        <v>0</v>
      </c>
      <c r="AS282" s="755"/>
      <c r="AT282" s="755">
        <f>[2]DB!$AR$257</f>
        <v>0</v>
      </c>
      <c r="AU282" s="755"/>
      <c r="AV282" s="755">
        <f>[2]DB!$AT$257</f>
        <v>2</v>
      </c>
      <c r="AW282" s="755"/>
      <c r="AX282" s="755">
        <f>[2]DB!$AV$257</f>
        <v>0</v>
      </c>
      <c r="AY282" s="755"/>
      <c r="AZ282" s="755">
        <f>[2]DB!$AX$257</f>
        <v>1</v>
      </c>
      <c r="BA282" s="755"/>
      <c r="BB282" s="755">
        <f>[2]DB!$AZ$257</f>
        <v>0</v>
      </c>
      <c r="BC282" s="755"/>
      <c r="BD282" s="755">
        <f>[2]DB!$BB$257</f>
        <v>1</v>
      </c>
      <c r="BE282" s="755"/>
      <c r="BF282" s="755">
        <f>[2]DB!$BD$257</f>
        <v>0</v>
      </c>
      <c r="BG282" s="755"/>
      <c r="BH282" s="755">
        <f>[2]DB!$BF$257</f>
        <v>0</v>
      </c>
      <c r="BI282" s="755"/>
      <c r="BJ282" s="755">
        <f>[2]DB!$BH$257</f>
        <v>0</v>
      </c>
      <c r="BK282" s="755"/>
      <c r="BL282" s="755">
        <f>[2]DB!$BJ$257</f>
        <v>0</v>
      </c>
      <c r="BM282" s="755"/>
      <c r="BN282" s="755">
        <f>[2]DB!$BL$257</f>
        <v>2</v>
      </c>
      <c r="BO282" s="755"/>
      <c r="BP282" s="755">
        <f>[2]DB!$BN$257</f>
        <v>0</v>
      </c>
      <c r="BQ282" s="755"/>
      <c r="BR282" s="755">
        <f>[2]DB!$BP$257</f>
        <v>1</v>
      </c>
      <c r="BS282" s="755"/>
      <c r="BT282" s="755">
        <f>[2]DB!$BR$257</f>
        <v>0</v>
      </c>
      <c r="BU282" s="755"/>
      <c r="BV282" s="755">
        <f>[2]DB!$BT$257</f>
        <v>1</v>
      </c>
      <c r="BW282" s="755"/>
      <c r="BX282" s="755">
        <f>[2]DB!$BV$257</f>
        <v>0</v>
      </c>
      <c r="BY282" s="755"/>
      <c r="BZ282" s="755">
        <f>[2]DB!$BX$257</f>
        <v>0</v>
      </c>
      <c r="CA282" s="755"/>
      <c r="CB282" s="755">
        <f>[2]DB!$BZ$257</f>
        <v>0</v>
      </c>
      <c r="CC282" s="755"/>
      <c r="CD282" s="755">
        <f>[2]DB!$CB$257</f>
        <v>0</v>
      </c>
      <c r="CE282" s="755"/>
      <c r="CF282" s="755">
        <f>[2]DB!$CD$257</f>
        <v>0</v>
      </c>
      <c r="CG282" s="755"/>
      <c r="CH282" s="755">
        <f>[2]DB!$CF$257</f>
        <v>2</v>
      </c>
      <c r="CI282" s="755"/>
      <c r="CJ282" s="755">
        <f>[2]DB!$CH$257</f>
        <v>0</v>
      </c>
      <c r="CK282" s="755"/>
      <c r="CL282" s="755">
        <f>[2]DB!$CJ$257</f>
        <v>1</v>
      </c>
      <c r="CM282" s="755"/>
      <c r="CN282" s="755">
        <f>[2]DB!$CL$257</f>
        <v>0</v>
      </c>
      <c r="CO282" s="755"/>
      <c r="CP282" s="755">
        <f>[2]DB!$CN$257</f>
        <v>1</v>
      </c>
      <c r="CQ282" s="755"/>
      <c r="CR282" s="755">
        <f>[2]DB!$CP$257</f>
        <v>0</v>
      </c>
      <c r="CS282" s="755"/>
      <c r="CT282" s="755">
        <f>[2]DB!$CR$257</f>
        <v>0</v>
      </c>
      <c r="CU282" s="755"/>
      <c r="CV282" s="755">
        <f>[2]DB!$CT$257</f>
        <v>0</v>
      </c>
      <c r="CW282" s="755"/>
      <c r="CX282" s="755">
        <f>[2]DB!$CV$257</f>
        <v>2</v>
      </c>
      <c r="CY282" s="781"/>
      <c r="CZ282" s="173"/>
      <c r="DA282" s="200"/>
      <c r="DB282" s="192"/>
    </row>
    <row r="283" spans="2:106 2697:2791" ht="20.100000000000001" customHeight="1" thickBot="1" x14ac:dyDescent="0.3">
      <c r="B283" s="168"/>
      <c r="C283" s="783"/>
      <c r="D283" s="787"/>
      <c r="E283" s="788"/>
      <c r="F283" s="789" t="s">
        <v>88</v>
      </c>
      <c r="G283" s="790"/>
      <c r="H283" s="752" t="str">
        <f>[2]DB!$F$258</f>
        <v>Stop charge at 0930H for dispersing cone cleaning and furnace inside inspection. Duration time 20-30 mins.</v>
      </c>
      <c r="I283" s="753"/>
      <c r="J283" s="753"/>
      <c r="K283" s="753"/>
      <c r="L283" s="753"/>
      <c r="M283" s="753"/>
      <c r="N283" s="753"/>
      <c r="O283" s="753"/>
      <c r="P283" s="753"/>
      <c r="Q283" s="753"/>
      <c r="R283" s="753"/>
      <c r="S283" s="753"/>
      <c r="T283" s="753"/>
      <c r="U283" s="753"/>
      <c r="V283" s="753"/>
      <c r="W283" s="753"/>
      <c r="X283" s="753"/>
      <c r="Y283" s="753"/>
      <c r="Z283" s="753"/>
      <c r="AA283" s="753"/>
      <c r="AB283" s="753"/>
      <c r="AC283" s="753"/>
      <c r="AD283" s="753"/>
      <c r="AE283" s="753"/>
      <c r="AF283" s="753"/>
      <c r="AG283" s="753"/>
      <c r="AH283" s="753"/>
      <c r="AI283" s="753"/>
      <c r="AJ283" s="753"/>
      <c r="AK283" s="753"/>
      <c r="AL283" s="753"/>
      <c r="AM283" s="753"/>
      <c r="AN283" s="753"/>
      <c r="AO283" s="753"/>
      <c r="AP283" s="753"/>
      <c r="AQ283" s="753"/>
      <c r="AR283" s="753"/>
      <c r="AS283" s="753"/>
      <c r="AT283" s="753"/>
      <c r="AU283" s="753"/>
      <c r="AV283" s="753"/>
      <c r="AW283" s="753"/>
      <c r="AX283" s="753"/>
      <c r="AY283" s="753"/>
      <c r="AZ283" s="753"/>
      <c r="BA283" s="753"/>
      <c r="BB283" s="753"/>
      <c r="BC283" s="753"/>
      <c r="BD283" s="753"/>
      <c r="BE283" s="753"/>
      <c r="BF283" s="753"/>
      <c r="BG283" s="753"/>
      <c r="BH283" s="753"/>
      <c r="BI283" s="753"/>
      <c r="BJ283" s="753"/>
      <c r="BK283" s="753"/>
      <c r="BL283" s="753"/>
      <c r="BM283" s="753"/>
      <c r="BN283" s="753"/>
      <c r="BO283" s="753"/>
      <c r="BP283" s="753"/>
      <c r="BQ283" s="753"/>
      <c r="BR283" s="753"/>
      <c r="BS283" s="753"/>
      <c r="BT283" s="753"/>
      <c r="BU283" s="753"/>
      <c r="BV283" s="753"/>
      <c r="BW283" s="753"/>
      <c r="BX283" s="753"/>
      <c r="BY283" s="753"/>
      <c r="BZ283" s="753"/>
      <c r="CA283" s="753"/>
      <c r="CB283" s="753"/>
      <c r="CC283" s="753"/>
      <c r="CD283" s="753"/>
      <c r="CE283" s="753"/>
      <c r="CF283" s="753"/>
      <c r="CG283" s="753"/>
      <c r="CH283" s="753"/>
      <c r="CI283" s="753"/>
      <c r="CJ283" s="753"/>
      <c r="CK283" s="753"/>
      <c r="CL283" s="753"/>
      <c r="CM283" s="753"/>
      <c r="CN283" s="753"/>
      <c r="CO283" s="753"/>
      <c r="CP283" s="753"/>
      <c r="CQ283" s="753"/>
      <c r="CR283" s="753"/>
      <c r="CS283" s="753"/>
      <c r="CT283" s="753"/>
      <c r="CU283" s="753"/>
      <c r="CV283" s="753"/>
      <c r="CW283" s="753"/>
      <c r="CX283" s="753"/>
      <c r="CY283" s="753"/>
      <c r="CZ283" s="754"/>
      <c r="DA283" s="200"/>
      <c r="DB283" s="192"/>
    </row>
    <row r="284" spans="2:106 2697:2791" ht="20.100000000000001" customHeight="1" x14ac:dyDescent="0.25">
      <c r="B284" s="168"/>
      <c r="C284" s="783"/>
      <c r="D284" s="787" t="s">
        <v>77</v>
      </c>
      <c r="E284" s="791"/>
      <c r="F284" s="182" t="s">
        <v>78</v>
      </c>
      <c r="G284" s="154" t="str">
        <f>[2]DB!$E$259</f>
        <v>UNDER REPAIR</v>
      </c>
      <c r="H284" s="220">
        <f>[2]DB!$F$259</f>
        <v>0</v>
      </c>
      <c r="I284" s="220">
        <f>[2]DB!$G$259</f>
        <v>0</v>
      </c>
      <c r="J284" s="220">
        <f>[2]DB!$H$259</f>
        <v>0</v>
      </c>
      <c r="K284" s="220">
        <f>[2]DB!$I$259</f>
        <v>0</v>
      </c>
      <c r="L284" s="220">
        <f>[2]DB!$J$259</f>
        <v>0</v>
      </c>
      <c r="M284" s="220">
        <f>[2]DB!$K$259</f>
        <v>0</v>
      </c>
      <c r="N284" s="220">
        <f>[2]DB!$L$259</f>
        <v>0</v>
      </c>
      <c r="O284" s="220">
        <f>[2]DB!$M$259</f>
        <v>0</v>
      </c>
      <c r="P284" s="220">
        <f>[2]DB!$N$259</f>
        <v>0</v>
      </c>
      <c r="Q284" s="220">
        <f>[2]DB!$O$259</f>
        <v>0</v>
      </c>
      <c r="R284" s="220">
        <f>[2]DB!$P$259</f>
        <v>0</v>
      </c>
      <c r="S284" s="220">
        <f>[2]DB!$Q$259</f>
        <v>0</v>
      </c>
      <c r="T284" s="220">
        <f>[2]DB!$R$259</f>
        <v>0</v>
      </c>
      <c r="U284" s="220">
        <f>[2]DB!$S$259</f>
        <v>0</v>
      </c>
      <c r="V284" s="220">
        <f>[2]DB!$T$259</f>
        <v>0</v>
      </c>
      <c r="W284" s="220">
        <f>[2]DB!$U$259</f>
        <v>0</v>
      </c>
      <c r="X284" s="220">
        <f>[2]DB!$V$259</f>
        <v>0</v>
      </c>
      <c r="Y284" s="220">
        <f>[2]DB!$W$259</f>
        <v>0</v>
      </c>
      <c r="Z284" s="220">
        <f>[2]DB!$X$259</f>
        <v>0</v>
      </c>
      <c r="AA284" s="220">
        <f>[2]DB!$Y$259</f>
        <v>0</v>
      </c>
      <c r="AB284" s="220">
        <f>[2]DB!$Z$259</f>
        <v>0</v>
      </c>
      <c r="AC284" s="220">
        <f>[2]DB!$AA$259</f>
        <v>0</v>
      </c>
      <c r="AD284" s="220">
        <f>[2]DB!$AB$259</f>
        <v>0</v>
      </c>
      <c r="AE284" s="220">
        <f>[2]DB!$AC$259</f>
        <v>0</v>
      </c>
      <c r="AF284" s="220">
        <f>[2]DB!$AD$259</f>
        <v>0</v>
      </c>
      <c r="AG284" s="220">
        <f>[2]DB!$AE$259</f>
        <v>0</v>
      </c>
      <c r="AH284" s="220">
        <f>[2]DB!$AF$259</f>
        <v>0</v>
      </c>
      <c r="AI284" s="220">
        <f>[2]DB!$AG$259</f>
        <v>0</v>
      </c>
      <c r="AJ284" s="220">
        <f>[2]DB!$AH$259</f>
        <v>0</v>
      </c>
      <c r="AK284" s="220">
        <f>[2]DB!$AI$259</f>
        <v>0</v>
      </c>
      <c r="AL284" s="220">
        <f>[2]DB!$AJ$259</f>
        <v>0</v>
      </c>
      <c r="AM284" s="220">
        <f>[2]DB!$AK$259</f>
        <v>0</v>
      </c>
      <c r="AN284" s="220">
        <f>[2]DB!$AL$259</f>
        <v>0</v>
      </c>
      <c r="AO284" s="220">
        <f>[2]DB!$AM$259</f>
        <v>0</v>
      </c>
      <c r="AP284" s="220">
        <f>[2]DB!$AN$259</f>
        <v>0</v>
      </c>
      <c r="AQ284" s="220">
        <f>[2]DB!$AO$259</f>
        <v>0</v>
      </c>
      <c r="AR284" s="220">
        <f>[2]DB!$AP$259</f>
        <v>0</v>
      </c>
      <c r="AS284" s="220">
        <f>[2]DB!$AQ$259</f>
        <v>0</v>
      </c>
      <c r="AT284" s="220">
        <f>[2]DB!$AR$259</f>
        <v>0</v>
      </c>
      <c r="AU284" s="220">
        <f>[2]DB!$AS$259</f>
        <v>0</v>
      </c>
      <c r="AV284" s="220">
        <f>[2]DB!$AT$259</f>
        <v>0</v>
      </c>
      <c r="AW284" s="220">
        <f>[2]DB!$AU$259</f>
        <v>0</v>
      </c>
      <c r="AX284" s="220">
        <f>[2]DB!$AV$259</f>
        <v>0</v>
      </c>
      <c r="AY284" s="220">
        <f>[2]DB!$AW$259</f>
        <v>0</v>
      </c>
      <c r="AZ284" s="220">
        <f>[2]DB!$AX$259</f>
        <v>0</v>
      </c>
      <c r="BA284" s="220">
        <f>[2]DB!$AY$259</f>
        <v>0</v>
      </c>
      <c r="BB284" s="220">
        <f>[2]DB!$AZ$259</f>
        <v>0</v>
      </c>
      <c r="BC284" s="220">
        <f>[2]DB!$BA$259</f>
        <v>0</v>
      </c>
      <c r="BD284" s="220">
        <f>[2]DB!$BB$259</f>
        <v>0</v>
      </c>
      <c r="BE284" s="220">
        <f>[2]DB!$BC$259</f>
        <v>0</v>
      </c>
      <c r="BF284" s="220">
        <f>[2]DB!$BD$259</f>
        <v>0</v>
      </c>
      <c r="BG284" s="220">
        <f>[2]DB!$BE$259</f>
        <v>0</v>
      </c>
      <c r="BH284" s="220">
        <f>[2]DB!$BF$259</f>
        <v>0</v>
      </c>
      <c r="BI284" s="220">
        <f>[2]DB!$BG$259</f>
        <v>0</v>
      </c>
      <c r="BJ284" s="220">
        <f>[2]DB!$BH$259</f>
        <v>0</v>
      </c>
      <c r="BK284" s="220">
        <f>[2]DB!$BI$259</f>
        <v>0</v>
      </c>
      <c r="BL284" s="220">
        <f>[2]DB!$BJ$259</f>
        <v>0</v>
      </c>
      <c r="BM284" s="220">
        <f>[2]DB!$BK$259</f>
        <v>0</v>
      </c>
      <c r="BN284" s="220">
        <f>[2]DB!$BL$259</f>
        <v>0</v>
      </c>
      <c r="BO284" s="220">
        <f>[2]DB!$BM$259</f>
        <v>0</v>
      </c>
      <c r="BP284" s="220">
        <f>[2]DB!$BN$259</f>
        <v>0</v>
      </c>
      <c r="BQ284" s="220">
        <f>[2]DB!$BO$259</f>
        <v>0</v>
      </c>
      <c r="BR284" s="220">
        <f>[2]DB!$BP$259</f>
        <v>0</v>
      </c>
      <c r="BS284" s="220">
        <f>[2]DB!$BQ$259</f>
        <v>0</v>
      </c>
      <c r="BT284" s="220">
        <f>[2]DB!$BR$259</f>
        <v>0</v>
      </c>
      <c r="BU284" s="220">
        <f>[2]DB!$BS$259</f>
        <v>0</v>
      </c>
      <c r="BV284" s="220">
        <f>[2]DB!$BT$259</f>
        <v>0</v>
      </c>
      <c r="BW284" s="220">
        <f>[2]DB!$BU$259</f>
        <v>0</v>
      </c>
      <c r="BX284" s="220">
        <f>[2]DB!$BV$259</f>
        <v>0</v>
      </c>
      <c r="BY284" s="220">
        <f>[2]DB!$BW$259</f>
        <v>0</v>
      </c>
      <c r="BZ284" s="220">
        <f>[2]DB!$BX$259</f>
        <v>0</v>
      </c>
      <c r="CA284" s="220">
        <f>[2]DB!$BY$259</f>
        <v>0</v>
      </c>
      <c r="CB284" s="220">
        <f>[2]DB!$BZ$259</f>
        <v>0</v>
      </c>
      <c r="CC284" s="220">
        <f>[2]DB!$CA$259</f>
        <v>0</v>
      </c>
      <c r="CD284" s="220">
        <f>[2]DB!$CB$259</f>
        <v>0</v>
      </c>
      <c r="CE284" s="220">
        <f>[2]DB!$CC$259</f>
        <v>0</v>
      </c>
      <c r="CF284" s="220">
        <f>[2]DB!$CD$259</f>
        <v>0</v>
      </c>
      <c r="CG284" s="220">
        <f>[2]DB!$CE$259</f>
        <v>0</v>
      </c>
      <c r="CH284" s="220">
        <f>[2]DB!$CF$259</f>
        <v>0</v>
      </c>
      <c r="CI284" s="220">
        <f>[2]DB!$CG$259</f>
        <v>0</v>
      </c>
      <c r="CJ284" s="220">
        <f>[2]DB!$CH$259</f>
        <v>0</v>
      </c>
      <c r="CK284" s="220">
        <f>[2]DB!$CI$259</f>
        <v>0</v>
      </c>
      <c r="CL284" s="220">
        <f>[2]DB!$CJ$259</f>
        <v>0</v>
      </c>
      <c r="CM284" s="220">
        <f>[2]DB!$CK$259</f>
        <v>0</v>
      </c>
      <c r="CN284" s="220">
        <f>[2]DB!$CL$259</f>
        <v>0</v>
      </c>
      <c r="CO284" s="220">
        <f>[2]DB!$CM$259</f>
        <v>0</v>
      </c>
      <c r="CP284" s="220">
        <f>[2]DB!$CN$259</f>
        <v>0</v>
      </c>
      <c r="CQ284" s="220">
        <f>[2]DB!$CO$259</f>
        <v>0</v>
      </c>
      <c r="CR284" s="220">
        <f>[2]DB!$CP$259</f>
        <v>0</v>
      </c>
      <c r="CS284" s="220">
        <f>[2]DB!$CQ$259</f>
        <v>0</v>
      </c>
      <c r="CT284" s="220">
        <f>[2]DB!$CR$259</f>
        <v>0</v>
      </c>
      <c r="CU284" s="220">
        <f>[2]DB!$CS$259</f>
        <v>0</v>
      </c>
      <c r="CV284" s="220">
        <f>[2]DB!$CT$259</f>
        <v>0</v>
      </c>
      <c r="CW284" s="220">
        <f>[2]DB!$CU$259</f>
        <v>0</v>
      </c>
      <c r="CX284" s="220">
        <f>[2]DB!$CV$259</f>
        <v>0</v>
      </c>
      <c r="CY284" s="221">
        <f>[2]DB!$CW$259</f>
        <v>0</v>
      </c>
      <c r="CZ284" s="222"/>
      <c r="DA284" s="200"/>
      <c r="DB284" s="192"/>
    </row>
    <row r="285" spans="2:106 2697:2791" ht="20.100000000000001" customHeight="1" x14ac:dyDescent="0.25">
      <c r="B285" s="168"/>
      <c r="C285" s="783"/>
      <c r="D285" s="787"/>
      <c r="E285" s="791"/>
      <c r="F285" s="183" t="s">
        <v>79</v>
      </c>
      <c r="G285" s="155" t="str">
        <f>[2]DB!$E$260</f>
        <v>OPERATING</v>
      </c>
      <c r="H285" s="162">
        <f>[2]DB!$F$260</f>
        <v>0</v>
      </c>
      <c r="I285" s="163">
        <f>[2]DB!$G$260</f>
        <v>0</v>
      </c>
      <c r="J285" s="163">
        <f>[2]DB!$H$260</f>
        <v>0</v>
      </c>
      <c r="K285" s="163">
        <f>[2]DB!$I$260</f>
        <v>0</v>
      </c>
      <c r="L285" s="163">
        <f>[2]DB!$J$260</f>
        <v>0</v>
      </c>
      <c r="M285" s="163">
        <f>[2]DB!$K$260</f>
        <v>0</v>
      </c>
      <c r="N285" s="163">
        <f>[2]DB!$L$260</f>
        <v>0</v>
      </c>
      <c r="O285" s="163">
        <f>[2]DB!$M$260</f>
        <v>0</v>
      </c>
      <c r="P285" s="163">
        <f>[2]DB!$N$260</f>
        <v>0</v>
      </c>
      <c r="Q285" s="163">
        <f>[2]DB!$O$260</f>
        <v>0</v>
      </c>
      <c r="R285" s="163">
        <f>[2]DB!$P$260</f>
        <v>0</v>
      </c>
      <c r="S285" s="163">
        <f>[2]DB!$Q$260</f>
        <v>0</v>
      </c>
      <c r="T285" s="163">
        <f>[2]DB!$R$260</f>
        <v>0</v>
      </c>
      <c r="U285" s="163">
        <f>[2]DB!$S$260</f>
        <v>0</v>
      </c>
      <c r="V285" s="163">
        <f>[2]DB!$T$260</f>
        <v>0</v>
      </c>
      <c r="W285" s="163">
        <f>[2]DB!$U$260</f>
        <v>0</v>
      </c>
      <c r="X285" s="163">
        <f>[2]DB!$V$260</f>
        <v>0</v>
      </c>
      <c r="Y285" s="163">
        <f>[2]DB!$W$260</f>
        <v>0</v>
      </c>
      <c r="Z285" s="163">
        <f>[2]DB!$X$260</f>
        <v>0</v>
      </c>
      <c r="AA285" s="163">
        <f>[2]DB!$Y$260</f>
        <v>0</v>
      </c>
      <c r="AB285" s="163">
        <f>[2]DB!$Z$260</f>
        <v>0</v>
      </c>
      <c r="AC285" s="163">
        <f>[2]DB!$AA$260</f>
        <v>0</v>
      </c>
      <c r="AD285" s="163">
        <f>[2]DB!$AB$260</f>
        <v>0</v>
      </c>
      <c r="AE285" s="163">
        <f>[2]DB!$AC$260</f>
        <v>0</v>
      </c>
      <c r="AF285" s="163">
        <f>[2]DB!$AD$260</f>
        <v>0</v>
      </c>
      <c r="AG285" s="163">
        <f>[2]DB!$AE$260</f>
        <v>0</v>
      </c>
      <c r="AH285" s="163">
        <f>[2]DB!$AF$260</f>
        <v>0</v>
      </c>
      <c r="AI285" s="163">
        <f>[2]DB!$AG$260</f>
        <v>0</v>
      </c>
      <c r="AJ285" s="163">
        <f>[2]DB!$AH$260</f>
        <v>0</v>
      </c>
      <c r="AK285" s="163">
        <f>[2]DB!$AI$260</f>
        <v>0</v>
      </c>
      <c r="AL285" s="163">
        <f>[2]DB!$AJ$260</f>
        <v>0</v>
      </c>
      <c r="AM285" s="163">
        <f>[2]DB!$AK$260</f>
        <v>0</v>
      </c>
      <c r="AN285" s="163">
        <f>[2]DB!$AL$260</f>
        <v>0</v>
      </c>
      <c r="AO285" s="163">
        <f>[2]DB!$AM$260</f>
        <v>0</v>
      </c>
      <c r="AP285" s="163">
        <f>[2]DB!$AN$260</f>
        <v>0</v>
      </c>
      <c r="AQ285" s="163">
        <f>[2]DB!$AO$260</f>
        <v>0</v>
      </c>
      <c r="AR285" s="163">
        <f>[2]DB!$AP$260</f>
        <v>0</v>
      </c>
      <c r="AS285" s="163">
        <f>[2]DB!$AQ$260</f>
        <v>0</v>
      </c>
      <c r="AT285" s="163">
        <f>[2]DB!$AR$260</f>
        <v>0</v>
      </c>
      <c r="AU285" s="163">
        <f>[2]DB!$AS$260</f>
        <v>0</v>
      </c>
      <c r="AV285" s="163">
        <f>[2]DB!$AT$260</f>
        <v>0</v>
      </c>
      <c r="AW285" s="163" t="str">
        <f>[2]DB!$AU$260</f>
        <v>s</v>
      </c>
      <c r="AX285" s="163" t="str">
        <f>[2]DB!$AV$260</f>
        <v>s</v>
      </c>
      <c r="AY285" s="163" t="str">
        <f>[2]DB!$AW$260</f>
        <v>s</v>
      </c>
      <c r="AZ285" s="163" t="str">
        <f>[2]DB!$AX$260</f>
        <v>s</v>
      </c>
      <c r="BA285" s="163">
        <f>[2]DB!$AY$260</f>
        <v>0</v>
      </c>
      <c r="BB285" s="163" t="str">
        <f>[2]DB!$AZ$260</f>
        <v>s</v>
      </c>
      <c r="BC285" s="163" t="str">
        <f>[2]DB!$BA$260</f>
        <v>s</v>
      </c>
      <c r="BD285" s="163" t="str">
        <f>[2]DB!$BB$260</f>
        <v>s</v>
      </c>
      <c r="BE285" s="163">
        <f>[2]DB!$BC$260</f>
        <v>0</v>
      </c>
      <c r="BF285" s="163" t="str">
        <f>[2]DB!$BD$260</f>
        <v>s</v>
      </c>
      <c r="BG285" s="163" t="str">
        <f>[2]DB!$BE$260</f>
        <v>s</v>
      </c>
      <c r="BH285" s="163" t="str">
        <f>[2]DB!$BF$260</f>
        <v>s</v>
      </c>
      <c r="BI285" s="163">
        <f>[2]DB!$BG$260</f>
        <v>0</v>
      </c>
      <c r="BJ285" s="163" t="str">
        <f>[2]DB!$BH$260</f>
        <v>s</v>
      </c>
      <c r="BK285" s="163" t="str">
        <f>[2]DB!$BI$260</f>
        <v>s</v>
      </c>
      <c r="BL285" s="163" t="str">
        <f>[2]DB!$BJ$260</f>
        <v>s</v>
      </c>
      <c r="BM285" s="163">
        <f>[2]DB!$BK$260</f>
        <v>0</v>
      </c>
      <c r="BN285" s="163">
        <f>[2]DB!$BL$260</f>
        <v>0</v>
      </c>
      <c r="BO285" s="163" t="str">
        <f>[2]DB!$BM$260</f>
        <v>c</v>
      </c>
      <c r="BP285" s="163" t="str">
        <f>[2]DB!$BN$260</f>
        <v>c</v>
      </c>
      <c r="BQ285" s="163" t="str">
        <f>[2]DB!$BO$260</f>
        <v>c</v>
      </c>
      <c r="BR285" s="163" t="str">
        <f>[2]DB!$BP$260</f>
        <v>c</v>
      </c>
      <c r="BS285" s="163" t="str">
        <f>[2]DB!$BQ$260</f>
        <v>c</v>
      </c>
      <c r="BT285" s="163" t="str">
        <f>[2]DB!$BR$260</f>
        <v>c</v>
      </c>
      <c r="BU285" s="163" t="str">
        <f>[2]DB!$BS$260</f>
        <v>c</v>
      </c>
      <c r="BV285" s="163" t="str">
        <f>[2]DB!$BT$260</f>
        <v>c</v>
      </c>
      <c r="BW285" s="163" t="str">
        <f>[2]DB!$BU$260</f>
        <v>c</v>
      </c>
      <c r="BX285" s="163" t="str">
        <f>[2]DB!$BV$260</f>
        <v>c</v>
      </c>
      <c r="BY285" s="163" t="str">
        <f>[2]DB!$BW$260</f>
        <v>c</v>
      </c>
      <c r="BZ285" s="163" t="str">
        <f>[2]DB!$BX$260</f>
        <v>c</v>
      </c>
      <c r="CA285" s="163" t="str">
        <f>[2]DB!$BY$260</f>
        <v>c</v>
      </c>
      <c r="CB285" s="163" t="str">
        <f>[2]DB!$BZ$260</f>
        <v>c</v>
      </c>
      <c r="CC285" s="163" t="str">
        <f>[2]DB!$CA$260</f>
        <v>c</v>
      </c>
      <c r="CD285" s="163" t="str">
        <f>[2]DB!$CB$260</f>
        <v>c</v>
      </c>
      <c r="CE285" s="163">
        <f>[2]DB!$CC$260</f>
        <v>0</v>
      </c>
      <c r="CF285" s="163">
        <f>[2]DB!$CD$260</f>
        <v>0</v>
      </c>
      <c r="CG285" s="163">
        <f>[2]DB!$CE$260</f>
        <v>0</v>
      </c>
      <c r="CH285" s="163">
        <f>[2]DB!$CF$260</f>
        <v>0</v>
      </c>
      <c r="CI285" s="163">
        <f>[2]DB!$CG$260</f>
        <v>0</v>
      </c>
      <c r="CJ285" s="163">
        <f>[2]DB!$CH$260</f>
        <v>0</v>
      </c>
      <c r="CK285" s="163">
        <f>[2]DB!$CI$260</f>
        <v>0</v>
      </c>
      <c r="CL285" s="163">
        <f>[2]DB!$CJ$260</f>
        <v>0</v>
      </c>
      <c r="CM285" s="163">
        <f>[2]DB!$CK$260</f>
        <v>0</v>
      </c>
      <c r="CN285" s="163">
        <f>[2]DB!$CL$260</f>
        <v>0</v>
      </c>
      <c r="CO285" s="163">
        <f>[2]DB!$CM$260</f>
        <v>0</v>
      </c>
      <c r="CP285" s="163">
        <f>[2]DB!$CN$260</f>
        <v>0</v>
      </c>
      <c r="CQ285" s="163">
        <f>[2]DB!$CO$260</f>
        <v>0</v>
      </c>
      <c r="CR285" s="163">
        <f>[2]DB!$CP$260</f>
        <v>0</v>
      </c>
      <c r="CS285" s="163">
        <f>[2]DB!$CQ$260</f>
        <v>0</v>
      </c>
      <c r="CT285" s="163">
        <f>[2]DB!$CR$260</f>
        <v>0</v>
      </c>
      <c r="CU285" s="163">
        <f>[2]DB!$CS$260</f>
        <v>0</v>
      </c>
      <c r="CV285" s="163">
        <f>[2]DB!$CT$260</f>
        <v>0</v>
      </c>
      <c r="CW285" s="163">
        <f>[2]DB!$CU$260</f>
        <v>0</v>
      </c>
      <c r="CX285" s="163">
        <f>[2]DB!$CV$260</f>
        <v>0</v>
      </c>
      <c r="CY285" s="169">
        <f>[2]DB!$CW$260</f>
        <v>0</v>
      </c>
      <c r="CZ285" s="174"/>
      <c r="DA285" s="200"/>
      <c r="DB285" s="192"/>
    </row>
    <row r="286" spans="2:106 2697:2791" ht="20.100000000000001" customHeight="1" x14ac:dyDescent="0.25">
      <c r="B286" s="168"/>
      <c r="C286" s="783"/>
      <c r="D286" s="787"/>
      <c r="E286" s="791"/>
      <c r="F286" s="183" t="s">
        <v>80</v>
      </c>
      <c r="G286" s="155" t="str">
        <f>[2]DB!$E$261</f>
        <v>OPERATING</v>
      </c>
      <c r="H286" s="162">
        <f>[2]DB!$F$261</f>
        <v>0</v>
      </c>
      <c r="I286" s="163">
        <f>[2]DB!$G$261</f>
        <v>0</v>
      </c>
      <c r="J286" s="163">
        <f>[2]DB!$H$261</f>
        <v>0</v>
      </c>
      <c r="K286" s="163" t="str">
        <f>[2]DB!$I$261</f>
        <v>s</v>
      </c>
      <c r="L286" s="163" t="str">
        <f>[2]DB!$J$261</f>
        <v>s</v>
      </c>
      <c r="M286" s="163" t="str">
        <f>[2]DB!$K$261</f>
        <v>s</v>
      </c>
      <c r="N286" s="163" t="str">
        <f>[2]DB!$L$261</f>
        <v>s</v>
      </c>
      <c r="O286" s="163">
        <f>[2]DB!$M$261</f>
        <v>0</v>
      </c>
      <c r="P286" s="163" t="str">
        <f>[2]DB!$N$261</f>
        <v>s</v>
      </c>
      <c r="Q286" s="163" t="str">
        <f>[2]DB!$O$261</f>
        <v>s</v>
      </c>
      <c r="R286" s="163" t="str">
        <f>[2]DB!$P$261</f>
        <v>s</v>
      </c>
      <c r="S286" s="163">
        <f>[2]DB!$Q$261</f>
        <v>0</v>
      </c>
      <c r="T286" s="163" t="str">
        <f>[2]DB!$R$261</f>
        <v>s</v>
      </c>
      <c r="U286" s="163" t="str">
        <f>[2]DB!$S$261</f>
        <v>s</v>
      </c>
      <c r="V286" s="163" t="str">
        <f>[2]DB!$T$261</f>
        <v>s</v>
      </c>
      <c r="W286" s="163">
        <f>[2]DB!$U$261</f>
        <v>0</v>
      </c>
      <c r="X286" s="163" t="str">
        <f>[2]DB!$V$261</f>
        <v>s</v>
      </c>
      <c r="Y286" s="163" t="str">
        <f>[2]DB!$W$261</f>
        <v>s</v>
      </c>
      <c r="Z286" s="163" t="str">
        <f>[2]DB!$X$261</f>
        <v>s</v>
      </c>
      <c r="AA286" s="163">
        <f>[2]DB!$Y$261</f>
        <v>0</v>
      </c>
      <c r="AB286" s="163">
        <f>[2]DB!$Z$261</f>
        <v>0</v>
      </c>
      <c r="AC286" s="163" t="str">
        <f>[2]DB!$AA$261</f>
        <v>c</v>
      </c>
      <c r="AD286" s="163" t="str">
        <f>[2]DB!$AB$261</f>
        <v>c</v>
      </c>
      <c r="AE286" s="163" t="str">
        <f>[2]DB!$AC$261</f>
        <v>c</v>
      </c>
      <c r="AF286" s="163" t="str">
        <f>[2]DB!$AD$261</f>
        <v>c</v>
      </c>
      <c r="AG286" s="163" t="str">
        <f>[2]DB!$AE$261</f>
        <v>c</v>
      </c>
      <c r="AH286" s="163" t="str">
        <f>[2]DB!$AF$261</f>
        <v>c</v>
      </c>
      <c r="AI286" s="163" t="str">
        <f>[2]DB!$AG$261</f>
        <v>c</v>
      </c>
      <c r="AJ286" s="163" t="str">
        <f>[2]DB!$AH$261</f>
        <v>c</v>
      </c>
      <c r="AK286" s="163" t="str">
        <f>[2]DB!$AI$261</f>
        <v>c</v>
      </c>
      <c r="AL286" s="163" t="str">
        <f>[2]DB!$AJ$261</f>
        <v>c</v>
      </c>
      <c r="AM286" s="163" t="str">
        <f>[2]DB!$AK$261</f>
        <v>c</v>
      </c>
      <c r="AN286" s="163" t="str">
        <f>[2]DB!$AL$261</f>
        <v>c</v>
      </c>
      <c r="AO286" s="163" t="str">
        <f>[2]DB!$AM$261</f>
        <v>c</v>
      </c>
      <c r="AP286" s="163" t="str">
        <f>[2]DB!$AN$261</f>
        <v>c</v>
      </c>
      <c r="AQ286" s="163" t="str">
        <f>[2]DB!$AO$261</f>
        <v>c</v>
      </c>
      <c r="AR286" s="163" t="str">
        <f>[2]DB!$AP$261</f>
        <v>c</v>
      </c>
      <c r="AS286" s="163">
        <f>[2]DB!$AQ$261</f>
        <v>0</v>
      </c>
      <c r="AT286" s="163">
        <f>[2]DB!$AR$261</f>
        <v>0</v>
      </c>
      <c r="AU286" s="163">
        <f>[2]DB!$AS$261</f>
        <v>0</v>
      </c>
      <c r="AV286" s="163">
        <f>[2]DB!$AT$261</f>
        <v>0</v>
      </c>
      <c r="AW286" s="163">
        <f>[2]DB!$AU$261</f>
        <v>0</v>
      </c>
      <c r="AX286" s="163">
        <f>[2]DB!$AV$261</f>
        <v>0</v>
      </c>
      <c r="AY286" s="163">
        <f>[2]DB!$AW$261</f>
        <v>0</v>
      </c>
      <c r="AZ286" s="163">
        <f>[2]DB!$AX$261</f>
        <v>0</v>
      </c>
      <c r="BA286" s="163">
        <f>[2]DB!$AY$261</f>
        <v>0</v>
      </c>
      <c r="BB286" s="163">
        <f>[2]DB!$AZ$261</f>
        <v>0</v>
      </c>
      <c r="BC286" s="163">
        <f>[2]DB!$BA$261</f>
        <v>0</v>
      </c>
      <c r="BD286" s="163">
        <f>[2]DB!$BB$261</f>
        <v>0</v>
      </c>
      <c r="BE286" s="163">
        <f>[2]DB!$BC$261</f>
        <v>0</v>
      </c>
      <c r="BF286" s="163">
        <f>[2]DB!$BD$261</f>
        <v>0</v>
      </c>
      <c r="BG286" s="163">
        <f>[2]DB!$BE$261</f>
        <v>0</v>
      </c>
      <c r="BH286" s="163">
        <f>[2]DB!$BF$261</f>
        <v>0</v>
      </c>
      <c r="BI286" s="163">
        <f>[2]DB!$BG$261</f>
        <v>0</v>
      </c>
      <c r="BJ286" s="163">
        <f>[2]DB!$BH$261</f>
        <v>0</v>
      </c>
      <c r="BK286" s="163">
        <f>[2]DB!$BI$261</f>
        <v>0</v>
      </c>
      <c r="BL286" s="163">
        <f>[2]DB!$BJ$261</f>
        <v>0</v>
      </c>
      <c r="BM286" s="163">
        <f>[2]DB!$BK$261</f>
        <v>0</v>
      </c>
      <c r="BN286" s="163">
        <f>[2]DB!$BL$261</f>
        <v>0</v>
      </c>
      <c r="BO286" s="163">
        <f>[2]DB!$BM$261</f>
        <v>0</v>
      </c>
      <c r="BP286" s="163" t="str">
        <f>[2]DB!$BN$261</f>
        <v>s</v>
      </c>
      <c r="BQ286" s="163" t="str">
        <f>[2]DB!$BO$261</f>
        <v>s</v>
      </c>
      <c r="BR286" s="163" t="str">
        <f>[2]DB!$BP$261</f>
        <v>s</v>
      </c>
      <c r="BS286" s="163" t="str">
        <f>[2]DB!$BQ$261</f>
        <v>s</v>
      </c>
      <c r="BT286" s="163">
        <f>[2]DB!$BR$261</f>
        <v>0</v>
      </c>
      <c r="BU286" s="163" t="str">
        <f>[2]DB!$BS$261</f>
        <v>s</v>
      </c>
      <c r="BV286" s="163" t="str">
        <f>[2]DB!$BT$261</f>
        <v>s</v>
      </c>
      <c r="BW286" s="163" t="str">
        <f>[2]DB!$BU$261</f>
        <v>s</v>
      </c>
      <c r="BX286" s="163">
        <f>[2]DB!$BV$261</f>
        <v>0</v>
      </c>
      <c r="BY286" s="163" t="str">
        <f>[2]DB!$BW$261</f>
        <v>s</v>
      </c>
      <c r="BZ286" s="163" t="str">
        <f>[2]DB!$BX$261</f>
        <v>s</v>
      </c>
      <c r="CA286" s="163" t="str">
        <f>[2]DB!$BY$261</f>
        <v>s</v>
      </c>
      <c r="CB286" s="163">
        <f>[2]DB!$BZ$261</f>
        <v>0</v>
      </c>
      <c r="CC286" s="163" t="str">
        <f>[2]DB!$CA$261</f>
        <v>s</v>
      </c>
      <c r="CD286" s="163" t="str">
        <f>[2]DB!$CB$261</f>
        <v>s</v>
      </c>
      <c r="CE286" s="163" t="str">
        <f>[2]DB!$CC$261</f>
        <v>s</v>
      </c>
      <c r="CF286" s="163">
        <f>[2]DB!$CD$261</f>
        <v>0</v>
      </c>
      <c r="CG286" s="163">
        <f>[2]DB!$CE$261</f>
        <v>0</v>
      </c>
      <c r="CH286" s="163" t="str">
        <f>[2]DB!$CF$261</f>
        <v>c</v>
      </c>
      <c r="CI286" s="163" t="str">
        <f>[2]DB!$CG$261</f>
        <v>c</v>
      </c>
      <c r="CJ286" s="163" t="str">
        <f>[2]DB!$CH$261</f>
        <v>c</v>
      </c>
      <c r="CK286" s="163" t="str">
        <f>[2]DB!$CI$261</f>
        <v>c</v>
      </c>
      <c r="CL286" s="163" t="str">
        <f>[2]DB!$CJ$261</f>
        <v>c</v>
      </c>
      <c r="CM286" s="163" t="str">
        <f>[2]DB!$CK$261</f>
        <v>c</v>
      </c>
      <c r="CN286" s="163" t="str">
        <f>[2]DB!$CL$261</f>
        <v>c</v>
      </c>
      <c r="CO286" s="163" t="str">
        <f>[2]DB!$CM$261</f>
        <v>c</v>
      </c>
      <c r="CP286" s="163" t="str">
        <f>[2]DB!$CN$261</f>
        <v>c</v>
      </c>
      <c r="CQ286" s="163" t="str">
        <f>[2]DB!$CO$261</f>
        <v>c</v>
      </c>
      <c r="CR286" s="163" t="str">
        <f>[2]DB!$CP$261</f>
        <v>c</v>
      </c>
      <c r="CS286" s="163" t="str">
        <f>[2]DB!$CQ$261</f>
        <v>c</v>
      </c>
      <c r="CT286" s="163" t="str">
        <f>[2]DB!$CR$261</f>
        <v>c</v>
      </c>
      <c r="CU286" s="163" t="str">
        <f>[2]DB!$CS$261</f>
        <v>c</v>
      </c>
      <c r="CV286" s="163" t="str">
        <f>[2]DB!$CT$261</f>
        <v>c</v>
      </c>
      <c r="CW286" s="163" t="str">
        <f>[2]DB!$CU$261</f>
        <v>c</v>
      </c>
      <c r="CX286" s="163">
        <f>[2]DB!$CV$261</f>
        <v>0</v>
      </c>
      <c r="CY286" s="169">
        <f>[2]DB!$CW$261</f>
        <v>0</v>
      </c>
      <c r="CZ286" s="174"/>
      <c r="DA286" s="200"/>
      <c r="DB286" s="192"/>
    </row>
    <row r="287" spans="2:106 2697:2791" ht="20.100000000000001" customHeight="1" x14ac:dyDescent="0.25">
      <c r="B287" s="168"/>
      <c r="C287" s="783"/>
      <c r="D287" s="787"/>
      <c r="E287" s="791"/>
      <c r="F287" s="183" t="s">
        <v>81</v>
      </c>
      <c r="G287" s="155" t="str">
        <f>[2]DB!$E$262</f>
        <v>OPERATING</v>
      </c>
      <c r="H287" s="217" t="str">
        <f>[2]DB!$F$262</f>
        <v>c</v>
      </c>
      <c r="I287" s="217" t="str">
        <f>[2]DB!$G$262</f>
        <v>c</v>
      </c>
      <c r="J287" s="217" t="str">
        <f>[2]DB!$H$262</f>
        <v>c</v>
      </c>
      <c r="K287" s="217" t="str">
        <f>[2]DB!$I$262</f>
        <v>c</v>
      </c>
      <c r="L287" s="217" t="str">
        <f>[2]DB!$J$262</f>
        <v>c</v>
      </c>
      <c r="M287" s="217" t="str">
        <f>[2]DB!$K$262</f>
        <v>c</v>
      </c>
      <c r="N287" s="217" t="str">
        <f>[2]DB!$L$262</f>
        <v>c</v>
      </c>
      <c r="O287" s="217" t="str">
        <f>[2]DB!$M$262</f>
        <v>c</v>
      </c>
      <c r="P287" s="217" t="str">
        <f>[2]DB!$N$262</f>
        <v>c</v>
      </c>
      <c r="Q287" s="217" t="str">
        <f>[2]DB!$O$262</f>
        <v>c</v>
      </c>
      <c r="R287" s="217" t="str">
        <f>[2]DB!$P$262</f>
        <v>c</v>
      </c>
      <c r="S287" s="217" t="str">
        <f>[2]DB!$Q$262</f>
        <v>c</v>
      </c>
      <c r="T287" s="217" t="str">
        <f>[2]DB!$R$262</f>
        <v>c</v>
      </c>
      <c r="U287" s="217" t="str">
        <f>[2]DB!$S$262</f>
        <v>c</v>
      </c>
      <c r="V287" s="217" t="str">
        <f>[2]DB!$T$262</f>
        <v>c</v>
      </c>
      <c r="W287" s="217">
        <f>[2]DB!$U$262</f>
        <v>0</v>
      </c>
      <c r="X287" s="217">
        <f>[2]DB!$V$262</f>
        <v>0</v>
      </c>
      <c r="Y287" s="217">
        <f>[2]DB!$W$262</f>
        <v>0</v>
      </c>
      <c r="Z287" s="217">
        <f>[2]DB!$X$262</f>
        <v>0</v>
      </c>
      <c r="AA287" s="217">
        <f>[2]DB!$Y$262</f>
        <v>0</v>
      </c>
      <c r="AB287" s="217">
        <f>[2]DB!$Z$262</f>
        <v>0</v>
      </c>
      <c r="AC287" s="217">
        <f>[2]DB!$AA$262</f>
        <v>0</v>
      </c>
      <c r="AD287" s="217" t="str">
        <f>[2]DB!$AB$262</f>
        <v>s</v>
      </c>
      <c r="AE287" s="217" t="str">
        <f>[2]DB!$AC$262</f>
        <v>s</v>
      </c>
      <c r="AF287" s="217" t="str">
        <f>[2]DB!$AD$262</f>
        <v>s</v>
      </c>
      <c r="AG287" s="217" t="str">
        <f>[2]DB!$AE$262</f>
        <v>s</v>
      </c>
      <c r="AH287" s="217">
        <f>[2]DB!$AF$262</f>
        <v>0</v>
      </c>
      <c r="AI287" s="217" t="str">
        <f>[2]DB!$AG$262</f>
        <v>s</v>
      </c>
      <c r="AJ287" s="217" t="str">
        <f>[2]DB!$AH$262</f>
        <v>s</v>
      </c>
      <c r="AK287" s="217" t="str">
        <f>[2]DB!$AI$262</f>
        <v>s</v>
      </c>
      <c r="AL287" s="217">
        <f>[2]DB!$AJ$262</f>
        <v>0</v>
      </c>
      <c r="AM287" s="217" t="str">
        <f>[2]DB!$AK$262</f>
        <v>s</v>
      </c>
      <c r="AN287" s="217" t="str">
        <f>[2]DB!$AL$262</f>
        <v>s</v>
      </c>
      <c r="AO287" s="217" t="str">
        <f>[2]DB!$AM$262</f>
        <v>s</v>
      </c>
      <c r="AP287" s="217">
        <f>[2]DB!$AN$262</f>
        <v>0</v>
      </c>
      <c r="AQ287" s="217" t="str">
        <f>[2]DB!$AO$262</f>
        <v>s</v>
      </c>
      <c r="AR287" s="217" t="str">
        <f>[2]DB!$AP$262</f>
        <v>s</v>
      </c>
      <c r="AS287" s="217" t="str">
        <f>[2]DB!$AQ$262</f>
        <v>s</v>
      </c>
      <c r="AT287" s="217">
        <f>[2]DB!$AR$262</f>
        <v>0</v>
      </c>
      <c r="AU287" s="217">
        <f>[2]DB!$AS$262</f>
        <v>0</v>
      </c>
      <c r="AV287" s="217" t="str">
        <f>[2]DB!$AT$262</f>
        <v>c</v>
      </c>
      <c r="AW287" s="217" t="str">
        <f>[2]DB!$AU$262</f>
        <v>c</v>
      </c>
      <c r="AX287" s="217" t="str">
        <f>[2]DB!$AV$262</f>
        <v>c</v>
      </c>
      <c r="AY287" s="217" t="str">
        <f>[2]DB!$AW$262</f>
        <v>c</v>
      </c>
      <c r="AZ287" s="217" t="str">
        <f>[2]DB!$AX$262</f>
        <v>c</v>
      </c>
      <c r="BA287" s="217" t="str">
        <f>[2]DB!$AY$262</f>
        <v>c</v>
      </c>
      <c r="BB287" s="217" t="str">
        <f>[2]DB!$AZ$262</f>
        <v>c</v>
      </c>
      <c r="BC287" s="217" t="str">
        <f>[2]DB!$BA$262</f>
        <v>c</v>
      </c>
      <c r="BD287" s="217" t="str">
        <f>[2]DB!$BB$262</f>
        <v>c</v>
      </c>
      <c r="BE287" s="217" t="str">
        <f>[2]DB!$BC$262</f>
        <v>c</v>
      </c>
      <c r="BF287" s="217" t="str">
        <f>[2]DB!$BD$262</f>
        <v>c</v>
      </c>
      <c r="BG287" s="217" t="str">
        <f>[2]DB!$BE$262</f>
        <v>c</v>
      </c>
      <c r="BH287" s="217" t="str">
        <f>[2]DB!$BF$262</f>
        <v>c</v>
      </c>
      <c r="BI287" s="217" t="str">
        <f>[2]DB!$BG$262</f>
        <v>c</v>
      </c>
      <c r="BJ287" s="217" t="str">
        <f>[2]DB!$BH$262</f>
        <v>c</v>
      </c>
      <c r="BK287" s="217" t="str">
        <f>[2]DB!$BI$262</f>
        <v>c</v>
      </c>
      <c r="BL287" s="217">
        <f>[2]DB!$BJ$262</f>
        <v>0</v>
      </c>
      <c r="BM287" s="217">
        <f>[2]DB!$BK$262</f>
        <v>0</v>
      </c>
      <c r="BN287" s="217">
        <f>[2]DB!$BL$262</f>
        <v>0</v>
      </c>
      <c r="BO287" s="217">
        <f>[2]DB!$BM$262</f>
        <v>0</v>
      </c>
      <c r="BP287" s="217">
        <f>[2]DB!$BN$262</f>
        <v>0</v>
      </c>
      <c r="BQ287" s="217">
        <f>[2]DB!$BO$262</f>
        <v>0</v>
      </c>
      <c r="BR287" s="217">
        <f>[2]DB!$BP$262</f>
        <v>0</v>
      </c>
      <c r="BS287" s="217">
        <f>[2]DB!$BQ$262</f>
        <v>0</v>
      </c>
      <c r="BT287" s="217">
        <f>[2]DB!$BR$262</f>
        <v>0</v>
      </c>
      <c r="BU287" s="217">
        <f>[2]DB!$BS$262</f>
        <v>0</v>
      </c>
      <c r="BV287" s="217">
        <f>[2]DB!$BT$262</f>
        <v>0</v>
      </c>
      <c r="BW287" s="217">
        <f>[2]DB!$BU$262</f>
        <v>0</v>
      </c>
      <c r="BX287" s="217">
        <f>[2]DB!$BV$262</f>
        <v>0</v>
      </c>
      <c r="BY287" s="217">
        <f>[2]DB!$BW$262</f>
        <v>0</v>
      </c>
      <c r="BZ287" s="217">
        <f>[2]DB!$BX$262</f>
        <v>0</v>
      </c>
      <c r="CA287" s="217">
        <f>[2]DB!$BY$262</f>
        <v>0</v>
      </c>
      <c r="CB287" s="217">
        <f>[2]DB!$BZ$262</f>
        <v>0</v>
      </c>
      <c r="CC287" s="217">
        <f>[2]DB!$CA$262</f>
        <v>0</v>
      </c>
      <c r="CD287" s="217">
        <f>[2]DB!$CB$262</f>
        <v>0</v>
      </c>
      <c r="CE287" s="217">
        <f>[2]DB!$CC$262</f>
        <v>0</v>
      </c>
      <c r="CF287" s="217">
        <f>[2]DB!$CD$262</f>
        <v>0</v>
      </c>
      <c r="CG287" s="217">
        <f>[2]DB!$CE$262</f>
        <v>0</v>
      </c>
      <c r="CH287" s="217">
        <f>[2]DB!$CF$262</f>
        <v>0</v>
      </c>
      <c r="CI287" s="217" t="str">
        <f>[2]DB!$CG$262</f>
        <v>s</v>
      </c>
      <c r="CJ287" s="217" t="str">
        <f>[2]DB!$CH$262</f>
        <v>s</v>
      </c>
      <c r="CK287" s="217" t="str">
        <f>[2]DB!$CI$262</f>
        <v>s</v>
      </c>
      <c r="CL287" s="217" t="str">
        <f>[2]DB!$CJ$262</f>
        <v>s</v>
      </c>
      <c r="CM287" s="217">
        <f>[2]DB!$CK$262</f>
        <v>0</v>
      </c>
      <c r="CN287" s="217" t="str">
        <f>[2]DB!$CL$262</f>
        <v>s</v>
      </c>
      <c r="CO287" s="217" t="str">
        <f>[2]DB!$CM$262</f>
        <v>s</v>
      </c>
      <c r="CP287" s="217" t="str">
        <f>[2]DB!$CN$262</f>
        <v>s</v>
      </c>
      <c r="CQ287" s="217">
        <f>[2]DB!$CO$262</f>
        <v>0</v>
      </c>
      <c r="CR287" s="217" t="str">
        <f>[2]DB!$CP$262</f>
        <v>s</v>
      </c>
      <c r="CS287" s="217" t="str">
        <f>[2]DB!$CQ$262</f>
        <v>s</v>
      </c>
      <c r="CT287" s="217" t="str">
        <f>[2]DB!$CR$262</f>
        <v>s</v>
      </c>
      <c r="CU287" s="217">
        <f>[2]DB!$CS$262</f>
        <v>0</v>
      </c>
      <c r="CV287" s="217" t="str">
        <f>[2]DB!$CT$262</f>
        <v>s</v>
      </c>
      <c r="CW287" s="217" t="str">
        <f>[2]DB!$CU$262</f>
        <v>s</v>
      </c>
      <c r="CX287" s="217" t="str">
        <f>[2]DB!$CV$262</f>
        <v>s</v>
      </c>
      <c r="CY287" s="218">
        <f>[2]DB!$CW$262</f>
        <v>0</v>
      </c>
      <c r="CZ287" s="219"/>
      <c r="DA287" s="200"/>
      <c r="DB287" s="192"/>
    </row>
    <row r="288" spans="2:106 2697:2791" ht="20.100000000000001" customHeight="1" x14ac:dyDescent="0.25">
      <c r="B288" s="168"/>
      <c r="C288" s="783"/>
      <c r="D288" s="787" t="s">
        <v>82</v>
      </c>
      <c r="E288" s="791"/>
      <c r="F288" s="184" t="s">
        <v>83</v>
      </c>
      <c r="G288" s="156">
        <f>[2]DB!$E$263</f>
        <v>0</v>
      </c>
      <c r="H288" s="162" t="str">
        <f>[2]DB!$F$263</f>
        <v>ca</v>
      </c>
      <c r="I288" s="163" t="str">
        <f>[2]DB!$G$263</f>
        <v>ca</v>
      </c>
      <c r="J288" s="163" t="str">
        <f>[2]DB!$H$263</f>
        <v>ca</v>
      </c>
      <c r="K288" s="163" t="str">
        <f>[2]DB!$I$263</f>
        <v>ca</v>
      </c>
      <c r="L288" s="163" t="str">
        <f>[2]DB!$J$263</f>
        <v>ca</v>
      </c>
      <c r="M288" s="163" t="str">
        <f>[2]DB!$K$263</f>
        <v>ca</v>
      </c>
      <c r="N288" s="163" t="str">
        <f>[2]DB!$L$263</f>
        <v>ca</v>
      </c>
      <c r="O288" s="163" t="str">
        <f>[2]DB!$M$263</f>
        <v>ca</v>
      </c>
      <c r="P288" s="163" t="str">
        <f>[2]DB!$N$263</f>
        <v>ca</v>
      </c>
      <c r="Q288" s="163" t="str">
        <f>[2]DB!$O$263</f>
        <v>ca</v>
      </c>
      <c r="R288" s="163" t="str">
        <f>[2]DB!$P$263</f>
        <v>ca</v>
      </c>
      <c r="S288" s="163" t="str">
        <f>[2]DB!$Q$263</f>
        <v>ca</v>
      </c>
      <c r="T288" s="163" t="str">
        <f>[2]DB!$R$263</f>
        <v>ca</v>
      </c>
      <c r="U288" s="163" t="str">
        <f>[2]DB!$S$263</f>
        <v>ca</v>
      </c>
      <c r="V288" s="163">
        <f>[2]DB!$T$263</f>
        <v>0</v>
      </c>
      <c r="W288" s="163">
        <f>[2]DB!$U$263</f>
        <v>0</v>
      </c>
      <c r="X288" s="163">
        <f>[2]DB!$V$263</f>
        <v>0</v>
      </c>
      <c r="Y288" s="163">
        <f>[2]DB!$W$263</f>
        <v>0</v>
      </c>
      <c r="Z288" s="163">
        <f>[2]DB!$X$263</f>
        <v>0</v>
      </c>
      <c r="AA288" s="163">
        <f>[2]DB!$Y$263</f>
        <v>0</v>
      </c>
      <c r="AB288" s="163">
        <f>[2]DB!$Z$263</f>
        <v>0</v>
      </c>
      <c r="AC288" s="163">
        <f>[2]DB!$AA$263</f>
        <v>0</v>
      </c>
      <c r="AD288" s="163">
        <f>[2]DB!$AB$263</f>
        <v>0</v>
      </c>
      <c r="AE288" s="163">
        <f>[2]DB!$AC$263</f>
        <v>0</v>
      </c>
      <c r="AF288" s="163">
        <f>[2]DB!$AD$263</f>
        <v>0</v>
      </c>
      <c r="AG288" s="163">
        <f>[2]DB!$AE$263</f>
        <v>0</v>
      </c>
      <c r="AH288" s="163">
        <f>[2]DB!$AF$263</f>
        <v>0</v>
      </c>
      <c r="AI288" s="163">
        <f>[2]DB!$AG$263</f>
        <v>0</v>
      </c>
      <c r="AJ288" s="163">
        <f>[2]DB!$AH$263</f>
        <v>0</v>
      </c>
      <c r="AK288" s="163">
        <f>[2]DB!$AI$263</f>
        <v>0</v>
      </c>
      <c r="AL288" s="163">
        <f>[2]DB!$AJ$263</f>
        <v>0</v>
      </c>
      <c r="AM288" s="163">
        <f>[2]DB!$AK$263</f>
        <v>0</v>
      </c>
      <c r="AN288" s="163">
        <f>[2]DB!$AL$263</f>
        <v>0</v>
      </c>
      <c r="AO288" s="163">
        <f>[2]DB!$AM$263</f>
        <v>0</v>
      </c>
      <c r="AP288" s="163">
        <f>[2]DB!$AN$263</f>
        <v>0</v>
      </c>
      <c r="AQ288" s="163">
        <f>[2]DB!$AO$263</f>
        <v>0</v>
      </c>
      <c r="AR288" s="163">
        <f>[2]DB!$AP$263</f>
        <v>0</v>
      </c>
      <c r="AS288" s="163">
        <f>[2]DB!$AQ$263</f>
        <v>0</v>
      </c>
      <c r="AT288" s="163">
        <f>[2]DB!$AR$263</f>
        <v>0</v>
      </c>
      <c r="AU288" s="163">
        <f>[2]DB!$AS$263</f>
        <v>0</v>
      </c>
      <c r="AV288" s="163">
        <f>[2]DB!$AT$263</f>
        <v>0</v>
      </c>
      <c r="AW288" s="163">
        <f>[2]DB!$AU$263</f>
        <v>0</v>
      </c>
      <c r="AX288" s="163">
        <f>[2]DB!$AV$263</f>
        <v>0</v>
      </c>
      <c r="AY288" s="163">
        <f>[2]DB!$AW$263</f>
        <v>0</v>
      </c>
      <c r="AZ288" s="163">
        <f>[2]DB!$AX$263</f>
        <v>0</v>
      </c>
      <c r="BA288" s="163">
        <f>[2]DB!$AY$263</f>
        <v>0</v>
      </c>
      <c r="BB288" s="163">
        <f>[2]DB!$AZ$263</f>
        <v>0</v>
      </c>
      <c r="BC288" s="163">
        <f>[2]DB!$BA$263</f>
        <v>0</v>
      </c>
      <c r="BD288" s="163">
        <f>[2]DB!$BB$263</f>
        <v>0</v>
      </c>
      <c r="BE288" s="163">
        <f>[2]DB!$BC$263</f>
        <v>0</v>
      </c>
      <c r="BF288" s="163">
        <f>[2]DB!$BD$263</f>
        <v>0</v>
      </c>
      <c r="BG288" s="163">
        <f>[2]DB!$BE$263</f>
        <v>0</v>
      </c>
      <c r="BH288" s="163">
        <f>[2]DB!$BF$263</f>
        <v>0</v>
      </c>
      <c r="BI288" s="163">
        <f>[2]DB!$BG$263</f>
        <v>0</v>
      </c>
      <c r="BJ288" s="163">
        <f>[2]DB!$BH$263</f>
        <v>0</v>
      </c>
      <c r="BK288" s="163">
        <f>[2]DB!$BI$263</f>
        <v>0</v>
      </c>
      <c r="BL288" s="163">
        <f>[2]DB!$BJ$263</f>
        <v>0</v>
      </c>
      <c r="BM288" s="163">
        <f>[2]DB!$BK$263</f>
        <v>0</v>
      </c>
      <c r="BN288" s="163">
        <f>[2]DB!$BL$263</f>
        <v>0</v>
      </c>
      <c r="BO288" s="163">
        <f>[2]DB!$BM$263</f>
        <v>0</v>
      </c>
      <c r="BP288" s="163">
        <f>[2]DB!$BN$263</f>
        <v>0</v>
      </c>
      <c r="BQ288" s="163">
        <f>[2]DB!$BO$263</f>
        <v>0</v>
      </c>
      <c r="BR288" s="163">
        <f>[2]DB!$BP$263</f>
        <v>0</v>
      </c>
      <c r="BS288" s="163">
        <f>[2]DB!$BQ$263</f>
        <v>0</v>
      </c>
      <c r="BT288" s="163">
        <f>[2]DB!$BR$263</f>
        <v>0</v>
      </c>
      <c r="BU288" s="163">
        <f>[2]DB!$BS$263</f>
        <v>0</v>
      </c>
      <c r="BV288" s="163">
        <f>[2]DB!$BT$263</f>
        <v>0</v>
      </c>
      <c r="BW288" s="163">
        <f>[2]DB!$BU$263</f>
        <v>0</v>
      </c>
      <c r="BX288" s="163">
        <f>[2]DB!$BV$263</f>
        <v>0</v>
      </c>
      <c r="BY288" s="163">
        <f>[2]DB!$BW$263</f>
        <v>0</v>
      </c>
      <c r="BZ288" s="163">
        <f>[2]DB!$BX$263</f>
        <v>0</v>
      </c>
      <c r="CA288" s="163">
        <f>[2]DB!$BY$263</f>
        <v>0</v>
      </c>
      <c r="CB288" s="163">
        <f>[2]DB!$BZ$263</f>
        <v>0</v>
      </c>
      <c r="CC288" s="163">
        <f>[2]DB!$CA$263</f>
        <v>0</v>
      </c>
      <c r="CD288" s="163">
        <f>[2]DB!$CB$263</f>
        <v>0</v>
      </c>
      <c r="CE288" s="163">
        <f>[2]DB!$CC$263</f>
        <v>0</v>
      </c>
      <c r="CF288" s="163">
        <f>[2]DB!$CD$263</f>
        <v>0</v>
      </c>
      <c r="CG288" s="163">
        <f>[2]DB!$CE$263</f>
        <v>0</v>
      </c>
      <c r="CH288" s="163">
        <f>[2]DB!$CF$263</f>
        <v>0</v>
      </c>
      <c r="CI288" s="163">
        <f>[2]DB!$CG$263</f>
        <v>0</v>
      </c>
      <c r="CJ288" s="163">
        <f>[2]DB!$CH$263</f>
        <v>0</v>
      </c>
      <c r="CK288" s="163">
        <f>[2]DB!$CI$263</f>
        <v>0</v>
      </c>
      <c r="CL288" s="163">
        <f>[2]DB!$CJ$263</f>
        <v>0</v>
      </c>
      <c r="CM288" s="163">
        <f>[2]DB!$CK$263</f>
        <v>0</v>
      </c>
      <c r="CN288" s="163">
        <f>[2]DB!$CL$263</f>
        <v>0</v>
      </c>
      <c r="CO288" s="163">
        <f>[2]DB!$CM$263</f>
        <v>0</v>
      </c>
      <c r="CP288" s="163">
        <f>[2]DB!$CN$263</f>
        <v>0</v>
      </c>
      <c r="CQ288" s="163">
        <f>[2]DB!$CO$263</f>
        <v>0</v>
      </c>
      <c r="CR288" s="163">
        <f>[2]DB!$CP$263</f>
        <v>0</v>
      </c>
      <c r="CS288" s="163">
        <f>[2]DB!$CQ$263</f>
        <v>0</v>
      </c>
      <c r="CT288" s="163">
        <f>[2]DB!$CR$263</f>
        <v>0</v>
      </c>
      <c r="CU288" s="163">
        <f>[2]DB!$CS$263</f>
        <v>0</v>
      </c>
      <c r="CV288" s="163">
        <f>[2]DB!$CT$263</f>
        <v>0</v>
      </c>
      <c r="CW288" s="163">
        <f>[2]DB!$CU$263</f>
        <v>0</v>
      </c>
      <c r="CX288" s="163">
        <f>[2]DB!$CV$263</f>
        <v>0</v>
      </c>
      <c r="CY288" s="169">
        <f>[2]DB!$CW$263</f>
        <v>0</v>
      </c>
      <c r="CZ288" s="174"/>
      <c r="DA288" s="200"/>
      <c r="DB288" s="192"/>
    </row>
    <row r="289" spans="2:106 2793:2983" ht="20.100000000000001" customHeight="1" thickBot="1" x14ac:dyDescent="0.3">
      <c r="B289" s="168"/>
      <c r="C289" s="784"/>
      <c r="D289" s="792"/>
      <c r="E289" s="793"/>
      <c r="F289" s="187" t="s">
        <v>84</v>
      </c>
      <c r="G289" s="188">
        <f>[2]DB!$E$264</f>
        <v>0</v>
      </c>
      <c r="H289" s="178">
        <f>[2]DB!$F$264</f>
        <v>0</v>
      </c>
      <c r="I289" s="178">
        <f>[2]DB!$G$264</f>
        <v>0</v>
      </c>
      <c r="J289" s="178">
        <f>[2]DB!$H$264</f>
        <v>0</v>
      </c>
      <c r="K289" s="178">
        <f>[2]DB!$I$264</f>
        <v>0</v>
      </c>
      <c r="L289" s="178">
        <f>[2]DB!$J$264</f>
        <v>0</v>
      </c>
      <c r="M289" s="178">
        <f>[2]DB!$K$264</f>
        <v>0</v>
      </c>
      <c r="N289" s="178">
        <f>[2]DB!$L$264</f>
        <v>0</v>
      </c>
      <c r="O289" s="178">
        <f>[2]DB!$M$264</f>
        <v>0</v>
      </c>
      <c r="P289" s="178">
        <f>[2]DB!$N$264</f>
        <v>0</v>
      </c>
      <c r="Q289" s="178">
        <f>[2]DB!$O$264</f>
        <v>0</v>
      </c>
      <c r="R289" s="178">
        <f>[2]DB!$P$264</f>
        <v>0</v>
      </c>
      <c r="S289" s="178">
        <f>[2]DB!$Q$264</f>
        <v>0</v>
      </c>
      <c r="T289" s="178">
        <f>[2]DB!$R$264</f>
        <v>0</v>
      </c>
      <c r="U289" s="178">
        <f>[2]DB!$S$264</f>
        <v>0</v>
      </c>
      <c r="V289" s="178">
        <f>[2]DB!$T$264</f>
        <v>0</v>
      </c>
      <c r="W289" s="178">
        <f>[2]DB!$U$264</f>
        <v>0</v>
      </c>
      <c r="X289" s="178">
        <f>[2]DB!$V$264</f>
        <v>0</v>
      </c>
      <c r="Y289" s="178">
        <f>[2]DB!$W$264</f>
        <v>0</v>
      </c>
      <c r="Z289" s="178">
        <f>[2]DB!$X$264</f>
        <v>0</v>
      </c>
      <c r="AA289" s="178">
        <f>[2]DB!$Y$264</f>
        <v>0</v>
      </c>
      <c r="AB289" s="178">
        <f>[2]DB!$Z$264</f>
        <v>0</v>
      </c>
      <c r="AC289" s="178">
        <f>[2]DB!$AA$264</f>
        <v>0</v>
      </c>
      <c r="AD289" s="178">
        <f>[2]DB!$AB$264</f>
        <v>0</v>
      </c>
      <c r="AE289" s="178">
        <f>[2]DB!$AC$264</f>
        <v>0</v>
      </c>
      <c r="AF289" s="178">
        <f>[2]DB!$AD$264</f>
        <v>0</v>
      </c>
      <c r="AG289" s="178">
        <f>[2]DB!$AE$264</f>
        <v>0</v>
      </c>
      <c r="AH289" s="178">
        <f>[2]DB!$AF$264</f>
        <v>0</v>
      </c>
      <c r="AI289" s="178">
        <f>[2]DB!$AG$264</f>
        <v>0</v>
      </c>
      <c r="AJ289" s="178">
        <f>[2]DB!$AH$264</f>
        <v>0</v>
      </c>
      <c r="AK289" s="178">
        <f>[2]DB!$AI$264</f>
        <v>0</v>
      </c>
      <c r="AL289" s="178">
        <f>[2]DB!$AJ$264</f>
        <v>0</v>
      </c>
      <c r="AM289" s="178">
        <f>[2]DB!$AK$264</f>
        <v>0</v>
      </c>
      <c r="AN289" s="178">
        <f>[2]DB!$AL$264</f>
        <v>0</v>
      </c>
      <c r="AO289" s="178">
        <f>[2]DB!$AM$264</f>
        <v>0</v>
      </c>
      <c r="AP289" s="178">
        <f>[2]DB!$AN$264</f>
        <v>0</v>
      </c>
      <c r="AQ289" s="178">
        <f>[2]DB!$AO$264</f>
        <v>0</v>
      </c>
      <c r="AR289" s="178">
        <f>[2]DB!$AP$264</f>
        <v>0</v>
      </c>
      <c r="AS289" s="178">
        <f>[2]DB!$AQ$264</f>
        <v>0</v>
      </c>
      <c r="AT289" s="178">
        <f>[2]DB!$AR$264</f>
        <v>0</v>
      </c>
      <c r="AU289" s="178">
        <f>[2]DB!$AS$264</f>
        <v>0</v>
      </c>
      <c r="AV289" s="178" t="str">
        <f>[2]DB!$AT$264</f>
        <v>r</v>
      </c>
      <c r="AW289" s="178" t="str">
        <f>[2]DB!$AU$264</f>
        <v>r</v>
      </c>
      <c r="AX289" s="178" t="str">
        <f>[2]DB!$AV$264</f>
        <v>r</v>
      </c>
      <c r="AY289" s="178" t="str">
        <f>[2]DB!$AW$264</f>
        <v>r</v>
      </c>
      <c r="AZ289" s="178" t="str">
        <f>[2]DB!$AX$264</f>
        <v>r</v>
      </c>
      <c r="BA289" s="178" t="str">
        <f>[2]DB!$AY$264</f>
        <v>r</v>
      </c>
      <c r="BB289" s="178" t="str">
        <f>[2]DB!$AZ$264</f>
        <v>r</v>
      </c>
      <c r="BC289" s="178" t="str">
        <f>[2]DB!$BA$264</f>
        <v>r</v>
      </c>
      <c r="BD289" s="178" t="str">
        <f>[2]DB!$BB$264</f>
        <v>r</v>
      </c>
      <c r="BE289" s="178" t="str">
        <f>[2]DB!$BC$264</f>
        <v>r</v>
      </c>
      <c r="BF289" s="178" t="str">
        <f>[2]DB!$BD$264</f>
        <v>r</v>
      </c>
      <c r="BG289" s="178" t="str">
        <f>[2]DB!$BE$264</f>
        <v>r</v>
      </c>
      <c r="BH289" s="178" t="str">
        <f>[2]DB!$BF$264</f>
        <v>r</v>
      </c>
      <c r="BI289" s="178" t="str">
        <f>[2]DB!$BG$264</f>
        <v>r</v>
      </c>
      <c r="BJ289" s="178" t="str">
        <f>[2]DB!$BH$264</f>
        <v>r</v>
      </c>
      <c r="BK289" s="178" t="str">
        <f>[2]DB!$BI$264</f>
        <v>r</v>
      </c>
      <c r="BL289" s="178" t="str">
        <f>[2]DB!$BJ$264</f>
        <v>r</v>
      </c>
      <c r="BM289" s="178" t="str">
        <f>[2]DB!$BK$264</f>
        <v>r</v>
      </c>
      <c r="BN289" s="178" t="str">
        <f>[2]DB!$BL$264</f>
        <v>r</v>
      </c>
      <c r="BO289" s="178" t="str">
        <f>[2]DB!$BM$264</f>
        <v>r</v>
      </c>
      <c r="BP289" s="178" t="str">
        <f>[2]DB!$BN$264</f>
        <v>r</v>
      </c>
      <c r="BQ289" s="178" t="str">
        <f>[2]DB!$BO$264</f>
        <v>r</v>
      </c>
      <c r="BR289" s="178" t="str">
        <f>[2]DB!$BP$264</f>
        <v>r</v>
      </c>
      <c r="BS289" s="178" t="str">
        <f>[2]DB!$BQ$264</f>
        <v>r</v>
      </c>
      <c r="BT289" s="178">
        <f>[2]DB!$BR$264</f>
        <v>0</v>
      </c>
      <c r="BU289" s="178" t="str">
        <f>[2]DB!$BS$264</f>
        <v>ca</v>
      </c>
      <c r="BV289" s="178" t="str">
        <f>[2]DB!$BT$264</f>
        <v>ca</v>
      </c>
      <c r="BW289" s="178" t="str">
        <f>[2]DB!$BU$264</f>
        <v>ca</v>
      </c>
      <c r="BX289" s="178" t="str">
        <f>[2]DB!$BV$264</f>
        <v>ca</v>
      </c>
      <c r="BY289" s="178" t="str">
        <f>[2]DB!$BW$264</f>
        <v>ca</v>
      </c>
      <c r="BZ289" s="178" t="str">
        <f>[2]DB!$BX$264</f>
        <v>ca</v>
      </c>
      <c r="CA289" s="178" t="str">
        <f>[2]DB!$BY$264</f>
        <v>ca</v>
      </c>
      <c r="CB289" s="178" t="str">
        <f>[2]DB!$BZ$264</f>
        <v>ca</v>
      </c>
      <c r="CC289" s="178" t="str">
        <f>[2]DB!$CA$264</f>
        <v>ca</v>
      </c>
      <c r="CD289" s="178" t="str">
        <f>[2]DB!$CB$264</f>
        <v>ca</v>
      </c>
      <c r="CE289" s="178" t="str">
        <f>[2]DB!$CC$264</f>
        <v>ca</v>
      </c>
      <c r="CF289" s="178" t="str">
        <f>[2]DB!$CD$264</f>
        <v>ca</v>
      </c>
      <c r="CG289" s="178" t="str">
        <f>[2]DB!$CE$264</f>
        <v>ca</v>
      </c>
      <c r="CH289" s="178" t="str">
        <f>[2]DB!$CF$264</f>
        <v>ca</v>
      </c>
      <c r="CI289" s="178" t="str">
        <f>[2]DB!$CG$264</f>
        <v>ca</v>
      </c>
      <c r="CJ289" s="178" t="str">
        <f>[2]DB!$CH$264</f>
        <v>ca</v>
      </c>
      <c r="CK289" s="178" t="str">
        <f>[2]DB!$CI$264</f>
        <v>ca</v>
      </c>
      <c r="CL289" s="178" t="str">
        <f>[2]DB!$CJ$264</f>
        <v>ca</v>
      </c>
      <c r="CM289" s="178" t="str">
        <f>[2]DB!$CK$264</f>
        <v>ca</v>
      </c>
      <c r="CN289" s="178" t="str">
        <f>[2]DB!$CL$264</f>
        <v>ca</v>
      </c>
      <c r="CO289" s="178" t="str">
        <f>[2]DB!$CM$264</f>
        <v>ca</v>
      </c>
      <c r="CP289" s="178" t="str">
        <f>[2]DB!$CN$264</f>
        <v>ca</v>
      </c>
      <c r="CQ289" s="178" t="str">
        <f>[2]DB!$CO$264</f>
        <v>ca</v>
      </c>
      <c r="CR289" s="178" t="str">
        <f>[2]DB!$CP$264</f>
        <v>ca</v>
      </c>
      <c r="CS289" s="178">
        <f>[2]DB!$CQ$264</f>
        <v>0</v>
      </c>
      <c r="CT289" s="178">
        <f>[2]DB!$CR$264</f>
        <v>0</v>
      </c>
      <c r="CU289" s="178">
        <f>[2]DB!$CS$264</f>
        <v>0</v>
      </c>
      <c r="CV289" s="178">
        <f>[2]DB!$CT$264</f>
        <v>0</v>
      </c>
      <c r="CW289" s="178">
        <f>[2]DB!$CU$264</f>
        <v>0</v>
      </c>
      <c r="CX289" s="178">
        <f>[2]DB!$CV$264</f>
        <v>0</v>
      </c>
      <c r="CY289" s="179">
        <f>[2]DB!$CW$264</f>
        <v>0</v>
      </c>
      <c r="CZ289" s="180"/>
      <c r="DA289" s="200"/>
      <c r="DB289" s="192"/>
    </row>
    <row r="290" spans="2:106 2793:2983" ht="20.100000000000001" customHeight="1" x14ac:dyDescent="0.25">
      <c r="B290" s="168"/>
      <c r="C290" s="782">
        <v>30</v>
      </c>
      <c r="D290" s="796" t="s">
        <v>237</v>
      </c>
      <c r="E290" s="797"/>
      <c r="F290" s="189" t="s">
        <v>89</v>
      </c>
      <c r="G290" s="190" t="s">
        <v>91</v>
      </c>
      <c r="H290" s="798">
        <f>[2]DB!$F$265</f>
        <v>112</v>
      </c>
      <c r="I290" s="799"/>
      <c r="J290" s="799">
        <f>[2]DB!$H$265</f>
        <v>112</v>
      </c>
      <c r="K290" s="799"/>
      <c r="L290" s="799">
        <f>[2]DB!$J$265</f>
        <v>112</v>
      </c>
      <c r="M290" s="799"/>
      <c r="N290" s="799">
        <f>[2]DB!$L$265</f>
        <v>112</v>
      </c>
      <c r="O290" s="799"/>
      <c r="P290" s="799">
        <f>[2]DB!$N$265</f>
        <v>80</v>
      </c>
      <c r="Q290" s="799"/>
      <c r="R290" s="799">
        <f>[2]DB!$P$265</f>
        <v>80</v>
      </c>
      <c r="S290" s="799"/>
      <c r="T290" s="799">
        <f>[2]DB!$R$265</f>
        <v>80</v>
      </c>
      <c r="U290" s="799"/>
      <c r="V290" s="799">
        <f>[2]DB!$T$265</f>
        <v>0</v>
      </c>
      <c r="W290" s="799"/>
      <c r="X290" s="799">
        <f>[2]DB!$V$265</f>
        <v>80</v>
      </c>
      <c r="Y290" s="799"/>
      <c r="Z290" s="799">
        <f>[2]DB!$X$265</f>
        <v>80</v>
      </c>
      <c r="AA290" s="799"/>
      <c r="AB290" s="799">
        <f>[2]DB!$Z$265</f>
        <v>80</v>
      </c>
      <c r="AC290" s="799"/>
      <c r="AD290" s="799">
        <f>[2]DB!$AB$265</f>
        <v>80</v>
      </c>
      <c r="AE290" s="799"/>
      <c r="AF290" s="799">
        <f>[2]DB!$AD$265</f>
        <v>80</v>
      </c>
      <c r="AG290" s="799"/>
      <c r="AH290" s="799">
        <f>[2]DB!$AF$265</f>
        <v>80</v>
      </c>
      <c r="AI290" s="799"/>
      <c r="AJ290" s="799">
        <f>[2]DB!$AH$265</f>
        <v>112</v>
      </c>
      <c r="AK290" s="799"/>
      <c r="AL290" s="799">
        <f>[2]DB!$AJ$265</f>
        <v>112</v>
      </c>
      <c r="AM290" s="799"/>
      <c r="AN290" s="799">
        <f>[2]DB!$AL$265</f>
        <v>112</v>
      </c>
      <c r="AO290" s="799"/>
      <c r="AP290" s="799">
        <f>[2]DB!$AN$265</f>
        <v>112</v>
      </c>
      <c r="AQ290" s="799"/>
      <c r="AR290" s="799">
        <f>[2]DB!$AP$265</f>
        <v>112</v>
      </c>
      <c r="AS290" s="799"/>
      <c r="AT290" s="799">
        <f>[2]DB!$AR$265</f>
        <v>112</v>
      </c>
      <c r="AU290" s="799"/>
      <c r="AV290" s="799">
        <f>[2]DB!$AT$265</f>
        <v>112</v>
      </c>
      <c r="AW290" s="799"/>
      <c r="AX290" s="799">
        <f>[2]DB!$AV$265</f>
        <v>112</v>
      </c>
      <c r="AY290" s="799"/>
      <c r="AZ290" s="799">
        <f>[2]DB!$AX$265</f>
        <v>112</v>
      </c>
      <c r="BA290" s="799"/>
      <c r="BB290" s="799">
        <f>[2]DB!$AZ$265</f>
        <v>112</v>
      </c>
      <c r="BC290" s="799"/>
      <c r="BD290" s="799">
        <f>[2]DB!$BB$265</f>
        <v>112</v>
      </c>
      <c r="BE290" s="799"/>
      <c r="BF290" s="799">
        <f>[2]DB!$BD$265</f>
        <v>112</v>
      </c>
      <c r="BG290" s="799"/>
      <c r="BH290" s="799">
        <f>[2]DB!$BF$265</f>
        <v>112</v>
      </c>
      <c r="BI290" s="799"/>
      <c r="BJ290" s="799">
        <f>[2]DB!$BH$265</f>
        <v>112</v>
      </c>
      <c r="BK290" s="799"/>
      <c r="BL290" s="799">
        <f>[2]DB!$BJ$265</f>
        <v>112</v>
      </c>
      <c r="BM290" s="799"/>
      <c r="BN290" s="799">
        <f>[2]DB!$BL$265</f>
        <v>112</v>
      </c>
      <c r="BO290" s="799"/>
      <c r="BP290" s="799">
        <f>[2]DB!$BN$265</f>
        <v>112</v>
      </c>
      <c r="BQ290" s="799"/>
      <c r="BR290" s="799">
        <f>[2]DB!$BP$265</f>
        <v>112</v>
      </c>
      <c r="BS290" s="799"/>
      <c r="BT290" s="799">
        <f>[2]DB!$BR$265</f>
        <v>112</v>
      </c>
      <c r="BU290" s="799"/>
      <c r="BV290" s="799">
        <f>[2]DB!$BT$265</f>
        <v>112</v>
      </c>
      <c r="BW290" s="799"/>
      <c r="BX290" s="799">
        <f>[2]DB!$BV$265</f>
        <v>112</v>
      </c>
      <c r="BY290" s="799"/>
      <c r="BZ290" s="799">
        <f>[2]DB!$BX$265</f>
        <v>112</v>
      </c>
      <c r="CA290" s="799"/>
      <c r="CB290" s="799">
        <f>[2]DB!$BZ$265</f>
        <v>112</v>
      </c>
      <c r="CC290" s="799"/>
      <c r="CD290" s="799">
        <f>[2]DB!$CB$265</f>
        <v>112</v>
      </c>
      <c r="CE290" s="799"/>
      <c r="CF290" s="799">
        <f>[2]DB!$CD$265</f>
        <v>112</v>
      </c>
      <c r="CG290" s="799"/>
      <c r="CH290" s="799">
        <f>[2]DB!$CF$265</f>
        <v>112</v>
      </c>
      <c r="CI290" s="799"/>
      <c r="CJ290" s="799">
        <f>[2]DB!$CH$265</f>
        <v>112</v>
      </c>
      <c r="CK290" s="799"/>
      <c r="CL290" s="799">
        <f>[2]DB!$CJ$265</f>
        <v>112</v>
      </c>
      <c r="CM290" s="799"/>
      <c r="CN290" s="799">
        <f>[2]DB!$CL$265</f>
        <v>112</v>
      </c>
      <c r="CO290" s="799"/>
      <c r="CP290" s="799">
        <f>[2]DB!$CN$265</f>
        <v>112</v>
      </c>
      <c r="CQ290" s="799"/>
      <c r="CR290" s="799">
        <f>[2]DB!$CP$265</f>
        <v>112</v>
      </c>
      <c r="CS290" s="799"/>
      <c r="CT290" s="799">
        <f>[2]DB!$CR$265</f>
        <v>112</v>
      </c>
      <c r="CU290" s="799"/>
      <c r="CV290" s="799">
        <f>[2]DB!$CT$265</f>
        <v>112</v>
      </c>
      <c r="CW290" s="799"/>
      <c r="CX290" s="799">
        <f>[2]DB!$CV$265</f>
        <v>112</v>
      </c>
      <c r="CY290" s="800"/>
      <c r="CZ290" s="177"/>
      <c r="DA290" s="200"/>
      <c r="DB290" s="192"/>
      <c r="DCK290" s="3">
        <f>[3]DB!$DCH$310</f>
        <v>0</v>
      </c>
      <c r="DCM290" s="3">
        <f>[3]DB!$DCJ$310</f>
        <v>0</v>
      </c>
      <c r="DCO290" s="3">
        <f>[3]DB!$DCL$310</f>
        <v>0</v>
      </c>
      <c r="DCQ290" s="3">
        <f>[3]DB!$DCN$310</f>
        <v>0</v>
      </c>
      <c r="DCS290" s="3">
        <f>[3]DB!$DCP$310</f>
        <v>0</v>
      </c>
      <c r="DCU290" s="3">
        <f>[3]DB!$DCR$310</f>
        <v>0</v>
      </c>
      <c r="DCW290" s="3">
        <f>[3]DB!$DCT$310</f>
        <v>0</v>
      </c>
      <c r="DCY290" s="3">
        <f>[3]DB!$DCV$310</f>
        <v>0</v>
      </c>
      <c r="DDA290" s="3">
        <f>[3]DB!$DCX$310</f>
        <v>0</v>
      </c>
      <c r="DDC290" s="3">
        <f>[3]DB!$DCZ$310</f>
        <v>0</v>
      </c>
      <c r="DDE290" s="3">
        <f>[3]DB!$DDB$310</f>
        <v>0</v>
      </c>
      <c r="DDG290" s="3">
        <f>[3]DB!$DDD$310</f>
        <v>0</v>
      </c>
      <c r="DDI290" s="3">
        <f>[3]DB!$DDF$310</f>
        <v>0</v>
      </c>
      <c r="DDK290" s="3">
        <f>[3]DB!$DDH$310</f>
        <v>0</v>
      </c>
      <c r="DDM290" s="3">
        <f>[3]DB!$DDJ$310</f>
        <v>0</v>
      </c>
      <c r="DDO290" s="3">
        <f>[3]DB!$DDL$310</f>
        <v>0</v>
      </c>
      <c r="DDQ290" s="3">
        <f>[3]DB!$DDN$310</f>
        <v>0</v>
      </c>
      <c r="DDS290" s="3">
        <f>[3]DB!$DDP$310</f>
        <v>0</v>
      </c>
      <c r="DDU290" s="3">
        <f>[3]DB!$DDR$310</f>
        <v>0</v>
      </c>
      <c r="DDW290" s="3">
        <f>[3]DB!$DDT$310</f>
        <v>0</v>
      </c>
      <c r="DDY290" s="3">
        <f>[3]DB!$DDV$310</f>
        <v>0</v>
      </c>
      <c r="DEA290" s="3">
        <f>[3]DB!$DDX$310</f>
        <v>0</v>
      </c>
      <c r="DEC290" s="3">
        <f>[3]DB!$DDZ$310</f>
        <v>0</v>
      </c>
      <c r="DEE290" s="3">
        <f>[3]DB!$DEB$310</f>
        <v>0</v>
      </c>
      <c r="DEG290" s="3">
        <f>[3]DB!$DED$310</f>
        <v>0</v>
      </c>
      <c r="DEI290" s="3">
        <f>[3]DB!$DEF$310</f>
        <v>0</v>
      </c>
      <c r="DEK290" s="3">
        <f>[3]DB!$DEH$310</f>
        <v>0</v>
      </c>
      <c r="DEM290" s="3">
        <f>[3]DB!$DEJ$310</f>
        <v>0</v>
      </c>
      <c r="DEO290" s="3">
        <f>[3]DB!$DEL$310</f>
        <v>0</v>
      </c>
      <c r="DEQ290" s="3">
        <f>[3]DB!$DEN$310</f>
        <v>0</v>
      </c>
      <c r="DES290" s="3">
        <f>[3]DB!$DEP$310</f>
        <v>0</v>
      </c>
      <c r="DEU290" s="3">
        <f>[3]DB!$DER$310</f>
        <v>0</v>
      </c>
      <c r="DEW290" s="3">
        <f>[3]DB!$DET$310</f>
        <v>0</v>
      </c>
      <c r="DEY290" s="3">
        <f>[3]DB!$DEV$310</f>
        <v>0</v>
      </c>
      <c r="DFA290" s="3">
        <f>[3]DB!$DEX$310</f>
        <v>0</v>
      </c>
      <c r="DFC290" s="3">
        <f>[3]DB!$DEZ$310</f>
        <v>0</v>
      </c>
      <c r="DFE290" s="3">
        <f>[3]DB!$DFB$310</f>
        <v>0</v>
      </c>
      <c r="DFG290" s="3">
        <f>[3]DB!$DFD$310</f>
        <v>0</v>
      </c>
      <c r="DFI290" s="3">
        <f>[3]DB!$DFF$310</f>
        <v>0</v>
      </c>
      <c r="DFK290" s="3">
        <f>[3]DB!$DFH$310</f>
        <v>0</v>
      </c>
      <c r="DFM290" s="3">
        <f>[3]DB!$DFJ$310</f>
        <v>0</v>
      </c>
      <c r="DFO290" s="3">
        <f>[3]DB!$DFL$310</f>
        <v>0</v>
      </c>
      <c r="DFQ290" s="3">
        <f>[3]DB!$DFN$310</f>
        <v>0</v>
      </c>
      <c r="DFS290" s="3">
        <f>[3]DB!$DFP$310</f>
        <v>0</v>
      </c>
      <c r="DFU290" s="3">
        <f>[3]DB!$DFR$310</f>
        <v>0</v>
      </c>
      <c r="DFW290" s="3">
        <f>[3]DB!$DFT$310</f>
        <v>0</v>
      </c>
      <c r="DFY290" s="3">
        <f>[3]DB!$DFV$310</f>
        <v>0</v>
      </c>
      <c r="DGA290" s="3">
        <f>[3]DB!$DFX$310</f>
        <v>0</v>
      </c>
    </row>
    <row r="291" spans="2:106 2793:2983" ht="20.100000000000001" customHeight="1" x14ac:dyDescent="0.25">
      <c r="B291" s="168"/>
      <c r="C291" s="783"/>
      <c r="D291" s="787"/>
      <c r="E291" s="788"/>
      <c r="F291" s="186" t="s">
        <v>90</v>
      </c>
      <c r="G291" s="153" t="s">
        <v>92</v>
      </c>
      <c r="H291" s="794">
        <f>[2]DB!$F$266</f>
        <v>1</v>
      </c>
      <c r="I291" s="755"/>
      <c r="J291" s="755">
        <f>[2]DB!$H$266</f>
        <v>0</v>
      </c>
      <c r="K291" s="755"/>
      <c r="L291" s="755">
        <f>[2]DB!$J$266</f>
        <v>0</v>
      </c>
      <c r="M291" s="755"/>
      <c r="N291" s="755">
        <f>[2]DB!$L$266</f>
        <v>0</v>
      </c>
      <c r="O291" s="755"/>
      <c r="P291" s="755">
        <f>[2]DB!$N$266</f>
        <v>2</v>
      </c>
      <c r="Q291" s="755"/>
      <c r="R291" s="755">
        <f>[2]DB!$P$266</f>
        <v>0</v>
      </c>
      <c r="S291" s="755"/>
      <c r="T291" s="755">
        <f>[2]DB!$R$266</f>
        <v>0</v>
      </c>
      <c r="U291" s="755"/>
      <c r="V291" s="755">
        <f>[2]DB!$T$266</f>
        <v>1</v>
      </c>
      <c r="W291" s="755"/>
      <c r="X291" s="755">
        <f>[2]DB!$V$266</f>
        <v>0</v>
      </c>
      <c r="Y291" s="755"/>
      <c r="Z291" s="755">
        <f>[2]DB!$X$266</f>
        <v>1</v>
      </c>
      <c r="AA291" s="755"/>
      <c r="AB291" s="755">
        <f>[2]DB!$Z$266</f>
        <v>0</v>
      </c>
      <c r="AC291" s="755"/>
      <c r="AD291" s="755">
        <f>[2]DB!$AB$266</f>
        <v>1</v>
      </c>
      <c r="AE291" s="755"/>
      <c r="AF291" s="755">
        <f>[2]DB!$AD$266</f>
        <v>0</v>
      </c>
      <c r="AG291" s="755"/>
      <c r="AH291" s="755">
        <f>[2]DB!$AF$266</f>
        <v>2</v>
      </c>
      <c r="AI291" s="755"/>
      <c r="AJ291" s="755">
        <f>[2]DB!$AH$266</f>
        <v>0</v>
      </c>
      <c r="AK291" s="755"/>
      <c r="AL291" s="755">
        <f>[2]DB!$AJ$266</f>
        <v>1</v>
      </c>
      <c r="AM291" s="755"/>
      <c r="AN291" s="755">
        <f>[2]DB!$AL$266</f>
        <v>0</v>
      </c>
      <c r="AO291" s="755"/>
      <c r="AP291" s="755">
        <f>[2]DB!$AN$266</f>
        <v>0</v>
      </c>
      <c r="AQ291" s="755"/>
      <c r="AR291" s="755">
        <f>[2]DB!$AP$266</f>
        <v>1</v>
      </c>
      <c r="AS291" s="755"/>
      <c r="AT291" s="755">
        <f>[2]DB!$AR$266</f>
        <v>0</v>
      </c>
      <c r="AU291" s="755"/>
      <c r="AV291" s="755">
        <f>[2]DB!$AT$266</f>
        <v>1</v>
      </c>
      <c r="AW291" s="755"/>
      <c r="AX291" s="755">
        <f>[2]DB!$AV$266</f>
        <v>0</v>
      </c>
      <c r="AY291" s="755"/>
      <c r="AZ291" s="755">
        <f>[2]DB!$AX$266</f>
        <v>2</v>
      </c>
      <c r="BA291" s="755"/>
      <c r="BB291" s="755">
        <f>[2]DB!$AZ$266</f>
        <v>0</v>
      </c>
      <c r="BC291" s="755"/>
      <c r="BD291" s="755">
        <f>[2]DB!$BB$266</f>
        <v>1</v>
      </c>
      <c r="BE291" s="755"/>
      <c r="BF291" s="755">
        <f>[2]DB!$BD$266</f>
        <v>0</v>
      </c>
      <c r="BG291" s="755"/>
      <c r="BH291" s="755">
        <f>[2]DB!$BF$266</f>
        <v>1</v>
      </c>
      <c r="BI291" s="755"/>
      <c r="BJ291" s="755">
        <f>[2]DB!$BH$266</f>
        <v>0</v>
      </c>
      <c r="BK291" s="755"/>
      <c r="BL291" s="755">
        <f>[2]DB!$BJ$266</f>
        <v>1</v>
      </c>
      <c r="BM291" s="755"/>
      <c r="BN291" s="755">
        <f>[2]DB!$BL$266</f>
        <v>0</v>
      </c>
      <c r="BO291" s="755"/>
      <c r="BP291" s="755">
        <f>[2]DB!$BN$266</f>
        <v>0</v>
      </c>
      <c r="BQ291" s="755"/>
      <c r="BR291" s="755">
        <f>[2]DB!$BP$266</f>
        <v>0</v>
      </c>
      <c r="BS291" s="755"/>
      <c r="BT291" s="755">
        <f>[2]DB!$BR$266</f>
        <v>2</v>
      </c>
      <c r="BU291" s="755"/>
      <c r="BV291" s="755">
        <f>[2]DB!$BT$266</f>
        <v>0</v>
      </c>
      <c r="BW291" s="755"/>
      <c r="BX291" s="755">
        <f>[2]DB!$BV$266</f>
        <v>0</v>
      </c>
      <c r="BY291" s="755"/>
      <c r="BZ291" s="755">
        <f>[2]DB!$BX$266</f>
        <v>1</v>
      </c>
      <c r="CA291" s="755"/>
      <c r="CB291" s="755">
        <f>[2]DB!$BZ$266</f>
        <v>0</v>
      </c>
      <c r="CC291" s="755"/>
      <c r="CD291" s="755">
        <f>[2]DB!$CB$266</f>
        <v>1</v>
      </c>
      <c r="CE291" s="755"/>
      <c r="CF291" s="755">
        <f>[2]DB!$CD$266</f>
        <v>0</v>
      </c>
      <c r="CG291" s="755"/>
      <c r="CH291" s="755">
        <f>[2]DB!$CF$266</f>
        <v>1</v>
      </c>
      <c r="CI291" s="755"/>
      <c r="CJ291" s="755">
        <f>[2]DB!$CH$266</f>
        <v>0</v>
      </c>
      <c r="CK291" s="755"/>
      <c r="CL291" s="755">
        <f>[2]DB!$CJ$266</f>
        <v>0</v>
      </c>
      <c r="CM291" s="755"/>
      <c r="CN291" s="755">
        <f>[2]DB!$CL$266</f>
        <v>2</v>
      </c>
      <c r="CO291" s="755"/>
      <c r="CP291" s="755">
        <f>[2]DB!$CN$266</f>
        <v>0</v>
      </c>
      <c r="CQ291" s="755"/>
      <c r="CR291" s="755">
        <f>[2]DB!$CP$266</f>
        <v>0</v>
      </c>
      <c r="CS291" s="755"/>
      <c r="CT291" s="755">
        <f>[2]DB!$CR$266</f>
        <v>1</v>
      </c>
      <c r="CU291" s="755"/>
      <c r="CV291" s="755">
        <f>[2]DB!$CT$266</f>
        <v>0</v>
      </c>
      <c r="CW291" s="755"/>
      <c r="CX291" s="755">
        <f>[2]DB!$CV$266</f>
        <v>0</v>
      </c>
      <c r="CY291" s="781"/>
      <c r="CZ291" s="173"/>
      <c r="DA291" s="200"/>
      <c r="DB291" s="192"/>
    </row>
    <row r="292" spans="2:106 2793:2983" ht="20.100000000000001" customHeight="1" thickBot="1" x14ac:dyDescent="0.3">
      <c r="B292" s="168"/>
      <c r="C292" s="783"/>
      <c r="D292" s="787"/>
      <c r="E292" s="788"/>
      <c r="F292" s="789" t="s">
        <v>88</v>
      </c>
      <c r="G292" s="790"/>
      <c r="H292" s="752" t="str">
        <f>[2]DB!$F$267</f>
        <v xml:space="preserve">20 mins. Stopcharge for FII and dispersing cone cleaning at 0930H, </v>
      </c>
      <c r="I292" s="753"/>
      <c r="J292" s="753"/>
      <c r="K292" s="753"/>
      <c r="L292" s="753"/>
      <c r="M292" s="753"/>
      <c r="N292" s="753"/>
      <c r="O292" s="753"/>
      <c r="P292" s="753"/>
      <c r="Q292" s="753"/>
      <c r="R292" s="753"/>
      <c r="S292" s="753"/>
      <c r="T292" s="753"/>
      <c r="U292" s="753"/>
      <c r="V292" s="753"/>
      <c r="W292" s="753"/>
      <c r="X292" s="753"/>
      <c r="Y292" s="753"/>
      <c r="Z292" s="753"/>
      <c r="AA292" s="753"/>
      <c r="AB292" s="753"/>
      <c r="AC292" s="753"/>
      <c r="AD292" s="753"/>
      <c r="AE292" s="753"/>
      <c r="AF292" s="753"/>
      <c r="AG292" s="753"/>
      <c r="AH292" s="753"/>
      <c r="AI292" s="753"/>
      <c r="AJ292" s="753"/>
      <c r="AK292" s="753"/>
      <c r="AL292" s="753"/>
      <c r="AM292" s="753"/>
      <c r="AN292" s="753"/>
      <c r="AO292" s="753"/>
      <c r="AP292" s="753"/>
      <c r="AQ292" s="753"/>
      <c r="AR292" s="753"/>
      <c r="AS292" s="753"/>
      <c r="AT292" s="753"/>
      <c r="AU292" s="753"/>
      <c r="AV292" s="753"/>
      <c r="AW292" s="753"/>
      <c r="AX292" s="753"/>
      <c r="AY292" s="753"/>
      <c r="AZ292" s="753"/>
      <c r="BA292" s="753"/>
      <c r="BB292" s="753"/>
      <c r="BC292" s="753"/>
      <c r="BD292" s="753"/>
      <c r="BE292" s="753"/>
      <c r="BF292" s="753"/>
      <c r="BG292" s="753"/>
      <c r="BH292" s="753"/>
      <c r="BI292" s="753"/>
      <c r="BJ292" s="753"/>
      <c r="BK292" s="753"/>
      <c r="BL292" s="753"/>
      <c r="BM292" s="753"/>
      <c r="BN292" s="753"/>
      <c r="BO292" s="753"/>
      <c r="BP292" s="753"/>
      <c r="BQ292" s="753"/>
      <c r="BR292" s="753"/>
      <c r="BS292" s="753"/>
      <c r="BT292" s="753"/>
      <c r="BU292" s="753"/>
      <c r="BV292" s="753"/>
      <c r="BW292" s="753"/>
      <c r="BX292" s="753"/>
      <c r="BY292" s="753"/>
      <c r="BZ292" s="753"/>
      <c r="CA292" s="753"/>
      <c r="CB292" s="753"/>
      <c r="CC292" s="753"/>
      <c r="CD292" s="753"/>
      <c r="CE292" s="753"/>
      <c r="CF292" s="753"/>
      <c r="CG292" s="753"/>
      <c r="CH292" s="753"/>
      <c r="CI292" s="753"/>
      <c r="CJ292" s="753"/>
      <c r="CK292" s="753"/>
      <c r="CL292" s="753"/>
      <c r="CM292" s="753"/>
      <c r="CN292" s="753"/>
      <c r="CO292" s="753"/>
      <c r="CP292" s="753"/>
      <c r="CQ292" s="753"/>
      <c r="CR292" s="753"/>
      <c r="CS292" s="753"/>
      <c r="CT292" s="753"/>
      <c r="CU292" s="753"/>
      <c r="CV292" s="753"/>
      <c r="CW292" s="753"/>
      <c r="CX292" s="753"/>
      <c r="CY292" s="753"/>
      <c r="CZ292" s="754"/>
      <c r="DA292" s="200"/>
      <c r="DB292" s="192"/>
    </row>
    <row r="293" spans="2:106 2793:2983" ht="20.100000000000001" customHeight="1" x14ac:dyDescent="0.25">
      <c r="B293" s="168"/>
      <c r="C293" s="783"/>
      <c r="D293" s="787" t="s">
        <v>77</v>
      </c>
      <c r="E293" s="791"/>
      <c r="F293" s="182" t="s">
        <v>78</v>
      </c>
      <c r="G293" s="154" t="str">
        <f>[2]DB!$E$268</f>
        <v>UNDER REPAIR</v>
      </c>
      <c r="H293" s="220">
        <f>[2]DB!$F$268</f>
        <v>0</v>
      </c>
      <c r="I293" s="220">
        <f>[2]DB!$G$268</f>
        <v>0</v>
      </c>
      <c r="J293" s="220">
        <f>[2]DB!$H$268</f>
        <v>0</v>
      </c>
      <c r="K293" s="220">
        <f>[2]DB!$I$268</f>
        <v>0</v>
      </c>
      <c r="L293" s="220">
        <f>[2]DB!$J$268</f>
        <v>0</v>
      </c>
      <c r="M293" s="220">
        <f>[2]DB!$K$268</f>
        <v>0</v>
      </c>
      <c r="N293" s="220">
        <f>[2]DB!$L$268</f>
        <v>0</v>
      </c>
      <c r="O293" s="220">
        <f>[2]DB!$M$268</f>
        <v>0</v>
      </c>
      <c r="P293" s="220">
        <f>[2]DB!$N$268</f>
        <v>0</v>
      </c>
      <c r="Q293" s="220">
        <f>[2]DB!$O$268</f>
        <v>0</v>
      </c>
      <c r="R293" s="220">
        <f>[2]DB!$P$268</f>
        <v>0</v>
      </c>
      <c r="S293" s="220">
        <f>[2]DB!$Q$268</f>
        <v>0</v>
      </c>
      <c r="T293" s="220">
        <f>[2]DB!$R$268</f>
        <v>0</v>
      </c>
      <c r="U293" s="220">
        <f>[2]DB!$S$268</f>
        <v>0</v>
      </c>
      <c r="V293" s="220">
        <f>[2]DB!$T$268</f>
        <v>0</v>
      </c>
      <c r="W293" s="220">
        <f>[2]DB!$U$268</f>
        <v>0</v>
      </c>
      <c r="X293" s="220">
        <f>[2]DB!$V$268</f>
        <v>0</v>
      </c>
      <c r="Y293" s="220">
        <f>[2]DB!$W$268</f>
        <v>0</v>
      </c>
      <c r="Z293" s="220">
        <f>[2]DB!$X$268</f>
        <v>0</v>
      </c>
      <c r="AA293" s="220">
        <f>[2]DB!$Y$268</f>
        <v>0</v>
      </c>
      <c r="AB293" s="220">
        <f>[2]DB!$Z$268</f>
        <v>0</v>
      </c>
      <c r="AC293" s="220">
        <f>[2]DB!$AA$268</f>
        <v>0</v>
      </c>
      <c r="AD293" s="220">
        <f>[2]DB!$AB$268</f>
        <v>0</v>
      </c>
      <c r="AE293" s="220">
        <f>[2]DB!$AC$268</f>
        <v>0</v>
      </c>
      <c r="AF293" s="220">
        <f>[2]DB!$AD$268</f>
        <v>0</v>
      </c>
      <c r="AG293" s="220">
        <f>[2]DB!$AE$268</f>
        <v>0</v>
      </c>
      <c r="AH293" s="220">
        <f>[2]DB!$AF$268</f>
        <v>0</v>
      </c>
      <c r="AI293" s="220">
        <f>[2]DB!$AG$268</f>
        <v>0</v>
      </c>
      <c r="AJ293" s="220">
        <f>[2]DB!$AH$268</f>
        <v>0</v>
      </c>
      <c r="AK293" s="220">
        <f>[2]DB!$AI$268</f>
        <v>0</v>
      </c>
      <c r="AL293" s="220">
        <f>[2]DB!$AJ$268</f>
        <v>0</v>
      </c>
      <c r="AM293" s="220">
        <f>[2]DB!$AK$268</f>
        <v>0</v>
      </c>
      <c r="AN293" s="220">
        <f>[2]DB!$AL$268</f>
        <v>0</v>
      </c>
      <c r="AO293" s="220">
        <f>[2]DB!$AM$268</f>
        <v>0</v>
      </c>
      <c r="AP293" s="220">
        <f>[2]DB!$AN$268</f>
        <v>0</v>
      </c>
      <c r="AQ293" s="220">
        <f>[2]DB!$AO$268</f>
        <v>0</v>
      </c>
      <c r="AR293" s="220">
        <f>[2]DB!$AP$268</f>
        <v>0</v>
      </c>
      <c r="AS293" s="220">
        <f>[2]DB!$AQ$268</f>
        <v>0</v>
      </c>
      <c r="AT293" s="220">
        <f>[2]DB!$AR$268</f>
        <v>0</v>
      </c>
      <c r="AU293" s="220">
        <f>[2]DB!$AS$268</f>
        <v>0</v>
      </c>
      <c r="AV293" s="220">
        <f>[2]DB!$AT$268</f>
        <v>0</v>
      </c>
      <c r="AW293" s="220">
        <f>[2]DB!$AU$268</f>
        <v>0</v>
      </c>
      <c r="AX293" s="220">
        <f>[2]DB!$AV$268</f>
        <v>0</v>
      </c>
      <c r="AY293" s="220">
        <f>[2]DB!$AW$268</f>
        <v>0</v>
      </c>
      <c r="AZ293" s="220">
        <f>[2]DB!$AX$268</f>
        <v>0</v>
      </c>
      <c r="BA293" s="220">
        <f>[2]DB!$AY$268</f>
        <v>0</v>
      </c>
      <c r="BB293" s="220">
        <f>[2]DB!$AZ$268</f>
        <v>0</v>
      </c>
      <c r="BC293" s="220">
        <f>[2]DB!$BA$268</f>
        <v>0</v>
      </c>
      <c r="BD293" s="220">
        <f>[2]DB!$BB$268</f>
        <v>0</v>
      </c>
      <c r="BE293" s="220">
        <f>[2]DB!$BC$268</f>
        <v>0</v>
      </c>
      <c r="BF293" s="220">
        <f>[2]DB!$BD$268</f>
        <v>0</v>
      </c>
      <c r="BG293" s="220">
        <f>[2]DB!$BE$268</f>
        <v>0</v>
      </c>
      <c r="BH293" s="220">
        <f>[2]DB!$BF$268</f>
        <v>0</v>
      </c>
      <c r="BI293" s="220">
        <f>[2]DB!$BG$268</f>
        <v>0</v>
      </c>
      <c r="BJ293" s="220">
        <f>[2]DB!$BH$268</f>
        <v>0</v>
      </c>
      <c r="BK293" s="220">
        <f>[2]DB!$BI$268</f>
        <v>0</v>
      </c>
      <c r="BL293" s="220">
        <f>[2]DB!$BJ$268</f>
        <v>0</v>
      </c>
      <c r="BM293" s="220">
        <f>[2]DB!$BK$268</f>
        <v>0</v>
      </c>
      <c r="BN293" s="220">
        <f>[2]DB!$BL$268</f>
        <v>0</v>
      </c>
      <c r="BO293" s="220">
        <f>[2]DB!$BM$268</f>
        <v>0</v>
      </c>
      <c r="BP293" s="220">
        <f>[2]DB!$BN$268</f>
        <v>0</v>
      </c>
      <c r="BQ293" s="220">
        <f>[2]DB!$BO$268</f>
        <v>0</v>
      </c>
      <c r="BR293" s="220">
        <f>[2]DB!$BP$268</f>
        <v>0</v>
      </c>
      <c r="BS293" s="220">
        <f>[2]DB!$BQ$268</f>
        <v>0</v>
      </c>
      <c r="BT293" s="220">
        <f>[2]DB!$BR$268</f>
        <v>0</v>
      </c>
      <c r="BU293" s="220">
        <f>[2]DB!$BS$268</f>
        <v>0</v>
      </c>
      <c r="BV293" s="220">
        <f>[2]DB!$BT$268</f>
        <v>0</v>
      </c>
      <c r="BW293" s="220">
        <f>[2]DB!$BU$268</f>
        <v>0</v>
      </c>
      <c r="BX293" s="220">
        <f>[2]DB!$BV$268</f>
        <v>0</v>
      </c>
      <c r="BY293" s="220">
        <f>[2]DB!$BW$268</f>
        <v>0</v>
      </c>
      <c r="BZ293" s="220">
        <f>[2]DB!$BX$268</f>
        <v>0</v>
      </c>
      <c r="CA293" s="220">
        <f>[2]DB!$BY$268</f>
        <v>0</v>
      </c>
      <c r="CB293" s="220">
        <f>[2]DB!$BZ$268</f>
        <v>0</v>
      </c>
      <c r="CC293" s="220">
        <f>[2]DB!$CA$268</f>
        <v>0</v>
      </c>
      <c r="CD293" s="220">
        <f>[2]DB!$CB$268</f>
        <v>0</v>
      </c>
      <c r="CE293" s="220">
        <f>[2]DB!$CC$268</f>
        <v>0</v>
      </c>
      <c r="CF293" s="220">
        <f>[2]DB!$CD$268</f>
        <v>0</v>
      </c>
      <c r="CG293" s="220">
        <f>[2]DB!$CE$268</f>
        <v>0</v>
      </c>
      <c r="CH293" s="220">
        <f>[2]DB!$CF$268</f>
        <v>0</v>
      </c>
      <c r="CI293" s="220">
        <f>[2]DB!$CG$268</f>
        <v>0</v>
      </c>
      <c r="CJ293" s="220">
        <f>[2]DB!$CH$268</f>
        <v>0</v>
      </c>
      <c r="CK293" s="220">
        <f>[2]DB!$CI$268</f>
        <v>0</v>
      </c>
      <c r="CL293" s="220">
        <f>[2]DB!$CJ$268</f>
        <v>0</v>
      </c>
      <c r="CM293" s="220">
        <f>[2]DB!$CK$268</f>
        <v>0</v>
      </c>
      <c r="CN293" s="220">
        <f>[2]DB!$CL$268</f>
        <v>0</v>
      </c>
      <c r="CO293" s="220">
        <f>[2]DB!$CM$268</f>
        <v>0</v>
      </c>
      <c r="CP293" s="220">
        <f>[2]DB!$CN$268</f>
        <v>0</v>
      </c>
      <c r="CQ293" s="220">
        <f>[2]DB!$CO$268</f>
        <v>0</v>
      </c>
      <c r="CR293" s="220">
        <f>[2]DB!$CP$268</f>
        <v>0</v>
      </c>
      <c r="CS293" s="220">
        <f>[2]DB!$CQ$268</f>
        <v>0</v>
      </c>
      <c r="CT293" s="220">
        <f>[2]DB!$CR$268</f>
        <v>0</v>
      </c>
      <c r="CU293" s="220">
        <f>[2]DB!$CS$268</f>
        <v>0</v>
      </c>
      <c r="CV293" s="220">
        <f>[2]DB!$CT$268</f>
        <v>0</v>
      </c>
      <c r="CW293" s="220">
        <f>[2]DB!$CU$268</f>
        <v>0</v>
      </c>
      <c r="CX293" s="220">
        <f>[2]DB!$CV$268</f>
        <v>0</v>
      </c>
      <c r="CY293" s="221">
        <f>[2]DB!$CW$268</f>
        <v>0</v>
      </c>
      <c r="CZ293" s="222"/>
      <c r="DA293" s="200"/>
      <c r="DB293" s="192"/>
    </row>
    <row r="294" spans="2:106 2793:2983" ht="20.100000000000001" customHeight="1" x14ac:dyDescent="0.25">
      <c r="B294" s="168"/>
      <c r="C294" s="783"/>
      <c r="D294" s="787"/>
      <c r="E294" s="791"/>
      <c r="F294" s="183" t="s">
        <v>79</v>
      </c>
      <c r="G294" s="155" t="str">
        <f>[2]DB!$E$269</f>
        <v>OPERATING</v>
      </c>
      <c r="H294" s="162" t="str">
        <f>[2]DB!$F$269</f>
        <v>c</v>
      </c>
      <c r="I294" s="163" t="str">
        <f>[2]DB!$G$269</f>
        <v>c</v>
      </c>
      <c r="J294" s="163" t="str">
        <f>[2]DB!$H$269</f>
        <v>c</v>
      </c>
      <c r="K294" s="163" t="str">
        <f>[2]DB!$I$269</f>
        <v>c</v>
      </c>
      <c r="L294" s="163" t="str">
        <f>[2]DB!$J$269</f>
        <v>c</v>
      </c>
      <c r="M294" s="163" t="str">
        <f>[2]DB!$K$269</f>
        <v>c</v>
      </c>
      <c r="N294" s="163" t="str">
        <f>[2]DB!$L$269</f>
        <v>c</v>
      </c>
      <c r="O294" s="163" t="str">
        <f>[2]DB!$M$269</f>
        <v>c</v>
      </c>
      <c r="P294" s="163">
        <f>[2]DB!$N$269</f>
        <v>0</v>
      </c>
      <c r="Q294" s="163">
        <f>[2]DB!$O$269</f>
        <v>0</v>
      </c>
      <c r="R294" s="163">
        <f>[2]DB!$P$269</f>
        <v>0</v>
      </c>
      <c r="S294" s="163">
        <f>[2]DB!$Q$269</f>
        <v>0</v>
      </c>
      <c r="T294" s="163">
        <f>[2]DB!$R$269</f>
        <v>0</v>
      </c>
      <c r="U294" s="163">
        <f>[2]DB!$S$269</f>
        <v>0</v>
      </c>
      <c r="V294" s="163">
        <f>[2]DB!$T$269</f>
        <v>0</v>
      </c>
      <c r="W294" s="163">
        <f>[2]DB!$U$269</f>
        <v>0</v>
      </c>
      <c r="X294" s="163">
        <f>[2]DB!$V$269</f>
        <v>0</v>
      </c>
      <c r="Y294" s="163">
        <f>[2]DB!$W$269</f>
        <v>0</v>
      </c>
      <c r="Z294" s="163">
        <f>[2]DB!$X$269</f>
        <v>0</v>
      </c>
      <c r="AA294" s="163">
        <f>[2]DB!$Y$269</f>
        <v>0</v>
      </c>
      <c r="AB294" s="163">
        <f>[2]DB!$Z$269</f>
        <v>0</v>
      </c>
      <c r="AC294" s="163">
        <f>[2]DB!$AA$269</f>
        <v>0</v>
      </c>
      <c r="AD294" s="163">
        <f>[2]DB!$AB$269</f>
        <v>0</v>
      </c>
      <c r="AE294" s="163">
        <f>[2]DB!$AC$269</f>
        <v>0</v>
      </c>
      <c r="AF294" s="163">
        <f>[2]DB!$AD$269</f>
        <v>0</v>
      </c>
      <c r="AG294" s="163">
        <f>[2]DB!$AE$269</f>
        <v>0</v>
      </c>
      <c r="AH294" s="163">
        <f>[2]DB!$AF$269</f>
        <v>0</v>
      </c>
      <c r="AI294" s="163">
        <f>[2]DB!$AG$269</f>
        <v>0</v>
      </c>
      <c r="AJ294" s="163">
        <f>[2]DB!$AH$269</f>
        <v>0</v>
      </c>
      <c r="AK294" s="163">
        <f>[2]DB!$AI$269</f>
        <v>0</v>
      </c>
      <c r="AL294" s="163" t="str">
        <f>[2]DB!$AJ$269</f>
        <v>s</v>
      </c>
      <c r="AM294" s="163" t="str">
        <f>[2]DB!$AK$269</f>
        <v>s</v>
      </c>
      <c r="AN294" s="163" t="str">
        <f>[2]DB!$AL$269</f>
        <v>s</v>
      </c>
      <c r="AO294" s="163" t="str">
        <f>[2]DB!$AM$269</f>
        <v>s</v>
      </c>
      <c r="AP294" s="163">
        <f>[2]DB!$AN$269</f>
        <v>0</v>
      </c>
      <c r="AQ294" s="163" t="str">
        <f>[2]DB!$AO$269</f>
        <v>s</v>
      </c>
      <c r="AR294" s="163" t="str">
        <f>[2]DB!$AP$269</f>
        <v>s</v>
      </c>
      <c r="AS294" s="163" t="str">
        <f>[2]DB!$AQ$269</f>
        <v>s</v>
      </c>
      <c r="AT294" s="163">
        <f>[2]DB!$AR$269</f>
        <v>0</v>
      </c>
      <c r="AU294" s="163" t="str">
        <f>[2]DB!$AS$269</f>
        <v>s</v>
      </c>
      <c r="AV294" s="163" t="str">
        <f>[2]DB!$AT$269</f>
        <v>s</v>
      </c>
      <c r="AW294" s="163" t="str">
        <f>[2]DB!$AU$269</f>
        <v>s</v>
      </c>
      <c r="AX294" s="163">
        <f>[2]DB!$AV$269</f>
        <v>0</v>
      </c>
      <c r="AY294" s="163" t="str">
        <f>[2]DB!$AW$269</f>
        <v>s</v>
      </c>
      <c r="AZ294" s="163" t="str">
        <f>[2]DB!$AX$269</f>
        <v>s</v>
      </c>
      <c r="BA294" s="163" t="str">
        <f>[2]DB!$AY$269</f>
        <v>s</v>
      </c>
      <c r="BB294" s="163">
        <f>[2]DB!$AZ$269</f>
        <v>0</v>
      </c>
      <c r="BC294" s="163" t="str">
        <f>[2]DB!$BA$269</f>
        <v>c</v>
      </c>
      <c r="BD294" s="163" t="str">
        <f>[2]DB!$BB$269</f>
        <v>c</v>
      </c>
      <c r="BE294" s="163" t="str">
        <f>[2]DB!$BC$269</f>
        <v>c</v>
      </c>
      <c r="BF294" s="163" t="str">
        <f>[2]DB!$BD$269</f>
        <v>c</v>
      </c>
      <c r="BG294" s="163" t="str">
        <f>[2]DB!$BE$269</f>
        <v>c</v>
      </c>
      <c r="BH294" s="163" t="str">
        <f>[2]DB!$BF$269</f>
        <v>c</v>
      </c>
      <c r="BI294" s="163" t="str">
        <f>[2]DB!$BG$269</f>
        <v>c</v>
      </c>
      <c r="BJ294" s="163" t="str">
        <f>[2]DB!$BH$269</f>
        <v>c</v>
      </c>
      <c r="BK294" s="163" t="str">
        <f>[2]DB!$BI$269</f>
        <v>c</v>
      </c>
      <c r="BL294" s="163" t="str">
        <f>[2]DB!$BJ$269</f>
        <v>c</v>
      </c>
      <c r="BM294" s="163" t="str">
        <f>[2]DB!$BK$269</f>
        <v>c</v>
      </c>
      <c r="BN294" s="163" t="str">
        <f>[2]DB!$BL$269</f>
        <v>c</v>
      </c>
      <c r="BO294" s="163" t="str">
        <f>[2]DB!$BM$269</f>
        <v>c</v>
      </c>
      <c r="BP294" s="163" t="str">
        <f>[2]DB!$BN$269</f>
        <v>c</v>
      </c>
      <c r="BQ294" s="163" t="str">
        <f>[2]DB!$BO$269</f>
        <v>c</v>
      </c>
      <c r="BR294" s="163" t="str">
        <f>[2]DB!$BP$269</f>
        <v>c</v>
      </c>
      <c r="BS294" s="163">
        <f>[2]DB!$BQ$269</f>
        <v>0</v>
      </c>
      <c r="BT294" s="163">
        <f>[2]DB!$BR$269</f>
        <v>0</v>
      </c>
      <c r="BU294" s="163">
        <f>[2]DB!$BS$269</f>
        <v>0</v>
      </c>
      <c r="BV294" s="163">
        <f>[2]DB!$BT$269</f>
        <v>0</v>
      </c>
      <c r="BW294" s="163">
        <f>[2]DB!$BU$269</f>
        <v>0</v>
      </c>
      <c r="BX294" s="163">
        <f>[2]DB!$BV$269</f>
        <v>0</v>
      </c>
      <c r="BY294" s="163">
        <f>[2]DB!$BW$269</f>
        <v>0</v>
      </c>
      <c r="BZ294" s="163">
        <f>[2]DB!$BX$269</f>
        <v>0</v>
      </c>
      <c r="CA294" s="163">
        <f>[2]DB!$BY$269</f>
        <v>0</v>
      </c>
      <c r="CB294" s="163">
        <f>[2]DB!$BZ$269</f>
        <v>0</v>
      </c>
      <c r="CC294" s="163">
        <f>[2]DB!$CA$269</f>
        <v>0</v>
      </c>
      <c r="CD294" s="163">
        <f>[2]DB!$CB$269</f>
        <v>0</v>
      </c>
      <c r="CE294" s="163">
        <f>[2]DB!$CC$269</f>
        <v>0</v>
      </c>
      <c r="CF294" s="163">
        <f>[2]DB!$CD$269</f>
        <v>0</v>
      </c>
      <c r="CG294" s="163">
        <f>[2]DB!$CE$269</f>
        <v>0</v>
      </c>
      <c r="CH294" s="163">
        <f>[2]DB!$CF$269</f>
        <v>0</v>
      </c>
      <c r="CI294" s="163">
        <f>[2]DB!$CG$269</f>
        <v>0</v>
      </c>
      <c r="CJ294" s="163">
        <f>[2]DB!$CH$269</f>
        <v>0</v>
      </c>
      <c r="CK294" s="163" t="str">
        <f>[2]DB!$CI$269</f>
        <v>s</v>
      </c>
      <c r="CL294" s="163" t="str">
        <f>[2]DB!$CJ$269</f>
        <v>s</v>
      </c>
      <c r="CM294" s="163" t="str">
        <f>[2]DB!$CK$269</f>
        <v>s</v>
      </c>
      <c r="CN294" s="163" t="str">
        <f>[2]DB!$CL$269</f>
        <v>s</v>
      </c>
      <c r="CO294" s="163">
        <f>[2]DB!$CM$269</f>
        <v>0</v>
      </c>
      <c r="CP294" s="163" t="str">
        <f>[2]DB!$CN$269</f>
        <v>s</v>
      </c>
      <c r="CQ294" s="163" t="str">
        <f>[2]DB!$CO$269</f>
        <v>s</v>
      </c>
      <c r="CR294" s="163" t="str">
        <f>[2]DB!$CP$269</f>
        <v>s</v>
      </c>
      <c r="CS294" s="163">
        <f>[2]DB!$CQ$269</f>
        <v>0</v>
      </c>
      <c r="CT294" s="163" t="str">
        <f>[2]DB!$CR$269</f>
        <v>s</v>
      </c>
      <c r="CU294" s="163" t="str">
        <f>[2]DB!$CS$269</f>
        <v>s</v>
      </c>
      <c r="CV294" s="163" t="str">
        <f>[2]DB!$CT$269</f>
        <v>s</v>
      </c>
      <c r="CW294" s="163">
        <f>[2]DB!$CU$269</f>
        <v>0</v>
      </c>
      <c r="CX294" s="163" t="str">
        <f>[2]DB!$CV$269</f>
        <v>s</v>
      </c>
      <c r="CY294" s="169" t="str">
        <f>[2]DB!$CW$269</f>
        <v>s</v>
      </c>
      <c r="CZ294" s="174"/>
      <c r="DA294" s="200"/>
      <c r="DB294" s="192"/>
    </row>
    <row r="295" spans="2:106 2793:2983" ht="20.100000000000001" customHeight="1" x14ac:dyDescent="0.25">
      <c r="B295" s="168"/>
      <c r="C295" s="783"/>
      <c r="D295" s="787"/>
      <c r="E295" s="791"/>
      <c r="F295" s="183" t="s">
        <v>80</v>
      </c>
      <c r="G295" s="155" t="str">
        <f>[2]DB!$E$270</f>
        <v>OPERATING</v>
      </c>
      <c r="H295" s="162">
        <f>[2]DB!$F$270</f>
        <v>0</v>
      </c>
      <c r="I295" s="163">
        <f>[2]DB!$G$270</f>
        <v>0</v>
      </c>
      <c r="J295" s="163">
        <f>[2]DB!$H$270</f>
        <v>0</v>
      </c>
      <c r="K295" s="163">
        <f>[2]DB!$I$270</f>
        <v>0</v>
      </c>
      <c r="L295" s="163">
        <f>[2]DB!$J$270</f>
        <v>0</v>
      </c>
      <c r="M295" s="163">
        <f>[2]DB!$K$270</f>
        <v>0</v>
      </c>
      <c r="N295" s="163">
        <f>[2]DB!$L$270</f>
        <v>0</v>
      </c>
      <c r="O295" s="163">
        <f>[2]DB!$M$270</f>
        <v>0</v>
      </c>
      <c r="P295" s="163">
        <f>[2]DB!$N$270</f>
        <v>0</v>
      </c>
      <c r="Q295" s="163">
        <f>[2]DB!$O$270</f>
        <v>0</v>
      </c>
      <c r="R295" s="163">
        <f>[2]DB!$P$270</f>
        <v>0</v>
      </c>
      <c r="S295" s="163">
        <f>[2]DB!$Q$270</f>
        <v>0</v>
      </c>
      <c r="T295" s="163">
        <f>[2]DB!$R$270</f>
        <v>0</v>
      </c>
      <c r="U295" s="163" t="str">
        <f>[2]DB!$S$270</f>
        <v>s</v>
      </c>
      <c r="V295" s="163" t="str">
        <f>[2]DB!$T$270</f>
        <v>s</v>
      </c>
      <c r="W295" s="163" t="str">
        <f>[2]DB!$U$270</f>
        <v>s</v>
      </c>
      <c r="X295" s="163" t="str">
        <f>[2]DB!$V$270</f>
        <v>s</v>
      </c>
      <c r="Y295" s="163">
        <f>[2]DB!$W$270</f>
        <v>0</v>
      </c>
      <c r="Z295" s="163" t="str">
        <f>[2]DB!$X$270</f>
        <v>s</v>
      </c>
      <c r="AA295" s="163" t="str">
        <f>[2]DB!$Y$270</f>
        <v>s</v>
      </c>
      <c r="AB295" s="163" t="str">
        <f>[2]DB!$Z$270</f>
        <v>s</v>
      </c>
      <c r="AC295" s="163">
        <f>[2]DB!$AA$270</f>
        <v>0</v>
      </c>
      <c r="AD295" s="163" t="str">
        <f>[2]DB!$AB$270</f>
        <v>s</v>
      </c>
      <c r="AE295" s="163" t="str">
        <f>[2]DB!$AC$270</f>
        <v>s</v>
      </c>
      <c r="AF295" s="163" t="str">
        <f>[2]DB!$AD$270</f>
        <v>s</v>
      </c>
      <c r="AG295" s="163">
        <f>[2]DB!$AE$270</f>
        <v>0</v>
      </c>
      <c r="AH295" s="163" t="str">
        <f>[2]DB!$AF$270</f>
        <v>s</v>
      </c>
      <c r="AI295" s="163" t="str">
        <f>[2]DB!$AG$270</f>
        <v>s</v>
      </c>
      <c r="AJ295" s="163" t="str">
        <f>[2]DB!$AH$270</f>
        <v>s</v>
      </c>
      <c r="AK295" s="163">
        <f>[2]DB!$AI$270</f>
        <v>0</v>
      </c>
      <c r="AL295" s="163" t="str">
        <f>[2]DB!$AJ$270</f>
        <v>c</v>
      </c>
      <c r="AM295" s="163" t="str">
        <f>[2]DB!$AK$270</f>
        <v>c</v>
      </c>
      <c r="AN295" s="163" t="str">
        <f>[2]DB!$AL$270</f>
        <v>c</v>
      </c>
      <c r="AO295" s="163" t="str">
        <f>[2]DB!$AM$270</f>
        <v>c</v>
      </c>
      <c r="AP295" s="163" t="str">
        <f>[2]DB!$AN$270</f>
        <v>c</v>
      </c>
      <c r="AQ295" s="163" t="str">
        <f>[2]DB!$AO$270</f>
        <v>c</v>
      </c>
      <c r="AR295" s="163" t="str">
        <f>[2]DB!$AP$270</f>
        <v>c</v>
      </c>
      <c r="AS295" s="163" t="str">
        <f>[2]DB!$AQ$270</f>
        <v>c</v>
      </c>
      <c r="AT295" s="163" t="str">
        <f>[2]DB!$AR$270</f>
        <v>c</v>
      </c>
      <c r="AU295" s="163" t="str">
        <f>[2]DB!$AS$270</f>
        <v>c</v>
      </c>
      <c r="AV295" s="163" t="str">
        <f>[2]DB!$AT$270</f>
        <v>c</v>
      </c>
      <c r="AW295" s="163" t="str">
        <f>[2]DB!$AU$270</f>
        <v>c</v>
      </c>
      <c r="AX295" s="163" t="str">
        <f>[2]DB!$AV$270</f>
        <v>c</v>
      </c>
      <c r="AY295" s="163" t="str">
        <f>[2]DB!$AW$270</f>
        <v>c</v>
      </c>
      <c r="AZ295" s="163" t="str">
        <f>[2]DB!$AX$270</f>
        <v>c</v>
      </c>
      <c r="BA295" s="163" t="str">
        <f>[2]DB!$AY$270</f>
        <v>c</v>
      </c>
      <c r="BB295" s="163">
        <f>[2]DB!$AZ$270</f>
        <v>0</v>
      </c>
      <c r="BC295" s="163">
        <f>[2]DB!$BA$270</f>
        <v>0</v>
      </c>
      <c r="BD295" s="163">
        <f>[2]DB!$BB$270</f>
        <v>0</v>
      </c>
      <c r="BE295" s="163">
        <f>[2]DB!$BC$270</f>
        <v>0</v>
      </c>
      <c r="BF295" s="163">
        <f>[2]DB!$BD$270</f>
        <v>0</v>
      </c>
      <c r="BG295" s="163">
        <f>[2]DB!$BE$270</f>
        <v>0</v>
      </c>
      <c r="BH295" s="163">
        <f>[2]DB!$BF$270</f>
        <v>0</v>
      </c>
      <c r="BI295" s="163">
        <f>[2]DB!$BG$270</f>
        <v>0</v>
      </c>
      <c r="BJ295" s="163">
        <f>[2]DB!$BH$270</f>
        <v>0</v>
      </c>
      <c r="BK295" s="163">
        <f>[2]DB!$BI$270</f>
        <v>0</v>
      </c>
      <c r="BL295" s="163">
        <f>[2]DB!$BJ$270</f>
        <v>0</v>
      </c>
      <c r="BM295" s="163">
        <f>[2]DB!$BK$270</f>
        <v>0</v>
      </c>
      <c r="BN295" s="163">
        <f>[2]DB!$BL$270</f>
        <v>0</v>
      </c>
      <c r="BO295" s="163">
        <f>[2]DB!$BM$270</f>
        <v>0</v>
      </c>
      <c r="BP295" s="163">
        <f>[2]DB!$BN$270</f>
        <v>0</v>
      </c>
      <c r="BQ295" s="163">
        <f>[2]DB!$BO$270</f>
        <v>0</v>
      </c>
      <c r="BR295" s="163">
        <f>[2]DB!$BP$270</f>
        <v>0</v>
      </c>
      <c r="BS295" s="163">
        <f>[2]DB!$BQ$270</f>
        <v>0</v>
      </c>
      <c r="BT295" s="163" t="str">
        <f>[2]DB!$BR$270</f>
        <v>s</v>
      </c>
      <c r="BU295" s="163" t="str">
        <f>[2]DB!$BS$270</f>
        <v>s</v>
      </c>
      <c r="BV295" s="163" t="str">
        <f>[2]DB!$BT$270</f>
        <v>s</v>
      </c>
      <c r="BW295" s="163" t="str">
        <f>[2]DB!$BU$270</f>
        <v>s</v>
      </c>
      <c r="BX295" s="163">
        <f>[2]DB!$BV$270</f>
        <v>0</v>
      </c>
      <c r="BY295" s="163" t="str">
        <f>[2]DB!$BW$270</f>
        <v>s</v>
      </c>
      <c r="BZ295" s="163" t="str">
        <f>[2]DB!$BX$270</f>
        <v>s</v>
      </c>
      <c r="CA295" s="163" t="str">
        <f>[2]DB!$BY$270</f>
        <v>s</v>
      </c>
      <c r="CB295" s="163">
        <f>[2]DB!$BZ$270</f>
        <v>0</v>
      </c>
      <c r="CC295" s="163" t="str">
        <f>[2]DB!$CA$270</f>
        <v>s</v>
      </c>
      <c r="CD295" s="163" t="str">
        <f>[2]DB!$CB$270</f>
        <v>s</v>
      </c>
      <c r="CE295" s="163" t="str">
        <f>[2]DB!$CC$270</f>
        <v>s</v>
      </c>
      <c r="CF295" s="163">
        <f>[2]DB!$CD$270</f>
        <v>0</v>
      </c>
      <c r="CG295" s="163" t="str">
        <f>[2]DB!$CE$270</f>
        <v>s</v>
      </c>
      <c r="CH295" s="163" t="str">
        <f>[2]DB!$CF$270</f>
        <v>s</v>
      </c>
      <c r="CI295" s="163" t="str">
        <f>[2]DB!$CG$270</f>
        <v>s</v>
      </c>
      <c r="CJ295" s="163">
        <f>[2]DB!$CH$270</f>
        <v>0</v>
      </c>
      <c r="CK295" s="163" t="str">
        <f>[2]DB!$CI$270</f>
        <v>c</v>
      </c>
      <c r="CL295" s="163" t="str">
        <f>[2]DB!$CJ$270</f>
        <v>c</v>
      </c>
      <c r="CM295" s="163" t="str">
        <f>[2]DB!$CK$270</f>
        <v>c</v>
      </c>
      <c r="CN295" s="163" t="str">
        <f>[2]DB!$CL$270</f>
        <v>c</v>
      </c>
      <c r="CO295" s="163" t="str">
        <f>[2]DB!$CM$270</f>
        <v>c</v>
      </c>
      <c r="CP295" s="163" t="str">
        <f>[2]DB!$CN$270</f>
        <v>c</v>
      </c>
      <c r="CQ295" s="163" t="str">
        <f>[2]DB!$CO$270</f>
        <v>c</v>
      </c>
      <c r="CR295" s="163" t="str">
        <f>[2]DB!$CP$270</f>
        <v>c</v>
      </c>
      <c r="CS295" s="163" t="str">
        <f>[2]DB!$CQ$270</f>
        <v>c</v>
      </c>
      <c r="CT295" s="163" t="str">
        <f>[2]DB!$CR$270</f>
        <v>c</v>
      </c>
      <c r="CU295" s="163" t="str">
        <f>[2]DB!$CS$270</f>
        <v>c</v>
      </c>
      <c r="CV295" s="163" t="str">
        <f>[2]DB!$CT$270</f>
        <v>c</v>
      </c>
      <c r="CW295" s="163" t="str">
        <f>[2]DB!$CU$270</f>
        <v>c</v>
      </c>
      <c r="CX295" s="163" t="str">
        <f>[2]DB!$CV$270</f>
        <v>c</v>
      </c>
      <c r="CY295" s="169" t="str">
        <f>[2]DB!$CW$270</f>
        <v>c</v>
      </c>
      <c r="CZ295" s="174"/>
      <c r="DA295" s="200"/>
      <c r="DB295" s="192"/>
    </row>
    <row r="296" spans="2:106 2793:2983" ht="20.100000000000001" customHeight="1" x14ac:dyDescent="0.25">
      <c r="B296" s="168"/>
      <c r="C296" s="783"/>
      <c r="D296" s="787"/>
      <c r="E296" s="791"/>
      <c r="F296" s="183" t="s">
        <v>81</v>
      </c>
      <c r="G296" s="155" t="str">
        <f>[2]DB!$E$271</f>
        <v>OPERATING</v>
      </c>
      <c r="H296" s="217">
        <f>[2]DB!$F$271</f>
        <v>0</v>
      </c>
      <c r="I296" s="217" t="str">
        <f>[2]DB!$G$271</f>
        <v>s</v>
      </c>
      <c r="J296" s="217" t="str">
        <f>[2]DB!$H$271</f>
        <v>s</v>
      </c>
      <c r="K296" s="217" t="str">
        <f>[2]DB!$I$271</f>
        <v>s</v>
      </c>
      <c r="L296" s="217">
        <f>[2]DB!$J$271</f>
        <v>0</v>
      </c>
      <c r="M296" s="217" t="str">
        <f>[2]DB!$K$271</f>
        <v>s</v>
      </c>
      <c r="N296" s="217" t="str">
        <f>[2]DB!$L$271</f>
        <v>s</v>
      </c>
      <c r="O296" s="217" t="str">
        <f>[2]DB!$M$271</f>
        <v>s</v>
      </c>
      <c r="P296" s="217">
        <f>[2]DB!$N$271</f>
        <v>0</v>
      </c>
      <c r="Q296" s="217" t="str">
        <f>[2]DB!$O$271</f>
        <v>s</v>
      </c>
      <c r="R296" s="217" t="str">
        <f>[2]DB!$P$271</f>
        <v>s</v>
      </c>
      <c r="S296" s="217" t="str">
        <f>[2]DB!$Q$271</f>
        <v>s</v>
      </c>
      <c r="T296" s="217">
        <f>[2]DB!$R$271</f>
        <v>0</v>
      </c>
      <c r="U296" s="217" t="str">
        <f>[2]DB!$S$271</f>
        <v>c</v>
      </c>
      <c r="V296" s="217" t="str">
        <f>[2]DB!$T$271</f>
        <v>c</v>
      </c>
      <c r="W296" s="217" t="str">
        <f>[2]DB!$U$271</f>
        <v>c</v>
      </c>
      <c r="X296" s="217" t="str">
        <f>[2]DB!$V$271</f>
        <v>c</v>
      </c>
      <c r="Y296" s="217" t="str">
        <f>[2]DB!$W$271</f>
        <v>c</v>
      </c>
      <c r="Z296" s="217" t="str">
        <f>[2]DB!$X$271</f>
        <v>c</v>
      </c>
      <c r="AA296" s="217" t="str">
        <f>[2]DB!$Y$271</f>
        <v>c</v>
      </c>
      <c r="AB296" s="217" t="str">
        <f>[2]DB!$Z$271</f>
        <v>c</v>
      </c>
      <c r="AC296" s="217" t="str">
        <f>[2]DB!$AA$271</f>
        <v>c</v>
      </c>
      <c r="AD296" s="217" t="str">
        <f>[2]DB!$AB$271</f>
        <v>c</v>
      </c>
      <c r="AE296" s="217" t="str">
        <f>[2]DB!$AC$271</f>
        <v>c</v>
      </c>
      <c r="AF296" s="217" t="str">
        <f>[2]DB!$AD$271</f>
        <v>c</v>
      </c>
      <c r="AG296" s="217" t="str">
        <f>[2]DB!$AE$271</f>
        <v>c</v>
      </c>
      <c r="AH296" s="217" t="str">
        <f>[2]DB!$AF$271</f>
        <v>c</v>
      </c>
      <c r="AI296" s="217" t="str">
        <f>[2]DB!$AG$271</f>
        <v>c</v>
      </c>
      <c r="AJ296" s="217" t="str">
        <f>[2]DB!$AH$271</f>
        <v>c</v>
      </c>
      <c r="AK296" s="217">
        <f>[2]DB!$AI$271</f>
        <v>0</v>
      </c>
      <c r="AL296" s="217">
        <f>[2]DB!$AJ$271</f>
        <v>0</v>
      </c>
      <c r="AM296" s="217">
        <f>[2]DB!$AK$271</f>
        <v>0</v>
      </c>
      <c r="AN296" s="217">
        <f>[2]DB!$AL$271</f>
        <v>0</v>
      </c>
      <c r="AO296" s="217">
        <f>[2]DB!$AM$271</f>
        <v>0</v>
      </c>
      <c r="AP296" s="217">
        <f>[2]DB!$AN$271</f>
        <v>0</v>
      </c>
      <c r="AQ296" s="217">
        <f>[2]DB!$AO$271</f>
        <v>0</v>
      </c>
      <c r="AR296" s="217">
        <f>[2]DB!$AP$271</f>
        <v>0</v>
      </c>
      <c r="AS296" s="217">
        <f>[2]DB!$AQ$271</f>
        <v>0</v>
      </c>
      <c r="AT296" s="217">
        <f>[2]DB!$AR$271</f>
        <v>0</v>
      </c>
      <c r="AU296" s="217">
        <f>[2]DB!$AS$271</f>
        <v>0</v>
      </c>
      <c r="AV296" s="217">
        <f>[2]DB!$AT$271</f>
        <v>0</v>
      </c>
      <c r="AW296" s="217">
        <f>[2]DB!$AU$271</f>
        <v>0</v>
      </c>
      <c r="AX296" s="217">
        <f>[2]DB!$AV$271</f>
        <v>0</v>
      </c>
      <c r="AY296" s="217">
        <f>[2]DB!$AW$271</f>
        <v>0</v>
      </c>
      <c r="AZ296" s="217">
        <f>[2]DB!$AX$271</f>
        <v>0</v>
      </c>
      <c r="BA296" s="217">
        <f>[2]DB!$AY$271</f>
        <v>0</v>
      </c>
      <c r="BB296" s="217">
        <f>[2]DB!$AZ$271</f>
        <v>0</v>
      </c>
      <c r="BC296" s="217" t="str">
        <f>[2]DB!$BA$271</f>
        <v>s</v>
      </c>
      <c r="BD296" s="217" t="str">
        <f>[2]DB!$BB$271</f>
        <v>s</v>
      </c>
      <c r="BE296" s="217" t="str">
        <f>[2]DB!$BC$271</f>
        <v>s</v>
      </c>
      <c r="BF296" s="217" t="str">
        <f>[2]DB!$BD$271</f>
        <v>s</v>
      </c>
      <c r="BG296" s="217">
        <f>[2]DB!$BE$271</f>
        <v>0</v>
      </c>
      <c r="BH296" s="217" t="str">
        <f>[2]DB!$BF$271</f>
        <v>s</v>
      </c>
      <c r="BI296" s="217" t="str">
        <f>[2]DB!$BG$271</f>
        <v>s</v>
      </c>
      <c r="BJ296" s="217" t="str">
        <f>[2]DB!$BH$271</f>
        <v>s</v>
      </c>
      <c r="BK296" s="217">
        <f>[2]DB!$BI$271</f>
        <v>0</v>
      </c>
      <c r="BL296" s="217" t="str">
        <f>[2]DB!$BJ$271</f>
        <v>s</v>
      </c>
      <c r="BM296" s="217" t="str">
        <f>[2]DB!$BK$271</f>
        <v>s</v>
      </c>
      <c r="BN296" s="217" t="str">
        <f>[2]DB!$BL$271</f>
        <v>s</v>
      </c>
      <c r="BO296" s="217">
        <f>[2]DB!$BM$271</f>
        <v>0</v>
      </c>
      <c r="BP296" s="217" t="str">
        <f>[2]DB!$BN$271</f>
        <v>s</v>
      </c>
      <c r="BQ296" s="217" t="str">
        <f>[2]DB!$BO$271</f>
        <v>s</v>
      </c>
      <c r="BR296" s="217" t="str">
        <f>[2]DB!$BP$271</f>
        <v>s</v>
      </c>
      <c r="BS296" s="217">
        <f>[2]DB!$BQ$271</f>
        <v>0</v>
      </c>
      <c r="BT296" s="217" t="str">
        <f>[2]DB!$BR$271</f>
        <v>c</v>
      </c>
      <c r="BU296" s="217" t="str">
        <f>[2]DB!$BS$271</f>
        <v>c</v>
      </c>
      <c r="BV296" s="217" t="str">
        <f>[2]DB!$BT$271</f>
        <v>c</v>
      </c>
      <c r="BW296" s="217" t="str">
        <f>[2]DB!$BU$271</f>
        <v>c</v>
      </c>
      <c r="BX296" s="217" t="str">
        <f>[2]DB!$BV$271</f>
        <v>c</v>
      </c>
      <c r="BY296" s="217" t="str">
        <f>[2]DB!$BW$271</f>
        <v>c</v>
      </c>
      <c r="BZ296" s="217" t="str">
        <f>[2]DB!$BX$271</f>
        <v>c</v>
      </c>
      <c r="CA296" s="217" t="str">
        <f>[2]DB!$BY$271</f>
        <v>c</v>
      </c>
      <c r="CB296" s="217" t="str">
        <f>[2]DB!$BZ$271</f>
        <v>c</v>
      </c>
      <c r="CC296" s="217" t="str">
        <f>[2]DB!$CA$271</f>
        <v>c</v>
      </c>
      <c r="CD296" s="217" t="str">
        <f>[2]DB!$CB$271</f>
        <v>c</v>
      </c>
      <c r="CE296" s="217" t="str">
        <f>[2]DB!$CC$271</f>
        <v>c</v>
      </c>
      <c r="CF296" s="217" t="str">
        <f>[2]DB!$CD$271</f>
        <v>c</v>
      </c>
      <c r="CG296" s="217" t="str">
        <f>[2]DB!$CE$271</f>
        <v>c</v>
      </c>
      <c r="CH296" s="217" t="str">
        <f>[2]DB!$CF$271</f>
        <v>c</v>
      </c>
      <c r="CI296" s="217" t="str">
        <f>[2]DB!$CG$271</f>
        <v>c</v>
      </c>
      <c r="CJ296" s="217">
        <f>[2]DB!$CH$271</f>
        <v>0</v>
      </c>
      <c r="CK296" s="217">
        <f>[2]DB!$CI$271</f>
        <v>0</v>
      </c>
      <c r="CL296" s="217">
        <f>[2]DB!$CJ$271</f>
        <v>0</v>
      </c>
      <c r="CM296" s="217">
        <f>[2]DB!$CK$271</f>
        <v>0</v>
      </c>
      <c r="CN296" s="217">
        <f>[2]DB!$CL$271</f>
        <v>0</v>
      </c>
      <c r="CO296" s="217">
        <f>[2]DB!$CM$271</f>
        <v>0</v>
      </c>
      <c r="CP296" s="217">
        <f>[2]DB!$CN$271</f>
        <v>0</v>
      </c>
      <c r="CQ296" s="217">
        <f>[2]DB!$CO$271</f>
        <v>0</v>
      </c>
      <c r="CR296" s="217">
        <f>[2]DB!$CP$271</f>
        <v>0</v>
      </c>
      <c r="CS296" s="217">
        <f>[2]DB!$CQ$271</f>
        <v>0</v>
      </c>
      <c r="CT296" s="217">
        <f>[2]DB!$CR$271</f>
        <v>0</v>
      </c>
      <c r="CU296" s="217">
        <f>[2]DB!$CS$271</f>
        <v>0</v>
      </c>
      <c r="CV296" s="217">
        <f>[2]DB!$CT$271</f>
        <v>0</v>
      </c>
      <c r="CW296" s="217">
        <f>[2]DB!$CU$271</f>
        <v>0</v>
      </c>
      <c r="CX296" s="217">
        <f>[2]DB!$CV$271</f>
        <v>0</v>
      </c>
      <c r="CY296" s="218">
        <f>[2]DB!$CW$271</f>
        <v>0</v>
      </c>
      <c r="CZ296" s="219"/>
      <c r="DA296" s="200"/>
      <c r="DB296" s="192"/>
    </row>
    <row r="297" spans="2:106 2793:2983" ht="20.100000000000001" customHeight="1" x14ac:dyDescent="0.25">
      <c r="B297" s="168"/>
      <c r="C297" s="783"/>
      <c r="D297" s="787" t="s">
        <v>82</v>
      </c>
      <c r="E297" s="791"/>
      <c r="F297" s="184" t="s">
        <v>83</v>
      </c>
      <c r="G297" s="156">
        <f>[2]DB!$E$272</f>
        <v>0</v>
      </c>
      <c r="H297" s="162">
        <f>[2]DB!$F$272</f>
        <v>0</v>
      </c>
      <c r="I297" s="163">
        <f>[2]DB!$G$272</f>
        <v>0</v>
      </c>
      <c r="J297" s="163">
        <f>[2]DB!$H$272</f>
        <v>0</v>
      </c>
      <c r="K297" s="163">
        <f>[2]DB!$I$272</f>
        <v>0</v>
      </c>
      <c r="L297" s="163">
        <f>[2]DB!$J$272</f>
        <v>0</v>
      </c>
      <c r="M297" s="163">
        <f>[2]DB!$K$272</f>
        <v>0</v>
      </c>
      <c r="N297" s="163">
        <f>[2]DB!$L$272</f>
        <v>0</v>
      </c>
      <c r="O297" s="163">
        <f>[2]DB!$M$272</f>
        <v>0</v>
      </c>
      <c r="P297" s="163">
        <f>[2]DB!$N$272</f>
        <v>0</v>
      </c>
      <c r="Q297" s="163">
        <f>[2]DB!$O$272</f>
        <v>0</v>
      </c>
      <c r="R297" s="163">
        <f>[2]DB!$P$272</f>
        <v>0</v>
      </c>
      <c r="S297" s="163" t="str">
        <f>[2]DB!$Q$272</f>
        <v>r</v>
      </c>
      <c r="T297" s="163" t="str">
        <f>[2]DB!$R$272</f>
        <v>r</v>
      </c>
      <c r="U297" s="163" t="str">
        <f>[2]DB!$S$272</f>
        <v>r</v>
      </c>
      <c r="V297" s="163" t="str">
        <f>[2]DB!$T$272</f>
        <v>r</v>
      </c>
      <c r="W297" s="163" t="str">
        <f>[2]DB!$U$272</f>
        <v>r</v>
      </c>
      <c r="X297" s="163" t="str">
        <f>[2]DB!$V$272</f>
        <v>r</v>
      </c>
      <c r="Y297" s="163" t="str">
        <f>[2]DB!$W$272</f>
        <v>r</v>
      </c>
      <c r="Z297" s="163" t="str">
        <f>[2]DB!$X$272</f>
        <v>r</v>
      </c>
      <c r="AA297" s="163" t="str">
        <f>[2]DB!$Y$272</f>
        <v>r</v>
      </c>
      <c r="AB297" s="163" t="str">
        <f>[2]DB!$Z$272</f>
        <v>r</v>
      </c>
      <c r="AC297" s="163" t="str">
        <f>[2]DB!$AA$272</f>
        <v>r</v>
      </c>
      <c r="AD297" s="163" t="str">
        <f>[2]DB!$AB$272</f>
        <v>r</v>
      </c>
      <c r="AE297" s="163" t="str">
        <f>[2]DB!$AC$272</f>
        <v>r</v>
      </c>
      <c r="AF297" s="163" t="str">
        <f>[2]DB!$AD$272</f>
        <v>r</v>
      </c>
      <c r="AG297" s="163" t="str">
        <f>[2]DB!$AE$272</f>
        <v>r</v>
      </c>
      <c r="AH297" s="163" t="str">
        <f>[2]DB!$AF$272</f>
        <v>r</v>
      </c>
      <c r="AI297" s="163" t="str">
        <f>[2]DB!$AG$272</f>
        <v>r</v>
      </c>
      <c r="AJ297" s="163" t="str">
        <f>[2]DB!$AH$272</f>
        <v>r</v>
      </c>
      <c r="AK297" s="163" t="str">
        <f>[2]DB!$AI$272</f>
        <v>r</v>
      </c>
      <c r="AL297" s="163" t="str">
        <f>[2]DB!$AJ$272</f>
        <v>r</v>
      </c>
      <c r="AM297" s="163" t="str">
        <f>[2]DB!$AK$272</f>
        <v>r</v>
      </c>
      <c r="AN297" s="163" t="str">
        <f>[2]DB!$AL$272</f>
        <v>r</v>
      </c>
      <c r="AO297" s="163" t="str">
        <f>[2]DB!$AM$272</f>
        <v>r</v>
      </c>
      <c r="AP297" s="163">
        <f>[2]DB!$AN$272</f>
        <v>0</v>
      </c>
      <c r="AQ297" s="163">
        <f>[2]DB!$AO$272</f>
        <v>0</v>
      </c>
      <c r="AR297" s="163" t="str">
        <f>[2]DB!$AP$272</f>
        <v>ca</v>
      </c>
      <c r="AS297" s="163" t="str">
        <f>[2]DB!$AQ$272</f>
        <v>ca</v>
      </c>
      <c r="AT297" s="163" t="str">
        <f>[2]DB!$AR$272</f>
        <v>ca</v>
      </c>
      <c r="AU297" s="163" t="str">
        <f>[2]DB!$AS$272</f>
        <v>ca</v>
      </c>
      <c r="AV297" s="163" t="str">
        <f>[2]DB!$AT$272</f>
        <v>ca</v>
      </c>
      <c r="AW297" s="163" t="str">
        <f>[2]DB!$AU$272</f>
        <v>ca</v>
      </c>
      <c r="AX297" s="163" t="str">
        <f>[2]DB!$AV$272</f>
        <v>ca</v>
      </c>
      <c r="AY297" s="163" t="str">
        <f>[2]DB!$AW$272</f>
        <v>ca</v>
      </c>
      <c r="AZ297" s="163" t="str">
        <f>[2]DB!$AX$272</f>
        <v>ca</v>
      </c>
      <c r="BA297" s="163" t="str">
        <f>[2]DB!$AY$272</f>
        <v>ca</v>
      </c>
      <c r="BB297" s="163" t="str">
        <f>[2]DB!$AZ$272</f>
        <v>ca</v>
      </c>
      <c r="BC297" s="163" t="str">
        <f>[2]DB!$BA$272</f>
        <v>ca</v>
      </c>
      <c r="BD297" s="163" t="str">
        <f>[2]DB!$BB$272</f>
        <v>ca</v>
      </c>
      <c r="BE297" s="163" t="str">
        <f>[2]DB!$BC$272</f>
        <v>ca</v>
      </c>
      <c r="BF297" s="163" t="str">
        <f>[2]DB!$BD$272</f>
        <v>ca</v>
      </c>
      <c r="BG297" s="163" t="str">
        <f>[2]DB!$BE$272</f>
        <v>ca</v>
      </c>
      <c r="BH297" s="163" t="str">
        <f>[2]DB!$BF$272</f>
        <v>ca</v>
      </c>
      <c r="BI297" s="163" t="str">
        <f>[2]DB!$BG$272</f>
        <v>ca</v>
      </c>
      <c r="BJ297" s="163" t="str">
        <f>[2]DB!$BH$272</f>
        <v>ca</v>
      </c>
      <c r="BK297" s="163" t="str">
        <f>[2]DB!$BI$272</f>
        <v>ca</v>
      </c>
      <c r="BL297" s="163" t="str">
        <f>[2]DB!$BJ$272</f>
        <v>ca</v>
      </c>
      <c r="BM297" s="163" t="str">
        <f>[2]DB!$BK$272</f>
        <v>ca</v>
      </c>
      <c r="BN297" s="163" t="str">
        <f>[2]DB!$BL$272</f>
        <v>ca</v>
      </c>
      <c r="BO297" s="163" t="str">
        <f>[2]DB!$BM$272</f>
        <v>ca</v>
      </c>
      <c r="BP297" s="163">
        <f>[2]DB!$BN$272</f>
        <v>0</v>
      </c>
      <c r="BQ297" s="163">
        <f>[2]DB!$BO$272</f>
        <v>0</v>
      </c>
      <c r="BR297" s="163">
        <f>[2]DB!$BP$272</f>
        <v>0</v>
      </c>
      <c r="BS297" s="163">
        <f>[2]DB!$BQ$272</f>
        <v>0</v>
      </c>
      <c r="BT297" s="163">
        <f>[2]DB!$BR$272</f>
        <v>0</v>
      </c>
      <c r="BU297" s="163">
        <f>[2]DB!$BS$272</f>
        <v>0</v>
      </c>
      <c r="BV297" s="163">
        <f>[2]DB!$BT$272</f>
        <v>0</v>
      </c>
      <c r="BW297" s="163">
        <f>[2]DB!$BU$272</f>
        <v>0</v>
      </c>
      <c r="BX297" s="163">
        <f>[2]DB!$BV$272</f>
        <v>0</v>
      </c>
      <c r="BY297" s="163">
        <f>[2]DB!$BW$272</f>
        <v>0</v>
      </c>
      <c r="BZ297" s="163">
        <f>[2]DB!$BX$272</f>
        <v>0</v>
      </c>
      <c r="CA297" s="163">
        <f>[2]DB!$BY$272</f>
        <v>0</v>
      </c>
      <c r="CB297" s="163">
        <f>[2]DB!$BZ$272</f>
        <v>0</v>
      </c>
      <c r="CC297" s="163">
        <f>[2]DB!$CA$272</f>
        <v>0</v>
      </c>
      <c r="CD297" s="163">
        <f>[2]DB!$CB$272</f>
        <v>0</v>
      </c>
      <c r="CE297" s="163">
        <f>[2]DB!$CC$272</f>
        <v>0</v>
      </c>
      <c r="CF297" s="163">
        <f>[2]DB!$CD$272</f>
        <v>0</v>
      </c>
      <c r="CG297" s="163">
        <f>[2]DB!$CE$272</f>
        <v>0</v>
      </c>
      <c r="CH297" s="163">
        <f>[2]DB!$CF$272</f>
        <v>0</v>
      </c>
      <c r="CI297" s="163">
        <f>[2]DB!$CG$272</f>
        <v>0</v>
      </c>
      <c r="CJ297" s="163">
        <f>[2]DB!$CH$272</f>
        <v>0</v>
      </c>
      <c r="CK297" s="163">
        <f>[2]DB!$CI$272</f>
        <v>0</v>
      </c>
      <c r="CL297" s="163">
        <f>[2]DB!$CJ$272</f>
        <v>0</v>
      </c>
      <c r="CM297" s="163">
        <f>[2]DB!$CK$272</f>
        <v>0</v>
      </c>
      <c r="CN297" s="163">
        <f>[2]DB!$CL$272</f>
        <v>0</v>
      </c>
      <c r="CO297" s="163">
        <f>[2]DB!$CM$272</f>
        <v>0</v>
      </c>
      <c r="CP297" s="163">
        <f>[2]DB!$CN$272</f>
        <v>0</v>
      </c>
      <c r="CQ297" s="163">
        <f>[2]DB!$CO$272</f>
        <v>0</v>
      </c>
      <c r="CR297" s="163">
        <f>[2]DB!$CP$272</f>
        <v>0</v>
      </c>
      <c r="CS297" s="163">
        <f>[2]DB!$CQ$272</f>
        <v>0</v>
      </c>
      <c r="CT297" s="163">
        <f>[2]DB!$CR$272</f>
        <v>0</v>
      </c>
      <c r="CU297" s="163">
        <f>[2]DB!$CS$272</f>
        <v>0</v>
      </c>
      <c r="CV297" s="163">
        <f>[2]DB!$CT$272</f>
        <v>0</v>
      </c>
      <c r="CW297" s="163">
        <f>[2]DB!$CU$272</f>
        <v>0</v>
      </c>
      <c r="CX297" s="163">
        <f>[2]DB!$CV$272</f>
        <v>0</v>
      </c>
      <c r="CY297" s="169">
        <f>[2]DB!$CW$272</f>
        <v>0</v>
      </c>
      <c r="CZ297" s="174"/>
      <c r="DA297" s="200"/>
      <c r="DB297" s="192"/>
    </row>
    <row r="298" spans="2:106 2793:2983" ht="20.100000000000001" customHeight="1" thickBot="1" x14ac:dyDescent="0.3">
      <c r="B298" s="168"/>
      <c r="C298" s="784"/>
      <c r="D298" s="792"/>
      <c r="E298" s="793"/>
      <c r="F298" s="187" t="s">
        <v>84</v>
      </c>
      <c r="G298" s="188">
        <f>[2]DB!$E$273</f>
        <v>0</v>
      </c>
      <c r="H298" s="178" t="str">
        <f>[2]DB!$F$273</f>
        <v>ca</v>
      </c>
      <c r="I298" s="178" t="str">
        <f>[2]DB!$G$273</f>
        <v>ca</v>
      </c>
      <c r="J298" s="178" t="str">
        <f>[2]DB!$H$273</f>
        <v>ca</v>
      </c>
      <c r="K298" s="178" t="str">
        <f>[2]DB!$I$273</f>
        <v>ca</v>
      </c>
      <c r="L298" s="178" t="str">
        <f>[2]DB!$J$273</f>
        <v>ca</v>
      </c>
      <c r="M298" s="178" t="str">
        <f>[2]DB!$K$273</f>
        <v>ca</v>
      </c>
      <c r="N298" s="178" t="str">
        <f>[2]DB!$L$273</f>
        <v>ca</v>
      </c>
      <c r="O298" s="178" t="str">
        <f>[2]DB!$M$273</f>
        <v>ca</v>
      </c>
      <c r="P298" s="178" t="str">
        <f>[2]DB!$N$273</f>
        <v>ca</v>
      </c>
      <c r="Q298" s="178" t="str">
        <f>[2]DB!$O$273</f>
        <v>ca</v>
      </c>
      <c r="R298" s="178" t="str">
        <f>[2]DB!$P$273</f>
        <v>ca</v>
      </c>
      <c r="S298" s="178" t="str">
        <f>[2]DB!$Q$273</f>
        <v>ca</v>
      </c>
      <c r="T298" s="178" t="str">
        <f>[2]DB!$R$273</f>
        <v>ca</v>
      </c>
      <c r="U298" s="178" t="str">
        <f>[2]DB!$S$273</f>
        <v>ca</v>
      </c>
      <c r="V298" s="178">
        <f>[2]DB!$T$273</f>
        <v>0</v>
      </c>
      <c r="W298" s="178">
        <f>[2]DB!$U$273</f>
        <v>0</v>
      </c>
      <c r="X298" s="178">
        <f>[2]DB!$V$273</f>
        <v>0</v>
      </c>
      <c r="Y298" s="178">
        <f>[2]DB!$W$273</f>
        <v>0</v>
      </c>
      <c r="Z298" s="178">
        <f>[2]DB!$X$273</f>
        <v>0</v>
      </c>
      <c r="AA298" s="178">
        <f>[2]DB!$Y$273</f>
        <v>0</v>
      </c>
      <c r="AB298" s="178">
        <f>[2]DB!$Z$273</f>
        <v>0</v>
      </c>
      <c r="AC298" s="178">
        <f>[2]DB!$AA$273</f>
        <v>0</v>
      </c>
      <c r="AD298" s="178">
        <f>[2]DB!$AB$273</f>
        <v>0</v>
      </c>
      <c r="AE298" s="178">
        <f>[2]DB!$AC$273</f>
        <v>0</v>
      </c>
      <c r="AF298" s="178">
        <f>[2]DB!$AD$273</f>
        <v>0</v>
      </c>
      <c r="AG298" s="178">
        <f>[2]DB!$AE$273</f>
        <v>0</v>
      </c>
      <c r="AH298" s="178">
        <f>[2]DB!$AF$273</f>
        <v>0</v>
      </c>
      <c r="AI298" s="178">
        <f>[2]DB!$AG$273</f>
        <v>0</v>
      </c>
      <c r="AJ298" s="178">
        <f>[2]DB!$AH$273</f>
        <v>0</v>
      </c>
      <c r="AK298" s="178">
        <f>[2]DB!$AI$273</f>
        <v>0</v>
      </c>
      <c r="AL298" s="178">
        <f>[2]DB!$AJ$273</f>
        <v>0</v>
      </c>
      <c r="AM298" s="178">
        <f>[2]DB!$AK$273</f>
        <v>0</v>
      </c>
      <c r="AN298" s="178">
        <f>[2]DB!$AL$273</f>
        <v>0</v>
      </c>
      <c r="AO298" s="178">
        <f>[2]DB!$AM$273</f>
        <v>0</v>
      </c>
      <c r="AP298" s="178">
        <f>[2]DB!$AN$273</f>
        <v>0</v>
      </c>
      <c r="AQ298" s="178">
        <f>[2]DB!$AO$273</f>
        <v>0</v>
      </c>
      <c r="AR298" s="178">
        <f>[2]DB!$AP$273</f>
        <v>0</v>
      </c>
      <c r="AS298" s="178">
        <f>[2]DB!$AQ$273</f>
        <v>0</v>
      </c>
      <c r="AT298" s="178">
        <f>[2]DB!$AR$273</f>
        <v>0</v>
      </c>
      <c r="AU298" s="178">
        <f>[2]DB!$AS$273</f>
        <v>0</v>
      </c>
      <c r="AV298" s="178">
        <f>[2]DB!$AT$273</f>
        <v>0</v>
      </c>
      <c r="AW298" s="178">
        <f>[2]DB!$AU$273</f>
        <v>0</v>
      </c>
      <c r="AX298" s="178">
        <f>[2]DB!$AV$273</f>
        <v>0</v>
      </c>
      <c r="AY298" s="178">
        <f>[2]DB!$AW$273</f>
        <v>0</v>
      </c>
      <c r="AZ298" s="178">
        <f>[2]DB!$AX$273</f>
        <v>0</v>
      </c>
      <c r="BA298" s="178">
        <f>[2]DB!$AY$273</f>
        <v>0</v>
      </c>
      <c r="BB298" s="178">
        <f>[2]DB!$AZ$273</f>
        <v>0</v>
      </c>
      <c r="BC298" s="178">
        <f>[2]DB!$BA$273</f>
        <v>0</v>
      </c>
      <c r="BD298" s="178">
        <f>[2]DB!$BB$273</f>
        <v>0</v>
      </c>
      <c r="BE298" s="178" t="str">
        <f>[2]DB!$BC$273</f>
        <v>r</v>
      </c>
      <c r="BF298" s="178" t="str">
        <f>[2]DB!$BD$273</f>
        <v>r</v>
      </c>
      <c r="BG298" s="178" t="str">
        <f>[2]DB!$BE$273</f>
        <v>r</v>
      </c>
      <c r="BH298" s="178" t="str">
        <f>[2]DB!$BF$273</f>
        <v>r</v>
      </c>
      <c r="BI298" s="178" t="str">
        <f>[2]DB!$BG$273</f>
        <v>r</v>
      </c>
      <c r="BJ298" s="178" t="str">
        <f>[2]DB!$BH$273</f>
        <v>r</v>
      </c>
      <c r="BK298" s="178" t="str">
        <f>[2]DB!$BI$273</f>
        <v>r</v>
      </c>
      <c r="BL298" s="178" t="str">
        <f>[2]DB!$BJ$273</f>
        <v>r</v>
      </c>
      <c r="BM298" s="178" t="str">
        <f>[2]DB!$BK$273</f>
        <v>r</v>
      </c>
      <c r="BN298" s="178" t="str">
        <f>[2]DB!$BL$273</f>
        <v>r</v>
      </c>
      <c r="BO298" s="178" t="str">
        <f>[2]DB!$BM$273</f>
        <v>r</v>
      </c>
      <c r="BP298" s="178" t="str">
        <f>[2]DB!$BN$273</f>
        <v>r</v>
      </c>
      <c r="BQ298" s="178" t="str">
        <f>[2]DB!$BO$273</f>
        <v>r</v>
      </c>
      <c r="BR298" s="178" t="str">
        <f>[2]DB!$BP$273</f>
        <v>r</v>
      </c>
      <c r="BS298" s="178" t="str">
        <f>[2]DB!$BQ$273</f>
        <v>r</v>
      </c>
      <c r="BT298" s="178" t="str">
        <f>[2]DB!$BR$273</f>
        <v>r</v>
      </c>
      <c r="BU298" s="178" t="str">
        <f>[2]DB!$BS$273</f>
        <v>r</v>
      </c>
      <c r="BV298" s="178" t="str">
        <f>[2]DB!$BT$273</f>
        <v>r</v>
      </c>
      <c r="BW298" s="178" t="str">
        <f>[2]DB!$BU$273</f>
        <v>r</v>
      </c>
      <c r="BX298" s="178" t="str">
        <f>[2]DB!$BV$273</f>
        <v>r</v>
      </c>
      <c r="BY298" s="178" t="str">
        <f>[2]DB!$BW$273</f>
        <v>r</v>
      </c>
      <c r="BZ298" s="178" t="str">
        <f>[2]DB!$BX$273</f>
        <v>r</v>
      </c>
      <c r="CA298" s="178" t="str">
        <f>[2]DB!$BY$273</f>
        <v>r</v>
      </c>
      <c r="CB298" s="178">
        <f>[2]DB!$BZ$273</f>
        <v>0</v>
      </c>
      <c r="CC298" s="178">
        <f>[2]DB!$CA$273</f>
        <v>0</v>
      </c>
      <c r="CD298" s="178" t="str">
        <f>[2]DB!$CB$273</f>
        <v>ca</v>
      </c>
      <c r="CE298" s="178" t="str">
        <f>[2]DB!$CC$273</f>
        <v>ca</v>
      </c>
      <c r="CF298" s="178" t="str">
        <f>[2]DB!$CD$273</f>
        <v>ca</v>
      </c>
      <c r="CG298" s="178" t="str">
        <f>[2]DB!$CE$273</f>
        <v>ca</v>
      </c>
      <c r="CH298" s="178" t="str">
        <f>[2]DB!$CF$273</f>
        <v>ca</v>
      </c>
      <c r="CI298" s="178" t="str">
        <f>[2]DB!$CG$273</f>
        <v>ca</v>
      </c>
      <c r="CJ298" s="178" t="str">
        <f>[2]DB!$CH$273</f>
        <v>ca</v>
      </c>
      <c r="CK298" s="178" t="str">
        <f>[2]DB!$CI$273</f>
        <v>ca</v>
      </c>
      <c r="CL298" s="178" t="str">
        <f>[2]DB!$CJ$273</f>
        <v>ca</v>
      </c>
      <c r="CM298" s="178" t="str">
        <f>[2]DB!$CK$273</f>
        <v>ca</v>
      </c>
      <c r="CN298" s="178" t="str">
        <f>[2]DB!$CL$273</f>
        <v>ca</v>
      </c>
      <c r="CO298" s="178" t="str">
        <f>[2]DB!$CM$273</f>
        <v>ca</v>
      </c>
      <c r="CP298" s="178" t="str">
        <f>[2]DB!$CN$273</f>
        <v>ca</v>
      </c>
      <c r="CQ298" s="178" t="str">
        <f>[2]DB!$CO$273</f>
        <v>ca</v>
      </c>
      <c r="CR298" s="178" t="str">
        <f>[2]DB!$CP$273</f>
        <v>ca</v>
      </c>
      <c r="CS298" s="178" t="str">
        <f>[2]DB!$CQ$273</f>
        <v>ca</v>
      </c>
      <c r="CT298" s="178" t="str">
        <f>[2]DB!$CR$273</f>
        <v>ca</v>
      </c>
      <c r="CU298" s="178" t="str">
        <f>[2]DB!$CS$273</f>
        <v>ca</v>
      </c>
      <c r="CV298" s="178" t="str">
        <f>[2]DB!$CT$273</f>
        <v>ca</v>
      </c>
      <c r="CW298" s="178" t="str">
        <f>[2]DB!$CU$273</f>
        <v>ca</v>
      </c>
      <c r="CX298" s="178" t="str">
        <f>[2]DB!$CV$273</f>
        <v>ca</v>
      </c>
      <c r="CY298" s="179" t="str">
        <f>[2]DB!$CW$273</f>
        <v>ca</v>
      </c>
      <c r="CZ298" s="180"/>
      <c r="DA298" s="200"/>
      <c r="DB298" s="192"/>
    </row>
    <row r="299" spans="2:106 2793:2983" ht="20.100000000000001" customHeight="1" x14ac:dyDescent="0.25">
      <c r="B299" s="168"/>
      <c r="C299" s="782">
        <v>31</v>
      </c>
      <c r="D299" s="796" t="s">
        <v>237</v>
      </c>
      <c r="E299" s="797"/>
      <c r="F299" s="189" t="s">
        <v>89</v>
      </c>
      <c r="G299" s="190" t="s">
        <v>91</v>
      </c>
      <c r="H299" s="794">
        <f>[2]DB!$F$274</f>
        <v>115</v>
      </c>
      <c r="I299" s="755"/>
      <c r="J299" s="755">
        <f>[2]DB!$H$274</f>
        <v>115</v>
      </c>
      <c r="K299" s="755"/>
      <c r="L299" s="755">
        <f>[2]DB!$J$274</f>
        <v>115</v>
      </c>
      <c r="M299" s="755"/>
      <c r="N299" s="755">
        <f>[2]DB!$L$274</f>
        <v>115</v>
      </c>
      <c r="O299" s="755"/>
      <c r="P299" s="755">
        <f>[2]DB!$N$274</f>
        <v>115</v>
      </c>
      <c r="Q299" s="755"/>
      <c r="R299" s="755">
        <f>[2]DB!$P$274</f>
        <v>115</v>
      </c>
      <c r="S299" s="755"/>
      <c r="T299" s="755">
        <f>[2]DB!$R$274</f>
        <v>115</v>
      </c>
      <c r="U299" s="755"/>
      <c r="V299" s="755">
        <f>[2]DB!$T$274</f>
        <v>115</v>
      </c>
      <c r="W299" s="755"/>
      <c r="X299" s="755">
        <f>[2]DB!$V$274</f>
        <v>115</v>
      </c>
      <c r="Y299" s="755"/>
      <c r="Z299" s="755">
        <f>[2]DB!$X$274</f>
        <v>115</v>
      </c>
      <c r="AA299" s="755"/>
      <c r="AB299" s="755">
        <f>[2]DB!$Z$274</f>
        <v>115</v>
      </c>
      <c r="AC299" s="755"/>
      <c r="AD299" s="755">
        <f>[2]DB!$AB$274</f>
        <v>115</v>
      </c>
      <c r="AE299" s="755"/>
      <c r="AF299" s="755">
        <f>[2]DB!$AD$274</f>
        <v>115</v>
      </c>
      <c r="AG299" s="755"/>
      <c r="AH299" s="755">
        <f>[2]DB!$AF$274</f>
        <v>115</v>
      </c>
      <c r="AI299" s="755"/>
      <c r="AJ299" s="755">
        <f>[2]DB!$AH$274</f>
        <v>115</v>
      </c>
      <c r="AK299" s="755"/>
      <c r="AL299" s="755">
        <f>[2]DB!$AJ$274</f>
        <v>115</v>
      </c>
      <c r="AM299" s="755"/>
      <c r="AN299" s="755">
        <f>[2]DB!$AL$274</f>
        <v>115</v>
      </c>
      <c r="AO299" s="755"/>
      <c r="AP299" s="755">
        <f>[2]DB!$AN$274</f>
        <v>115</v>
      </c>
      <c r="AQ299" s="755"/>
      <c r="AR299" s="755">
        <f>[2]DB!$AP$274</f>
        <v>115</v>
      </c>
      <c r="AS299" s="755"/>
      <c r="AT299" s="755">
        <f>[2]DB!$AR$274</f>
        <v>115</v>
      </c>
      <c r="AU299" s="755"/>
      <c r="AV299" s="755">
        <f>[2]DB!$AT$274</f>
        <v>115</v>
      </c>
      <c r="AW299" s="755"/>
      <c r="AX299" s="755">
        <f>[2]DB!$AV$274</f>
        <v>115</v>
      </c>
      <c r="AY299" s="755"/>
      <c r="AZ299" s="755">
        <f>[2]DB!$AX$274</f>
        <v>115</v>
      </c>
      <c r="BA299" s="755"/>
      <c r="BB299" s="755">
        <f>[2]DB!$AZ$274</f>
        <v>115</v>
      </c>
      <c r="BC299" s="755"/>
      <c r="BD299" s="755">
        <f>[2]DB!$BB$274</f>
        <v>115</v>
      </c>
      <c r="BE299" s="755"/>
      <c r="BF299" s="755">
        <f>[2]DB!$BD$274</f>
        <v>115</v>
      </c>
      <c r="BG299" s="755"/>
      <c r="BH299" s="755">
        <f>[2]DB!$BF$274</f>
        <v>115</v>
      </c>
      <c r="BI299" s="755"/>
      <c r="BJ299" s="755">
        <f>[2]DB!$BH$274</f>
        <v>115</v>
      </c>
      <c r="BK299" s="755"/>
      <c r="BL299" s="755">
        <f>[2]DB!$BJ$274</f>
        <v>115</v>
      </c>
      <c r="BM299" s="755"/>
      <c r="BN299" s="755">
        <f>[2]DB!$BL$274</f>
        <v>115</v>
      </c>
      <c r="BO299" s="755"/>
      <c r="BP299" s="755">
        <f>[2]DB!$BN$274</f>
        <v>115</v>
      </c>
      <c r="BQ299" s="755"/>
      <c r="BR299" s="755">
        <f>[2]DB!$BP$274</f>
        <v>115</v>
      </c>
      <c r="BS299" s="755"/>
      <c r="BT299" s="755">
        <f>[2]DB!$BR$274</f>
        <v>115</v>
      </c>
      <c r="BU299" s="755"/>
      <c r="BV299" s="755">
        <f>[2]DB!$BT$274</f>
        <v>115</v>
      </c>
      <c r="BW299" s="755"/>
      <c r="BX299" s="755">
        <f>[2]DB!$BV$274</f>
        <v>115</v>
      </c>
      <c r="BY299" s="755"/>
      <c r="BZ299" s="755">
        <f>[2]DB!$BX$274</f>
        <v>115</v>
      </c>
      <c r="CA299" s="755"/>
      <c r="CB299" s="755">
        <f>[2]DB!$BZ$274</f>
        <v>115</v>
      </c>
      <c r="CC299" s="755"/>
      <c r="CD299" s="755">
        <f>[2]DB!$CB$274</f>
        <v>115</v>
      </c>
      <c r="CE299" s="755"/>
      <c r="CF299" s="755">
        <f>[2]DB!$CD$274</f>
        <v>115</v>
      </c>
      <c r="CG299" s="755"/>
      <c r="CH299" s="755">
        <f>[2]DB!$CF$274</f>
        <v>115</v>
      </c>
      <c r="CI299" s="755"/>
      <c r="CJ299" s="755">
        <f>[2]DB!$CH$274</f>
        <v>115</v>
      </c>
      <c r="CK299" s="755"/>
      <c r="CL299" s="755">
        <f>[2]DB!$CJ$274</f>
        <v>115</v>
      </c>
      <c r="CM299" s="755"/>
      <c r="CN299" s="755">
        <f>[2]DB!$CL$274</f>
        <v>115</v>
      </c>
      <c r="CO299" s="755"/>
      <c r="CP299" s="755">
        <f>[2]DB!$CN$274</f>
        <v>115</v>
      </c>
      <c r="CQ299" s="755"/>
      <c r="CR299" s="755">
        <f>[2]DB!$CP$274</f>
        <v>115</v>
      </c>
      <c r="CS299" s="755"/>
      <c r="CT299" s="755">
        <f>[2]DB!$CR$274</f>
        <v>115</v>
      </c>
      <c r="CU299" s="755"/>
      <c r="CV299" s="755">
        <f>[2]DB!$CT$274</f>
        <v>115</v>
      </c>
      <c r="CW299" s="755"/>
      <c r="CX299" s="755">
        <f>[2]DB!$CV$274</f>
        <v>115</v>
      </c>
      <c r="CY299" s="781"/>
      <c r="CZ299" s="177"/>
      <c r="DA299" s="200"/>
      <c r="DB299" s="192"/>
      <c r="DGC299" s="3">
        <f>[3]DB!$DFZ$319</f>
        <v>0</v>
      </c>
      <c r="DGE299" s="3">
        <f>[3]DB!$DGB$319</f>
        <v>0</v>
      </c>
      <c r="DGG299" s="3">
        <f>[3]DB!$DGD$319</f>
        <v>0</v>
      </c>
      <c r="DGI299" s="3">
        <f>[3]DB!$DGF$319</f>
        <v>0</v>
      </c>
      <c r="DGK299" s="3">
        <f>[3]DB!$DGH$319</f>
        <v>0</v>
      </c>
      <c r="DGM299" s="3">
        <f>[3]DB!$DGJ$319</f>
        <v>0</v>
      </c>
      <c r="DGO299" s="3">
        <f>[3]DB!$DGL$319</f>
        <v>0</v>
      </c>
      <c r="DGQ299" s="3">
        <f>[3]DB!$DGN$319</f>
        <v>0</v>
      </c>
      <c r="DGS299" s="3">
        <f>[3]DB!$DGP$319</f>
        <v>0</v>
      </c>
      <c r="DGU299" s="3">
        <f>[3]DB!$DGR$319</f>
        <v>0</v>
      </c>
      <c r="DGW299" s="3">
        <f>[3]DB!$DGT$319</f>
        <v>0</v>
      </c>
      <c r="DGY299" s="3">
        <f>[3]DB!$DGV$319</f>
        <v>0</v>
      </c>
      <c r="DHA299" s="3">
        <f>[3]DB!$DGX$319</f>
        <v>0</v>
      </c>
      <c r="DHC299" s="3">
        <f>[3]DB!$DGZ$319</f>
        <v>0</v>
      </c>
      <c r="DHE299" s="3">
        <f>[3]DB!$DHB$319</f>
        <v>0</v>
      </c>
      <c r="DHG299" s="3">
        <f>[3]DB!$DHD$319</f>
        <v>0</v>
      </c>
      <c r="DHI299" s="3">
        <f>[3]DB!$DHF$319</f>
        <v>0</v>
      </c>
      <c r="DHK299" s="3">
        <f>[3]DB!$DHH$319</f>
        <v>0</v>
      </c>
      <c r="DHM299" s="3">
        <f>[3]DB!$DHJ$319</f>
        <v>0</v>
      </c>
      <c r="DHO299" s="3">
        <f>[3]DB!$DHL$319</f>
        <v>0</v>
      </c>
      <c r="DHQ299" s="3">
        <f>[3]DB!$DHN$319</f>
        <v>0</v>
      </c>
      <c r="DHS299" s="3">
        <f>[3]DB!$DHP$319</f>
        <v>0</v>
      </c>
      <c r="DHU299" s="3">
        <f>[3]DB!$DHR$319</f>
        <v>0</v>
      </c>
      <c r="DHW299" s="3">
        <f>[3]DB!$DHT$319</f>
        <v>0</v>
      </c>
      <c r="DHY299" s="3">
        <f>[3]DB!$DHV$319</f>
        <v>0</v>
      </c>
      <c r="DIA299" s="3">
        <f>[3]DB!$DHX$319</f>
        <v>0</v>
      </c>
      <c r="DIC299" s="3">
        <f>[3]DB!$DHZ$319</f>
        <v>0</v>
      </c>
      <c r="DIE299" s="3">
        <f>[3]DB!$DIB$319</f>
        <v>0</v>
      </c>
      <c r="DIG299" s="3">
        <f>[3]DB!$DID$319</f>
        <v>0</v>
      </c>
      <c r="DII299" s="3">
        <f>[3]DB!$DIF$319</f>
        <v>0</v>
      </c>
      <c r="DIK299" s="3">
        <f>[3]DB!$DIH$319</f>
        <v>0</v>
      </c>
      <c r="DIM299" s="3">
        <f>[3]DB!$DIJ$319</f>
        <v>0</v>
      </c>
      <c r="DIO299" s="3">
        <f>[3]DB!$DIL$319</f>
        <v>0</v>
      </c>
      <c r="DIQ299" s="3">
        <f>[3]DB!$DIN$319</f>
        <v>0</v>
      </c>
      <c r="DIS299" s="3">
        <f>[3]DB!$DIP$319</f>
        <v>0</v>
      </c>
      <c r="DIU299" s="3">
        <f>[3]DB!$DIR$319</f>
        <v>0</v>
      </c>
      <c r="DIW299" s="3">
        <f>[3]DB!$DIT$319</f>
        <v>0</v>
      </c>
      <c r="DIY299" s="3">
        <f>[3]DB!$DIV$319</f>
        <v>0</v>
      </c>
      <c r="DJA299" s="3">
        <f>[3]DB!$DIX$319</f>
        <v>0</v>
      </c>
      <c r="DJC299" s="3">
        <f>[3]DB!$DIZ$319</f>
        <v>0</v>
      </c>
      <c r="DJE299" s="3">
        <f>[3]DB!$DJB$319</f>
        <v>0</v>
      </c>
      <c r="DJG299" s="3">
        <f>[3]DB!$DJD$319</f>
        <v>0</v>
      </c>
      <c r="DJI299" s="3">
        <f>[3]DB!$DJF$319</f>
        <v>0</v>
      </c>
      <c r="DJK299" s="3">
        <f>[3]DB!$DJH$319</f>
        <v>0</v>
      </c>
      <c r="DJM299" s="3">
        <f>[3]DB!$DJJ$319</f>
        <v>0</v>
      </c>
      <c r="DJO299" s="3">
        <f>[3]DB!$DJL$319</f>
        <v>0</v>
      </c>
      <c r="DJQ299" s="3">
        <f>[3]DB!$DJN$319</f>
        <v>0</v>
      </c>
      <c r="DJS299" s="3">
        <f>[3]DB!$DJP$319</f>
        <v>0</v>
      </c>
    </row>
    <row r="300" spans="2:106 2793:2983" ht="20.100000000000001" customHeight="1" x14ac:dyDescent="0.25">
      <c r="B300" s="168"/>
      <c r="C300" s="783"/>
      <c r="D300" s="787"/>
      <c r="E300" s="788"/>
      <c r="F300" s="186" t="s">
        <v>90</v>
      </c>
      <c r="G300" s="153" t="s">
        <v>92</v>
      </c>
      <c r="H300" s="794">
        <f>[2]DB!$F$275</f>
        <v>1</v>
      </c>
      <c r="I300" s="755"/>
      <c r="J300" s="755">
        <f>[2]DB!$H$275</f>
        <v>0</v>
      </c>
      <c r="K300" s="755"/>
      <c r="L300" s="755">
        <f>[2]DB!$J$275</f>
        <v>0</v>
      </c>
      <c r="M300" s="755"/>
      <c r="N300" s="755">
        <f>[2]DB!$L$275</f>
        <v>1</v>
      </c>
      <c r="O300" s="755"/>
      <c r="P300" s="755">
        <f>[2]DB!$N$275</f>
        <v>0</v>
      </c>
      <c r="Q300" s="755"/>
      <c r="R300" s="755">
        <f>[2]DB!$P$275</f>
        <v>0</v>
      </c>
      <c r="S300" s="755"/>
      <c r="T300" s="755">
        <f>[2]DB!$R$275</f>
        <v>2</v>
      </c>
      <c r="U300" s="755"/>
      <c r="V300" s="755">
        <f>[2]DB!$T$275</f>
        <v>0</v>
      </c>
      <c r="W300" s="755"/>
      <c r="X300" s="755">
        <f>[2]DB!$V$275</f>
        <v>1</v>
      </c>
      <c r="Y300" s="755"/>
      <c r="Z300" s="755">
        <f>[2]DB!$X$275</f>
        <v>0</v>
      </c>
      <c r="AA300" s="755"/>
      <c r="AB300" s="755">
        <f>[2]DB!$Z$275</f>
        <v>1</v>
      </c>
      <c r="AC300" s="755"/>
      <c r="AD300" s="755">
        <f>[2]DB!$AB$275</f>
        <v>0</v>
      </c>
      <c r="AE300" s="755"/>
      <c r="AF300" s="755">
        <f>[2]DB!$AD$275</f>
        <v>1</v>
      </c>
      <c r="AG300" s="755"/>
      <c r="AH300" s="755">
        <f>[2]DB!$AF$275</f>
        <v>0</v>
      </c>
      <c r="AI300" s="755"/>
      <c r="AJ300" s="755">
        <f>[2]DB!$AH$275</f>
        <v>0</v>
      </c>
      <c r="AK300" s="755"/>
      <c r="AL300" s="755">
        <f>[2]DB!$AJ$275</f>
        <v>0</v>
      </c>
      <c r="AM300" s="755"/>
      <c r="AN300" s="755">
        <f>[2]DB!$AL$275</f>
        <v>0</v>
      </c>
      <c r="AO300" s="755"/>
      <c r="AP300" s="755">
        <f>[2]DB!$AN$275</f>
        <v>2</v>
      </c>
      <c r="AQ300" s="755"/>
      <c r="AR300" s="755">
        <f>[2]DB!$AP$275</f>
        <v>0</v>
      </c>
      <c r="AS300" s="755"/>
      <c r="AT300" s="755">
        <f>[2]DB!$AR$275</f>
        <v>1</v>
      </c>
      <c r="AU300" s="755"/>
      <c r="AV300" s="755">
        <f>[2]DB!$AT$275</f>
        <v>0</v>
      </c>
      <c r="AW300" s="755"/>
      <c r="AX300" s="755">
        <f>[2]DB!$AV$275</f>
        <v>1</v>
      </c>
      <c r="AY300" s="755"/>
      <c r="AZ300" s="755">
        <f>[2]DB!$AX$275</f>
        <v>0</v>
      </c>
      <c r="BA300" s="755"/>
      <c r="BB300" s="755">
        <f>[2]DB!$AZ$275</f>
        <v>1</v>
      </c>
      <c r="BC300" s="755"/>
      <c r="BD300" s="755">
        <f>[2]DB!$BB$275</f>
        <v>0</v>
      </c>
      <c r="BE300" s="755"/>
      <c r="BF300" s="755">
        <f>[2]DB!$BD$275</f>
        <v>0</v>
      </c>
      <c r="BG300" s="755"/>
      <c r="BH300" s="755">
        <f>[2]DB!$BF$275</f>
        <v>0</v>
      </c>
      <c r="BI300" s="755"/>
      <c r="BJ300" s="755">
        <f>[2]DB!$BH$275</f>
        <v>0</v>
      </c>
      <c r="BK300" s="755"/>
      <c r="BL300" s="755">
        <f>[2]DB!$BJ$275</f>
        <v>0</v>
      </c>
      <c r="BM300" s="755"/>
      <c r="BN300" s="755">
        <f>[2]DB!$BL$275</f>
        <v>2</v>
      </c>
      <c r="BO300" s="755"/>
      <c r="BP300" s="755">
        <f>[2]DB!$BN$275</f>
        <v>0</v>
      </c>
      <c r="BQ300" s="755"/>
      <c r="BR300" s="755">
        <f>[2]DB!$BP$275</f>
        <v>1</v>
      </c>
      <c r="BS300" s="755"/>
      <c r="BT300" s="755">
        <f>[2]DB!$BR$275</f>
        <v>0</v>
      </c>
      <c r="BU300" s="755"/>
      <c r="BV300" s="755">
        <f>[2]DB!$BT$275</f>
        <v>1</v>
      </c>
      <c r="BW300" s="755"/>
      <c r="BX300" s="755">
        <f>[2]DB!$BV$275</f>
        <v>0</v>
      </c>
      <c r="BY300" s="755"/>
      <c r="BZ300" s="755">
        <f>[2]DB!$BX$275</f>
        <v>0</v>
      </c>
      <c r="CA300" s="755"/>
      <c r="CB300" s="755">
        <f>[2]DB!$BZ$275</f>
        <v>0</v>
      </c>
      <c r="CC300" s="755"/>
      <c r="CD300" s="755">
        <f>[2]DB!$CB$275</f>
        <v>0</v>
      </c>
      <c r="CE300" s="755"/>
      <c r="CF300" s="755">
        <f>[2]DB!$CD$275</f>
        <v>2</v>
      </c>
      <c r="CG300" s="755"/>
      <c r="CH300" s="755">
        <f>[2]DB!$CF$275</f>
        <v>0</v>
      </c>
      <c r="CI300" s="755"/>
      <c r="CJ300" s="755">
        <f>[2]DB!$CH$275</f>
        <v>1</v>
      </c>
      <c r="CK300" s="755"/>
      <c r="CL300" s="755">
        <f>[2]DB!$CJ$275</f>
        <v>0</v>
      </c>
      <c r="CM300" s="755"/>
      <c r="CN300" s="755">
        <f>[2]DB!$CL$275</f>
        <v>1</v>
      </c>
      <c r="CO300" s="755"/>
      <c r="CP300" s="755">
        <f>[2]DB!$CN$275</f>
        <v>0</v>
      </c>
      <c r="CQ300" s="755"/>
      <c r="CR300" s="755">
        <f>[2]DB!$CP$275</f>
        <v>1</v>
      </c>
      <c r="CS300" s="755"/>
      <c r="CT300" s="755">
        <f>[2]DB!$CR$275</f>
        <v>0</v>
      </c>
      <c r="CU300" s="755"/>
      <c r="CV300" s="755">
        <f>[2]DB!$CT$275</f>
        <v>0</v>
      </c>
      <c r="CW300" s="755"/>
      <c r="CX300" s="755">
        <f>[2]DB!$CV$275</f>
        <v>0</v>
      </c>
      <c r="CY300" s="781"/>
      <c r="CZ300" s="173"/>
      <c r="DA300" s="200"/>
      <c r="DB300" s="192"/>
    </row>
    <row r="301" spans="2:106 2793:2983" ht="20.100000000000001" customHeight="1" thickBot="1" x14ac:dyDescent="0.3">
      <c r="B301" s="168"/>
      <c r="C301" s="783"/>
      <c r="D301" s="787"/>
      <c r="E301" s="788"/>
      <c r="F301" s="789" t="s">
        <v>88</v>
      </c>
      <c r="G301" s="790"/>
      <c r="H301" s="752" t="str">
        <f>[2]DB!$F$276</f>
        <v>Stop charge at 1100H for dispersing cone clenaing and furnace inside inspection. Duration time 15-20 mins</v>
      </c>
      <c r="I301" s="753"/>
      <c r="J301" s="753"/>
      <c r="K301" s="753"/>
      <c r="L301" s="753"/>
      <c r="M301" s="753"/>
      <c r="N301" s="753"/>
      <c r="O301" s="753"/>
      <c r="P301" s="753"/>
      <c r="Q301" s="753"/>
      <c r="R301" s="753"/>
      <c r="S301" s="753"/>
      <c r="T301" s="753"/>
      <c r="U301" s="753"/>
      <c r="V301" s="753"/>
      <c r="W301" s="753"/>
      <c r="X301" s="753"/>
      <c r="Y301" s="753"/>
      <c r="Z301" s="753"/>
      <c r="AA301" s="753"/>
      <c r="AB301" s="753"/>
      <c r="AC301" s="753"/>
      <c r="AD301" s="753"/>
      <c r="AE301" s="753"/>
      <c r="AF301" s="753"/>
      <c r="AG301" s="753"/>
      <c r="AH301" s="753"/>
      <c r="AI301" s="753"/>
      <c r="AJ301" s="753"/>
      <c r="AK301" s="753"/>
      <c r="AL301" s="753"/>
      <c r="AM301" s="753"/>
      <c r="AN301" s="753"/>
      <c r="AO301" s="753"/>
      <c r="AP301" s="753"/>
      <c r="AQ301" s="753"/>
      <c r="AR301" s="753"/>
      <c r="AS301" s="753"/>
      <c r="AT301" s="753"/>
      <c r="AU301" s="753"/>
      <c r="AV301" s="753"/>
      <c r="AW301" s="753"/>
      <c r="AX301" s="753"/>
      <c r="AY301" s="753"/>
      <c r="AZ301" s="753"/>
      <c r="BA301" s="753"/>
      <c r="BB301" s="753"/>
      <c r="BC301" s="753"/>
      <c r="BD301" s="753"/>
      <c r="BE301" s="753"/>
      <c r="BF301" s="753"/>
      <c r="BG301" s="753"/>
      <c r="BH301" s="753"/>
      <c r="BI301" s="753"/>
      <c r="BJ301" s="753"/>
      <c r="BK301" s="753"/>
      <c r="BL301" s="753"/>
      <c r="BM301" s="753"/>
      <c r="BN301" s="753"/>
      <c r="BO301" s="753"/>
      <c r="BP301" s="753"/>
      <c r="BQ301" s="753"/>
      <c r="BR301" s="753"/>
      <c r="BS301" s="753"/>
      <c r="BT301" s="753"/>
      <c r="BU301" s="753"/>
      <c r="BV301" s="753"/>
      <c r="BW301" s="753"/>
      <c r="BX301" s="753"/>
      <c r="BY301" s="753"/>
      <c r="BZ301" s="753"/>
      <c r="CA301" s="753"/>
      <c r="CB301" s="753"/>
      <c r="CC301" s="753"/>
      <c r="CD301" s="753"/>
      <c r="CE301" s="753"/>
      <c r="CF301" s="753"/>
      <c r="CG301" s="753"/>
      <c r="CH301" s="753"/>
      <c r="CI301" s="753"/>
      <c r="CJ301" s="753"/>
      <c r="CK301" s="753"/>
      <c r="CL301" s="753"/>
      <c r="CM301" s="753"/>
      <c r="CN301" s="753"/>
      <c r="CO301" s="753"/>
      <c r="CP301" s="753"/>
      <c r="CQ301" s="753"/>
      <c r="CR301" s="753"/>
      <c r="CS301" s="753"/>
      <c r="CT301" s="753"/>
      <c r="CU301" s="753"/>
      <c r="CV301" s="753"/>
      <c r="CW301" s="753"/>
      <c r="CX301" s="753"/>
      <c r="CY301" s="753"/>
      <c r="CZ301" s="754"/>
      <c r="DA301" s="200"/>
      <c r="DB301" s="192"/>
    </row>
    <row r="302" spans="2:106 2793:2983" ht="20.100000000000001" customHeight="1" x14ac:dyDescent="0.25">
      <c r="B302" s="168"/>
      <c r="C302" s="783"/>
      <c r="D302" s="787" t="s">
        <v>77</v>
      </c>
      <c r="E302" s="791"/>
      <c r="F302" s="182" t="s">
        <v>78</v>
      </c>
      <c r="G302" s="154" t="str">
        <f>[2]DB!$E$277</f>
        <v>UNDER REPAIR</v>
      </c>
      <c r="H302" s="220">
        <f>[2]DB!$F$277</f>
        <v>0</v>
      </c>
      <c r="I302" s="220">
        <f>[2]DB!$G$277</f>
        <v>0</v>
      </c>
      <c r="J302" s="220">
        <f>[2]DB!$H$277</f>
        <v>0</v>
      </c>
      <c r="K302" s="220">
        <f>[2]DB!$I$277</f>
        <v>0</v>
      </c>
      <c r="L302" s="220">
        <f>[2]DB!$J$277</f>
        <v>0</v>
      </c>
      <c r="M302" s="220">
        <f>[2]DB!$K$277</f>
        <v>0</v>
      </c>
      <c r="N302" s="220">
        <f>[2]DB!$L$277</f>
        <v>0</v>
      </c>
      <c r="O302" s="220">
        <f>[2]DB!$M$277</f>
        <v>0</v>
      </c>
      <c r="P302" s="220">
        <f>[2]DB!$N$277</f>
        <v>0</v>
      </c>
      <c r="Q302" s="220">
        <f>[2]DB!$O$277</f>
        <v>0</v>
      </c>
      <c r="R302" s="220">
        <f>[2]DB!$P$277</f>
        <v>0</v>
      </c>
      <c r="S302" s="220">
        <f>[2]DB!$Q$277</f>
        <v>0</v>
      </c>
      <c r="T302" s="220">
        <f>[2]DB!$R$277</f>
        <v>0</v>
      </c>
      <c r="U302" s="220">
        <f>[2]DB!$S$277</f>
        <v>0</v>
      </c>
      <c r="V302" s="220">
        <f>[2]DB!$T$277</f>
        <v>0</v>
      </c>
      <c r="W302" s="220">
        <f>[2]DB!$U$277</f>
        <v>0</v>
      </c>
      <c r="X302" s="220">
        <f>[2]DB!$V$277</f>
        <v>0</v>
      </c>
      <c r="Y302" s="220">
        <f>[2]DB!$W$277</f>
        <v>0</v>
      </c>
      <c r="Z302" s="220">
        <f>[2]DB!$X$277</f>
        <v>0</v>
      </c>
      <c r="AA302" s="220">
        <f>[2]DB!$Y$277</f>
        <v>0</v>
      </c>
      <c r="AB302" s="220">
        <f>[2]DB!$Z$277</f>
        <v>0</v>
      </c>
      <c r="AC302" s="220">
        <f>[2]DB!$AA$277</f>
        <v>0</v>
      </c>
      <c r="AD302" s="220">
        <f>[2]DB!$AB$277</f>
        <v>0</v>
      </c>
      <c r="AE302" s="220">
        <f>[2]DB!$AC$277</f>
        <v>0</v>
      </c>
      <c r="AF302" s="220">
        <f>[2]DB!$AD$277</f>
        <v>0</v>
      </c>
      <c r="AG302" s="220">
        <f>[2]DB!$AE$277</f>
        <v>0</v>
      </c>
      <c r="AH302" s="220">
        <f>[2]DB!$AF$277</f>
        <v>0</v>
      </c>
      <c r="AI302" s="220">
        <f>[2]DB!$AG$277</f>
        <v>0</v>
      </c>
      <c r="AJ302" s="220">
        <f>[2]DB!$AH$277</f>
        <v>0</v>
      </c>
      <c r="AK302" s="220">
        <f>[2]DB!$AI$277</f>
        <v>0</v>
      </c>
      <c r="AL302" s="220">
        <f>[2]DB!$AJ$277</f>
        <v>0</v>
      </c>
      <c r="AM302" s="220">
        <f>[2]DB!$AK$277</f>
        <v>0</v>
      </c>
      <c r="AN302" s="220">
        <f>[2]DB!$AL$277</f>
        <v>0</v>
      </c>
      <c r="AO302" s="220">
        <f>[2]DB!$AM$277</f>
        <v>0</v>
      </c>
      <c r="AP302" s="220">
        <f>[2]DB!$AN$277</f>
        <v>0</v>
      </c>
      <c r="AQ302" s="220">
        <f>[2]DB!$AO$277</f>
        <v>0</v>
      </c>
      <c r="AR302" s="220">
        <f>[2]DB!$AP$277</f>
        <v>0</v>
      </c>
      <c r="AS302" s="220">
        <f>[2]DB!$AQ$277</f>
        <v>0</v>
      </c>
      <c r="AT302" s="220">
        <f>[2]DB!$AR$277</f>
        <v>0</v>
      </c>
      <c r="AU302" s="220">
        <f>[2]DB!$AS$277</f>
        <v>0</v>
      </c>
      <c r="AV302" s="220">
        <f>[2]DB!$AT$277</f>
        <v>0</v>
      </c>
      <c r="AW302" s="220">
        <f>[2]DB!$AU$277</f>
        <v>0</v>
      </c>
      <c r="AX302" s="220">
        <f>[2]DB!$AV$277</f>
        <v>0</v>
      </c>
      <c r="AY302" s="220">
        <f>[2]DB!$AW$277</f>
        <v>0</v>
      </c>
      <c r="AZ302" s="220">
        <f>[2]DB!$AX$277</f>
        <v>0</v>
      </c>
      <c r="BA302" s="220">
        <f>[2]DB!$AY$277</f>
        <v>0</v>
      </c>
      <c r="BB302" s="220">
        <f>[2]DB!$AZ$277</f>
        <v>0</v>
      </c>
      <c r="BC302" s="220">
        <f>[2]DB!$BA$277</f>
        <v>0</v>
      </c>
      <c r="BD302" s="220">
        <f>[2]DB!$BB$277</f>
        <v>0</v>
      </c>
      <c r="BE302" s="220">
        <f>[2]DB!$BC$277</f>
        <v>0</v>
      </c>
      <c r="BF302" s="220">
        <f>[2]DB!$BD$277</f>
        <v>0</v>
      </c>
      <c r="BG302" s="220">
        <f>[2]DB!$BE$277</f>
        <v>0</v>
      </c>
      <c r="BH302" s="220">
        <f>[2]DB!$BF$277</f>
        <v>0</v>
      </c>
      <c r="BI302" s="220">
        <f>[2]DB!$BG$277</f>
        <v>0</v>
      </c>
      <c r="BJ302" s="220">
        <f>[2]DB!$BH$277</f>
        <v>0</v>
      </c>
      <c r="BK302" s="220">
        <f>[2]DB!$BI$277</f>
        <v>0</v>
      </c>
      <c r="BL302" s="220">
        <f>[2]DB!$BJ$277</f>
        <v>0</v>
      </c>
      <c r="BM302" s="220">
        <f>[2]DB!$BK$277</f>
        <v>0</v>
      </c>
      <c r="BN302" s="220">
        <f>[2]DB!$BL$277</f>
        <v>0</v>
      </c>
      <c r="BO302" s="220">
        <f>[2]DB!$BM$277</f>
        <v>0</v>
      </c>
      <c r="BP302" s="220">
        <f>[2]DB!$BN$277</f>
        <v>0</v>
      </c>
      <c r="BQ302" s="220">
        <f>[2]DB!$BO$277</f>
        <v>0</v>
      </c>
      <c r="BR302" s="220">
        <f>[2]DB!$BP$277</f>
        <v>0</v>
      </c>
      <c r="BS302" s="220">
        <f>[2]DB!$BQ$277</f>
        <v>0</v>
      </c>
      <c r="BT302" s="220">
        <f>[2]DB!$BR$277</f>
        <v>0</v>
      </c>
      <c r="BU302" s="220">
        <f>[2]DB!$BS$277</f>
        <v>0</v>
      </c>
      <c r="BV302" s="220">
        <f>[2]DB!$BT$277</f>
        <v>0</v>
      </c>
      <c r="BW302" s="220">
        <f>[2]DB!$BU$277</f>
        <v>0</v>
      </c>
      <c r="BX302" s="220">
        <f>[2]DB!$BV$277</f>
        <v>0</v>
      </c>
      <c r="BY302" s="220">
        <f>[2]DB!$BW$277</f>
        <v>0</v>
      </c>
      <c r="BZ302" s="220">
        <f>[2]DB!$BX$277</f>
        <v>0</v>
      </c>
      <c r="CA302" s="220">
        <f>[2]DB!$BY$277</f>
        <v>0</v>
      </c>
      <c r="CB302" s="220">
        <f>[2]DB!$BZ$277</f>
        <v>0</v>
      </c>
      <c r="CC302" s="220">
        <f>[2]DB!$CA$277</f>
        <v>0</v>
      </c>
      <c r="CD302" s="220">
        <f>[2]DB!$CB$277</f>
        <v>0</v>
      </c>
      <c r="CE302" s="220">
        <f>[2]DB!$CC$277</f>
        <v>0</v>
      </c>
      <c r="CF302" s="220">
        <f>[2]DB!$CD$277</f>
        <v>0</v>
      </c>
      <c r="CG302" s="220">
        <f>[2]DB!$CE$277</f>
        <v>0</v>
      </c>
      <c r="CH302" s="220">
        <f>[2]DB!$CF$277</f>
        <v>0</v>
      </c>
      <c r="CI302" s="220">
        <f>[2]DB!$CG$277</f>
        <v>0</v>
      </c>
      <c r="CJ302" s="220">
        <f>[2]DB!$CH$277</f>
        <v>0</v>
      </c>
      <c r="CK302" s="220">
        <f>[2]DB!$CI$277</f>
        <v>0</v>
      </c>
      <c r="CL302" s="220">
        <f>[2]DB!$CJ$277</f>
        <v>0</v>
      </c>
      <c r="CM302" s="220">
        <f>[2]DB!$CK$277</f>
        <v>0</v>
      </c>
      <c r="CN302" s="220">
        <f>[2]DB!$CL$277</f>
        <v>0</v>
      </c>
      <c r="CO302" s="220">
        <f>[2]DB!$CM$277</f>
        <v>0</v>
      </c>
      <c r="CP302" s="220">
        <f>[2]DB!$CN$277</f>
        <v>0</v>
      </c>
      <c r="CQ302" s="220">
        <f>[2]DB!$CO$277</f>
        <v>0</v>
      </c>
      <c r="CR302" s="220">
        <f>[2]DB!$CP$277</f>
        <v>0</v>
      </c>
      <c r="CS302" s="220">
        <f>[2]DB!$CQ$277</f>
        <v>0</v>
      </c>
      <c r="CT302" s="220">
        <f>[2]DB!$CR$277</f>
        <v>0</v>
      </c>
      <c r="CU302" s="220">
        <f>[2]DB!$CS$277</f>
        <v>0</v>
      </c>
      <c r="CV302" s="220">
        <f>[2]DB!$CT$277</f>
        <v>0</v>
      </c>
      <c r="CW302" s="220">
        <f>[2]DB!$CU$277</f>
        <v>0</v>
      </c>
      <c r="CX302" s="220">
        <f>[2]DB!$CV$277</f>
        <v>0</v>
      </c>
      <c r="CY302" s="221">
        <f>[2]DB!$CW$277</f>
        <v>0</v>
      </c>
      <c r="CZ302" s="222"/>
      <c r="DA302" s="200"/>
      <c r="DB302" s="192"/>
    </row>
    <row r="303" spans="2:106 2793:2983" ht="20.100000000000001" customHeight="1" x14ac:dyDescent="0.25">
      <c r="B303" s="168"/>
      <c r="C303" s="783"/>
      <c r="D303" s="787"/>
      <c r="E303" s="791"/>
      <c r="F303" s="183" t="s">
        <v>79</v>
      </c>
      <c r="G303" s="155" t="str">
        <f>[2]DB!$E$278</f>
        <v>OPERATING</v>
      </c>
      <c r="H303" s="162" t="str">
        <f>[2]DB!$F$278</f>
        <v>s</v>
      </c>
      <c r="I303" s="163">
        <f>[2]DB!$G$278</f>
        <v>0</v>
      </c>
      <c r="J303" s="163" t="str">
        <f>[2]DB!$H$278</f>
        <v>s</v>
      </c>
      <c r="K303" s="163" t="str">
        <f>[2]DB!$I$278</f>
        <v>s</v>
      </c>
      <c r="L303" s="163" t="str">
        <f>[2]DB!$J$278</f>
        <v>s</v>
      </c>
      <c r="M303" s="163">
        <f>[2]DB!$K$278</f>
        <v>0</v>
      </c>
      <c r="N303" s="163" t="str">
        <f>[2]DB!$L$278</f>
        <v>s</v>
      </c>
      <c r="O303" s="163" t="str">
        <f>[2]DB!$M$278</f>
        <v>s</v>
      </c>
      <c r="P303" s="163" t="str">
        <f>[2]DB!$N$278</f>
        <v>s</v>
      </c>
      <c r="Q303" s="163">
        <f>[2]DB!$O$278</f>
        <v>0</v>
      </c>
      <c r="R303" s="163" t="str">
        <f>[2]DB!$P$278</f>
        <v>c</v>
      </c>
      <c r="S303" s="163" t="str">
        <f>[2]DB!$Q$278</f>
        <v>c</v>
      </c>
      <c r="T303" s="163" t="str">
        <f>[2]DB!$R$278</f>
        <v>c</v>
      </c>
      <c r="U303" s="163" t="str">
        <f>[2]DB!$S$278</f>
        <v>c</v>
      </c>
      <c r="V303" s="163" t="str">
        <f>[2]DB!$T$278</f>
        <v>c</v>
      </c>
      <c r="W303" s="163" t="str">
        <f>[2]DB!$U$278</f>
        <v>c</v>
      </c>
      <c r="X303" s="163" t="str">
        <f>[2]DB!$V$278</f>
        <v>c</v>
      </c>
      <c r="Y303" s="163" t="str">
        <f>[2]DB!$W$278</f>
        <v>c</v>
      </c>
      <c r="Z303" s="163" t="str">
        <f>[2]DB!$X$278</f>
        <v>c</v>
      </c>
      <c r="AA303" s="163" t="str">
        <f>[2]DB!$Y$278</f>
        <v>c</v>
      </c>
      <c r="AB303" s="163" t="str">
        <f>[2]DB!$Z$278</f>
        <v>c</v>
      </c>
      <c r="AC303" s="163" t="str">
        <f>[2]DB!$AA$278</f>
        <v>c</v>
      </c>
      <c r="AD303" s="163" t="str">
        <f>[2]DB!$AB$278</f>
        <v>c</v>
      </c>
      <c r="AE303" s="163" t="str">
        <f>[2]DB!$AC$278</f>
        <v>c</v>
      </c>
      <c r="AF303" s="163" t="str">
        <f>[2]DB!$AD$278</f>
        <v>c</v>
      </c>
      <c r="AG303" s="163" t="str">
        <f>[2]DB!$AE$278</f>
        <v>c</v>
      </c>
      <c r="AH303" s="163">
        <f>[2]DB!$AF$278</f>
        <v>0</v>
      </c>
      <c r="AI303" s="163">
        <f>[2]DB!$AG$278</f>
        <v>0</v>
      </c>
      <c r="AJ303" s="163">
        <f>[2]DB!$AH$278</f>
        <v>0</v>
      </c>
      <c r="AK303" s="163">
        <f>[2]DB!$AI$278</f>
        <v>0</v>
      </c>
      <c r="AL303" s="163">
        <f>[2]DB!$AJ$278</f>
        <v>0</v>
      </c>
      <c r="AM303" s="163">
        <f>[2]DB!$AK$278</f>
        <v>0</v>
      </c>
      <c r="AN303" s="163" t="str">
        <f>[2]DB!$AL$278</f>
        <v>s</v>
      </c>
      <c r="AO303" s="163" t="str">
        <f>[2]DB!$AM$278</f>
        <v>s</v>
      </c>
      <c r="AP303" s="163" t="str">
        <f>[2]DB!$AN$278</f>
        <v>s</v>
      </c>
      <c r="AQ303" s="163" t="str">
        <f>[2]DB!$AO$278</f>
        <v>s</v>
      </c>
      <c r="AR303" s="163">
        <f>[2]DB!$AP$278</f>
        <v>0</v>
      </c>
      <c r="AS303" s="163" t="str">
        <f>[2]DB!$AQ$278</f>
        <v>s</v>
      </c>
      <c r="AT303" s="163" t="str">
        <f>[2]DB!$AR$278</f>
        <v>s</v>
      </c>
      <c r="AU303" s="163" t="str">
        <f>[2]DB!$AS$278</f>
        <v>s</v>
      </c>
      <c r="AV303" s="163">
        <f>[2]DB!$AT$278</f>
        <v>0</v>
      </c>
      <c r="AW303" s="163" t="str">
        <f>[2]DB!$AU$278</f>
        <v>s</v>
      </c>
      <c r="AX303" s="163" t="str">
        <f>[2]DB!$AV$278</f>
        <v>s</v>
      </c>
      <c r="AY303" s="163" t="str">
        <f>[2]DB!$AW$278</f>
        <v>s</v>
      </c>
      <c r="AZ303" s="163">
        <f>[2]DB!$AX$278</f>
        <v>0</v>
      </c>
      <c r="BA303" s="163" t="str">
        <f>[2]DB!$AY$278</f>
        <v>s</v>
      </c>
      <c r="BB303" s="163" t="str">
        <f>[2]DB!$AZ$278</f>
        <v>s</v>
      </c>
      <c r="BC303" s="163" t="str">
        <f>[2]DB!$BA$278</f>
        <v>s</v>
      </c>
      <c r="BD303" s="163">
        <f>[2]DB!$BB$278</f>
        <v>0</v>
      </c>
      <c r="BE303" s="163" t="str">
        <f>[2]DB!$BC$278</f>
        <v>c</v>
      </c>
      <c r="BF303" s="163" t="str">
        <f>[2]DB!$BD$278</f>
        <v>c</v>
      </c>
      <c r="BG303" s="163" t="str">
        <f>[2]DB!$BE$278</f>
        <v>c</v>
      </c>
      <c r="BH303" s="163" t="str">
        <f>[2]DB!$BF$278</f>
        <v>c</v>
      </c>
      <c r="BI303" s="163" t="str">
        <f>[2]DB!$BG$278</f>
        <v>c</v>
      </c>
      <c r="BJ303" s="163" t="str">
        <f>[2]DB!$BH$278</f>
        <v>c</v>
      </c>
      <c r="BK303" s="163" t="str">
        <f>[2]DB!$BI$278</f>
        <v>c</v>
      </c>
      <c r="BL303" s="163" t="str">
        <f>[2]DB!$BJ$278</f>
        <v>c</v>
      </c>
      <c r="BM303" s="163" t="str">
        <f>[2]DB!$BK$278</f>
        <v>c</v>
      </c>
      <c r="BN303" s="163" t="str">
        <f>[2]DB!$BL$278</f>
        <v>c</v>
      </c>
      <c r="BO303" s="163" t="str">
        <f>[2]DB!$BM$278</f>
        <v>c</v>
      </c>
      <c r="BP303" s="163" t="str">
        <f>[2]DB!$BN$278</f>
        <v>c</v>
      </c>
      <c r="BQ303" s="163" t="str">
        <f>[2]DB!$BO$278</f>
        <v>c</v>
      </c>
      <c r="BR303" s="163" t="str">
        <f>[2]DB!$BP$278</f>
        <v>c</v>
      </c>
      <c r="BS303" s="163" t="str">
        <f>[2]DB!$BQ$278</f>
        <v>c</v>
      </c>
      <c r="BT303" s="163" t="str">
        <f>[2]DB!$BR$278</f>
        <v>c</v>
      </c>
      <c r="BU303" s="163">
        <f>[2]DB!$BS$278</f>
        <v>0</v>
      </c>
      <c r="BV303" s="163">
        <f>[2]DB!$BT$278</f>
        <v>0</v>
      </c>
      <c r="BW303" s="163">
        <f>[2]DB!$BU$278</f>
        <v>0</v>
      </c>
      <c r="BX303" s="163">
        <f>[2]DB!$BV$278</f>
        <v>0</v>
      </c>
      <c r="BY303" s="163">
        <f>[2]DB!$BW$278</f>
        <v>0</v>
      </c>
      <c r="BZ303" s="163">
        <f>[2]DB!$BX$278</f>
        <v>0</v>
      </c>
      <c r="CA303" s="163">
        <f>[2]DB!$BY$278</f>
        <v>0</v>
      </c>
      <c r="CB303" s="163">
        <f>[2]DB!$BZ$278</f>
        <v>0</v>
      </c>
      <c r="CC303" s="163">
        <f>[2]DB!$CA$278</f>
        <v>0</v>
      </c>
      <c r="CD303" s="163">
        <f>[2]DB!$CB$278</f>
        <v>0</v>
      </c>
      <c r="CE303" s="163">
        <f>[2]DB!$CC$278</f>
        <v>0</v>
      </c>
      <c r="CF303" s="163">
        <f>[2]DB!$CD$278</f>
        <v>0</v>
      </c>
      <c r="CG303" s="163">
        <f>[2]DB!$CE$278</f>
        <v>0</v>
      </c>
      <c r="CH303" s="163">
        <f>[2]DB!$CF$278</f>
        <v>0</v>
      </c>
      <c r="CI303" s="163">
        <f>[2]DB!$CG$278</f>
        <v>0</v>
      </c>
      <c r="CJ303" s="163">
        <f>[2]DB!$CH$278</f>
        <v>0</v>
      </c>
      <c r="CK303" s="163">
        <f>[2]DB!$CI$278</f>
        <v>0</v>
      </c>
      <c r="CL303" s="163">
        <f>[2]DB!$CJ$278</f>
        <v>0</v>
      </c>
      <c r="CM303" s="163">
        <f>[2]DB!$CK$278</f>
        <v>0</v>
      </c>
      <c r="CN303" s="163">
        <f>[2]DB!$CL$278</f>
        <v>0</v>
      </c>
      <c r="CO303" s="163">
        <f>[2]DB!$CM$278</f>
        <v>0</v>
      </c>
      <c r="CP303" s="163">
        <f>[2]DB!$CN$278</f>
        <v>0</v>
      </c>
      <c r="CQ303" s="163">
        <f>[2]DB!$CO$278</f>
        <v>0</v>
      </c>
      <c r="CR303" s="163">
        <f>[2]DB!$CP$278</f>
        <v>0</v>
      </c>
      <c r="CS303" s="163" t="str">
        <f>[2]DB!$CQ$278</f>
        <v>s</v>
      </c>
      <c r="CT303" s="163" t="str">
        <f>[2]DB!$CR$278</f>
        <v>s</v>
      </c>
      <c r="CU303" s="163" t="str">
        <f>[2]DB!$CS$278</f>
        <v>s</v>
      </c>
      <c r="CV303" s="163" t="str">
        <f>[2]DB!$CT$278</f>
        <v>s</v>
      </c>
      <c r="CW303" s="163">
        <f>[2]DB!$CU$278</f>
        <v>0</v>
      </c>
      <c r="CX303" s="163" t="str">
        <f>[2]DB!$CV$278</f>
        <v>s</v>
      </c>
      <c r="CY303" s="169" t="str">
        <f>[2]DB!$CW$278</f>
        <v>s</v>
      </c>
      <c r="CZ303" s="174"/>
      <c r="DA303" s="200"/>
      <c r="DB303" s="192"/>
    </row>
    <row r="304" spans="2:106 2793:2983" ht="20.100000000000001" customHeight="1" x14ac:dyDescent="0.25">
      <c r="B304" s="168"/>
      <c r="C304" s="783"/>
      <c r="D304" s="787"/>
      <c r="E304" s="791"/>
      <c r="F304" s="183" t="s">
        <v>80</v>
      </c>
      <c r="G304" s="155" t="str">
        <f>[2]DB!$E$279</f>
        <v>OPERATING</v>
      </c>
      <c r="H304" s="162" t="str">
        <f>[2]DB!$F$279</f>
        <v>c</v>
      </c>
      <c r="I304" s="163" t="str">
        <f>[2]DB!$G$279</f>
        <v>c</v>
      </c>
      <c r="J304" s="163" t="str">
        <f>[2]DB!$H$279</f>
        <v>c</v>
      </c>
      <c r="K304" s="163" t="str">
        <f>[2]DB!$I$279</f>
        <v>c</v>
      </c>
      <c r="L304" s="163" t="str">
        <f>[2]DB!$J$279</f>
        <v>c</v>
      </c>
      <c r="M304" s="163" t="str">
        <f>[2]DB!$K$279</f>
        <v>c</v>
      </c>
      <c r="N304" s="163" t="str">
        <f>[2]DB!$L$279</f>
        <v>c</v>
      </c>
      <c r="O304" s="163" t="str">
        <f>[2]DB!$M$279</f>
        <v>c</v>
      </c>
      <c r="P304" s="163" t="str">
        <f>[2]DB!$N$279</f>
        <v>c</v>
      </c>
      <c r="Q304" s="163" t="str">
        <f>[2]DB!$O$279</f>
        <v>c</v>
      </c>
      <c r="R304" s="163" t="str">
        <f>[2]DB!$P$279</f>
        <v>c</v>
      </c>
      <c r="S304" s="163" t="str">
        <f>[2]DB!$Q$279</f>
        <v>c</v>
      </c>
      <c r="T304" s="163" t="str">
        <f>[2]DB!$R$279</f>
        <v>c</v>
      </c>
      <c r="U304" s="163" t="str">
        <f>[2]DB!$S$279</f>
        <v>c</v>
      </c>
      <c r="V304" s="163">
        <f>[2]DB!$T$279</f>
        <v>0</v>
      </c>
      <c r="W304" s="163">
        <f>[2]DB!$U$279</f>
        <v>0</v>
      </c>
      <c r="X304" s="163">
        <f>[2]DB!$V$279</f>
        <v>0</v>
      </c>
      <c r="Y304" s="163">
        <f>[2]DB!$W$279</f>
        <v>0</v>
      </c>
      <c r="Z304" s="163">
        <f>[2]DB!$X$279</f>
        <v>0</v>
      </c>
      <c r="AA304" s="163">
        <f>[2]DB!$Y$279</f>
        <v>0</v>
      </c>
      <c r="AB304" s="163" t="str">
        <f>[2]DB!$Z$279</f>
        <v>s</v>
      </c>
      <c r="AC304" s="163" t="str">
        <f>[2]DB!$AA$279</f>
        <v>s</v>
      </c>
      <c r="AD304" s="163" t="str">
        <f>[2]DB!$AB$279</f>
        <v>s</v>
      </c>
      <c r="AE304" s="163" t="str">
        <f>[2]DB!$AC$279</f>
        <v>s</v>
      </c>
      <c r="AF304" s="163">
        <f>[2]DB!$AD$279</f>
        <v>0</v>
      </c>
      <c r="AG304" s="163" t="str">
        <f>[2]DB!$AE$279</f>
        <v>s</v>
      </c>
      <c r="AH304" s="163" t="str">
        <f>[2]DB!$AF$279</f>
        <v>s</v>
      </c>
      <c r="AI304" s="163" t="str">
        <f>[2]DB!$AG$279</f>
        <v>s</v>
      </c>
      <c r="AJ304" s="163">
        <f>[2]DB!$AH$279</f>
        <v>0</v>
      </c>
      <c r="AK304" s="163" t="str">
        <f>[2]DB!$AI$279</f>
        <v>s</v>
      </c>
      <c r="AL304" s="163" t="str">
        <f>[2]DB!$AJ$279</f>
        <v>s</v>
      </c>
      <c r="AM304" s="163" t="str">
        <f>[2]DB!$AK$279</f>
        <v>s</v>
      </c>
      <c r="AN304" s="163">
        <f>[2]DB!$AL$279</f>
        <v>0</v>
      </c>
      <c r="AO304" s="163" t="str">
        <f>[2]DB!$AM$279</f>
        <v>s</v>
      </c>
      <c r="AP304" s="163" t="str">
        <f>[2]DB!$AN$279</f>
        <v>s</v>
      </c>
      <c r="AQ304" s="163" t="str">
        <f>[2]DB!$AO$279</f>
        <v>s</v>
      </c>
      <c r="AR304" s="163">
        <f>[2]DB!$AP$279</f>
        <v>0</v>
      </c>
      <c r="AS304" s="163" t="str">
        <f>[2]DB!$AQ$279</f>
        <v>c</v>
      </c>
      <c r="AT304" s="163" t="str">
        <f>[2]DB!$AR$279</f>
        <v>c</v>
      </c>
      <c r="AU304" s="163" t="str">
        <f>[2]DB!$AS$279</f>
        <v>c</v>
      </c>
      <c r="AV304" s="163" t="str">
        <f>[2]DB!$AT$279</f>
        <v>c</v>
      </c>
      <c r="AW304" s="163" t="str">
        <f>[2]DB!$AU$279</f>
        <v>c</v>
      </c>
      <c r="AX304" s="163" t="str">
        <f>[2]DB!$AV$279</f>
        <v>c</v>
      </c>
      <c r="AY304" s="163" t="str">
        <f>[2]DB!$AW$279</f>
        <v>c</v>
      </c>
      <c r="AZ304" s="163" t="str">
        <f>[2]DB!$AX$279</f>
        <v>c</v>
      </c>
      <c r="BA304" s="163" t="str">
        <f>[2]DB!$AY$279</f>
        <v>c</v>
      </c>
      <c r="BB304" s="163" t="str">
        <f>[2]DB!$AZ$279</f>
        <v>c</v>
      </c>
      <c r="BC304" s="163" t="str">
        <f>[2]DB!$BA$279</f>
        <v>c</v>
      </c>
      <c r="BD304" s="163" t="str">
        <f>[2]DB!$BB$279</f>
        <v>c</v>
      </c>
      <c r="BE304" s="163" t="str">
        <f>[2]DB!$BC$279</f>
        <v>c</v>
      </c>
      <c r="BF304" s="163" t="str">
        <f>[2]DB!$BD$279</f>
        <v>c</v>
      </c>
      <c r="BG304" s="163" t="str">
        <f>[2]DB!$BE$279</f>
        <v>c</v>
      </c>
      <c r="BH304" s="163" t="str">
        <f>[2]DB!$BF$279</f>
        <v>c</v>
      </c>
      <c r="BI304" s="163">
        <f>[2]DB!$BG$279</f>
        <v>0</v>
      </c>
      <c r="BJ304" s="163">
        <f>[2]DB!$BH$279</f>
        <v>0</v>
      </c>
      <c r="BK304" s="163">
        <f>[2]DB!$BI$279</f>
        <v>0</v>
      </c>
      <c r="BL304" s="163">
        <f>[2]DB!$BJ$279</f>
        <v>0</v>
      </c>
      <c r="BM304" s="163">
        <f>[2]DB!$BK$279</f>
        <v>0</v>
      </c>
      <c r="BN304" s="163">
        <f>[2]DB!$BL$279</f>
        <v>0</v>
      </c>
      <c r="BO304" s="163">
        <f>[2]DB!$BM$279</f>
        <v>0</v>
      </c>
      <c r="BP304" s="163">
        <f>[2]DB!$BN$279</f>
        <v>0</v>
      </c>
      <c r="BQ304" s="163">
        <f>[2]DB!$BO$279</f>
        <v>0</v>
      </c>
      <c r="BR304" s="163">
        <f>[2]DB!$BP$279</f>
        <v>0</v>
      </c>
      <c r="BS304" s="163">
        <f>[2]DB!$BQ$279</f>
        <v>0</v>
      </c>
      <c r="BT304" s="163">
        <f>[2]DB!$BR$279</f>
        <v>0</v>
      </c>
      <c r="BU304" s="163">
        <f>[2]DB!$BS$279</f>
        <v>0</v>
      </c>
      <c r="BV304" s="163">
        <f>[2]DB!$BT$279</f>
        <v>0</v>
      </c>
      <c r="BW304" s="163" t="str">
        <f>[2]DB!$BU$279</f>
        <v>s</v>
      </c>
      <c r="BX304" s="163" t="str">
        <f>[2]DB!$BV$279</f>
        <v>s</v>
      </c>
      <c r="BY304" s="163" t="str">
        <f>[2]DB!$BW$279</f>
        <v>s</v>
      </c>
      <c r="BZ304" s="163" t="str">
        <f>[2]DB!$BX$279</f>
        <v>s</v>
      </c>
      <c r="CA304" s="163">
        <f>[2]DB!$BY$279</f>
        <v>0</v>
      </c>
      <c r="CB304" s="163" t="str">
        <f>[2]DB!$BZ$279</f>
        <v>s</v>
      </c>
      <c r="CC304" s="163" t="str">
        <f>[2]DB!$CA$279</f>
        <v>s</v>
      </c>
      <c r="CD304" s="163" t="str">
        <f>[2]DB!$CB$279</f>
        <v>s</v>
      </c>
      <c r="CE304" s="163">
        <f>[2]DB!$CC$279</f>
        <v>0</v>
      </c>
      <c r="CF304" s="163" t="str">
        <f>[2]DB!$CD$279</f>
        <v>s</v>
      </c>
      <c r="CG304" s="163" t="str">
        <f>[2]DB!$CE$279</f>
        <v>s</v>
      </c>
      <c r="CH304" s="163" t="str">
        <f>[2]DB!$CF$279</f>
        <v>s</v>
      </c>
      <c r="CI304" s="163">
        <f>[2]DB!$CG$279</f>
        <v>0</v>
      </c>
      <c r="CJ304" s="163" t="str">
        <f>[2]DB!$CH$279</f>
        <v>s</v>
      </c>
      <c r="CK304" s="163" t="str">
        <f>[2]DB!$CI$279</f>
        <v>s</v>
      </c>
      <c r="CL304" s="163" t="str">
        <f>[2]DB!$CJ$279</f>
        <v>s</v>
      </c>
      <c r="CM304" s="163">
        <f>[2]DB!$CK$279</f>
        <v>0</v>
      </c>
      <c r="CN304" s="163" t="str">
        <f>[2]DB!$CL$279</f>
        <v>c</v>
      </c>
      <c r="CO304" s="163" t="str">
        <f>[2]DB!$CM$279</f>
        <v>c</v>
      </c>
      <c r="CP304" s="163" t="str">
        <f>[2]DB!$CN$279</f>
        <v>c</v>
      </c>
      <c r="CQ304" s="163" t="str">
        <f>[2]DB!$CO$279</f>
        <v>c</v>
      </c>
      <c r="CR304" s="163" t="str">
        <f>[2]DB!$CP$279</f>
        <v>c</v>
      </c>
      <c r="CS304" s="163" t="str">
        <f>[2]DB!$CQ$279</f>
        <v>c</v>
      </c>
      <c r="CT304" s="163" t="str">
        <f>[2]DB!$CR$279</f>
        <v>c</v>
      </c>
      <c r="CU304" s="163" t="str">
        <f>[2]DB!$CS$279</f>
        <v>c</v>
      </c>
      <c r="CV304" s="163" t="str">
        <f>[2]DB!$CT$279</f>
        <v>c</v>
      </c>
      <c r="CW304" s="163" t="str">
        <f>[2]DB!$CU$279</f>
        <v>c</v>
      </c>
      <c r="CX304" s="163" t="str">
        <f>[2]DB!$CV$279</f>
        <v>c</v>
      </c>
      <c r="CY304" s="169" t="str">
        <f>[2]DB!$CW$279</f>
        <v>c</v>
      </c>
      <c r="CZ304" s="174"/>
      <c r="DA304" s="200"/>
      <c r="DB304" s="192"/>
    </row>
    <row r="305" spans="2:106" ht="20.100000000000001" customHeight="1" x14ac:dyDescent="0.25">
      <c r="B305" s="168"/>
      <c r="C305" s="783"/>
      <c r="D305" s="787"/>
      <c r="E305" s="791"/>
      <c r="F305" s="183" t="s">
        <v>81</v>
      </c>
      <c r="G305" s="155" t="str">
        <f>[2]DB!$E$280</f>
        <v>OPERATING</v>
      </c>
      <c r="H305" s="217">
        <f>[2]DB!$F$280</f>
        <v>0</v>
      </c>
      <c r="I305" s="217">
        <f>[2]DB!$G$280</f>
        <v>0</v>
      </c>
      <c r="J305" s="217">
        <f>[2]DB!$H$280</f>
        <v>0</v>
      </c>
      <c r="K305" s="217">
        <f>[2]DB!$I$280</f>
        <v>0</v>
      </c>
      <c r="L305" s="217">
        <f>[2]DB!$J$280</f>
        <v>0</v>
      </c>
      <c r="M305" s="217">
        <f>[2]DB!$K$280</f>
        <v>0</v>
      </c>
      <c r="N305" s="217">
        <f>[2]DB!$L$280</f>
        <v>0</v>
      </c>
      <c r="O305" s="217">
        <f>[2]DB!$M$280</f>
        <v>0</v>
      </c>
      <c r="P305" s="217">
        <f>[2]DB!$N$280</f>
        <v>0</v>
      </c>
      <c r="Q305" s="217">
        <f>[2]DB!$O$280</f>
        <v>0</v>
      </c>
      <c r="R305" s="217">
        <f>[2]DB!$P$280</f>
        <v>0</v>
      </c>
      <c r="S305" s="217">
        <f>[2]DB!$Q$280</f>
        <v>0</v>
      </c>
      <c r="T305" s="217">
        <f>[2]DB!$R$280</f>
        <v>0</v>
      </c>
      <c r="U305" s="217">
        <f>[2]DB!$S$280</f>
        <v>0</v>
      </c>
      <c r="V305" s="217">
        <f>[2]DB!$T$280</f>
        <v>0</v>
      </c>
      <c r="W305" s="217">
        <f>[2]DB!$U$280</f>
        <v>0</v>
      </c>
      <c r="X305" s="217">
        <f>[2]DB!$V$280</f>
        <v>0</v>
      </c>
      <c r="Y305" s="217">
        <f>[2]DB!$W$280</f>
        <v>0</v>
      </c>
      <c r="Z305" s="217">
        <f>[2]DB!$X$280</f>
        <v>0</v>
      </c>
      <c r="AA305" s="217">
        <f>[2]DB!$Y$280</f>
        <v>0</v>
      </c>
      <c r="AB305" s="217">
        <f>[2]DB!$Z$280</f>
        <v>0</v>
      </c>
      <c r="AC305" s="217">
        <f>[2]DB!$AA$280</f>
        <v>0</v>
      </c>
      <c r="AD305" s="217">
        <f>[2]DB!$AB$280</f>
        <v>0</v>
      </c>
      <c r="AE305" s="217">
        <f>[2]DB!$AC$280</f>
        <v>0</v>
      </c>
      <c r="AF305" s="217">
        <f>[2]DB!$AD$280</f>
        <v>0</v>
      </c>
      <c r="AG305" s="217">
        <f>[2]DB!$AE$280</f>
        <v>0</v>
      </c>
      <c r="AH305" s="217">
        <f>[2]DB!$AF$280</f>
        <v>0</v>
      </c>
      <c r="AI305" s="217">
        <f>[2]DB!$AG$280</f>
        <v>0</v>
      </c>
      <c r="AJ305" s="217">
        <f>[2]DB!$AH$280</f>
        <v>0</v>
      </c>
      <c r="AK305" s="217">
        <f>[2]DB!$AI$280</f>
        <v>0</v>
      </c>
      <c r="AL305" s="217">
        <f>[2]DB!$AJ$280</f>
        <v>0</v>
      </c>
      <c r="AM305" s="217">
        <f>[2]DB!$AK$280</f>
        <v>0</v>
      </c>
      <c r="AN305" s="217">
        <f>[2]DB!$AL$280</f>
        <v>0</v>
      </c>
      <c r="AO305" s="217">
        <f>[2]DB!$AM$280</f>
        <v>0</v>
      </c>
      <c r="AP305" s="217">
        <f>[2]DB!$AN$280</f>
        <v>0</v>
      </c>
      <c r="AQ305" s="217">
        <f>[2]DB!$AO$280</f>
        <v>0</v>
      </c>
      <c r="AR305" s="217">
        <f>[2]DB!$AP$280</f>
        <v>0</v>
      </c>
      <c r="AS305" s="217">
        <f>[2]DB!$AQ$280</f>
        <v>0</v>
      </c>
      <c r="AT305" s="217">
        <f>[2]DB!$AR$280</f>
        <v>0</v>
      </c>
      <c r="AU305" s="217">
        <f>[2]DB!$AS$280</f>
        <v>0</v>
      </c>
      <c r="AV305" s="217">
        <f>[2]DB!$AT$280</f>
        <v>0</v>
      </c>
      <c r="AW305" s="217">
        <f>[2]DB!$AU$280</f>
        <v>0</v>
      </c>
      <c r="AX305" s="217">
        <f>[2]DB!$AV$280</f>
        <v>0</v>
      </c>
      <c r="AY305" s="217">
        <f>[2]DB!$AW$280</f>
        <v>0</v>
      </c>
      <c r="AZ305" s="217">
        <f>[2]DB!$AX$280</f>
        <v>0</v>
      </c>
      <c r="BA305" s="217">
        <f>[2]DB!$AY$280</f>
        <v>0</v>
      </c>
      <c r="BB305" s="217">
        <f>[2]DB!$AZ$280</f>
        <v>0</v>
      </c>
      <c r="BC305" s="217">
        <f>[2]DB!$BA$280</f>
        <v>0</v>
      </c>
      <c r="BD305" s="217">
        <f>[2]DB!$BB$280</f>
        <v>0</v>
      </c>
      <c r="BE305" s="217">
        <f>[2]DB!$BC$280</f>
        <v>0</v>
      </c>
      <c r="BF305" s="217">
        <f>[2]DB!$BD$280</f>
        <v>0</v>
      </c>
      <c r="BG305" s="217">
        <f>[2]DB!$BE$280</f>
        <v>0</v>
      </c>
      <c r="BH305" s="217">
        <f>[2]DB!$BF$280</f>
        <v>0</v>
      </c>
      <c r="BI305" s="217">
        <f>[2]DB!$BG$280</f>
        <v>0</v>
      </c>
      <c r="BJ305" s="217" t="str">
        <f>[2]DB!$BH$280</f>
        <v>s</v>
      </c>
      <c r="BK305" s="217" t="str">
        <f>[2]DB!$BI$280</f>
        <v>s</v>
      </c>
      <c r="BL305" s="217" t="str">
        <f>[2]DB!$BJ$280</f>
        <v>s</v>
      </c>
      <c r="BM305" s="217" t="str">
        <f>[2]DB!$BK$280</f>
        <v>s</v>
      </c>
      <c r="BN305" s="217">
        <f>[2]DB!$BL$280</f>
        <v>0</v>
      </c>
      <c r="BO305" s="217" t="str">
        <f>[2]DB!$BM$280</f>
        <v>s</v>
      </c>
      <c r="BP305" s="217" t="str">
        <f>[2]DB!$BN$280</f>
        <v>s</v>
      </c>
      <c r="BQ305" s="217" t="str">
        <f>[2]DB!$BO$280</f>
        <v>s</v>
      </c>
      <c r="BR305" s="217">
        <f>[2]DB!$BP$280</f>
        <v>0</v>
      </c>
      <c r="BS305" s="217" t="str">
        <f>[2]DB!$BQ$280</f>
        <v>s</v>
      </c>
      <c r="BT305" s="217" t="str">
        <f>[2]DB!$BR$280</f>
        <v>s</v>
      </c>
      <c r="BU305" s="217" t="str">
        <f>[2]DB!$BS$280</f>
        <v>s</v>
      </c>
      <c r="BV305" s="217">
        <f>[2]DB!$BT$280</f>
        <v>0</v>
      </c>
      <c r="BW305" s="217" t="str">
        <f>[2]DB!$BU$280</f>
        <v>s</v>
      </c>
      <c r="BX305" s="217" t="str">
        <f>[2]DB!$BV$280</f>
        <v>s</v>
      </c>
      <c r="BY305" s="217" t="str">
        <f>[2]DB!$BW$280</f>
        <v>s</v>
      </c>
      <c r="BZ305" s="217">
        <f>[2]DB!$BX$280</f>
        <v>0</v>
      </c>
      <c r="CA305" s="217">
        <f>[2]DB!$BY$280</f>
        <v>0</v>
      </c>
      <c r="CB305" s="217" t="str">
        <f>[2]DB!$BZ$280</f>
        <v>c</v>
      </c>
      <c r="CC305" s="217" t="str">
        <f>[2]DB!$CA$280</f>
        <v>c</v>
      </c>
      <c r="CD305" s="217" t="str">
        <f>[2]DB!$CB$280</f>
        <v>c</v>
      </c>
      <c r="CE305" s="217" t="str">
        <f>[2]DB!$CC$280</f>
        <v>c</v>
      </c>
      <c r="CF305" s="217" t="str">
        <f>[2]DB!$CD$280</f>
        <v>c</v>
      </c>
      <c r="CG305" s="217" t="str">
        <f>[2]DB!$CE$280</f>
        <v>c</v>
      </c>
      <c r="CH305" s="217" t="str">
        <f>[2]DB!$CF$280</f>
        <v>c</v>
      </c>
      <c r="CI305" s="217" t="str">
        <f>[2]DB!$CG$280</f>
        <v>c</v>
      </c>
      <c r="CJ305" s="217" t="str">
        <f>[2]DB!$CH$280</f>
        <v>c</v>
      </c>
      <c r="CK305" s="217" t="str">
        <f>[2]DB!$CI$280</f>
        <v>c</v>
      </c>
      <c r="CL305" s="217" t="str">
        <f>[2]DB!$CJ$280</f>
        <v>c</v>
      </c>
      <c r="CM305" s="217" t="str">
        <f>[2]DB!$CK$280</f>
        <v>c</v>
      </c>
      <c r="CN305" s="217" t="str">
        <f>[2]DB!$CL$280</f>
        <v>c</v>
      </c>
      <c r="CO305" s="217" t="str">
        <f>[2]DB!$CM$280</f>
        <v>c</v>
      </c>
      <c r="CP305" s="217" t="str">
        <f>[2]DB!$CN$280</f>
        <v>c</v>
      </c>
      <c r="CQ305" s="217" t="str">
        <f>[2]DB!$CO$280</f>
        <v>c</v>
      </c>
      <c r="CR305" s="217">
        <f>[2]DB!$CP$280</f>
        <v>0</v>
      </c>
      <c r="CS305" s="217">
        <f>[2]DB!$CQ$280</f>
        <v>0</v>
      </c>
      <c r="CT305" s="217">
        <f>[2]DB!$CR$280</f>
        <v>0</v>
      </c>
      <c r="CU305" s="217">
        <f>[2]DB!$CS$280</f>
        <v>0</v>
      </c>
      <c r="CV305" s="217">
        <f>[2]DB!$CT$280</f>
        <v>0</v>
      </c>
      <c r="CW305" s="217">
        <f>[2]DB!$CU$280</f>
        <v>0</v>
      </c>
      <c r="CX305" s="217">
        <f>[2]DB!$CV$280</f>
        <v>0</v>
      </c>
      <c r="CY305" s="218">
        <f>[2]DB!$CW$280</f>
        <v>0</v>
      </c>
      <c r="CZ305" s="219"/>
      <c r="DA305" s="200"/>
      <c r="DB305" s="192"/>
    </row>
    <row r="306" spans="2:106" ht="20.100000000000001" customHeight="1" x14ac:dyDescent="0.25">
      <c r="B306" s="168"/>
      <c r="C306" s="783"/>
      <c r="D306" s="787" t="s">
        <v>82</v>
      </c>
      <c r="E306" s="791"/>
      <c r="F306" s="184" t="s">
        <v>83</v>
      </c>
      <c r="G306" s="156">
        <f>[2]DB!$E$281</f>
        <v>0</v>
      </c>
      <c r="H306" s="162">
        <f>[2]DB!$F$281</f>
        <v>0</v>
      </c>
      <c r="I306" s="163">
        <f>[2]DB!$G$281</f>
        <v>0</v>
      </c>
      <c r="J306" s="163">
        <f>[2]DB!$H$281</f>
        <v>0</v>
      </c>
      <c r="K306" s="163">
        <f>[2]DB!$I$281</f>
        <v>0</v>
      </c>
      <c r="L306" s="163">
        <f>[2]DB!$J$281</f>
        <v>0</v>
      </c>
      <c r="M306" s="163">
        <f>[2]DB!$K$281</f>
        <v>0</v>
      </c>
      <c r="N306" s="163">
        <f>[2]DB!$L$281</f>
        <v>0</v>
      </c>
      <c r="O306" s="163">
        <f>[2]DB!$M$281</f>
        <v>0</v>
      </c>
      <c r="P306" s="163">
        <f>[2]DB!$N$281</f>
        <v>0</v>
      </c>
      <c r="Q306" s="163">
        <f>[2]DB!$O$281</f>
        <v>0</v>
      </c>
      <c r="R306" s="163">
        <f>[2]DB!$P$281</f>
        <v>0</v>
      </c>
      <c r="S306" s="163">
        <f>[2]DB!$Q$281</f>
        <v>0</v>
      </c>
      <c r="T306" s="163">
        <f>[2]DB!$R$281</f>
        <v>0</v>
      </c>
      <c r="U306" s="163">
        <f>[2]DB!$S$281</f>
        <v>0</v>
      </c>
      <c r="V306" s="163">
        <f>[2]DB!$T$281</f>
        <v>0</v>
      </c>
      <c r="W306" s="163">
        <f>[2]DB!$U$281</f>
        <v>0</v>
      </c>
      <c r="X306" s="163">
        <f>[2]DB!$V$281</f>
        <v>0</v>
      </c>
      <c r="Y306" s="163">
        <f>[2]DB!$W$281</f>
        <v>0</v>
      </c>
      <c r="Z306" s="163">
        <f>[2]DB!$X$281</f>
        <v>0</v>
      </c>
      <c r="AA306" s="163">
        <f>[2]DB!$Y$281</f>
        <v>0</v>
      </c>
      <c r="AB306" s="163">
        <f>[2]DB!$Z$281</f>
        <v>0</v>
      </c>
      <c r="AC306" s="163">
        <f>[2]DB!$AA$281</f>
        <v>0</v>
      </c>
      <c r="AD306" s="163">
        <f>[2]DB!$AB$281</f>
        <v>0</v>
      </c>
      <c r="AE306" s="163">
        <f>[2]DB!$AC$281</f>
        <v>0</v>
      </c>
      <c r="AF306" s="163">
        <f>[2]DB!$AD$281</f>
        <v>0</v>
      </c>
      <c r="AG306" s="163">
        <f>[2]DB!$AE$281</f>
        <v>0</v>
      </c>
      <c r="AH306" s="163">
        <f>[2]DB!$AF$281</f>
        <v>0</v>
      </c>
      <c r="AI306" s="163">
        <f>[2]DB!$AG$281</f>
        <v>0</v>
      </c>
      <c r="AJ306" s="163" t="str">
        <f>[2]DB!$AH$281</f>
        <v>r</v>
      </c>
      <c r="AK306" s="163" t="str">
        <f>[2]DB!$AI$281</f>
        <v>r</v>
      </c>
      <c r="AL306" s="163" t="str">
        <f>[2]DB!$AJ$281</f>
        <v>r</v>
      </c>
      <c r="AM306" s="163" t="str">
        <f>[2]DB!$AK$281</f>
        <v>r</v>
      </c>
      <c r="AN306" s="163" t="str">
        <f>[2]DB!$AL$281</f>
        <v>r</v>
      </c>
      <c r="AO306" s="163" t="str">
        <f>[2]DB!$AM$281</f>
        <v>r</v>
      </c>
      <c r="AP306" s="163" t="str">
        <f>[2]DB!$AN$281</f>
        <v>r</v>
      </c>
      <c r="AQ306" s="163" t="str">
        <f>[2]DB!$AO$281</f>
        <v>r</v>
      </c>
      <c r="AR306" s="163" t="str">
        <f>[2]DB!$AP$281</f>
        <v>r</v>
      </c>
      <c r="AS306" s="163" t="str">
        <f>[2]DB!$AQ$281</f>
        <v>r</v>
      </c>
      <c r="AT306" s="163" t="str">
        <f>[2]DB!$AR$281</f>
        <v>r</v>
      </c>
      <c r="AU306" s="163" t="str">
        <f>[2]DB!$AS$281</f>
        <v>r</v>
      </c>
      <c r="AV306" s="163" t="str">
        <f>[2]DB!$AT$281</f>
        <v>r</v>
      </c>
      <c r="AW306" s="163" t="str">
        <f>[2]DB!$AU$281</f>
        <v>r</v>
      </c>
      <c r="AX306" s="163" t="str">
        <f>[2]DB!$AV$281</f>
        <v>r</v>
      </c>
      <c r="AY306" s="163" t="str">
        <f>[2]DB!$AW$281</f>
        <v>r</v>
      </c>
      <c r="AZ306" s="163" t="str">
        <f>[2]DB!$AX$281</f>
        <v>r</v>
      </c>
      <c r="BA306" s="163" t="str">
        <f>[2]DB!$AY$281</f>
        <v>r</v>
      </c>
      <c r="BB306" s="163" t="str">
        <f>[2]DB!$AZ$281</f>
        <v>r</v>
      </c>
      <c r="BC306" s="163" t="str">
        <f>[2]DB!$BA$281</f>
        <v>r</v>
      </c>
      <c r="BD306" s="163" t="str">
        <f>[2]DB!$BB$281</f>
        <v>r</v>
      </c>
      <c r="BE306" s="163" t="str">
        <f>[2]DB!$BC$281</f>
        <v>r</v>
      </c>
      <c r="BF306" s="163" t="str">
        <f>[2]DB!$BD$281</f>
        <v>r</v>
      </c>
      <c r="BG306" s="163" t="str">
        <f>[2]DB!$BE$281</f>
        <v>r</v>
      </c>
      <c r="BH306" s="163">
        <f>[2]DB!$BF$281</f>
        <v>0</v>
      </c>
      <c r="BI306" s="163">
        <f>[2]DB!$BG$281</f>
        <v>0</v>
      </c>
      <c r="BJ306" s="163">
        <f>[2]DB!$BH$281</f>
        <v>0</v>
      </c>
      <c r="BK306" s="163" t="str">
        <f>[2]DB!$BI$281</f>
        <v>ca</v>
      </c>
      <c r="BL306" s="163" t="str">
        <f>[2]DB!$BJ$281</f>
        <v>ca</v>
      </c>
      <c r="BM306" s="163" t="str">
        <f>[2]DB!$BK$281</f>
        <v>ca</v>
      </c>
      <c r="BN306" s="163" t="str">
        <f>[2]DB!$BL$281</f>
        <v>ca</v>
      </c>
      <c r="BO306" s="163" t="str">
        <f>[2]DB!$BM$281</f>
        <v>ca</v>
      </c>
      <c r="BP306" s="163" t="str">
        <f>[2]DB!$BN$281</f>
        <v>ca</v>
      </c>
      <c r="BQ306" s="163" t="str">
        <f>[2]DB!$BO$281</f>
        <v>ca</v>
      </c>
      <c r="BR306" s="163" t="str">
        <f>[2]DB!$BP$281</f>
        <v>ca</v>
      </c>
      <c r="BS306" s="163" t="str">
        <f>[2]DB!$BQ$281</f>
        <v>ca</v>
      </c>
      <c r="BT306" s="163" t="str">
        <f>[2]DB!$BR$281</f>
        <v>ca</v>
      </c>
      <c r="BU306" s="163" t="str">
        <f>[2]DB!$BS$281</f>
        <v>ca</v>
      </c>
      <c r="BV306" s="163" t="str">
        <f>[2]DB!$BT$281</f>
        <v>ca</v>
      </c>
      <c r="BW306" s="163" t="str">
        <f>[2]DB!$BU$281</f>
        <v>ca</v>
      </c>
      <c r="BX306" s="163" t="str">
        <f>[2]DB!$BV$281</f>
        <v>ca</v>
      </c>
      <c r="BY306" s="163" t="str">
        <f>[2]DB!$BW$281</f>
        <v>ca</v>
      </c>
      <c r="BZ306" s="163" t="str">
        <f>[2]DB!$BX$281</f>
        <v>ca</v>
      </c>
      <c r="CA306" s="163" t="str">
        <f>[2]DB!$BY$281</f>
        <v>ca</v>
      </c>
      <c r="CB306" s="163" t="str">
        <f>[2]DB!$BZ$281</f>
        <v>ca</v>
      </c>
      <c r="CC306" s="163" t="str">
        <f>[2]DB!$CA$281</f>
        <v>ca</v>
      </c>
      <c r="CD306" s="163" t="str">
        <f>[2]DB!$CB$281</f>
        <v>ca</v>
      </c>
      <c r="CE306" s="163" t="str">
        <f>[2]DB!$CC$281</f>
        <v>ca</v>
      </c>
      <c r="CF306" s="163" t="str">
        <f>[2]DB!$CD$281</f>
        <v>ca</v>
      </c>
      <c r="CG306" s="163" t="str">
        <f>[2]DB!$CE$281</f>
        <v>ca</v>
      </c>
      <c r="CH306" s="163" t="str">
        <f>[2]DB!$CF$281</f>
        <v>ca</v>
      </c>
      <c r="CI306" s="163">
        <f>[2]DB!$CG$281</f>
        <v>0</v>
      </c>
      <c r="CJ306" s="163">
        <f>[2]DB!$CH$281</f>
        <v>0</v>
      </c>
      <c r="CK306" s="163">
        <f>[2]DB!$CI$281</f>
        <v>0</v>
      </c>
      <c r="CL306" s="163">
        <f>[2]DB!$CJ$281</f>
        <v>0</v>
      </c>
      <c r="CM306" s="163">
        <f>[2]DB!$CK$281</f>
        <v>0</v>
      </c>
      <c r="CN306" s="163">
        <f>[2]DB!$CL$281</f>
        <v>0</v>
      </c>
      <c r="CO306" s="163">
        <f>[2]DB!$CM$281</f>
        <v>0</v>
      </c>
      <c r="CP306" s="163">
        <f>[2]DB!$CN$281</f>
        <v>0</v>
      </c>
      <c r="CQ306" s="163">
        <f>[2]DB!$CO$281</f>
        <v>0</v>
      </c>
      <c r="CR306" s="163">
        <f>[2]DB!$CP$281</f>
        <v>0</v>
      </c>
      <c r="CS306" s="163">
        <f>[2]DB!$CQ$281</f>
        <v>0</v>
      </c>
      <c r="CT306" s="163">
        <f>[2]DB!$CR$281</f>
        <v>0</v>
      </c>
      <c r="CU306" s="163">
        <f>[2]DB!$CS$281</f>
        <v>0</v>
      </c>
      <c r="CV306" s="163">
        <f>[2]DB!$CT$281</f>
        <v>0</v>
      </c>
      <c r="CW306" s="163">
        <f>[2]DB!$CU$281</f>
        <v>0</v>
      </c>
      <c r="CX306" s="163">
        <f>[2]DB!$CV$281</f>
        <v>0</v>
      </c>
      <c r="CY306" s="169">
        <f>[2]DB!$CW$281</f>
        <v>0</v>
      </c>
      <c r="CZ306" s="174"/>
      <c r="DA306" s="200"/>
      <c r="DB306" s="192"/>
    </row>
    <row r="307" spans="2:106" ht="20.100000000000001" customHeight="1" thickBot="1" x14ac:dyDescent="0.3">
      <c r="B307" s="168"/>
      <c r="C307" s="784"/>
      <c r="D307" s="792"/>
      <c r="E307" s="793"/>
      <c r="F307" s="187" t="s">
        <v>84</v>
      </c>
      <c r="G307" s="188">
        <f>[2]DB!$E$282</f>
        <v>0</v>
      </c>
      <c r="H307" s="178" t="str">
        <f>[2]DB!$F$282</f>
        <v>ca</v>
      </c>
      <c r="I307" s="178" t="str">
        <f>[2]DB!$G$282</f>
        <v>ca</v>
      </c>
      <c r="J307" s="178" t="str">
        <f>[2]DB!$H$282</f>
        <v>ca</v>
      </c>
      <c r="K307" s="178" t="str">
        <f>[2]DB!$I$282</f>
        <v>ca</v>
      </c>
      <c r="L307" s="178" t="str">
        <f>[2]DB!$J$282</f>
        <v>ca</v>
      </c>
      <c r="M307" s="178" t="str">
        <f>[2]DB!$K$282</f>
        <v>ca</v>
      </c>
      <c r="N307" s="178" t="str">
        <f>[2]DB!$L$282</f>
        <v>ca</v>
      </c>
      <c r="O307" s="178" t="str">
        <f>[2]DB!$M$282</f>
        <v>ca</v>
      </c>
      <c r="P307" s="178" t="str">
        <f>[2]DB!$N$282</f>
        <v>ca</v>
      </c>
      <c r="Q307" s="178">
        <f>[2]DB!$O$282</f>
        <v>0</v>
      </c>
      <c r="R307" s="178">
        <f>[2]DB!$P$282</f>
        <v>0</v>
      </c>
      <c r="S307" s="178">
        <f>[2]DB!$Q$282</f>
        <v>0</v>
      </c>
      <c r="T307" s="178">
        <f>[2]DB!$R$282</f>
        <v>0</v>
      </c>
      <c r="U307" s="178">
        <f>[2]DB!$S$282</f>
        <v>0</v>
      </c>
      <c r="V307" s="178">
        <f>[2]DB!$T$282</f>
        <v>0</v>
      </c>
      <c r="W307" s="178">
        <f>[2]DB!$U$282</f>
        <v>0</v>
      </c>
      <c r="X307" s="178">
        <f>[2]DB!$V$282</f>
        <v>0</v>
      </c>
      <c r="Y307" s="178">
        <f>[2]DB!$W$282</f>
        <v>0</v>
      </c>
      <c r="Z307" s="178">
        <f>[2]DB!$X$282</f>
        <v>0</v>
      </c>
      <c r="AA307" s="178">
        <f>[2]DB!$Y$282</f>
        <v>0</v>
      </c>
      <c r="AB307" s="178">
        <f>[2]DB!$Z$282</f>
        <v>0</v>
      </c>
      <c r="AC307" s="178">
        <f>[2]DB!$AA$282</f>
        <v>0</v>
      </c>
      <c r="AD307" s="178">
        <f>[2]DB!$AB$282</f>
        <v>0</v>
      </c>
      <c r="AE307" s="178">
        <f>[2]DB!$AC$282</f>
        <v>0</v>
      </c>
      <c r="AF307" s="178">
        <f>[2]DB!$AD$282</f>
        <v>0</v>
      </c>
      <c r="AG307" s="178">
        <f>[2]DB!$AE$282</f>
        <v>0</v>
      </c>
      <c r="AH307" s="178">
        <f>[2]DB!$AF$282</f>
        <v>0</v>
      </c>
      <c r="AI307" s="178">
        <f>[2]DB!$AG$282</f>
        <v>0</v>
      </c>
      <c r="AJ307" s="178">
        <f>[2]DB!$AH$282</f>
        <v>0</v>
      </c>
      <c r="AK307" s="178">
        <f>[2]DB!$AI$282</f>
        <v>0</v>
      </c>
      <c r="AL307" s="178">
        <f>[2]DB!$AJ$282</f>
        <v>0</v>
      </c>
      <c r="AM307" s="178">
        <f>[2]DB!$AK$282</f>
        <v>0</v>
      </c>
      <c r="AN307" s="178">
        <f>[2]DB!$AL$282</f>
        <v>0</v>
      </c>
      <c r="AO307" s="178">
        <f>[2]DB!$AM$282</f>
        <v>0</v>
      </c>
      <c r="AP307" s="178">
        <f>[2]DB!$AN$282</f>
        <v>0</v>
      </c>
      <c r="AQ307" s="178">
        <f>[2]DB!$AO$282</f>
        <v>0</v>
      </c>
      <c r="AR307" s="178">
        <f>[2]DB!$AP$282</f>
        <v>0</v>
      </c>
      <c r="AS307" s="178">
        <f>[2]DB!$AQ$282</f>
        <v>0</v>
      </c>
      <c r="AT307" s="178">
        <f>[2]DB!$AR$282</f>
        <v>0</v>
      </c>
      <c r="AU307" s="178">
        <f>[2]DB!$AS$282</f>
        <v>0</v>
      </c>
      <c r="AV307" s="178">
        <f>[2]DB!$AT$282</f>
        <v>0</v>
      </c>
      <c r="AW307" s="178">
        <f>[2]DB!$AU$282</f>
        <v>0</v>
      </c>
      <c r="AX307" s="178">
        <f>[2]DB!$AV$282</f>
        <v>0</v>
      </c>
      <c r="AY307" s="178">
        <f>[2]DB!$AW$282</f>
        <v>0</v>
      </c>
      <c r="AZ307" s="178">
        <f>[2]DB!$AX$282</f>
        <v>0</v>
      </c>
      <c r="BA307" s="178">
        <f>[2]DB!$AY$282</f>
        <v>0</v>
      </c>
      <c r="BB307" s="178">
        <f>[2]DB!$AZ$282</f>
        <v>0</v>
      </c>
      <c r="BC307" s="178">
        <f>[2]DB!$BA$282</f>
        <v>0</v>
      </c>
      <c r="BD307" s="178">
        <f>[2]DB!$BB$282</f>
        <v>0</v>
      </c>
      <c r="BE307" s="178">
        <f>[2]DB!$BC$282</f>
        <v>0</v>
      </c>
      <c r="BF307" s="178">
        <f>[2]DB!$BD$282</f>
        <v>0</v>
      </c>
      <c r="BG307" s="178">
        <f>[2]DB!$BE$282</f>
        <v>0</v>
      </c>
      <c r="BH307" s="178">
        <f>[2]DB!$BF$282</f>
        <v>0</v>
      </c>
      <c r="BI307" s="178">
        <f>[2]DB!$BG$282</f>
        <v>0</v>
      </c>
      <c r="BJ307" s="178">
        <f>[2]DB!$BH$282</f>
        <v>0</v>
      </c>
      <c r="BK307" s="178">
        <f>[2]DB!$BI$282</f>
        <v>0</v>
      </c>
      <c r="BL307" s="178">
        <f>[2]DB!$BJ$282</f>
        <v>0</v>
      </c>
      <c r="BM307" s="178">
        <f>[2]DB!$BK$282</f>
        <v>0</v>
      </c>
      <c r="BN307" s="178">
        <f>[2]DB!$BL$282</f>
        <v>0</v>
      </c>
      <c r="BO307" s="178">
        <f>[2]DB!$BM$282</f>
        <v>0</v>
      </c>
      <c r="BP307" s="178">
        <f>[2]DB!$BN$282</f>
        <v>0</v>
      </c>
      <c r="BQ307" s="178">
        <f>[2]DB!$BO$282</f>
        <v>0</v>
      </c>
      <c r="BR307" s="178">
        <f>[2]DB!$BP$282</f>
        <v>0</v>
      </c>
      <c r="BS307" s="178">
        <f>[2]DB!$BQ$282</f>
        <v>0</v>
      </c>
      <c r="BT307" s="178">
        <f>[2]DB!$BR$282</f>
        <v>0</v>
      </c>
      <c r="BU307" s="178">
        <f>[2]DB!$BS$282</f>
        <v>0</v>
      </c>
      <c r="BV307" s="178">
        <f>[2]DB!$BT$282</f>
        <v>0</v>
      </c>
      <c r="BW307" s="178">
        <f>[2]DB!$BU$282</f>
        <v>0</v>
      </c>
      <c r="BX307" s="178">
        <f>[2]DB!$BV$282</f>
        <v>0</v>
      </c>
      <c r="BY307" s="178">
        <f>[2]DB!$BW$282</f>
        <v>0</v>
      </c>
      <c r="BZ307" s="178">
        <f>[2]DB!$BX$282</f>
        <v>0</v>
      </c>
      <c r="CA307" s="178">
        <f>[2]DB!$BY$282</f>
        <v>0</v>
      </c>
      <c r="CB307" s="178">
        <f>[2]DB!$BZ$282</f>
        <v>0</v>
      </c>
      <c r="CC307" s="178">
        <f>[2]DB!$CA$282</f>
        <v>0</v>
      </c>
      <c r="CD307" s="178">
        <f>[2]DB!$CB$282</f>
        <v>0</v>
      </c>
      <c r="CE307" s="178">
        <f>[2]DB!$CC$282</f>
        <v>0</v>
      </c>
      <c r="CF307" s="178">
        <f>[2]DB!$CD$282</f>
        <v>0</v>
      </c>
      <c r="CG307" s="178">
        <f>[2]DB!$CE$282</f>
        <v>0</v>
      </c>
      <c r="CH307" s="178">
        <f>[2]DB!$CF$282</f>
        <v>0</v>
      </c>
      <c r="CI307" s="178">
        <f>[2]DB!$CG$282</f>
        <v>0</v>
      </c>
      <c r="CJ307" s="178">
        <f>[2]DB!$CH$282</f>
        <v>0</v>
      </c>
      <c r="CK307" s="178">
        <f>[2]DB!$CI$282</f>
        <v>0</v>
      </c>
      <c r="CL307" s="178">
        <f>[2]DB!$CJ$282</f>
        <v>0</v>
      </c>
      <c r="CM307" s="178">
        <f>[2]DB!$CK$282</f>
        <v>0</v>
      </c>
      <c r="CN307" s="178">
        <f>[2]DB!$CL$282</f>
        <v>0</v>
      </c>
      <c r="CO307" s="178">
        <f>[2]DB!$CM$282</f>
        <v>0</v>
      </c>
      <c r="CP307" s="178">
        <f>[2]DB!$CN$282</f>
        <v>0</v>
      </c>
      <c r="CQ307" s="178">
        <f>[2]DB!$CO$282</f>
        <v>0</v>
      </c>
      <c r="CR307" s="178">
        <f>[2]DB!$CP$282</f>
        <v>0</v>
      </c>
      <c r="CS307" s="178">
        <f>[2]DB!$CQ$282</f>
        <v>0</v>
      </c>
      <c r="CT307" s="178" t="str">
        <f>[2]DB!$CR$282</f>
        <v>r</v>
      </c>
      <c r="CU307" s="178" t="str">
        <f>[2]DB!$CS$282</f>
        <v>r</v>
      </c>
      <c r="CV307" s="178" t="str">
        <f>[2]DB!$CT$282</f>
        <v>r</v>
      </c>
      <c r="CW307" s="178" t="str">
        <f>[2]DB!$CU$282</f>
        <v>r</v>
      </c>
      <c r="CX307" s="178" t="str">
        <f>[2]DB!$CV$282</f>
        <v>r</v>
      </c>
      <c r="CY307" s="179" t="str">
        <f>[2]DB!$CW$282</f>
        <v>r</v>
      </c>
      <c r="CZ307" s="180"/>
      <c r="DA307" s="200"/>
      <c r="DB307" s="192"/>
    </row>
    <row r="308" spans="2:106" ht="20.100000000000001" customHeight="1" x14ac:dyDescent="0.25">
      <c r="B308" s="168"/>
      <c r="C308" s="197"/>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3"/>
      <c r="AY308" s="193"/>
      <c r="AZ308" s="193"/>
      <c r="BA308" s="193"/>
      <c r="BB308" s="193"/>
      <c r="BC308" s="193"/>
      <c r="BD308" s="193"/>
      <c r="BE308" s="193"/>
      <c r="BF308" s="193"/>
      <c r="BG308" s="193"/>
      <c r="BH308" s="193"/>
      <c r="BI308" s="193"/>
      <c r="BJ308" s="193"/>
      <c r="BK308" s="193"/>
      <c r="BL308" s="193"/>
      <c r="BM308" s="193"/>
      <c r="BN308" s="193"/>
      <c r="BO308" s="193"/>
      <c r="BP308" s="193"/>
      <c r="BQ308" s="193"/>
      <c r="BR308" s="193"/>
      <c r="BS308" s="193"/>
      <c r="BT308" s="193"/>
      <c r="BU308" s="193"/>
      <c r="BV308" s="193"/>
      <c r="BW308" s="193"/>
      <c r="BX308" s="193"/>
      <c r="BY308" s="193"/>
      <c r="BZ308" s="193"/>
      <c r="CA308" s="193"/>
      <c r="CB308" s="193"/>
      <c r="CC308" s="193"/>
      <c r="CD308" s="193"/>
      <c r="CE308" s="193"/>
      <c r="CF308" s="193"/>
      <c r="CG308" s="193"/>
      <c r="CH308" s="193"/>
      <c r="CI308" s="193"/>
      <c r="CJ308" s="193"/>
      <c r="CK308" s="193"/>
      <c r="CL308" s="193"/>
      <c r="CM308" s="193"/>
      <c r="CN308" s="193"/>
      <c r="CO308" s="193"/>
      <c r="CP308" s="193"/>
      <c r="CQ308" s="193"/>
      <c r="CR308" s="193"/>
      <c r="CS308" s="193"/>
      <c r="CT308" s="193"/>
      <c r="CU308" s="193"/>
      <c r="CV308" s="193"/>
      <c r="CW308" s="193"/>
      <c r="CX308" s="193"/>
      <c r="CY308" s="193"/>
      <c r="CZ308" s="193"/>
      <c r="DA308" s="201"/>
      <c r="DB308" s="202"/>
    </row>
    <row r="309" spans="2:106" ht="20.100000000000001" customHeight="1" x14ac:dyDescent="0.25">
      <c r="B309" s="168"/>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46"/>
      <c r="BL309" s="146"/>
      <c r="BM309" s="146"/>
      <c r="BN309" s="146"/>
      <c r="BO309" s="146"/>
      <c r="BP309" s="146"/>
      <c r="BQ309" s="146"/>
      <c r="BR309" s="146"/>
      <c r="BS309" s="146"/>
      <c r="BT309" s="146"/>
      <c r="BU309" s="146"/>
      <c r="BV309" s="146"/>
      <c r="BW309" s="146"/>
      <c r="BX309" s="146"/>
      <c r="BY309" s="146"/>
      <c r="BZ309" s="146"/>
      <c r="CA309" s="146"/>
      <c r="CB309" s="146"/>
      <c r="CC309" s="146"/>
      <c r="CD309" s="146"/>
      <c r="CE309" s="146"/>
      <c r="CF309" s="146"/>
      <c r="CG309" s="146"/>
      <c r="CH309" s="146"/>
      <c r="CI309" s="146"/>
      <c r="CJ309" s="146"/>
      <c r="CK309" s="146"/>
      <c r="CL309" s="146"/>
      <c r="CM309" s="146"/>
      <c r="CN309" s="146"/>
      <c r="CO309" s="146"/>
      <c r="CP309" s="146"/>
      <c r="CQ309" s="146"/>
      <c r="CR309" s="146"/>
      <c r="CS309" s="146"/>
      <c r="CT309" s="146"/>
      <c r="CU309" s="146"/>
      <c r="CV309" s="146"/>
      <c r="CW309" s="146"/>
      <c r="CX309" s="146"/>
      <c r="CY309" s="146"/>
      <c r="CZ309" s="146"/>
      <c r="DA309" s="146"/>
      <c r="DB309" s="192"/>
    </row>
    <row r="310" spans="2:106" ht="20.100000000000001" customHeight="1" x14ac:dyDescent="0.25">
      <c r="B310" s="211"/>
      <c r="C310" s="210"/>
      <c r="D310" s="210"/>
      <c r="E310" s="210"/>
      <c r="F310" s="210"/>
      <c r="G310" s="210"/>
      <c r="H310" s="210"/>
      <c r="I310" s="210"/>
      <c r="J310" s="210"/>
      <c r="K310" s="210"/>
      <c r="L310" s="210"/>
      <c r="M310" s="210"/>
      <c r="N310" s="210"/>
      <c r="O310" s="210"/>
      <c r="P310" s="210"/>
      <c r="Q310" s="210"/>
      <c r="R310" s="210"/>
      <c r="S310" s="210"/>
      <c r="T310" s="210"/>
      <c r="U310" s="210"/>
      <c r="V310" s="210"/>
      <c r="W310" s="210"/>
      <c r="X310" s="210"/>
      <c r="Y310" s="210"/>
      <c r="Z310" s="210"/>
      <c r="AA310" s="210"/>
      <c r="AB310" s="210"/>
      <c r="AC310" s="210"/>
      <c r="AD310" s="210"/>
      <c r="AE310" s="210"/>
      <c r="AF310" s="210"/>
      <c r="AG310" s="210"/>
      <c r="AH310" s="210"/>
      <c r="AI310" s="210"/>
      <c r="AJ310" s="210"/>
      <c r="AK310" s="210"/>
      <c r="AL310" s="210"/>
      <c r="AM310" s="210"/>
      <c r="AN310" s="210"/>
      <c r="AO310" s="210"/>
      <c r="AP310" s="210"/>
      <c r="AQ310" s="210"/>
      <c r="AR310" s="210"/>
      <c r="AS310" s="210"/>
      <c r="AT310" s="210"/>
      <c r="AU310" s="210"/>
      <c r="AV310" s="210"/>
      <c r="AW310" s="210"/>
      <c r="AX310" s="210"/>
      <c r="AY310" s="210"/>
      <c r="AZ310" s="210"/>
      <c r="BA310" s="210"/>
      <c r="BB310" s="210"/>
      <c r="BC310" s="210"/>
      <c r="BD310" s="210"/>
      <c r="BE310" s="210"/>
      <c r="BF310" s="210"/>
      <c r="BG310" s="210"/>
      <c r="BH310" s="210"/>
      <c r="BI310" s="210"/>
      <c r="BJ310" s="210"/>
      <c r="BK310" s="210"/>
      <c r="BL310" s="210"/>
      <c r="BM310" s="210"/>
      <c r="BN310" s="210"/>
      <c r="BO310" s="210"/>
      <c r="BP310" s="210"/>
      <c r="BQ310" s="210"/>
      <c r="BR310" s="210"/>
      <c r="BS310" s="210"/>
      <c r="BT310" s="210"/>
      <c r="BU310" s="210"/>
      <c r="BV310" s="210"/>
      <c r="BW310" s="210"/>
      <c r="BX310" s="210"/>
      <c r="BY310" s="210"/>
      <c r="BZ310" s="210"/>
      <c r="CA310" s="210"/>
      <c r="CB310" s="210"/>
      <c r="CC310" s="210"/>
      <c r="CD310" s="210"/>
      <c r="CE310" s="210"/>
      <c r="CF310" s="210"/>
      <c r="CG310" s="210"/>
      <c r="CH310" s="210"/>
      <c r="CI310" s="210"/>
      <c r="CJ310" s="210"/>
      <c r="CK310" s="210"/>
      <c r="CL310" s="210"/>
      <c r="CM310" s="210"/>
      <c r="CN310" s="210"/>
      <c r="CO310" s="210"/>
      <c r="CP310" s="210"/>
      <c r="CQ310" s="210"/>
      <c r="CR310" s="210"/>
      <c r="CS310" s="210"/>
      <c r="CT310" s="210"/>
      <c r="CU310" s="210"/>
      <c r="CV310" s="210"/>
      <c r="CW310" s="210"/>
      <c r="CX310" s="210"/>
      <c r="CY310" s="210"/>
      <c r="CZ310" s="210"/>
      <c r="DA310" s="210"/>
      <c r="DB310" s="198"/>
    </row>
    <row r="311" spans="2:106" ht="20.100000000000001" customHeight="1" x14ac:dyDescent="0.25">
      <c r="B311" s="3" t="s">
        <v>95</v>
      </c>
    </row>
    <row r="314" spans="2:106" ht="20.100000000000001" customHeight="1" x14ac:dyDescent="0.25">
      <c r="H314" s="801">
        <f>$C$8</f>
        <v>112</v>
      </c>
      <c r="I314" s="801"/>
      <c r="J314" s="801">
        <f t="shared" ref="J314" si="309">$C$8</f>
        <v>112</v>
      </c>
      <c r="K314" s="801"/>
      <c r="L314" s="801">
        <f t="shared" ref="L314" si="310">$C$8</f>
        <v>112</v>
      </c>
      <c r="M314" s="801"/>
      <c r="N314" s="801">
        <f t="shared" ref="N314" si="311">$C$8</f>
        <v>112</v>
      </c>
      <c r="O314" s="801"/>
      <c r="P314" s="801">
        <f t="shared" ref="P314" si="312">$C$8</f>
        <v>112</v>
      </c>
      <c r="Q314" s="801"/>
      <c r="R314" s="801">
        <f t="shared" ref="R314" si="313">$C$8</f>
        <v>112</v>
      </c>
      <c r="S314" s="801"/>
      <c r="T314" s="801">
        <f t="shared" ref="T314" si="314">$C$8</f>
        <v>112</v>
      </c>
      <c r="U314" s="801"/>
      <c r="V314" s="801">
        <f t="shared" ref="V314" si="315">$C$8</f>
        <v>112</v>
      </c>
      <c r="W314" s="801"/>
      <c r="X314" s="801">
        <f t="shared" ref="X314" si="316">$C$8</f>
        <v>112</v>
      </c>
      <c r="Y314" s="801"/>
      <c r="Z314" s="801">
        <f t="shared" ref="Z314" si="317">$C$8</f>
        <v>112</v>
      </c>
      <c r="AA314" s="801"/>
      <c r="AB314" s="801">
        <f t="shared" ref="AB314" si="318">$C$8</f>
        <v>112</v>
      </c>
      <c r="AC314" s="801"/>
      <c r="AD314" s="801">
        <f t="shared" ref="AD314" si="319">$C$8</f>
        <v>112</v>
      </c>
      <c r="AE314" s="801"/>
      <c r="AF314" s="801">
        <f t="shared" ref="AF314" si="320">$C$8</f>
        <v>112</v>
      </c>
      <c r="AG314" s="801"/>
      <c r="AH314" s="801">
        <f t="shared" ref="AH314" si="321">$C$8</f>
        <v>112</v>
      </c>
      <c r="AI314" s="801"/>
      <c r="AJ314" s="801">
        <f t="shared" ref="AJ314" si="322">$C$8</f>
        <v>112</v>
      </c>
      <c r="AK314" s="801"/>
      <c r="AL314" s="801">
        <f t="shared" ref="AL314" si="323">$C$8</f>
        <v>112</v>
      </c>
      <c r="AM314" s="801"/>
      <c r="AN314" s="801">
        <f t="shared" ref="AN314" si="324">$C$8</f>
        <v>112</v>
      </c>
      <c r="AO314" s="801"/>
      <c r="AP314" s="801">
        <f t="shared" ref="AP314" si="325">$C$8</f>
        <v>112</v>
      </c>
      <c r="AQ314" s="801"/>
      <c r="AR314" s="801">
        <f t="shared" ref="AR314" si="326">$C$8</f>
        <v>112</v>
      </c>
      <c r="AS314" s="801"/>
      <c r="AT314" s="801">
        <f t="shared" ref="AT314" si="327">$C$8</f>
        <v>112</v>
      </c>
      <c r="AU314" s="801"/>
      <c r="AV314" s="801">
        <f t="shared" ref="AV314" si="328">$C$8</f>
        <v>112</v>
      </c>
      <c r="AW314" s="801"/>
      <c r="AX314" s="801">
        <f t="shared" ref="AX314" si="329">$C$8</f>
        <v>112</v>
      </c>
      <c r="AY314" s="801"/>
      <c r="AZ314" s="801">
        <f t="shared" ref="AZ314" si="330">$C$8</f>
        <v>112</v>
      </c>
      <c r="BA314" s="801"/>
      <c r="BB314" s="801">
        <f t="shared" ref="BB314" si="331">$C$8</f>
        <v>112</v>
      </c>
      <c r="BC314" s="801"/>
      <c r="BD314" s="801">
        <f t="shared" ref="BD314" si="332">$C$8</f>
        <v>112</v>
      </c>
      <c r="BE314" s="801"/>
      <c r="BF314" s="801">
        <f t="shared" ref="BF314" si="333">$C$8</f>
        <v>112</v>
      </c>
      <c r="BG314" s="801"/>
      <c r="BH314" s="801">
        <f t="shared" ref="BH314" si="334">$C$8</f>
        <v>112</v>
      </c>
      <c r="BI314" s="801"/>
      <c r="BJ314" s="801">
        <f t="shared" ref="BJ314" si="335">$C$8</f>
        <v>112</v>
      </c>
      <c r="BK314" s="801"/>
      <c r="BL314" s="801">
        <f t="shared" ref="BL314" si="336">$C$8</f>
        <v>112</v>
      </c>
      <c r="BM314" s="801"/>
      <c r="BN314" s="801">
        <f t="shared" ref="BN314" si="337">$C$8</f>
        <v>112</v>
      </c>
      <c r="BO314" s="801"/>
      <c r="BP314" s="801">
        <f t="shared" ref="BP314" si="338">$C$8</f>
        <v>112</v>
      </c>
      <c r="BQ314" s="801"/>
      <c r="BR314" s="801">
        <f t="shared" ref="BR314" si="339">$C$8</f>
        <v>112</v>
      </c>
      <c r="BS314" s="801"/>
      <c r="BT314" s="801">
        <f t="shared" ref="BT314" si="340">$C$8</f>
        <v>112</v>
      </c>
      <c r="BU314" s="801"/>
      <c r="BV314" s="801">
        <f t="shared" ref="BV314" si="341">$C$8</f>
        <v>112</v>
      </c>
      <c r="BW314" s="801"/>
      <c r="BX314" s="801">
        <f t="shared" ref="BX314" si="342">$C$8</f>
        <v>112</v>
      </c>
      <c r="BY314" s="801"/>
      <c r="BZ314" s="801">
        <f t="shared" ref="BZ314" si="343">$C$8</f>
        <v>112</v>
      </c>
      <c r="CA314" s="801"/>
      <c r="CB314" s="801">
        <f t="shared" ref="CB314" si="344">$C$8</f>
        <v>112</v>
      </c>
      <c r="CC314" s="801"/>
      <c r="CD314" s="801">
        <f t="shared" ref="CD314" si="345">$C$8</f>
        <v>112</v>
      </c>
      <c r="CE314" s="801"/>
      <c r="CF314" s="801">
        <f t="shared" ref="CF314" si="346">$C$8</f>
        <v>112</v>
      </c>
      <c r="CG314" s="801"/>
      <c r="CH314" s="801">
        <f t="shared" ref="CH314" si="347">$C$8</f>
        <v>112</v>
      </c>
      <c r="CI314" s="801"/>
      <c r="CJ314" s="801">
        <f t="shared" ref="CJ314" si="348">$C$8</f>
        <v>112</v>
      </c>
      <c r="CK314" s="801"/>
      <c r="CL314" s="801">
        <f t="shared" ref="CL314" si="349">$C$8</f>
        <v>112</v>
      </c>
      <c r="CM314" s="801"/>
      <c r="CN314" s="801">
        <f t="shared" ref="CN314" si="350">$C$8</f>
        <v>112</v>
      </c>
      <c r="CO314" s="801"/>
      <c r="CP314" s="801">
        <f t="shared" ref="CP314" si="351">$C$8</f>
        <v>112</v>
      </c>
      <c r="CQ314" s="801"/>
      <c r="CR314" s="801">
        <f t="shared" ref="CR314" si="352">$C$8</f>
        <v>112</v>
      </c>
      <c r="CS314" s="801"/>
      <c r="CT314" s="801">
        <f t="shared" ref="CT314" si="353">$C$8</f>
        <v>112</v>
      </c>
      <c r="CU314" s="801"/>
      <c r="CV314" s="801">
        <f t="shared" ref="CV314" si="354">$C$8</f>
        <v>112</v>
      </c>
      <c r="CW314" s="801"/>
      <c r="CX314" s="801">
        <f t="shared" ref="CX314" si="355">$C$8</f>
        <v>112</v>
      </c>
      <c r="CY314" s="801"/>
    </row>
    <row r="315" spans="2:106" ht="20.100000000000001" customHeight="1" x14ac:dyDescent="0.25">
      <c r="H315" s="241" t="s">
        <v>114</v>
      </c>
      <c r="I315" s="241" t="s">
        <v>114</v>
      </c>
      <c r="J315" s="241" t="s">
        <v>114</v>
      </c>
      <c r="K315" s="241" t="s">
        <v>114</v>
      </c>
      <c r="L315" s="241" t="s">
        <v>114</v>
      </c>
      <c r="M315" s="241" t="s">
        <v>114</v>
      </c>
      <c r="N315" s="241" t="s">
        <v>114</v>
      </c>
      <c r="O315" s="241" t="s">
        <v>114</v>
      </c>
      <c r="P315" s="241" t="s">
        <v>114</v>
      </c>
      <c r="Q315" s="241" t="s">
        <v>114</v>
      </c>
      <c r="R315" s="241" t="s">
        <v>114</v>
      </c>
      <c r="S315" s="241" t="s">
        <v>114</v>
      </c>
      <c r="T315" s="241" t="s">
        <v>114</v>
      </c>
      <c r="U315" s="241" t="s">
        <v>114</v>
      </c>
      <c r="V315" s="241" t="s">
        <v>114</v>
      </c>
      <c r="W315" s="241" t="s">
        <v>114</v>
      </c>
      <c r="X315" s="241" t="s">
        <v>114</v>
      </c>
      <c r="Y315" s="241" t="s">
        <v>114</v>
      </c>
      <c r="Z315" s="241" t="s">
        <v>114</v>
      </c>
      <c r="AA315" s="241" t="s">
        <v>114</v>
      </c>
      <c r="AB315" s="241" t="s">
        <v>114</v>
      </c>
      <c r="AC315" s="241" t="s">
        <v>114</v>
      </c>
      <c r="AD315" s="241" t="s">
        <v>114</v>
      </c>
      <c r="AE315" s="241" t="s">
        <v>114</v>
      </c>
      <c r="AF315" s="241" t="s">
        <v>114</v>
      </c>
      <c r="AG315" s="241" t="s">
        <v>114</v>
      </c>
      <c r="AH315" s="241" t="s">
        <v>114</v>
      </c>
      <c r="AI315" s="241" t="s">
        <v>114</v>
      </c>
      <c r="AJ315" s="241" t="s">
        <v>114</v>
      </c>
      <c r="AK315" s="241" t="s">
        <v>114</v>
      </c>
      <c r="AL315" s="241" t="s">
        <v>114</v>
      </c>
      <c r="AM315" s="241" t="s">
        <v>114</v>
      </c>
      <c r="AN315" s="241" t="s">
        <v>114</v>
      </c>
      <c r="AO315" s="241" t="s">
        <v>114</v>
      </c>
      <c r="AP315" s="241" t="s">
        <v>114</v>
      </c>
      <c r="AQ315" s="241" t="s">
        <v>114</v>
      </c>
      <c r="AR315" s="241" t="s">
        <v>114</v>
      </c>
      <c r="AS315" s="241" t="s">
        <v>114</v>
      </c>
      <c r="AT315" s="241" t="s">
        <v>114</v>
      </c>
      <c r="AU315" s="241" t="s">
        <v>114</v>
      </c>
      <c r="AV315" s="241" t="s">
        <v>114</v>
      </c>
      <c r="AW315" s="241" t="s">
        <v>114</v>
      </c>
      <c r="AX315" s="241" t="s">
        <v>114</v>
      </c>
      <c r="AY315" s="241" t="s">
        <v>114</v>
      </c>
      <c r="AZ315" s="241" t="s">
        <v>114</v>
      </c>
      <c r="BA315" s="241" t="s">
        <v>114</v>
      </c>
      <c r="BB315" s="241" t="s">
        <v>114</v>
      </c>
      <c r="BC315" s="241" t="s">
        <v>114</v>
      </c>
      <c r="BD315" s="241" t="s">
        <v>114</v>
      </c>
      <c r="BE315" s="241" t="s">
        <v>114</v>
      </c>
      <c r="BF315" s="241" t="s">
        <v>114</v>
      </c>
      <c r="BG315" s="241" t="s">
        <v>114</v>
      </c>
      <c r="BH315" s="241" t="s">
        <v>114</v>
      </c>
      <c r="BI315" s="241" t="s">
        <v>114</v>
      </c>
      <c r="BJ315" s="241" t="s">
        <v>114</v>
      </c>
      <c r="BK315" s="241" t="s">
        <v>114</v>
      </c>
      <c r="BL315" s="241" t="s">
        <v>114</v>
      </c>
      <c r="BM315" s="241" t="s">
        <v>114</v>
      </c>
      <c r="BN315" s="241" t="s">
        <v>114</v>
      </c>
      <c r="BO315" s="241" t="s">
        <v>114</v>
      </c>
      <c r="BP315" s="241" t="s">
        <v>114</v>
      </c>
      <c r="BQ315" s="241" t="s">
        <v>114</v>
      </c>
      <c r="BR315" s="241" t="s">
        <v>114</v>
      </c>
      <c r="BS315" s="241" t="s">
        <v>114</v>
      </c>
      <c r="BT315" s="241" t="s">
        <v>114</v>
      </c>
      <c r="BU315" s="241" t="s">
        <v>114</v>
      </c>
      <c r="BV315" s="241" t="s">
        <v>114</v>
      </c>
      <c r="BW315" s="241" t="s">
        <v>114</v>
      </c>
      <c r="BX315" s="241" t="s">
        <v>114</v>
      </c>
      <c r="BY315" s="241" t="s">
        <v>114</v>
      </c>
      <c r="BZ315" s="241" t="s">
        <v>114</v>
      </c>
      <c r="CA315" s="241" t="s">
        <v>114</v>
      </c>
      <c r="CB315" s="241" t="s">
        <v>114</v>
      </c>
      <c r="CC315" s="241" t="s">
        <v>114</v>
      </c>
      <c r="CD315" s="241" t="s">
        <v>114</v>
      </c>
      <c r="CE315" s="241" t="s">
        <v>114</v>
      </c>
      <c r="CF315" s="241" t="s">
        <v>114</v>
      </c>
      <c r="CG315" s="241" t="s">
        <v>114</v>
      </c>
      <c r="CH315" s="241" t="s">
        <v>114</v>
      </c>
      <c r="CI315" s="241" t="s">
        <v>114</v>
      </c>
      <c r="CJ315" s="241" t="s">
        <v>114</v>
      </c>
      <c r="CK315" s="241" t="s">
        <v>114</v>
      </c>
      <c r="CL315" s="241" t="s">
        <v>114</v>
      </c>
      <c r="CM315" s="241" t="s">
        <v>114</v>
      </c>
      <c r="CN315" s="241" t="s">
        <v>114</v>
      </c>
      <c r="CO315" s="241" t="s">
        <v>114</v>
      </c>
      <c r="CP315" s="241" t="s">
        <v>114</v>
      </c>
      <c r="CQ315" s="241" t="s">
        <v>114</v>
      </c>
      <c r="CR315" s="241" t="s">
        <v>114</v>
      </c>
      <c r="CS315" s="241" t="s">
        <v>114</v>
      </c>
      <c r="CT315" s="241" t="s">
        <v>114</v>
      </c>
      <c r="CU315" s="241" t="s">
        <v>114</v>
      </c>
      <c r="CV315" s="241" t="s">
        <v>114</v>
      </c>
      <c r="CW315" s="241" t="s">
        <v>114</v>
      </c>
      <c r="CX315" s="241" t="s">
        <v>114</v>
      </c>
      <c r="CY315" s="241" t="s">
        <v>114</v>
      </c>
    </row>
  </sheetData>
  <sheetProtection algorithmName="SHA-512" hashValue="djo+eJ97KKRjcTq0Jz863zwgo2Jd5nMrBxLjww/PfU7CnsSUUGF1VjkxcyQAQ9pX4X+Gk78BE3AZi4aIoJf8Cw==" saltValue="lQD1w7HA9j+Xs7lneeFrhw==" spinCount="100000" sheet="1" objects="1" scenarios="1" selectLockedCells="1"/>
  <mergeCells count="3567">
    <mergeCell ref="EU8:EV8"/>
    <mergeCell ref="EW8:EX8"/>
    <mergeCell ref="GG8:GH8"/>
    <mergeCell ref="GI8:GJ8"/>
    <mergeCell ref="GK8:GL8"/>
    <mergeCell ref="GM8:GN8"/>
    <mergeCell ref="GO8:GP8"/>
    <mergeCell ref="GQ8:GR8"/>
    <mergeCell ref="GS8:GT8"/>
    <mergeCell ref="GU8:GV8"/>
    <mergeCell ref="GW8:GX8"/>
    <mergeCell ref="GY8:GZ8"/>
    <mergeCell ref="HA8:HB8"/>
    <mergeCell ref="DK9:EG9"/>
    <mergeCell ref="EY8:EZ8"/>
    <mergeCell ref="FA8:FB8"/>
    <mergeCell ref="FC8:FD8"/>
    <mergeCell ref="FE8:FF8"/>
    <mergeCell ref="FG8:FH8"/>
    <mergeCell ref="FI8:FJ8"/>
    <mergeCell ref="FK8:FL8"/>
    <mergeCell ref="FM8:FN8"/>
    <mergeCell ref="FO8:FP8"/>
    <mergeCell ref="FQ8:FR8"/>
    <mergeCell ref="FS8:FT8"/>
    <mergeCell ref="FU8:FV8"/>
    <mergeCell ref="FW8:FX8"/>
    <mergeCell ref="FY8:FZ8"/>
    <mergeCell ref="GA8:GB8"/>
    <mergeCell ref="GC8:GD8"/>
    <mergeCell ref="GE8:GF8"/>
    <mergeCell ref="DK8:DL8"/>
    <mergeCell ref="DM8:DN8"/>
    <mergeCell ref="DO8:DP8"/>
    <mergeCell ref="DQ8:DR8"/>
    <mergeCell ref="DS8:DT8"/>
    <mergeCell ref="DU8:DV8"/>
    <mergeCell ref="DW8:DX8"/>
    <mergeCell ref="DY8:DZ8"/>
    <mergeCell ref="EA8:EB8"/>
    <mergeCell ref="EC8:ED8"/>
    <mergeCell ref="EE8:EF8"/>
    <mergeCell ref="EG8:EH8"/>
    <mergeCell ref="EI8:EJ8"/>
    <mergeCell ref="EK8:EL8"/>
    <mergeCell ref="EM8:EN8"/>
    <mergeCell ref="EO8:EP8"/>
    <mergeCell ref="EQ8:ER8"/>
    <mergeCell ref="ES8:ET8"/>
    <mergeCell ref="HA7:HB7"/>
    <mergeCell ref="EU4:FZ4"/>
    <mergeCell ref="EU7:EV7"/>
    <mergeCell ref="EW7:EX7"/>
    <mergeCell ref="EY7:EZ7"/>
    <mergeCell ref="FA7:FB7"/>
    <mergeCell ref="FC7:FD7"/>
    <mergeCell ref="FE7:FF7"/>
    <mergeCell ref="FG7:FH7"/>
    <mergeCell ref="FI7:FJ7"/>
    <mergeCell ref="FK7:FL7"/>
    <mergeCell ref="FM7:FN7"/>
    <mergeCell ref="FO7:FP7"/>
    <mergeCell ref="FQ7:FR7"/>
    <mergeCell ref="FS7:FT7"/>
    <mergeCell ref="FU7:FV7"/>
    <mergeCell ref="FW7:FX7"/>
    <mergeCell ref="FY7:FZ7"/>
    <mergeCell ref="FS5:FV5"/>
    <mergeCell ref="FW5:FZ5"/>
    <mergeCell ref="GA4:HB4"/>
    <mergeCell ref="GI5:GL5"/>
    <mergeCell ref="GM5:GP5"/>
    <mergeCell ref="GQ5:GT5"/>
    <mergeCell ref="GU5:GX5"/>
    <mergeCell ref="GY5:HB5"/>
    <mergeCell ref="EK7:EL7"/>
    <mergeCell ref="EM7:EN7"/>
    <mergeCell ref="EO7:EP7"/>
    <mergeCell ref="EQ7:ER7"/>
    <mergeCell ref="GA7:GB7"/>
    <mergeCell ref="GC7:GD7"/>
    <mergeCell ref="GE7:GF7"/>
    <mergeCell ref="GG7:GH7"/>
    <mergeCell ref="GI7:GJ7"/>
    <mergeCell ref="GK7:GL7"/>
    <mergeCell ref="GM7:GN7"/>
    <mergeCell ref="GO7:GP7"/>
    <mergeCell ref="GQ7:GR7"/>
    <mergeCell ref="GS7:GT7"/>
    <mergeCell ref="GU7:GV7"/>
    <mergeCell ref="GW7:GX7"/>
    <mergeCell ref="GY7:GZ7"/>
    <mergeCell ref="DK5:DN5"/>
    <mergeCell ref="DO5:DR5"/>
    <mergeCell ref="DS5:DV5"/>
    <mergeCell ref="DW5:DZ5"/>
    <mergeCell ref="EA5:ED5"/>
    <mergeCell ref="EE5:EH5"/>
    <mergeCell ref="EI5:EL5"/>
    <mergeCell ref="EM5:EP5"/>
    <mergeCell ref="EQ5:ET5"/>
    <mergeCell ref="EU5:EX5"/>
    <mergeCell ref="EY5:FB5"/>
    <mergeCell ref="FC5:FF5"/>
    <mergeCell ref="FG5:FJ5"/>
    <mergeCell ref="FK5:FN5"/>
    <mergeCell ref="FO5:FR5"/>
    <mergeCell ref="GA5:GD5"/>
    <mergeCell ref="GE5:GH5"/>
    <mergeCell ref="BZ7:CA7"/>
    <mergeCell ref="CB7:CC7"/>
    <mergeCell ref="CD7:CE7"/>
    <mergeCell ref="CF7:CG7"/>
    <mergeCell ref="CH7:CI7"/>
    <mergeCell ref="CJ7:CK7"/>
    <mergeCell ref="CL7:CM7"/>
    <mergeCell ref="CN7:CO7"/>
    <mergeCell ref="CP7:CQ7"/>
    <mergeCell ref="CR7:CS7"/>
    <mergeCell ref="CT7:CU7"/>
    <mergeCell ref="CV7:CW7"/>
    <mergeCell ref="CX7:CY7"/>
    <mergeCell ref="DK4:DN4"/>
    <mergeCell ref="DO4:ET4"/>
    <mergeCell ref="DK7:DL7"/>
    <mergeCell ref="ES7:ET7"/>
    <mergeCell ref="CJ5:CM5"/>
    <mergeCell ref="CN5:CQ5"/>
    <mergeCell ref="CV5:CY5"/>
    <mergeCell ref="DM7:DN7"/>
    <mergeCell ref="DO7:DP7"/>
    <mergeCell ref="DQ7:DR7"/>
    <mergeCell ref="DS7:DT7"/>
    <mergeCell ref="DU7:DV7"/>
    <mergeCell ref="DW7:DX7"/>
    <mergeCell ref="DY7:DZ7"/>
    <mergeCell ref="EA7:EB7"/>
    <mergeCell ref="EC7:ED7"/>
    <mergeCell ref="EE7:EF7"/>
    <mergeCell ref="EG7:EH7"/>
    <mergeCell ref="EI7:EJ7"/>
    <mergeCell ref="AZ7:BA7"/>
    <mergeCell ref="BB7:BC7"/>
    <mergeCell ref="BD7:BE7"/>
    <mergeCell ref="BF7:BG7"/>
    <mergeCell ref="BH7:BI7"/>
    <mergeCell ref="BB8:BC8"/>
    <mergeCell ref="BF8:BG8"/>
    <mergeCell ref="BH8:BI8"/>
    <mergeCell ref="BD8:BE8"/>
    <mergeCell ref="BJ7:BK7"/>
    <mergeCell ref="BL7:BM7"/>
    <mergeCell ref="BN7:BO7"/>
    <mergeCell ref="BP7:BQ7"/>
    <mergeCell ref="BR7:BS7"/>
    <mergeCell ref="BT7:BU7"/>
    <mergeCell ref="BV7:BW7"/>
    <mergeCell ref="BX7:BY7"/>
    <mergeCell ref="BZ314:CA314"/>
    <mergeCell ref="CB314:CC314"/>
    <mergeCell ref="CD314:CE314"/>
    <mergeCell ref="CF314:CG314"/>
    <mergeCell ref="CH314:CI314"/>
    <mergeCell ref="CJ314:CK314"/>
    <mergeCell ref="CL314:CM314"/>
    <mergeCell ref="CN314:CO314"/>
    <mergeCell ref="CP314:CQ314"/>
    <mergeCell ref="CR314:CS314"/>
    <mergeCell ref="CT314:CU314"/>
    <mergeCell ref="CV314:CW314"/>
    <mergeCell ref="CX314:CY314"/>
    <mergeCell ref="AR314:AS314"/>
    <mergeCell ref="AT314:AU314"/>
    <mergeCell ref="AV314:AW314"/>
    <mergeCell ref="AX314:AY314"/>
    <mergeCell ref="AZ314:BA314"/>
    <mergeCell ref="BB314:BC314"/>
    <mergeCell ref="BD314:BE314"/>
    <mergeCell ref="BF314:BG314"/>
    <mergeCell ref="BH314:BI314"/>
    <mergeCell ref="BJ314:BK314"/>
    <mergeCell ref="BL314:BM314"/>
    <mergeCell ref="BN314:BO314"/>
    <mergeCell ref="BP314:BQ314"/>
    <mergeCell ref="BR314:BS314"/>
    <mergeCell ref="BT314:BU314"/>
    <mergeCell ref="BV314:BW314"/>
    <mergeCell ref="BX314:BY314"/>
    <mergeCell ref="H314:I314"/>
    <mergeCell ref="J314:K314"/>
    <mergeCell ref="L314:M314"/>
    <mergeCell ref="N314:O314"/>
    <mergeCell ref="P314:Q314"/>
    <mergeCell ref="R314:S314"/>
    <mergeCell ref="T314:U314"/>
    <mergeCell ref="V314:W314"/>
    <mergeCell ref="X314:Y314"/>
    <mergeCell ref="Z314:AA314"/>
    <mergeCell ref="AB314:AC314"/>
    <mergeCell ref="AD314:AE314"/>
    <mergeCell ref="AF314:AG314"/>
    <mergeCell ref="AH314:AI314"/>
    <mergeCell ref="AJ314:AK314"/>
    <mergeCell ref="AL314:AM314"/>
    <mergeCell ref="AN314:AO314"/>
    <mergeCell ref="AP314:AQ314"/>
    <mergeCell ref="CR300:CS300"/>
    <mergeCell ref="CT300:CU300"/>
    <mergeCell ref="CV300:CW300"/>
    <mergeCell ref="CX300:CY300"/>
    <mergeCell ref="F301:G301"/>
    <mergeCell ref="D302:E305"/>
    <mergeCell ref="D306:E307"/>
    <mergeCell ref="BZ300:CA300"/>
    <mergeCell ref="CB300:CC300"/>
    <mergeCell ref="CD300:CE300"/>
    <mergeCell ref="CF300:CG300"/>
    <mergeCell ref="CH300:CI300"/>
    <mergeCell ref="CJ300:CK300"/>
    <mergeCell ref="CL300:CM300"/>
    <mergeCell ref="CN300:CO300"/>
    <mergeCell ref="CP300:CQ300"/>
    <mergeCell ref="BH300:BI300"/>
    <mergeCell ref="BJ300:BK300"/>
    <mergeCell ref="BL300:BM300"/>
    <mergeCell ref="BN300:BO300"/>
    <mergeCell ref="BP300:BQ300"/>
    <mergeCell ref="BR300:BS300"/>
    <mergeCell ref="BT300:BU300"/>
    <mergeCell ref="BV300:BW300"/>
    <mergeCell ref="BX300:BY300"/>
    <mergeCell ref="AP300:AQ300"/>
    <mergeCell ref="AR300:AS300"/>
    <mergeCell ref="AT300:AU300"/>
    <mergeCell ref="AV300:AW300"/>
    <mergeCell ref="AX300:AY300"/>
    <mergeCell ref="AZ300:BA300"/>
    <mergeCell ref="BB300:BC300"/>
    <mergeCell ref="BD300:BE300"/>
    <mergeCell ref="BF300:BG300"/>
    <mergeCell ref="CL299:CM299"/>
    <mergeCell ref="CN299:CO299"/>
    <mergeCell ref="CP299:CQ299"/>
    <mergeCell ref="CR299:CS299"/>
    <mergeCell ref="CT299:CU299"/>
    <mergeCell ref="CV299:CW299"/>
    <mergeCell ref="CX299:CY299"/>
    <mergeCell ref="H300:I300"/>
    <mergeCell ref="J300:K300"/>
    <mergeCell ref="L300:M300"/>
    <mergeCell ref="N300:O300"/>
    <mergeCell ref="P300:Q300"/>
    <mergeCell ref="R300:S300"/>
    <mergeCell ref="T300:U300"/>
    <mergeCell ref="V300:W300"/>
    <mergeCell ref="X300:Y300"/>
    <mergeCell ref="Z300:AA300"/>
    <mergeCell ref="AB300:AC300"/>
    <mergeCell ref="AD300:AE300"/>
    <mergeCell ref="AF300:AG300"/>
    <mergeCell ref="AH300:AI300"/>
    <mergeCell ref="AJ300:AK300"/>
    <mergeCell ref="AL300:AM300"/>
    <mergeCell ref="AN300:AO300"/>
    <mergeCell ref="BT299:BU299"/>
    <mergeCell ref="BV299:BW299"/>
    <mergeCell ref="BX299:BY299"/>
    <mergeCell ref="BZ299:CA299"/>
    <mergeCell ref="CB299:CC299"/>
    <mergeCell ref="CD299:CE299"/>
    <mergeCell ref="CF299:CG299"/>
    <mergeCell ref="CH299:CI299"/>
    <mergeCell ref="CJ299:CK299"/>
    <mergeCell ref="BB299:BC299"/>
    <mergeCell ref="BD299:BE299"/>
    <mergeCell ref="BF299:BG299"/>
    <mergeCell ref="BH299:BI299"/>
    <mergeCell ref="BJ299:BK299"/>
    <mergeCell ref="BL299:BM299"/>
    <mergeCell ref="BN299:BO299"/>
    <mergeCell ref="BP299:BQ299"/>
    <mergeCell ref="BR299:BS299"/>
    <mergeCell ref="AJ299:AK299"/>
    <mergeCell ref="AL299:AM299"/>
    <mergeCell ref="AN299:AO299"/>
    <mergeCell ref="AP299:AQ299"/>
    <mergeCell ref="AR299:AS299"/>
    <mergeCell ref="AT299:AU299"/>
    <mergeCell ref="AV299:AW299"/>
    <mergeCell ref="AX299:AY299"/>
    <mergeCell ref="AZ299:BA299"/>
    <mergeCell ref="CP291:CQ291"/>
    <mergeCell ref="CR291:CS291"/>
    <mergeCell ref="CT291:CU291"/>
    <mergeCell ref="CV291:CW291"/>
    <mergeCell ref="CX291:CY291"/>
    <mergeCell ref="F292:G292"/>
    <mergeCell ref="D293:E296"/>
    <mergeCell ref="D297:E298"/>
    <mergeCell ref="C299:C307"/>
    <mergeCell ref="D299:E301"/>
    <mergeCell ref="H299:I299"/>
    <mergeCell ref="J299:K299"/>
    <mergeCell ref="L299:M299"/>
    <mergeCell ref="N299:O299"/>
    <mergeCell ref="P299:Q299"/>
    <mergeCell ref="R299:S299"/>
    <mergeCell ref="T299:U299"/>
    <mergeCell ref="V299:W299"/>
    <mergeCell ref="X299:Y299"/>
    <mergeCell ref="Z299:AA299"/>
    <mergeCell ref="AB299:AC299"/>
    <mergeCell ref="AD299:AE299"/>
    <mergeCell ref="AF299:AG299"/>
    <mergeCell ref="AH299:AI299"/>
    <mergeCell ref="BX291:BY291"/>
    <mergeCell ref="BZ291:CA291"/>
    <mergeCell ref="CB291:CC291"/>
    <mergeCell ref="CD291:CE291"/>
    <mergeCell ref="CF291:CG291"/>
    <mergeCell ref="CH291:CI291"/>
    <mergeCell ref="CJ291:CK291"/>
    <mergeCell ref="CL291:CM291"/>
    <mergeCell ref="CN291:CO291"/>
    <mergeCell ref="BF291:BG291"/>
    <mergeCell ref="BH291:BI291"/>
    <mergeCell ref="BJ291:BK291"/>
    <mergeCell ref="BL291:BM291"/>
    <mergeCell ref="BN291:BO291"/>
    <mergeCell ref="BP291:BQ291"/>
    <mergeCell ref="BR291:BS291"/>
    <mergeCell ref="BT291:BU291"/>
    <mergeCell ref="BV291:BW291"/>
    <mergeCell ref="AN291:AO291"/>
    <mergeCell ref="AP291:AQ291"/>
    <mergeCell ref="AR291:AS291"/>
    <mergeCell ref="AT291:AU291"/>
    <mergeCell ref="AV291:AW291"/>
    <mergeCell ref="AX291:AY291"/>
    <mergeCell ref="AZ291:BA291"/>
    <mergeCell ref="BB291:BC291"/>
    <mergeCell ref="BD291:BE291"/>
    <mergeCell ref="CJ290:CK290"/>
    <mergeCell ref="CL290:CM290"/>
    <mergeCell ref="CN290:CO290"/>
    <mergeCell ref="CP290:CQ290"/>
    <mergeCell ref="CR290:CS290"/>
    <mergeCell ref="CT290:CU290"/>
    <mergeCell ref="CV290:CW290"/>
    <mergeCell ref="CX290:CY290"/>
    <mergeCell ref="H291:I291"/>
    <mergeCell ref="J291:K291"/>
    <mergeCell ref="L291:M291"/>
    <mergeCell ref="N291:O291"/>
    <mergeCell ref="P291:Q291"/>
    <mergeCell ref="R291:S291"/>
    <mergeCell ref="T291:U291"/>
    <mergeCell ref="V291:W291"/>
    <mergeCell ref="X291:Y291"/>
    <mergeCell ref="Z291:AA291"/>
    <mergeCell ref="AB291:AC291"/>
    <mergeCell ref="AD291:AE291"/>
    <mergeCell ref="AF291:AG291"/>
    <mergeCell ref="AH291:AI291"/>
    <mergeCell ref="AJ291:AK291"/>
    <mergeCell ref="AL291:AM291"/>
    <mergeCell ref="BR290:BS290"/>
    <mergeCell ref="BT290:BU290"/>
    <mergeCell ref="BV290:BW290"/>
    <mergeCell ref="BX290:BY290"/>
    <mergeCell ref="BZ290:CA290"/>
    <mergeCell ref="CB290:CC290"/>
    <mergeCell ref="CD290:CE290"/>
    <mergeCell ref="CF290:CG290"/>
    <mergeCell ref="CH290:CI290"/>
    <mergeCell ref="AZ290:BA290"/>
    <mergeCell ref="BB290:BC290"/>
    <mergeCell ref="BD290:BE290"/>
    <mergeCell ref="BF290:BG290"/>
    <mergeCell ref="BH290:BI290"/>
    <mergeCell ref="BJ290:BK290"/>
    <mergeCell ref="BL290:BM290"/>
    <mergeCell ref="BN290:BO290"/>
    <mergeCell ref="BP290:BQ290"/>
    <mergeCell ref="AH290:AI290"/>
    <mergeCell ref="AJ290:AK290"/>
    <mergeCell ref="AL290:AM290"/>
    <mergeCell ref="AN290:AO290"/>
    <mergeCell ref="AP290:AQ290"/>
    <mergeCell ref="AR290:AS290"/>
    <mergeCell ref="AT290:AU290"/>
    <mergeCell ref="AV290:AW290"/>
    <mergeCell ref="AX290:AY290"/>
    <mergeCell ref="CF282:CG282"/>
    <mergeCell ref="P290:Q290"/>
    <mergeCell ref="R290:S290"/>
    <mergeCell ref="T290:U290"/>
    <mergeCell ref="V290:W290"/>
    <mergeCell ref="X290:Y290"/>
    <mergeCell ref="Z290:AA290"/>
    <mergeCell ref="AB290:AC290"/>
    <mergeCell ref="AD290:AE290"/>
    <mergeCell ref="AF290:AG290"/>
    <mergeCell ref="F283:G283"/>
    <mergeCell ref="D284:E287"/>
    <mergeCell ref="D288:E289"/>
    <mergeCell ref="C290:C298"/>
    <mergeCell ref="D290:E292"/>
    <mergeCell ref="H290:I290"/>
    <mergeCell ref="J290:K290"/>
    <mergeCell ref="L290:M290"/>
    <mergeCell ref="N290:O290"/>
    <mergeCell ref="CT281:CU281"/>
    <mergeCell ref="CV281:CW281"/>
    <mergeCell ref="CX281:CY281"/>
    <mergeCell ref="H282:I282"/>
    <mergeCell ref="J282:K282"/>
    <mergeCell ref="L282:M282"/>
    <mergeCell ref="N282:O282"/>
    <mergeCell ref="P282:Q282"/>
    <mergeCell ref="R282:S282"/>
    <mergeCell ref="T282:U282"/>
    <mergeCell ref="V282:W282"/>
    <mergeCell ref="X282:Y282"/>
    <mergeCell ref="Z282:AA282"/>
    <mergeCell ref="AB282:AC282"/>
    <mergeCell ref="AD282:AE282"/>
    <mergeCell ref="AF282:AG282"/>
    <mergeCell ref="AH282:AI282"/>
    <mergeCell ref="AJ282:AK282"/>
    <mergeCell ref="AL282:AM282"/>
    <mergeCell ref="AN282:AO282"/>
    <mergeCell ref="AP282:AQ282"/>
    <mergeCell ref="AR282:AS282"/>
    <mergeCell ref="AT282:AU282"/>
    <mergeCell ref="CH282:CI282"/>
    <mergeCell ref="CJ282:CK282"/>
    <mergeCell ref="CL282:CM282"/>
    <mergeCell ref="CN282:CO282"/>
    <mergeCell ref="CP282:CQ282"/>
    <mergeCell ref="CR282:CS282"/>
    <mergeCell ref="CT282:CU282"/>
    <mergeCell ref="CV282:CW282"/>
    <mergeCell ref="CX282:CY282"/>
    <mergeCell ref="CH281:CI281"/>
    <mergeCell ref="CJ281:CK281"/>
    <mergeCell ref="CL281:CM281"/>
    <mergeCell ref="CN281:CO281"/>
    <mergeCell ref="CP281:CQ281"/>
    <mergeCell ref="CR281:CS281"/>
    <mergeCell ref="BJ281:BK281"/>
    <mergeCell ref="BL281:BM281"/>
    <mergeCell ref="BN281:BO281"/>
    <mergeCell ref="BP281:BQ281"/>
    <mergeCell ref="BR281:BS281"/>
    <mergeCell ref="BT281:BU281"/>
    <mergeCell ref="BV281:BW281"/>
    <mergeCell ref="BX281:BY281"/>
    <mergeCell ref="BZ281:CA281"/>
    <mergeCell ref="AX282:AY282"/>
    <mergeCell ref="AZ282:BA282"/>
    <mergeCell ref="BB282:BC282"/>
    <mergeCell ref="BD282:BE282"/>
    <mergeCell ref="BF282:BG282"/>
    <mergeCell ref="BH282:BI282"/>
    <mergeCell ref="BJ282:BK282"/>
    <mergeCell ref="BL282:BM282"/>
    <mergeCell ref="BN282:BO282"/>
    <mergeCell ref="BP282:BQ282"/>
    <mergeCell ref="BR282:BS282"/>
    <mergeCell ref="BT282:BU282"/>
    <mergeCell ref="BV282:BW282"/>
    <mergeCell ref="BX282:BY282"/>
    <mergeCell ref="BZ282:CA282"/>
    <mergeCell ref="CB282:CC282"/>
    <mergeCell ref="CD282:CE282"/>
    <mergeCell ref="AZ281:BA281"/>
    <mergeCell ref="BB281:BC281"/>
    <mergeCell ref="BD281:BE281"/>
    <mergeCell ref="BF281:BG281"/>
    <mergeCell ref="BH281:BI281"/>
    <mergeCell ref="CX273:CY273"/>
    <mergeCell ref="F274:G274"/>
    <mergeCell ref="D275:E278"/>
    <mergeCell ref="D279:E280"/>
    <mergeCell ref="C281:C289"/>
    <mergeCell ref="D281:E283"/>
    <mergeCell ref="H281:I281"/>
    <mergeCell ref="J281:K281"/>
    <mergeCell ref="L281:M281"/>
    <mergeCell ref="N281:O281"/>
    <mergeCell ref="P281:Q281"/>
    <mergeCell ref="R281:S281"/>
    <mergeCell ref="T281:U281"/>
    <mergeCell ref="V281:W281"/>
    <mergeCell ref="X281:Y281"/>
    <mergeCell ref="Z281:AA281"/>
    <mergeCell ref="AB281:AC281"/>
    <mergeCell ref="AD281:AE281"/>
    <mergeCell ref="AF281:AG281"/>
    <mergeCell ref="AH281:AI281"/>
    <mergeCell ref="AJ281:AK281"/>
    <mergeCell ref="AL281:AM281"/>
    <mergeCell ref="AN281:AO281"/>
    <mergeCell ref="AV282:AW282"/>
    <mergeCell ref="CB281:CC281"/>
    <mergeCell ref="CD281:CE281"/>
    <mergeCell ref="CF281:CG281"/>
    <mergeCell ref="AP281:AQ281"/>
    <mergeCell ref="CF273:CG273"/>
    <mergeCell ref="CH273:CI273"/>
    <mergeCell ref="CJ273:CK273"/>
    <mergeCell ref="CL273:CM273"/>
    <mergeCell ref="CN273:CO273"/>
    <mergeCell ref="CP273:CQ273"/>
    <mergeCell ref="CR273:CS273"/>
    <mergeCell ref="CT273:CU273"/>
    <mergeCell ref="CV273:CW273"/>
    <mergeCell ref="BN273:BO273"/>
    <mergeCell ref="BP273:BQ273"/>
    <mergeCell ref="BR273:BS273"/>
    <mergeCell ref="BT273:BU273"/>
    <mergeCell ref="BV273:BW273"/>
    <mergeCell ref="BX273:BY273"/>
    <mergeCell ref="BZ273:CA273"/>
    <mergeCell ref="CB273:CC273"/>
    <mergeCell ref="CD273:CE273"/>
    <mergeCell ref="AV273:AW273"/>
    <mergeCell ref="AX273:AY273"/>
    <mergeCell ref="AZ273:BA273"/>
    <mergeCell ref="BB273:BC273"/>
    <mergeCell ref="BD273:BE273"/>
    <mergeCell ref="BF273:BG273"/>
    <mergeCell ref="BH273:BI273"/>
    <mergeCell ref="BJ273:BK273"/>
    <mergeCell ref="BL273:BM273"/>
    <mergeCell ref="AR281:AS281"/>
    <mergeCell ref="AT281:AU281"/>
    <mergeCell ref="AV281:AW281"/>
    <mergeCell ref="AX281:AY281"/>
    <mergeCell ref="CR272:CS272"/>
    <mergeCell ref="CT272:CU272"/>
    <mergeCell ref="CV272:CW272"/>
    <mergeCell ref="CX272:CY272"/>
    <mergeCell ref="H273:I273"/>
    <mergeCell ref="J273:K273"/>
    <mergeCell ref="L273:M273"/>
    <mergeCell ref="N273:O273"/>
    <mergeCell ref="P273:Q273"/>
    <mergeCell ref="R273:S273"/>
    <mergeCell ref="T273:U273"/>
    <mergeCell ref="V273:W273"/>
    <mergeCell ref="X273:Y273"/>
    <mergeCell ref="Z273:AA273"/>
    <mergeCell ref="AB273:AC273"/>
    <mergeCell ref="AD273:AE273"/>
    <mergeCell ref="AF273:AG273"/>
    <mergeCell ref="AH273:AI273"/>
    <mergeCell ref="AJ273:AK273"/>
    <mergeCell ref="AL273:AM273"/>
    <mergeCell ref="AN273:AO273"/>
    <mergeCell ref="AP273:AQ273"/>
    <mergeCell ref="AR273:AS273"/>
    <mergeCell ref="AT273:AU273"/>
    <mergeCell ref="BZ272:CA272"/>
    <mergeCell ref="CB272:CC272"/>
    <mergeCell ref="CD272:CE272"/>
    <mergeCell ref="CF272:CG272"/>
    <mergeCell ref="CH272:CI272"/>
    <mergeCell ref="CJ272:CK272"/>
    <mergeCell ref="CL272:CM272"/>
    <mergeCell ref="CN272:CO272"/>
    <mergeCell ref="CP272:CQ272"/>
    <mergeCell ref="BH272:BI272"/>
    <mergeCell ref="BJ272:BK272"/>
    <mergeCell ref="BL272:BM272"/>
    <mergeCell ref="BN272:BO272"/>
    <mergeCell ref="BP272:BQ272"/>
    <mergeCell ref="BR272:BS272"/>
    <mergeCell ref="BT272:BU272"/>
    <mergeCell ref="BV272:BW272"/>
    <mergeCell ref="BX272:BY272"/>
    <mergeCell ref="AP272:AQ272"/>
    <mergeCell ref="AR272:AS272"/>
    <mergeCell ref="AT272:AU272"/>
    <mergeCell ref="AV272:AW272"/>
    <mergeCell ref="AX272:AY272"/>
    <mergeCell ref="AZ272:BA272"/>
    <mergeCell ref="BB272:BC272"/>
    <mergeCell ref="BD272:BE272"/>
    <mergeCell ref="BF272:BG272"/>
    <mergeCell ref="CV264:CW264"/>
    <mergeCell ref="CX264:CY264"/>
    <mergeCell ref="F265:G265"/>
    <mergeCell ref="D266:E269"/>
    <mergeCell ref="D270:E271"/>
    <mergeCell ref="C272:C280"/>
    <mergeCell ref="D272:E274"/>
    <mergeCell ref="H272:I272"/>
    <mergeCell ref="J272:K272"/>
    <mergeCell ref="L272:M272"/>
    <mergeCell ref="N272:O272"/>
    <mergeCell ref="P272:Q272"/>
    <mergeCell ref="R272:S272"/>
    <mergeCell ref="T272:U272"/>
    <mergeCell ref="V272:W272"/>
    <mergeCell ref="X272:Y272"/>
    <mergeCell ref="Z272:AA272"/>
    <mergeCell ref="AB272:AC272"/>
    <mergeCell ref="AD272:AE272"/>
    <mergeCell ref="AF272:AG272"/>
    <mergeCell ref="AH272:AI272"/>
    <mergeCell ref="AJ272:AK272"/>
    <mergeCell ref="AL272:AM272"/>
    <mergeCell ref="AN272:AO272"/>
    <mergeCell ref="CD264:CE264"/>
    <mergeCell ref="CF264:CG264"/>
    <mergeCell ref="CH264:CI264"/>
    <mergeCell ref="CJ264:CK264"/>
    <mergeCell ref="CL264:CM264"/>
    <mergeCell ref="CN264:CO264"/>
    <mergeCell ref="CP264:CQ264"/>
    <mergeCell ref="CR264:CS264"/>
    <mergeCell ref="CT264:CU264"/>
    <mergeCell ref="BL264:BM264"/>
    <mergeCell ref="BN264:BO264"/>
    <mergeCell ref="BP264:BQ264"/>
    <mergeCell ref="BR264:BS264"/>
    <mergeCell ref="BT264:BU264"/>
    <mergeCell ref="BV264:BW264"/>
    <mergeCell ref="BX264:BY264"/>
    <mergeCell ref="BZ264:CA264"/>
    <mergeCell ref="CB264:CC264"/>
    <mergeCell ref="AT264:AU264"/>
    <mergeCell ref="AV264:AW264"/>
    <mergeCell ref="AX264:AY264"/>
    <mergeCell ref="AZ264:BA264"/>
    <mergeCell ref="BB264:BC264"/>
    <mergeCell ref="BD264:BE264"/>
    <mergeCell ref="BF264:BG264"/>
    <mergeCell ref="BH264:BI264"/>
    <mergeCell ref="BJ264:BK264"/>
    <mergeCell ref="CP263:CQ263"/>
    <mergeCell ref="CR263:CS263"/>
    <mergeCell ref="CT263:CU263"/>
    <mergeCell ref="CV263:CW263"/>
    <mergeCell ref="CX263:CY263"/>
    <mergeCell ref="H264:I264"/>
    <mergeCell ref="J264:K264"/>
    <mergeCell ref="L264:M264"/>
    <mergeCell ref="N264:O264"/>
    <mergeCell ref="P264:Q264"/>
    <mergeCell ref="R264:S264"/>
    <mergeCell ref="T264:U264"/>
    <mergeCell ref="V264:W264"/>
    <mergeCell ref="X264:Y264"/>
    <mergeCell ref="Z264:AA264"/>
    <mergeCell ref="AB264:AC264"/>
    <mergeCell ref="AD264:AE264"/>
    <mergeCell ref="AF264:AG264"/>
    <mergeCell ref="AH264:AI264"/>
    <mergeCell ref="AJ264:AK264"/>
    <mergeCell ref="AL264:AM264"/>
    <mergeCell ref="AN264:AO264"/>
    <mergeCell ref="AP264:AQ264"/>
    <mergeCell ref="AR264:AS264"/>
    <mergeCell ref="BX263:BY263"/>
    <mergeCell ref="BZ263:CA263"/>
    <mergeCell ref="CB263:CC263"/>
    <mergeCell ref="CD263:CE263"/>
    <mergeCell ref="CF263:CG263"/>
    <mergeCell ref="CH263:CI263"/>
    <mergeCell ref="CJ263:CK263"/>
    <mergeCell ref="CL263:CM263"/>
    <mergeCell ref="CN263:CO263"/>
    <mergeCell ref="BF263:BG263"/>
    <mergeCell ref="BH263:BI263"/>
    <mergeCell ref="BJ263:BK263"/>
    <mergeCell ref="BL263:BM263"/>
    <mergeCell ref="BN263:BO263"/>
    <mergeCell ref="BP263:BQ263"/>
    <mergeCell ref="BR263:BS263"/>
    <mergeCell ref="BT263:BU263"/>
    <mergeCell ref="BV263:BW263"/>
    <mergeCell ref="AN263:AO263"/>
    <mergeCell ref="AP263:AQ263"/>
    <mergeCell ref="AR263:AS263"/>
    <mergeCell ref="AT263:AU263"/>
    <mergeCell ref="AV263:AW263"/>
    <mergeCell ref="AX263:AY263"/>
    <mergeCell ref="AZ263:BA263"/>
    <mergeCell ref="BB263:BC263"/>
    <mergeCell ref="BD263:BE263"/>
    <mergeCell ref="CT255:CU255"/>
    <mergeCell ref="CV255:CW255"/>
    <mergeCell ref="CX255:CY255"/>
    <mergeCell ref="F256:G256"/>
    <mergeCell ref="D257:E260"/>
    <mergeCell ref="D261:E262"/>
    <mergeCell ref="C263:C271"/>
    <mergeCell ref="D263:E265"/>
    <mergeCell ref="H263:I263"/>
    <mergeCell ref="J263:K263"/>
    <mergeCell ref="L263:M263"/>
    <mergeCell ref="N263:O263"/>
    <mergeCell ref="P263:Q263"/>
    <mergeCell ref="R263:S263"/>
    <mergeCell ref="T263:U263"/>
    <mergeCell ref="V263:W263"/>
    <mergeCell ref="X263:Y263"/>
    <mergeCell ref="Z263:AA263"/>
    <mergeCell ref="AB263:AC263"/>
    <mergeCell ref="AD263:AE263"/>
    <mergeCell ref="AF263:AG263"/>
    <mergeCell ref="AH263:AI263"/>
    <mergeCell ref="AJ263:AK263"/>
    <mergeCell ref="AL263:AM263"/>
    <mergeCell ref="CB255:CC255"/>
    <mergeCell ref="CD255:CE255"/>
    <mergeCell ref="CF255:CG255"/>
    <mergeCell ref="CH255:CI255"/>
    <mergeCell ref="CJ255:CK255"/>
    <mergeCell ref="CL255:CM255"/>
    <mergeCell ref="CN255:CO255"/>
    <mergeCell ref="CP255:CQ255"/>
    <mergeCell ref="CR255:CS255"/>
    <mergeCell ref="BJ255:BK255"/>
    <mergeCell ref="BL255:BM255"/>
    <mergeCell ref="BN255:BO255"/>
    <mergeCell ref="BP255:BQ255"/>
    <mergeCell ref="BR255:BS255"/>
    <mergeCell ref="BT255:BU255"/>
    <mergeCell ref="BV255:BW255"/>
    <mergeCell ref="BX255:BY255"/>
    <mergeCell ref="BZ255:CA255"/>
    <mergeCell ref="AR255:AS255"/>
    <mergeCell ref="AT255:AU255"/>
    <mergeCell ref="AV255:AW255"/>
    <mergeCell ref="AX255:AY255"/>
    <mergeCell ref="AZ255:BA255"/>
    <mergeCell ref="BB255:BC255"/>
    <mergeCell ref="BD255:BE255"/>
    <mergeCell ref="BF255:BG255"/>
    <mergeCell ref="BH255:BI255"/>
    <mergeCell ref="CN254:CO254"/>
    <mergeCell ref="CP254:CQ254"/>
    <mergeCell ref="CR254:CS254"/>
    <mergeCell ref="CT254:CU254"/>
    <mergeCell ref="CV254:CW254"/>
    <mergeCell ref="CX254:CY254"/>
    <mergeCell ref="H255:I255"/>
    <mergeCell ref="J255:K255"/>
    <mergeCell ref="L255:M255"/>
    <mergeCell ref="N255:O255"/>
    <mergeCell ref="P255:Q255"/>
    <mergeCell ref="R255:S255"/>
    <mergeCell ref="T255:U255"/>
    <mergeCell ref="V255:W255"/>
    <mergeCell ref="X255:Y255"/>
    <mergeCell ref="Z255:AA255"/>
    <mergeCell ref="AB255:AC255"/>
    <mergeCell ref="AD255:AE255"/>
    <mergeCell ref="AF255:AG255"/>
    <mergeCell ref="AH255:AI255"/>
    <mergeCell ref="AJ255:AK255"/>
    <mergeCell ref="AL255:AM255"/>
    <mergeCell ref="AN255:AO255"/>
    <mergeCell ref="AP255:AQ255"/>
    <mergeCell ref="BV254:BW254"/>
    <mergeCell ref="BX254:BY254"/>
    <mergeCell ref="BZ254:CA254"/>
    <mergeCell ref="CB254:CC254"/>
    <mergeCell ref="CD254:CE254"/>
    <mergeCell ref="CF254:CG254"/>
    <mergeCell ref="CH254:CI254"/>
    <mergeCell ref="CJ254:CK254"/>
    <mergeCell ref="CL254:CM254"/>
    <mergeCell ref="BD254:BE254"/>
    <mergeCell ref="BF254:BG254"/>
    <mergeCell ref="BH254:BI254"/>
    <mergeCell ref="BJ254:BK254"/>
    <mergeCell ref="BL254:BM254"/>
    <mergeCell ref="BN254:BO254"/>
    <mergeCell ref="BP254:BQ254"/>
    <mergeCell ref="BR254:BS254"/>
    <mergeCell ref="BT254:BU254"/>
    <mergeCell ref="AL254:AM254"/>
    <mergeCell ref="AN254:AO254"/>
    <mergeCell ref="AP254:AQ254"/>
    <mergeCell ref="AR254:AS254"/>
    <mergeCell ref="AT254:AU254"/>
    <mergeCell ref="AV254:AW254"/>
    <mergeCell ref="AX254:AY254"/>
    <mergeCell ref="AZ254:BA254"/>
    <mergeCell ref="BB254:BC254"/>
    <mergeCell ref="CR246:CS246"/>
    <mergeCell ref="CT246:CU246"/>
    <mergeCell ref="CV246:CW246"/>
    <mergeCell ref="CX246:CY246"/>
    <mergeCell ref="F247:G247"/>
    <mergeCell ref="D248:E251"/>
    <mergeCell ref="D252:E253"/>
    <mergeCell ref="C254:C262"/>
    <mergeCell ref="D254:E256"/>
    <mergeCell ref="H254:I254"/>
    <mergeCell ref="J254:K254"/>
    <mergeCell ref="L254:M254"/>
    <mergeCell ref="N254:O254"/>
    <mergeCell ref="P254:Q254"/>
    <mergeCell ref="R254:S254"/>
    <mergeCell ref="T254:U254"/>
    <mergeCell ref="V254:W254"/>
    <mergeCell ref="X254:Y254"/>
    <mergeCell ref="Z254:AA254"/>
    <mergeCell ref="AB254:AC254"/>
    <mergeCell ref="AD254:AE254"/>
    <mergeCell ref="AF254:AG254"/>
    <mergeCell ref="AH254:AI254"/>
    <mergeCell ref="AJ254:AK254"/>
    <mergeCell ref="BZ246:CA246"/>
    <mergeCell ref="CB246:CC246"/>
    <mergeCell ref="CD246:CE246"/>
    <mergeCell ref="CF246:CG246"/>
    <mergeCell ref="CH246:CI246"/>
    <mergeCell ref="CJ246:CK246"/>
    <mergeCell ref="CL246:CM246"/>
    <mergeCell ref="CN246:CO246"/>
    <mergeCell ref="CP246:CQ246"/>
    <mergeCell ref="BH246:BI246"/>
    <mergeCell ref="BJ246:BK246"/>
    <mergeCell ref="BL246:BM246"/>
    <mergeCell ref="BN246:BO246"/>
    <mergeCell ref="BP246:BQ246"/>
    <mergeCell ref="BR246:BS246"/>
    <mergeCell ref="BT246:BU246"/>
    <mergeCell ref="BV246:BW246"/>
    <mergeCell ref="BX246:BY246"/>
    <mergeCell ref="AP246:AQ246"/>
    <mergeCell ref="AR246:AS246"/>
    <mergeCell ref="AT246:AU246"/>
    <mergeCell ref="AV246:AW246"/>
    <mergeCell ref="AX246:AY246"/>
    <mergeCell ref="AZ246:BA246"/>
    <mergeCell ref="BB246:BC246"/>
    <mergeCell ref="BD246:BE246"/>
    <mergeCell ref="BF246:BG246"/>
    <mergeCell ref="CL245:CM245"/>
    <mergeCell ref="CN245:CO245"/>
    <mergeCell ref="CP245:CQ245"/>
    <mergeCell ref="CR245:CS245"/>
    <mergeCell ref="CT245:CU245"/>
    <mergeCell ref="CV245:CW245"/>
    <mergeCell ref="CX245:CY245"/>
    <mergeCell ref="H246:I246"/>
    <mergeCell ref="J246:K246"/>
    <mergeCell ref="L246:M246"/>
    <mergeCell ref="N246:O246"/>
    <mergeCell ref="P246:Q246"/>
    <mergeCell ref="R246:S246"/>
    <mergeCell ref="T246:U246"/>
    <mergeCell ref="V246:W246"/>
    <mergeCell ref="X246:Y246"/>
    <mergeCell ref="Z246:AA246"/>
    <mergeCell ref="AB246:AC246"/>
    <mergeCell ref="AD246:AE246"/>
    <mergeCell ref="AF246:AG246"/>
    <mergeCell ref="AH246:AI246"/>
    <mergeCell ref="AJ246:AK246"/>
    <mergeCell ref="AL246:AM246"/>
    <mergeCell ref="AN246:AO246"/>
    <mergeCell ref="BT245:BU245"/>
    <mergeCell ref="BV245:BW245"/>
    <mergeCell ref="BX245:BY245"/>
    <mergeCell ref="BZ245:CA245"/>
    <mergeCell ref="CB245:CC245"/>
    <mergeCell ref="CD245:CE245"/>
    <mergeCell ref="CF245:CG245"/>
    <mergeCell ref="CH245:CI245"/>
    <mergeCell ref="CJ245:CK245"/>
    <mergeCell ref="BB245:BC245"/>
    <mergeCell ref="BD245:BE245"/>
    <mergeCell ref="BF245:BG245"/>
    <mergeCell ref="BH245:BI245"/>
    <mergeCell ref="BJ245:BK245"/>
    <mergeCell ref="BL245:BM245"/>
    <mergeCell ref="BN245:BO245"/>
    <mergeCell ref="BP245:BQ245"/>
    <mergeCell ref="BR245:BS245"/>
    <mergeCell ref="AJ245:AK245"/>
    <mergeCell ref="AL245:AM245"/>
    <mergeCell ref="AN245:AO245"/>
    <mergeCell ref="AP245:AQ245"/>
    <mergeCell ref="AR245:AS245"/>
    <mergeCell ref="AT245:AU245"/>
    <mergeCell ref="AV245:AW245"/>
    <mergeCell ref="AX245:AY245"/>
    <mergeCell ref="AZ245:BA245"/>
    <mergeCell ref="CP237:CQ237"/>
    <mergeCell ref="CR237:CS237"/>
    <mergeCell ref="CT237:CU237"/>
    <mergeCell ref="CV237:CW237"/>
    <mergeCell ref="CX237:CY237"/>
    <mergeCell ref="F238:G238"/>
    <mergeCell ref="D239:E242"/>
    <mergeCell ref="D243:E244"/>
    <mergeCell ref="C245:C253"/>
    <mergeCell ref="D245:E247"/>
    <mergeCell ref="H245:I245"/>
    <mergeCell ref="J245:K245"/>
    <mergeCell ref="L245:M245"/>
    <mergeCell ref="N245:O245"/>
    <mergeCell ref="P245:Q245"/>
    <mergeCell ref="R245:S245"/>
    <mergeCell ref="T245:U245"/>
    <mergeCell ref="V245:W245"/>
    <mergeCell ref="X245:Y245"/>
    <mergeCell ref="Z245:AA245"/>
    <mergeCell ref="AB245:AC245"/>
    <mergeCell ref="AD245:AE245"/>
    <mergeCell ref="AF245:AG245"/>
    <mergeCell ref="AH245:AI245"/>
    <mergeCell ref="BX237:BY237"/>
    <mergeCell ref="BZ237:CA237"/>
    <mergeCell ref="CB237:CC237"/>
    <mergeCell ref="CD237:CE237"/>
    <mergeCell ref="CF237:CG237"/>
    <mergeCell ref="CH237:CI237"/>
    <mergeCell ref="CJ237:CK237"/>
    <mergeCell ref="CL237:CM237"/>
    <mergeCell ref="CN237:CO237"/>
    <mergeCell ref="BF237:BG237"/>
    <mergeCell ref="BH237:BI237"/>
    <mergeCell ref="BJ237:BK237"/>
    <mergeCell ref="BL237:BM237"/>
    <mergeCell ref="BN237:BO237"/>
    <mergeCell ref="BP237:BQ237"/>
    <mergeCell ref="BR237:BS237"/>
    <mergeCell ref="BT237:BU237"/>
    <mergeCell ref="BV237:BW237"/>
    <mergeCell ref="AN237:AO237"/>
    <mergeCell ref="AP237:AQ237"/>
    <mergeCell ref="AR237:AS237"/>
    <mergeCell ref="AT237:AU237"/>
    <mergeCell ref="AV237:AW237"/>
    <mergeCell ref="AX237:AY237"/>
    <mergeCell ref="AZ237:BA237"/>
    <mergeCell ref="BB237:BC237"/>
    <mergeCell ref="BD237:BE237"/>
    <mergeCell ref="CJ236:CK236"/>
    <mergeCell ref="CL236:CM236"/>
    <mergeCell ref="CN236:CO236"/>
    <mergeCell ref="CP236:CQ236"/>
    <mergeCell ref="CR236:CS236"/>
    <mergeCell ref="CT236:CU236"/>
    <mergeCell ref="CV236:CW236"/>
    <mergeCell ref="CX236:CY236"/>
    <mergeCell ref="H237:I237"/>
    <mergeCell ref="J237:K237"/>
    <mergeCell ref="L237:M237"/>
    <mergeCell ref="N237:O237"/>
    <mergeCell ref="P237:Q237"/>
    <mergeCell ref="R237:S237"/>
    <mergeCell ref="T237:U237"/>
    <mergeCell ref="V237:W237"/>
    <mergeCell ref="X237:Y237"/>
    <mergeCell ref="Z237:AA237"/>
    <mergeCell ref="AB237:AC237"/>
    <mergeCell ref="AD237:AE237"/>
    <mergeCell ref="AF237:AG237"/>
    <mergeCell ref="AH237:AI237"/>
    <mergeCell ref="AJ237:AK237"/>
    <mergeCell ref="AL237:AM237"/>
    <mergeCell ref="BR236:BS236"/>
    <mergeCell ref="BT236:BU236"/>
    <mergeCell ref="BV236:BW236"/>
    <mergeCell ref="BX236:BY236"/>
    <mergeCell ref="BZ236:CA236"/>
    <mergeCell ref="CB236:CC236"/>
    <mergeCell ref="CD236:CE236"/>
    <mergeCell ref="CF236:CG236"/>
    <mergeCell ref="CH236:CI236"/>
    <mergeCell ref="AZ236:BA236"/>
    <mergeCell ref="BB236:BC236"/>
    <mergeCell ref="BD236:BE236"/>
    <mergeCell ref="BF236:BG236"/>
    <mergeCell ref="BH236:BI236"/>
    <mergeCell ref="BJ236:BK236"/>
    <mergeCell ref="BL236:BM236"/>
    <mergeCell ref="BN236:BO236"/>
    <mergeCell ref="BP236:BQ236"/>
    <mergeCell ref="AH236:AI236"/>
    <mergeCell ref="AJ236:AK236"/>
    <mergeCell ref="AL236:AM236"/>
    <mergeCell ref="AN236:AO236"/>
    <mergeCell ref="AP236:AQ236"/>
    <mergeCell ref="AR236:AS236"/>
    <mergeCell ref="AT236:AU236"/>
    <mergeCell ref="AV236:AW236"/>
    <mergeCell ref="AX236:AY236"/>
    <mergeCell ref="CF228:CG228"/>
    <mergeCell ref="P236:Q236"/>
    <mergeCell ref="R236:S236"/>
    <mergeCell ref="T236:U236"/>
    <mergeCell ref="V236:W236"/>
    <mergeCell ref="X236:Y236"/>
    <mergeCell ref="Z236:AA236"/>
    <mergeCell ref="AB236:AC236"/>
    <mergeCell ref="AD236:AE236"/>
    <mergeCell ref="AF236:AG236"/>
    <mergeCell ref="F229:G229"/>
    <mergeCell ref="D230:E233"/>
    <mergeCell ref="D234:E235"/>
    <mergeCell ref="C236:C244"/>
    <mergeCell ref="D236:E238"/>
    <mergeCell ref="H236:I236"/>
    <mergeCell ref="J236:K236"/>
    <mergeCell ref="L236:M236"/>
    <mergeCell ref="N236:O236"/>
    <mergeCell ref="CT227:CU227"/>
    <mergeCell ref="CV227:CW227"/>
    <mergeCell ref="CX227:CY227"/>
    <mergeCell ref="H228:I228"/>
    <mergeCell ref="J228:K228"/>
    <mergeCell ref="L228:M228"/>
    <mergeCell ref="N228:O228"/>
    <mergeCell ref="P228:Q228"/>
    <mergeCell ref="R228:S228"/>
    <mergeCell ref="T228:U228"/>
    <mergeCell ref="V228:W228"/>
    <mergeCell ref="X228:Y228"/>
    <mergeCell ref="Z228:AA228"/>
    <mergeCell ref="AB228:AC228"/>
    <mergeCell ref="AD228:AE228"/>
    <mergeCell ref="AF228:AG228"/>
    <mergeCell ref="AH228:AI228"/>
    <mergeCell ref="AJ228:AK228"/>
    <mergeCell ref="AL228:AM228"/>
    <mergeCell ref="AN228:AO228"/>
    <mergeCell ref="AP228:AQ228"/>
    <mergeCell ref="AR228:AS228"/>
    <mergeCell ref="AT228:AU228"/>
    <mergeCell ref="CH228:CI228"/>
    <mergeCell ref="CJ228:CK228"/>
    <mergeCell ref="CL228:CM228"/>
    <mergeCell ref="CN228:CO228"/>
    <mergeCell ref="CP228:CQ228"/>
    <mergeCell ref="CR228:CS228"/>
    <mergeCell ref="CT228:CU228"/>
    <mergeCell ref="CV228:CW228"/>
    <mergeCell ref="CX228:CY228"/>
    <mergeCell ref="CH227:CI227"/>
    <mergeCell ref="CJ227:CK227"/>
    <mergeCell ref="CL227:CM227"/>
    <mergeCell ref="CN227:CO227"/>
    <mergeCell ref="CP227:CQ227"/>
    <mergeCell ref="CR227:CS227"/>
    <mergeCell ref="BJ227:BK227"/>
    <mergeCell ref="BL227:BM227"/>
    <mergeCell ref="BN227:BO227"/>
    <mergeCell ref="BP227:BQ227"/>
    <mergeCell ref="BR227:BS227"/>
    <mergeCell ref="BT227:BU227"/>
    <mergeCell ref="BV227:BW227"/>
    <mergeCell ref="BX227:BY227"/>
    <mergeCell ref="BZ227:CA227"/>
    <mergeCell ref="AX228:AY228"/>
    <mergeCell ref="AZ228:BA228"/>
    <mergeCell ref="BB228:BC228"/>
    <mergeCell ref="BD228:BE228"/>
    <mergeCell ref="BF228:BG228"/>
    <mergeCell ref="BH228:BI228"/>
    <mergeCell ref="BJ228:BK228"/>
    <mergeCell ref="BL228:BM228"/>
    <mergeCell ref="BN228:BO228"/>
    <mergeCell ref="BP228:BQ228"/>
    <mergeCell ref="BR228:BS228"/>
    <mergeCell ref="BT228:BU228"/>
    <mergeCell ref="BV228:BW228"/>
    <mergeCell ref="BX228:BY228"/>
    <mergeCell ref="BZ228:CA228"/>
    <mergeCell ref="CB228:CC228"/>
    <mergeCell ref="CD228:CE228"/>
    <mergeCell ref="AZ227:BA227"/>
    <mergeCell ref="BB227:BC227"/>
    <mergeCell ref="BD227:BE227"/>
    <mergeCell ref="BF227:BG227"/>
    <mergeCell ref="BH227:BI227"/>
    <mergeCell ref="CX219:CY219"/>
    <mergeCell ref="F220:G220"/>
    <mergeCell ref="D221:E224"/>
    <mergeCell ref="D225:E226"/>
    <mergeCell ref="C227:C235"/>
    <mergeCell ref="D227:E229"/>
    <mergeCell ref="H227:I227"/>
    <mergeCell ref="J227:K227"/>
    <mergeCell ref="L227:M227"/>
    <mergeCell ref="N227:O227"/>
    <mergeCell ref="P227:Q227"/>
    <mergeCell ref="R227:S227"/>
    <mergeCell ref="T227:U227"/>
    <mergeCell ref="V227:W227"/>
    <mergeCell ref="X227:Y227"/>
    <mergeCell ref="Z227:AA227"/>
    <mergeCell ref="AB227:AC227"/>
    <mergeCell ref="AD227:AE227"/>
    <mergeCell ref="AF227:AG227"/>
    <mergeCell ref="AH227:AI227"/>
    <mergeCell ref="AJ227:AK227"/>
    <mergeCell ref="AL227:AM227"/>
    <mergeCell ref="AN227:AO227"/>
    <mergeCell ref="AV228:AW228"/>
    <mergeCell ref="CB227:CC227"/>
    <mergeCell ref="CD227:CE227"/>
    <mergeCell ref="CF227:CG227"/>
    <mergeCell ref="AP227:AQ227"/>
    <mergeCell ref="CF219:CG219"/>
    <mergeCell ref="CH219:CI219"/>
    <mergeCell ref="CJ219:CK219"/>
    <mergeCell ref="CL219:CM219"/>
    <mergeCell ref="CN219:CO219"/>
    <mergeCell ref="CP219:CQ219"/>
    <mergeCell ref="CR219:CS219"/>
    <mergeCell ref="CT219:CU219"/>
    <mergeCell ref="CV219:CW219"/>
    <mergeCell ref="BN219:BO219"/>
    <mergeCell ref="BP219:BQ219"/>
    <mergeCell ref="BR219:BS219"/>
    <mergeCell ref="BT219:BU219"/>
    <mergeCell ref="BV219:BW219"/>
    <mergeCell ref="BX219:BY219"/>
    <mergeCell ref="BZ219:CA219"/>
    <mergeCell ref="CB219:CC219"/>
    <mergeCell ref="CD219:CE219"/>
    <mergeCell ref="AV219:AW219"/>
    <mergeCell ref="AX219:AY219"/>
    <mergeCell ref="AZ219:BA219"/>
    <mergeCell ref="BB219:BC219"/>
    <mergeCell ref="BD219:BE219"/>
    <mergeCell ref="BF219:BG219"/>
    <mergeCell ref="BH219:BI219"/>
    <mergeCell ref="BJ219:BK219"/>
    <mergeCell ref="BL219:BM219"/>
    <mergeCell ref="AR227:AS227"/>
    <mergeCell ref="AT227:AU227"/>
    <mergeCell ref="AV227:AW227"/>
    <mergeCell ref="AX227:AY227"/>
    <mergeCell ref="CR218:CS218"/>
    <mergeCell ref="CT218:CU218"/>
    <mergeCell ref="CV218:CW218"/>
    <mergeCell ref="CX218:CY218"/>
    <mergeCell ref="H219:I219"/>
    <mergeCell ref="J219:K219"/>
    <mergeCell ref="L219:M219"/>
    <mergeCell ref="N219:O219"/>
    <mergeCell ref="P219:Q219"/>
    <mergeCell ref="R219:S219"/>
    <mergeCell ref="T219:U219"/>
    <mergeCell ref="V219:W219"/>
    <mergeCell ref="X219:Y219"/>
    <mergeCell ref="Z219:AA219"/>
    <mergeCell ref="AB219:AC219"/>
    <mergeCell ref="AD219:AE219"/>
    <mergeCell ref="AF219:AG219"/>
    <mergeCell ref="AH219:AI219"/>
    <mergeCell ref="AJ219:AK219"/>
    <mergeCell ref="AL219:AM219"/>
    <mergeCell ref="AN219:AO219"/>
    <mergeCell ref="AP219:AQ219"/>
    <mergeCell ref="AR219:AS219"/>
    <mergeCell ref="AT219:AU219"/>
    <mergeCell ref="BZ218:CA218"/>
    <mergeCell ref="CB218:CC218"/>
    <mergeCell ref="CD218:CE218"/>
    <mergeCell ref="CF218:CG218"/>
    <mergeCell ref="CH218:CI218"/>
    <mergeCell ref="CJ218:CK218"/>
    <mergeCell ref="CL218:CM218"/>
    <mergeCell ref="CN218:CO218"/>
    <mergeCell ref="CP218:CQ218"/>
    <mergeCell ref="BH218:BI218"/>
    <mergeCell ref="BJ218:BK218"/>
    <mergeCell ref="BL218:BM218"/>
    <mergeCell ref="BN218:BO218"/>
    <mergeCell ref="BP218:BQ218"/>
    <mergeCell ref="BR218:BS218"/>
    <mergeCell ref="BT218:BU218"/>
    <mergeCell ref="BV218:BW218"/>
    <mergeCell ref="BX218:BY218"/>
    <mergeCell ref="AP218:AQ218"/>
    <mergeCell ref="AR218:AS218"/>
    <mergeCell ref="AT218:AU218"/>
    <mergeCell ref="AV218:AW218"/>
    <mergeCell ref="AX218:AY218"/>
    <mergeCell ref="AZ218:BA218"/>
    <mergeCell ref="BB218:BC218"/>
    <mergeCell ref="BD218:BE218"/>
    <mergeCell ref="BF218:BG218"/>
    <mergeCell ref="CV210:CW210"/>
    <mergeCell ref="CX210:CY210"/>
    <mergeCell ref="F211:G211"/>
    <mergeCell ref="D212:E215"/>
    <mergeCell ref="D216:E217"/>
    <mergeCell ref="C218:C226"/>
    <mergeCell ref="D218:E220"/>
    <mergeCell ref="H218:I218"/>
    <mergeCell ref="J218:K218"/>
    <mergeCell ref="L218:M218"/>
    <mergeCell ref="N218:O218"/>
    <mergeCell ref="P218:Q218"/>
    <mergeCell ref="R218:S218"/>
    <mergeCell ref="T218:U218"/>
    <mergeCell ref="V218:W218"/>
    <mergeCell ref="X218:Y218"/>
    <mergeCell ref="Z218:AA218"/>
    <mergeCell ref="AB218:AC218"/>
    <mergeCell ref="AD218:AE218"/>
    <mergeCell ref="AF218:AG218"/>
    <mergeCell ref="AH218:AI218"/>
    <mergeCell ref="AJ218:AK218"/>
    <mergeCell ref="AL218:AM218"/>
    <mergeCell ref="AN218:AO218"/>
    <mergeCell ref="CD210:CE210"/>
    <mergeCell ref="CF210:CG210"/>
    <mergeCell ref="CH210:CI210"/>
    <mergeCell ref="CJ210:CK210"/>
    <mergeCell ref="CL210:CM210"/>
    <mergeCell ref="CN210:CO210"/>
    <mergeCell ref="CP210:CQ210"/>
    <mergeCell ref="CR210:CS210"/>
    <mergeCell ref="CT210:CU210"/>
    <mergeCell ref="BL210:BM210"/>
    <mergeCell ref="BN210:BO210"/>
    <mergeCell ref="BP210:BQ210"/>
    <mergeCell ref="BR210:BS210"/>
    <mergeCell ref="BT210:BU210"/>
    <mergeCell ref="BV210:BW210"/>
    <mergeCell ref="BX210:BY210"/>
    <mergeCell ref="BZ210:CA210"/>
    <mergeCell ref="CB210:CC210"/>
    <mergeCell ref="AT210:AU210"/>
    <mergeCell ref="AV210:AW210"/>
    <mergeCell ref="AX210:AY210"/>
    <mergeCell ref="AZ210:BA210"/>
    <mergeCell ref="BB210:BC210"/>
    <mergeCell ref="BD210:BE210"/>
    <mergeCell ref="BF210:BG210"/>
    <mergeCell ref="BH210:BI210"/>
    <mergeCell ref="BJ210:BK210"/>
    <mergeCell ref="CP209:CQ209"/>
    <mergeCell ref="CR209:CS209"/>
    <mergeCell ref="CT209:CU209"/>
    <mergeCell ref="CV209:CW209"/>
    <mergeCell ref="CX209:CY209"/>
    <mergeCell ref="H210:I210"/>
    <mergeCell ref="J210:K210"/>
    <mergeCell ref="L210:M210"/>
    <mergeCell ref="N210:O210"/>
    <mergeCell ref="P210:Q210"/>
    <mergeCell ref="R210:S210"/>
    <mergeCell ref="T210:U210"/>
    <mergeCell ref="V210:W210"/>
    <mergeCell ref="X210:Y210"/>
    <mergeCell ref="Z210:AA210"/>
    <mergeCell ref="AB210:AC210"/>
    <mergeCell ref="AD210:AE210"/>
    <mergeCell ref="AF210:AG210"/>
    <mergeCell ref="AH210:AI210"/>
    <mergeCell ref="AJ210:AK210"/>
    <mergeCell ref="AL210:AM210"/>
    <mergeCell ref="AN210:AO210"/>
    <mergeCell ref="AP210:AQ210"/>
    <mergeCell ref="AR210:AS210"/>
    <mergeCell ref="BX209:BY209"/>
    <mergeCell ref="BZ209:CA209"/>
    <mergeCell ref="CB209:CC209"/>
    <mergeCell ref="CD209:CE209"/>
    <mergeCell ref="CF209:CG209"/>
    <mergeCell ref="CH209:CI209"/>
    <mergeCell ref="CJ209:CK209"/>
    <mergeCell ref="CL209:CM209"/>
    <mergeCell ref="CN209:CO209"/>
    <mergeCell ref="BF209:BG209"/>
    <mergeCell ref="BH209:BI209"/>
    <mergeCell ref="BJ209:BK209"/>
    <mergeCell ref="BL209:BM209"/>
    <mergeCell ref="BN209:BO209"/>
    <mergeCell ref="BP209:BQ209"/>
    <mergeCell ref="BR209:BS209"/>
    <mergeCell ref="BT209:BU209"/>
    <mergeCell ref="BV209:BW209"/>
    <mergeCell ref="AN209:AO209"/>
    <mergeCell ref="AP209:AQ209"/>
    <mergeCell ref="AR209:AS209"/>
    <mergeCell ref="AT209:AU209"/>
    <mergeCell ref="AV209:AW209"/>
    <mergeCell ref="AX209:AY209"/>
    <mergeCell ref="AZ209:BA209"/>
    <mergeCell ref="BB209:BC209"/>
    <mergeCell ref="BD209:BE209"/>
    <mergeCell ref="CT201:CU201"/>
    <mergeCell ref="CV201:CW201"/>
    <mergeCell ref="CX201:CY201"/>
    <mergeCell ref="F202:G202"/>
    <mergeCell ref="D203:E206"/>
    <mergeCell ref="D207:E208"/>
    <mergeCell ref="C209:C217"/>
    <mergeCell ref="D209:E211"/>
    <mergeCell ref="H209:I209"/>
    <mergeCell ref="J209:K209"/>
    <mergeCell ref="L209:M209"/>
    <mergeCell ref="N209:O209"/>
    <mergeCell ref="P209:Q209"/>
    <mergeCell ref="R209:S209"/>
    <mergeCell ref="T209:U209"/>
    <mergeCell ref="V209:W209"/>
    <mergeCell ref="X209:Y209"/>
    <mergeCell ref="Z209:AA209"/>
    <mergeCell ref="AB209:AC209"/>
    <mergeCell ref="AD209:AE209"/>
    <mergeCell ref="AF209:AG209"/>
    <mergeCell ref="AH209:AI209"/>
    <mergeCell ref="AJ209:AK209"/>
    <mergeCell ref="AL209:AM209"/>
    <mergeCell ref="CB201:CC201"/>
    <mergeCell ref="CD201:CE201"/>
    <mergeCell ref="CF201:CG201"/>
    <mergeCell ref="CH201:CI201"/>
    <mergeCell ref="CJ201:CK201"/>
    <mergeCell ref="CL201:CM201"/>
    <mergeCell ref="CN201:CO201"/>
    <mergeCell ref="CP201:CQ201"/>
    <mergeCell ref="CR201:CS201"/>
    <mergeCell ref="BJ201:BK201"/>
    <mergeCell ref="BL201:BM201"/>
    <mergeCell ref="BN201:BO201"/>
    <mergeCell ref="BP201:BQ201"/>
    <mergeCell ref="BR201:BS201"/>
    <mergeCell ref="BT201:BU201"/>
    <mergeCell ref="BV201:BW201"/>
    <mergeCell ref="BX201:BY201"/>
    <mergeCell ref="BZ201:CA201"/>
    <mergeCell ref="AR201:AS201"/>
    <mergeCell ref="AT201:AU201"/>
    <mergeCell ref="AV201:AW201"/>
    <mergeCell ref="AX201:AY201"/>
    <mergeCell ref="AZ201:BA201"/>
    <mergeCell ref="BB201:BC201"/>
    <mergeCell ref="BD201:BE201"/>
    <mergeCell ref="BF201:BG201"/>
    <mergeCell ref="BH201:BI201"/>
    <mergeCell ref="CN200:CO200"/>
    <mergeCell ref="CP200:CQ200"/>
    <mergeCell ref="CR200:CS200"/>
    <mergeCell ref="CT200:CU200"/>
    <mergeCell ref="CV200:CW200"/>
    <mergeCell ref="CX200:CY200"/>
    <mergeCell ref="H201:I201"/>
    <mergeCell ref="J201:K201"/>
    <mergeCell ref="L201:M201"/>
    <mergeCell ref="N201:O201"/>
    <mergeCell ref="P201:Q201"/>
    <mergeCell ref="R201:S201"/>
    <mergeCell ref="T201:U201"/>
    <mergeCell ref="V201:W201"/>
    <mergeCell ref="X201:Y201"/>
    <mergeCell ref="Z201:AA201"/>
    <mergeCell ref="AB201:AC201"/>
    <mergeCell ref="AD201:AE201"/>
    <mergeCell ref="AF201:AG201"/>
    <mergeCell ref="AH201:AI201"/>
    <mergeCell ref="AJ201:AK201"/>
    <mergeCell ref="AL201:AM201"/>
    <mergeCell ref="AN201:AO201"/>
    <mergeCell ref="AP201:AQ201"/>
    <mergeCell ref="BV200:BW200"/>
    <mergeCell ref="BX200:BY200"/>
    <mergeCell ref="BZ200:CA200"/>
    <mergeCell ref="CB200:CC200"/>
    <mergeCell ref="CD200:CE200"/>
    <mergeCell ref="CF200:CG200"/>
    <mergeCell ref="CH200:CI200"/>
    <mergeCell ref="CJ200:CK200"/>
    <mergeCell ref="CL200:CM200"/>
    <mergeCell ref="BD200:BE200"/>
    <mergeCell ref="BF200:BG200"/>
    <mergeCell ref="BH200:BI200"/>
    <mergeCell ref="BJ200:BK200"/>
    <mergeCell ref="BL200:BM200"/>
    <mergeCell ref="BN200:BO200"/>
    <mergeCell ref="BP200:BQ200"/>
    <mergeCell ref="BR200:BS200"/>
    <mergeCell ref="BT200:BU200"/>
    <mergeCell ref="AL200:AM200"/>
    <mergeCell ref="AN200:AO200"/>
    <mergeCell ref="AP200:AQ200"/>
    <mergeCell ref="AR200:AS200"/>
    <mergeCell ref="AT200:AU200"/>
    <mergeCell ref="AV200:AW200"/>
    <mergeCell ref="AX200:AY200"/>
    <mergeCell ref="AZ200:BA200"/>
    <mergeCell ref="BB200:BC200"/>
    <mergeCell ref="CR192:CS192"/>
    <mergeCell ref="CT192:CU192"/>
    <mergeCell ref="CV192:CW192"/>
    <mergeCell ref="CX192:CY192"/>
    <mergeCell ref="F193:G193"/>
    <mergeCell ref="D194:E197"/>
    <mergeCell ref="D198:E199"/>
    <mergeCell ref="C200:C208"/>
    <mergeCell ref="D200:E202"/>
    <mergeCell ref="H200:I200"/>
    <mergeCell ref="J200:K200"/>
    <mergeCell ref="L200:M200"/>
    <mergeCell ref="N200:O200"/>
    <mergeCell ref="P200:Q200"/>
    <mergeCell ref="R200:S200"/>
    <mergeCell ref="T200:U200"/>
    <mergeCell ref="V200:W200"/>
    <mergeCell ref="X200:Y200"/>
    <mergeCell ref="Z200:AA200"/>
    <mergeCell ref="AB200:AC200"/>
    <mergeCell ref="AD200:AE200"/>
    <mergeCell ref="AF200:AG200"/>
    <mergeCell ref="AH200:AI200"/>
    <mergeCell ref="AJ200:AK200"/>
    <mergeCell ref="BZ192:CA192"/>
    <mergeCell ref="CB192:CC192"/>
    <mergeCell ref="CD192:CE192"/>
    <mergeCell ref="CF192:CG192"/>
    <mergeCell ref="CH192:CI192"/>
    <mergeCell ref="CJ192:CK192"/>
    <mergeCell ref="CL192:CM192"/>
    <mergeCell ref="CN192:CO192"/>
    <mergeCell ref="CP192:CQ192"/>
    <mergeCell ref="BH192:BI192"/>
    <mergeCell ref="BJ192:BK192"/>
    <mergeCell ref="BL192:BM192"/>
    <mergeCell ref="BN192:BO192"/>
    <mergeCell ref="BP192:BQ192"/>
    <mergeCell ref="BR192:BS192"/>
    <mergeCell ref="BT192:BU192"/>
    <mergeCell ref="BV192:BW192"/>
    <mergeCell ref="BX192:BY192"/>
    <mergeCell ref="AP192:AQ192"/>
    <mergeCell ref="AR192:AS192"/>
    <mergeCell ref="AT192:AU192"/>
    <mergeCell ref="AV192:AW192"/>
    <mergeCell ref="AX192:AY192"/>
    <mergeCell ref="AZ192:BA192"/>
    <mergeCell ref="BB192:BC192"/>
    <mergeCell ref="BD192:BE192"/>
    <mergeCell ref="BF192:BG192"/>
    <mergeCell ref="CL191:CM191"/>
    <mergeCell ref="CN191:CO191"/>
    <mergeCell ref="CP191:CQ191"/>
    <mergeCell ref="CR191:CS191"/>
    <mergeCell ref="CT191:CU191"/>
    <mergeCell ref="CV191:CW191"/>
    <mergeCell ref="CX191:CY191"/>
    <mergeCell ref="H192:I192"/>
    <mergeCell ref="J192:K192"/>
    <mergeCell ref="L192:M192"/>
    <mergeCell ref="N192:O192"/>
    <mergeCell ref="P192:Q192"/>
    <mergeCell ref="R192:S192"/>
    <mergeCell ref="T192:U192"/>
    <mergeCell ref="V192:W192"/>
    <mergeCell ref="X192:Y192"/>
    <mergeCell ref="Z192:AA192"/>
    <mergeCell ref="AB192:AC192"/>
    <mergeCell ref="AD192:AE192"/>
    <mergeCell ref="AF192:AG192"/>
    <mergeCell ref="AH192:AI192"/>
    <mergeCell ref="AJ192:AK192"/>
    <mergeCell ref="AL192:AM192"/>
    <mergeCell ref="AN192:AO192"/>
    <mergeCell ref="BT191:BU191"/>
    <mergeCell ref="BV191:BW191"/>
    <mergeCell ref="BX191:BY191"/>
    <mergeCell ref="BZ191:CA191"/>
    <mergeCell ref="CB191:CC191"/>
    <mergeCell ref="CD191:CE191"/>
    <mergeCell ref="CF191:CG191"/>
    <mergeCell ref="CH191:CI191"/>
    <mergeCell ref="CJ191:CK191"/>
    <mergeCell ref="BB191:BC191"/>
    <mergeCell ref="BD191:BE191"/>
    <mergeCell ref="BF191:BG191"/>
    <mergeCell ref="BH191:BI191"/>
    <mergeCell ref="BJ191:BK191"/>
    <mergeCell ref="BL191:BM191"/>
    <mergeCell ref="BN191:BO191"/>
    <mergeCell ref="BP191:BQ191"/>
    <mergeCell ref="BR191:BS191"/>
    <mergeCell ref="AJ191:AK191"/>
    <mergeCell ref="AL191:AM191"/>
    <mergeCell ref="AN191:AO191"/>
    <mergeCell ref="AP191:AQ191"/>
    <mergeCell ref="AR191:AS191"/>
    <mergeCell ref="AT191:AU191"/>
    <mergeCell ref="AV191:AW191"/>
    <mergeCell ref="AX191:AY191"/>
    <mergeCell ref="AZ191:BA191"/>
    <mergeCell ref="CP183:CQ183"/>
    <mergeCell ref="CR183:CS183"/>
    <mergeCell ref="CT183:CU183"/>
    <mergeCell ref="CV183:CW183"/>
    <mergeCell ref="CX183:CY183"/>
    <mergeCell ref="F184:G184"/>
    <mergeCell ref="D185:E188"/>
    <mergeCell ref="D189:E190"/>
    <mergeCell ref="C191:C199"/>
    <mergeCell ref="D191:E193"/>
    <mergeCell ref="H191:I191"/>
    <mergeCell ref="J191:K191"/>
    <mergeCell ref="L191:M191"/>
    <mergeCell ref="N191:O191"/>
    <mergeCell ref="P191:Q191"/>
    <mergeCell ref="R191:S191"/>
    <mergeCell ref="T191:U191"/>
    <mergeCell ref="V191:W191"/>
    <mergeCell ref="X191:Y191"/>
    <mergeCell ref="Z191:AA191"/>
    <mergeCell ref="AB191:AC191"/>
    <mergeCell ref="AD191:AE191"/>
    <mergeCell ref="AF191:AG191"/>
    <mergeCell ref="AH191:AI191"/>
    <mergeCell ref="BX183:BY183"/>
    <mergeCell ref="BZ183:CA183"/>
    <mergeCell ref="CB183:CC183"/>
    <mergeCell ref="CD183:CE183"/>
    <mergeCell ref="CF183:CG183"/>
    <mergeCell ref="CH183:CI183"/>
    <mergeCell ref="CJ183:CK183"/>
    <mergeCell ref="CL183:CM183"/>
    <mergeCell ref="CN183:CO183"/>
    <mergeCell ref="BF183:BG183"/>
    <mergeCell ref="BH183:BI183"/>
    <mergeCell ref="BJ183:BK183"/>
    <mergeCell ref="BL183:BM183"/>
    <mergeCell ref="BN183:BO183"/>
    <mergeCell ref="BP183:BQ183"/>
    <mergeCell ref="BR183:BS183"/>
    <mergeCell ref="BT183:BU183"/>
    <mergeCell ref="BV183:BW183"/>
    <mergeCell ref="AN183:AO183"/>
    <mergeCell ref="AP183:AQ183"/>
    <mergeCell ref="AR183:AS183"/>
    <mergeCell ref="AT183:AU183"/>
    <mergeCell ref="AV183:AW183"/>
    <mergeCell ref="AX183:AY183"/>
    <mergeCell ref="AZ183:BA183"/>
    <mergeCell ref="BB183:BC183"/>
    <mergeCell ref="BD183:BE183"/>
    <mergeCell ref="CJ182:CK182"/>
    <mergeCell ref="CL182:CM182"/>
    <mergeCell ref="CN182:CO182"/>
    <mergeCell ref="CP182:CQ182"/>
    <mergeCell ref="CR182:CS182"/>
    <mergeCell ref="CT182:CU182"/>
    <mergeCell ref="CV182:CW182"/>
    <mergeCell ref="CX182:CY182"/>
    <mergeCell ref="H183:I183"/>
    <mergeCell ref="J183:K183"/>
    <mergeCell ref="L183:M183"/>
    <mergeCell ref="N183:O183"/>
    <mergeCell ref="P183:Q183"/>
    <mergeCell ref="R183:S183"/>
    <mergeCell ref="T183:U183"/>
    <mergeCell ref="V183:W183"/>
    <mergeCell ref="X183:Y183"/>
    <mergeCell ref="Z183:AA183"/>
    <mergeCell ref="AB183:AC183"/>
    <mergeCell ref="AD183:AE183"/>
    <mergeCell ref="AF183:AG183"/>
    <mergeCell ref="AH183:AI183"/>
    <mergeCell ref="AJ183:AK183"/>
    <mergeCell ref="AL183:AM183"/>
    <mergeCell ref="BR182:BS182"/>
    <mergeCell ref="BT182:BU182"/>
    <mergeCell ref="BV182:BW182"/>
    <mergeCell ref="BX182:BY182"/>
    <mergeCell ref="BZ182:CA182"/>
    <mergeCell ref="CB182:CC182"/>
    <mergeCell ref="CD182:CE182"/>
    <mergeCell ref="CF182:CG182"/>
    <mergeCell ref="CH182:CI182"/>
    <mergeCell ref="AZ182:BA182"/>
    <mergeCell ref="BB182:BC182"/>
    <mergeCell ref="BD182:BE182"/>
    <mergeCell ref="BF182:BG182"/>
    <mergeCell ref="BH182:BI182"/>
    <mergeCell ref="BJ182:BK182"/>
    <mergeCell ref="BL182:BM182"/>
    <mergeCell ref="BN182:BO182"/>
    <mergeCell ref="BP182:BQ182"/>
    <mergeCell ref="AH182:AI182"/>
    <mergeCell ref="AJ182:AK182"/>
    <mergeCell ref="AL182:AM182"/>
    <mergeCell ref="AN182:AO182"/>
    <mergeCell ref="AP182:AQ182"/>
    <mergeCell ref="AR182:AS182"/>
    <mergeCell ref="AT182:AU182"/>
    <mergeCell ref="AV182:AW182"/>
    <mergeCell ref="AX182:AY182"/>
    <mergeCell ref="CF174:CG174"/>
    <mergeCell ref="P182:Q182"/>
    <mergeCell ref="R182:S182"/>
    <mergeCell ref="T182:U182"/>
    <mergeCell ref="V182:W182"/>
    <mergeCell ref="X182:Y182"/>
    <mergeCell ref="Z182:AA182"/>
    <mergeCell ref="AB182:AC182"/>
    <mergeCell ref="AD182:AE182"/>
    <mergeCell ref="AF182:AG182"/>
    <mergeCell ref="F175:G175"/>
    <mergeCell ref="D176:E179"/>
    <mergeCell ref="D180:E181"/>
    <mergeCell ref="C182:C190"/>
    <mergeCell ref="D182:E184"/>
    <mergeCell ref="H182:I182"/>
    <mergeCell ref="J182:K182"/>
    <mergeCell ref="L182:M182"/>
    <mergeCell ref="N182:O182"/>
    <mergeCell ref="CT173:CU173"/>
    <mergeCell ref="CV173:CW173"/>
    <mergeCell ref="CX173:CY173"/>
    <mergeCell ref="H174:I174"/>
    <mergeCell ref="J174:K174"/>
    <mergeCell ref="L174:M174"/>
    <mergeCell ref="N174:O174"/>
    <mergeCell ref="P174:Q174"/>
    <mergeCell ref="R174:S174"/>
    <mergeCell ref="T174:U174"/>
    <mergeCell ref="V174:W174"/>
    <mergeCell ref="X174:Y174"/>
    <mergeCell ref="Z174:AA174"/>
    <mergeCell ref="AB174:AC174"/>
    <mergeCell ref="AD174:AE174"/>
    <mergeCell ref="AF174:AG174"/>
    <mergeCell ref="AH174:AI174"/>
    <mergeCell ref="AJ174:AK174"/>
    <mergeCell ref="AL174:AM174"/>
    <mergeCell ref="AN174:AO174"/>
    <mergeCell ref="AP174:AQ174"/>
    <mergeCell ref="AR174:AS174"/>
    <mergeCell ref="AT174:AU174"/>
    <mergeCell ref="CH174:CI174"/>
    <mergeCell ref="CJ174:CK174"/>
    <mergeCell ref="CL174:CM174"/>
    <mergeCell ref="CN174:CO174"/>
    <mergeCell ref="CP174:CQ174"/>
    <mergeCell ref="CR174:CS174"/>
    <mergeCell ref="CT174:CU174"/>
    <mergeCell ref="CV174:CW174"/>
    <mergeCell ref="CX174:CY174"/>
    <mergeCell ref="CH173:CI173"/>
    <mergeCell ref="CJ173:CK173"/>
    <mergeCell ref="CL173:CM173"/>
    <mergeCell ref="CN173:CO173"/>
    <mergeCell ref="CP173:CQ173"/>
    <mergeCell ref="CR173:CS173"/>
    <mergeCell ref="BJ173:BK173"/>
    <mergeCell ref="BL173:BM173"/>
    <mergeCell ref="BN173:BO173"/>
    <mergeCell ref="BP173:BQ173"/>
    <mergeCell ref="BR173:BS173"/>
    <mergeCell ref="BT173:BU173"/>
    <mergeCell ref="BV173:BW173"/>
    <mergeCell ref="BX173:BY173"/>
    <mergeCell ref="BZ173:CA173"/>
    <mergeCell ref="AX174:AY174"/>
    <mergeCell ref="AZ174:BA174"/>
    <mergeCell ref="BB174:BC174"/>
    <mergeCell ref="BD174:BE174"/>
    <mergeCell ref="BF174:BG174"/>
    <mergeCell ref="BH174:BI174"/>
    <mergeCell ref="BJ174:BK174"/>
    <mergeCell ref="BL174:BM174"/>
    <mergeCell ref="BN174:BO174"/>
    <mergeCell ref="BP174:BQ174"/>
    <mergeCell ref="BR174:BS174"/>
    <mergeCell ref="BT174:BU174"/>
    <mergeCell ref="BV174:BW174"/>
    <mergeCell ref="BX174:BY174"/>
    <mergeCell ref="BZ174:CA174"/>
    <mergeCell ref="CB174:CC174"/>
    <mergeCell ref="CD174:CE174"/>
    <mergeCell ref="AZ173:BA173"/>
    <mergeCell ref="BB173:BC173"/>
    <mergeCell ref="BD173:BE173"/>
    <mergeCell ref="BF173:BG173"/>
    <mergeCell ref="BH173:BI173"/>
    <mergeCell ref="CX165:CY165"/>
    <mergeCell ref="F166:G166"/>
    <mergeCell ref="D167:E170"/>
    <mergeCell ref="D171:E172"/>
    <mergeCell ref="C173:C181"/>
    <mergeCell ref="D173:E175"/>
    <mergeCell ref="H173:I173"/>
    <mergeCell ref="J173:K173"/>
    <mergeCell ref="L173:M173"/>
    <mergeCell ref="N173:O173"/>
    <mergeCell ref="P173:Q173"/>
    <mergeCell ref="R173:S173"/>
    <mergeCell ref="T173:U173"/>
    <mergeCell ref="V173:W173"/>
    <mergeCell ref="X173:Y173"/>
    <mergeCell ref="Z173:AA173"/>
    <mergeCell ref="AB173:AC173"/>
    <mergeCell ref="AD173:AE173"/>
    <mergeCell ref="AF173:AG173"/>
    <mergeCell ref="AH173:AI173"/>
    <mergeCell ref="AJ173:AK173"/>
    <mergeCell ref="AL173:AM173"/>
    <mergeCell ref="AN173:AO173"/>
    <mergeCell ref="AV174:AW174"/>
    <mergeCell ref="CB173:CC173"/>
    <mergeCell ref="CD173:CE173"/>
    <mergeCell ref="CF173:CG173"/>
    <mergeCell ref="AP173:AQ173"/>
    <mergeCell ref="CF165:CG165"/>
    <mergeCell ref="CH165:CI165"/>
    <mergeCell ref="CJ165:CK165"/>
    <mergeCell ref="CL165:CM165"/>
    <mergeCell ref="CN165:CO165"/>
    <mergeCell ref="CP165:CQ165"/>
    <mergeCell ref="CR165:CS165"/>
    <mergeCell ref="CT165:CU165"/>
    <mergeCell ref="CV165:CW165"/>
    <mergeCell ref="BN165:BO165"/>
    <mergeCell ref="BP165:BQ165"/>
    <mergeCell ref="BR165:BS165"/>
    <mergeCell ref="BT165:BU165"/>
    <mergeCell ref="BV165:BW165"/>
    <mergeCell ref="BX165:BY165"/>
    <mergeCell ref="BZ165:CA165"/>
    <mergeCell ref="CB165:CC165"/>
    <mergeCell ref="CD165:CE165"/>
    <mergeCell ref="AV165:AW165"/>
    <mergeCell ref="AX165:AY165"/>
    <mergeCell ref="AZ165:BA165"/>
    <mergeCell ref="BB165:BC165"/>
    <mergeCell ref="BD165:BE165"/>
    <mergeCell ref="BF165:BG165"/>
    <mergeCell ref="BH165:BI165"/>
    <mergeCell ref="BJ165:BK165"/>
    <mergeCell ref="BL165:BM165"/>
    <mergeCell ref="AR173:AS173"/>
    <mergeCell ref="AT173:AU173"/>
    <mergeCell ref="AV173:AW173"/>
    <mergeCell ref="AX173:AY173"/>
    <mergeCell ref="CR164:CS164"/>
    <mergeCell ref="CT164:CU164"/>
    <mergeCell ref="CV164:CW164"/>
    <mergeCell ref="CX164:CY164"/>
    <mergeCell ref="H165:I165"/>
    <mergeCell ref="J165:K165"/>
    <mergeCell ref="L165:M165"/>
    <mergeCell ref="N165:O165"/>
    <mergeCell ref="P165:Q165"/>
    <mergeCell ref="R165:S165"/>
    <mergeCell ref="T165:U165"/>
    <mergeCell ref="V165:W165"/>
    <mergeCell ref="X165:Y165"/>
    <mergeCell ref="Z165:AA165"/>
    <mergeCell ref="AB165:AC165"/>
    <mergeCell ref="AD165:AE165"/>
    <mergeCell ref="AF165:AG165"/>
    <mergeCell ref="AH165:AI165"/>
    <mergeCell ref="AJ165:AK165"/>
    <mergeCell ref="AL165:AM165"/>
    <mergeCell ref="AN165:AO165"/>
    <mergeCell ref="AP165:AQ165"/>
    <mergeCell ref="AR165:AS165"/>
    <mergeCell ref="AT165:AU165"/>
    <mergeCell ref="BZ164:CA164"/>
    <mergeCell ref="CB164:CC164"/>
    <mergeCell ref="CD164:CE164"/>
    <mergeCell ref="CF164:CG164"/>
    <mergeCell ref="CH164:CI164"/>
    <mergeCell ref="CJ164:CK164"/>
    <mergeCell ref="CL164:CM164"/>
    <mergeCell ref="CN164:CO164"/>
    <mergeCell ref="CP164:CQ164"/>
    <mergeCell ref="BH164:BI164"/>
    <mergeCell ref="BJ164:BK164"/>
    <mergeCell ref="BL164:BM164"/>
    <mergeCell ref="BN164:BO164"/>
    <mergeCell ref="BP164:BQ164"/>
    <mergeCell ref="BR164:BS164"/>
    <mergeCell ref="BT164:BU164"/>
    <mergeCell ref="BV164:BW164"/>
    <mergeCell ref="BX164:BY164"/>
    <mergeCell ref="AP164:AQ164"/>
    <mergeCell ref="AR164:AS164"/>
    <mergeCell ref="AT164:AU164"/>
    <mergeCell ref="AV164:AW164"/>
    <mergeCell ref="AX164:AY164"/>
    <mergeCell ref="AZ164:BA164"/>
    <mergeCell ref="BB164:BC164"/>
    <mergeCell ref="BD164:BE164"/>
    <mergeCell ref="BF164:BG164"/>
    <mergeCell ref="CV156:CW156"/>
    <mergeCell ref="CX156:CY156"/>
    <mergeCell ref="F157:G157"/>
    <mergeCell ref="D158:E161"/>
    <mergeCell ref="D162:E163"/>
    <mergeCell ref="C164:C172"/>
    <mergeCell ref="D164:E166"/>
    <mergeCell ref="H164:I164"/>
    <mergeCell ref="J164:K164"/>
    <mergeCell ref="L164:M164"/>
    <mergeCell ref="N164:O164"/>
    <mergeCell ref="P164:Q164"/>
    <mergeCell ref="R164:S164"/>
    <mergeCell ref="T164:U164"/>
    <mergeCell ref="V164:W164"/>
    <mergeCell ref="X164:Y164"/>
    <mergeCell ref="Z164:AA164"/>
    <mergeCell ref="AB164:AC164"/>
    <mergeCell ref="AD164:AE164"/>
    <mergeCell ref="AF164:AG164"/>
    <mergeCell ref="AH164:AI164"/>
    <mergeCell ref="AJ164:AK164"/>
    <mergeCell ref="AL164:AM164"/>
    <mergeCell ref="AN164:AO164"/>
    <mergeCell ref="CD156:CE156"/>
    <mergeCell ref="CF156:CG156"/>
    <mergeCell ref="CH156:CI156"/>
    <mergeCell ref="CJ156:CK156"/>
    <mergeCell ref="CL156:CM156"/>
    <mergeCell ref="CN156:CO156"/>
    <mergeCell ref="CP156:CQ156"/>
    <mergeCell ref="CR156:CS156"/>
    <mergeCell ref="CT156:CU156"/>
    <mergeCell ref="BL156:BM156"/>
    <mergeCell ref="BN156:BO156"/>
    <mergeCell ref="BP156:BQ156"/>
    <mergeCell ref="BR156:BS156"/>
    <mergeCell ref="BT156:BU156"/>
    <mergeCell ref="BV156:BW156"/>
    <mergeCell ref="BX156:BY156"/>
    <mergeCell ref="BZ156:CA156"/>
    <mergeCell ref="CB156:CC156"/>
    <mergeCell ref="AT156:AU156"/>
    <mergeCell ref="AV156:AW156"/>
    <mergeCell ref="AX156:AY156"/>
    <mergeCell ref="AZ156:BA156"/>
    <mergeCell ref="BB156:BC156"/>
    <mergeCell ref="BD156:BE156"/>
    <mergeCell ref="BF156:BG156"/>
    <mergeCell ref="BH156:BI156"/>
    <mergeCell ref="BJ156:BK156"/>
    <mergeCell ref="CP155:CQ155"/>
    <mergeCell ref="CR155:CS155"/>
    <mergeCell ref="CT155:CU155"/>
    <mergeCell ref="CV155:CW155"/>
    <mergeCell ref="CX155:CY155"/>
    <mergeCell ref="H156:I156"/>
    <mergeCell ref="J156:K156"/>
    <mergeCell ref="L156:M156"/>
    <mergeCell ref="N156:O156"/>
    <mergeCell ref="P156:Q156"/>
    <mergeCell ref="R156:S156"/>
    <mergeCell ref="T156:U156"/>
    <mergeCell ref="V156:W156"/>
    <mergeCell ref="X156:Y156"/>
    <mergeCell ref="Z156:AA156"/>
    <mergeCell ref="AB156:AC156"/>
    <mergeCell ref="AD156:AE156"/>
    <mergeCell ref="AF156:AG156"/>
    <mergeCell ref="AH156:AI156"/>
    <mergeCell ref="AJ156:AK156"/>
    <mergeCell ref="AL156:AM156"/>
    <mergeCell ref="AN156:AO156"/>
    <mergeCell ref="AP156:AQ156"/>
    <mergeCell ref="AR156:AS156"/>
    <mergeCell ref="BX155:BY155"/>
    <mergeCell ref="BZ155:CA155"/>
    <mergeCell ref="CB155:CC155"/>
    <mergeCell ref="CD155:CE155"/>
    <mergeCell ref="CF155:CG155"/>
    <mergeCell ref="CH155:CI155"/>
    <mergeCell ref="CJ155:CK155"/>
    <mergeCell ref="CL155:CM155"/>
    <mergeCell ref="CN155:CO155"/>
    <mergeCell ref="BF155:BG155"/>
    <mergeCell ref="BH155:BI155"/>
    <mergeCell ref="BJ155:BK155"/>
    <mergeCell ref="BL155:BM155"/>
    <mergeCell ref="BN155:BO155"/>
    <mergeCell ref="BP155:BQ155"/>
    <mergeCell ref="BR155:BS155"/>
    <mergeCell ref="BT155:BU155"/>
    <mergeCell ref="BV155:BW155"/>
    <mergeCell ref="AN155:AO155"/>
    <mergeCell ref="AP155:AQ155"/>
    <mergeCell ref="AR155:AS155"/>
    <mergeCell ref="AT155:AU155"/>
    <mergeCell ref="AV155:AW155"/>
    <mergeCell ref="AX155:AY155"/>
    <mergeCell ref="AZ155:BA155"/>
    <mergeCell ref="BB155:BC155"/>
    <mergeCell ref="BD155:BE155"/>
    <mergeCell ref="CT147:CU147"/>
    <mergeCell ref="CV147:CW147"/>
    <mergeCell ref="CX147:CY147"/>
    <mergeCell ref="F148:G148"/>
    <mergeCell ref="D149:E152"/>
    <mergeCell ref="D153:E154"/>
    <mergeCell ref="C155:C163"/>
    <mergeCell ref="D155:E157"/>
    <mergeCell ref="H155:I155"/>
    <mergeCell ref="J155:K155"/>
    <mergeCell ref="L155:M155"/>
    <mergeCell ref="N155:O155"/>
    <mergeCell ref="P155:Q155"/>
    <mergeCell ref="R155:S155"/>
    <mergeCell ref="T155:U155"/>
    <mergeCell ref="V155:W155"/>
    <mergeCell ref="X155:Y155"/>
    <mergeCell ref="Z155:AA155"/>
    <mergeCell ref="AB155:AC155"/>
    <mergeCell ref="AD155:AE155"/>
    <mergeCell ref="AF155:AG155"/>
    <mergeCell ref="AH155:AI155"/>
    <mergeCell ref="AJ155:AK155"/>
    <mergeCell ref="AL155:AM155"/>
    <mergeCell ref="CB147:CC147"/>
    <mergeCell ref="CD147:CE147"/>
    <mergeCell ref="CF147:CG147"/>
    <mergeCell ref="CH147:CI147"/>
    <mergeCell ref="CJ147:CK147"/>
    <mergeCell ref="CL147:CM147"/>
    <mergeCell ref="CN147:CO147"/>
    <mergeCell ref="CP147:CQ147"/>
    <mergeCell ref="CR147:CS147"/>
    <mergeCell ref="BJ147:BK147"/>
    <mergeCell ref="BL147:BM147"/>
    <mergeCell ref="BN147:BO147"/>
    <mergeCell ref="BP147:BQ147"/>
    <mergeCell ref="BR147:BS147"/>
    <mergeCell ref="BT147:BU147"/>
    <mergeCell ref="BV147:BW147"/>
    <mergeCell ref="BX147:BY147"/>
    <mergeCell ref="BZ147:CA147"/>
    <mergeCell ref="AR147:AS147"/>
    <mergeCell ref="AT147:AU147"/>
    <mergeCell ref="AV147:AW147"/>
    <mergeCell ref="AX147:AY147"/>
    <mergeCell ref="AZ147:BA147"/>
    <mergeCell ref="BB147:BC147"/>
    <mergeCell ref="BD147:BE147"/>
    <mergeCell ref="BF147:BG147"/>
    <mergeCell ref="BH147:BI147"/>
    <mergeCell ref="CN146:CO146"/>
    <mergeCell ref="CP146:CQ146"/>
    <mergeCell ref="CR146:CS146"/>
    <mergeCell ref="CT146:CU146"/>
    <mergeCell ref="CV146:CW146"/>
    <mergeCell ref="CX146:CY146"/>
    <mergeCell ref="H147:I147"/>
    <mergeCell ref="J147:K147"/>
    <mergeCell ref="L147:M147"/>
    <mergeCell ref="N147:O147"/>
    <mergeCell ref="P147:Q147"/>
    <mergeCell ref="R147:S147"/>
    <mergeCell ref="T147:U147"/>
    <mergeCell ref="V147:W147"/>
    <mergeCell ref="X147:Y147"/>
    <mergeCell ref="Z147:AA147"/>
    <mergeCell ref="AB147:AC147"/>
    <mergeCell ref="AD147:AE147"/>
    <mergeCell ref="AF147:AG147"/>
    <mergeCell ref="AH147:AI147"/>
    <mergeCell ref="AJ147:AK147"/>
    <mergeCell ref="AL147:AM147"/>
    <mergeCell ref="AN147:AO147"/>
    <mergeCell ref="AP147:AQ147"/>
    <mergeCell ref="BV146:BW146"/>
    <mergeCell ref="BX146:BY146"/>
    <mergeCell ref="BZ146:CA146"/>
    <mergeCell ref="CB146:CC146"/>
    <mergeCell ref="CD146:CE146"/>
    <mergeCell ref="CF146:CG146"/>
    <mergeCell ref="CH146:CI146"/>
    <mergeCell ref="CJ146:CK146"/>
    <mergeCell ref="CL146:CM146"/>
    <mergeCell ref="BD146:BE146"/>
    <mergeCell ref="BF146:BG146"/>
    <mergeCell ref="BH146:BI146"/>
    <mergeCell ref="BJ146:BK146"/>
    <mergeCell ref="BL146:BM146"/>
    <mergeCell ref="BN146:BO146"/>
    <mergeCell ref="BP146:BQ146"/>
    <mergeCell ref="BR146:BS146"/>
    <mergeCell ref="BT146:BU146"/>
    <mergeCell ref="AL146:AM146"/>
    <mergeCell ref="AN146:AO146"/>
    <mergeCell ref="AP146:AQ146"/>
    <mergeCell ref="AR146:AS146"/>
    <mergeCell ref="AT146:AU146"/>
    <mergeCell ref="AV146:AW146"/>
    <mergeCell ref="AX146:AY146"/>
    <mergeCell ref="AZ146:BA146"/>
    <mergeCell ref="BB146:BC146"/>
    <mergeCell ref="CR138:CS138"/>
    <mergeCell ref="CT138:CU138"/>
    <mergeCell ref="CV138:CW138"/>
    <mergeCell ref="CX138:CY138"/>
    <mergeCell ref="F139:G139"/>
    <mergeCell ref="D140:E143"/>
    <mergeCell ref="D144:E145"/>
    <mergeCell ref="C146:C154"/>
    <mergeCell ref="D146:E148"/>
    <mergeCell ref="H146:I146"/>
    <mergeCell ref="J146:K146"/>
    <mergeCell ref="L146:M146"/>
    <mergeCell ref="N146:O146"/>
    <mergeCell ref="P146:Q146"/>
    <mergeCell ref="R146:S146"/>
    <mergeCell ref="T146:U146"/>
    <mergeCell ref="V146:W146"/>
    <mergeCell ref="X146:Y146"/>
    <mergeCell ref="Z146:AA146"/>
    <mergeCell ref="AB146:AC146"/>
    <mergeCell ref="AD146:AE146"/>
    <mergeCell ref="AF146:AG146"/>
    <mergeCell ref="AH146:AI146"/>
    <mergeCell ref="AJ146:AK146"/>
    <mergeCell ref="BZ138:CA138"/>
    <mergeCell ref="CB138:CC138"/>
    <mergeCell ref="CD138:CE138"/>
    <mergeCell ref="CF138:CG138"/>
    <mergeCell ref="CH138:CI138"/>
    <mergeCell ref="CJ138:CK138"/>
    <mergeCell ref="CL138:CM138"/>
    <mergeCell ref="CN138:CO138"/>
    <mergeCell ref="CP138:CQ138"/>
    <mergeCell ref="BH138:BI138"/>
    <mergeCell ref="BJ138:BK138"/>
    <mergeCell ref="BL138:BM138"/>
    <mergeCell ref="BN138:BO138"/>
    <mergeCell ref="BP138:BQ138"/>
    <mergeCell ref="BR138:BS138"/>
    <mergeCell ref="BT138:BU138"/>
    <mergeCell ref="BV138:BW138"/>
    <mergeCell ref="BX138:BY138"/>
    <mergeCell ref="AP138:AQ138"/>
    <mergeCell ref="AR138:AS138"/>
    <mergeCell ref="AT138:AU138"/>
    <mergeCell ref="AV138:AW138"/>
    <mergeCell ref="AX138:AY138"/>
    <mergeCell ref="AZ138:BA138"/>
    <mergeCell ref="BB138:BC138"/>
    <mergeCell ref="BD138:BE138"/>
    <mergeCell ref="BF138:BG138"/>
    <mergeCell ref="CL137:CM137"/>
    <mergeCell ref="CN137:CO137"/>
    <mergeCell ref="CP137:CQ137"/>
    <mergeCell ref="CR137:CS137"/>
    <mergeCell ref="CT137:CU137"/>
    <mergeCell ref="CV137:CW137"/>
    <mergeCell ref="CX137:CY137"/>
    <mergeCell ref="H138:I138"/>
    <mergeCell ref="J138:K138"/>
    <mergeCell ref="L138:M138"/>
    <mergeCell ref="N138:O138"/>
    <mergeCell ref="P138:Q138"/>
    <mergeCell ref="R138:S138"/>
    <mergeCell ref="T138:U138"/>
    <mergeCell ref="V138:W138"/>
    <mergeCell ref="X138:Y138"/>
    <mergeCell ref="Z138:AA138"/>
    <mergeCell ref="AB138:AC138"/>
    <mergeCell ref="AD138:AE138"/>
    <mergeCell ref="AF138:AG138"/>
    <mergeCell ref="AH138:AI138"/>
    <mergeCell ref="AJ138:AK138"/>
    <mergeCell ref="AL138:AM138"/>
    <mergeCell ref="AN138:AO138"/>
    <mergeCell ref="BT137:BU137"/>
    <mergeCell ref="BV137:BW137"/>
    <mergeCell ref="BX137:BY137"/>
    <mergeCell ref="BZ137:CA137"/>
    <mergeCell ref="CB137:CC137"/>
    <mergeCell ref="CD137:CE137"/>
    <mergeCell ref="CF137:CG137"/>
    <mergeCell ref="CH137:CI137"/>
    <mergeCell ref="CJ137:CK137"/>
    <mergeCell ref="BB137:BC137"/>
    <mergeCell ref="BD137:BE137"/>
    <mergeCell ref="BF137:BG137"/>
    <mergeCell ref="BH137:BI137"/>
    <mergeCell ref="BJ137:BK137"/>
    <mergeCell ref="BL137:BM137"/>
    <mergeCell ref="BN137:BO137"/>
    <mergeCell ref="BP137:BQ137"/>
    <mergeCell ref="BR137:BS137"/>
    <mergeCell ref="AJ137:AK137"/>
    <mergeCell ref="AL137:AM137"/>
    <mergeCell ref="AN137:AO137"/>
    <mergeCell ref="AP137:AQ137"/>
    <mergeCell ref="AR137:AS137"/>
    <mergeCell ref="AT137:AU137"/>
    <mergeCell ref="AV137:AW137"/>
    <mergeCell ref="AX137:AY137"/>
    <mergeCell ref="AZ137:BA137"/>
    <mergeCell ref="CP129:CQ129"/>
    <mergeCell ref="CR129:CS129"/>
    <mergeCell ref="CT129:CU129"/>
    <mergeCell ref="CV129:CW129"/>
    <mergeCell ref="CX129:CY129"/>
    <mergeCell ref="F130:G130"/>
    <mergeCell ref="D131:E134"/>
    <mergeCell ref="D135:E136"/>
    <mergeCell ref="C137:C145"/>
    <mergeCell ref="D137:E139"/>
    <mergeCell ref="H137:I137"/>
    <mergeCell ref="J137:K137"/>
    <mergeCell ref="L137:M137"/>
    <mergeCell ref="N137:O137"/>
    <mergeCell ref="P137:Q137"/>
    <mergeCell ref="R137:S137"/>
    <mergeCell ref="T137:U137"/>
    <mergeCell ref="V137:W137"/>
    <mergeCell ref="X137:Y137"/>
    <mergeCell ref="Z137:AA137"/>
    <mergeCell ref="AB137:AC137"/>
    <mergeCell ref="AD137:AE137"/>
    <mergeCell ref="AF137:AG137"/>
    <mergeCell ref="AH137:AI137"/>
    <mergeCell ref="BX129:BY129"/>
    <mergeCell ref="BZ129:CA129"/>
    <mergeCell ref="CB129:CC129"/>
    <mergeCell ref="CD129:CE129"/>
    <mergeCell ref="CF129:CG129"/>
    <mergeCell ref="CH129:CI129"/>
    <mergeCell ref="CJ129:CK129"/>
    <mergeCell ref="CL129:CM129"/>
    <mergeCell ref="CN129:CO129"/>
    <mergeCell ref="BF129:BG129"/>
    <mergeCell ref="BH129:BI129"/>
    <mergeCell ref="BJ129:BK129"/>
    <mergeCell ref="BL129:BM129"/>
    <mergeCell ref="BN129:BO129"/>
    <mergeCell ref="BP129:BQ129"/>
    <mergeCell ref="BR129:BS129"/>
    <mergeCell ref="BT129:BU129"/>
    <mergeCell ref="BV129:BW129"/>
    <mergeCell ref="AN129:AO129"/>
    <mergeCell ref="AP129:AQ129"/>
    <mergeCell ref="AR129:AS129"/>
    <mergeCell ref="AT129:AU129"/>
    <mergeCell ref="AV129:AW129"/>
    <mergeCell ref="AX129:AY129"/>
    <mergeCell ref="AZ129:BA129"/>
    <mergeCell ref="BB129:BC129"/>
    <mergeCell ref="BD129:BE129"/>
    <mergeCell ref="CJ128:CK128"/>
    <mergeCell ref="CL128:CM128"/>
    <mergeCell ref="CN128:CO128"/>
    <mergeCell ref="CP128:CQ128"/>
    <mergeCell ref="CR128:CS128"/>
    <mergeCell ref="CT128:CU128"/>
    <mergeCell ref="CV128:CW128"/>
    <mergeCell ref="CX128:CY128"/>
    <mergeCell ref="H129:I129"/>
    <mergeCell ref="J129:K129"/>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BR128:BS128"/>
    <mergeCell ref="BT128:BU128"/>
    <mergeCell ref="BV128:BW128"/>
    <mergeCell ref="BX128:BY128"/>
    <mergeCell ref="BZ128:CA128"/>
    <mergeCell ref="CB128:CC128"/>
    <mergeCell ref="CD128:CE128"/>
    <mergeCell ref="CF128:CG128"/>
    <mergeCell ref="CH128:CI128"/>
    <mergeCell ref="AZ128:BA128"/>
    <mergeCell ref="BB128:BC128"/>
    <mergeCell ref="BD128:BE128"/>
    <mergeCell ref="BF128:BG128"/>
    <mergeCell ref="BH128:BI128"/>
    <mergeCell ref="BJ128:BK128"/>
    <mergeCell ref="BL128:BM128"/>
    <mergeCell ref="BN128:BO128"/>
    <mergeCell ref="BP128:BQ128"/>
    <mergeCell ref="AH128:AI128"/>
    <mergeCell ref="AJ128:AK128"/>
    <mergeCell ref="AL128:AM128"/>
    <mergeCell ref="AN128:AO128"/>
    <mergeCell ref="AP128:AQ128"/>
    <mergeCell ref="AR128:AS128"/>
    <mergeCell ref="AT128:AU128"/>
    <mergeCell ref="AV128:AW128"/>
    <mergeCell ref="AX128:AY128"/>
    <mergeCell ref="CF120:CG120"/>
    <mergeCell ref="P128:Q128"/>
    <mergeCell ref="R128:S128"/>
    <mergeCell ref="T128:U128"/>
    <mergeCell ref="V128:W128"/>
    <mergeCell ref="X128:Y128"/>
    <mergeCell ref="Z128:AA128"/>
    <mergeCell ref="AB128:AC128"/>
    <mergeCell ref="AD128:AE128"/>
    <mergeCell ref="AF128:AG128"/>
    <mergeCell ref="F121:G121"/>
    <mergeCell ref="D122:E125"/>
    <mergeCell ref="D126:E127"/>
    <mergeCell ref="C128:C136"/>
    <mergeCell ref="D128:E130"/>
    <mergeCell ref="H128:I128"/>
    <mergeCell ref="J128:K128"/>
    <mergeCell ref="L128:M128"/>
    <mergeCell ref="N128:O128"/>
    <mergeCell ref="CT119:CU119"/>
    <mergeCell ref="CV119:CW119"/>
    <mergeCell ref="CX119:CY119"/>
    <mergeCell ref="H120:I120"/>
    <mergeCell ref="J120:K120"/>
    <mergeCell ref="L120:M120"/>
    <mergeCell ref="N120:O120"/>
    <mergeCell ref="P120:Q120"/>
    <mergeCell ref="R120:S120"/>
    <mergeCell ref="T120:U120"/>
    <mergeCell ref="V120:W120"/>
    <mergeCell ref="X120:Y120"/>
    <mergeCell ref="Z120:AA120"/>
    <mergeCell ref="AB120:AC120"/>
    <mergeCell ref="AD120:AE120"/>
    <mergeCell ref="AF120:AG120"/>
    <mergeCell ref="AH120:AI120"/>
    <mergeCell ref="AJ120:AK120"/>
    <mergeCell ref="AL120:AM120"/>
    <mergeCell ref="AN120:AO120"/>
    <mergeCell ref="AP120:AQ120"/>
    <mergeCell ref="AR120:AS120"/>
    <mergeCell ref="AT120:AU120"/>
    <mergeCell ref="CH120:CI120"/>
    <mergeCell ref="CJ120:CK120"/>
    <mergeCell ref="CL120:CM120"/>
    <mergeCell ref="CN120:CO120"/>
    <mergeCell ref="CP120:CQ120"/>
    <mergeCell ref="CR120:CS120"/>
    <mergeCell ref="CT120:CU120"/>
    <mergeCell ref="CV120:CW120"/>
    <mergeCell ref="CX120:CY120"/>
    <mergeCell ref="CH119:CI119"/>
    <mergeCell ref="CJ119:CK119"/>
    <mergeCell ref="CL119:CM119"/>
    <mergeCell ref="CN119:CO119"/>
    <mergeCell ref="CP119:CQ119"/>
    <mergeCell ref="CR119:CS119"/>
    <mergeCell ref="BJ119:BK119"/>
    <mergeCell ref="BL119:BM119"/>
    <mergeCell ref="BN119:BO119"/>
    <mergeCell ref="BP119:BQ119"/>
    <mergeCell ref="BR119:BS119"/>
    <mergeCell ref="BT119:BU119"/>
    <mergeCell ref="BV119:BW119"/>
    <mergeCell ref="BX119:BY119"/>
    <mergeCell ref="BZ119:CA119"/>
    <mergeCell ref="AX120:AY120"/>
    <mergeCell ref="AZ120:BA120"/>
    <mergeCell ref="BB120:BC120"/>
    <mergeCell ref="BD120:BE120"/>
    <mergeCell ref="BF120:BG120"/>
    <mergeCell ref="BH120:BI120"/>
    <mergeCell ref="BJ120:BK120"/>
    <mergeCell ref="BL120:BM120"/>
    <mergeCell ref="BN120:BO120"/>
    <mergeCell ref="BP120:BQ120"/>
    <mergeCell ref="BR120:BS120"/>
    <mergeCell ref="BT120:BU120"/>
    <mergeCell ref="BV120:BW120"/>
    <mergeCell ref="BX120:BY120"/>
    <mergeCell ref="BZ120:CA120"/>
    <mergeCell ref="CB120:CC120"/>
    <mergeCell ref="CD120:CE120"/>
    <mergeCell ref="AZ119:BA119"/>
    <mergeCell ref="BB119:BC119"/>
    <mergeCell ref="BD119:BE119"/>
    <mergeCell ref="BF119:BG119"/>
    <mergeCell ref="BH119:BI119"/>
    <mergeCell ref="CX111:CY111"/>
    <mergeCell ref="F112:G112"/>
    <mergeCell ref="D113:E116"/>
    <mergeCell ref="D117:E118"/>
    <mergeCell ref="C119:C127"/>
    <mergeCell ref="D119:E121"/>
    <mergeCell ref="H119:I119"/>
    <mergeCell ref="J119:K119"/>
    <mergeCell ref="L119:M119"/>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V120:AW120"/>
    <mergeCell ref="CB119:CC119"/>
    <mergeCell ref="CD119:CE119"/>
    <mergeCell ref="CF119:CG119"/>
    <mergeCell ref="AP119:AQ119"/>
    <mergeCell ref="CF111:CG111"/>
    <mergeCell ref="CH111:CI111"/>
    <mergeCell ref="CJ111:CK111"/>
    <mergeCell ref="CL111:CM111"/>
    <mergeCell ref="CN111:CO111"/>
    <mergeCell ref="CP111:CQ111"/>
    <mergeCell ref="CR111:CS111"/>
    <mergeCell ref="CT111:CU111"/>
    <mergeCell ref="CV111:CW111"/>
    <mergeCell ref="BN111:BO111"/>
    <mergeCell ref="BP111:BQ111"/>
    <mergeCell ref="BR111:BS111"/>
    <mergeCell ref="BT111:BU111"/>
    <mergeCell ref="BV111:BW111"/>
    <mergeCell ref="BX111:BY111"/>
    <mergeCell ref="BZ111:CA111"/>
    <mergeCell ref="CB111:CC111"/>
    <mergeCell ref="CD111:CE111"/>
    <mergeCell ref="AV111:AW111"/>
    <mergeCell ref="AX111:AY111"/>
    <mergeCell ref="AZ111:BA111"/>
    <mergeCell ref="BB111:BC111"/>
    <mergeCell ref="BD111:BE111"/>
    <mergeCell ref="BF111:BG111"/>
    <mergeCell ref="BH111:BI111"/>
    <mergeCell ref="BJ111:BK111"/>
    <mergeCell ref="BL111:BM111"/>
    <mergeCell ref="AR119:AS119"/>
    <mergeCell ref="AT119:AU119"/>
    <mergeCell ref="AV119:AW119"/>
    <mergeCell ref="AX119:AY119"/>
    <mergeCell ref="CR110:CS110"/>
    <mergeCell ref="CT110:CU110"/>
    <mergeCell ref="CV110:CW110"/>
    <mergeCell ref="CX110:CY110"/>
    <mergeCell ref="H111:I111"/>
    <mergeCell ref="J111:K111"/>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AT111:AU111"/>
    <mergeCell ref="BZ110:CA110"/>
    <mergeCell ref="CB110:CC110"/>
    <mergeCell ref="CD110:CE110"/>
    <mergeCell ref="CF110:CG110"/>
    <mergeCell ref="CH110:CI110"/>
    <mergeCell ref="CJ110:CK110"/>
    <mergeCell ref="CL110:CM110"/>
    <mergeCell ref="CN110:CO110"/>
    <mergeCell ref="CP110:CQ110"/>
    <mergeCell ref="BH110:BI110"/>
    <mergeCell ref="BJ110:BK110"/>
    <mergeCell ref="BL110:BM110"/>
    <mergeCell ref="BN110:BO110"/>
    <mergeCell ref="BP110:BQ110"/>
    <mergeCell ref="BR110:BS110"/>
    <mergeCell ref="BT110:BU110"/>
    <mergeCell ref="BV110:BW110"/>
    <mergeCell ref="BX110:BY110"/>
    <mergeCell ref="AP110:AQ110"/>
    <mergeCell ref="AR110:AS110"/>
    <mergeCell ref="AT110:AU110"/>
    <mergeCell ref="AV110:AW110"/>
    <mergeCell ref="AX110:AY110"/>
    <mergeCell ref="AZ110:BA110"/>
    <mergeCell ref="BB110:BC110"/>
    <mergeCell ref="BD110:BE110"/>
    <mergeCell ref="BF110:BG110"/>
    <mergeCell ref="CV102:CW102"/>
    <mergeCell ref="CX102:CY102"/>
    <mergeCell ref="F103:G103"/>
    <mergeCell ref="D104:E107"/>
    <mergeCell ref="D108:E109"/>
    <mergeCell ref="C110:C118"/>
    <mergeCell ref="D110:E112"/>
    <mergeCell ref="H110:I110"/>
    <mergeCell ref="J110:K110"/>
    <mergeCell ref="L110:M110"/>
    <mergeCell ref="N110:O110"/>
    <mergeCell ref="P110:Q110"/>
    <mergeCell ref="R110:S110"/>
    <mergeCell ref="T110:U110"/>
    <mergeCell ref="V110:W110"/>
    <mergeCell ref="X110:Y110"/>
    <mergeCell ref="Z110:AA110"/>
    <mergeCell ref="AB110:AC110"/>
    <mergeCell ref="AD110:AE110"/>
    <mergeCell ref="AF110:AG110"/>
    <mergeCell ref="AH110:AI110"/>
    <mergeCell ref="AJ110:AK110"/>
    <mergeCell ref="AL110:AM110"/>
    <mergeCell ref="AN110:AO110"/>
    <mergeCell ref="CD102:CE102"/>
    <mergeCell ref="CF102:CG102"/>
    <mergeCell ref="CH102:CI102"/>
    <mergeCell ref="CJ102:CK102"/>
    <mergeCell ref="CL102:CM102"/>
    <mergeCell ref="CN102:CO102"/>
    <mergeCell ref="CP102:CQ102"/>
    <mergeCell ref="CR102:CS102"/>
    <mergeCell ref="CT102:CU102"/>
    <mergeCell ref="BL102:BM102"/>
    <mergeCell ref="BN102:BO102"/>
    <mergeCell ref="BP102:BQ102"/>
    <mergeCell ref="BR102:BS102"/>
    <mergeCell ref="BT102:BU102"/>
    <mergeCell ref="BV102:BW102"/>
    <mergeCell ref="BX102:BY102"/>
    <mergeCell ref="BZ102:CA102"/>
    <mergeCell ref="CB102:CC102"/>
    <mergeCell ref="AT102:AU102"/>
    <mergeCell ref="AV102:AW102"/>
    <mergeCell ref="AX102:AY102"/>
    <mergeCell ref="AZ102:BA102"/>
    <mergeCell ref="BB102:BC102"/>
    <mergeCell ref="BD102:BE102"/>
    <mergeCell ref="BF102:BG102"/>
    <mergeCell ref="BH102:BI102"/>
    <mergeCell ref="BJ102:BK102"/>
    <mergeCell ref="CP101:CQ101"/>
    <mergeCell ref="CR101:CS101"/>
    <mergeCell ref="CT101:CU101"/>
    <mergeCell ref="CV101:CW101"/>
    <mergeCell ref="CX101:CY101"/>
    <mergeCell ref="H102:I102"/>
    <mergeCell ref="J102:K102"/>
    <mergeCell ref="L102:M102"/>
    <mergeCell ref="N102:O102"/>
    <mergeCell ref="P102:Q102"/>
    <mergeCell ref="R102:S102"/>
    <mergeCell ref="T102:U102"/>
    <mergeCell ref="V102:W102"/>
    <mergeCell ref="X102:Y102"/>
    <mergeCell ref="Z102:AA102"/>
    <mergeCell ref="AB102:AC102"/>
    <mergeCell ref="AD102:AE102"/>
    <mergeCell ref="AF102:AG102"/>
    <mergeCell ref="AH102:AI102"/>
    <mergeCell ref="AJ102:AK102"/>
    <mergeCell ref="AL102:AM102"/>
    <mergeCell ref="AN102:AO102"/>
    <mergeCell ref="AP102:AQ102"/>
    <mergeCell ref="AR102:AS102"/>
    <mergeCell ref="BX101:BY101"/>
    <mergeCell ref="BZ101:CA101"/>
    <mergeCell ref="CB101:CC101"/>
    <mergeCell ref="CD101:CE101"/>
    <mergeCell ref="CF101:CG101"/>
    <mergeCell ref="CH101:CI101"/>
    <mergeCell ref="CJ101:CK101"/>
    <mergeCell ref="CL101:CM101"/>
    <mergeCell ref="CN101:CO101"/>
    <mergeCell ref="BF101:BG101"/>
    <mergeCell ref="BH101:BI101"/>
    <mergeCell ref="BJ101:BK101"/>
    <mergeCell ref="BL101:BM101"/>
    <mergeCell ref="BN101:BO101"/>
    <mergeCell ref="BP101:BQ101"/>
    <mergeCell ref="BR101:BS101"/>
    <mergeCell ref="BT101:BU101"/>
    <mergeCell ref="BV101:BW101"/>
    <mergeCell ref="AN101:AO101"/>
    <mergeCell ref="AP101:AQ101"/>
    <mergeCell ref="AR101:AS101"/>
    <mergeCell ref="AT101:AU101"/>
    <mergeCell ref="AV101:AW101"/>
    <mergeCell ref="AX101:AY101"/>
    <mergeCell ref="AZ101:BA101"/>
    <mergeCell ref="BB101:BC101"/>
    <mergeCell ref="BD101:BE101"/>
    <mergeCell ref="CT93:CU93"/>
    <mergeCell ref="CV93:CW93"/>
    <mergeCell ref="CX93:CY93"/>
    <mergeCell ref="F94:G94"/>
    <mergeCell ref="D95:E98"/>
    <mergeCell ref="D99:E100"/>
    <mergeCell ref="C101:C109"/>
    <mergeCell ref="D101:E103"/>
    <mergeCell ref="H101:I101"/>
    <mergeCell ref="J101:K101"/>
    <mergeCell ref="L101:M101"/>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CB93:CC93"/>
    <mergeCell ref="CD93:CE93"/>
    <mergeCell ref="CF93:CG93"/>
    <mergeCell ref="CH93:CI93"/>
    <mergeCell ref="CJ93:CK93"/>
    <mergeCell ref="CL93:CM93"/>
    <mergeCell ref="CN93:CO93"/>
    <mergeCell ref="CP93:CQ93"/>
    <mergeCell ref="CR93:CS93"/>
    <mergeCell ref="BJ93:BK93"/>
    <mergeCell ref="BL93:BM93"/>
    <mergeCell ref="BN93:BO93"/>
    <mergeCell ref="BP93:BQ93"/>
    <mergeCell ref="BR93:BS93"/>
    <mergeCell ref="BT93:BU93"/>
    <mergeCell ref="BV93:BW93"/>
    <mergeCell ref="BX93:BY93"/>
    <mergeCell ref="BZ93:CA93"/>
    <mergeCell ref="AR93:AS93"/>
    <mergeCell ref="AT93:AU93"/>
    <mergeCell ref="AV93:AW93"/>
    <mergeCell ref="AX93:AY93"/>
    <mergeCell ref="AZ93:BA93"/>
    <mergeCell ref="BB93:BC93"/>
    <mergeCell ref="BD93:BE93"/>
    <mergeCell ref="BF93:BG93"/>
    <mergeCell ref="BH93:BI93"/>
    <mergeCell ref="CN92:CO92"/>
    <mergeCell ref="CP92:CQ92"/>
    <mergeCell ref="CR92:CS92"/>
    <mergeCell ref="CT92:CU92"/>
    <mergeCell ref="CV92:CW92"/>
    <mergeCell ref="CX92:CY92"/>
    <mergeCell ref="H93:I93"/>
    <mergeCell ref="J93:K93"/>
    <mergeCell ref="L93:M93"/>
    <mergeCell ref="N93:O93"/>
    <mergeCell ref="P93:Q93"/>
    <mergeCell ref="R93:S93"/>
    <mergeCell ref="T93:U93"/>
    <mergeCell ref="V93:W93"/>
    <mergeCell ref="X93:Y93"/>
    <mergeCell ref="Z93:AA93"/>
    <mergeCell ref="AB93:AC93"/>
    <mergeCell ref="AD93:AE93"/>
    <mergeCell ref="AF93:AG93"/>
    <mergeCell ref="AH93:AI93"/>
    <mergeCell ref="AJ93:AK93"/>
    <mergeCell ref="AL93:AM93"/>
    <mergeCell ref="AN93:AO93"/>
    <mergeCell ref="AP93:AQ93"/>
    <mergeCell ref="BV92:BW92"/>
    <mergeCell ref="BX92:BY92"/>
    <mergeCell ref="BZ92:CA92"/>
    <mergeCell ref="CB92:CC92"/>
    <mergeCell ref="CD92:CE92"/>
    <mergeCell ref="CF92:CG92"/>
    <mergeCell ref="CH92:CI92"/>
    <mergeCell ref="CJ92:CK92"/>
    <mergeCell ref="CL92:CM92"/>
    <mergeCell ref="BD92:BE92"/>
    <mergeCell ref="BF92:BG92"/>
    <mergeCell ref="BH92:BI92"/>
    <mergeCell ref="BJ92:BK92"/>
    <mergeCell ref="BL92:BM92"/>
    <mergeCell ref="BN92:BO92"/>
    <mergeCell ref="BP92:BQ92"/>
    <mergeCell ref="BR92:BS92"/>
    <mergeCell ref="BT92:BU92"/>
    <mergeCell ref="AL92:AM92"/>
    <mergeCell ref="AN92:AO92"/>
    <mergeCell ref="AP92:AQ92"/>
    <mergeCell ref="AR92:AS92"/>
    <mergeCell ref="AT92:AU92"/>
    <mergeCell ref="AV92:AW92"/>
    <mergeCell ref="AX92:AY92"/>
    <mergeCell ref="AZ92:BA92"/>
    <mergeCell ref="BB92:BC92"/>
    <mergeCell ref="CR84:CS84"/>
    <mergeCell ref="CT84:CU84"/>
    <mergeCell ref="CV84:CW84"/>
    <mergeCell ref="CX84:CY84"/>
    <mergeCell ref="F85:G85"/>
    <mergeCell ref="D86:E89"/>
    <mergeCell ref="D90:E91"/>
    <mergeCell ref="C92:C100"/>
    <mergeCell ref="D92:E94"/>
    <mergeCell ref="H92:I92"/>
    <mergeCell ref="J92:K92"/>
    <mergeCell ref="L92:M92"/>
    <mergeCell ref="N92:O92"/>
    <mergeCell ref="P92:Q92"/>
    <mergeCell ref="R92:S92"/>
    <mergeCell ref="T92:U92"/>
    <mergeCell ref="V92:W92"/>
    <mergeCell ref="X92:Y92"/>
    <mergeCell ref="Z92:AA92"/>
    <mergeCell ref="AB92:AC92"/>
    <mergeCell ref="AD92:AE92"/>
    <mergeCell ref="AF92:AG92"/>
    <mergeCell ref="AH92:AI92"/>
    <mergeCell ref="AJ92:AK92"/>
    <mergeCell ref="BZ84:CA84"/>
    <mergeCell ref="CB84:CC84"/>
    <mergeCell ref="CD84:CE84"/>
    <mergeCell ref="CF84:CG84"/>
    <mergeCell ref="CH84:CI84"/>
    <mergeCell ref="CJ84:CK84"/>
    <mergeCell ref="CL84:CM84"/>
    <mergeCell ref="CN84:CO84"/>
    <mergeCell ref="CP84:CQ84"/>
    <mergeCell ref="BH84:BI84"/>
    <mergeCell ref="BJ84:BK84"/>
    <mergeCell ref="BL84:BM84"/>
    <mergeCell ref="BN84:BO84"/>
    <mergeCell ref="BP84:BQ84"/>
    <mergeCell ref="BR84:BS84"/>
    <mergeCell ref="BT84:BU84"/>
    <mergeCell ref="BV84:BW84"/>
    <mergeCell ref="BX84:BY84"/>
    <mergeCell ref="AP84:AQ84"/>
    <mergeCell ref="AR84:AS84"/>
    <mergeCell ref="AT84:AU84"/>
    <mergeCell ref="AV84:AW84"/>
    <mergeCell ref="AX84:AY84"/>
    <mergeCell ref="AZ84:BA84"/>
    <mergeCell ref="BB84:BC84"/>
    <mergeCell ref="BD84:BE84"/>
    <mergeCell ref="BF84:BG84"/>
    <mergeCell ref="CL83:CM83"/>
    <mergeCell ref="CN83:CO83"/>
    <mergeCell ref="CP83:CQ83"/>
    <mergeCell ref="CR83:CS83"/>
    <mergeCell ref="CT83:CU83"/>
    <mergeCell ref="CV83:CW83"/>
    <mergeCell ref="CX83:CY83"/>
    <mergeCell ref="H84:I84"/>
    <mergeCell ref="J84:K84"/>
    <mergeCell ref="L84:M84"/>
    <mergeCell ref="N84:O84"/>
    <mergeCell ref="P84:Q84"/>
    <mergeCell ref="R84:S84"/>
    <mergeCell ref="T84:U84"/>
    <mergeCell ref="V84:W84"/>
    <mergeCell ref="X84:Y84"/>
    <mergeCell ref="Z84:AA84"/>
    <mergeCell ref="AB84:AC84"/>
    <mergeCell ref="AD84:AE84"/>
    <mergeCell ref="AF84:AG84"/>
    <mergeCell ref="AH84:AI84"/>
    <mergeCell ref="AJ84:AK84"/>
    <mergeCell ref="AL84:AM84"/>
    <mergeCell ref="AN84:AO84"/>
    <mergeCell ref="BT83:BU83"/>
    <mergeCell ref="BV83:BW83"/>
    <mergeCell ref="BX83:BY83"/>
    <mergeCell ref="BZ83:CA83"/>
    <mergeCell ref="CB83:CC83"/>
    <mergeCell ref="CD83:CE83"/>
    <mergeCell ref="CF83:CG83"/>
    <mergeCell ref="CH83:CI83"/>
    <mergeCell ref="CJ83:CK83"/>
    <mergeCell ref="BB83:BC83"/>
    <mergeCell ref="BD83:BE83"/>
    <mergeCell ref="BF83:BG83"/>
    <mergeCell ref="BH83:BI83"/>
    <mergeCell ref="BJ83:BK83"/>
    <mergeCell ref="BL83:BM83"/>
    <mergeCell ref="BN83:BO83"/>
    <mergeCell ref="BP83:BQ83"/>
    <mergeCell ref="BR83:BS83"/>
    <mergeCell ref="AJ83:AK83"/>
    <mergeCell ref="AL83:AM83"/>
    <mergeCell ref="AN83:AO83"/>
    <mergeCell ref="AP83:AQ83"/>
    <mergeCell ref="AR83:AS83"/>
    <mergeCell ref="AT83:AU83"/>
    <mergeCell ref="AV83:AW83"/>
    <mergeCell ref="AX83:AY83"/>
    <mergeCell ref="AZ83:BA83"/>
    <mergeCell ref="CP75:CQ75"/>
    <mergeCell ref="CR75:CS75"/>
    <mergeCell ref="CT75:CU75"/>
    <mergeCell ref="CV75:CW75"/>
    <mergeCell ref="CX75:CY75"/>
    <mergeCell ref="F76:G76"/>
    <mergeCell ref="D77:E80"/>
    <mergeCell ref="D81:E82"/>
    <mergeCell ref="C83:C91"/>
    <mergeCell ref="D83:E85"/>
    <mergeCell ref="H83:I83"/>
    <mergeCell ref="J83:K83"/>
    <mergeCell ref="L83:M83"/>
    <mergeCell ref="N83:O83"/>
    <mergeCell ref="P83:Q83"/>
    <mergeCell ref="R83:S83"/>
    <mergeCell ref="T83:U83"/>
    <mergeCell ref="V83:W83"/>
    <mergeCell ref="X83:Y83"/>
    <mergeCell ref="Z83:AA83"/>
    <mergeCell ref="AB83:AC83"/>
    <mergeCell ref="AD83:AE83"/>
    <mergeCell ref="AF83:AG83"/>
    <mergeCell ref="AH83:AI83"/>
    <mergeCell ref="BX75:BY75"/>
    <mergeCell ref="BZ75:CA75"/>
    <mergeCell ref="CB75:CC75"/>
    <mergeCell ref="CD75:CE75"/>
    <mergeCell ref="CF75:CG75"/>
    <mergeCell ref="CH75:CI75"/>
    <mergeCell ref="CJ75:CK75"/>
    <mergeCell ref="CL75:CM75"/>
    <mergeCell ref="CN75:CO75"/>
    <mergeCell ref="BF75:BG75"/>
    <mergeCell ref="BH75:BI75"/>
    <mergeCell ref="BJ75:BK75"/>
    <mergeCell ref="BL75:BM75"/>
    <mergeCell ref="BN75:BO75"/>
    <mergeCell ref="BP75:BQ75"/>
    <mergeCell ref="BR75:BS75"/>
    <mergeCell ref="BT75:BU75"/>
    <mergeCell ref="BV75:BW75"/>
    <mergeCell ref="AN75:AO75"/>
    <mergeCell ref="AP75:AQ75"/>
    <mergeCell ref="AR75:AS75"/>
    <mergeCell ref="AT75:AU75"/>
    <mergeCell ref="AV75:AW75"/>
    <mergeCell ref="AX75:AY75"/>
    <mergeCell ref="AZ75:BA75"/>
    <mergeCell ref="BB75:BC75"/>
    <mergeCell ref="BD75:BE75"/>
    <mergeCell ref="CJ74:CK74"/>
    <mergeCell ref="CL74:CM74"/>
    <mergeCell ref="CN74:CO74"/>
    <mergeCell ref="CP74:CQ74"/>
    <mergeCell ref="CR74:CS74"/>
    <mergeCell ref="CT74:CU74"/>
    <mergeCell ref="CV74:CW74"/>
    <mergeCell ref="CX74:CY74"/>
    <mergeCell ref="H75:I75"/>
    <mergeCell ref="J75:K75"/>
    <mergeCell ref="L75:M75"/>
    <mergeCell ref="N75:O75"/>
    <mergeCell ref="P75:Q75"/>
    <mergeCell ref="R75:S75"/>
    <mergeCell ref="T75:U75"/>
    <mergeCell ref="V75:W75"/>
    <mergeCell ref="X75:Y75"/>
    <mergeCell ref="Z75:AA75"/>
    <mergeCell ref="AB75:AC75"/>
    <mergeCell ref="AD75:AE75"/>
    <mergeCell ref="AF75:AG75"/>
    <mergeCell ref="AH75:AI75"/>
    <mergeCell ref="AJ75:AK75"/>
    <mergeCell ref="AL75:AM75"/>
    <mergeCell ref="BR74:BS74"/>
    <mergeCell ref="BT74:BU74"/>
    <mergeCell ref="BV74:BW74"/>
    <mergeCell ref="BX74:BY74"/>
    <mergeCell ref="BZ74:CA74"/>
    <mergeCell ref="CB74:CC74"/>
    <mergeCell ref="CD74:CE74"/>
    <mergeCell ref="CF74:CG74"/>
    <mergeCell ref="CH74:CI74"/>
    <mergeCell ref="AZ74:BA74"/>
    <mergeCell ref="BB74:BC74"/>
    <mergeCell ref="BD74:BE74"/>
    <mergeCell ref="BF74:BG74"/>
    <mergeCell ref="BH74:BI74"/>
    <mergeCell ref="BJ74:BK74"/>
    <mergeCell ref="BL74:BM74"/>
    <mergeCell ref="BN74:BO74"/>
    <mergeCell ref="BP74:BQ74"/>
    <mergeCell ref="AH74:AI74"/>
    <mergeCell ref="AJ74:AK74"/>
    <mergeCell ref="AL74:AM74"/>
    <mergeCell ref="AN74:AO74"/>
    <mergeCell ref="AP74:AQ74"/>
    <mergeCell ref="AR74:AS74"/>
    <mergeCell ref="AT74:AU74"/>
    <mergeCell ref="AV74:AW74"/>
    <mergeCell ref="AX74:AY74"/>
    <mergeCell ref="CF66:CG66"/>
    <mergeCell ref="P74:Q74"/>
    <mergeCell ref="R74:S74"/>
    <mergeCell ref="T74:U74"/>
    <mergeCell ref="V74:W74"/>
    <mergeCell ref="X74:Y74"/>
    <mergeCell ref="Z74:AA74"/>
    <mergeCell ref="AB74:AC74"/>
    <mergeCell ref="AD74:AE74"/>
    <mergeCell ref="AF74:AG74"/>
    <mergeCell ref="F67:G67"/>
    <mergeCell ref="D68:E71"/>
    <mergeCell ref="D72:E73"/>
    <mergeCell ref="C74:C82"/>
    <mergeCell ref="D74:E76"/>
    <mergeCell ref="H74:I74"/>
    <mergeCell ref="J74:K74"/>
    <mergeCell ref="L74:M74"/>
    <mergeCell ref="N74:O74"/>
    <mergeCell ref="CT65:CU65"/>
    <mergeCell ref="CV65:CW65"/>
    <mergeCell ref="CX65:CY65"/>
    <mergeCell ref="H66:I66"/>
    <mergeCell ref="J66:K66"/>
    <mergeCell ref="L66:M66"/>
    <mergeCell ref="N66:O66"/>
    <mergeCell ref="P66:Q66"/>
    <mergeCell ref="R66:S66"/>
    <mergeCell ref="T66:U66"/>
    <mergeCell ref="V66:W66"/>
    <mergeCell ref="X66:Y66"/>
    <mergeCell ref="Z66:AA66"/>
    <mergeCell ref="AB66:AC66"/>
    <mergeCell ref="AD66:AE66"/>
    <mergeCell ref="AF66:AG66"/>
    <mergeCell ref="AH66:AI66"/>
    <mergeCell ref="AJ66:AK66"/>
    <mergeCell ref="AL66:AM66"/>
    <mergeCell ref="AN66:AO66"/>
    <mergeCell ref="AP66:AQ66"/>
    <mergeCell ref="AR66:AS66"/>
    <mergeCell ref="AT66:AU66"/>
    <mergeCell ref="CH66:CI66"/>
    <mergeCell ref="CJ66:CK66"/>
    <mergeCell ref="CL66:CM66"/>
    <mergeCell ref="CN66:CO66"/>
    <mergeCell ref="CP66:CQ66"/>
    <mergeCell ref="CR66:CS66"/>
    <mergeCell ref="CT66:CU66"/>
    <mergeCell ref="CV66:CW66"/>
    <mergeCell ref="CX66:CY66"/>
    <mergeCell ref="CH65:CI65"/>
    <mergeCell ref="CJ65:CK65"/>
    <mergeCell ref="CL65:CM65"/>
    <mergeCell ref="CN65:CO65"/>
    <mergeCell ref="CP65:CQ65"/>
    <mergeCell ref="CR65:CS65"/>
    <mergeCell ref="BJ65:BK65"/>
    <mergeCell ref="BL65:BM65"/>
    <mergeCell ref="BN65:BO65"/>
    <mergeCell ref="BP65:BQ65"/>
    <mergeCell ref="BR65:BS65"/>
    <mergeCell ref="BT65:BU65"/>
    <mergeCell ref="BV65:BW65"/>
    <mergeCell ref="BX65:BY65"/>
    <mergeCell ref="BZ65:CA65"/>
    <mergeCell ref="AX66:AY66"/>
    <mergeCell ref="AZ66:BA66"/>
    <mergeCell ref="BB66:BC66"/>
    <mergeCell ref="BD66:BE66"/>
    <mergeCell ref="BF66:BG66"/>
    <mergeCell ref="BH66:BI66"/>
    <mergeCell ref="BJ66:BK66"/>
    <mergeCell ref="BL66:BM66"/>
    <mergeCell ref="BN66:BO66"/>
    <mergeCell ref="BP66:BQ66"/>
    <mergeCell ref="BR66:BS66"/>
    <mergeCell ref="BT66:BU66"/>
    <mergeCell ref="BV66:BW66"/>
    <mergeCell ref="BX66:BY66"/>
    <mergeCell ref="BZ66:CA66"/>
    <mergeCell ref="CB66:CC66"/>
    <mergeCell ref="CD66:CE66"/>
    <mergeCell ref="AZ65:BA65"/>
    <mergeCell ref="BB65:BC65"/>
    <mergeCell ref="BD65:BE65"/>
    <mergeCell ref="BF65:BG65"/>
    <mergeCell ref="BH65:BI65"/>
    <mergeCell ref="CX57:CY57"/>
    <mergeCell ref="F58:G58"/>
    <mergeCell ref="D59:E62"/>
    <mergeCell ref="D63:E64"/>
    <mergeCell ref="C65:C73"/>
    <mergeCell ref="D65:E67"/>
    <mergeCell ref="H65:I65"/>
    <mergeCell ref="J65:K65"/>
    <mergeCell ref="L65:M65"/>
    <mergeCell ref="N65:O65"/>
    <mergeCell ref="P65:Q65"/>
    <mergeCell ref="R65:S65"/>
    <mergeCell ref="T65:U65"/>
    <mergeCell ref="V65:W65"/>
    <mergeCell ref="X65:Y65"/>
    <mergeCell ref="Z65:AA65"/>
    <mergeCell ref="AB65:AC65"/>
    <mergeCell ref="AD65:AE65"/>
    <mergeCell ref="AF65:AG65"/>
    <mergeCell ref="AH65:AI65"/>
    <mergeCell ref="AJ65:AK65"/>
    <mergeCell ref="AL65:AM65"/>
    <mergeCell ref="AN65:AO65"/>
    <mergeCell ref="AV66:AW66"/>
    <mergeCell ref="CB65:CC65"/>
    <mergeCell ref="CD65:CE65"/>
    <mergeCell ref="CF65:CG65"/>
    <mergeCell ref="AP65:AQ65"/>
    <mergeCell ref="CF57:CG57"/>
    <mergeCell ref="CH57:CI57"/>
    <mergeCell ref="CJ57:CK57"/>
    <mergeCell ref="CL57:CM57"/>
    <mergeCell ref="CN57:CO57"/>
    <mergeCell ref="CP57:CQ57"/>
    <mergeCell ref="CR57:CS57"/>
    <mergeCell ref="CT57:CU57"/>
    <mergeCell ref="CV57:CW57"/>
    <mergeCell ref="BN57:BO57"/>
    <mergeCell ref="BP57:BQ57"/>
    <mergeCell ref="BR57:BS57"/>
    <mergeCell ref="BT57:BU57"/>
    <mergeCell ref="BV57:BW57"/>
    <mergeCell ref="BX57:BY57"/>
    <mergeCell ref="BZ57:CA57"/>
    <mergeCell ref="CB57:CC57"/>
    <mergeCell ref="CD57:CE57"/>
    <mergeCell ref="AV57:AW57"/>
    <mergeCell ref="AX57:AY57"/>
    <mergeCell ref="AZ57:BA57"/>
    <mergeCell ref="BB57:BC57"/>
    <mergeCell ref="BD57:BE57"/>
    <mergeCell ref="BF57:BG57"/>
    <mergeCell ref="BH57:BI57"/>
    <mergeCell ref="BJ57:BK57"/>
    <mergeCell ref="BL57:BM57"/>
    <mergeCell ref="AR65:AS65"/>
    <mergeCell ref="AT65:AU65"/>
    <mergeCell ref="AV65:AW65"/>
    <mergeCell ref="AX65:AY65"/>
    <mergeCell ref="CX56:CY56"/>
    <mergeCell ref="H57:I57"/>
    <mergeCell ref="J57:K57"/>
    <mergeCell ref="L57:M57"/>
    <mergeCell ref="N57:O57"/>
    <mergeCell ref="P57:Q57"/>
    <mergeCell ref="R57:S57"/>
    <mergeCell ref="T57:U57"/>
    <mergeCell ref="V57:W57"/>
    <mergeCell ref="X57:Y57"/>
    <mergeCell ref="Z57:AA57"/>
    <mergeCell ref="AB57:AC57"/>
    <mergeCell ref="AD57:AE57"/>
    <mergeCell ref="AF57:AG57"/>
    <mergeCell ref="AH57:AI57"/>
    <mergeCell ref="AJ57:AK57"/>
    <mergeCell ref="AL57:AM57"/>
    <mergeCell ref="AN57:AO57"/>
    <mergeCell ref="AP57:AQ57"/>
    <mergeCell ref="AR57:AS57"/>
    <mergeCell ref="AT57:AU57"/>
    <mergeCell ref="BZ56:CA56"/>
    <mergeCell ref="CB56:CC56"/>
    <mergeCell ref="CD56:CE56"/>
    <mergeCell ref="CF56:CG56"/>
    <mergeCell ref="CH56:CI56"/>
    <mergeCell ref="CJ56:CK56"/>
    <mergeCell ref="CL56:CM56"/>
    <mergeCell ref="CN56:CO56"/>
    <mergeCell ref="BL56:BM56"/>
    <mergeCell ref="BR56:BS56"/>
    <mergeCell ref="BT56:BU56"/>
    <mergeCell ref="BV56:BW56"/>
    <mergeCell ref="BX56:BY56"/>
    <mergeCell ref="AP56:AQ56"/>
    <mergeCell ref="AR56:AS56"/>
    <mergeCell ref="AT56:AU56"/>
    <mergeCell ref="AV56:AW56"/>
    <mergeCell ref="AX56:AY56"/>
    <mergeCell ref="AZ56:BA56"/>
    <mergeCell ref="BB56:BC56"/>
    <mergeCell ref="BD56:BE56"/>
    <mergeCell ref="BF56:BG56"/>
    <mergeCell ref="CR56:CS56"/>
    <mergeCell ref="CV48:CW48"/>
    <mergeCell ref="BL48:BM48"/>
    <mergeCell ref="BN48:BO48"/>
    <mergeCell ref="BP48:BQ48"/>
    <mergeCell ref="BR48:BS48"/>
    <mergeCell ref="BT48:BU48"/>
    <mergeCell ref="BV48:BW48"/>
    <mergeCell ref="BX48:BY48"/>
    <mergeCell ref="BZ48:CA48"/>
    <mergeCell ref="CB48:CC48"/>
    <mergeCell ref="AT48:AU48"/>
    <mergeCell ref="AV48:AW48"/>
    <mergeCell ref="AX48:AY48"/>
    <mergeCell ref="AZ48:BA48"/>
    <mergeCell ref="BB48:BC48"/>
    <mergeCell ref="BD48:BE48"/>
    <mergeCell ref="CT56:CU56"/>
    <mergeCell ref="CV56:CW56"/>
    <mergeCell ref="BF48:BG48"/>
    <mergeCell ref="BH48:BI48"/>
    <mergeCell ref="CX48:CY48"/>
    <mergeCell ref="F49:G49"/>
    <mergeCell ref="D50:E53"/>
    <mergeCell ref="D54:E55"/>
    <mergeCell ref="C56:C64"/>
    <mergeCell ref="D56:E58"/>
    <mergeCell ref="H56:I56"/>
    <mergeCell ref="J56:K56"/>
    <mergeCell ref="L56:M56"/>
    <mergeCell ref="N56:O56"/>
    <mergeCell ref="P56:Q56"/>
    <mergeCell ref="R56:S56"/>
    <mergeCell ref="T56:U56"/>
    <mergeCell ref="V56:W56"/>
    <mergeCell ref="X56:Y56"/>
    <mergeCell ref="Z56:AA56"/>
    <mergeCell ref="AB56:AC56"/>
    <mergeCell ref="AD56:AE56"/>
    <mergeCell ref="AF56:AG56"/>
    <mergeCell ref="AH56:AI56"/>
    <mergeCell ref="AJ56:AK56"/>
    <mergeCell ref="AL56:AM56"/>
    <mergeCell ref="AN56:AO56"/>
    <mergeCell ref="CD48:CE48"/>
    <mergeCell ref="CF48:CG48"/>
    <mergeCell ref="CH48:CI48"/>
    <mergeCell ref="CJ48:CK48"/>
    <mergeCell ref="CL48:CM48"/>
    <mergeCell ref="CN48:CO48"/>
    <mergeCell ref="CP48:CQ48"/>
    <mergeCell ref="CR48:CS48"/>
    <mergeCell ref="CT48:CU48"/>
    <mergeCell ref="BJ48:BK48"/>
    <mergeCell ref="CP47:CQ47"/>
    <mergeCell ref="CR47:CS47"/>
    <mergeCell ref="CT47:CU47"/>
    <mergeCell ref="CV47:CW47"/>
    <mergeCell ref="CX47:CY47"/>
    <mergeCell ref="H48:I48"/>
    <mergeCell ref="J48:K48"/>
    <mergeCell ref="L48:M48"/>
    <mergeCell ref="N48:O48"/>
    <mergeCell ref="P48:Q48"/>
    <mergeCell ref="R48:S48"/>
    <mergeCell ref="T48:U48"/>
    <mergeCell ref="V48:W48"/>
    <mergeCell ref="X48:Y48"/>
    <mergeCell ref="Z48:AA48"/>
    <mergeCell ref="AB48:AC48"/>
    <mergeCell ref="AD48:AE48"/>
    <mergeCell ref="AF48:AG48"/>
    <mergeCell ref="AH48:AI48"/>
    <mergeCell ref="AJ48:AK48"/>
    <mergeCell ref="AL48:AM48"/>
    <mergeCell ref="AN48:AO48"/>
    <mergeCell ref="AP48:AQ48"/>
    <mergeCell ref="AR48:AS48"/>
    <mergeCell ref="BX47:BY47"/>
    <mergeCell ref="BZ47:CA47"/>
    <mergeCell ref="CB47:CC47"/>
    <mergeCell ref="CD47:CE47"/>
    <mergeCell ref="CF47:CG47"/>
    <mergeCell ref="CH47:CI47"/>
    <mergeCell ref="CJ47:CK47"/>
    <mergeCell ref="CL47:CM47"/>
    <mergeCell ref="CN47:CO47"/>
    <mergeCell ref="BF47:BG47"/>
    <mergeCell ref="BH47:BI47"/>
    <mergeCell ref="BJ47:BK47"/>
    <mergeCell ref="BL47:BM47"/>
    <mergeCell ref="BN47:BO47"/>
    <mergeCell ref="BP47:BQ47"/>
    <mergeCell ref="BR47:BS47"/>
    <mergeCell ref="BT47:BU47"/>
    <mergeCell ref="BV47:BW47"/>
    <mergeCell ref="AN47:AO47"/>
    <mergeCell ref="AP47:AQ47"/>
    <mergeCell ref="AR47:AS47"/>
    <mergeCell ref="AT47:AU47"/>
    <mergeCell ref="AV47:AW47"/>
    <mergeCell ref="AX47:AY47"/>
    <mergeCell ref="AZ47:BA47"/>
    <mergeCell ref="BB47:BC47"/>
    <mergeCell ref="BD47:BE47"/>
    <mergeCell ref="CT39:CU39"/>
    <mergeCell ref="CV39:CW39"/>
    <mergeCell ref="CX39:CY39"/>
    <mergeCell ref="F40:G40"/>
    <mergeCell ref="D41:E44"/>
    <mergeCell ref="D45:E46"/>
    <mergeCell ref="C47:C55"/>
    <mergeCell ref="D47:E49"/>
    <mergeCell ref="H47:I47"/>
    <mergeCell ref="J47:K47"/>
    <mergeCell ref="L47:M47"/>
    <mergeCell ref="N47:O47"/>
    <mergeCell ref="P47:Q47"/>
    <mergeCell ref="R47:S47"/>
    <mergeCell ref="T47:U47"/>
    <mergeCell ref="V47:W47"/>
    <mergeCell ref="X47:Y47"/>
    <mergeCell ref="Z47:AA47"/>
    <mergeCell ref="AB47:AC47"/>
    <mergeCell ref="AD47:AE47"/>
    <mergeCell ref="AF47:AG47"/>
    <mergeCell ref="AH47:AI47"/>
    <mergeCell ref="AJ47:AK47"/>
    <mergeCell ref="AL47:AM47"/>
    <mergeCell ref="CB39:CC39"/>
    <mergeCell ref="CD39:CE39"/>
    <mergeCell ref="CF39:CG39"/>
    <mergeCell ref="CH39:CI39"/>
    <mergeCell ref="CJ39:CK39"/>
    <mergeCell ref="CL39:CM39"/>
    <mergeCell ref="CN39:CO39"/>
    <mergeCell ref="CP39:CQ39"/>
    <mergeCell ref="CR39:CS39"/>
    <mergeCell ref="AT39:AU39"/>
    <mergeCell ref="AV39:AW39"/>
    <mergeCell ref="AX39:AY39"/>
    <mergeCell ref="AZ39:BA39"/>
    <mergeCell ref="BB39:BC39"/>
    <mergeCell ref="BD39:BE39"/>
    <mergeCell ref="BF39:BG39"/>
    <mergeCell ref="BH39:BI39"/>
    <mergeCell ref="BJ39:BK39"/>
    <mergeCell ref="CP38:CQ38"/>
    <mergeCell ref="CR38:CS38"/>
    <mergeCell ref="CT38:CU38"/>
    <mergeCell ref="CV38:CW38"/>
    <mergeCell ref="CX38:CY38"/>
    <mergeCell ref="H39:I39"/>
    <mergeCell ref="J39:K39"/>
    <mergeCell ref="L39:M39"/>
    <mergeCell ref="N39:O39"/>
    <mergeCell ref="P39:Q39"/>
    <mergeCell ref="R39:S39"/>
    <mergeCell ref="T39:U39"/>
    <mergeCell ref="V39:W39"/>
    <mergeCell ref="X39:Y39"/>
    <mergeCell ref="Z39:AA39"/>
    <mergeCell ref="AB39:AC39"/>
    <mergeCell ref="AD39:AE39"/>
    <mergeCell ref="AF39:AG39"/>
    <mergeCell ref="AH39:AI39"/>
    <mergeCell ref="AJ39:AK39"/>
    <mergeCell ref="AL39:AM39"/>
    <mergeCell ref="AN39:AO39"/>
    <mergeCell ref="AF38:AG38"/>
    <mergeCell ref="AH38:AI38"/>
    <mergeCell ref="AJ38:AK38"/>
    <mergeCell ref="AL38:AM38"/>
    <mergeCell ref="AP39:AQ39"/>
    <mergeCell ref="AR39:AS39"/>
    <mergeCell ref="BX38:BY38"/>
    <mergeCell ref="BZ38:CA38"/>
    <mergeCell ref="CB38:CC38"/>
    <mergeCell ref="CD38:CE38"/>
    <mergeCell ref="CF38:CG38"/>
    <mergeCell ref="CH38:CI38"/>
    <mergeCell ref="CJ38:CK38"/>
    <mergeCell ref="CL38:CM38"/>
    <mergeCell ref="CN38:CO38"/>
    <mergeCell ref="BF38:BG38"/>
    <mergeCell ref="BH38:BI38"/>
    <mergeCell ref="BJ38:BK38"/>
    <mergeCell ref="BL38:BM38"/>
    <mergeCell ref="BN38:BO38"/>
    <mergeCell ref="BP38:BQ38"/>
    <mergeCell ref="BR38:BS38"/>
    <mergeCell ref="BT38:BU38"/>
    <mergeCell ref="BV38:BW38"/>
    <mergeCell ref="C38:C46"/>
    <mergeCell ref="D38:E40"/>
    <mergeCell ref="H38:I38"/>
    <mergeCell ref="J38:K38"/>
    <mergeCell ref="L38:M38"/>
    <mergeCell ref="N38:O38"/>
    <mergeCell ref="P38:Q38"/>
    <mergeCell ref="R38:S38"/>
    <mergeCell ref="T38:U38"/>
    <mergeCell ref="CH30:CI30"/>
    <mergeCell ref="CJ30:CK30"/>
    <mergeCell ref="CL30:CM30"/>
    <mergeCell ref="CN30:CO30"/>
    <mergeCell ref="CP30:CQ30"/>
    <mergeCell ref="CR30:CS30"/>
    <mergeCell ref="CT30:CU30"/>
    <mergeCell ref="CV30:CW30"/>
    <mergeCell ref="H40:CZ40"/>
    <mergeCell ref="AN38:AO38"/>
    <mergeCell ref="AP38:AQ38"/>
    <mergeCell ref="AR38:AS38"/>
    <mergeCell ref="AT38:AU38"/>
    <mergeCell ref="AV38:AW38"/>
    <mergeCell ref="AX38:AY38"/>
    <mergeCell ref="AZ38:BA38"/>
    <mergeCell ref="BB38:BC38"/>
    <mergeCell ref="BD38:BE38"/>
    <mergeCell ref="V38:W38"/>
    <mergeCell ref="X38:Y38"/>
    <mergeCell ref="Z38:AA38"/>
    <mergeCell ref="AB38:AC38"/>
    <mergeCell ref="AD38:AE38"/>
    <mergeCell ref="CX30:CY30"/>
    <mergeCell ref="BP30:BQ30"/>
    <mergeCell ref="BR30:BS30"/>
    <mergeCell ref="BT30:BU30"/>
    <mergeCell ref="BV30:BW30"/>
    <mergeCell ref="BX30:BY30"/>
    <mergeCell ref="BZ30:CA30"/>
    <mergeCell ref="CB30:CC30"/>
    <mergeCell ref="CD30:CE30"/>
    <mergeCell ref="CF30:CG30"/>
    <mergeCell ref="AX30:AY30"/>
    <mergeCell ref="AZ30:BA30"/>
    <mergeCell ref="BB30:BC30"/>
    <mergeCell ref="BD30:BE30"/>
    <mergeCell ref="BF30:BG30"/>
    <mergeCell ref="BH30:BI30"/>
    <mergeCell ref="BJ30:BK30"/>
    <mergeCell ref="BL30:BM30"/>
    <mergeCell ref="BN30:BO30"/>
    <mergeCell ref="H30:I30"/>
    <mergeCell ref="J30:K30"/>
    <mergeCell ref="L30:M30"/>
    <mergeCell ref="AF30:AG30"/>
    <mergeCell ref="AH30:AI30"/>
    <mergeCell ref="AJ30:AK30"/>
    <mergeCell ref="AL30:AM30"/>
    <mergeCell ref="AN30:AO30"/>
    <mergeCell ref="AP30:AQ30"/>
    <mergeCell ref="AR30:AS30"/>
    <mergeCell ref="AT30:AU30"/>
    <mergeCell ref="AV30:AW30"/>
    <mergeCell ref="CB29:CC29"/>
    <mergeCell ref="CD29:CE29"/>
    <mergeCell ref="CF29:CG29"/>
    <mergeCell ref="CH29:CI29"/>
    <mergeCell ref="CJ29:CK29"/>
    <mergeCell ref="AF29:AG29"/>
    <mergeCell ref="AH29:AI29"/>
    <mergeCell ref="AJ29:AK29"/>
    <mergeCell ref="AL29:AM29"/>
    <mergeCell ref="AN29:AO29"/>
    <mergeCell ref="AP29:AQ29"/>
    <mergeCell ref="BR29:BS29"/>
    <mergeCell ref="BT29:BU29"/>
    <mergeCell ref="BV29:BW29"/>
    <mergeCell ref="BX29:BY29"/>
    <mergeCell ref="BZ29:CA29"/>
    <mergeCell ref="AR29:AS29"/>
    <mergeCell ref="AT29:AU29"/>
    <mergeCell ref="AV29:AW29"/>
    <mergeCell ref="AX29:AY29"/>
    <mergeCell ref="AZ29:BA29"/>
    <mergeCell ref="BB29:BC29"/>
    <mergeCell ref="BD29:BE29"/>
    <mergeCell ref="BF29:BG29"/>
    <mergeCell ref="BH29:BI29"/>
    <mergeCell ref="CT29:CU29"/>
    <mergeCell ref="CV29:CW29"/>
    <mergeCell ref="CX29:CY29"/>
    <mergeCell ref="CL29:CM29"/>
    <mergeCell ref="CN29:CO29"/>
    <mergeCell ref="CP29:CQ29"/>
    <mergeCell ref="C29:C37"/>
    <mergeCell ref="D29:E31"/>
    <mergeCell ref="F31:G31"/>
    <mergeCell ref="D32:E35"/>
    <mergeCell ref="D36:E37"/>
    <mergeCell ref="H29:I29"/>
    <mergeCell ref="J29:K29"/>
    <mergeCell ref="L29:M29"/>
    <mergeCell ref="N29:O29"/>
    <mergeCell ref="P29:Q29"/>
    <mergeCell ref="R29:S29"/>
    <mergeCell ref="T29:U29"/>
    <mergeCell ref="V29:W29"/>
    <mergeCell ref="X29:Y29"/>
    <mergeCell ref="Z29:AA29"/>
    <mergeCell ref="AB29:AC29"/>
    <mergeCell ref="AD29:AE29"/>
    <mergeCell ref="N30:O30"/>
    <mergeCell ref="P30:Q30"/>
    <mergeCell ref="R30:S30"/>
    <mergeCell ref="T30:U30"/>
    <mergeCell ref="V30:W30"/>
    <mergeCell ref="X30:Y30"/>
    <mergeCell ref="Z30:AA30"/>
    <mergeCell ref="AB30:AC30"/>
    <mergeCell ref="AD30:AE30"/>
    <mergeCell ref="H31:CZ31"/>
    <mergeCell ref="CR29:CS29"/>
    <mergeCell ref="BJ29:BK29"/>
    <mergeCell ref="BL29:BM29"/>
    <mergeCell ref="BN29:BO29"/>
    <mergeCell ref="BP29:BQ29"/>
    <mergeCell ref="H26:K26"/>
    <mergeCell ref="L26:AQ26"/>
    <mergeCell ref="AR26:BW26"/>
    <mergeCell ref="BX26:CY26"/>
    <mergeCell ref="H27:K27"/>
    <mergeCell ref="L27:O27"/>
    <mergeCell ref="P27:S27"/>
    <mergeCell ref="T27:W27"/>
    <mergeCell ref="X27:AA27"/>
    <mergeCell ref="AB27:AE27"/>
    <mergeCell ref="AF27:AI27"/>
    <mergeCell ref="AJ27:AM27"/>
    <mergeCell ref="AN27:AQ27"/>
    <mergeCell ref="AR27:AU27"/>
    <mergeCell ref="AV27:AY27"/>
    <mergeCell ref="AZ27:BC27"/>
    <mergeCell ref="BD27:BG27"/>
    <mergeCell ref="BH27:BK27"/>
    <mergeCell ref="BL27:BO27"/>
    <mergeCell ref="BP27:BS27"/>
    <mergeCell ref="CJ27:CM27"/>
    <mergeCell ref="CN27:CQ27"/>
    <mergeCell ref="CR27:CU27"/>
    <mergeCell ref="CV27:CY27"/>
    <mergeCell ref="C2:E2"/>
    <mergeCell ref="D15:E16"/>
    <mergeCell ref="F10:G10"/>
    <mergeCell ref="BL39:BM39"/>
    <mergeCell ref="BN39:BO39"/>
    <mergeCell ref="BP39:BQ39"/>
    <mergeCell ref="BR39:BS39"/>
    <mergeCell ref="BT39:BU39"/>
    <mergeCell ref="BV39:BW39"/>
    <mergeCell ref="BX39:BY39"/>
    <mergeCell ref="BZ39:CA39"/>
    <mergeCell ref="BT27:BW27"/>
    <mergeCell ref="BX27:CA27"/>
    <mergeCell ref="CB27:CE27"/>
    <mergeCell ref="CF27:CI27"/>
    <mergeCell ref="H9:I9"/>
    <mergeCell ref="J9:K9"/>
    <mergeCell ref="L9:M9"/>
    <mergeCell ref="N9:O9"/>
    <mergeCell ref="P9:Q9"/>
    <mergeCell ref="R9:S9"/>
    <mergeCell ref="T9:U9"/>
    <mergeCell ref="V9:W9"/>
    <mergeCell ref="X9:Y9"/>
    <mergeCell ref="L4:AQ4"/>
    <mergeCell ref="AH8:AI8"/>
    <mergeCell ref="AR4:BW4"/>
    <mergeCell ref="BX4:CY4"/>
    <mergeCell ref="CR9:CS9"/>
    <mergeCell ref="C20:E20"/>
    <mergeCell ref="CL9:CM9"/>
    <mergeCell ref="CN9:CO9"/>
    <mergeCell ref="CP9:CQ9"/>
    <mergeCell ref="Z9:AA9"/>
    <mergeCell ref="AB9:AC9"/>
    <mergeCell ref="AD9:AE9"/>
    <mergeCell ref="AF9:AG9"/>
    <mergeCell ref="AH9:AI9"/>
    <mergeCell ref="BD9:BE9"/>
    <mergeCell ref="BF9:BG9"/>
    <mergeCell ref="BH9:BI9"/>
    <mergeCell ref="BJ9:BK9"/>
    <mergeCell ref="AT9:AU9"/>
    <mergeCell ref="AV9:AW9"/>
    <mergeCell ref="AX9:AY9"/>
    <mergeCell ref="AZ9:BA9"/>
    <mergeCell ref="BB9:BC9"/>
    <mergeCell ref="C10:C16"/>
    <mergeCell ref="BP9:BQ9"/>
    <mergeCell ref="BR9:BS9"/>
    <mergeCell ref="BT9:BU9"/>
    <mergeCell ref="BV9:BW9"/>
    <mergeCell ref="AL9:AM9"/>
    <mergeCell ref="AN9:AO9"/>
    <mergeCell ref="AP9:AQ9"/>
    <mergeCell ref="AR9:AS9"/>
    <mergeCell ref="D13:D14"/>
    <mergeCell ref="H4:K4"/>
    <mergeCell ref="CJ9:CK9"/>
    <mergeCell ref="AN5:AQ5"/>
    <mergeCell ref="CP8:CQ8"/>
    <mergeCell ref="CR8:CS8"/>
    <mergeCell ref="CT8:CU8"/>
    <mergeCell ref="AR5:AU5"/>
    <mergeCell ref="AV5:AY5"/>
    <mergeCell ref="H7:I7"/>
    <mergeCell ref="J7:K7"/>
    <mergeCell ref="Z7:AA7"/>
    <mergeCell ref="AB7:AC7"/>
    <mergeCell ref="AD7:AE7"/>
    <mergeCell ref="AF7:AG7"/>
    <mergeCell ref="AH7:AI7"/>
    <mergeCell ref="AJ7:AK7"/>
    <mergeCell ref="AL7:AM7"/>
    <mergeCell ref="P5:S5"/>
    <mergeCell ref="T5:W5"/>
    <mergeCell ref="X5:AA5"/>
    <mergeCell ref="AB5:AE5"/>
    <mergeCell ref="AF5:AI5"/>
    <mergeCell ref="AJ5:AM5"/>
    <mergeCell ref="CR5:CU5"/>
    <mergeCell ref="AJ8:AK8"/>
    <mergeCell ref="AL8:AM8"/>
    <mergeCell ref="AN7:AO7"/>
    <mergeCell ref="AP7:AQ7"/>
    <mergeCell ref="AR7:AS7"/>
    <mergeCell ref="AT7:AU7"/>
    <mergeCell ref="AV7:AW7"/>
    <mergeCell ref="AX7:AY7"/>
    <mergeCell ref="DE6:DH6"/>
    <mergeCell ref="H8:I8"/>
    <mergeCell ref="J8:K8"/>
    <mergeCell ref="L8:M8"/>
    <mergeCell ref="N8:O8"/>
    <mergeCell ref="P8:Q8"/>
    <mergeCell ref="R8:S8"/>
    <mergeCell ref="T8:U8"/>
    <mergeCell ref="V8:W8"/>
    <mergeCell ref="X8:Y8"/>
    <mergeCell ref="Z8:AA8"/>
    <mergeCell ref="AB8:AC8"/>
    <mergeCell ref="AD8:AE8"/>
    <mergeCell ref="AF8:AG8"/>
    <mergeCell ref="AZ5:BC5"/>
    <mergeCell ref="BD5:BG5"/>
    <mergeCell ref="BH5:BK5"/>
    <mergeCell ref="BL5:BO5"/>
    <mergeCell ref="CV8:CW8"/>
    <mergeCell ref="CX8:CY8"/>
    <mergeCell ref="CF8:CG8"/>
    <mergeCell ref="CH8:CI8"/>
    <mergeCell ref="CJ8:CK8"/>
    <mergeCell ref="CL8:CM8"/>
    <mergeCell ref="CN8:CO8"/>
    <mergeCell ref="L7:M7"/>
    <mergeCell ref="N7:O7"/>
    <mergeCell ref="P7:Q7"/>
    <mergeCell ref="R7:S7"/>
    <mergeCell ref="T7:U7"/>
    <mergeCell ref="V7:W7"/>
    <mergeCell ref="X7:Y7"/>
    <mergeCell ref="H202:CZ202"/>
    <mergeCell ref="H211:CZ211"/>
    <mergeCell ref="AT8:AU8"/>
    <mergeCell ref="AV8:AW8"/>
    <mergeCell ref="AX8:AY8"/>
    <mergeCell ref="AZ8:BA8"/>
    <mergeCell ref="BV8:BW8"/>
    <mergeCell ref="BX8:BY8"/>
    <mergeCell ref="BZ8:CA8"/>
    <mergeCell ref="CB8:CC8"/>
    <mergeCell ref="CD8:CE8"/>
    <mergeCell ref="BL8:BM8"/>
    <mergeCell ref="BN8:BO8"/>
    <mergeCell ref="BP8:BQ8"/>
    <mergeCell ref="BR8:BS8"/>
    <mergeCell ref="BT8:BU8"/>
    <mergeCell ref="AJ9:AK9"/>
    <mergeCell ref="BL9:BM9"/>
    <mergeCell ref="BX9:BY9"/>
    <mergeCell ref="BZ9:CA9"/>
    <mergeCell ref="CB9:CC9"/>
    <mergeCell ref="CD9:CE9"/>
    <mergeCell ref="CF9:CG9"/>
    <mergeCell ref="BN9:BO9"/>
    <mergeCell ref="BJ8:BK8"/>
    <mergeCell ref="AR8:AS8"/>
    <mergeCell ref="AN8:AO8"/>
    <mergeCell ref="AP8:AQ8"/>
    <mergeCell ref="CT9:CU9"/>
    <mergeCell ref="CV9:CW9"/>
    <mergeCell ref="CX9:CY9"/>
    <mergeCell ref="CH9:CI9"/>
    <mergeCell ref="H220:CZ220"/>
    <mergeCell ref="H229:CZ229"/>
    <mergeCell ref="H238:CZ238"/>
    <mergeCell ref="H247:CZ247"/>
    <mergeCell ref="H256:CZ256"/>
    <mergeCell ref="H265:CZ265"/>
    <mergeCell ref="H274:CZ274"/>
    <mergeCell ref="H283:CZ283"/>
    <mergeCell ref="H292:CZ292"/>
    <mergeCell ref="H301:CZ301"/>
    <mergeCell ref="H49:CZ49"/>
    <mergeCell ref="H58:CZ58"/>
    <mergeCell ref="H67:CZ67"/>
    <mergeCell ref="H76:CZ76"/>
    <mergeCell ref="H85:CZ85"/>
    <mergeCell ref="H94:CZ94"/>
    <mergeCell ref="H103:CZ103"/>
    <mergeCell ref="H112:CZ112"/>
    <mergeCell ref="H121:CZ121"/>
    <mergeCell ref="H130:CZ130"/>
    <mergeCell ref="H139:CZ139"/>
    <mergeCell ref="H148:CZ148"/>
    <mergeCell ref="H157:CZ157"/>
    <mergeCell ref="H166:CZ166"/>
    <mergeCell ref="H175:CZ175"/>
    <mergeCell ref="H184:CZ184"/>
    <mergeCell ref="H193:CZ193"/>
    <mergeCell ref="CP56:CQ56"/>
    <mergeCell ref="BH56:BI56"/>
    <mergeCell ref="BJ56:BK56"/>
    <mergeCell ref="BN56:BO56"/>
    <mergeCell ref="BP56:BQ56"/>
    <mergeCell ref="BX3:CA3"/>
    <mergeCell ref="CB3:CE3"/>
    <mergeCell ref="CF3:CI3"/>
    <mergeCell ref="CJ3:CM3"/>
    <mergeCell ref="CN3:CQ3"/>
    <mergeCell ref="CR3:CU3"/>
    <mergeCell ref="CV3:CY3"/>
    <mergeCell ref="H10:AY10"/>
    <mergeCell ref="H3:K3"/>
    <mergeCell ref="L3:O3"/>
    <mergeCell ref="P3:S3"/>
    <mergeCell ref="T3:W3"/>
    <mergeCell ref="X3:AA3"/>
    <mergeCell ref="AB3:AE3"/>
    <mergeCell ref="AF3:AI3"/>
    <mergeCell ref="AJ3:AM3"/>
    <mergeCell ref="AN3:AQ3"/>
    <mergeCell ref="AR3:AU3"/>
    <mergeCell ref="AV3:AY3"/>
    <mergeCell ref="AZ3:BC3"/>
    <mergeCell ref="BD3:BG3"/>
    <mergeCell ref="BH3:BK3"/>
    <mergeCell ref="BL3:BO3"/>
    <mergeCell ref="BP3:BS3"/>
    <mergeCell ref="BT3:BW3"/>
    <mergeCell ref="BP5:BS5"/>
    <mergeCell ref="BT5:BW5"/>
    <mergeCell ref="BX5:CA5"/>
    <mergeCell ref="CB5:CE5"/>
    <mergeCell ref="CF5:CI5"/>
    <mergeCell ref="H5:K5"/>
    <mergeCell ref="L5:O5"/>
  </mergeCells>
  <conditionalFormatting sqref="H7:H11 AZ8:CY10 I17:CY307 I11:K11 P15 AM15:CY15 H15:H307 I15:K16 Q16:CY16 I8:CY9 J7 L7 N7 P7 R7 T7 V7 X7 Z7 AB7 AD7 AF7 AH7 AJ7 AL7 AN7 AP7 AR7 AT7 AV7 AX7 AZ7 BB7 BD7 BF7 BH7 BJ7 BL7 BN7 BP7 BR7 BT7 BV7 BX7 BZ7 CB7 CD7 CF7 CH7 CJ7 CL7 CN7 CP7 CR7 CT7 CV7 CX7">
    <cfRule type="cellIs" dxfId="5519" priority="17276" operator="equal">
      <formula>"u"</formula>
    </cfRule>
    <cfRule type="cellIs" dxfId="5518" priority="17277" operator="equal">
      <formula>"pm"</formula>
    </cfRule>
    <cfRule type="cellIs" dxfId="5517" priority="17291" operator="equal">
      <formula>"c"</formula>
    </cfRule>
    <cfRule type="cellIs" dxfId="5516" priority="17365" operator="equal">
      <formula>"ca"</formula>
    </cfRule>
    <cfRule type="cellIs" dxfId="5515" priority="17366" operator="equal">
      <formula>"r"</formula>
    </cfRule>
    <cfRule type="cellIs" dxfId="5514" priority="17368" operator="equal">
      <formula>"s"</formula>
    </cfRule>
  </conditionalFormatting>
  <conditionalFormatting sqref="H29:CY307">
    <cfRule type="cellIs" dxfId="5513" priority="17282" operator="equal">
      <formula>0</formula>
    </cfRule>
  </conditionalFormatting>
  <conditionalFormatting sqref="CX18:CX19">
    <cfRule type="cellIs" dxfId="5512" priority="17278" operator="equal">
      <formula>"c"</formula>
    </cfRule>
    <cfRule type="cellIs" dxfId="5511" priority="17279" operator="equal">
      <formula>"ca"</formula>
    </cfRule>
    <cfRule type="cellIs" dxfId="5510" priority="17280" operator="equal">
      <formula>"r"</formula>
    </cfRule>
    <cfRule type="cellIs" dxfId="5509" priority="17281" operator="equal">
      <formula>"s"</formula>
    </cfRule>
  </conditionalFormatting>
  <conditionalFormatting sqref="H7:CY7">
    <cfRule type="cellIs" dxfId="5508" priority="17264" operator="lessThan">
      <formula>0</formula>
    </cfRule>
    <cfRule type="cellIs" dxfId="5507" priority="17265" operator="lessThan">
      <formula>98</formula>
    </cfRule>
    <cfRule type="cellIs" dxfId="5506" priority="17266" operator="greaterThan">
      <formula>98</formula>
    </cfRule>
  </conditionalFormatting>
  <conditionalFormatting sqref="DK9">
    <cfRule type="cellIs" dxfId="5505" priority="17258" operator="equal">
      <formula>"u"</formula>
    </cfRule>
    <cfRule type="cellIs" dxfId="5504" priority="17259" operator="equal">
      <formula>"pm"</formula>
    </cfRule>
    <cfRule type="cellIs" dxfId="5503" priority="17260" operator="equal">
      <formula>"c"</formula>
    </cfRule>
    <cfRule type="cellIs" dxfId="5502" priority="17261" operator="equal">
      <formula>"ca"</formula>
    </cfRule>
    <cfRule type="cellIs" dxfId="5501" priority="17262" operator="equal">
      <formula>"r"</formula>
    </cfRule>
    <cfRule type="cellIs" dxfId="5500" priority="17263" operator="equal">
      <formula>"s"</formula>
    </cfRule>
  </conditionalFormatting>
  <conditionalFormatting sqref="H8:CY8">
    <cfRule type="cellIs" dxfId="5499" priority="17257" operator="notBetween">
      <formula>65</formula>
      <formula>85</formula>
    </cfRule>
  </conditionalFormatting>
  <conditionalFormatting sqref="L11:O11 M12:O12">
    <cfRule type="cellIs" dxfId="5498" priority="17149" operator="equal">
      <formula>"u"</formula>
    </cfRule>
    <cfRule type="cellIs" dxfId="5497" priority="17150" operator="equal">
      <formula>"pm"</formula>
    </cfRule>
    <cfRule type="cellIs" dxfId="5496" priority="17151" operator="equal">
      <formula>"c"</formula>
    </cfRule>
    <cfRule type="cellIs" dxfId="5495" priority="17152" operator="equal">
      <formula>"ca"</formula>
    </cfRule>
    <cfRule type="cellIs" dxfId="5494" priority="17153" operator="equal">
      <formula>"r"</formula>
    </cfRule>
    <cfRule type="cellIs" dxfId="5493" priority="17154" operator="equal">
      <formula>"s"</formula>
    </cfRule>
  </conditionalFormatting>
  <conditionalFormatting sqref="P11:S12">
    <cfRule type="cellIs" dxfId="5492" priority="17143" operator="equal">
      <formula>"u"</formula>
    </cfRule>
    <cfRule type="cellIs" dxfId="5491" priority="17144" operator="equal">
      <formula>"pm"</formula>
    </cfRule>
    <cfRule type="cellIs" dxfId="5490" priority="17145" operator="equal">
      <formula>"c"</formula>
    </cfRule>
    <cfRule type="cellIs" dxfId="5489" priority="17146" operator="equal">
      <formula>"ca"</formula>
    </cfRule>
    <cfRule type="cellIs" dxfId="5488" priority="17147" operator="equal">
      <formula>"r"</formula>
    </cfRule>
    <cfRule type="cellIs" dxfId="5487" priority="17148" operator="equal">
      <formula>"s"</formula>
    </cfRule>
  </conditionalFormatting>
  <conditionalFormatting sqref="T11:W11 V12:X12">
    <cfRule type="cellIs" dxfId="5486" priority="17137" operator="equal">
      <formula>"u"</formula>
    </cfRule>
    <cfRule type="cellIs" dxfId="5485" priority="17138" operator="equal">
      <formula>"pm"</formula>
    </cfRule>
    <cfRule type="cellIs" dxfId="5484" priority="17139" operator="equal">
      <formula>"c"</formula>
    </cfRule>
    <cfRule type="cellIs" dxfId="5483" priority="17140" operator="equal">
      <formula>"ca"</formula>
    </cfRule>
    <cfRule type="cellIs" dxfId="5482" priority="17141" operator="equal">
      <formula>"r"</formula>
    </cfRule>
    <cfRule type="cellIs" dxfId="5481" priority="17142" operator="equal">
      <formula>"s"</formula>
    </cfRule>
  </conditionalFormatting>
  <conditionalFormatting sqref="X11:AA11 X12:Y12">
    <cfRule type="cellIs" dxfId="5480" priority="17131" operator="equal">
      <formula>"u"</formula>
    </cfRule>
    <cfRule type="cellIs" dxfId="5479" priority="17132" operator="equal">
      <formula>"pm"</formula>
    </cfRule>
    <cfRule type="cellIs" dxfId="5478" priority="17133" operator="equal">
      <formula>"c"</formula>
    </cfRule>
    <cfRule type="cellIs" dxfId="5477" priority="17134" operator="equal">
      <formula>"ca"</formula>
    </cfRule>
    <cfRule type="cellIs" dxfId="5476" priority="17135" operator="equal">
      <formula>"r"</formula>
    </cfRule>
    <cfRule type="cellIs" dxfId="5475" priority="17136" operator="equal">
      <formula>"s"</formula>
    </cfRule>
  </conditionalFormatting>
  <conditionalFormatting sqref="AB11:AE11">
    <cfRule type="cellIs" dxfId="5474" priority="17125" operator="equal">
      <formula>"u"</formula>
    </cfRule>
    <cfRule type="cellIs" dxfId="5473" priority="17126" operator="equal">
      <formula>"pm"</formula>
    </cfRule>
    <cfRule type="cellIs" dxfId="5472" priority="17127" operator="equal">
      <formula>"c"</formula>
    </cfRule>
    <cfRule type="cellIs" dxfId="5471" priority="17128" operator="equal">
      <formula>"ca"</formula>
    </cfRule>
    <cfRule type="cellIs" dxfId="5470" priority="17129" operator="equal">
      <formula>"r"</formula>
    </cfRule>
    <cfRule type="cellIs" dxfId="5469" priority="17130" operator="equal">
      <formula>"s"</formula>
    </cfRule>
  </conditionalFormatting>
  <conditionalFormatting sqref="AF11:AI11">
    <cfRule type="cellIs" dxfId="5468" priority="17119" operator="equal">
      <formula>"u"</formula>
    </cfRule>
    <cfRule type="cellIs" dxfId="5467" priority="17120" operator="equal">
      <formula>"pm"</formula>
    </cfRule>
    <cfRule type="cellIs" dxfId="5466" priority="17121" operator="equal">
      <formula>"c"</formula>
    </cfRule>
    <cfRule type="cellIs" dxfId="5465" priority="17122" operator="equal">
      <formula>"ca"</formula>
    </cfRule>
    <cfRule type="cellIs" dxfId="5464" priority="17123" operator="equal">
      <formula>"r"</formula>
    </cfRule>
    <cfRule type="cellIs" dxfId="5463" priority="17124" operator="equal">
      <formula>"s"</formula>
    </cfRule>
  </conditionalFormatting>
  <conditionalFormatting sqref="AJ11:AM11">
    <cfRule type="cellIs" dxfId="5462" priority="17113" operator="equal">
      <formula>"u"</formula>
    </cfRule>
    <cfRule type="cellIs" dxfId="5461" priority="17114" operator="equal">
      <formula>"pm"</formula>
    </cfRule>
    <cfRule type="cellIs" dxfId="5460" priority="17115" operator="equal">
      <formula>"c"</formula>
    </cfRule>
    <cfRule type="cellIs" dxfId="5459" priority="17116" operator="equal">
      <formula>"ca"</formula>
    </cfRule>
    <cfRule type="cellIs" dxfId="5458" priority="17117" operator="equal">
      <formula>"r"</formula>
    </cfRule>
    <cfRule type="cellIs" dxfId="5457" priority="17118" operator="equal">
      <formula>"s"</formula>
    </cfRule>
  </conditionalFormatting>
  <conditionalFormatting sqref="AN11:AQ11">
    <cfRule type="cellIs" dxfId="5456" priority="17107" operator="equal">
      <formula>"u"</formula>
    </cfRule>
    <cfRule type="cellIs" dxfId="5455" priority="17108" operator="equal">
      <formula>"pm"</formula>
    </cfRule>
    <cfRule type="cellIs" dxfId="5454" priority="17109" operator="equal">
      <formula>"c"</formula>
    </cfRule>
    <cfRule type="cellIs" dxfId="5453" priority="17110" operator="equal">
      <formula>"ca"</formula>
    </cfRule>
    <cfRule type="cellIs" dxfId="5452" priority="17111" operator="equal">
      <formula>"r"</formula>
    </cfRule>
    <cfRule type="cellIs" dxfId="5451" priority="17112" operator="equal">
      <formula>"s"</formula>
    </cfRule>
  </conditionalFormatting>
  <conditionalFormatting sqref="AR11:AU11">
    <cfRule type="cellIs" dxfId="5450" priority="17101" operator="equal">
      <formula>"u"</formula>
    </cfRule>
    <cfRule type="cellIs" dxfId="5449" priority="17102" operator="equal">
      <formula>"pm"</formula>
    </cfRule>
    <cfRule type="cellIs" dxfId="5448" priority="17103" operator="equal">
      <formula>"c"</formula>
    </cfRule>
    <cfRule type="cellIs" dxfId="5447" priority="17104" operator="equal">
      <formula>"ca"</formula>
    </cfRule>
    <cfRule type="cellIs" dxfId="5446" priority="17105" operator="equal">
      <formula>"r"</formula>
    </cfRule>
    <cfRule type="cellIs" dxfId="5445" priority="17106" operator="equal">
      <formula>"s"</formula>
    </cfRule>
  </conditionalFormatting>
  <conditionalFormatting sqref="AV11:AY11">
    <cfRule type="cellIs" dxfId="5444" priority="17095" operator="equal">
      <formula>"u"</formula>
    </cfRule>
    <cfRule type="cellIs" dxfId="5443" priority="17096" operator="equal">
      <formula>"pm"</formula>
    </cfRule>
    <cfRule type="cellIs" dxfId="5442" priority="17097" operator="equal">
      <formula>"c"</formula>
    </cfRule>
    <cfRule type="cellIs" dxfId="5441" priority="17098" operator="equal">
      <formula>"ca"</formula>
    </cfRule>
    <cfRule type="cellIs" dxfId="5440" priority="17099" operator="equal">
      <formula>"r"</formula>
    </cfRule>
    <cfRule type="cellIs" dxfId="5439" priority="17100" operator="equal">
      <formula>"s"</formula>
    </cfRule>
  </conditionalFormatting>
  <conditionalFormatting sqref="AZ11:BC11">
    <cfRule type="cellIs" dxfId="5438" priority="17089" operator="equal">
      <formula>"u"</formula>
    </cfRule>
    <cfRule type="cellIs" dxfId="5437" priority="17090" operator="equal">
      <formula>"pm"</formula>
    </cfRule>
    <cfRule type="cellIs" dxfId="5436" priority="17091" operator="equal">
      <formula>"c"</formula>
    </cfRule>
    <cfRule type="cellIs" dxfId="5435" priority="17092" operator="equal">
      <formula>"ca"</formula>
    </cfRule>
    <cfRule type="cellIs" dxfId="5434" priority="17093" operator="equal">
      <formula>"r"</formula>
    </cfRule>
    <cfRule type="cellIs" dxfId="5433" priority="17094" operator="equal">
      <formula>"s"</formula>
    </cfRule>
  </conditionalFormatting>
  <conditionalFormatting sqref="BD11:BG11">
    <cfRule type="cellIs" dxfId="5432" priority="17083" operator="equal">
      <formula>"u"</formula>
    </cfRule>
    <cfRule type="cellIs" dxfId="5431" priority="17084" operator="equal">
      <formula>"pm"</formula>
    </cfRule>
    <cfRule type="cellIs" dxfId="5430" priority="17085" operator="equal">
      <formula>"c"</formula>
    </cfRule>
    <cfRule type="cellIs" dxfId="5429" priority="17086" operator="equal">
      <formula>"ca"</formula>
    </cfRule>
    <cfRule type="cellIs" dxfId="5428" priority="17087" operator="equal">
      <formula>"r"</formula>
    </cfRule>
    <cfRule type="cellIs" dxfId="5427" priority="17088" operator="equal">
      <formula>"s"</formula>
    </cfRule>
  </conditionalFormatting>
  <conditionalFormatting sqref="BH11:BK11">
    <cfRule type="cellIs" dxfId="5426" priority="17077" operator="equal">
      <formula>"u"</formula>
    </cfRule>
    <cfRule type="cellIs" dxfId="5425" priority="17078" operator="equal">
      <formula>"pm"</formula>
    </cfRule>
    <cfRule type="cellIs" dxfId="5424" priority="17079" operator="equal">
      <formula>"c"</formula>
    </cfRule>
    <cfRule type="cellIs" dxfId="5423" priority="17080" operator="equal">
      <formula>"ca"</formula>
    </cfRule>
    <cfRule type="cellIs" dxfId="5422" priority="17081" operator="equal">
      <formula>"r"</formula>
    </cfRule>
    <cfRule type="cellIs" dxfId="5421" priority="17082" operator="equal">
      <formula>"s"</formula>
    </cfRule>
  </conditionalFormatting>
  <conditionalFormatting sqref="BL11:BO11">
    <cfRule type="cellIs" dxfId="5420" priority="17071" operator="equal">
      <formula>"u"</formula>
    </cfRule>
    <cfRule type="cellIs" dxfId="5419" priority="17072" operator="equal">
      <formula>"pm"</formula>
    </cfRule>
    <cfRule type="cellIs" dxfId="5418" priority="17073" operator="equal">
      <formula>"c"</formula>
    </cfRule>
    <cfRule type="cellIs" dxfId="5417" priority="17074" operator="equal">
      <formula>"ca"</formula>
    </cfRule>
    <cfRule type="cellIs" dxfId="5416" priority="17075" operator="equal">
      <formula>"r"</formula>
    </cfRule>
    <cfRule type="cellIs" dxfId="5415" priority="17076" operator="equal">
      <formula>"s"</formula>
    </cfRule>
  </conditionalFormatting>
  <conditionalFormatting sqref="BP11:BS11">
    <cfRule type="cellIs" dxfId="5414" priority="17065" operator="equal">
      <formula>"u"</formula>
    </cfRule>
    <cfRule type="cellIs" dxfId="5413" priority="17066" operator="equal">
      <formula>"pm"</formula>
    </cfRule>
    <cfRule type="cellIs" dxfId="5412" priority="17067" operator="equal">
      <formula>"c"</formula>
    </cfRule>
    <cfRule type="cellIs" dxfId="5411" priority="17068" operator="equal">
      <formula>"ca"</formula>
    </cfRule>
    <cfRule type="cellIs" dxfId="5410" priority="17069" operator="equal">
      <formula>"r"</formula>
    </cfRule>
    <cfRule type="cellIs" dxfId="5409" priority="17070" operator="equal">
      <formula>"s"</formula>
    </cfRule>
  </conditionalFormatting>
  <conditionalFormatting sqref="BT11:BW11">
    <cfRule type="cellIs" dxfId="5408" priority="17059" operator="equal">
      <formula>"u"</formula>
    </cfRule>
    <cfRule type="cellIs" dxfId="5407" priority="17060" operator="equal">
      <formula>"pm"</formula>
    </cfRule>
    <cfRule type="cellIs" dxfId="5406" priority="17061" operator="equal">
      <formula>"c"</formula>
    </cfRule>
    <cfRule type="cellIs" dxfId="5405" priority="17062" operator="equal">
      <formula>"ca"</formula>
    </cfRule>
    <cfRule type="cellIs" dxfId="5404" priority="17063" operator="equal">
      <formula>"r"</formula>
    </cfRule>
    <cfRule type="cellIs" dxfId="5403" priority="17064" operator="equal">
      <formula>"s"</formula>
    </cfRule>
  </conditionalFormatting>
  <conditionalFormatting sqref="BX11:CA11">
    <cfRule type="cellIs" dxfId="5402" priority="17053" operator="equal">
      <formula>"u"</formula>
    </cfRule>
    <cfRule type="cellIs" dxfId="5401" priority="17054" operator="equal">
      <formula>"pm"</formula>
    </cfRule>
    <cfRule type="cellIs" dxfId="5400" priority="17055" operator="equal">
      <formula>"c"</formula>
    </cfRule>
    <cfRule type="cellIs" dxfId="5399" priority="17056" operator="equal">
      <formula>"ca"</formula>
    </cfRule>
    <cfRule type="cellIs" dxfId="5398" priority="17057" operator="equal">
      <formula>"r"</formula>
    </cfRule>
    <cfRule type="cellIs" dxfId="5397" priority="17058" operator="equal">
      <formula>"s"</formula>
    </cfRule>
  </conditionalFormatting>
  <conditionalFormatting sqref="CB11:CE11">
    <cfRule type="cellIs" dxfId="5396" priority="17047" operator="equal">
      <formula>"u"</formula>
    </cfRule>
    <cfRule type="cellIs" dxfId="5395" priority="17048" operator="equal">
      <formula>"pm"</formula>
    </cfRule>
    <cfRule type="cellIs" dxfId="5394" priority="17049" operator="equal">
      <formula>"c"</formula>
    </cfRule>
    <cfRule type="cellIs" dxfId="5393" priority="17050" operator="equal">
      <formula>"ca"</formula>
    </cfRule>
    <cfRule type="cellIs" dxfId="5392" priority="17051" operator="equal">
      <formula>"r"</formula>
    </cfRule>
    <cfRule type="cellIs" dxfId="5391" priority="17052" operator="equal">
      <formula>"s"</formula>
    </cfRule>
  </conditionalFormatting>
  <conditionalFormatting sqref="CF11:CI11">
    <cfRule type="cellIs" dxfId="5390" priority="17041" operator="equal">
      <formula>"u"</formula>
    </cfRule>
    <cfRule type="cellIs" dxfId="5389" priority="17042" operator="equal">
      <formula>"pm"</formula>
    </cfRule>
    <cfRule type="cellIs" dxfId="5388" priority="17043" operator="equal">
      <formula>"c"</formula>
    </cfRule>
    <cfRule type="cellIs" dxfId="5387" priority="17044" operator="equal">
      <formula>"ca"</formula>
    </cfRule>
    <cfRule type="cellIs" dxfId="5386" priority="17045" operator="equal">
      <formula>"r"</formula>
    </cfRule>
    <cfRule type="cellIs" dxfId="5385" priority="17046" operator="equal">
      <formula>"s"</formula>
    </cfRule>
  </conditionalFormatting>
  <conditionalFormatting sqref="CJ11:CM11">
    <cfRule type="cellIs" dxfId="5384" priority="17035" operator="equal">
      <formula>"u"</formula>
    </cfRule>
    <cfRule type="cellIs" dxfId="5383" priority="17036" operator="equal">
      <formula>"pm"</formula>
    </cfRule>
    <cfRule type="cellIs" dxfId="5382" priority="17037" operator="equal">
      <formula>"c"</formula>
    </cfRule>
    <cfRule type="cellIs" dxfId="5381" priority="17038" operator="equal">
      <formula>"ca"</formula>
    </cfRule>
    <cfRule type="cellIs" dxfId="5380" priority="17039" operator="equal">
      <formula>"r"</formula>
    </cfRule>
    <cfRule type="cellIs" dxfId="5379" priority="17040" operator="equal">
      <formula>"s"</formula>
    </cfRule>
  </conditionalFormatting>
  <conditionalFormatting sqref="CN11:CQ11">
    <cfRule type="cellIs" dxfId="5378" priority="17029" operator="equal">
      <formula>"u"</formula>
    </cfRule>
    <cfRule type="cellIs" dxfId="5377" priority="17030" operator="equal">
      <formula>"pm"</formula>
    </cfRule>
    <cfRule type="cellIs" dxfId="5376" priority="17031" operator="equal">
      <formula>"c"</formula>
    </cfRule>
    <cfRule type="cellIs" dxfId="5375" priority="17032" operator="equal">
      <formula>"ca"</formula>
    </cfRule>
    <cfRule type="cellIs" dxfId="5374" priority="17033" operator="equal">
      <formula>"r"</formula>
    </cfRule>
    <cfRule type="cellIs" dxfId="5373" priority="17034" operator="equal">
      <formula>"s"</formula>
    </cfRule>
  </conditionalFormatting>
  <conditionalFormatting sqref="CR11:CU11">
    <cfRule type="cellIs" dxfId="5372" priority="17023" operator="equal">
      <formula>"u"</formula>
    </cfRule>
    <cfRule type="cellIs" dxfId="5371" priority="17024" operator="equal">
      <formula>"pm"</formula>
    </cfRule>
    <cfRule type="cellIs" dxfId="5370" priority="17025" operator="equal">
      <formula>"c"</formula>
    </cfRule>
    <cfRule type="cellIs" dxfId="5369" priority="17026" operator="equal">
      <formula>"ca"</formula>
    </cfRule>
    <cfRule type="cellIs" dxfId="5368" priority="17027" operator="equal">
      <formula>"r"</formula>
    </cfRule>
    <cfRule type="cellIs" dxfId="5367" priority="17028" operator="equal">
      <formula>"s"</formula>
    </cfRule>
  </conditionalFormatting>
  <conditionalFormatting sqref="CV11:CY11">
    <cfRule type="cellIs" dxfId="5366" priority="17017" operator="equal">
      <formula>"u"</formula>
    </cfRule>
    <cfRule type="cellIs" dxfId="5365" priority="17018" operator="equal">
      <formula>"pm"</formula>
    </cfRule>
    <cfRule type="cellIs" dxfId="5364" priority="17019" operator="equal">
      <formula>"c"</formula>
    </cfRule>
    <cfRule type="cellIs" dxfId="5363" priority="17020" operator="equal">
      <formula>"ca"</formula>
    </cfRule>
    <cfRule type="cellIs" dxfId="5362" priority="17021" operator="equal">
      <formula>"r"</formula>
    </cfRule>
    <cfRule type="cellIs" dxfId="5361" priority="17022" operator="equal">
      <formula>"s"</formula>
    </cfRule>
  </conditionalFormatting>
  <conditionalFormatting sqref="S14">
    <cfRule type="cellIs" dxfId="5360" priority="17005" operator="equal">
      <formula>"u"</formula>
    </cfRule>
    <cfRule type="cellIs" dxfId="5359" priority="17006" operator="equal">
      <formula>"pm"</formula>
    </cfRule>
    <cfRule type="cellIs" dxfId="5358" priority="17007" operator="equal">
      <formula>"c"</formula>
    </cfRule>
    <cfRule type="cellIs" dxfId="5357" priority="17008" operator="equal">
      <formula>"ca"</formula>
    </cfRule>
    <cfRule type="cellIs" dxfId="5356" priority="17009" operator="equal">
      <formula>"r"</formula>
    </cfRule>
    <cfRule type="cellIs" dxfId="5355" priority="17010" operator="equal">
      <formula>"s"</formula>
    </cfRule>
  </conditionalFormatting>
  <conditionalFormatting sqref="L15:O15">
    <cfRule type="cellIs" dxfId="5354" priority="16471" operator="equal">
      <formula>"u"</formula>
    </cfRule>
    <cfRule type="cellIs" dxfId="5353" priority="16472" operator="equal">
      <formula>"pm"</formula>
    </cfRule>
    <cfRule type="cellIs" dxfId="5352" priority="16473" operator="equal">
      <formula>"c"</formula>
    </cfRule>
    <cfRule type="cellIs" dxfId="5351" priority="16474" operator="equal">
      <formula>"ca"</formula>
    </cfRule>
    <cfRule type="cellIs" dxfId="5350" priority="16475" operator="equal">
      <formula>"r"</formula>
    </cfRule>
    <cfRule type="cellIs" dxfId="5349" priority="16476" operator="equal">
      <formula>"s"</formula>
    </cfRule>
  </conditionalFormatting>
  <conditionalFormatting sqref="Q15:AL15">
    <cfRule type="cellIs" dxfId="5348" priority="16465" operator="equal">
      <formula>"u"</formula>
    </cfRule>
    <cfRule type="cellIs" dxfId="5347" priority="16466" operator="equal">
      <formula>"pm"</formula>
    </cfRule>
    <cfRule type="cellIs" dxfId="5346" priority="16467" operator="equal">
      <formula>"c"</formula>
    </cfRule>
    <cfRule type="cellIs" dxfId="5345" priority="16468" operator="equal">
      <formula>"ca"</formula>
    </cfRule>
    <cfRule type="cellIs" dxfId="5344" priority="16469" operator="equal">
      <formula>"r"</formula>
    </cfRule>
    <cfRule type="cellIs" dxfId="5343" priority="16470" operator="equal">
      <formula>"s"</formula>
    </cfRule>
  </conditionalFormatting>
  <conditionalFormatting sqref="Q15:AL15">
    <cfRule type="cellIs" dxfId="5342" priority="16459" operator="equal">
      <formula>"u"</formula>
    </cfRule>
    <cfRule type="cellIs" dxfId="5341" priority="16460" operator="equal">
      <formula>"pm"</formula>
    </cfRule>
    <cfRule type="cellIs" dxfId="5340" priority="16461" operator="equal">
      <formula>"c"</formula>
    </cfRule>
    <cfRule type="cellIs" dxfId="5339" priority="16462" operator="equal">
      <formula>"ca"</formula>
    </cfRule>
    <cfRule type="cellIs" dxfId="5338" priority="16463" operator="equal">
      <formula>"r"</formula>
    </cfRule>
    <cfRule type="cellIs" dxfId="5337" priority="16464" operator="equal">
      <formula>"s"</formula>
    </cfRule>
  </conditionalFormatting>
  <conditionalFormatting sqref="S14:U14">
    <cfRule type="cellIs" dxfId="5336" priority="16219" operator="equal">
      <formula>"u"</formula>
    </cfRule>
    <cfRule type="cellIs" dxfId="5335" priority="16220" operator="equal">
      <formula>"pm"</formula>
    </cfRule>
    <cfRule type="cellIs" dxfId="5334" priority="16221" operator="equal">
      <formula>"c"</formula>
    </cfRule>
    <cfRule type="cellIs" dxfId="5333" priority="16222" operator="equal">
      <formula>"ca"</formula>
    </cfRule>
    <cfRule type="cellIs" dxfId="5332" priority="16223" operator="equal">
      <formula>"r"</formula>
    </cfRule>
    <cfRule type="cellIs" dxfId="5331" priority="16224" operator="equal">
      <formula>"s"</formula>
    </cfRule>
  </conditionalFormatting>
  <conditionalFormatting sqref="U14">
    <cfRule type="cellIs" dxfId="5330" priority="16213" operator="equal">
      <formula>"u"</formula>
    </cfRule>
    <cfRule type="cellIs" dxfId="5329" priority="16214" operator="equal">
      <formula>"pm"</formula>
    </cfRule>
    <cfRule type="cellIs" dxfId="5328" priority="16215" operator="equal">
      <formula>"c"</formula>
    </cfRule>
    <cfRule type="cellIs" dxfId="5327" priority="16216" operator="equal">
      <formula>"ca"</formula>
    </cfRule>
    <cfRule type="cellIs" dxfId="5326" priority="16217" operator="equal">
      <formula>"r"</formula>
    </cfRule>
    <cfRule type="cellIs" dxfId="5325" priority="16218" operator="equal">
      <formula>"s"</formula>
    </cfRule>
  </conditionalFormatting>
  <conditionalFormatting sqref="H12:K12">
    <cfRule type="cellIs" dxfId="5324" priority="15643" operator="equal">
      <formula>"u"</formula>
    </cfRule>
    <cfRule type="cellIs" dxfId="5323" priority="15644" operator="equal">
      <formula>"pm"</formula>
    </cfRule>
    <cfRule type="cellIs" dxfId="5322" priority="15645" operator="equal">
      <formula>"c"</formula>
    </cfRule>
    <cfRule type="cellIs" dxfId="5321" priority="15646" operator="equal">
      <formula>"ca"</formula>
    </cfRule>
    <cfRule type="cellIs" dxfId="5320" priority="15647" operator="equal">
      <formula>"r"</formula>
    </cfRule>
    <cfRule type="cellIs" dxfId="5319" priority="15648" operator="equal">
      <formula>"s"</formula>
    </cfRule>
  </conditionalFormatting>
  <conditionalFormatting sqref="L12">
    <cfRule type="cellIs" dxfId="5318" priority="15637" operator="equal">
      <formula>"u"</formula>
    </cfRule>
    <cfRule type="cellIs" dxfId="5317" priority="15638" operator="equal">
      <formula>"pm"</formula>
    </cfRule>
    <cfRule type="cellIs" dxfId="5316" priority="15639" operator="equal">
      <formula>"c"</formula>
    </cfRule>
    <cfRule type="cellIs" dxfId="5315" priority="15640" operator="equal">
      <formula>"ca"</formula>
    </cfRule>
    <cfRule type="cellIs" dxfId="5314" priority="15641" operator="equal">
      <formula>"r"</formula>
    </cfRule>
    <cfRule type="cellIs" dxfId="5313" priority="15642" operator="equal">
      <formula>"s"</formula>
    </cfRule>
  </conditionalFormatting>
  <conditionalFormatting sqref="L14">
    <cfRule type="cellIs" dxfId="5312" priority="14749" operator="equal">
      <formula>"u"</formula>
    </cfRule>
    <cfRule type="cellIs" dxfId="5311" priority="14750" operator="equal">
      <formula>"pm"</formula>
    </cfRule>
    <cfRule type="cellIs" dxfId="5310" priority="14751" operator="equal">
      <formula>"c"</formula>
    </cfRule>
    <cfRule type="cellIs" dxfId="5309" priority="14752" operator="equal">
      <formula>"ca"</formula>
    </cfRule>
    <cfRule type="cellIs" dxfId="5308" priority="14753" operator="equal">
      <formula>"r"</formula>
    </cfRule>
    <cfRule type="cellIs" dxfId="5307" priority="14754" operator="equal">
      <formula>"s"</formula>
    </cfRule>
  </conditionalFormatting>
  <conditionalFormatting sqref="M14">
    <cfRule type="cellIs" dxfId="5306" priority="14743" operator="equal">
      <formula>"u"</formula>
    </cfRule>
    <cfRule type="cellIs" dxfId="5305" priority="14744" operator="equal">
      <formula>"pm"</formula>
    </cfRule>
    <cfRule type="cellIs" dxfId="5304" priority="14745" operator="equal">
      <formula>"c"</formula>
    </cfRule>
    <cfRule type="cellIs" dxfId="5303" priority="14746" operator="equal">
      <formula>"ca"</formula>
    </cfRule>
    <cfRule type="cellIs" dxfId="5302" priority="14747" operator="equal">
      <formula>"r"</formula>
    </cfRule>
    <cfRule type="cellIs" dxfId="5301" priority="14748" operator="equal">
      <formula>"s"</formula>
    </cfRule>
  </conditionalFormatting>
  <conditionalFormatting sqref="H14">
    <cfRule type="cellIs" dxfId="5300" priority="14737" operator="equal">
      <formula>"u"</formula>
    </cfRule>
    <cfRule type="cellIs" dxfId="5299" priority="14738" operator="equal">
      <formula>"pm"</formula>
    </cfRule>
    <cfRule type="cellIs" dxfId="5298" priority="14739" operator="equal">
      <formula>"c"</formula>
    </cfRule>
    <cfRule type="cellIs" dxfId="5297" priority="14740" operator="equal">
      <formula>"ca"</formula>
    </cfRule>
    <cfRule type="cellIs" dxfId="5296" priority="14741" operator="equal">
      <formula>"r"</formula>
    </cfRule>
    <cfRule type="cellIs" dxfId="5295" priority="14742" operator="equal">
      <formula>"s"</formula>
    </cfRule>
  </conditionalFormatting>
  <conditionalFormatting sqref="I14">
    <cfRule type="cellIs" dxfId="5294" priority="14731" operator="equal">
      <formula>"u"</formula>
    </cfRule>
    <cfRule type="cellIs" dxfId="5293" priority="14732" operator="equal">
      <formula>"pm"</formula>
    </cfRule>
    <cfRule type="cellIs" dxfId="5292" priority="14733" operator="equal">
      <formula>"c"</formula>
    </cfRule>
    <cfRule type="cellIs" dxfId="5291" priority="14734" operator="equal">
      <formula>"ca"</formula>
    </cfRule>
    <cfRule type="cellIs" dxfId="5290" priority="14735" operator="equal">
      <formula>"r"</formula>
    </cfRule>
    <cfRule type="cellIs" dxfId="5289" priority="14736" operator="equal">
      <formula>"s"</formula>
    </cfRule>
  </conditionalFormatting>
  <conditionalFormatting sqref="J14:K14">
    <cfRule type="cellIs" dxfId="5288" priority="14725" operator="equal">
      <formula>"u"</formula>
    </cfRule>
    <cfRule type="cellIs" dxfId="5287" priority="14726" operator="equal">
      <formula>"pm"</formula>
    </cfRule>
    <cfRule type="cellIs" dxfId="5286" priority="14727" operator="equal">
      <formula>"c"</formula>
    </cfRule>
    <cfRule type="cellIs" dxfId="5285" priority="14728" operator="equal">
      <formula>"ca"</formula>
    </cfRule>
    <cfRule type="cellIs" dxfId="5284" priority="14729" operator="equal">
      <formula>"r"</formula>
    </cfRule>
    <cfRule type="cellIs" dxfId="5283" priority="14730" operator="equal">
      <formula>"s"</formula>
    </cfRule>
  </conditionalFormatting>
  <conditionalFormatting sqref="H14">
    <cfRule type="cellIs" dxfId="5282" priority="14719" operator="equal">
      <formula>"u"</formula>
    </cfRule>
    <cfRule type="cellIs" dxfId="5281" priority="14720" operator="equal">
      <formula>"pm"</formula>
    </cfRule>
    <cfRule type="cellIs" dxfId="5280" priority="14721" operator="equal">
      <formula>"c"</formula>
    </cfRule>
    <cfRule type="cellIs" dxfId="5279" priority="14722" operator="equal">
      <formula>"ca"</formula>
    </cfRule>
    <cfRule type="cellIs" dxfId="5278" priority="14723" operator="equal">
      <formula>"r"</formula>
    </cfRule>
    <cfRule type="cellIs" dxfId="5277" priority="14724" operator="equal">
      <formula>"s"</formula>
    </cfRule>
  </conditionalFormatting>
  <conditionalFormatting sqref="V14">
    <cfRule type="cellIs" dxfId="5276" priority="12763" operator="equal">
      <formula>"u"</formula>
    </cfRule>
    <cfRule type="cellIs" dxfId="5275" priority="12764" operator="equal">
      <formula>"pm"</formula>
    </cfRule>
    <cfRule type="cellIs" dxfId="5274" priority="12765" operator="equal">
      <formula>"c"</formula>
    </cfRule>
    <cfRule type="cellIs" dxfId="5273" priority="12766" operator="equal">
      <formula>"ca"</formula>
    </cfRule>
    <cfRule type="cellIs" dxfId="5272" priority="12767" operator="equal">
      <formula>"r"</formula>
    </cfRule>
    <cfRule type="cellIs" dxfId="5271" priority="12768" operator="equal">
      <formula>"s"</formula>
    </cfRule>
  </conditionalFormatting>
  <conditionalFormatting sqref="L16:O16">
    <cfRule type="cellIs" dxfId="5270" priority="12115" operator="equal">
      <formula>"u"</formula>
    </cfRule>
    <cfRule type="cellIs" dxfId="5269" priority="12116" operator="equal">
      <formula>"pm"</formula>
    </cfRule>
    <cfRule type="cellIs" dxfId="5268" priority="12117" operator="equal">
      <formula>"c"</formula>
    </cfRule>
    <cfRule type="cellIs" dxfId="5267" priority="12118" operator="equal">
      <formula>"ca"</formula>
    </cfRule>
    <cfRule type="cellIs" dxfId="5266" priority="12119" operator="equal">
      <formula>"r"</formula>
    </cfRule>
    <cfRule type="cellIs" dxfId="5265" priority="12120" operator="equal">
      <formula>"s"</formula>
    </cfRule>
  </conditionalFormatting>
  <conditionalFormatting sqref="P16">
    <cfRule type="cellIs" dxfId="5264" priority="12109" operator="equal">
      <formula>"u"</formula>
    </cfRule>
    <cfRule type="cellIs" dxfId="5263" priority="12110" operator="equal">
      <formula>"pm"</formula>
    </cfRule>
    <cfRule type="cellIs" dxfId="5262" priority="12111" operator="equal">
      <formula>"c"</formula>
    </cfRule>
    <cfRule type="cellIs" dxfId="5261" priority="12112" operator="equal">
      <formula>"ca"</formula>
    </cfRule>
    <cfRule type="cellIs" dxfId="5260" priority="12113" operator="equal">
      <formula>"r"</formula>
    </cfRule>
    <cfRule type="cellIs" dxfId="5259" priority="12114" operator="equal">
      <formula>"s"</formula>
    </cfRule>
  </conditionalFormatting>
  <conditionalFormatting sqref="AY12:BC12">
    <cfRule type="cellIs" dxfId="5258" priority="11911" operator="equal">
      <formula>"u"</formula>
    </cfRule>
    <cfRule type="cellIs" dxfId="5257" priority="11912" operator="equal">
      <formula>"pm"</formula>
    </cfRule>
    <cfRule type="cellIs" dxfId="5256" priority="11913" operator="equal">
      <formula>"c"</formula>
    </cfRule>
    <cfRule type="cellIs" dxfId="5255" priority="11914" operator="equal">
      <formula>"ca"</formula>
    </cfRule>
    <cfRule type="cellIs" dxfId="5254" priority="11915" operator="equal">
      <formula>"r"</formula>
    </cfRule>
    <cfRule type="cellIs" dxfId="5253" priority="11916" operator="equal">
      <formula>"s"</formula>
    </cfRule>
  </conditionalFormatting>
  <conditionalFormatting sqref="AY12:BE12">
    <cfRule type="cellIs" dxfId="5252" priority="11905" operator="equal">
      <formula>"u"</formula>
    </cfRule>
    <cfRule type="cellIs" dxfId="5251" priority="11906" operator="equal">
      <formula>"pm"</formula>
    </cfRule>
    <cfRule type="cellIs" dxfId="5250" priority="11907" operator="equal">
      <formula>"c"</formula>
    </cfRule>
    <cfRule type="cellIs" dxfId="5249" priority="11908" operator="equal">
      <formula>"ca"</formula>
    </cfRule>
    <cfRule type="cellIs" dxfId="5248" priority="11909" operator="equal">
      <formula>"r"</formula>
    </cfRule>
    <cfRule type="cellIs" dxfId="5247" priority="11910" operator="equal">
      <formula>"s"</formula>
    </cfRule>
  </conditionalFormatting>
  <conditionalFormatting sqref="BA12">
    <cfRule type="cellIs" dxfId="5246" priority="11893" operator="equal">
      <formula>"u"</formula>
    </cfRule>
    <cfRule type="cellIs" dxfId="5245" priority="11894" operator="equal">
      <formula>"pm"</formula>
    </cfRule>
    <cfRule type="cellIs" dxfId="5244" priority="11895" operator="equal">
      <formula>"c"</formula>
    </cfRule>
    <cfRule type="cellIs" dxfId="5243" priority="11896" operator="equal">
      <formula>"ca"</formula>
    </cfRule>
    <cfRule type="cellIs" dxfId="5242" priority="11897" operator="equal">
      <formula>"r"</formula>
    </cfRule>
    <cfRule type="cellIs" dxfId="5241" priority="11898" operator="equal">
      <formula>"s"</formula>
    </cfRule>
  </conditionalFormatting>
  <conditionalFormatting sqref="BB12">
    <cfRule type="cellIs" dxfId="5240" priority="11887" operator="equal">
      <formula>"u"</formula>
    </cfRule>
    <cfRule type="cellIs" dxfId="5239" priority="11888" operator="equal">
      <formula>"pm"</formula>
    </cfRule>
    <cfRule type="cellIs" dxfId="5238" priority="11889" operator="equal">
      <formula>"c"</formula>
    </cfRule>
    <cfRule type="cellIs" dxfId="5237" priority="11890" operator="equal">
      <formula>"ca"</formula>
    </cfRule>
    <cfRule type="cellIs" dxfId="5236" priority="11891" operator="equal">
      <formula>"r"</formula>
    </cfRule>
    <cfRule type="cellIs" dxfId="5235" priority="11892" operator="equal">
      <formula>"s"</formula>
    </cfRule>
  </conditionalFormatting>
  <conditionalFormatting sqref="BC12:BD12">
    <cfRule type="cellIs" dxfId="5234" priority="11881" operator="equal">
      <formula>"u"</formula>
    </cfRule>
    <cfRule type="cellIs" dxfId="5233" priority="11882" operator="equal">
      <formula>"pm"</formula>
    </cfRule>
    <cfRule type="cellIs" dxfId="5232" priority="11883" operator="equal">
      <formula>"c"</formula>
    </cfRule>
    <cfRule type="cellIs" dxfId="5231" priority="11884" operator="equal">
      <formula>"ca"</formula>
    </cfRule>
    <cfRule type="cellIs" dxfId="5230" priority="11885" operator="equal">
      <formula>"r"</formula>
    </cfRule>
    <cfRule type="cellIs" dxfId="5229" priority="11886" operator="equal">
      <formula>"s"</formula>
    </cfRule>
  </conditionalFormatting>
  <conditionalFormatting sqref="BD12">
    <cfRule type="cellIs" dxfId="5228" priority="11875" operator="equal">
      <formula>"u"</formula>
    </cfRule>
    <cfRule type="cellIs" dxfId="5227" priority="11876" operator="equal">
      <formula>"pm"</formula>
    </cfRule>
    <cfRule type="cellIs" dxfId="5226" priority="11877" operator="equal">
      <formula>"c"</formula>
    </cfRule>
    <cfRule type="cellIs" dxfId="5225" priority="11878" operator="equal">
      <formula>"ca"</formula>
    </cfRule>
    <cfRule type="cellIs" dxfId="5224" priority="11879" operator="equal">
      <formula>"r"</formula>
    </cfRule>
    <cfRule type="cellIs" dxfId="5223" priority="11880" operator="equal">
      <formula>"s"</formula>
    </cfRule>
  </conditionalFormatting>
  <conditionalFormatting sqref="BE12">
    <cfRule type="cellIs" dxfId="5222" priority="11869" operator="equal">
      <formula>"u"</formula>
    </cfRule>
    <cfRule type="cellIs" dxfId="5221" priority="11870" operator="equal">
      <formula>"pm"</formula>
    </cfRule>
    <cfRule type="cellIs" dxfId="5220" priority="11871" operator="equal">
      <formula>"c"</formula>
    </cfRule>
    <cfRule type="cellIs" dxfId="5219" priority="11872" operator="equal">
      <formula>"ca"</formula>
    </cfRule>
    <cfRule type="cellIs" dxfId="5218" priority="11873" operator="equal">
      <formula>"r"</formula>
    </cfRule>
    <cfRule type="cellIs" dxfId="5217" priority="11874" operator="equal">
      <formula>"s"</formula>
    </cfRule>
  </conditionalFormatting>
  <conditionalFormatting sqref="AY12">
    <cfRule type="cellIs" dxfId="5216" priority="11773" operator="equal">
      <formula>"u"</formula>
    </cfRule>
    <cfRule type="cellIs" dxfId="5215" priority="11774" operator="equal">
      <formula>"pm"</formula>
    </cfRule>
    <cfRule type="cellIs" dxfId="5214" priority="11775" operator="equal">
      <formula>"c"</formula>
    </cfRule>
    <cfRule type="cellIs" dxfId="5213" priority="11776" operator="equal">
      <formula>"ca"</formula>
    </cfRule>
    <cfRule type="cellIs" dxfId="5212" priority="11777" operator="equal">
      <formula>"r"</formula>
    </cfRule>
    <cfRule type="cellIs" dxfId="5211" priority="11778" operator="equal">
      <formula>"s"</formula>
    </cfRule>
  </conditionalFormatting>
  <conditionalFormatting sqref="BE12">
    <cfRule type="cellIs" dxfId="5210" priority="11761" operator="equal">
      <formula>"u"</formula>
    </cfRule>
    <cfRule type="cellIs" dxfId="5209" priority="11762" operator="equal">
      <formula>"pm"</formula>
    </cfRule>
    <cfRule type="cellIs" dxfId="5208" priority="11763" operator="equal">
      <formula>"c"</formula>
    </cfRule>
    <cfRule type="cellIs" dxfId="5207" priority="11764" operator="equal">
      <formula>"ca"</formula>
    </cfRule>
    <cfRule type="cellIs" dxfId="5206" priority="11765" operator="equal">
      <formula>"r"</formula>
    </cfRule>
    <cfRule type="cellIs" dxfId="5205" priority="11766" operator="equal">
      <formula>"s"</formula>
    </cfRule>
  </conditionalFormatting>
  <conditionalFormatting sqref="W14">
    <cfRule type="cellIs" dxfId="5204" priority="9643" operator="equal">
      <formula>"u"</formula>
    </cfRule>
    <cfRule type="cellIs" dxfId="5203" priority="9644" operator="equal">
      <formula>"pm"</formula>
    </cfRule>
    <cfRule type="cellIs" dxfId="5202" priority="9645" operator="equal">
      <formula>"c"</formula>
    </cfRule>
    <cfRule type="cellIs" dxfId="5201" priority="9646" operator="equal">
      <formula>"ca"</formula>
    </cfRule>
    <cfRule type="cellIs" dxfId="5200" priority="9647" operator="equal">
      <formula>"r"</formula>
    </cfRule>
    <cfRule type="cellIs" dxfId="5199" priority="9648" operator="equal">
      <formula>"s"</formula>
    </cfRule>
  </conditionalFormatting>
  <conditionalFormatting sqref="W14">
    <cfRule type="cellIs" dxfId="5198" priority="9637" operator="equal">
      <formula>"u"</formula>
    </cfRule>
    <cfRule type="cellIs" dxfId="5197" priority="9638" operator="equal">
      <formula>"pm"</formula>
    </cfRule>
    <cfRule type="cellIs" dxfId="5196" priority="9639" operator="equal">
      <formula>"c"</formula>
    </cfRule>
    <cfRule type="cellIs" dxfId="5195" priority="9640" operator="equal">
      <formula>"ca"</formula>
    </cfRule>
    <cfRule type="cellIs" dxfId="5194" priority="9641" operator="equal">
      <formula>"r"</formula>
    </cfRule>
    <cfRule type="cellIs" dxfId="5193" priority="9642" operator="equal">
      <formula>"s"</formula>
    </cfRule>
  </conditionalFormatting>
  <conditionalFormatting sqref="X14">
    <cfRule type="cellIs" dxfId="5192" priority="9631" operator="equal">
      <formula>"u"</formula>
    </cfRule>
    <cfRule type="cellIs" dxfId="5191" priority="9632" operator="equal">
      <formula>"pm"</formula>
    </cfRule>
    <cfRule type="cellIs" dxfId="5190" priority="9633" operator="equal">
      <formula>"c"</formula>
    </cfRule>
    <cfRule type="cellIs" dxfId="5189" priority="9634" operator="equal">
      <formula>"ca"</formula>
    </cfRule>
    <cfRule type="cellIs" dxfId="5188" priority="9635" operator="equal">
      <formula>"r"</formula>
    </cfRule>
    <cfRule type="cellIs" dxfId="5187" priority="9636" operator="equal">
      <formula>"s"</formula>
    </cfRule>
  </conditionalFormatting>
  <conditionalFormatting sqref="AT12:AU12">
    <cfRule type="cellIs" dxfId="5186" priority="9577" operator="equal">
      <formula>"u"</formula>
    </cfRule>
    <cfRule type="cellIs" dxfId="5185" priority="9578" operator="equal">
      <formula>"pm"</formula>
    </cfRule>
    <cfRule type="cellIs" dxfId="5184" priority="9579" operator="equal">
      <formula>"c"</formula>
    </cfRule>
    <cfRule type="cellIs" dxfId="5183" priority="9580" operator="equal">
      <formula>"ca"</formula>
    </cfRule>
    <cfRule type="cellIs" dxfId="5182" priority="9581" operator="equal">
      <formula>"r"</formula>
    </cfRule>
    <cfRule type="cellIs" dxfId="5181" priority="9582" operator="equal">
      <formula>"s"</formula>
    </cfRule>
  </conditionalFormatting>
  <conditionalFormatting sqref="AU12">
    <cfRule type="cellIs" dxfId="5180" priority="9571" operator="equal">
      <formula>"u"</formula>
    </cfRule>
    <cfRule type="cellIs" dxfId="5179" priority="9572" operator="equal">
      <formula>"pm"</formula>
    </cfRule>
    <cfRule type="cellIs" dxfId="5178" priority="9573" operator="equal">
      <formula>"c"</formula>
    </cfRule>
    <cfRule type="cellIs" dxfId="5177" priority="9574" operator="equal">
      <formula>"ca"</formula>
    </cfRule>
    <cfRule type="cellIs" dxfId="5176" priority="9575" operator="equal">
      <formula>"r"</formula>
    </cfRule>
    <cfRule type="cellIs" dxfId="5175" priority="9576" operator="equal">
      <formula>"s"</formula>
    </cfRule>
  </conditionalFormatting>
  <conditionalFormatting sqref="AV12">
    <cfRule type="cellIs" dxfId="5174" priority="9529" operator="equal">
      <formula>"u"</formula>
    </cfRule>
    <cfRule type="cellIs" dxfId="5173" priority="9530" operator="equal">
      <formula>"pm"</formula>
    </cfRule>
    <cfRule type="cellIs" dxfId="5172" priority="9531" operator="equal">
      <formula>"c"</formula>
    </cfRule>
    <cfRule type="cellIs" dxfId="5171" priority="9532" operator="equal">
      <formula>"ca"</formula>
    </cfRule>
    <cfRule type="cellIs" dxfId="5170" priority="9533" operator="equal">
      <formula>"r"</formula>
    </cfRule>
    <cfRule type="cellIs" dxfId="5169" priority="9534" operator="equal">
      <formula>"s"</formula>
    </cfRule>
  </conditionalFormatting>
  <conditionalFormatting sqref="AW12">
    <cfRule type="cellIs" dxfId="5168" priority="9523" operator="equal">
      <formula>"u"</formula>
    </cfRule>
    <cfRule type="cellIs" dxfId="5167" priority="9524" operator="equal">
      <formula>"pm"</formula>
    </cfRule>
    <cfRule type="cellIs" dxfId="5166" priority="9525" operator="equal">
      <formula>"c"</formula>
    </cfRule>
    <cfRule type="cellIs" dxfId="5165" priority="9526" operator="equal">
      <formula>"ca"</formula>
    </cfRule>
    <cfRule type="cellIs" dxfId="5164" priority="9527" operator="equal">
      <formula>"r"</formula>
    </cfRule>
    <cfRule type="cellIs" dxfId="5163" priority="9528" operator="equal">
      <formula>"s"</formula>
    </cfRule>
  </conditionalFormatting>
  <conditionalFormatting sqref="AW12">
    <cfRule type="cellIs" dxfId="5162" priority="9517" operator="equal">
      <formula>"u"</formula>
    </cfRule>
    <cfRule type="cellIs" dxfId="5161" priority="9518" operator="equal">
      <formula>"pm"</formula>
    </cfRule>
    <cfRule type="cellIs" dxfId="5160" priority="9519" operator="equal">
      <formula>"c"</formula>
    </cfRule>
    <cfRule type="cellIs" dxfId="5159" priority="9520" operator="equal">
      <formula>"ca"</formula>
    </cfRule>
    <cfRule type="cellIs" dxfId="5158" priority="9521" operator="equal">
      <formula>"r"</formula>
    </cfRule>
    <cfRule type="cellIs" dxfId="5157" priority="9522" operator="equal">
      <formula>"s"</formula>
    </cfRule>
  </conditionalFormatting>
  <conditionalFormatting sqref="AX12">
    <cfRule type="cellIs" dxfId="5156" priority="9511" operator="equal">
      <formula>"u"</formula>
    </cfRule>
    <cfRule type="cellIs" dxfId="5155" priority="9512" operator="equal">
      <formula>"pm"</formula>
    </cfRule>
    <cfRule type="cellIs" dxfId="5154" priority="9513" operator="equal">
      <formula>"c"</formula>
    </cfRule>
    <cfRule type="cellIs" dxfId="5153" priority="9514" operator="equal">
      <formula>"ca"</formula>
    </cfRule>
    <cfRule type="cellIs" dxfId="5152" priority="9515" operator="equal">
      <formula>"r"</formula>
    </cfRule>
    <cfRule type="cellIs" dxfId="5151" priority="9516" operator="equal">
      <formula>"s"</formula>
    </cfRule>
  </conditionalFormatting>
  <conditionalFormatting sqref="T12:U12">
    <cfRule type="cellIs" dxfId="5150" priority="8935" operator="equal">
      <formula>"u"</formula>
    </cfRule>
    <cfRule type="cellIs" dxfId="5149" priority="8936" operator="equal">
      <formula>"pm"</formula>
    </cfRule>
    <cfRule type="cellIs" dxfId="5148" priority="8937" operator="equal">
      <formula>"c"</formula>
    </cfRule>
    <cfRule type="cellIs" dxfId="5147" priority="8938" operator="equal">
      <formula>"ca"</formula>
    </cfRule>
    <cfRule type="cellIs" dxfId="5146" priority="8939" operator="equal">
      <formula>"r"</formula>
    </cfRule>
    <cfRule type="cellIs" dxfId="5145" priority="8940" operator="equal">
      <formula>"s"</formula>
    </cfRule>
  </conditionalFormatting>
  <conditionalFormatting sqref="AG14:AI14">
    <cfRule type="cellIs" dxfId="5144" priority="8929" operator="equal">
      <formula>"u"</formula>
    </cfRule>
    <cfRule type="cellIs" dxfId="5143" priority="8930" operator="equal">
      <formula>"pm"</formula>
    </cfRule>
    <cfRule type="cellIs" dxfId="5142" priority="8931" operator="equal">
      <formula>"c"</formula>
    </cfRule>
    <cfRule type="cellIs" dxfId="5141" priority="8932" operator="equal">
      <formula>"ca"</formula>
    </cfRule>
    <cfRule type="cellIs" dxfId="5140" priority="8933" operator="equal">
      <formula>"r"</formula>
    </cfRule>
    <cfRule type="cellIs" dxfId="5139" priority="8934" operator="equal">
      <formula>"s"</formula>
    </cfRule>
  </conditionalFormatting>
  <conditionalFormatting sqref="AJ14:AM14">
    <cfRule type="cellIs" dxfId="5138" priority="8923" operator="equal">
      <formula>"u"</formula>
    </cfRule>
    <cfRule type="cellIs" dxfId="5137" priority="8924" operator="equal">
      <formula>"pm"</formula>
    </cfRule>
    <cfRule type="cellIs" dxfId="5136" priority="8925" operator="equal">
      <formula>"c"</formula>
    </cfRule>
    <cfRule type="cellIs" dxfId="5135" priority="8926" operator="equal">
      <formula>"ca"</formula>
    </cfRule>
    <cfRule type="cellIs" dxfId="5134" priority="8927" operator="equal">
      <formula>"r"</formula>
    </cfRule>
    <cfRule type="cellIs" dxfId="5133" priority="8928" operator="equal">
      <formula>"s"</formula>
    </cfRule>
  </conditionalFormatting>
  <conditionalFormatting sqref="AD14:AE14">
    <cfRule type="cellIs" dxfId="5132" priority="8917" operator="equal">
      <formula>"u"</formula>
    </cfRule>
    <cfRule type="cellIs" dxfId="5131" priority="8918" operator="equal">
      <formula>"pm"</formula>
    </cfRule>
    <cfRule type="cellIs" dxfId="5130" priority="8919" operator="equal">
      <formula>"c"</formula>
    </cfRule>
    <cfRule type="cellIs" dxfId="5129" priority="8920" operator="equal">
      <formula>"ca"</formula>
    </cfRule>
    <cfRule type="cellIs" dxfId="5128" priority="8921" operator="equal">
      <formula>"r"</formula>
    </cfRule>
    <cfRule type="cellIs" dxfId="5127" priority="8922" operator="equal">
      <formula>"s"</formula>
    </cfRule>
  </conditionalFormatting>
  <conditionalFormatting sqref="AF14">
    <cfRule type="cellIs" dxfId="5126" priority="8911" operator="equal">
      <formula>"u"</formula>
    </cfRule>
    <cfRule type="cellIs" dxfId="5125" priority="8912" operator="equal">
      <formula>"pm"</formula>
    </cfRule>
    <cfRule type="cellIs" dxfId="5124" priority="8913" operator="equal">
      <formula>"c"</formula>
    </cfRule>
    <cfRule type="cellIs" dxfId="5123" priority="8914" operator="equal">
      <formula>"ca"</formula>
    </cfRule>
    <cfRule type="cellIs" dxfId="5122" priority="8915" operator="equal">
      <formula>"r"</formula>
    </cfRule>
    <cfRule type="cellIs" dxfId="5121" priority="8916" operator="equal">
      <formula>"s"</formula>
    </cfRule>
  </conditionalFormatting>
  <conditionalFormatting sqref="AN14:AO14">
    <cfRule type="cellIs" dxfId="5120" priority="8905" operator="equal">
      <formula>"u"</formula>
    </cfRule>
    <cfRule type="cellIs" dxfId="5119" priority="8906" operator="equal">
      <formula>"pm"</formula>
    </cfRule>
    <cfRule type="cellIs" dxfId="5118" priority="8907" operator="equal">
      <formula>"c"</formula>
    </cfRule>
    <cfRule type="cellIs" dxfId="5117" priority="8908" operator="equal">
      <formula>"ca"</formula>
    </cfRule>
    <cfRule type="cellIs" dxfId="5116" priority="8909" operator="equal">
      <formula>"r"</formula>
    </cfRule>
    <cfRule type="cellIs" dxfId="5115" priority="8910" operator="equal">
      <formula>"s"</formula>
    </cfRule>
  </conditionalFormatting>
  <conditionalFormatting sqref="CP12:CS12">
    <cfRule type="cellIs" dxfId="5114" priority="8317" operator="equal">
      <formula>"u"</formula>
    </cfRule>
    <cfRule type="cellIs" dxfId="5113" priority="8318" operator="equal">
      <formula>"pm"</formula>
    </cfRule>
    <cfRule type="cellIs" dxfId="5112" priority="8319" operator="equal">
      <formula>"c"</formula>
    </cfRule>
    <cfRule type="cellIs" dxfId="5111" priority="8320" operator="equal">
      <formula>"ca"</formula>
    </cfRule>
    <cfRule type="cellIs" dxfId="5110" priority="8321" operator="equal">
      <formula>"r"</formula>
    </cfRule>
    <cfRule type="cellIs" dxfId="5109" priority="8322" operator="equal">
      <formula>"s"</formula>
    </cfRule>
  </conditionalFormatting>
  <conditionalFormatting sqref="CR12:CW12">
    <cfRule type="cellIs" dxfId="5108" priority="8311" operator="equal">
      <formula>"u"</formula>
    </cfRule>
    <cfRule type="cellIs" dxfId="5107" priority="8312" operator="equal">
      <formula>"pm"</formula>
    </cfRule>
    <cfRule type="cellIs" dxfId="5106" priority="8313" operator="equal">
      <formula>"c"</formula>
    </cfRule>
    <cfRule type="cellIs" dxfId="5105" priority="8314" operator="equal">
      <formula>"ca"</formula>
    </cfRule>
    <cfRule type="cellIs" dxfId="5104" priority="8315" operator="equal">
      <formula>"r"</formula>
    </cfRule>
    <cfRule type="cellIs" dxfId="5103" priority="8316" operator="equal">
      <formula>"s"</formula>
    </cfRule>
  </conditionalFormatting>
  <conditionalFormatting sqref="CP12">
    <cfRule type="cellIs" dxfId="5102" priority="8299" operator="equal">
      <formula>"u"</formula>
    </cfRule>
    <cfRule type="cellIs" dxfId="5101" priority="8300" operator="equal">
      <formula>"pm"</formula>
    </cfRule>
    <cfRule type="cellIs" dxfId="5100" priority="8301" operator="equal">
      <formula>"c"</formula>
    </cfRule>
    <cfRule type="cellIs" dxfId="5099" priority="8302" operator="equal">
      <formula>"ca"</formula>
    </cfRule>
    <cfRule type="cellIs" dxfId="5098" priority="8303" operator="equal">
      <formula>"r"</formula>
    </cfRule>
    <cfRule type="cellIs" dxfId="5097" priority="8304" operator="equal">
      <formula>"s"</formula>
    </cfRule>
  </conditionalFormatting>
  <conditionalFormatting sqref="CX12:CY12">
    <cfRule type="cellIs" dxfId="5096" priority="8293" operator="equal">
      <formula>"u"</formula>
    </cfRule>
    <cfRule type="cellIs" dxfId="5095" priority="8294" operator="equal">
      <formula>"pm"</formula>
    </cfRule>
    <cfRule type="cellIs" dxfId="5094" priority="8295" operator="equal">
      <formula>"c"</formula>
    </cfRule>
    <cfRule type="cellIs" dxfId="5093" priority="8296" operator="equal">
      <formula>"ca"</formula>
    </cfRule>
    <cfRule type="cellIs" dxfId="5092" priority="8297" operator="equal">
      <formula>"r"</formula>
    </cfRule>
    <cfRule type="cellIs" dxfId="5091" priority="8298" operator="equal">
      <formula>"s"</formula>
    </cfRule>
  </conditionalFormatting>
  <conditionalFormatting sqref="CV12:CW12">
    <cfRule type="cellIs" dxfId="5090" priority="8215" operator="equal">
      <formula>"u"</formula>
    </cfRule>
    <cfRule type="cellIs" dxfId="5089" priority="8216" operator="equal">
      <formula>"pm"</formula>
    </cfRule>
    <cfRule type="cellIs" dxfId="5088" priority="8217" operator="equal">
      <formula>"c"</formula>
    </cfRule>
    <cfRule type="cellIs" dxfId="5087" priority="8218" operator="equal">
      <formula>"ca"</formula>
    </cfRule>
    <cfRule type="cellIs" dxfId="5086" priority="8219" operator="equal">
      <formula>"r"</formula>
    </cfRule>
    <cfRule type="cellIs" dxfId="5085" priority="8220" operator="equal">
      <formula>"s"</formula>
    </cfRule>
  </conditionalFormatting>
  <conditionalFormatting sqref="CX12:CY12">
    <cfRule type="cellIs" dxfId="5084" priority="8209" operator="equal">
      <formula>"u"</formula>
    </cfRule>
    <cfRule type="cellIs" dxfId="5083" priority="8210" operator="equal">
      <formula>"pm"</formula>
    </cfRule>
    <cfRule type="cellIs" dxfId="5082" priority="8211" operator="equal">
      <formula>"c"</formula>
    </cfRule>
    <cfRule type="cellIs" dxfId="5081" priority="8212" operator="equal">
      <formula>"ca"</formula>
    </cfRule>
    <cfRule type="cellIs" dxfId="5080" priority="8213" operator="equal">
      <formula>"r"</formula>
    </cfRule>
    <cfRule type="cellIs" dxfId="5079" priority="8214" operator="equal">
      <formula>"s"</formula>
    </cfRule>
  </conditionalFormatting>
  <conditionalFormatting sqref="Z12:AA12">
    <cfRule type="cellIs" dxfId="5078" priority="7615" operator="equal">
      <formula>"u"</formula>
    </cfRule>
    <cfRule type="cellIs" dxfId="5077" priority="7616" operator="equal">
      <formula>"pm"</formula>
    </cfRule>
    <cfRule type="cellIs" dxfId="5076" priority="7617" operator="equal">
      <formula>"c"</formula>
    </cfRule>
    <cfRule type="cellIs" dxfId="5075" priority="7618" operator="equal">
      <formula>"ca"</formula>
    </cfRule>
    <cfRule type="cellIs" dxfId="5074" priority="7619" operator="equal">
      <formula>"r"</formula>
    </cfRule>
    <cfRule type="cellIs" dxfId="5073" priority="7620" operator="equal">
      <formula>"s"</formula>
    </cfRule>
  </conditionalFormatting>
  <conditionalFormatting sqref="AC13">
    <cfRule type="cellIs" dxfId="5072" priority="7573" operator="equal">
      <formula>"u"</formula>
    </cfRule>
    <cfRule type="cellIs" dxfId="5071" priority="7574" operator="equal">
      <formula>"pm"</formula>
    </cfRule>
    <cfRule type="cellIs" dxfId="5070" priority="7575" operator="equal">
      <formula>"c"</formula>
    </cfRule>
    <cfRule type="cellIs" dxfId="5069" priority="7576" operator="equal">
      <formula>"ca"</formula>
    </cfRule>
    <cfRule type="cellIs" dxfId="5068" priority="7577" operator="equal">
      <formula>"r"</formula>
    </cfRule>
    <cfRule type="cellIs" dxfId="5067" priority="7578" operator="equal">
      <formula>"s"</formula>
    </cfRule>
  </conditionalFormatting>
  <conditionalFormatting sqref="AS14">
    <cfRule type="cellIs" dxfId="5066" priority="7435" operator="equal">
      <formula>"u"</formula>
    </cfRule>
    <cfRule type="cellIs" dxfId="5065" priority="7436" operator="equal">
      <formula>"pm"</formula>
    </cfRule>
    <cfRule type="cellIs" dxfId="5064" priority="7437" operator="equal">
      <formula>"c"</formula>
    </cfRule>
    <cfRule type="cellIs" dxfId="5063" priority="7438" operator="equal">
      <formula>"ca"</formula>
    </cfRule>
    <cfRule type="cellIs" dxfId="5062" priority="7439" operator="equal">
      <formula>"r"</formula>
    </cfRule>
    <cfRule type="cellIs" dxfId="5061" priority="7440" operator="equal">
      <formula>"s"</formula>
    </cfRule>
  </conditionalFormatting>
  <conditionalFormatting sqref="AP14:AQ14">
    <cfRule type="cellIs" dxfId="5060" priority="7411" operator="equal">
      <formula>"u"</formula>
    </cfRule>
    <cfRule type="cellIs" dxfId="5059" priority="7412" operator="equal">
      <formula>"pm"</formula>
    </cfRule>
    <cfRule type="cellIs" dxfId="5058" priority="7413" operator="equal">
      <formula>"c"</formula>
    </cfRule>
    <cfRule type="cellIs" dxfId="5057" priority="7414" operator="equal">
      <formula>"ca"</formula>
    </cfRule>
    <cfRule type="cellIs" dxfId="5056" priority="7415" operator="equal">
      <formula>"r"</formula>
    </cfRule>
    <cfRule type="cellIs" dxfId="5055" priority="7416" operator="equal">
      <formula>"s"</formula>
    </cfRule>
  </conditionalFormatting>
  <conditionalFormatting sqref="AR14">
    <cfRule type="cellIs" dxfId="5054" priority="7405" operator="equal">
      <formula>"u"</formula>
    </cfRule>
    <cfRule type="cellIs" dxfId="5053" priority="7406" operator="equal">
      <formula>"pm"</formula>
    </cfRule>
    <cfRule type="cellIs" dxfId="5052" priority="7407" operator="equal">
      <formula>"c"</formula>
    </cfRule>
    <cfRule type="cellIs" dxfId="5051" priority="7408" operator="equal">
      <formula>"ca"</formula>
    </cfRule>
    <cfRule type="cellIs" dxfId="5050" priority="7409" operator="equal">
      <formula>"r"</formula>
    </cfRule>
    <cfRule type="cellIs" dxfId="5049" priority="7410" operator="equal">
      <formula>"s"</formula>
    </cfRule>
  </conditionalFormatting>
  <conditionalFormatting sqref="BI12">
    <cfRule type="cellIs" dxfId="5048" priority="7297" operator="equal">
      <formula>"u"</formula>
    </cfRule>
    <cfRule type="cellIs" dxfId="5047" priority="7298" operator="equal">
      <formula>"pm"</formula>
    </cfRule>
    <cfRule type="cellIs" dxfId="5046" priority="7299" operator="equal">
      <formula>"c"</formula>
    </cfRule>
    <cfRule type="cellIs" dxfId="5045" priority="7300" operator="equal">
      <formula>"ca"</formula>
    </cfRule>
    <cfRule type="cellIs" dxfId="5044" priority="7301" operator="equal">
      <formula>"r"</formula>
    </cfRule>
    <cfRule type="cellIs" dxfId="5043" priority="7302" operator="equal">
      <formula>"s"</formula>
    </cfRule>
  </conditionalFormatting>
  <conditionalFormatting sqref="BF12:BG12">
    <cfRule type="cellIs" dxfId="5042" priority="7273" operator="equal">
      <formula>"u"</formula>
    </cfRule>
    <cfRule type="cellIs" dxfId="5041" priority="7274" operator="equal">
      <formula>"pm"</formula>
    </cfRule>
    <cfRule type="cellIs" dxfId="5040" priority="7275" operator="equal">
      <formula>"c"</formula>
    </cfRule>
    <cfRule type="cellIs" dxfId="5039" priority="7276" operator="equal">
      <formula>"ca"</formula>
    </cfRule>
    <cfRule type="cellIs" dxfId="5038" priority="7277" operator="equal">
      <formula>"r"</formula>
    </cfRule>
    <cfRule type="cellIs" dxfId="5037" priority="7278" operator="equal">
      <formula>"s"</formula>
    </cfRule>
  </conditionalFormatting>
  <conditionalFormatting sqref="BH12">
    <cfRule type="cellIs" dxfId="5036" priority="7267" operator="equal">
      <formula>"u"</formula>
    </cfRule>
    <cfRule type="cellIs" dxfId="5035" priority="7268" operator="equal">
      <formula>"pm"</formula>
    </cfRule>
    <cfRule type="cellIs" dxfId="5034" priority="7269" operator="equal">
      <formula>"c"</formula>
    </cfRule>
    <cfRule type="cellIs" dxfId="5033" priority="7270" operator="equal">
      <formula>"ca"</formula>
    </cfRule>
    <cfRule type="cellIs" dxfId="5032" priority="7271" operator="equal">
      <formula>"r"</formula>
    </cfRule>
    <cfRule type="cellIs" dxfId="5031" priority="7272" operator="equal">
      <formula>"s"</formula>
    </cfRule>
  </conditionalFormatting>
  <conditionalFormatting sqref="CS13 CX13:CY13">
    <cfRule type="cellIs" dxfId="5030" priority="7135" operator="equal">
      <formula>"u"</formula>
    </cfRule>
    <cfRule type="cellIs" dxfId="5029" priority="7136" operator="equal">
      <formula>"pm"</formula>
    </cfRule>
    <cfRule type="cellIs" dxfId="5028" priority="7137" operator="equal">
      <formula>"c"</formula>
    </cfRule>
    <cfRule type="cellIs" dxfId="5027" priority="7138" operator="equal">
      <formula>"ca"</formula>
    </cfRule>
    <cfRule type="cellIs" dxfId="5026" priority="7139" operator="equal">
      <formula>"r"</formula>
    </cfRule>
    <cfRule type="cellIs" dxfId="5025" priority="7140" operator="equal">
      <formula>"s"</formula>
    </cfRule>
  </conditionalFormatting>
  <conditionalFormatting sqref="Y14">
    <cfRule type="cellIs" dxfId="5024" priority="7027" operator="equal">
      <formula>"u"</formula>
    </cfRule>
    <cfRule type="cellIs" dxfId="5023" priority="7028" operator="equal">
      <formula>"pm"</formula>
    </cfRule>
    <cfRule type="cellIs" dxfId="5022" priority="7029" operator="equal">
      <formula>"c"</formula>
    </cfRule>
    <cfRule type="cellIs" dxfId="5021" priority="7030" operator="equal">
      <formula>"ca"</formula>
    </cfRule>
    <cfRule type="cellIs" dxfId="5020" priority="7031" operator="equal">
      <formula>"r"</formula>
    </cfRule>
    <cfRule type="cellIs" dxfId="5019" priority="7032" operator="equal">
      <formula>"s"</formula>
    </cfRule>
  </conditionalFormatting>
  <conditionalFormatting sqref="AB12">
    <cfRule type="cellIs" dxfId="5018" priority="6961" operator="equal">
      <formula>"u"</formula>
    </cfRule>
    <cfRule type="cellIs" dxfId="5017" priority="6962" operator="equal">
      <formula>"pm"</formula>
    </cfRule>
    <cfRule type="cellIs" dxfId="5016" priority="6963" operator="equal">
      <formula>"c"</formula>
    </cfRule>
    <cfRule type="cellIs" dxfId="5015" priority="6964" operator="equal">
      <formula>"ca"</formula>
    </cfRule>
    <cfRule type="cellIs" dxfId="5014" priority="6965" operator="equal">
      <formula>"r"</formula>
    </cfRule>
    <cfRule type="cellIs" dxfId="5013" priority="6966" operator="equal">
      <formula>"s"</formula>
    </cfRule>
  </conditionalFormatting>
  <conditionalFormatting sqref="AC12">
    <cfRule type="cellIs" dxfId="5012" priority="6955" operator="equal">
      <formula>"u"</formula>
    </cfRule>
    <cfRule type="cellIs" dxfId="5011" priority="6956" operator="equal">
      <formula>"pm"</formula>
    </cfRule>
    <cfRule type="cellIs" dxfId="5010" priority="6957" operator="equal">
      <formula>"c"</formula>
    </cfRule>
    <cfRule type="cellIs" dxfId="5009" priority="6958" operator="equal">
      <formula>"ca"</formula>
    </cfRule>
    <cfRule type="cellIs" dxfId="5008" priority="6959" operator="equal">
      <formula>"r"</formula>
    </cfRule>
    <cfRule type="cellIs" dxfId="5007" priority="6960" operator="equal">
      <formula>"s"</formula>
    </cfRule>
  </conditionalFormatting>
  <conditionalFormatting sqref="CU14">
    <cfRule type="cellIs" dxfId="5006" priority="6463" operator="equal">
      <formula>"u"</formula>
    </cfRule>
    <cfRule type="cellIs" dxfId="5005" priority="6464" operator="equal">
      <formula>"pm"</formula>
    </cfRule>
    <cfRule type="cellIs" dxfId="5004" priority="6465" operator="equal">
      <formula>"c"</formula>
    </cfRule>
    <cfRule type="cellIs" dxfId="5003" priority="6466" operator="equal">
      <formula>"ca"</formula>
    </cfRule>
    <cfRule type="cellIs" dxfId="5002" priority="6467" operator="equal">
      <formula>"r"</formula>
    </cfRule>
    <cfRule type="cellIs" dxfId="5001" priority="6468" operator="equal">
      <formula>"s"</formula>
    </cfRule>
  </conditionalFormatting>
  <conditionalFormatting sqref="Z14">
    <cfRule type="cellIs" dxfId="5000" priority="6445" operator="equal">
      <formula>"u"</formula>
    </cfRule>
    <cfRule type="cellIs" dxfId="4999" priority="6446" operator="equal">
      <formula>"pm"</formula>
    </cfRule>
    <cfRule type="cellIs" dxfId="4998" priority="6447" operator="equal">
      <formula>"c"</formula>
    </cfRule>
    <cfRule type="cellIs" dxfId="4997" priority="6448" operator="equal">
      <formula>"ca"</formula>
    </cfRule>
    <cfRule type="cellIs" dxfId="4996" priority="6449" operator="equal">
      <formula>"r"</formula>
    </cfRule>
    <cfRule type="cellIs" dxfId="4995" priority="6450" operator="equal">
      <formula>"s"</formula>
    </cfRule>
  </conditionalFormatting>
  <conditionalFormatting sqref="AA14">
    <cfRule type="cellIs" dxfId="4994" priority="6439" operator="equal">
      <formula>"u"</formula>
    </cfRule>
    <cfRule type="cellIs" dxfId="4993" priority="6440" operator="equal">
      <formula>"pm"</formula>
    </cfRule>
    <cfRule type="cellIs" dxfId="4992" priority="6441" operator="equal">
      <formula>"c"</formula>
    </cfRule>
    <cfRule type="cellIs" dxfId="4991" priority="6442" operator="equal">
      <formula>"ca"</formula>
    </cfRule>
    <cfRule type="cellIs" dxfId="4990" priority="6443" operator="equal">
      <formula>"r"</formula>
    </cfRule>
    <cfRule type="cellIs" dxfId="4989" priority="6444" operator="equal">
      <formula>"s"</formula>
    </cfRule>
  </conditionalFormatting>
  <conditionalFormatting sqref="AA14">
    <cfRule type="cellIs" dxfId="4988" priority="6433" operator="equal">
      <formula>"u"</formula>
    </cfRule>
    <cfRule type="cellIs" dxfId="4987" priority="6434" operator="equal">
      <formula>"pm"</formula>
    </cfRule>
    <cfRule type="cellIs" dxfId="4986" priority="6435" operator="equal">
      <formula>"c"</formula>
    </cfRule>
    <cfRule type="cellIs" dxfId="4985" priority="6436" operator="equal">
      <formula>"ca"</formula>
    </cfRule>
    <cfRule type="cellIs" dxfId="4984" priority="6437" operator="equal">
      <formula>"r"</formula>
    </cfRule>
    <cfRule type="cellIs" dxfId="4983" priority="6438" operator="equal">
      <formula>"s"</formula>
    </cfRule>
  </conditionalFormatting>
  <conditionalFormatting sqref="AB14">
    <cfRule type="cellIs" dxfId="4982" priority="6427" operator="equal">
      <formula>"u"</formula>
    </cfRule>
    <cfRule type="cellIs" dxfId="4981" priority="6428" operator="equal">
      <formula>"pm"</formula>
    </cfRule>
    <cfRule type="cellIs" dxfId="4980" priority="6429" operator="equal">
      <formula>"c"</formula>
    </cfRule>
    <cfRule type="cellIs" dxfId="4979" priority="6430" operator="equal">
      <formula>"ca"</formula>
    </cfRule>
    <cfRule type="cellIs" dxfId="4978" priority="6431" operator="equal">
      <formula>"r"</formula>
    </cfRule>
    <cfRule type="cellIs" dxfId="4977" priority="6432" operator="equal">
      <formula>"s"</formula>
    </cfRule>
  </conditionalFormatting>
  <conditionalFormatting sqref="AC14">
    <cfRule type="cellIs" dxfId="4976" priority="6421" operator="equal">
      <formula>"u"</formula>
    </cfRule>
    <cfRule type="cellIs" dxfId="4975" priority="6422" operator="equal">
      <formula>"pm"</formula>
    </cfRule>
    <cfRule type="cellIs" dxfId="4974" priority="6423" operator="equal">
      <formula>"c"</formula>
    </cfRule>
    <cfRule type="cellIs" dxfId="4973" priority="6424" operator="equal">
      <formula>"ca"</formula>
    </cfRule>
    <cfRule type="cellIs" dxfId="4972" priority="6425" operator="equal">
      <formula>"r"</formula>
    </cfRule>
    <cfRule type="cellIs" dxfId="4971" priority="6426" operator="equal">
      <formula>"s"</formula>
    </cfRule>
  </conditionalFormatting>
  <conditionalFormatting sqref="AD12:AE12">
    <cfRule type="cellIs" dxfId="4970" priority="6415" operator="equal">
      <formula>"u"</formula>
    </cfRule>
    <cfRule type="cellIs" dxfId="4969" priority="6416" operator="equal">
      <formula>"pm"</formula>
    </cfRule>
    <cfRule type="cellIs" dxfId="4968" priority="6417" operator="equal">
      <formula>"c"</formula>
    </cfRule>
    <cfRule type="cellIs" dxfId="4967" priority="6418" operator="equal">
      <formula>"ca"</formula>
    </cfRule>
    <cfRule type="cellIs" dxfId="4966" priority="6419" operator="equal">
      <formula>"r"</formula>
    </cfRule>
    <cfRule type="cellIs" dxfId="4965" priority="6420" operator="equal">
      <formula>"s"</formula>
    </cfRule>
  </conditionalFormatting>
  <conditionalFormatting sqref="AF12:AG12">
    <cfRule type="cellIs" dxfId="4964" priority="6409" operator="equal">
      <formula>"u"</formula>
    </cfRule>
    <cfRule type="cellIs" dxfId="4963" priority="6410" operator="equal">
      <formula>"pm"</formula>
    </cfRule>
    <cfRule type="cellIs" dxfId="4962" priority="6411" operator="equal">
      <formula>"c"</formula>
    </cfRule>
    <cfRule type="cellIs" dxfId="4961" priority="6412" operator="equal">
      <formula>"ca"</formula>
    </cfRule>
    <cfRule type="cellIs" dxfId="4960" priority="6413" operator="equal">
      <formula>"r"</formula>
    </cfRule>
    <cfRule type="cellIs" dxfId="4959" priority="6414" operator="equal">
      <formula>"s"</formula>
    </cfRule>
  </conditionalFormatting>
  <conditionalFormatting sqref="AH12:AI12">
    <cfRule type="cellIs" dxfId="4958" priority="6403" operator="equal">
      <formula>"u"</formula>
    </cfRule>
    <cfRule type="cellIs" dxfId="4957" priority="6404" operator="equal">
      <formula>"pm"</formula>
    </cfRule>
    <cfRule type="cellIs" dxfId="4956" priority="6405" operator="equal">
      <formula>"c"</formula>
    </cfRule>
    <cfRule type="cellIs" dxfId="4955" priority="6406" operator="equal">
      <formula>"ca"</formula>
    </cfRule>
    <cfRule type="cellIs" dxfId="4954" priority="6407" operator="equal">
      <formula>"r"</formula>
    </cfRule>
    <cfRule type="cellIs" dxfId="4953" priority="6408" operator="equal">
      <formula>"s"</formula>
    </cfRule>
  </conditionalFormatting>
  <conditionalFormatting sqref="AG12:AK12">
    <cfRule type="cellIs" dxfId="4952" priority="6397" operator="equal">
      <formula>"u"</formula>
    </cfRule>
    <cfRule type="cellIs" dxfId="4951" priority="6398" operator="equal">
      <formula>"pm"</formula>
    </cfRule>
    <cfRule type="cellIs" dxfId="4950" priority="6399" operator="equal">
      <formula>"c"</formula>
    </cfRule>
    <cfRule type="cellIs" dxfId="4949" priority="6400" operator="equal">
      <formula>"ca"</formula>
    </cfRule>
    <cfRule type="cellIs" dxfId="4948" priority="6401" operator="equal">
      <formula>"r"</formula>
    </cfRule>
    <cfRule type="cellIs" dxfId="4947" priority="6402" operator="equal">
      <formula>"s"</formula>
    </cfRule>
  </conditionalFormatting>
  <conditionalFormatting sqref="AK12">
    <cfRule type="cellIs" dxfId="4946" priority="6391" operator="equal">
      <formula>"u"</formula>
    </cfRule>
    <cfRule type="cellIs" dxfId="4945" priority="6392" operator="equal">
      <formula>"pm"</formula>
    </cfRule>
    <cfRule type="cellIs" dxfId="4944" priority="6393" operator="equal">
      <formula>"c"</formula>
    </cfRule>
    <cfRule type="cellIs" dxfId="4943" priority="6394" operator="equal">
      <formula>"ca"</formula>
    </cfRule>
    <cfRule type="cellIs" dxfId="4942" priority="6395" operator="equal">
      <formula>"r"</formula>
    </cfRule>
    <cfRule type="cellIs" dxfId="4941" priority="6396" operator="equal">
      <formula>"s"</formula>
    </cfRule>
  </conditionalFormatting>
  <conditionalFormatting sqref="AD12">
    <cfRule type="cellIs" dxfId="4940" priority="6385" operator="equal">
      <formula>"u"</formula>
    </cfRule>
    <cfRule type="cellIs" dxfId="4939" priority="6386" operator="equal">
      <formula>"pm"</formula>
    </cfRule>
    <cfRule type="cellIs" dxfId="4938" priority="6387" operator="equal">
      <formula>"c"</formula>
    </cfRule>
    <cfRule type="cellIs" dxfId="4937" priority="6388" operator="equal">
      <formula>"ca"</formula>
    </cfRule>
    <cfRule type="cellIs" dxfId="4936" priority="6389" operator="equal">
      <formula>"r"</formula>
    </cfRule>
    <cfRule type="cellIs" dxfId="4935" priority="6390" operator="equal">
      <formula>"s"</formula>
    </cfRule>
  </conditionalFormatting>
  <conditionalFormatting sqref="AE12:AF12">
    <cfRule type="cellIs" dxfId="4934" priority="6379" operator="equal">
      <formula>"u"</formula>
    </cfRule>
    <cfRule type="cellIs" dxfId="4933" priority="6380" operator="equal">
      <formula>"pm"</formula>
    </cfRule>
    <cfRule type="cellIs" dxfId="4932" priority="6381" operator="equal">
      <formula>"c"</formula>
    </cfRule>
    <cfRule type="cellIs" dxfId="4931" priority="6382" operator="equal">
      <formula>"ca"</formula>
    </cfRule>
    <cfRule type="cellIs" dxfId="4930" priority="6383" operator="equal">
      <formula>"r"</formula>
    </cfRule>
    <cfRule type="cellIs" dxfId="4929" priority="6384" operator="equal">
      <formula>"s"</formula>
    </cfRule>
  </conditionalFormatting>
  <conditionalFormatting sqref="AL12">
    <cfRule type="cellIs" dxfId="4928" priority="6373" operator="equal">
      <formula>"u"</formula>
    </cfRule>
    <cfRule type="cellIs" dxfId="4927" priority="6374" operator="equal">
      <formula>"pm"</formula>
    </cfRule>
    <cfRule type="cellIs" dxfId="4926" priority="6375" operator="equal">
      <formula>"c"</formula>
    </cfRule>
    <cfRule type="cellIs" dxfId="4925" priority="6376" operator="equal">
      <formula>"ca"</formula>
    </cfRule>
    <cfRule type="cellIs" dxfId="4924" priority="6377" operator="equal">
      <formula>"r"</formula>
    </cfRule>
    <cfRule type="cellIs" dxfId="4923" priority="6378" operator="equal">
      <formula>"s"</formula>
    </cfRule>
  </conditionalFormatting>
  <conditionalFormatting sqref="AM12">
    <cfRule type="cellIs" dxfId="4922" priority="6367" operator="equal">
      <formula>"u"</formula>
    </cfRule>
    <cfRule type="cellIs" dxfId="4921" priority="6368" operator="equal">
      <formula>"pm"</formula>
    </cfRule>
    <cfRule type="cellIs" dxfId="4920" priority="6369" operator="equal">
      <formula>"c"</formula>
    </cfRule>
    <cfRule type="cellIs" dxfId="4919" priority="6370" operator="equal">
      <formula>"ca"</formula>
    </cfRule>
    <cfRule type="cellIs" dxfId="4918" priority="6371" operator="equal">
      <formula>"r"</formula>
    </cfRule>
    <cfRule type="cellIs" dxfId="4917" priority="6372" operator="equal">
      <formula>"s"</formula>
    </cfRule>
  </conditionalFormatting>
  <conditionalFormatting sqref="AM12">
    <cfRule type="cellIs" dxfId="4916" priority="6361" operator="equal">
      <formula>"u"</formula>
    </cfRule>
    <cfRule type="cellIs" dxfId="4915" priority="6362" operator="equal">
      <formula>"pm"</formula>
    </cfRule>
    <cfRule type="cellIs" dxfId="4914" priority="6363" operator="equal">
      <formula>"c"</formula>
    </cfRule>
    <cfRule type="cellIs" dxfId="4913" priority="6364" operator="equal">
      <formula>"ca"</formula>
    </cfRule>
    <cfRule type="cellIs" dxfId="4912" priority="6365" operator="equal">
      <formula>"r"</formula>
    </cfRule>
    <cfRule type="cellIs" dxfId="4911" priority="6366" operator="equal">
      <formula>"s"</formula>
    </cfRule>
  </conditionalFormatting>
  <conditionalFormatting sqref="AN12">
    <cfRule type="cellIs" dxfId="4910" priority="6355" operator="equal">
      <formula>"u"</formula>
    </cfRule>
    <cfRule type="cellIs" dxfId="4909" priority="6356" operator="equal">
      <formula>"pm"</formula>
    </cfRule>
    <cfRule type="cellIs" dxfId="4908" priority="6357" operator="equal">
      <formula>"c"</formula>
    </cfRule>
    <cfRule type="cellIs" dxfId="4907" priority="6358" operator="equal">
      <formula>"ca"</formula>
    </cfRule>
    <cfRule type="cellIs" dxfId="4906" priority="6359" operator="equal">
      <formula>"r"</formula>
    </cfRule>
    <cfRule type="cellIs" dxfId="4905" priority="6360" operator="equal">
      <formula>"s"</formula>
    </cfRule>
  </conditionalFormatting>
  <conditionalFormatting sqref="AO12">
    <cfRule type="cellIs" dxfId="4904" priority="6349" operator="equal">
      <formula>"u"</formula>
    </cfRule>
    <cfRule type="cellIs" dxfId="4903" priority="6350" operator="equal">
      <formula>"pm"</formula>
    </cfRule>
    <cfRule type="cellIs" dxfId="4902" priority="6351" operator="equal">
      <formula>"c"</formula>
    </cfRule>
    <cfRule type="cellIs" dxfId="4901" priority="6352" operator="equal">
      <formula>"ca"</formula>
    </cfRule>
    <cfRule type="cellIs" dxfId="4900" priority="6353" operator="equal">
      <formula>"r"</formula>
    </cfRule>
    <cfRule type="cellIs" dxfId="4899" priority="6354" operator="equal">
      <formula>"s"</formula>
    </cfRule>
  </conditionalFormatting>
  <conditionalFormatting sqref="AP12">
    <cfRule type="cellIs" dxfId="4898" priority="6343" operator="equal">
      <formula>"u"</formula>
    </cfRule>
    <cfRule type="cellIs" dxfId="4897" priority="6344" operator="equal">
      <formula>"pm"</formula>
    </cfRule>
    <cfRule type="cellIs" dxfId="4896" priority="6345" operator="equal">
      <formula>"c"</formula>
    </cfRule>
    <cfRule type="cellIs" dxfId="4895" priority="6346" operator="equal">
      <formula>"ca"</formula>
    </cfRule>
    <cfRule type="cellIs" dxfId="4894" priority="6347" operator="equal">
      <formula>"r"</formula>
    </cfRule>
    <cfRule type="cellIs" dxfId="4893" priority="6348" operator="equal">
      <formula>"s"</formula>
    </cfRule>
  </conditionalFormatting>
  <conditionalFormatting sqref="AQ12">
    <cfRule type="cellIs" dxfId="4892" priority="6337" operator="equal">
      <formula>"u"</formula>
    </cfRule>
    <cfRule type="cellIs" dxfId="4891" priority="6338" operator="equal">
      <formula>"pm"</formula>
    </cfRule>
    <cfRule type="cellIs" dxfId="4890" priority="6339" operator="equal">
      <formula>"c"</formula>
    </cfRule>
    <cfRule type="cellIs" dxfId="4889" priority="6340" operator="equal">
      <formula>"ca"</formula>
    </cfRule>
    <cfRule type="cellIs" dxfId="4888" priority="6341" operator="equal">
      <formula>"r"</formula>
    </cfRule>
    <cfRule type="cellIs" dxfId="4887" priority="6342" operator="equal">
      <formula>"s"</formula>
    </cfRule>
  </conditionalFormatting>
  <conditionalFormatting sqref="AQ12">
    <cfRule type="cellIs" dxfId="4886" priority="6331" operator="equal">
      <formula>"u"</formula>
    </cfRule>
    <cfRule type="cellIs" dxfId="4885" priority="6332" operator="equal">
      <formula>"pm"</formula>
    </cfRule>
    <cfRule type="cellIs" dxfId="4884" priority="6333" operator="equal">
      <formula>"c"</formula>
    </cfRule>
    <cfRule type="cellIs" dxfId="4883" priority="6334" operator="equal">
      <formula>"ca"</formula>
    </cfRule>
    <cfRule type="cellIs" dxfId="4882" priority="6335" operator="equal">
      <formula>"r"</formula>
    </cfRule>
    <cfRule type="cellIs" dxfId="4881" priority="6336" operator="equal">
      <formula>"s"</formula>
    </cfRule>
  </conditionalFormatting>
  <conditionalFormatting sqref="AR12">
    <cfRule type="cellIs" dxfId="4880" priority="6325" operator="equal">
      <formula>"u"</formula>
    </cfRule>
    <cfRule type="cellIs" dxfId="4879" priority="6326" operator="equal">
      <formula>"pm"</formula>
    </cfRule>
    <cfRule type="cellIs" dxfId="4878" priority="6327" operator="equal">
      <formula>"c"</formula>
    </cfRule>
    <cfRule type="cellIs" dxfId="4877" priority="6328" operator="equal">
      <formula>"ca"</formula>
    </cfRule>
    <cfRule type="cellIs" dxfId="4876" priority="6329" operator="equal">
      <formula>"r"</formula>
    </cfRule>
    <cfRule type="cellIs" dxfId="4875" priority="6330" operator="equal">
      <formula>"s"</formula>
    </cfRule>
  </conditionalFormatting>
  <conditionalFormatting sqref="AS12">
    <cfRule type="cellIs" dxfId="4874" priority="6319" operator="equal">
      <formula>"u"</formula>
    </cfRule>
    <cfRule type="cellIs" dxfId="4873" priority="6320" operator="equal">
      <formula>"pm"</formula>
    </cfRule>
    <cfRule type="cellIs" dxfId="4872" priority="6321" operator="equal">
      <formula>"c"</formula>
    </cfRule>
    <cfRule type="cellIs" dxfId="4871" priority="6322" operator="equal">
      <formula>"ca"</formula>
    </cfRule>
    <cfRule type="cellIs" dxfId="4870" priority="6323" operator="equal">
      <formula>"r"</formula>
    </cfRule>
    <cfRule type="cellIs" dxfId="4869" priority="6324" operator="equal">
      <formula>"s"</formula>
    </cfRule>
  </conditionalFormatting>
  <conditionalFormatting sqref="AD13:AE13">
    <cfRule type="cellIs" dxfId="4868" priority="6313" operator="equal">
      <formula>"u"</formula>
    </cfRule>
    <cfRule type="cellIs" dxfId="4867" priority="6314" operator="equal">
      <formula>"pm"</formula>
    </cfRule>
    <cfRule type="cellIs" dxfId="4866" priority="6315" operator="equal">
      <formula>"c"</formula>
    </cfRule>
    <cfRule type="cellIs" dxfId="4865" priority="6316" operator="equal">
      <formula>"ca"</formula>
    </cfRule>
    <cfRule type="cellIs" dxfId="4864" priority="6317" operator="equal">
      <formula>"r"</formula>
    </cfRule>
    <cfRule type="cellIs" dxfId="4863" priority="6318" operator="equal">
      <formula>"s"</formula>
    </cfRule>
  </conditionalFormatting>
  <conditionalFormatting sqref="AF13:AI13">
    <cfRule type="cellIs" dxfId="4862" priority="6307" operator="equal">
      <formula>"u"</formula>
    </cfRule>
    <cfRule type="cellIs" dxfId="4861" priority="6308" operator="equal">
      <formula>"pm"</formula>
    </cfRule>
    <cfRule type="cellIs" dxfId="4860" priority="6309" operator="equal">
      <formula>"c"</formula>
    </cfRule>
    <cfRule type="cellIs" dxfId="4859" priority="6310" operator="equal">
      <formula>"ca"</formula>
    </cfRule>
    <cfRule type="cellIs" dxfId="4858" priority="6311" operator="equal">
      <formula>"r"</formula>
    </cfRule>
    <cfRule type="cellIs" dxfId="4857" priority="6312" operator="equal">
      <formula>"s"</formula>
    </cfRule>
  </conditionalFormatting>
  <conditionalFormatting sqref="AJ13:AK13">
    <cfRule type="cellIs" dxfId="4856" priority="6289" operator="equal">
      <formula>"u"</formula>
    </cfRule>
    <cfRule type="cellIs" dxfId="4855" priority="6290" operator="equal">
      <formula>"pm"</formula>
    </cfRule>
    <cfRule type="cellIs" dxfId="4854" priority="6291" operator="equal">
      <formula>"c"</formula>
    </cfRule>
    <cfRule type="cellIs" dxfId="4853" priority="6292" operator="equal">
      <formula>"ca"</formula>
    </cfRule>
    <cfRule type="cellIs" dxfId="4852" priority="6293" operator="equal">
      <formula>"r"</formula>
    </cfRule>
    <cfRule type="cellIs" dxfId="4851" priority="6294" operator="equal">
      <formula>"s"</formula>
    </cfRule>
  </conditionalFormatting>
  <conditionalFormatting sqref="AT14:AU14">
    <cfRule type="cellIs" dxfId="4850" priority="6163" operator="equal">
      <formula>"u"</formula>
    </cfRule>
    <cfRule type="cellIs" dxfId="4849" priority="6164" operator="equal">
      <formula>"pm"</formula>
    </cfRule>
    <cfRule type="cellIs" dxfId="4848" priority="6165" operator="equal">
      <formula>"c"</formula>
    </cfRule>
    <cfRule type="cellIs" dxfId="4847" priority="6166" operator="equal">
      <formula>"ca"</formula>
    </cfRule>
    <cfRule type="cellIs" dxfId="4846" priority="6167" operator="equal">
      <formula>"r"</formula>
    </cfRule>
    <cfRule type="cellIs" dxfId="4845" priority="6168" operator="equal">
      <formula>"s"</formula>
    </cfRule>
  </conditionalFormatting>
  <conditionalFormatting sqref="AV14:AY14">
    <cfRule type="cellIs" dxfId="4844" priority="6157" operator="equal">
      <formula>"u"</formula>
    </cfRule>
    <cfRule type="cellIs" dxfId="4843" priority="6158" operator="equal">
      <formula>"pm"</formula>
    </cfRule>
    <cfRule type="cellIs" dxfId="4842" priority="6159" operator="equal">
      <formula>"c"</formula>
    </cfRule>
    <cfRule type="cellIs" dxfId="4841" priority="6160" operator="equal">
      <formula>"ca"</formula>
    </cfRule>
    <cfRule type="cellIs" dxfId="4840" priority="6161" operator="equal">
      <formula>"r"</formula>
    </cfRule>
    <cfRule type="cellIs" dxfId="4839" priority="6162" operator="equal">
      <formula>"s"</formula>
    </cfRule>
  </conditionalFormatting>
  <conditionalFormatting sqref="BB14:BD14">
    <cfRule type="cellIs" dxfId="4838" priority="6151" operator="equal">
      <formula>"u"</formula>
    </cfRule>
    <cfRule type="cellIs" dxfId="4837" priority="6152" operator="equal">
      <formula>"pm"</formula>
    </cfRule>
    <cfRule type="cellIs" dxfId="4836" priority="6153" operator="equal">
      <formula>"c"</formula>
    </cfRule>
    <cfRule type="cellIs" dxfId="4835" priority="6154" operator="equal">
      <formula>"ca"</formula>
    </cfRule>
    <cfRule type="cellIs" dxfId="4834" priority="6155" operator="equal">
      <formula>"r"</formula>
    </cfRule>
    <cfRule type="cellIs" dxfId="4833" priority="6156" operator="equal">
      <formula>"s"</formula>
    </cfRule>
  </conditionalFormatting>
  <conditionalFormatting sqref="BD14:BE14">
    <cfRule type="cellIs" dxfId="4832" priority="6145" operator="equal">
      <formula>"u"</formula>
    </cfRule>
    <cfRule type="cellIs" dxfId="4831" priority="6146" operator="equal">
      <formula>"pm"</formula>
    </cfRule>
    <cfRule type="cellIs" dxfId="4830" priority="6147" operator="equal">
      <formula>"c"</formula>
    </cfRule>
    <cfRule type="cellIs" dxfId="4829" priority="6148" operator="equal">
      <formula>"ca"</formula>
    </cfRule>
    <cfRule type="cellIs" dxfId="4828" priority="6149" operator="equal">
      <formula>"r"</formula>
    </cfRule>
    <cfRule type="cellIs" dxfId="4827" priority="6150" operator="equal">
      <formula>"s"</formula>
    </cfRule>
  </conditionalFormatting>
  <conditionalFormatting sqref="AZ14:BA14">
    <cfRule type="cellIs" dxfId="4826" priority="6139" operator="equal">
      <formula>"u"</formula>
    </cfRule>
    <cfRule type="cellIs" dxfId="4825" priority="6140" operator="equal">
      <formula>"pm"</formula>
    </cfRule>
    <cfRule type="cellIs" dxfId="4824" priority="6141" operator="equal">
      <formula>"c"</formula>
    </cfRule>
    <cfRule type="cellIs" dxfId="4823" priority="6142" operator="equal">
      <formula>"ca"</formula>
    </cfRule>
    <cfRule type="cellIs" dxfId="4822" priority="6143" operator="equal">
      <formula>"r"</formula>
    </cfRule>
    <cfRule type="cellIs" dxfId="4821" priority="6144" operator="equal">
      <formula>"s"</formula>
    </cfRule>
  </conditionalFormatting>
  <conditionalFormatting sqref="BF14:BG14">
    <cfRule type="cellIs" dxfId="4820" priority="6133" operator="equal">
      <formula>"u"</formula>
    </cfRule>
    <cfRule type="cellIs" dxfId="4819" priority="6134" operator="equal">
      <formula>"pm"</formula>
    </cfRule>
    <cfRule type="cellIs" dxfId="4818" priority="6135" operator="equal">
      <formula>"c"</formula>
    </cfRule>
    <cfRule type="cellIs" dxfId="4817" priority="6136" operator="equal">
      <formula>"ca"</formula>
    </cfRule>
    <cfRule type="cellIs" dxfId="4816" priority="6137" operator="equal">
      <formula>"r"</formula>
    </cfRule>
    <cfRule type="cellIs" dxfId="4815" priority="6138" operator="equal">
      <formula>"s"</formula>
    </cfRule>
  </conditionalFormatting>
  <conditionalFormatting sqref="BH14">
    <cfRule type="cellIs" dxfId="4814" priority="6127" operator="equal">
      <formula>"u"</formula>
    </cfRule>
    <cfRule type="cellIs" dxfId="4813" priority="6128" operator="equal">
      <formula>"pm"</formula>
    </cfRule>
    <cfRule type="cellIs" dxfId="4812" priority="6129" operator="equal">
      <formula>"c"</formula>
    </cfRule>
    <cfRule type="cellIs" dxfId="4811" priority="6130" operator="equal">
      <formula>"ca"</formula>
    </cfRule>
    <cfRule type="cellIs" dxfId="4810" priority="6131" operator="equal">
      <formula>"r"</formula>
    </cfRule>
    <cfRule type="cellIs" dxfId="4809" priority="6132" operator="equal">
      <formula>"s"</formula>
    </cfRule>
  </conditionalFormatting>
  <conditionalFormatting sqref="BI14">
    <cfRule type="cellIs" dxfId="4808" priority="6121" operator="equal">
      <formula>"u"</formula>
    </cfRule>
    <cfRule type="cellIs" dxfId="4807" priority="6122" operator="equal">
      <formula>"pm"</formula>
    </cfRule>
    <cfRule type="cellIs" dxfId="4806" priority="6123" operator="equal">
      <formula>"c"</formula>
    </cfRule>
    <cfRule type="cellIs" dxfId="4805" priority="6124" operator="equal">
      <formula>"ca"</formula>
    </cfRule>
    <cfRule type="cellIs" dxfId="4804" priority="6125" operator="equal">
      <formula>"r"</formula>
    </cfRule>
    <cfRule type="cellIs" dxfId="4803" priority="6126" operator="equal">
      <formula>"s"</formula>
    </cfRule>
  </conditionalFormatting>
  <conditionalFormatting sqref="BJ14:BK14">
    <cfRule type="cellIs" dxfId="4802" priority="6115" operator="equal">
      <formula>"u"</formula>
    </cfRule>
    <cfRule type="cellIs" dxfId="4801" priority="6116" operator="equal">
      <formula>"pm"</formula>
    </cfRule>
    <cfRule type="cellIs" dxfId="4800" priority="6117" operator="equal">
      <formula>"c"</formula>
    </cfRule>
    <cfRule type="cellIs" dxfId="4799" priority="6118" operator="equal">
      <formula>"ca"</formula>
    </cfRule>
    <cfRule type="cellIs" dxfId="4798" priority="6119" operator="equal">
      <formula>"r"</formula>
    </cfRule>
    <cfRule type="cellIs" dxfId="4797" priority="6120" operator="equal">
      <formula>"s"</formula>
    </cfRule>
  </conditionalFormatting>
  <conditionalFormatting sqref="BQ14">
    <cfRule type="cellIs" dxfId="4796" priority="6097" operator="equal">
      <formula>"u"</formula>
    </cfRule>
    <cfRule type="cellIs" dxfId="4795" priority="6098" operator="equal">
      <formula>"pm"</formula>
    </cfRule>
    <cfRule type="cellIs" dxfId="4794" priority="6099" operator="equal">
      <formula>"c"</formula>
    </cfRule>
    <cfRule type="cellIs" dxfId="4793" priority="6100" operator="equal">
      <formula>"ca"</formula>
    </cfRule>
    <cfRule type="cellIs" dxfId="4792" priority="6101" operator="equal">
      <formula>"r"</formula>
    </cfRule>
    <cfRule type="cellIs" dxfId="4791" priority="6102" operator="equal">
      <formula>"s"</formula>
    </cfRule>
  </conditionalFormatting>
  <conditionalFormatting sqref="BQ14">
    <cfRule type="cellIs" dxfId="4790" priority="6091" operator="equal">
      <formula>"u"</formula>
    </cfRule>
    <cfRule type="cellIs" dxfId="4789" priority="6092" operator="equal">
      <formula>"pm"</formula>
    </cfRule>
    <cfRule type="cellIs" dxfId="4788" priority="6093" operator="equal">
      <formula>"c"</formula>
    </cfRule>
    <cfRule type="cellIs" dxfId="4787" priority="6094" operator="equal">
      <formula>"ca"</formula>
    </cfRule>
    <cfRule type="cellIs" dxfId="4786" priority="6095" operator="equal">
      <formula>"r"</formula>
    </cfRule>
    <cfRule type="cellIs" dxfId="4785" priority="6096" operator="equal">
      <formula>"s"</formula>
    </cfRule>
  </conditionalFormatting>
  <conditionalFormatting sqref="BJ14">
    <cfRule type="cellIs" dxfId="4784" priority="6085" operator="equal">
      <formula>"u"</formula>
    </cfRule>
    <cfRule type="cellIs" dxfId="4783" priority="6086" operator="equal">
      <formula>"pm"</formula>
    </cfRule>
    <cfRule type="cellIs" dxfId="4782" priority="6087" operator="equal">
      <formula>"c"</formula>
    </cfRule>
    <cfRule type="cellIs" dxfId="4781" priority="6088" operator="equal">
      <formula>"ca"</formula>
    </cfRule>
    <cfRule type="cellIs" dxfId="4780" priority="6089" operator="equal">
      <formula>"r"</formula>
    </cfRule>
    <cfRule type="cellIs" dxfId="4779" priority="6090" operator="equal">
      <formula>"s"</formula>
    </cfRule>
  </conditionalFormatting>
  <conditionalFormatting sqref="BK14">
    <cfRule type="cellIs" dxfId="4778" priority="6079" operator="equal">
      <formula>"u"</formula>
    </cfRule>
    <cfRule type="cellIs" dxfId="4777" priority="6080" operator="equal">
      <formula>"pm"</formula>
    </cfRule>
    <cfRule type="cellIs" dxfId="4776" priority="6081" operator="equal">
      <formula>"c"</formula>
    </cfRule>
    <cfRule type="cellIs" dxfId="4775" priority="6082" operator="equal">
      <formula>"ca"</formula>
    </cfRule>
    <cfRule type="cellIs" dxfId="4774" priority="6083" operator="equal">
      <formula>"r"</formula>
    </cfRule>
    <cfRule type="cellIs" dxfId="4773" priority="6084" operator="equal">
      <formula>"s"</formula>
    </cfRule>
  </conditionalFormatting>
  <conditionalFormatting sqref="BR14">
    <cfRule type="cellIs" dxfId="4772" priority="6073" operator="equal">
      <formula>"u"</formula>
    </cfRule>
    <cfRule type="cellIs" dxfId="4771" priority="6074" operator="equal">
      <formula>"pm"</formula>
    </cfRule>
    <cfRule type="cellIs" dxfId="4770" priority="6075" operator="equal">
      <formula>"c"</formula>
    </cfRule>
    <cfRule type="cellIs" dxfId="4769" priority="6076" operator="equal">
      <formula>"ca"</formula>
    </cfRule>
    <cfRule type="cellIs" dxfId="4768" priority="6077" operator="equal">
      <formula>"r"</formula>
    </cfRule>
    <cfRule type="cellIs" dxfId="4767" priority="6078" operator="equal">
      <formula>"s"</formula>
    </cfRule>
  </conditionalFormatting>
  <conditionalFormatting sqref="BS14">
    <cfRule type="cellIs" dxfId="4766" priority="6067" operator="equal">
      <formula>"u"</formula>
    </cfRule>
    <cfRule type="cellIs" dxfId="4765" priority="6068" operator="equal">
      <formula>"pm"</formula>
    </cfRule>
    <cfRule type="cellIs" dxfId="4764" priority="6069" operator="equal">
      <formula>"c"</formula>
    </cfRule>
    <cfRule type="cellIs" dxfId="4763" priority="6070" operator="equal">
      <formula>"ca"</formula>
    </cfRule>
    <cfRule type="cellIs" dxfId="4762" priority="6071" operator="equal">
      <formula>"r"</formula>
    </cfRule>
    <cfRule type="cellIs" dxfId="4761" priority="6072" operator="equal">
      <formula>"s"</formula>
    </cfRule>
  </conditionalFormatting>
  <conditionalFormatting sqref="BS14">
    <cfRule type="cellIs" dxfId="4760" priority="6061" operator="equal">
      <formula>"u"</formula>
    </cfRule>
    <cfRule type="cellIs" dxfId="4759" priority="6062" operator="equal">
      <formula>"pm"</formula>
    </cfRule>
    <cfRule type="cellIs" dxfId="4758" priority="6063" operator="equal">
      <formula>"c"</formula>
    </cfRule>
    <cfRule type="cellIs" dxfId="4757" priority="6064" operator="equal">
      <formula>"ca"</formula>
    </cfRule>
    <cfRule type="cellIs" dxfId="4756" priority="6065" operator="equal">
      <formula>"r"</formula>
    </cfRule>
    <cfRule type="cellIs" dxfId="4755" priority="6066" operator="equal">
      <formula>"s"</formula>
    </cfRule>
  </conditionalFormatting>
  <conditionalFormatting sqref="BJ12:BK12">
    <cfRule type="cellIs" dxfId="4754" priority="6013" operator="equal">
      <formula>"u"</formula>
    </cfRule>
    <cfRule type="cellIs" dxfId="4753" priority="6014" operator="equal">
      <formula>"pm"</formula>
    </cfRule>
    <cfRule type="cellIs" dxfId="4752" priority="6015" operator="equal">
      <formula>"c"</formula>
    </cfRule>
    <cfRule type="cellIs" dxfId="4751" priority="6016" operator="equal">
      <formula>"ca"</formula>
    </cfRule>
    <cfRule type="cellIs" dxfId="4750" priority="6017" operator="equal">
      <formula>"r"</formula>
    </cfRule>
    <cfRule type="cellIs" dxfId="4749" priority="6018" operator="equal">
      <formula>"s"</formula>
    </cfRule>
  </conditionalFormatting>
  <conditionalFormatting sqref="BL12:BO12">
    <cfRule type="cellIs" dxfId="4748" priority="6007" operator="equal">
      <formula>"u"</formula>
    </cfRule>
    <cfRule type="cellIs" dxfId="4747" priority="6008" operator="equal">
      <formula>"pm"</formula>
    </cfRule>
    <cfRule type="cellIs" dxfId="4746" priority="6009" operator="equal">
      <formula>"c"</formula>
    </cfRule>
    <cfRule type="cellIs" dxfId="4745" priority="6010" operator="equal">
      <formula>"ca"</formula>
    </cfRule>
    <cfRule type="cellIs" dxfId="4744" priority="6011" operator="equal">
      <formula>"r"</formula>
    </cfRule>
    <cfRule type="cellIs" dxfId="4743" priority="6012" operator="equal">
      <formula>"s"</formula>
    </cfRule>
  </conditionalFormatting>
  <conditionalFormatting sqref="BR12:BT12">
    <cfRule type="cellIs" dxfId="4742" priority="6001" operator="equal">
      <formula>"u"</formula>
    </cfRule>
    <cfRule type="cellIs" dxfId="4741" priority="6002" operator="equal">
      <formula>"pm"</formula>
    </cfRule>
    <cfRule type="cellIs" dxfId="4740" priority="6003" operator="equal">
      <formula>"c"</formula>
    </cfRule>
    <cfRule type="cellIs" dxfId="4739" priority="6004" operator="equal">
      <formula>"ca"</formula>
    </cfRule>
    <cfRule type="cellIs" dxfId="4738" priority="6005" operator="equal">
      <formula>"r"</formula>
    </cfRule>
    <cfRule type="cellIs" dxfId="4737" priority="6006" operator="equal">
      <formula>"s"</formula>
    </cfRule>
  </conditionalFormatting>
  <conditionalFormatting sqref="BT12:BU12">
    <cfRule type="cellIs" dxfId="4736" priority="5995" operator="equal">
      <formula>"u"</formula>
    </cfRule>
    <cfRule type="cellIs" dxfId="4735" priority="5996" operator="equal">
      <formula>"pm"</formula>
    </cfRule>
    <cfRule type="cellIs" dxfId="4734" priority="5997" operator="equal">
      <formula>"c"</formula>
    </cfRule>
    <cfRule type="cellIs" dxfId="4733" priority="5998" operator="equal">
      <formula>"ca"</formula>
    </cfRule>
    <cfRule type="cellIs" dxfId="4732" priority="5999" operator="equal">
      <formula>"r"</formula>
    </cfRule>
    <cfRule type="cellIs" dxfId="4731" priority="6000" operator="equal">
      <formula>"s"</formula>
    </cfRule>
  </conditionalFormatting>
  <conditionalFormatting sqref="BP12:BQ12">
    <cfRule type="cellIs" dxfId="4730" priority="5989" operator="equal">
      <formula>"u"</formula>
    </cfRule>
    <cfRule type="cellIs" dxfId="4729" priority="5990" operator="equal">
      <formula>"pm"</formula>
    </cfRule>
    <cfRule type="cellIs" dxfId="4728" priority="5991" operator="equal">
      <formula>"c"</formula>
    </cfRule>
    <cfRule type="cellIs" dxfId="4727" priority="5992" operator="equal">
      <formula>"ca"</formula>
    </cfRule>
    <cfRule type="cellIs" dxfId="4726" priority="5993" operator="equal">
      <formula>"r"</formula>
    </cfRule>
    <cfRule type="cellIs" dxfId="4725" priority="5994" operator="equal">
      <formula>"s"</formula>
    </cfRule>
  </conditionalFormatting>
  <conditionalFormatting sqref="BV12:BW12">
    <cfRule type="cellIs" dxfId="4724" priority="5983" operator="equal">
      <formula>"u"</formula>
    </cfRule>
    <cfRule type="cellIs" dxfId="4723" priority="5984" operator="equal">
      <formula>"pm"</formula>
    </cfRule>
    <cfRule type="cellIs" dxfId="4722" priority="5985" operator="equal">
      <formula>"c"</formula>
    </cfRule>
    <cfRule type="cellIs" dxfId="4721" priority="5986" operator="equal">
      <formula>"ca"</formula>
    </cfRule>
    <cfRule type="cellIs" dxfId="4720" priority="5987" operator="equal">
      <formula>"r"</formula>
    </cfRule>
    <cfRule type="cellIs" dxfId="4719" priority="5988" operator="equal">
      <formula>"s"</formula>
    </cfRule>
  </conditionalFormatting>
  <conditionalFormatting sqref="BX12">
    <cfRule type="cellIs" dxfId="4718" priority="5977" operator="equal">
      <formula>"u"</formula>
    </cfRule>
    <cfRule type="cellIs" dxfId="4717" priority="5978" operator="equal">
      <formula>"pm"</formula>
    </cfRule>
    <cfRule type="cellIs" dxfId="4716" priority="5979" operator="equal">
      <formula>"c"</formula>
    </cfRule>
    <cfRule type="cellIs" dxfId="4715" priority="5980" operator="equal">
      <formula>"ca"</formula>
    </cfRule>
    <cfRule type="cellIs" dxfId="4714" priority="5981" operator="equal">
      <formula>"r"</formula>
    </cfRule>
    <cfRule type="cellIs" dxfId="4713" priority="5982" operator="equal">
      <formula>"s"</formula>
    </cfRule>
  </conditionalFormatting>
  <conditionalFormatting sqref="BY12">
    <cfRule type="cellIs" dxfId="4712" priority="5971" operator="equal">
      <formula>"u"</formula>
    </cfRule>
    <cfRule type="cellIs" dxfId="4711" priority="5972" operator="equal">
      <formula>"pm"</formula>
    </cfRule>
    <cfRule type="cellIs" dxfId="4710" priority="5973" operator="equal">
      <formula>"c"</formula>
    </cfRule>
    <cfRule type="cellIs" dxfId="4709" priority="5974" operator="equal">
      <formula>"ca"</formula>
    </cfRule>
    <cfRule type="cellIs" dxfId="4708" priority="5975" operator="equal">
      <formula>"r"</formula>
    </cfRule>
    <cfRule type="cellIs" dxfId="4707" priority="5976" operator="equal">
      <formula>"s"</formula>
    </cfRule>
  </conditionalFormatting>
  <conditionalFormatting sqref="BZ12:CA12">
    <cfRule type="cellIs" dxfId="4706" priority="5965" operator="equal">
      <formula>"u"</formula>
    </cfRule>
    <cfRule type="cellIs" dxfId="4705" priority="5966" operator="equal">
      <formula>"pm"</formula>
    </cfRule>
    <cfRule type="cellIs" dxfId="4704" priority="5967" operator="equal">
      <formula>"c"</formula>
    </cfRule>
    <cfRule type="cellIs" dxfId="4703" priority="5968" operator="equal">
      <formula>"ca"</formula>
    </cfRule>
    <cfRule type="cellIs" dxfId="4702" priority="5969" operator="equal">
      <formula>"r"</formula>
    </cfRule>
    <cfRule type="cellIs" dxfId="4701" priority="5970" operator="equal">
      <formula>"s"</formula>
    </cfRule>
  </conditionalFormatting>
  <conditionalFormatting sqref="CB12:CC12">
    <cfRule type="cellIs" dxfId="4700" priority="5959" operator="equal">
      <formula>"u"</formula>
    </cfRule>
    <cfRule type="cellIs" dxfId="4699" priority="5960" operator="equal">
      <formula>"pm"</formula>
    </cfRule>
    <cfRule type="cellIs" dxfId="4698" priority="5961" operator="equal">
      <formula>"c"</formula>
    </cfRule>
    <cfRule type="cellIs" dxfId="4697" priority="5962" operator="equal">
      <formula>"ca"</formula>
    </cfRule>
    <cfRule type="cellIs" dxfId="4696" priority="5963" operator="equal">
      <formula>"r"</formula>
    </cfRule>
    <cfRule type="cellIs" dxfId="4695" priority="5964" operator="equal">
      <formula>"s"</formula>
    </cfRule>
  </conditionalFormatting>
  <conditionalFormatting sqref="CD12:CE12">
    <cfRule type="cellIs" dxfId="4694" priority="5953" operator="equal">
      <formula>"u"</formula>
    </cfRule>
    <cfRule type="cellIs" dxfId="4693" priority="5954" operator="equal">
      <formula>"pm"</formula>
    </cfRule>
    <cfRule type="cellIs" dxfId="4692" priority="5955" operator="equal">
      <formula>"c"</formula>
    </cfRule>
    <cfRule type="cellIs" dxfId="4691" priority="5956" operator="equal">
      <formula>"ca"</formula>
    </cfRule>
    <cfRule type="cellIs" dxfId="4690" priority="5957" operator="equal">
      <formula>"r"</formula>
    </cfRule>
    <cfRule type="cellIs" dxfId="4689" priority="5958" operator="equal">
      <formula>"s"</formula>
    </cfRule>
  </conditionalFormatting>
  <conditionalFormatting sqref="CC12:CG12">
    <cfRule type="cellIs" dxfId="4688" priority="5947" operator="equal">
      <formula>"u"</formula>
    </cfRule>
    <cfRule type="cellIs" dxfId="4687" priority="5948" operator="equal">
      <formula>"pm"</formula>
    </cfRule>
    <cfRule type="cellIs" dxfId="4686" priority="5949" operator="equal">
      <formula>"c"</formula>
    </cfRule>
    <cfRule type="cellIs" dxfId="4685" priority="5950" operator="equal">
      <formula>"ca"</formula>
    </cfRule>
    <cfRule type="cellIs" dxfId="4684" priority="5951" operator="equal">
      <formula>"r"</formula>
    </cfRule>
    <cfRule type="cellIs" dxfId="4683" priority="5952" operator="equal">
      <formula>"s"</formula>
    </cfRule>
  </conditionalFormatting>
  <conditionalFormatting sqref="CG12">
    <cfRule type="cellIs" dxfId="4682" priority="5941" operator="equal">
      <formula>"u"</formula>
    </cfRule>
    <cfRule type="cellIs" dxfId="4681" priority="5942" operator="equal">
      <formula>"pm"</formula>
    </cfRule>
    <cfRule type="cellIs" dxfId="4680" priority="5943" operator="equal">
      <formula>"c"</formula>
    </cfRule>
    <cfRule type="cellIs" dxfId="4679" priority="5944" operator="equal">
      <formula>"ca"</formula>
    </cfRule>
    <cfRule type="cellIs" dxfId="4678" priority="5945" operator="equal">
      <formula>"r"</formula>
    </cfRule>
    <cfRule type="cellIs" dxfId="4677" priority="5946" operator="equal">
      <formula>"s"</formula>
    </cfRule>
  </conditionalFormatting>
  <conditionalFormatting sqref="BZ12">
    <cfRule type="cellIs" dxfId="4676" priority="5935" operator="equal">
      <formula>"u"</formula>
    </cfRule>
    <cfRule type="cellIs" dxfId="4675" priority="5936" operator="equal">
      <formula>"pm"</formula>
    </cfRule>
    <cfRule type="cellIs" dxfId="4674" priority="5937" operator="equal">
      <formula>"c"</formula>
    </cfRule>
    <cfRule type="cellIs" dxfId="4673" priority="5938" operator="equal">
      <formula>"ca"</formula>
    </cfRule>
    <cfRule type="cellIs" dxfId="4672" priority="5939" operator="equal">
      <formula>"r"</formula>
    </cfRule>
    <cfRule type="cellIs" dxfId="4671" priority="5940" operator="equal">
      <formula>"s"</formula>
    </cfRule>
  </conditionalFormatting>
  <conditionalFormatting sqref="CA12:CB12">
    <cfRule type="cellIs" dxfId="4670" priority="5929" operator="equal">
      <formula>"u"</formula>
    </cfRule>
    <cfRule type="cellIs" dxfId="4669" priority="5930" operator="equal">
      <formula>"pm"</formula>
    </cfRule>
    <cfRule type="cellIs" dxfId="4668" priority="5931" operator="equal">
      <formula>"c"</formula>
    </cfRule>
    <cfRule type="cellIs" dxfId="4667" priority="5932" operator="equal">
      <formula>"ca"</formula>
    </cfRule>
    <cfRule type="cellIs" dxfId="4666" priority="5933" operator="equal">
      <formula>"r"</formula>
    </cfRule>
    <cfRule type="cellIs" dxfId="4665" priority="5934" operator="equal">
      <formula>"s"</formula>
    </cfRule>
  </conditionalFormatting>
  <conditionalFormatting sqref="CH12">
    <cfRule type="cellIs" dxfId="4664" priority="5923" operator="equal">
      <formula>"u"</formula>
    </cfRule>
    <cfRule type="cellIs" dxfId="4663" priority="5924" operator="equal">
      <formula>"pm"</formula>
    </cfRule>
    <cfRule type="cellIs" dxfId="4662" priority="5925" operator="equal">
      <formula>"c"</formula>
    </cfRule>
    <cfRule type="cellIs" dxfId="4661" priority="5926" operator="equal">
      <formula>"ca"</formula>
    </cfRule>
    <cfRule type="cellIs" dxfId="4660" priority="5927" operator="equal">
      <formula>"r"</formula>
    </cfRule>
    <cfRule type="cellIs" dxfId="4659" priority="5928" operator="equal">
      <formula>"s"</formula>
    </cfRule>
  </conditionalFormatting>
  <conditionalFormatting sqref="CI12">
    <cfRule type="cellIs" dxfId="4658" priority="5917" operator="equal">
      <formula>"u"</formula>
    </cfRule>
    <cfRule type="cellIs" dxfId="4657" priority="5918" operator="equal">
      <formula>"pm"</formula>
    </cfRule>
    <cfRule type="cellIs" dxfId="4656" priority="5919" operator="equal">
      <formula>"c"</formula>
    </cfRule>
    <cfRule type="cellIs" dxfId="4655" priority="5920" operator="equal">
      <formula>"ca"</formula>
    </cfRule>
    <cfRule type="cellIs" dxfId="4654" priority="5921" operator="equal">
      <formula>"r"</formula>
    </cfRule>
    <cfRule type="cellIs" dxfId="4653" priority="5922" operator="equal">
      <formula>"s"</formula>
    </cfRule>
  </conditionalFormatting>
  <conditionalFormatting sqref="CI12">
    <cfRule type="cellIs" dxfId="4652" priority="5911" operator="equal">
      <formula>"u"</formula>
    </cfRule>
    <cfRule type="cellIs" dxfId="4651" priority="5912" operator="equal">
      <formula>"pm"</formula>
    </cfRule>
    <cfRule type="cellIs" dxfId="4650" priority="5913" operator="equal">
      <formula>"c"</formula>
    </cfRule>
    <cfRule type="cellIs" dxfId="4649" priority="5914" operator="equal">
      <formula>"ca"</formula>
    </cfRule>
    <cfRule type="cellIs" dxfId="4648" priority="5915" operator="equal">
      <formula>"r"</formula>
    </cfRule>
    <cfRule type="cellIs" dxfId="4647" priority="5916" operator="equal">
      <formula>"s"</formula>
    </cfRule>
  </conditionalFormatting>
  <conditionalFormatting sqref="CJ12">
    <cfRule type="cellIs" dxfId="4646" priority="5905" operator="equal">
      <formula>"u"</formula>
    </cfRule>
    <cfRule type="cellIs" dxfId="4645" priority="5906" operator="equal">
      <formula>"pm"</formula>
    </cfRule>
    <cfRule type="cellIs" dxfId="4644" priority="5907" operator="equal">
      <formula>"c"</formula>
    </cfRule>
    <cfRule type="cellIs" dxfId="4643" priority="5908" operator="equal">
      <formula>"ca"</formula>
    </cfRule>
    <cfRule type="cellIs" dxfId="4642" priority="5909" operator="equal">
      <formula>"r"</formula>
    </cfRule>
    <cfRule type="cellIs" dxfId="4641" priority="5910" operator="equal">
      <formula>"s"</formula>
    </cfRule>
  </conditionalFormatting>
  <conditionalFormatting sqref="CK12">
    <cfRule type="cellIs" dxfId="4640" priority="5899" operator="equal">
      <formula>"u"</formula>
    </cfRule>
    <cfRule type="cellIs" dxfId="4639" priority="5900" operator="equal">
      <formula>"pm"</formula>
    </cfRule>
    <cfRule type="cellIs" dxfId="4638" priority="5901" operator="equal">
      <formula>"c"</formula>
    </cfRule>
    <cfRule type="cellIs" dxfId="4637" priority="5902" operator="equal">
      <formula>"ca"</formula>
    </cfRule>
    <cfRule type="cellIs" dxfId="4636" priority="5903" operator="equal">
      <formula>"r"</formula>
    </cfRule>
    <cfRule type="cellIs" dxfId="4635" priority="5904" operator="equal">
      <formula>"s"</formula>
    </cfRule>
  </conditionalFormatting>
  <conditionalFormatting sqref="CL12">
    <cfRule type="cellIs" dxfId="4634" priority="5893" operator="equal">
      <formula>"u"</formula>
    </cfRule>
    <cfRule type="cellIs" dxfId="4633" priority="5894" operator="equal">
      <formula>"pm"</formula>
    </cfRule>
    <cfRule type="cellIs" dxfId="4632" priority="5895" operator="equal">
      <formula>"c"</formula>
    </cfRule>
    <cfRule type="cellIs" dxfId="4631" priority="5896" operator="equal">
      <formula>"ca"</formula>
    </cfRule>
    <cfRule type="cellIs" dxfId="4630" priority="5897" operator="equal">
      <formula>"r"</formula>
    </cfRule>
    <cfRule type="cellIs" dxfId="4629" priority="5898" operator="equal">
      <formula>"s"</formula>
    </cfRule>
  </conditionalFormatting>
  <conditionalFormatting sqref="CM12">
    <cfRule type="cellIs" dxfId="4628" priority="5887" operator="equal">
      <formula>"u"</formula>
    </cfRule>
    <cfRule type="cellIs" dxfId="4627" priority="5888" operator="equal">
      <formula>"pm"</formula>
    </cfRule>
    <cfRule type="cellIs" dxfId="4626" priority="5889" operator="equal">
      <formula>"c"</formula>
    </cfRule>
    <cfRule type="cellIs" dxfId="4625" priority="5890" operator="equal">
      <formula>"ca"</formula>
    </cfRule>
    <cfRule type="cellIs" dxfId="4624" priority="5891" operator="equal">
      <formula>"r"</formula>
    </cfRule>
    <cfRule type="cellIs" dxfId="4623" priority="5892" operator="equal">
      <formula>"s"</formula>
    </cfRule>
  </conditionalFormatting>
  <conditionalFormatting sqref="CM12">
    <cfRule type="cellIs" dxfId="4622" priority="5881" operator="equal">
      <formula>"u"</formula>
    </cfRule>
    <cfRule type="cellIs" dxfId="4621" priority="5882" operator="equal">
      <formula>"pm"</formula>
    </cfRule>
    <cfRule type="cellIs" dxfId="4620" priority="5883" operator="equal">
      <formula>"c"</formula>
    </cfRule>
    <cfRule type="cellIs" dxfId="4619" priority="5884" operator="equal">
      <formula>"ca"</formula>
    </cfRule>
    <cfRule type="cellIs" dxfId="4618" priority="5885" operator="equal">
      <formula>"r"</formula>
    </cfRule>
    <cfRule type="cellIs" dxfId="4617" priority="5886" operator="equal">
      <formula>"s"</formula>
    </cfRule>
  </conditionalFormatting>
  <conditionalFormatting sqref="CN12">
    <cfRule type="cellIs" dxfId="4616" priority="5875" operator="equal">
      <formula>"u"</formula>
    </cfRule>
    <cfRule type="cellIs" dxfId="4615" priority="5876" operator="equal">
      <formula>"pm"</formula>
    </cfRule>
    <cfRule type="cellIs" dxfId="4614" priority="5877" operator="equal">
      <formula>"c"</formula>
    </cfRule>
    <cfRule type="cellIs" dxfId="4613" priority="5878" operator="equal">
      <formula>"ca"</formula>
    </cfRule>
    <cfRule type="cellIs" dxfId="4612" priority="5879" operator="equal">
      <formula>"r"</formula>
    </cfRule>
    <cfRule type="cellIs" dxfId="4611" priority="5880" operator="equal">
      <formula>"s"</formula>
    </cfRule>
  </conditionalFormatting>
  <conditionalFormatting sqref="CO12">
    <cfRule type="cellIs" dxfId="4610" priority="5869" operator="equal">
      <formula>"u"</formula>
    </cfRule>
    <cfRule type="cellIs" dxfId="4609" priority="5870" operator="equal">
      <formula>"pm"</formula>
    </cfRule>
    <cfRule type="cellIs" dxfId="4608" priority="5871" operator="equal">
      <formula>"c"</formula>
    </cfRule>
    <cfRule type="cellIs" dxfId="4607" priority="5872" operator="equal">
      <formula>"ca"</formula>
    </cfRule>
    <cfRule type="cellIs" dxfId="4606" priority="5873" operator="equal">
      <formula>"r"</formula>
    </cfRule>
    <cfRule type="cellIs" dxfId="4605" priority="5874" operator="equal">
      <formula>"s"</formula>
    </cfRule>
  </conditionalFormatting>
  <conditionalFormatting sqref="CS13">
    <cfRule type="cellIs" dxfId="4604" priority="5797" operator="equal">
      <formula>"u"</formula>
    </cfRule>
    <cfRule type="cellIs" dxfId="4603" priority="5798" operator="equal">
      <formula>"pm"</formula>
    </cfRule>
    <cfRule type="cellIs" dxfId="4602" priority="5799" operator="equal">
      <formula>"c"</formula>
    </cfRule>
    <cfRule type="cellIs" dxfId="4601" priority="5800" operator="equal">
      <formula>"ca"</formula>
    </cfRule>
    <cfRule type="cellIs" dxfId="4600" priority="5801" operator="equal">
      <formula>"r"</formula>
    </cfRule>
    <cfRule type="cellIs" dxfId="4599" priority="5802" operator="equal">
      <formula>"s"</formula>
    </cfRule>
  </conditionalFormatting>
  <conditionalFormatting sqref="CX13">
    <cfRule type="cellIs" dxfId="4598" priority="5761" operator="equal">
      <formula>"u"</formula>
    </cfRule>
    <cfRule type="cellIs" dxfId="4597" priority="5762" operator="equal">
      <formula>"pm"</formula>
    </cfRule>
    <cfRule type="cellIs" dxfId="4596" priority="5763" operator="equal">
      <formula>"c"</formula>
    </cfRule>
    <cfRule type="cellIs" dxfId="4595" priority="5764" operator="equal">
      <formula>"ca"</formula>
    </cfRule>
    <cfRule type="cellIs" dxfId="4594" priority="5765" operator="equal">
      <formula>"r"</formula>
    </cfRule>
    <cfRule type="cellIs" dxfId="4593" priority="5766" operator="equal">
      <formula>"s"</formula>
    </cfRule>
  </conditionalFormatting>
  <conditionalFormatting sqref="CY13">
    <cfRule type="cellIs" dxfId="4592" priority="5755" operator="equal">
      <formula>"u"</formula>
    </cfRule>
    <cfRule type="cellIs" dxfId="4591" priority="5756" operator="equal">
      <formula>"pm"</formula>
    </cfRule>
    <cfRule type="cellIs" dxfId="4590" priority="5757" operator="equal">
      <formula>"c"</formula>
    </cfRule>
    <cfRule type="cellIs" dxfId="4589" priority="5758" operator="equal">
      <formula>"ca"</formula>
    </cfRule>
    <cfRule type="cellIs" dxfId="4588" priority="5759" operator="equal">
      <formula>"r"</formula>
    </cfRule>
    <cfRule type="cellIs" dxfId="4587" priority="5760" operator="equal">
      <formula>"s"</formula>
    </cfRule>
  </conditionalFormatting>
  <conditionalFormatting sqref="CY13">
    <cfRule type="cellIs" dxfId="4586" priority="5749" operator="equal">
      <formula>"u"</formula>
    </cfRule>
    <cfRule type="cellIs" dxfId="4585" priority="5750" operator="equal">
      <formula>"pm"</formula>
    </cfRule>
    <cfRule type="cellIs" dxfId="4584" priority="5751" operator="equal">
      <formula>"c"</formula>
    </cfRule>
    <cfRule type="cellIs" dxfId="4583" priority="5752" operator="equal">
      <formula>"ca"</formula>
    </cfRule>
    <cfRule type="cellIs" dxfId="4582" priority="5753" operator="equal">
      <formula>"r"</formula>
    </cfRule>
    <cfRule type="cellIs" dxfId="4581" priority="5754" operator="equal">
      <formula>"s"</formula>
    </cfRule>
  </conditionalFormatting>
  <conditionalFormatting sqref="CT14">
    <cfRule type="cellIs" dxfId="4580" priority="5737" operator="equal">
      <formula>"u"</formula>
    </cfRule>
    <cfRule type="cellIs" dxfId="4579" priority="5738" operator="equal">
      <formula>"pm"</formula>
    </cfRule>
    <cfRule type="cellIs" dxfId="4578" priority="5739" operator="equal">
      <formula>"c"</formula>
    </cfRule>
    <cfRule type="cellIs" dxfId="4577" priority="5740" operator="equal">
      <formula>"ca"</formula>
    </cfRule>
    <cfRule type="cellIs" dxfId="4576" priority="5741" operator="equal">
      <formula>"r"</formula>
    </cfRule>
    <cfRule type="cellIs" dxfId="4575" priority="5742" operator="equal">
      <formula>"s"</formula>
    </cfRule>
  </conditionalFormatting>
  <conditionalFormatting sqref="CV14">
    <cfRule type="cellIs" dxfId="4574" priority="5731" operator="equal">
      <formula>"u"</formula>
    </cfRule>
    <cfRule type="cellIs" dxfId="4573" priority="5732" operator="equal">
      <formula>"pm"</formula>
    </cfRule>
    <cfRule type="cellIs" dxfId="4572" priority="5733" operator="equal">
      <formula>"c"</formula>
    </cfRule>
    <cfRule type="cellIs" dxfId="4571" priority="5734" operator="equal">
      <formula>"ca"</formula>
    </cfRule>
    <cfRule type="cellIs" dxfId="4570" priority="5735" operator="equal">
      <formula>"r"</formula>
    </cfRule>
    <cfRule type="cellIs" dxfId="4569" priority="5736" operator="equal">
      <formula>"s"</formula>
    </cfRule>
  </conditionalFormatting>
  <conditionalFormatting sqref="CW14:CY14">
    <cfRule type="cellIs" dxfId="4568" priority="5725" operator="equal">
      <formula>"u"</formula>
    </cfRule>
    <cfRule type="cellIs" dxfId="4567" priority="5726" operator="equal">
      <formula>"pm"</formula>
    </cfRule>
    <cfRule type="cellIs" dxfId="4566" priority="5727" operator="equal">
      <formula>"c"</formula>
    </cfRule>
    <cfRule type="cellIs" dxfId="4565" priority="5728" operator="equal">
      <formula>"ca"</formula>
    </cfRule>
    <cfRule type="cellIs" dxfId="4564" priority="5729" operator="equal">
      <formula>"r"</formula>
    </cfRule>
    <cfRule type="cellIs" dxfId="4563" priority="5730" operator="equal">
      <formula>"s"</formula>
    </cfRule>
  </conditionalFormatting>
  <conditionalFormatting sqref="BL14">
    <cfRule type="cellIs" dxfId="4562" priority="5569" operator="equal">
      <formula>"u"</formula>
    </cfRule>
    <cfRule type="cellIs" dxfId="4561" priority="5570" operator="equal">
      <formula>"pm"</formula>
    </cfRule>
    <cfRule type="cellIs" dxfId="4560" priority="5571" operator="equal">
      <formula>"c"</formula>
    </cfRule>
    <cfRule type="cellIs" dxfId="4559" priority="5572" operator="equal">
      <formula>"ca"</formula>
    </cfRule>
    <cfRule type="cellIs" dxfId="4558" priority="5573" operator="equal">
      <formula>"r"</formula>
    </cfRule>
    <cfRule type="cellIs" dxfId="4557" priority="5574" operator="equal">
      <formula>"s"</formula>
    </cfRule>
  </conditionalFormatting>
  <conditionalFormatting sqref="BO14:BP14">
    <cfRule type="cellIs" dxfId="4556" priority="5563" operator="equal">
      <formula>"u"</formula>
    </cfRule>
    <cfRule type="cellIs" dxfId="4555" priority="5564" operator="equal">
      <formula>"pm"</formula>
    </cfRule>
    <cfRule type="cellIs" dxfId="4554" priority="5565" operator="equal">
      <formula>"c"</formula>
    </cfRule>
    <cfRule type="cellIs" dxfId="4553" priority="5566" operator="equal">
      <formula>"ca"</formula>
    </cfRule>
    <cfRule type="cellIs" dxfId="4552" priority="5567" operator="equal">
      <formula>"r"</formula>
    </cfRule>
    <cfRule type="cellIs" dxfId="4551" priority="5568" operator="equal">
      <formula>"s"</formula>
    </cfRule>
  </conditionalFormatting>
  <conditionalFormatting sqref="BM14:BN14">
    <cfRule type="cellIs" dxfId="4550" priority="5557" operator="equal">
      <formula>"u"</formula>
    </cfRule>
    <cfRule type="cellIs" dxfId="4549" priority="5558" operator="equal">
      <formula>"pm"</formula>
    </cfRule>
    <cfRule type="cellIs" dxfId="4548" priority="5559" operator="equal">
      <formula>"c"</formula>
    </cfRule>
    <cfRule type="cellIs" dxfId="4547" priority="5560" operator="equal">
      <formula>"ca"</formula>
    </cfRule>
    <cfRule type="cellIs" dxfId="4546" priority="5561" operator="equal">
      <formula>"r"</formula>
    </cfRule>
    <cfRule type="cellIs" dxfId="4545" priority="5562" operator="equal">
      <formula>"s"</formula>
    </cfRule>
  </conditionalFormatting>
  <conditionalFormatting sqref="CN14">
    <cfRule type="cellIs" dxfId="4544" priority="5551" operator="equal">
      <formula>"u"</formula>
    </cfRule>
    <cfRule type="cellIs" dxfId="4543" priority="5552" operator="equal">
      <formula>"pm"</formula>
    </cfRule>
    <cfRule type="cellIs" dxfId="4542" priority="5553" operator="equal">
      <formula>"c"</formula>
    </cfRule>
    <cfRule type="cellIs" dxfId="4541" priority="5554" operator="equal">
      <formula>"ca"</formula>
    </cfRule>
    <cfRule type="cellIs" dxfId="4540" priority="5555" operator="equal">
      <formula>"r"</formula>
    </cfRule>
    <cfRule type="cellIs" dxfId="4539" priority="5556" operator="equal">
      <formula>"s"</formula>
    </cfRule>
  </conditionalFormatting>
  <conditionalFormatting sqref="CM14:CR14">
    <cfRule type="cellIs" dxfId="4538" priority="5545" operator="equal">
      <formula>"u"</formula>
    </cfRule>
    <cfRule type="cellIs" dxfId="4537" priority="5546" operator="equal">
      <formula>"pm"</formula>
    </cfRule>
    <cfRule type="cellIs" dxfId="4536" priority="5547" operator="equal">
      <formula>"c"</formula>
    </cfRule>
    <cfRule type="cellIs" dxfId="4535" priority="5548" operator="equal">
      <formula>"ca"</formula>
    </cfRule>
    <cfRule type="cellIs" dxfId="4534" priority="5549" operator="equal">
      <formula>"r"</formula>
    </cfRule>
    <cfRule type="cellIs" dxfId="4533" priority="5550" operator="equal">
      <formula>"s"</formula>
    </cfRule>
  </conditionalFormatting>
  <conditionalFormatting sqref="CP14">
    <cfRule type="cellIs" dxfId="4532" priority="5539" operator="equal">
      <formula>"u"</formula>
    </cfRule>
    <cfRule type="cellIs" dxfId="4531" priority="5540" operator="equal">
      <formula>"pm"</formula>
    </cfRule>
    <cfRule type="cellIs" dxfId="4530" priority="5541" operator="equal">
      <formula>"c"</formula>
    </cfRule>
    <cfRule type="cellIs" dxfId="4529" priority="5542" operator="equal">
      <formula>"ca"</formula>
    </cfRule>
    <cfRule type="cellIs" dxfId="4528" priority="5543" operator="equal">
      <formula>"r"</formula>
    </cfRule>
    <cfRule type="cellIs" dxfId="4527" priority="5544" operator="equal">
      <formula>"s"</formula>
    </cfRule>
  </conditionalFormatting>
  <conditionalFormatting sqref="CQ14">
    <cfRule type="cellIs" dxfId="4526" priority="5533" operator="equal">
      <formula>"u"</formula>
    </cfRule>
    <cfRule type="cellIs" dxfId="4525" priority="5534" operator="equal">
      <formula>"pm"</formula>
    </cfRule>
    <cfRule type="cellIs" dxfId="4524" priority="5535" operator="equal">
      <formula>"c"</formula>
    </cfRule>
    <cfRule type="cellIs" dxfId="4523" priority="5536" operator="equal">
      <formula>"ca"</formula>
    </cfRule>
    <cfRule type="cellIs" dxfId="4522" priority="5537" operator="equal">
      <formula>"r"</formula>
    </cfRule>
    <cfRule type="cellIs" dxfId="4521" priority="5538" operator="equal">
      <formula>"s"</formula>
    </cfRule>
  </conditionalFormatting>
  <conditionalFormatting sqref="CR14">
    <cfRule type="cellIs" dxfId="4520" priority="5527" operator="equal">
      <formula>"u"</formula>
    </cfRule>
    <cfRule type="cellIs" dxfId="4519" priority="5528" operator="equal">
      <formula>"pm"</formula>
    </cfRule>
    <cfRule type="cellIs" dxfId="4518" priority="5529" operator="equal">
      <formula>"c"</formula>
    </cfRule>
    <cfRule type="cellIs" dxfId="4517" priority="5530" operator="equal">
      <formula>"ca"</formula>
    </cfRule>
    <cfRule type="cellIs" dxfId="4516" priority="5531" operator="equal">
      <formula>"r"</formula>
    </cfRule>
    <cfRule type="cellIs" dxfId="4515" priority="5532" operator="equal">
      <formula>"s"</formula>
    </cfRule>
  </conditionalFormatting>
  <conditionalFormatting sqref="CR14">
    <cfRule type="cellIs" dxfId="4514" priority="5521" operator="equal">
      <formula>"u"</formula>
    </cfRule>
    <cfRule type="cellIs" dxfId="4513" priority="5522" operator="equal">
      <formula>"pm"</formula>
    </cfRule>
    <cfRule type="cellIs" dxfId="4512" priority="5523" operator="equal">
      <formula>"c"</formula>
    </cfRule>
    <cfRule type="cellIs" dxfId="4511" priority="5524" operator="equal">
      <formula>"ca"</formula>
    </cfRule>
    <cfRule type="cellIs" dxfId="4510" priority="5525" operator="equal">
      <formula>"r"</formula>
    </cfRule>
    <cfRule type="cellIs" dxfId="4509" priority="5526" operator="equal">
      <formula>"s"</formula>
    </cfRule>
  </conditionalFormatting>
  <conditionalFormatting sqref="CS14">
    <cfRule type="cellIs" dxfId="4508" priority="5515" operator="equal">
      <formula>"u"</formula>
    </cfRule>
    <cfRule type="cellIs" dxfId="4507" priority="5516" operator="equal">
      <formula>"pm"</formula>
    </cfRule>
    <cfRule type="cellIs" dxfId="4506" priority="5517" operator="equal">
      <formula>"c"</formula>
    </cfRule>
    <cfRule type="cellIs" dxfId="4505" priority="5518" operator="equal">
      <formula>"ca"</formula>
    </cfRule>
    <cfRule type="cellIs" dxfId="4504" priority="5519" operator="equal">
      <formula>"r"</formula>
    </cfRule>
    <cfRule type="cellIs" dxfId="4503" priority="5520" operator="equal">
      <formula>"s"</formula>
    </cfRule>
  </conditionalFormatting>
  <conditionalFormatting sqref="CI14:CM14">
    <cfRule type="cellIs" dxfId="4502" priority="5509" operator="equal">
      <formula>"u"</formula>
    </cfRule>
    <cfRule type="cellIs" dxfId="4501" priority="5510" operator="equal">
      <formula>"pm"</formula>
    </cfRule>
    <cfRule type="cellIs" dxfId="4500" priority="5511" operator="equal">
      <formula>"c"</formula>
    </cfRule>
    <cfRule type="cellIs" dxfId="4499" priority="5512" operator="equal">
      <formula>"ca"</formula>
    </cfRule>
    <cfRule type="cellIs" dxfId="4498" priority="5513" operator="equal">
      <formula>"r"</formula>
    </cfRule>
    <cfRule type="cellIs" dxfId="4497" priority="5514" operator="equal">
      <formula>"s"</formula>
    </cfRule>
  </conditionalFormatting>
  <conditionalFormatting sqref="CK14:CO14">
    <cfRule type="cellIs" dxfId="4496" priority="5503" operator="equal">
      <formula>"u"</formula>
    </cfRule>
    <cfRule type="cellIs" dxfId="4495" priority="5504" operator="equal">
      <formula>"pm"</formula>
    </cfRule>
    <cfRule type="cellIs" dxfId="4494" priority="5505" operator="equal">
      <formula>"c"</formula>
    </cfRule>
    <cfRule type="cellIs" dxfId="4493" priority="5506" operator="equal">
      <formula>"ca"</formula>
    </cfRule>
    <cfRule type="cellIs" dxfId="4492" priority="5507" operator="equal">
      <formula>"r"</formula>
    </cfRule>
    <cfRule type="cellIs" dxfId="4491" priority="5508" operator="equal">
      <formula>"s"</formula>
    </cfRule>
  </conditionalFormatting>
  <conditionalFormatting sqref="CI14:CM14">
    <cfRule type="cellIs" dxfId="4490" priority="5497" operator="equal">
      <formula>"u"</formula>
    </cfRule>
    <cfRule type="cellIs" dxfId="4489" priority="5498" operator="equal">
      <formula>"pm"</formula>
    </cfRule>
    <cfRule type="cellIs" dxfId="4488" priority="5499" operator="equal">
      <formula>"c"</formula>
    </cfRule>
    <cfRule type="cellIs" dxfId="4487" priority="5500" operator="equal">
      <formula>"ca"</formula>
    </cfRule>
    <cfRule type="cellIs" dxfId="4486" priority="5501" operator="equal">
      <formula>"r"</formula>
    </cfRule>
    <cfRule type="cellIs" dxfId="4485" priority="5502" operator="equal">
      <formula>"s"</formula>
    </cfRule>
  </conditionalFormatting>
  <conditionalFormatting sqref="BS14:BW14">
    <cfRule type="cellIs" dxfId="4484" priority="5491" operator="equal">
      <formula>"u"</formula>
    </cfRule>
    <cfRule type="cellIs" dxfId="4483" priority="5492" operator="equal">
      <formula>"pm"</formula>
    </cfRule>
    <cfRule type="cellIs" dxfId="4482" priority="5493" operator="equal">
      <formula>"c"</formula>
    </cfRule>
    <cfRule type="cellIs" dxfId="4481" priority="5494" operator="equal">
      <formula>"ca"</formula>
    </cfRule>
    <cfRule type="cellIs" dxfId="4480" priority="5495" operator="equal">
      <formula>"r"</formula>
    </cfRule>
    <cfRule type="cellIs" dxfId="4479" priority="5496" operator="equal">
      <formula>"s"</formula>
    </cfRule>
  </conditionalFormatting>
  <conditionalFormatting sqref="BU14:BY14">
    <cfRule type="cellIs" dxfId="4478" priority="5485" operator="equal">
      <formula>"u"</formula>
    </cfRule>
    <cfRule type="cellIs" dxfId="4477" priority="5486" operator="equal">
      <formula>"pm"</formula>
    </cfRule>
    <cfRule type="cellIs" dxfId="4476" priority="5487" operator="equal">
      <formula>"c"</formula>
    </cfRule>
    <cfRule type="cellIs" dxfId="4475" priority="5488" operator="equal">
      <formula>"ca"</formula>
    </cfRule>
    <cfRule type="cellIs" dxfId="4474" priority="5489" operator="equal">
      <formula>"r"</formula>
    </cfRule>
    <cfRule type="cellIs" dxfId="4473" priority="5490" operator="equal">
      <formula>"s"</formula>
    </cfRule>
  </conditionalFormatting>
  <conditionalFormatting sqref="BW14:CA14">
    <cfRule type="cellIs" dxfId="4472" priority="5479" operator="equal">
      <formula>"u"</formula>
    </cfRule>
    <cfRule type="cellIs" dxfId="4471" priority="5480" operator="equal">
      <formula>"pm"</formula>
    </cfRule>
    <cfRule type="cellIs" dxfId="4470" priority="5481" operator="equal">
      <formula>"c"</formula>
    </cfRule>
    <cfRule type="cellIs" dxfId="4469" priority="5482" operator="equal">
      <formula>"ca"</formula>
    </cfRule>
    <cfRule type="cellIs" dxfId="4468" priority="5483" operator="equal">
      <formula>"r"</formula>
    </cfRule>
    <cfRule type="cellIs" dxfId="4467" priority="5484" operator="equal">
      <formula>"s"</formula>
    </cfRule>
  </conditionalFormatting>
  <conditionalFormatting sqref="BV14:CG14">
    <cfRule type="cellIs" dxfId="4466" priority="5473" operator="equal">
      <formula>"u"</formula>
    </cfRule>
    <cfRule type="cellIs" dxfId="4465" priority="5474" operator="equal">
      <formula>"pm"</formula>
    </cfRule>
    <cfRule type="cellIs" dxfId="4464" priority="5475" operator="equal">
      <formula>"c"</formula>
    </cfRule>
    <cfRule type="cellIs" dxfId="4463" priority="5476" operator="equal">
      <formula>"ca"</formula>
    </cfRule>
    <cfRule type="cellIs" dxfId="4462" priority="5477" operator="equal">
      <formula>"r"</formula>
    </cfRule>
    <cfRule type="cellIs" dxfId="4461" priority="5478" operator="equal">
      <formula>"s"</formula>
    </cfRule>
  </conditionalFormatting>
  <conditionalFormatting sqref="CA14">
    <cfRule type="cellIs" dxfId="4460" priority="5467" operator="equal">
      <formula>"u"</formula>
    </cfRule>
    <cfRule type="cellIs" dxfId="4459" priority="5468" operator="equal">
      <formula>"pm"</formula>
    </cfRule>
    <cfRule type="cellIs" dxfId="4458" priority="5469" operator="equal">
      <formula>"c"</formula>
    </cfRule>
    <cfRule type="cellIs" dxfId="4457" priority="5470" operator="equal">
      <formula>"ca"</formula>
    </cfRule>
    <cfRule type="cellIs" dxfId="4456" priority="5471" operator="equal">
      <formula>"r"</formula>
    </cfRule>
    <cfRule type="cellIs" dxfId="4455" priority="5472" operator="equal">
      <formula>"s"</formula>
    </cfRule>
  </conditionalFormatting>
  <conditionalFormatting sqref="BT14">
    <cfRule type="cellIs" dxfId="4454" priority="5461" operator="equal">
      <formula>"u"</formula>
    </cfRule>
    <cfRule type="cellIs" dxfId="4453" priority="5462" operator="equal">
      <formula>"pm"</formula>
    </cfRule>
    <cfRule type="cellIs" dxfId="4452" priority="5463" operator="equal">
      <formula>"c"</formula>
    </cfRule>
    <cfRule type="cellIs" dxfId="4451" priority="5464" operator="equal">
      <formula>"ca"</formula>
    </cfRule>
    <cfRule type="cellIs" dxfId="4450" priority="5465" operator="equal">
      <formula>"r"</formula>
    </cfRule>
    <cfRule type="cellIs" dxfId="4449" priority="5466" operator="equal">
      <formula>"s"</formula>
    </cfRule>
  </conditionalFormatting>
  <conditionalFormatting sqref="BT14:BX14">
    <cfRule type="cellIs" dxfId="4448" priority="5455" operator="equal">
      <formula>"u"</formula>
    </cfRule>
    <cfRule type="cellIs" dxfId="4447" priority="5456" operator="equal">
      <formula>"pm"</formula>
    </cfRule>
    <cfRule type="cellIs" dxfId="4446" priority="5457" operator="equal">
      <formula>"c"</formula>
    </cfRule>
    <cfRule type="cellIs" dxfId="4445" priority="5458" operator="equal">
      <formula>"ca"</formula>
    </cfRule>
    <cfRule type="cellIs" dxfId="4444" priority="5459" operator="equal">
      <formula>"r"</formula>
    </cfRule>
    <cfRule type="cellIs" dxfId="4443" priority="5460" operator="equal">
      <formula>"s"</formula>
    </cfRule>
  </conditionalFormatting>
  <conditionalFormatting sqref="CB14">
    <cfRule type="cellIs" dxfId="4442" priority="5449" operator="equal">
      <formula>"u"</formula>
    </cfRule>
    <cfRule type="cellIs" dxfId="4441" priority="5450" operator="equal">
      <formula>"pm"</formula>
    </cfRule>
    <cfRule type="cellIs" dxfId="4440" priority="5451" operator="equal">
      <formula>"c"</formula>
    </cfRule>
    <cfRule type="cellIs" dxfId="4439" priority="5452" operator="equal">
      <formula>"ca"</formula>
    </cfRule>
    <cfRule type="cellIs" dxfId="4438" priority="5453" operator="equal">
      <formula>"r"</formula>
    </cfRule>
    <cfRule type="cellIs" dxfId="4437" priority="5454" operator="equal">
      <formula>"s"</formula>
    </cfRule>
  </conditionalFormatting>
  <conditionalFormatting sqref="CC14">
    <cfRule type="cellIs" dxfId="4436" priority="5443" operator="equal">
      <formula>"u"</formula>
    </cfRule>
    <cfRule type="cellIs" dxfId="4435" priority="5444" operator="equal">
      <formula>"pm"</formula>
    </cfRule>
    <cfRule type="cellIs" dxfId="4434" priority="5445" operator="equal">
      <formula>"c"</formula>
    </cfRule>
    <cfRule type="cellIs" dxfId="4433" priority="5446" operator="equal">
      <formula>"ca"</formula>
    </cfRule>
    <cfRule type="cellIs" dxfId="4432" priority="5447" operator="equal">
      <formula>"r"</formula>
    </cfRule>
    <cfRule type="cellIs" dxfId="4431" priority="5448" operator="equal">
      <formula>"s"</formula>
    </cfRule>
  </conditionalFormatting>
  <conditionalFormatting sqref="CC14">
    <cfRule type="cellIs" dxfId="4430" priority="5437" operator="equal">
      <formula>"u"</formula>
    </cfRule>
    <cfRule type="cellIs" dxfId="4429" priority="5438" operator="equal">
      <formula>"pm"</formula>
    </cfRule>
    <cfRule type="cellIs" dxfId="4428" priority="5439" operator="equal">
      <formula>"c"</formula>
    </cfRule>
    <cfRule type="cellIs" dxfId="4427" priority="5440" operator="equal">
      <formula>"ca"</formula>
    </cfRule>
    <cfRule type="cellIs" dxfId="4426" priority="5441" operator="equal">
      <formula>"r"</formula>
    </cfRule>
    <cfRule type="cellIs" dxfId="4425" priority="5442" operator="equal">
      <formula>"s"</formula>
    </cfRule>
  </conditionalFormatting>
  <conditionalFormatting sqref="CD14">
    <cfRule type="cellIs" dxfId="4424" priority="5431" operator="equal">
      <formula>"u"</formula>
    </cfRule>
    <cfRule type="cellIs" dxfId="4423" priority="5432" operator="equal">
      <formula>"pm"</formula>
    </cfRule>
    <cfRule type="cellIs" dxfId="4422" priority="5433" operator="equal">
      <formula>"c"</formula>
    </cfRule>
    <cfRule type="cellIs" dxfId="4421" priority="5434" operator="equal">
      <formula>"ca"</formula>
    </cfRule>
    <cfRule type="cellIs" dxfId="4420" priority="5435" operator="equal">
      <formula>"r"</formula>
    </cfRule>
    <cfRule type="cellIs" dxfId="4419" priority="5436" operator="equal">
      <formula>"s"</formula>
    </cfRule>
  </conditionalFormatting>
  <conditionalFormatting sqref="CE14">
    <cfRule type="cellIs" dxfId="4418" priority="5425" operator="equal">
      <formula>"u"</formula>
    </cfRule>
    <cfRule type="cellIs" dxfId="4417" priority="5426" operator="equal">
      <formula>"pm"</formula>
    </cfRule>
    <cfRule type="cellIs" dxfId="4416" priority="5427" operator="equal">
      <formula>"c"</formula>
    </cfRule>
    <cfRule type="cellIs" dxfId="4415" priority="5428" operator="equal">
      <formula>"ca"</formula>
    </cfRule>
    <cfRule type="cellIs" dxfId="4414" priority="5429" operator="equal">
      <formula>"r"</formula>
    </cfRule>
    <cfRule type="cellIs" dxfId="4413" priority="5430" operator="equal">
      <formula>"s"</formula>
    </cfRule>
  </conditionalFormatting>
  <conditionalFormatting sqref="CF14">
    <cfRule type="cellIs" dxfId="4412" priority="5419" operator="equal">
      <formula>"u"</formula>
    </cfRule>
    <cfRule type="cellIs" dxfId="4411" priority="5420" operator="equal">
      <formula>"pm"</formula>
    </cfRule>
    <cfRule type="cellIs" dxfId="4410" priority="5421" operator="equal">
      <formula>"c"</formula>
    </cfRule>
    <cfRule type="cellIs" dxfId="4409" priority="5422" operator="equal">
      <formula>"ca"</formula>
    </cfRule>
    <cfRule type="cellIs" dxfId="4408" priority="5423" operator="equal">
      <formula>"r"</formula>
    </cfRule>
    <cfRule type="cellIs" dxfId="4407" priority="5424" operator="equal">
      <formula>"s"</formula>
    </cfRule>
  </conditionalFormatting>
  <conditionalFormatting sqref="CG14">
    <cfRule type="cellIs" dxfId="4406" priority="5413" operator="equal">
      <formula>"u"</formula>
    </cfRule>
    <cfRule type="cellIs" dxfId="4405" priority="5414" operator="equal">
      <formula>"pm"</formula>
    </cfRule>
    <cfRule type="cellIs" dxfId="4404" priority="5415" operator="equal">
      <formula>"c"</formula>
    </cfRule>
    <cfRule type="cellIs" dxfId="4403" priority="5416" operator="equal">
      <formula>"ca"</formula>
    </cfRule>
    <cfRule type="cellIs" dxfId="4402" priority="5417" operator="equal">
      <formula>"r"</formula>
    </cfRule>
    <cfRule type="cellIs" dxfId="4401" priority="5418" operator="equal">
      <formula>"s"</formula>
    </cfRule>
  </conditionalFormatting>
  <conditionalFormatting sqref="CG14">
    <cfRule type="cellIs" dxfId="4400" priority="5407" operator="equal">
      <formula>"u"</formula>
    </cfRule>
    <cfRule type="cellIs" dxfId="4399" priority="5408" operator="equal">
      <formula>"pm"</formula>
    </cfRule>
    <cfRule type="cellIs" dxfId="4398" priority="5409" operator="equal">
      <formula>"c"</formula>
    </cfRule>
    <cfRule type="cellIs" dxfId="4397" priority="5410" operator="equal">
      <formula>"ca"</formula>
    </cfRule>
    <cfRule type="cellIs" dxfId="4396" priority="5411" operator="equal">
      <formula>"r"</formula>
    </cfRule>
    <cfRule type="cellIs" dxfId="4395" priority="5412" operator="equal">
      <formula>"s"</formula>
    </cfRule>
  </conditionalFormatting>
  <conditionalFormatting sqref="CH14">
    <cfRule type="cellIs" dxfId="4394" priority="5401" operator="equal">
      <formula>"u"</formula>
    </cfRule>
    <cfRule type="cellIs" dxfId="4393" priority="5402" operator="equal">
      <formula>"pm"</formula>
    </cfRule>
    <cfRule type="cellIs" dxfId="4392" priority="5403" operator="equal">
      <formula>"c"</formula>
    </cfRule>
    <cfRule type="cellIs" dxfId="4391" priority="5404" operator="equal">
      <formula>"ca"</formula>
    </cfRule>
    <cfRule type="cellIs" dxfId="4390" priority="5405" operator="equal">
      <formula>"r"</formula>
    </cfRule>
    <cfRule type="cellIs" dxfId="4389" priority="5406" operator="equal">
      <formula>"s"</formula>
    </cfRule>
  </conditionalFormatting>
  <conditionalFormatting sqref="CI14">
    <cfRule type="cellIs" dxfId="4388" priority="5395" operator="equal">
      <formula>"u"</formula>
    </cfRule>
    <cfRule type="cellIs" dxfId="4387" priority="5396" operator="equal">
      <formula>"pm"</formula>
    </cfRule>
    <cfRule type="cellIs" dxfId="4386" priority="5397" operator="equal">
      <formula>"c"</formula>
    </cfRule>
    <cfRule type="cellIs" dxfId="4385" priority="5398" operator="equal">
      <formula>"ca"</formula>
    </cfRule>
    <cfRule type="cellIs" dxfId="4384" priority="5399" operator="equal">
      <formula>"r"</formula>
    </cfRule>
    <cfRule type="cellIs" dxfId="4383" priority="5400" operator="equal">
      <formula>"s"</formula>
    </cfRule>
  </conditionalFormatting>
  <conditionalFormatting sqref="CR14">
    <cfRule type="cellIs" dxfId="4382" priority="5389" operator="equal">
      <formula>"u"</formula>
    </cfRule>
    <cfRule type="cellIs" dxfId="4381" priority="5390" operator="equal">
      <formula>"pm"</formula>
    </cfRule>
    <cfRule type="cellIs" dxfId="4380" priority="5391" operator="equal">
      <formula>"c"</formula>
    </cfRule>
    <cfRule type="cellIs" dxfId="4379" priority="5392" operator="equal">
      <formula>"ca"</formula>
    </cfRule>
    <cfRule type="cellIs" dxfId="4378" priority="5393" operator="equal">
      <formula>"r"</formula>
    </cfRule>
    <cfRule type="cellIs" dxfId="4377" priority="5394" operator="equal">
      <formula>"s"</formula>
    </cfRule>
  </conditionalFormatting>
  <conditionalFormatting sqref="CQ14:CT14">
    <cfRule type="cellIs" dxfId="4376" priority="5383" operator="equal">
      <formula>"u"</formula>
    </cfRule>
    <cfRule type="cellIs" dxfId="4375" priority="5384" operator="equal">
      <formula>"pm"</formula>
    </cfRule>
    <cfRule type="cellIs" dxfId="4374" priority="5385" operator="equal">
      <formula>"c"</formula>
    </cfRule>
    <cfRule type="cellIs" dxfId="4373" priority="5386" operator="equal">
      <formula>"ca"</formula>
    </cfRule>
    <cfRule type="cellIs" dxfId="4372" priority="5387" operator="equal">
      <formula>"r"</formula>
    </cfRule>
    <cfRule type="cellIs" dxfId="4371" priority="5388" operator="equal">
      <formula>"s"</formula>
    </cfRule>
  </conditionalFormatting>
  <conditionalFormatting sqref="CM14:CQ14">
    <cfRule type="cellIs" dxfId="4370" priority="5377" operator="equal">
      <formula>"u"</formula>
    </cfRule>
    <cfRule type="cellIs" dxfId="4369" priority="5378" operator="equal">
      <formula>"pm"</formula>
    </cfRule>
    <cfRule type="cellIs" dxfId="4368" priority="5379" operator="equal">
      <formula>"c"</formula>
    </cfRule>
    <cfRule type="cellIs" dxfId="4367" priority="5380" operator="equal">
      <formula>"ca"</formula>
    </cfRule>
    <cfRule type="cellIs" dxfId="4366" priority="5381" operator="equal">
      <formula>"r"</formula>
    </cfRule>
    <cfRule type="cellIs" dxfId="4365" priority="5382" operator="equal">
      <formula>"s"</formula>
    </cfRule>
  </conditionalFormatting>
  <conditionalFormatting sqref="CO14:CS14">
    <cfRule type="cellIs" dxfId="4364" priority="5371" operator="equal">
      <formula>"u"</formula>
    </cfRule>
    <cfRule type="cellIs" dxfId="4363" priority="5372" operator="equal">
      <formula>"pm"</formula>
    </cfRule>
    <cfRule type="cellIs" dxfId="4362" priority="5373" operator="equal">
      <formula>"c"</formula>
    </cfRule>
    <cfRule type="cellIs" dxfId="4361" priority="5374" operator="equal">
      <formula>"ca"</formula>
    </cfRule>
    <cfRule type="cellIs" dxfId="4360" priority="5375" operator="equal">
      <formula>"r"</formula>
    </cfRule>
    <cfRule type="cellIs" dxfId="4359" priority="5376" operator="equal">
      <formula>"s"</formula>
    </cfRule>
  </conditionalFormatting>
  <conditionalFormatting sqref="CM14:CQ14">
    <cfRule type="cellIs" dxfId="4358" priority="5365" operator="equal">
      <formula>"u"</formula>
    </cfRule>
    <cfRule type="cellIs" dxfId="4357" priority="5366" operator="equal">
      <formula>"pm"</formula>
    </cfRule>
    <cfRule type="cellIs" dxfId="4356" priority="5367" operator="equal">
      <formula>"c"</formula>
    </cfRule>
    <cfRule type="cellIs" dxfId="4355" priority="5368" operator="equal">
      <formula>"ca"</formula>
    </cfRule>
    <cfRule type="cellIs" dxfId="4354" priority="5369" operator="equal">
      <formula>"r"</formula>
    </cfRule>
    <cfRule type="cellIs" dxfId="4353" priority="5370" operator="equal">
      <formula>"s"</formula>
    </cfRule>
  </conditionalFormatting>
  <conditionalFormatting sqref="BS14:BW14">
    <cfRule type="cellIs" dxfId="4352" priority="5359" operator="equal">
      <formula>"u"</formula>
    </cfRule>
    <cfRule type="cellIs" dxfId="4351" priority="5360" operator="equal">
      <formula>"pm"</formula>
    </cfRule>
    <cfRule type="cellIs" dxfId="4350" priority="5361" operator="equal">
      <formula>"c"</formula>
    </cfRule>
    <cfRule type="cellIs" dxfId="4349" priority="5362" operator="equal">
      <formula>"ca"</formula>
    </cfRule>
    <cfRule type="cellIs" dxfId="4348" priority="5363" operator="equal">
      <formula>"r"</formula>
    </cfRule>
    <cfRule type="cellIs" dxfId="4347" priority="5364" operator="equal">
      <formula>"s"</formula>
    </cfRule>
  </conditionalFormatting>
  <conditionalFormatting sqref="BV14">
    <cfRule type="cellIs" dxfId="4346" priority="5353" operator="equal">
      <formula>"u"</formula>
    </cfRule>
    <cfRule type="cellIs" dxfId="4345" priority="5354" operator="equal">
      <formula>"pm"</formula>
    </cfRule>
    <cfRule type="cellIs" dxfId="4344" priority="5355" operator="equal">
      <formula>"c"</formula>
    </cfRule>
    <cfRule type="cellIs" dxfId="4343" priority="5356" operator="equal">
      <formula>"ca"</formula>
    </cfRule>
    <cfRule type="cellIs" dxfId="4342" priority="5357" operator="equal">
      <formula>"r"</formula>
    </cfRule>
    <cfRule type="cellIs" dxfId="4341" priority="5358" operator="equal">
      <formula>"s"</formula>
    </cfRule>
  </conditionalFormatting>
  <conditionalFormatting sqref="BW14">
    <cfRule type="cellIs" dxfId="4340" priority="5347" operator="equal">
      <formula>"u"</formula>
    </cfRule>
    <cfRule type="cellIs" dxfId="4339" priority="5348" operator="equal">
      <formula>"pm"</formula>
    </cfRule>
    <cfRule type="cellIs" dxfId="4338" priority="5349" operator="equal">
      <formula>"c"</formula>
    </cfRule>
    <cfRule type="cellIs" dxfId="4337" priority="5350" operator="equal">
      <formula>"ca"</formula>
    </cfRule>
    <cfRule type="cellIs" dxfId="4336" priority="5351" operator="equal">
      <formula>"r"</formula>
    </cfRule>
    <cfRule type="cellIs" dxfId="4335" priority="5352" operator="equal">
      <formula>"s"</formula>
    </cfRule>
  </conditionalFormatting>
  <conditionalFormatting sqref="BW14:CA14">
    <cfRule type="cellIs" dxfId="4334" priority="5341" operator="equal">
      <formula>"u"</formula>
    </cfRule>
    <cfRule type="cellIs" dxfId="4333" priority="5342" operator="equal">
      <formula>"pm"</formula>
    </cfRule>
    <cfRule type="cellIs" dxfId="4332" priority="5343" operator="equal">
      <formula>"c"</formula>
    </cfRule>
    <cfRule type="cellIs" dxfId="4331" priority="5344" operator="equal">
      <formula>"ca"</formula>
    </cfRule>
    <cfRule type="cellIs" dxfId="4330" priority="5345" operator="equal">
      <formula>"r"</formula>
    </cfRule>
    <cfRule type="cellIs" dxfId="4329" priority="5346" operator="equal">
      <formula>"s"</formula>
    </cfRule>
  </conditionalFormatting>
  <conditionalFormatting sqref="BY14:CC14">
    <cfRule type="cellIs" dxfId="4328" priority="5335" operator="equal">
      <formula>"u"</formula>
    </cfRule>
    <cfRule type="cellIs" dxfId="4327" priority="5336" operator="equal">
      <formula>"pm"</formula>
    </cfRule>
    <cfRule type="cellIs" dxfId="4326" priority="5337" operator="equal">
      <formula>"c"</formula>
    </cfRule>
    <cfRule type="cellIs" dxfId="4325" priority="5338" operator="equal">
      <formula>"ca"</formula>
    </cfRule>
    <cfRule type="cellIs" dxfId="4324" priority="5339" operator="equal">
      <formula>"r"</formula>
    </cfRule>
    <cfRule type="cellIs" dxfId="4323" priority="5340" operator="equal">
      <formula>"s"</formula>
    </cfRule>
  </conditionalFormatting>
  <conditionalFormatting sqref="CA14:CE14">
    <cfRule type="cellIs" dxfId="4322" priority="5329" operator="equal">
      <formula>"u"</formula>
    </cfRule>
    <cfRule type="cellIs" dxfId="4321" priority="5330" operator="equal">
      <formula>"pm"</formula>
    </cfRule>
    <cfRule type="cellIs" dxfId="4320" priority="5331" operator="equal">
      <formula>"c"</formula>
    </cfRule>
    <cfRule type="cellIs" dxfId="4319" priority="5332" operator="equal">
      <formula>"ca"</formula>
    </cfRule>
    <cfRule type="cellIs" dxfId="4318" priority="5333" operator="equal">
      <formula>"r"</formula>
    </cfRule>
    <cfRule type="cellIs" dxfId="4317" priority="5334" operator="equal">
      <formula>"s"</formula>
    </cfRule>
  </conditionalFormatting>
  <conditionalFormatting sqref="CE14">
    <cfRule type="cellIs" dxfId="4316" priority="5323" operator="equal">
      <formula>"u"</formula>
    </cfRule>
    <cfRule type="cellIs" dxfId="4315" priority="5324" operator="equal">
      <formula>"pm"</formula>
    </cfRule>
    <cfRule type="cellIs" dxfId="4314" priority="5325" operator="equal">
      <formula>"c"</formula>
    </cfRule>
    <cfRule type="cellIs" dxfId="4313" priority="5326" operator="equal">
      <formula>"ca"</formula>
    </cfRule>
    <cfRule type="cellIs" dxfId="4312" priority="5327" operator="equal">
      <formula>"r"</formula>
    </cfRule>
    <cfRule type="cellIs" dxfId="4311" priority="5328" operator="equal">
      <formula>"s"</formula>
    </cfRule>
  </conditionalFormatting>
  <conditionalFormatting sqref="BX14">
    <cfRule type="cellIs" dxfId="4310" priority="5317" operator="equal">
      <formula>"u"</formula>
    </cfRule>
    <cfRule type="cellIs" dxfId="4309" priority="5318" operator="equal">
      <formula>"pm"</formula>
    </cfRule>
    <cfRule type="cellIs" dxfId="4308" priority="5319" operator="equal">
      <formula>"c"</formula>
    </cfRule>
    <cfRule type="cellIs" dxfId="4307" priority="5320" operator="equal">
      <formula>"ca"</formula>
    </cfRule>
    <cfRule type="cellIs" dxfId="4306" priority="5321" operator="equal">
      <formula>"r"</formula>
    </cfRule>
    <cfRule type="cellIs" dxfId="4305" priority="5322" operator="equal">
      <formula>"s"</formula>
    </cfRule>
  </conditionalFormatting>
  <conditionalFormatting sqref="BX14:CB14">
    <cfRule type="cellIs" dxfId="4304" priority="5311" operator="equal">
      <formula>"u"</formula>
    </cfRule>
    <cfRule type="cellIs" dxfId="4303" priority="5312" operator="equal">
      <formula>"pm"</formula>
    </cfRule>
    <cfRule type="cellIs" dxfId="4302" priority="5313" operator="equal">
      <formula>"c"</formula>
    </cfRule>
    <cfRule type="cellIs" dxfId="4301" priority="5314" operator="equal">
      <formula>"ca"</formula>
    </cfRule>
    <cfRule type="cellIs" dxfId="4300" priority="5315" operator="equal">
      <formula>"r"</formula>
    </cfRule>
    <cfRule type="cellIs" dxfId="4299" priority="5316" operator="equal">
      <formula>"s"</formula>
    </cfRule>
  </conditionalFormatting>
  <conditionalFormatting sqref="CF14">
    <cfRule type="cellIs" dxfId="4298" priority="5305" operator="equal">
      <formula>"u"</formula>
    </cfRule>
    <cfRule type="cellIs" dxfId="4297" priority="5306" operator="equal">
      <formula>"pm"</formula>
    </cfRule>
    <cfRule type="cellIs" dxfId="4296" priority="5307" operator="equal">
      <formula>"c"</formula>
    </cfRule>
    <cfRule type="cellIs" dxfId="4295" priority="5308" operator="equal">
      <formula>"ca"</formula>
    </cfRule>
    <cfRule type="cellIs" dxfId="4294" priority="5309" operator="equal">
      <formula>"r"</formula>
    </cfRule>
    <cfRule type="cellIs" dxfId="4293" priority="5310" operator="equal">
      <formula>"s"</formula>
    </cfRule>
  </conditionalFormatting>
  <conditionalFormatting sqref="CG14">
    <cfRule type="cellIs" dxfId="4292" priority="5299" operator="equal">
      <formula>"u"</formula>
    </cfRule>
    <cfRule type="cellIs" dxfId="4291" priority="5300" operator="equal">
      <formula>"pm"</formula>
    </cfRule>
    <cfRule type="cellIs" dxfId="4290" priority="5301" operator="equal">
      <formula>"c"</formula>
    </cfRule>
    <cfRule type="cellIs" dxfId="4289" priority="5302" operator="equal">
      <formula>"ca"</formula>
    </cfRule>
    <cfRule type="cellIs" dxfId="4288" priority="5303" operator="equal">
      <formula>"r"</formula>
    </cfRule>
    <cfRule type="cellIs" dxfId="4287" priority="5304" operator="equal">
      <formula>"s"</formula>
    </cfRule>
  </conditionalFormatting>
  <conditionalFormatting sqref="CG14">
    <cfRule type="cellIs" dxfId="4286" priority="5293" operator="equal">
      <formula>"u"</formula>
    </cfRule>
    <cfRule type="cellIs" dxfId="4285" priority="5294" operator="equal">
      <formula>"pm"</formula>
    </cfRule>
    <cfRule type="cellIs" dxfId="4284" priority="5295" operator="equal">
      <formula>"c"</formula>
    </cfRule>
    <cfRule type="cellIs" dxfId="4283" priority="5296" operator="equal">
      <formula>"ca"</formula>
    </cfRule>
    <cfRule type="cellIs" dxfId="4282" priority="5297" operator="equal">
      <formula>"r"</formula>
    </cfRule>
    <cfRule type="cellIs" dxfId="4281" priority="5298" operator="equal">
      <formula>"s"</formula>
    </cfRule>
  </conditionalFormatting>
  <conditionalFormatting sqref="CH14">
    <cfRule type="cellIs" dxfId="4280" priority="5287" operator="equal">
      <formula>"u"</formula>
    </cfRule>
    <cfRule type="cellIs" dxfId="4279" priority="5288" operator="equal">
      <formula>"pm"</formula>
    </cfRule>
    <cfRule type="cellIs" dxfId="4278" priority="5289" operator="equal">
      <formula>"c"</formula>
    </cfRule>
    <cfRule type="cellIs" dxfId="4277" priority="5290" operator="equal">
      <formula>"ca"</formula>
    </cfRule>
    <cfRule type="cellIs" dxfId="4276" priority="5291" operator="equal">
      <formula>"r"</formula>
    </cfRule>
    <cfRule type="cellIs" dxfId="4275" priority="5292" operator="equal">
      <formula>"s"</formula>
    </cfRule>
  </conditionalFormatting>
  <conditionalFormatting sqref="CI14">
    <cfRule type="cellIs" dxfId="4274" priority="5281" operator="equal">
      <formula>"u"</formula>
    </cfRule>
    <cfRule type="cellIs" dxfId="4273" priority="5282" operator="equal">
      <formula>"pm"</formula>
    </cfRule>
    <cfRule type="cellIs" dxfId="4272" priority="5283" operator="equal">
      <formula>"c"</formula>
    </cfRule>
    <cfRule type="cellIs" dxfId="4271" priority="5284" operator="equal">
      <formula>"ca"</formula>
    </cfRule>
    <cfRule type="cellIs" dxfId="4270" priority="5285" operator="equal">
      <formula>"r"</formula>
    </cfRule>
    <cfRule type="cellIs" dxfId="4269" priority="5286" operator="equal">
      <formula>"s"</formula>
    </cfRule>
  </conditionalFormatting>
  <conditionalFormatting sqref="CJ14">
    <cfRule type="cellIs" dxfId="4268" priority="5275" operator="equal">
      <formula>"u"</formula>
    </cfRule>
    <cfRule type="cellIs" dxfId="4267" priority="5276" operator="equal">
      <formula>"pm"</formula>
    </cfRule>
    <cfRule type="cellIs" dxfId="4266" priority="5277" operator="equal">
      <formula>"c"</formula>
    </cfRule>
    <cfRule type="cellIs" dxfId="4265" priority="5278" operator="equal">
      <formula>"ca"</formula>
    </cfRule>
    <cfRule type="cellIs" dxfId="4264" priority="5279" operator="equal">
      <formula>"r"</formula>
    </cfRule>
    <cfRule type="cellIs" dxfId="4263" priority="5280" operator="equal">
      <formula>"s"</formula>
    </cfRule>
  </conditionalFormatting>
  <conditionalFormatting sqref="CK14">
    <cfRule type="cellIs" dxfId="4262" priority="5269" operator="equal">
      <formula>"u"</formula>
    </cfRule>
    <cfRule type="cellIs" dxfId="4261" priority="5270" operator="equal">
      <formula>"pm"</formula>
    </cfRule>
    <cfRule type="cellIs" dxfId="4260" priority="5271" operator="equal">
      <formula>"c"</formula>
    </cfRule>
    <cfRule type="cellIs" dxfId="4259" priority="5272" operator="equal">
      <formula>"ca"</formula>
    </cfRule>
    <cfRule type="cellIs" dxfId="4258" priority="5273" operator="equal">
      <formula>"r"</formula>
    </cfRule>
    <cfRule type="cellIs" dxfId="4257" priority="5274" operator="equal">
      <formula>"s"</formula>
    </cfRule>
  </conditionalFormatting>
  <conditionalFormatting sqref="CK14">
    <cfRule type="cellIs" dxfId="4256" priority="5263" operator="equal">
      <formula>"u"</formula>
    </cfRule>
    <cfRule type="cellIs" dxfId="4255" priority="5264" operator="equal">
      <formula>"pm"</formula>
    </cfRule>
    <cfRule type="cellIs" dxfId="4254" priority="5265" operator="equal">
      <formula>"c"</formula>
    </cfRule>
    <cfRule type="cellIs" dxfId="4253" priority="5266" operator="equal">
      <formula>"ca"</formula>
    </cfRule>
    <cfRule type="cellIs" dxfId="4252" priority="5267" operator="equal">
      <formula>"r"</formula>
    </cfRule>
    <cfRule type="cellIs" dxfId="4251" priority="5268" operator="equal">
      <formula>"s"</formula>
    </cfRule>
  </conditionalFormatting>
  <conditionalFormatting sqref="CL14">
    <cfRule type="cellIs" dxfId="4250" priority="5257" operator="equal">
      <formula>"u"</formula>
    </cfRule>
    <cfRule type="cellIs" dxfId="4249" priority="5258" operator="equal">
      <formula>"pm"</formula>
    </cfRule>
    <cfRule type="cellIs" dxfId="4248" priority="5259" operator="equal">
      <formula>"c"</formula>
    </cfRule>
    <cfRule type="cellIs" dxfId="4247" priority="5260" operator="equal">
      <formula>"ca"</formula>
    </cfRule>
    <cfRule type="cellIs" dxfId="4246" priority="5261" operator="equal">
      <formula>"r"</formula>
    </cfRule>
    <cfRule type="cellIs" dxfId="4245" priority="5262" operator="equal">
      <formula>"s"</formula>
    </cfRule>
  </conditionalFormatting>
  <conditionalFormatting sqref="CM14">
    <cfRule type="cellIs" dxfId="4244" priority="5251" operator="equal">
      <formula>"u"</formula>
    </cfRule>
    <cfRule type="cellIs" dxfId="4243" priority="5252" operator="equal">
      <formula>"pm"</formula>
    </cfRule>
    <cfRule type="cellIs" dxfId="4242" priority="5253" operator="equal">
      <formula>"c"</formula>
    </cfRule>
    <cfRule type="cellIs" dxfId="4241" priority="5254" operator="equal">
      <formula>"ca"</formula>
    </cfRule>
    <cfRule type="cellIs" dxfId="4240" priority="5255" operator="equal">
      <formula>"r"</formula>
    </cfRule>
    <cfRule type="cellIs" dxfId="4239" priority="5256" operator="equal">
      <formula>"s"</formula>
    </cfRule>
  </conditionalFormatting>
  <conditionalFormatting sqref="O13:Q13">
    <cfRule type="cellIs" dxfId="4238" priority="5227" operator="equal">
      <formula>"u"</formula>
    </cfRule>
    <cfRule type="cellIs" dxfId="4237" priority="5228" operator="equal">
      <formula>"pm"</formula>
    </cfRule>
    <cfRule type="cellIs" dxfId="4236" priority="5229" operator="equal">
      <formula>"c"</formula>
    </cfRule>
    <cfRule type="cellIs" dxfId="4235" priority="5230" operator="equal">
      <formula>"ca"</formula>
    </cfRule>
    <cfRule type="cellIs" dxfId="4234" priority="5231" operator="equal">
      <formula>"r"</formula>
    </cfRule>
    <cfRule type="cellIs" dxfId="4233" priority="5232" operator="equal">
      <formula>"s"</formula>
    </cfRule>
  </conditionalFormatting>
  <conditionalFormatting sqref="R13:U13">
    <cfRule type="cellIs" dxfId="4232" priority="5221" operator="equal">
      <formula>"u"</formula>
    </cfRule>
    <cfRule type="cellIs" dxfId="4231" priority="5222" operator="equal">
      <formula>"pm"</formula>
    </cfRule>
    <cfRule type="cellIs" dxfId="4230" priority="5223" operator="equal">
      <formula>"c"</formula>
    </cfRule>
    <cfRule type="cellIs" dxfId="4229" priority="5224" operator="equal">
      <formula>"ca"</formula>
    </cfRule>
    <cfRule type="cellIs" dxfId="4228" priority="5225" operator="equal">
      <formula>"r"</formula>
    </cfRule>
    <cfRule type="cellIs" dxfId="4227" priority="5226" operator="equal">
      <formula>"s"</formula>
    </cfRule>
  </conditionalFormatting>
  <conditionalFormatting sqref="N13">
    <cfRule type="cellIs" dxfId="4226" priority="5209" operator="equal">
      <formula>"u"</formula>
    </cfRule>
    <cfRule type="cellIs" dxfId="4225" priority="5210" operator="equal">
      <formula>"pm"</formula>
    </cfRule>
    <cfRule type="cellIs" dxfId="4224" priority="5211" operator="equal">
      <formula>"c"</formula>
    </cfRule>
    <cfRule type="cellIs" dxfId="4223" priority="5212" operator="equal">
      <formula>"ca"</formula>
    </cfRule>
    <cfRule type="cellIs" dxfId="4222" priority="5213" operator="equal">
      <formula>"r"</formula>
    </cfRule>
    <cfRule type="cellIs" dxfId="4221" priority="5214" operator="equal">
      <formula>"s"</formula>
    </cfRule>
  </conditionalFormatting>
  <conditionalFormatting sqref="V13:W13">
    <cfRule type="cellIs" dxfId="4220" priority="5203" operator="equal">
      <formula>"u"</formula>
    </cfRule>
    <cfRule type="cellIs" dxfId="4219" priority="5204" operator="equal">
      <formula>"pm"</formula>
    </cfRule>
    <cfRule type="cellIs" dxfId="4218" priority="5205" operator="equal">
      <formula>"c"</formula>
    </cfRule>
    <cfRule type="cellIs" dxfId="4217" priority="5206" operator="equal">
      <formula>"ca"</formula>
    </cfRule>
    <cfRule type="cellIs" dxfId="4216" priority="5207" operator="equal">
      <formula>"r"</formula>
    </cfRule>
    <cfRule type="cellIs" dxfId="4215" priority="5208" operator="equal">
      <formula>"s"</formula>
    </cfRule>
  </conditionalFormatting>
  <conditionalFormatting sqref="AA13">
    <cfRule type="cellIs" dxfId="4214" priority="5197" operator="equal">
      <formula>"u"</formula>
    </cfRule>
    <cfRule type="cellIs" dxfId="4213" priority="5198" operator="equal">
      <formula>"pm"</formula>
    </cfRule>
    <cfRule type="cellIs" dxfId="4212" priority="5199" operator="equal">
      <formula>"c"</formula>
    </cfRule>
    <cfRule type="cellIs" dxfId="4211" priority="5200" operator="equal">
      <formula>"ca"</formula>
    </cfRule>
    <cfRule type="cellIs" dxfId="4210" priority="5201" operator="equal">
      <formula>"r"</formula>
    </cfRule>
    <cfRule type="cellIs" dxfId="4209" priority="5202" operator="equal">
      <formula>"s"</formula>
    </cfRule>
  </conditionalFormatting>
  <conditionalFormatting sqref="X13:Y13">
    <cfRule type="cellIs" dxfId="4208" priority="5191" operator="equal">
      <formula>"u"</formula>
    </cfRule>
    <cfRule type="cellIs" dxfId="4207" priority="5192" operator="equal">
      <formula>"pm"</formula>
    </cfRule>
    <cfRule type="cellIs" dxfId="4206" priority="5193" operator="equal">
      <formula>"c"</formula>
    </cfRule>
    <cfRule type="cellIs" dxfId="4205" priority="5194" operator="equal">
      <formula>"ca"</formula>
    </cfRule>
    <cfRule type="cellIs" dxfId="4204" priority="5195" operator="equal">
      <formula>"r"</formula>
    </cfRule>
    <cfRule type="cellIs" dxfId="4203" priority="5196" operator="equal">
      <formula>"s"</formula>
    </cfRule>
  </conditionalFormatting>
  <conditionalFormatting sqref="Z13">
    <cfRule type="cellIs" dxfId="4202" priority="5185" operator="equal">
      <formula>"u"</formula>
    </cfRule>
    <cfRule type="cellIs" dxfId="4201" priority="5186" operator="equal">
      <formula>"pm"</formula>
    </cfRule>
    <cfRule type="cellIs" dxfId="4200" priority="5187" operator="equal">
      <formula>"c"</formula>
    </cfRule>
    <cfRule type="cellIs" dxfId="4199" priority="5188" operator="equal">
      <formula>"ca"</formula>
    </cfRule>
    <cfRule type="cellIs" dxfId="4198" priority="5189" operator="equal">
      <formula>"r"</formula>
    </cfRule>
    <cfRule type="cellIs" dxfId="4197" priority="5190" operator="equal">
      <formula>"s"</formula>
    </cfRule>
  </conditionalFormatting>
  <conditionalFormatting sqref="H13">
    <cfRule type="cellIs" dxfId="4196" priority="5179" operator="equal">
      <formula>"u"</formula>
    </cfRule>
    <cfRule type="cellIs" dxfId="4195" priority="5180" operator="equal">
      <formula>"pm"</formula>
    </cfRule>
    <cfRule type="cellIs" dxfId="4194" priority="5181" operator="equal">
      <formula>"c"</formula>
    </cfRule>
    <cfRule type="cellIs" dxfId="4193" priority="5182" operator="equal">
      <formula>"ca"</formula>
    </cfRule>
    <cfRule type="cellIs" dxfId="4192" priority="5183" operator="equal">
      <formula>"r"</formula>
    </cfRule>
    <cfRule type="cellIs" dxfId="4191" priority="5184" operator="equal">
      <formula>"s"</formula>
    </cfRule>
  </conditionalFormatting>
  <conditionalFormatting sqref="AB13">
    <cfRule type="cellIs" dxfId="4190" priority="5149" operator="equal">
      <formula>"u"</formula>
    </cfRule>
    <cfRule type="cellIs" dxfId="4189" priority="5150" operator="equal">
      <formula>"pm"</formula>
    </cfRule>
    <cfRule type="cellIs" dxfId="4188" priority="5151" operator="equal">
      <formula>"c"</formula>
    </cfRule>
    <cfRule type="cellIs" dxfId="4187" priority="5152" operator="equal">
      <formula>"ca"</formula>
    </cfRule>
    <cfRule type="cellIs" dxfId="4186" priority="5153" operator="equal">
      <formula>"r"</formula>
    </cfRule>
    <cfRule type="cellIs" dxfId="4185" priority="5154" operator="equal">
      <formula>"s"</formula>
    </cfRule>
  </conditionalFormatting>
  <conditionalFormatting sqref="T14:U14">
    <cfRule type="cellIs" dxfId="4184" priority="5143" operator="equal">
      <formula>"u"</formula>
    </cfRule>
    <cfRule type="cellIs" dxfId="4183" priority="5144" operator="equal">
      <formula>"pm"</formula>
    </cfRule>
    <cfRule type="cellIs" dxfId="4182" priority="5145" operator="equal">
      <formula>"c"</formula>
    </cfRule>
    <cfRule type="cellIs" dxfId="4181" priority="5146" operator="equal">
      <formula>"ca"</formula>
    </cfRule>
    <cfRule type="cellIs" dxfId="4180" priority="5147" operator="equal">
      <formula>"r"</formula>
    </cfRule>
    <cfRule type="cellIs" dxfId="4179" priority="5148" operator="equal">
      <formula>"s"</formula>
    </cfRule>
  </conditionalFormatting>
  <conditionalFormatting sqref="V14:W14">
    <cfRule type="cellIs" dxfId="4178" priority="5137" operator="equal">
      <formula>"u"</formula>
    </cfRule>
    <cfRule type="cellIs" dxfId="4177" priority="5138" operator="equal">
      <formula>"pm"</formula>
    </cfRule>
    <cfRule type="cellIs" dxfId="4176" priority="5139" operator="equal">
      <formula>"c"</formula>
    </cfRule>
    <cfRule type="cellIs" dxfId="4175" priority="5140" operator="equal">
      <formula>"ca"</formula>
    </cfRule>
    <cfRule type="cellIs" dxfId="4174" priority="5141" operator="equal">
      <formula>"r"</formula>
    </cfRule>
    <cfRule type="cellIs" dxfId="4173" priority="5142" operator="equal">
      <formula>"s"</formula>
    </cfRule>
  </conditionalFormatting>
  <conditionalFormatting sqref="X14:Y14">
    <cfRule type="cellIs" dxfId="4172" priority="5131" operator="equal">
      <formula>"u"</formula>
    </cfRule>
    <cfRule type="cellIs" dxfId="4171" priority="5132" operator="equal">
      <formula>"pm"</formula>
    </cfRule>
    <cfRule type="cellIs" dxfId="4170" priority="5133" operator="equal">
      <formula>"c"</formula>
    </cfRule>
    <cfRule type="cellIs" dxfId="4169" priority="5134" operator="equal">
      <formula>"ca"</formula>
    </cfRule>
    <cfRule type="cellIs" dxfId="4168" priority="5135" operator="equal">
      <formula>"r"</formula>
    </cfRule>
    <cfRule type="cellIs" dxfId="4167" priority="5136" operator="equal">
      <formula>"s"</formula>
    </cfRule>
  </conditionalFormatting>
  <conditionalFormatting sqref="S14:AF14">
    <cfRule type="cellIs" dxfId="4166" priority="5125" operator="equal">
      <formula>"u"</formula>
    </cfRule>
    <cfRule type="cellIs" dxfId="4165" priority="5126" operator="equal">
      <formula>"pm"</formula>
    </cfRule>
    <cfRule type="cellIs" dxfId="4164" priority="5127" operator="equal">
      <formula>"c"</formula>
    </cfRule>
    <cfRule type="cellIs" dxfId="4163" priority="5128" operator="equal">
      <formula>"ca"</formula>
    </cfRule>
    <cfRule type="cellIs" dxfId="4162" priority="5129" operator="equal">
      <formula>"r"</formula>
    </cfRule>
    <cfRule type="cellIs" dxfId="4161" priority="5130" operator="equal">
      <formula>"s"</formula>
    </cfRule>
  </conditionalFormatting>
  <conditionalFormatting sqref="AA14">
    <cfRule type="cellIs" dxfId="4160" priority="5119" operator="equal">
      <formula>"u"</formula>
    </cfRule>
    <cfRule type="cellIs" dxfId="4159" priority="5120" operator="equal">
      <formula>"pm"</formula>
    </cfRule>
    <cfRule type="cellIs" dxfId="4158" priority="5121" operator="equal">
      <formula>"c"</formula>
    </cfRule>
    <cfRule type="cellIs" dxfId="4157" priority="5122" operator="equal">
      <formula>"ca"</formula>
    </cfRule>
    <cfRule type="cellIs" dxfId="4156" priority="5123" operator="equal">
      <formula>"r"</formula>
    </cfRule>
    <cfRule type="cellIs" dxfId="4155" priority="5124" operator="equal">
      <formula>"s"</formula>
    </cfRule>
  </conditionalFormatting>
  <conditionalFormatting sqref="T14">
    <cfRule type="cellIs" dxfId="4154" priority="5113" operator="equal">
      <formula>"u"</formula>
    </cfRule>
    <cfRule type="cellIs" dxfId="4153" priority="5114" operator="equal">
      <formula>"pm"</formula>
    </cfRule>
    <cfRule type="cellIs" dxfId="4152" priority="5115" operator="equal">
      <formula>"c"</formula>
    </cfRule>
    <cfRule type="cellIs" dxfId="4151" priority="5116" operator="equal">
      <formula>"ca"</formula>
    </cfRule>
    <cfRule type="cellIs" dxfId="4150" priority="5117" operator="equal">
      <formula>"r"</formula>
    </cfRule>
    <cfRule type="cellIs" dxfId="4149" priority="5118" operator="equal">
      <formula>"s"</formula>
    </cfRule>
  </conditionalFormatting>
  <conditionalFormatting sqref="U14:V14">
    <cfRule type="cellIs" dxfId="4148" priority="5107" operator="equal">
      <formula>"u"</formula>
    </cfRule>
    <cfRule type="cellIs" dxfId="4147" priority="5108" operator="equal">
      <formula>"pm"</formula>
    </cfRule>
    <cfRule type="cellIs" dxfId="4146" priority="5109" operator="equal">
      <formula>"c"</formula>
    </cfRule>
    <cfRule type="cellIs" dxfId="4145" priority="5110" operator="equal">
      <formula>"ca"</formula>
    </cfRule>
    <cfRule type="cellIs" dxfId="4144" priority="5111" operator="equal">
      <formula>"r"</formula>
    </cfRule>
    <cfRule type="cellIs" dxfId="4143" priority="5112" operator="equal">
      <formula>"s"</formula>
    </cfRule>
  </conditionalFormatting>
  <conditionalFormatting sqref="AB14">
    <cfRule type="cellIs" dxfId="4142" priority="5101" operator="equal">
      <formula>"u"</formula>
    </cfRule>
    <cfRule type="cellIs" dxfId="4141" priority="5102" operator="equal">
      <formula>"pm"</formula>
    </cfRule>
    <cfRule type="cellIs" dxfId="4140" priority="5103" operator="equal">
      <formula>"c"</formula>
    </cfRule>
    <cfRule type="cellIs" dxfId="4139" priority="5104" operator="equal">
      <formula>"ca"</formula>
    </cfRule>
    <cfRule type="cellIs" dxfId="4138" priority="5105" operator="equal">
      <formula>"r"</formula>
    </cfRule>
    <cfRule type="cellIs" dxfId="4137" priority="5106" operator="equal">
      <formula>"s"</formula>
    </cfRule>
  </conditionalFormatting>
  <conditionalFormatting sqref="AC14">
    <cfRule type="cellIs" dxfId="4136" priority="5095" operator="equal">
      <formula>"u"</formula>
    </cfRule>
    <cfRule type="cellIs" dxfId="4135" priority="5096" operator="equal">
      <formula>"pm"</formula>
    </cfRule>
    <cfRule type="cellIs" dxfId="4134" priority="5097" operator="equal">
      <formula>"c"</formula>
    </cfRule>
    <cfRule type="cellIs" dxfId="4133" priority="5098" operator="equal">
      <formula>"ca"</formula>
    </cfRule>
    <cfRule type="cellIs" dxfId="4132" priority="5099" operator="equal">
      <formula>"r"</formula>
    </cfRule>
    <cfRule type="cellIs" dxfId="4131" priority="5100" operator="equal">
      <formula>"s"</formula>
    </cfRule>
  </conditionalFormatting>
  <conditionalFormatting sqref="AC14">
    <cfRule type="cellIs" dxfId="4130" priority="5089" operator="equal">
      <formula>"u"</formula>
    </cfRule>
    <cfRule type="cellIs" dxfId="4129" priority="5090" operator="equal">
      <formula>"pm"</formula>
    </cfRule>
    <cfRule type="cellIs" dxfId="4128" priority="5091" operator="equal">
      <formula>"c"</formula>
    </cfRule>
    <cfRule type="cellIs" dxfId="4127" priority="5092" operator="equal">
      <formula>"ca"</formula>
    </cfRule>
    <cfRule type="cellIs" dxfId="4126" priority="5093" operator="equal">
      <formula>"r"</formula>
    </cfRule>
    <cfRule type="cellIs" dxfId="4125" priority="5094" operator="equal">
      <formula>"s"</formula>
    </cfRule>
  </conditionalFormatting>
  <conditionalFormatting sqref="AD14">
    <cfRule type="cellIs" dxfId="4124" priority="5083" operator="equal">
      <formula>"u"</formula>
    </cfRule>
    <cfRule type="cellIs" dxfId="4123" priority="5084" operator="equal">
      <formula>"pm"</formula>
    </cfRule>
    <cfRule type="cellIs" dxfId="4122" priority="5085" operator="equal">
      <formula>"c"</formula>
    </cfRule>
    <cfRule type="cellIs" dxfId="4121" priority="5086" operator="equal">
      <formula>"ca"</formula>
    </cfRule>
    <cfRule type="cellIs" dxfId="4120" priority="5087" operator="equal">
      <formula>"r"</formula>
    </cfRule>
    <cfRule type="cellIs" dxfId="4119" priority="5088" operator="equal">
      <formula>"s"</formula>
    </cfRule>
  </conditionalFormatting>
  <conditionalFormatting sqref="AM14:AO14">
    <cfRule type="cellIs" dxfId="4118" priority="5077" operator="equal">
      <formula>"u"</formula>
    </cfRule>
    <cfRule type="cellIs" dxfId="4117" priority="5078" operator="equal">
      <formula>"pm"</formula>
    </cfRule>
    <cfRule type="cellIs" dxfId="4116" priority="5079" operator="equal">
      <formula>"c"</formula>
    </cfRule>
    <cfRule type="cellIs" dxfId="4115" priority="5080" operator="equal">
      <formula>"ca"</formula>
    </cfRule>
    <cfRule type="cellIs" dxfId="4114" priority="5081" operator="equal">
      <formula>"r"</formula>
    </cfRule>
    <cfRule type="cellIs" dxfId="4113" priority="5082" operator="equal">
      <formula>"s"</formula>
    </cfRule>
  </conditionalFormatting>
  <conditionalFormatting sqref="AP14:AS14">
    <cfRule type="cellIs" dxfId="4112" priority="5071" operator="equal">
      <formula>"u"</formula>
    </cfRule>
    <cfRule type="cellIs" dxfId="4111" priority="5072" operator="equal">
      <formula>"pm"</formula>
    </cfRule>
    <cfRule type="cellIs" dxfId="4110" priority="5073" operator="equal">
      <formula>"c"</formula>
    </cfRule>
    <cfRule type="cellIs" dxfId="4109" priority="5074" operator="equal">
      <formula>"ca"</formula>
    </cfRule>
    <cfRule type="cellIs" dxfId="4108" priority="5075" operator="equal">
      <formula>"r"</formula>
    </cfRule>
    <cfRule type="cellIs" dxfId="4107" priority="5076" operator="equal">
      <formula>"s"</formula>
    </cfRule>
  </conditionalFormatting>
  <conditionalFormatting sqref="AJ14:AK14">
    <cfRule type="cellIs" dxfId="4106" priority="5065" operator="equal">
      <formula>"u"</formula>
    </cfRule>
    <cfRule type="cellIs" dxfId="4105" priority="5066" operator="equal">
      <formula>"pm"</formula>
    </cfRule>
    <cfRule type="cellIs" dxfId="4104" priority="5067" operator="equal">
      <formula>"c"</formula>
    </cfRule>
    <cfRule type="cellIs" dxfId="4103" priority="5068" operator="equal">
      <formula>"ca"</formula>
    </cfRule>
    <cfRule type="cellIs" dxfId="4102" priority="5069" operator="equal">
      <formula>"r"</formula>
    </cfRule>
    <cfRule type="cellIs" dxfId="4101" priority="5070" operator="equal">
      <formula>"s"</formula>
    </cfRule>
  </conditionalFormatting>
  <conditionalFormatting sqref="AL14">
    <cfRule type="cellIs" dxfId="4100" priority="5059" operator="equal">
      <formula>"u"</formula>
    </cfRule>
    <cfRule type="cellIs" dxfId="4099" priority="5060" operator="equal">
      <formula>"pm"</formula>
    </cfRule>
    <cfRule type="cellIs" dxfId="4098" priority="5061" operator="equal">
      <formula>"c"</formula>
    </cfRule>
    <cfRule type="cellIs" dxfId="4097" priority="5062" operator="equal">
      <formula>"ca"</formula>
    </cfRule>
    <cfRule type="cellIs" dxfId="4096" priority="5063" operator="equal">
      <formula>"r"</formula>
    </cfRule>
    <cfRule type="cellIs" dxfId="4095" priority="5064" operator="equal">
      <formula>"s"</formula>
    </cfRule>
  </conditionalFormatting>
  <conditionalFormatting sqref="AT14:AU14">
    <cfRule type="cellIs" dxfId="4094" priority="5053" operator="equal">
      <formula>"u"</formula>
    </cfRule>
    <cfRule type="cellIs" dxfId="4093" priority="5054" operator="equal">
      <formula>"pm"</formula>
    </cfRule>
    <cfRule type="cellIs" dxfId="4092" priority="5055" operator="equal">
      <formula>"c"</formula>
    </cfRule>
    <cfRule type="cellIs" dxfId="4091" priority="5056" operator="equal">
      <formula>"ca"</formula>
    </cfRule>
    <cfRule type="cellIs" dxfId="4090" priority="5057" operator="equal">
      <formula>"r"</formula>
    </cfRule>
    <cfRule type="cellIs" dxfId="4089" priority="5058" operator="equal">
      <formula>"s"</formula>
    </cfRule>
  </conditionalFormatting>
  <conditionalFormatting sqref="AY14">
    <cfRule type="cellIs" dxfId="4088" priority="5047" operator="equal">
      <formula>"u"</formula>
    </cfRule>
    <cfRule type="cellIs" dxfId="4087" priority="5048" operator="equal">
      <formula>"pm"</formula>
    </cfRule>
    <cfRule type="cellIs" dxfId="4086" priority="5049" operator="equal">
      <formula>"c"</formula>
    </cfRule>
    <cfRule type="cellIs" dxfId="4085" priority="5050" operator="equal">
      <formula>"ca"</formula>
    </cfRule>
    <cfRule type="cellIs" dxfId="4084" priority="5051" operator="equal">
      <formula>"r"</formula>
    </cfRule>
    <cfRule type="cellIs" dxfId="4083" priority="5052" operator="equal">
      <formula>"s"</formula>
    </cfRule>
  </conditionalFormatting>
  <conditionalFormatting sqref="AV14:AW14">
    <cfRule type="cellIs" dxfId="4082" priority="5041" operator="equal">
      <formula>"u"</formula>
    </cfRule>
    <cfRule type="cellIs" dxfId="4081" priority="5042" operator="equal">
      <formula>"pm"</formula>
    </cfRule>
    <cfRule type="cellIs" dxfId="4080" priority="5043" operator="equal">
      <formula>"c"</formula>
    </cfRule>
    <cfRule type="cellIs" dxfId="4079" priority="5044" operator="equal">
      <formula>"ca"</formula>
    </cfRule>
    <cfRule type="cellIs" dxfId="4078" priority="5045" operator="equal">
      <formula>"r"</formula>
    </cfRule>
    <cfRule type="cellIs" dxfId="4077" priority="5046" operator="equal">
      <formula>"s"</formula>
    </cfRule>
  </conditionalFormatting>
  <conditionalFormatting sqref="AX14">
    <cfRule type="cellIs" dxfId="4076" priority="5035" operator="equal">
      <formula>"u"</formula>
    </cfRule>
    <cfRule type="cellIs" dxfId="4075" priority="5036" operator="equal">
      <formula>"pm"</formula>
    </cfRule>
    <cfRule type="cellIs" dxfId="4074" priority="5037" operator="equal">
      <formula>"c"</formula>
    </cfRule>
    <cfRule type="cellIs" dxfId="4073" priority="5038" operator="equal">
      <formula>"ca"</formula>
    </cfRule>
    <cfRule type="cellIs" dxfId="4072" priority="5039" operator="equal">
      <formula>"r"</formula>
    </cfRule>
    <cfRule type="cellIs" dxfId="4071" priority="5040" operator="equal">
      <formula>"s"</formula>
    </cfRule>
  </conditionalFormatting>
  <conditionalFormatting sqref="AE14">
    <cfRule type="cellIs" dxfId="4070" priority="5029" operator="equal">
      <formula>"u"</formula>
    </cfRule>
    <cfRule type="cellIs" dxfId="4069" priority="5030" operator="equal">
      <formula>"pm"</formula>
    </cfRule>
    <cfRule type="cellIs" dxfId="4068" priority="5031" operator="equal">
      <formula>"c"</formula>
    </cfRule>
    <cfRule type="cellIs" dxfId="4067" priority="5032" operator="equal">
      <formula>"ca"</formula>
    </cfRule>
    <cfRule type="cellIs" dxfId="4066" priority="5033" operator="equal">
      <formula>"r"</formula>
    </cfRule>
    <cfRule type="cellIs" dxfId="4065" priority="5034" operator="equal">
      <formula>"s"</formula>
    </cfRule>
  </conditionalFormatting>
  <conditionalFormatting sqref="AF14">
    <cfRule type="cellIs" dxfId="4064" priority="5023" operator="equal">
      <formula>"u"</formula>
    </cfRule>
    <cfRule type="cellIs" dxfId="4063" priority="5024" operator="equal">
      <formula>"pm"</formula>
    </cfRule>
    <cfRule type="cellIs" dxfId="4062" priority="5025" operator="equal">
      <formula>"c"</formula>
    </cfRule>
    <cfRule type="cellIs" dxfId="4061" priority="5026" operator="equal">
      <formula>"ca"</formula>
    </cfRule>
    <cfRule type="cellIs" dxfId="4060" priority="5027" operator="equal">
      <formula>"r"</formula>
    </cfRule>
    <cfRule type="cellIs" dxfId="4059" priority="5028" operator="equal">
      <formula>"s"</formula>
    </cfRule>
  </conditionalFormatting>
  <conditionalFormatting sqref="AG14">
    <cfRule type="cellIs" dxfId="4058" priority="5017" operator="equal">
      <formula>"u"</formula>
    </cfRule>
    <cfRule type="cellIs" dxfId="4057" priority="5018" operator="equal">
      <formula>"pm"</formula>
    </cfRule>
    <cfRule type="cellIs" dxfId="4056" priority="5019" operator="equal">
      <formula>"c"</formula>
    </cfRule>
    <cfRule type="cellIs" dxfId="4055" priority="5020" operator="equal">
      <formula>"ca"</formula>
    </cfRule>
    <cfRule type="cellIs" dxfId="4054" priority="5021" operator="equal">
      <formula>"r"</formula>
    </cfRule>
    <cfRule type="cellIs" dxfId="4053" priority="5022" operator="equal">
      <formula>"s"</formula>
    </cfRule>
  </conditionalFormatting>
  <conditionalFormatting sqref="AG14">
    <cfRule type="cellIs" dxfId="4052" priority="5011" operator="equal">
      <formula>"u"</formula>
    </cfRule>
    <cfRule type="cellIs" dxfId="4051" priority="5012" operator="equal">
      <formula>"pm"</formula>
    </cfRule>
    <cfRule type="cellIs" dxfId="4050" priority="5013" operator="equal">
      <formula>"c"</formula>
    </cfRule>
    <cfRule type="cellIs" dxfId="4049" priority="5014" operator="equal">
      <formula>"ca"</formula>
    </cfRule>
    <cfRule type="cellIs" dxfId="4048" priority="5015" operator="equal">
      <formula>"r"</formula>
    </cfRule>
    <cfRule type="cellIs" dxfId="4047" priority="5016" operator="equal">
      <formula>"s"</formula>
    </cfRule>
  </conditionalFormatting>
  <conditionalFormatting sqref="AH14">
    <cfRule type="cellIs" dxfId="4046" priority="5005" operator="equal">
      <formula>"u"</formula>
    </cfRule>
    <cfRule type="cellIs" dxfId="4045" priority="5006" operator="equal">
      <formula>"pm"</formula>
    </cfRule>
    <cfRule type="cellIs" dxfId="4044" priority="5007" operator="equal">
      <formula>"c"</formula>
    </cfRule>
    <cfRule type="cellIs" dxfId="4043" priority="5008" operator="equal">
      <formula>"ca"</formula>
    </cfRule>
    <cfRule type="cellIs" dxfId="4042" priority="5009" operator="equal">
      <formula>"r"</formula>
    </cfRule>
    <cfRule type="cellIs" dxfId="4041" priority="5010" operator="equal">
      <formula>"s"</formula>
    </cfRule>
  </conditionalFormatting>
  <conditionalFormatting sqref="AI14">
    <cfRule type="cellIs" dxfId="4040" priority="4999" operator="equal">
      <formula>"u"</formula>
    </cfRule>
    <cfRule type="cellIs" dxfId="4039" priority="5000" operator="equal">
      <formula>"pm"</formula>
    </cfRule>
    <cfRule type="cellIs" dxfId="4038" priority="5001" operator="equal">
      <formula>"c"</formula>
    </cfRule>
    <cfRule type="cellIs" dxfId="4037" priority="5002" operator="equal">
      <formula>"ca"</formula>
    </cfRule>
    <cfRule type="cellIs" dxfId="4036" priority="5003" operator="equal">
      <formula>"r"</formula>
    </cfRule>
    <cfRule type="cellIs" dxfId="4035" priority="5004" operator="equal">
      <formula>"s"</formula>
    </cfRule>
  </conditionalFormatting>
  <conditionalFormatting sqref="AZ14">
    <cfRule type="cellIs" dxfId="4034" priority="4993" operator="equal">
      <formula>"u"</formula>
    </cfRule>
    <cfRule type="cellIs" dxfId="4033" priority="4994" operator="equal">
      <formula>"pm"</formula>
    </cfRule>
    <cfRule type="cellIs" dxfId="4032" priority="4995" operator="equal">
      <formula>"c"</formula>
    </cfRule>
    <cfRule type="cellIs" dxfId="4031" priority="4996" operator="equal">
      <formula>"ca"</formula>
    </cfRule>
    <cfRule type="cellIs" dxfId="4030" priority="4997" operator="equal">
      <formula>"r"</formula>
    </cfRule>
    <cfRule type="cellIs" dxfId="4029" priority="4998" operator="equal">
      <formula>"s"</formula>
    </cfRule>
  </conditionalFormatting>
  <conditionalFormatting sqref="N14:R14">
    <cfRule type="cellIs" dxfId="4028" priority="4987" operator="equal">
      <formula>"u"</formula>
    </cfRule>
    <cfRule type="cellIs" dxfId="4027" priority="4988" operator="equal">
      <formula>"pm"</formula>
    </cfRule>
    <cfRule type="cellIs" dxfId="4026" priority="4989" operator="equal">
      <formula>"c"</formula>
    </cfRule>
    <cfRule type="cellIs" dxfId="4025" priority="4990" operator="equal">
      <formula>"ca"</formula>
    </cfRule>
    <cfRule type="cellIs" dxfId="4024" priority="4991" operator="equal">
      <formula>"r"</formula>
    </cfRule>
    <cfRule type="cellIs" dxfId="4023" priority="4992" operator="equal">
      <formula>"s"</formula>
    </cfRule>
  </conditionalFormatting>
  <conditionalFormatting sqref="N14:R14">
    <cfRule type="cellIs" dxfId="4022" priority="4981" operator="equal">
      <formula>"u"</formula>
    </cfRule>
    <cfRule type="cellIs" dxfId="4021" priority="4982" operator="equal">
      <formula>"pm"</formula>
    </cfRule>
    <cfRule type="cellIs" dxfId="4020" priority="4983" operator="equal">
      <formula>"c"</formula>
    </cfRule>
    <cfRule type="cellIs" dxfId="4019" priority="4984" operator="equal">
      <formula>"ca"</formula>
    </cfRule>
    <cfRule type="cellIs" dxfId="4018" priority="4985" operator="equal">
      <formula>"r"</formula>
    </cfRule>
    <cfRule type="cellIs" dxfId="4017" priority="4986" operator="equal">
      <formula>"s"</formula>
    </cfRule>
  </conditionalFormatting>
  <conditionalFormatting sqref="CT14">
    <cfRule type="cellIs" dxfId="4016" priority="4621" operator="equal">
      <formula>"u"</formula>
    </cfRule>
    <cfRule type="cellIs" dxfId="4015" priority="4622" operator="equal">
      <formula>"pm"</formula>
    </cfRule>
    <cfRule type="cellIs" dxfId="4014" priority="4623" operator="equal">
      <formula>"c"</formula>
    </cfRule>
    <cfRule type="cellIs" dxfId="4013" priority="4624" operator="equal">
      <formula>"ca"</formula>
    </cfRule>
    <cfRule type="cellIs" dxfId="4012" priority="4625" operator="equal">
      <formula>"r"</formula>
    </cfRule>
    <cfRule type="cellIs" dxfId="4011" priority="4626" operator="equal">
      <formula>"s"</formula>
    </cfRule>
  </conditionalFormatting>
  <conditionalFormatting sqref="CS14">
    <cfRule type="cellIs" dxfId="4010" priority="4615" operator="equal">
      <formula>"u"</formula>
    </cfRule>
    <cfRule type="cellIs" dxfId="4009" priority="4616" operator="equal">
      <formula>"pm"</formula>
    </cfRule>
    <cfRule type="cellIs" dxfId="4008" priority="4617" operator="equal">
      <formula>"c"</formula>
    </cfRule>
    <cfRule type="cellIs" dxfId="4007" priority="4618" operator="equal">
      <formula>"ca"</formula>
    </cfRule>
    <cfRule type="cellIs" dxfId="4006" priority="4619" operator="equal">
      <formula>"r"</formula>
    </cfRule>
    <cfRule type="cellIs" dxfId="4005" priority="4620" operator="equal">
      <formula>"s"</formula>
    </cfRule>
  </conditionalFormatting>
  <conditionalFormatting sqref="CM14">
    <cfRule type="cellIs" dxfId="4004" priority="4609" operator="equal">
      <formula>"u"</formula>
    </cfRule>
    <cfRule type="cellIs" dxfId="4003" priority="4610" operator="equal">
      <formula>"pm"</formula>
    </cfRule>
    <cfRule type="cellIs" dxfId="4002" priority="4611" operator="equal">
      <formula>"c"</formula>
    </cfRule>
    <cfRule type="cellIs" dxfId="4001" priority="4612" operator="equal">
      <formula>"ca"</formula>
    </cfRule>
    <cfRule type="cellIs" dxfId="4000" priority="4613" operator="equal">
      <formula>"r"</formula>
    </cfRule>
    <cfRule type="cellIs" dxfId="3999" priority="4614" operator="equal">
      <formula>"s"</formula>
    </cfRule>
  </conditionalFormatting>
  <conditionalFormatting sqref="CO14">
    <cfRule type="cellIs" dxfId="3998" priority="4603" operator="equal">
      <formula>"u"</formula>
    </cfRule>
    <cfRule type="cellIs" dxfId="3997" priority="4604" operator="equal">
      <formula>"pm"</formula>
    </cfRule>
    <cfRule type="cellIs" dxfId="3996" priority="4605" operator="equal">
      <formula>"c"</formula>
    </cfRule>
    <cfRule type="cellIs" dxfId="3995" priority="4606" operator="equal">
      <formula>"ca"</formula>
    </cfRule>
    <cfRule type="cellIs" dxfId="3994" priority="4607" operator="equal">
      <formula>"r"</formula>
    </cfRule>
    <cfRule type="cellIs" dxfId="3993" priority="4608" operator="equal">
      <formula>"s"</formula>
    </cfRule>
  </conditionalFormatting>
  <conditionalFormatting sqref="CP14">
    <cfRule type="cellIs" dxfId="3992" priority="4597" operator="equal">
      <formula>"u"</formula>
    </cfRule>
    <cfRule type="cellIs" dxfId="3991" priority="4598" operator="equal">
      <formula>"pm"</formula>
    </cfRule>
    <cfRule type="cellIs" dxfId="3990" priority="4599" operator="equal">
      <formula>"c"</formula>
    </cfRule>
    <cfRule type="cellIs" dxfId="3989" priority="4600" operator="equal">
      <formula>"ca"</formula>
    </cfRule>
    <cfRule type="cellIs" dxfId="3988" priority="4601" operator="equal">
      <formula>"r"</formula>
    </cfRule>
    <cfRule type="cellIs" dxfId="3987" priority="4602" operator="equal">
      <formula>"s"</formula>
    </cfRule>
  </conditionalFormatting>
  <conditionalFormatting sqref="CQ14">
    <cfRule type="cellIs" dxfId="3986" priority="4591" operator="equal">
      <formula>"u"</formula>
    </cfRule>
    <cfRule type="cellIs" dxfId="3985" priority="4592" operator="equal">
      <formula>"pm"</formula>
    </cfRule>
    <cfRule type="cellIs" dxfId="3984" priority="4593" operator="equal">
      <formula>"c"</formula>
    </cfRule>
    <cfRule type="cellIs" dxfId="3983" priority="4594" operator="equal">
      <formula>"ca"</formula>
    </cfRule>
    <cfRule type="cellIs" dxfId="3982" priority="4595" operator="equal">
      <formula>"r"</formula>
    </cfRule>
    <cfRule type="cellIs" dxfId="3981" priority="4596" operator="equal">
      <formula>"s"</formula>
    </cfRule>
  </conditionalFormatting>
  <conditionalFormatting sqref="CQ14">
    <cfRule type="cellIs" dxfId="3980" priority="4585" operator="equal">
      <formula>"u"</formula>
    </cfRule>
    <cfRule type="cellIs" dxfId="3979" priority="4586" operator="equal">
      <formula>"pm"</formula>
    </cfRule>
    <cfRule type="cellIs" dxfId="3978" priority="4587" operator="equal">
      <formula>"c"</formula>
    </cfRule>
    <cfRule type="cellIs" dxfId="3977" priority="4588" operator="equal">
      <formula>"ca"</formula>
    </cfRule>
    <cfRule type="cellIs" dxfId="3976" priority="4589" operator="equal">
      <formula>"r"</formula>
    </cfRule>
    <cfRule type="cellIs" dxfId="3975" priority="4590" operator="equal">
      <formula>"s"</formula>
    </cfRule>
  </conditionalFormatting>
  <conditionalFormatting sqref="CR14">
    <cfRule type="cellIs" dxfId="3974" priority="4579" operator="equal">
      <formula>"u"</formula>
    </cfRule>
    <cfRule type="cellIs" dxfId="3973" priority="4580" operator="equal">
      <formula>"pm"</formula>
    </cfRule>
    <cfRule type="cellIs" dxfId="3972" priority="4581" operator="equal">
      <formula>"c"</formula>
    </cfRule>
    <cfRule type="cellIs" dxfId="3971" priority="4582" operator="equal">
      <formula>"ca"</formula>
    </cfRule>
    <cfRule type="cellIs" dxfId="3970" priority="4583" operator="equal">
      <formula>"r"</formula>
    </cfRule>
    <cfRule type="cellIs" dxfId="3969" priority="4584" operator="equal">
      <formula>"s"</formula>
    </cfRule>
  </conditionalFormatting>
  <conditionalFormatting sqref="BZ14">
    <cfRule type="cellIs" dxfId="3968" priority="4573" operator="equal">
      <formula>"u"</formula>
    </cfRule>
    <cfRule type="cellIs" dxfId="3967" priority="4574" operator="equal">
      <formula>"pm"</formula>
    </cfRule>
    <cfRule type="cellIs" dxfId="3966" priority="4575" operator="equal">
      <formula>"c"</formula>
    </cfRule>
    <cfRule type="cellIs" dxfId="3965" priority="4576" operator="equal">
      <formula>"ca"</formula>
    </cfRule>
    <cfRule type="cellIs" dxfId="3964" priority="4577" operator="equal">
      <formula>"r"</formula>
    </cfRule>
    <cfRule type="cellIs" dxfId="3963" priority="4578" operator="equal">
      <formula>"s"</formula>
    </cfRule>
  </conditionalFormatting>
  <conditionalFormatting sqref="BS14">
    <cfRule type="cellIs" dxfId="3962" priority="4567" operator="equal">
      <formula>"u"</formula>
    </cfRule>
    <cfRule type="cellIs" dxfId="3961" priority="4568" operator="equal">
      <formula>"pm"</formula>
    </cfRule>
    <cfRule type="cellIs" dxfId="3960" priority="4569" operator="equal">
      <formula>"c"</formula>
    </cfRule>
    <cfRule type="cellIs" dxfId="3959" priority="4570" operator="equal">
      <formula>"ca"</formula>
    </cfRule>
    <cfRule type="cellIs" dxfId="3958" priority="4571" operator="equal">
      <formula>"r"</formula>
    </cfRule>
    <cfRule type="cellIs" dxfId="3957" priority="4572" operator="equal">
      <formula>"s"</formula>
    </cfRule>
  </conditionalFormatting>
  <conditionalFormatting sqref="CA14">
    <cfRule type="cellIs" dxfId="3956" priority="4561" operator="equal">
      <formula>"u"</formula>
    </cfRule>
    <cfRule type="cellIs" dxfId="3955" priority="4562" operator="equal">
      <formula>"pm"</formula>
    </cfRule>
    <cfRule type="cellIs" dxfId="3954" priority="4563" operator="equal">
      <formula>"c"</formula>
    </cfRule>
    <cfRule type="cellIs" dxfId="3953" priority="4564" operator="equal">
      <formula>"ca"</formula>
    </cfRule>
    <cfRule type="cellIs" dxfId="3952" priority="4565" operator="equal">
      <formula>"r"</formula>
    </cfRule>
    <cfRule type="cellIs" dxfId="3951" priority="4566" operator="equal">
      <formula>"s"</formula>
    </cfRule>
  </conditionalFormatting>
  <conditionalFormatting sqref="CB14">
    <cfRule type="cellIs" dxfId="3950" priority="4555" operator="equal">
      <formula>"u"</formula>
    </cfRule>
    <cfRule type="cellIs" dxfId="3949" priority="4556" operator="equal">
      <formula>"pm"</formula>
    </cfRule>
    <cfRule type="cellIs" dxfId="3948" priority="4557" operator="equal">
      <formula>"c"</formula>
    </cfRule>
    <cfRule type="cellIs" dxfId="3947" priority="4558" operator="equal">
      <formula>"ca"</formula>
    </cfRule>
    <cfRule type="cellIs" dxfId="3946" priority="4559" operator="equal">
      <formula>"r"</formula>
    </cfRule>
    <cfRule type="cellIs" dxfId="3945" priority="4560" operator="equal">
      <formula>"s"</formula>
    </cfRule>
  </conditionalFormatting>
  <conditionalFormatting sqref="CB14">
    <cfRule type="cellIs" dxfId="3944" priority="4549" operator="equal">
      <formula>"u"</formula>
    </cfRule>
    <cfRule type="cellIs" dxfId="3943" priority="4550" operator="equal">
      <formula>"pm"</formula>
    </cfRule>
    <cfRule type="cellIs" dxfId="3942" priority="4551" operator="equal">
      <formula>"c"</formula>
    </cfRule>
    <cfRule type="cellIs" dxfId="3941" priority="4552" operator="equal">
      <formula>"ca"</formula>
    </cfRule>
    <cfRule type="cellIs" dxfId="3940" priority="4553" operator="equal">
      <formula>"r"</formula>
    </cfRule>
    <cfRule type="cellIs" dxfId="3939" priority="4554" operator="equal">
      <formula>"s"</formula>
    </cfRule>
  </conditionalFormatting>
  <conditionalFormatting sqref="CC14">
    <cfRule type="cellIs" dxfId="3938" priority="4543" operator="equal">
      <formula>"u"</formula>
    </cfRule>
    <cfRule type="cellIs" dxfId="3937" priority="4544" operator="equal">
      <formula>"pm"</formula>
    </cfRule>
    <cfRule type="cellIs" dxfId="3936" priority="4545" operator="equal">
      <formula>"c"</formula>
    </cfRule>
    <cfRule type="cellIs" dxfId="3935" priority="4546" operator="equal">
      <formula>"ca"</formula>
    </cfRule>
    <cfRule type="cellIs" dxfId="3934" priority="4547" operator="equal">
      <formula>"r"</formula>
    </cfRule>
    <cfRule type="cellIs" dxfId="3933" priority="4548" operator="equal">
      <formula>"s"</formula>
    </cfRule>
  </conditionalFormatting>
  <conditionalFormatting sqref="CD14">
    <cfRule type="cellIs" dxfId="3932" priority="4537" operator="equal">
      <formula>"u"</formula>
    </cfRule>
    <cfRule type="cellIs" dxfId="3931" priority="4538" operator="equal">
      <formula>"pm"</formula>
    </cfRule>
    <cfRule type="cellIs" dxfId="3930" priority="4539" operator="equal">
      <formula>"c"</formula>
    </cfRule>
    <cfRule type="cellIs" dxfId="3929" priority="4540" operator="equal">
      <formula>"ca"</formula>
    </cfRule>
    <cfRule type="cellIs" dxfId="3928" priority="4541" operator="equal">
      <formula>"r"</formula>
    </cfRule>
    <cfRule type="cellIs" dxfId="3927" priority="4542" operator="equal">
      <formula>"s"</formula>
    </cfRule>
  </conditionalFormatting>
  <conditionalFormatting sqref="CE14">
    <cfRule type="cellIs" dxfId="3926" priority="4531" operator="equal">
      <formula>"u"</formula>
    </cfRule>
    <cfRule type="cellIs" dxfId="3925" priority="4532" operator="equal">
      <formula>"pm"</formula>
    </cfRule>
    <cfRule type="cellIs" dxfId="3924" priority="4533" operator="equal">
      <formula>"c"</formula>
    </cfRule>
    <cfRule type="cellIs" dxfId="3923" priority="4534" operator="equal">
      <formula>"ca"</formula>
    </cfRule>
    <cfRule type="cellIs" dxfId="3922" priority="4535" operator="equal">
      <formula>"r"</formula>
    </cfRule>
    <cfRule type="cellIs" dxfId="3921" priority="4536" operator="equal">
      <formula>"s"</formula>
    </cfRule>
  </conditionalFormatting>
  <conditionalFormatting sqref="CF14">
    <cfRule type="cellIs" dxfId="3920" priority="4525" operator="equal">
      <formula>"u"</formula>
    </cfRule>
    <cfRule type="cellIs" dxfId="3919" priority="4526" operator="equal">
      <formula>"pm"</formula>
    </cfRule>
    <cfRule type="cellIs" dxfId="3918" priority="4527" operator="equal">
      <formula>"c"</formula>
    </cfRule>
    <cfRule type="cellIs" dxfId="3917" priority="4528" operator="equal">
      <formula>"ca"</formula>
    </cfRule>
    <cfRule type="cellIs" dxfId="3916" priority="4529" operator="equal">
      <formula>"r"</formula>
    </cfRule>
    <cfRule type="cellIs" dxfId="3915" priority="4530" operator="equal">
      <formula>"s"</formula>
    </cfRule>
  </conditionalFormatting>
  <conditionalFormatting sqref="CF14">
    <cfRule type="cellIs" dxfId="3914" priority="4519" operator="equal">
      <formula>"u"</formula>
    </cfRule>
    <cfRule type="cellIs" dxfId="3913" priority="4520" operator="equal">
      <formula>"pm"</formula>
    </cfRule>
    <cfRule type="cellIs" dxfId="3912" priority="4521" operator="equal">
      <formula>"c"</formula>
    </cfRule>
    <cfRule type="cellIs" dxfId="3911" priority="4522" operator="equal">
      <formula>"ca"</formula>
    </cfRule>
    <cfRule type="cellIs" dxfId="3910" priority="4523" operator="equal">
      <formula>"r"</formula>
    </cfRule>
    <cfRule type="cellIs" dxfId="3909" priority="4524" operator="equal">
      <formula>"s"</formula>
    </cfRule>
  </conditionalFormatting>
  <conditionalFormatting sqref="CG14">
    <cfRule type="cellIs" dxfId="3908" priority="4513" operator="equal">
      <formula>"u"</formula>
    </cfRule>
    <cfRule type="cellIs" dxfId="3907" priority="4514" operator="equal">
      <formula>"pm"</formula>
    </cfRule>
    <cfRule type="cellIs" dxfId="3906" priority="4515" operator="equal">
      <formula>"c"</formula>
    </cfRule>
    <cfRule type="cellIs" dxfId="3905" priority="4516" operator="equal">
      <formula>"ca"</formula>
    </cfRule>
    <cfRule type="cellIs" dxfId="3904" priority="4517" operator="equal">
      <formula>"r"</formula>
    </cfRule>
    <cfRule type="cellIs" dxfId="3903" priority="4518" operator="equal">
      <formula>"s"</formula>
    </cfRule>
  </conditionalFormatting>
  <conditionalFormatting sqref="CH14">
    <cfRule type="cellIs" dxfId="3902" priority="4507" operator="equal">
      <formula>"u"</formula>
    </cfRule>
    <cfRule type="cellIs" dxfId="3901" priority="4508" operator="equal">
      <formula>"pm"</formula>
    </cfRule>
    <cfRule type="cellIs" dxfId="3900" priority="4509" operator="equal">
      <formula>"c"</formula>
    </cfRule>
    <cfRule type="cellIs" dxfId="3899" priority="4510" operator="equal">
      <formula>"ca"</formula>
    </cfRule>
    <cfRule type="cellIs" dxfId="3898" priority="4511" operator="equal">
      <formula>"r"</formula>
    </cfRule>
    <cfRule type="cellIs" dxfId="3897" priority="4512" operator="equal">
      <formula>"s"</formula>
    </cfRule>
  </conditionalFormatting>
  <conditionalFormatting sqref="CQ14">
    <cfRule type="cellIs" dxfId="3896" priority="4501" operator="equal">
      <formula>"u"</formula>
    </cfRule>
    <cfRule type="cellIs" dxfId="3895" priority="4502" operator="equal">
      <formula>"pm"</formula>
    </cfRule>
    <cfRule type="cellIs" dxfId="3894" priority="4503" operator="equal">
      <formula>"c"</formula>
    </cfRule>
    <cfRule type="cellIs" dxfId="3893" priority="4504" operator="equal">
      <formula>"ca"</formula>
    </cfRule>
    <cfRule type="cellIs" dxfId="3892" priority="4505" operator="equal">
      <formula>"r"</formula>
    </cfRule>
    <cfRule type="cellIs" dxfId="3891" priority="4506" operator="equal">
      <formula>"s"</formula>
    </cfRule>
  </conditionalFormatting>
  <conditionalFormatting sqref="BU14">
    <cfRule type="cellIs" dxfId="3890" priority="4495" operator="equal">
      <formula>"u"</formula>
    </cfRule>
    <cfRule type="cellIs" dxfId="3889" priority="4496" operator="equal">
      <formula>"pm"</formula>
    </cfRule>
    <cfRule type="cellIs" dxfId="3888" priority="4497" operator="equal">
      <formula>"c"</formula>
    </cfRule>
    <cfRule type="cellIs" dxfId="3887" priority="4498" operator="equal">
      <formula>"ca"</formula>
    </cfRule>
    <cfRule type="cellIs" dxfId="3886" priority="4499" operator="equal">
      <formula>"r"</formula>
    </cfRule>
    <cfRule type="cellIs" dxfId="3885" priority="4500" operator="equal">
      <formula>"s"</formula>
    </cfRule>
  </conditionalFormatting>
  <conditionalFormatting sqref="BV14">
    <cfRule type="cellIs" dxfId="3884" priority="4489" operator="equal">
      <formula>"u"</formula>
    </cfRule>
    <cfRule type="cellIs" dxfId="3883" priority="4490" operator="equal">
      <formula>"pm"</formula>
    </cfRule>
    <cfRule type="cellIs" dxfId="3882" priority="4491" operator="equal">
      <formula>"c"</formula>
    </cfRule>
    <cfRule type="cellIs" dxfId="3881" priority="4492" operator="equal">
      <formula>"ca"</formula>
    </cfRule>
    <cfRule type="cellIs" dxfId="3880" priority="4493" operator="equal">
      <formula>"r"</formula>
    </cfRule>
    <cfRule type="cellIs" dxfId="3879" priority="4494" operator="equal">
      <formula>"s"</formula>
    </cfRule>
  </conditionalFormatting>
  <conditionalFormatting sqref="CD14">
    <cfRule type="cellIs" dxfId="3878" priority="4483" operator="equal">
      <formula>"u"</formula>
    </cfRule>
    <cfRule type="cellIs" dxfId="3877" priority="4484" operator="equal">
      <formula>"pm"</formula>
    </cfRule>
    <cfRule type="cellIs" dxfId="3876" priority="4485" operator="equal">
      <formula>"c"</formula>
    </cfRule>
    <cfRule type="cellIs" dxfId="3875" priority="4486" operator="equal">
      <formula>"ca"</formula>
    </cfRule>
    <cfRule type="cellIs" dxfId="3874" priority="4487" operator="equal">
      <formula>"r"</formula>
    </cfRule>
    <cfRule type="cellIs" dxfId="3873" priority="4488" operator="equal">
      <formula>"s"</formula>
    </cfRule>
  </conditionalFormatting>
  <conditionalFormatting sqref="BW14">
    <cfRule type="cellIs" dxfId="3872" priority="4477" operator="equal">
      <formula>"u"</formula>
    </cfRule>
    <cfRule type="cellIs" dxfId="3871" priority="4478" operator="equal">
      <formula>"pm"</formula>
    </cfRule>
    <cfRule type="cellIs" dxfId="3870" priority="4479" operator="equal">
      <formula>"c"</formula>
    </cfRule>
    <cfRule type="cellIs" dxfId="3869" priority="4480" operator="equal">
      <formula>"ca"</formula>
    </cfRule>
    <cfRule type="cellIs" dxfId="3868" priority="4481" operator="equal">
      <formula>"r"</formula>
    </cfRule>
    <cfRule type="cellIs" dxfId="3867" priority="4482" operator="equal">
      <formula>"s"</formula>
    </cfRule>
  </conditionalFormatting>
  <conditionalFormatting sqref="CE14">
    <cfRule type="cellIs" dxfId="3866" priority="4471" operator="equal">
      <formula>"u"</formula>
    </cfRule>
    <cfRule type="cellIs" dxfId="3865" priority="4472" operator="equal">
      <formula>"pm"</formula>
    </cfRule>
    <cfRule type="cellIs" dxfId="3864" priority="4473" operator="equal">
      <formula>"c"</formula>
    </cfRule>
    <cfRule type="cellIs" dxfId="3863" priority="4474" operator="equal">
      <formula>"ca"</formula>
    </cfRule>
    <cfRule type="cellIs" dxfId="3862" priority="4475" operator="equal">
      <formula>"r"</formula>
    </cfRule>
    <cfRule type="cellIs" dxfId="3861" priority="4476" operator="equal">
      <formula>"s"</formula>
    </cfRule>
  </conditionalFormatting>
  <conditionalFormatting sqref="CF14">
    <cfRule type="cellIs" dxfId="3860" priority="4465" operator="equal">
      <formula>"u"</formula>
    </cfRule>
    <cfRule type="cellIs" dxfId="3859" priority="4466" operator="equal">
      <formula>"pm"</formula>
    </cfRule>
    <cfRule type="cellIs" dxfId="3858" priority="4467" operator="equal">
      <formula>"c"</formula>
    </cfRule>
    <cfRule type="cellIs" dxfId="3857" priority="4468" operator="equal">
      <formula>"ca"</formula>
    </cfRule>
    <cfRule type="cellIs" dxfId="3856" priority="4469" operator="equal">
      <formula>"r"</formula>
    </cfRule>
    <cfRule type="cellIs" dxfId="3855" priority="4470" operator="equal">
      <formula>"s"</formula>
    </cfRule>
  </conditionalFormatting>
  <conditionalFormatting sqref="CF14">
    <cfRule type="cellIs" dxfId="3854" priority="4459" operator="equal">
      <formula>"u"</formula>
    </cfRule>
    <cfRule type="cellIs" dxfId="3853" priority="4460" operator="equal">
      <formula>"pm"</formula>
    </cfRule>
    <cfRule type="cellIs" dxfId="3852" priority="4461" operator="equal">
      <formula>"c"</formula>
    </cfRule>
    <cfRule type="cellIs" dxfId="3851" priority="4462" operator="equal">
      <formula>"ca"</formula>
    </cfRule>
    <cfRule type="cellIs" dxfId="3850" priority="4463" operator="equal">
      <formula>"r"</formula>
    </cfRule>
    <cfRule type="cellIs" dxfId="3849" priority="4464" operator="equal">
      <formula>"s"</formula>
    </cfRule>
  </conditionalFormatting>
  <conditionalFormatting sqref="CG14">
    <cfRule type="cellIs" dxfId="3848" priority="4453" operator="equal">
      <formula>"u"</formula>
    </cfRule>
    <cfRule type="cellIs" dxfId="3847" priority="4454" operator="equal">
      <formula>"pm"</formula>
    </cfRule>
    <cfRule type="cellIs" dxfId="3846" priority="4455" operator="equal">
      <formula>"c"</formula>
    </cfRule>
    <cfRule type="cellIs" dxfId="3845" priority="4456" operator="equal">
      <formula>"ca"</formula>
    </cfRule>
    <cfRule type="cellIs" dxfId="3844" priority="4457" operator="equal">
      <formula>"r"</formula>
    </cfRule>
    <cfRule type="cellIs" dxfId="3843" priority="4458" operator="equal">
      <formula>"s"</formula>
    </cfRule>
  </conditionalFormatting>
  <conditionalFormatting sqref="CH14">
    <cfRule type="cellIs" dxfId="3842" priority="4447" operator="equal">
      <formula>"u"</formula>
    </cfRule>
    <cfRule type="cellIs" dxfId="3841" priority="4448" operator="equal">
      <formula>"pm"</formula>
    </cfRule>
    <cfRule type="cellIs" dxfId="3840" priority="4449" operator="equal">
      <formula>"c"</formula>
    </cfRule>
    <cfRule type="cellIs" dxfId="3839" priority="4450" operator="equal">
      <formula>"ca"</formula>
    </cfRule>
    <cfRule type="cellIs" dxfId="3838" priority="4451" operator="equal">
      <formula>"r"</formula>
    </cfRule>
    <cfRule type="cellIs" dxfId="3837" priority="4452" operator="equal">
      <formula>"s"</formula>
    </cfRule>
  </conditionalFormatting>
  <conditionalFormatting sqref="CI14">
    <cfRule type="cellIs" dxfId="3836" priority="4441" operator="equal">
      <formula>"u"</formula>
    </cfRule>
    <cfRule type="cellIs" dxfId="3835" priority="4442" operator="equal">
      <formula>"pm"</formula>
    </cfRule>
    <cfRule type="cellIs" dxfId="3834" priority="4443" operator="equal">
      <formula>"c"</formula>
    </cfRule>
    <cfRule type="cellIs" dxfId="3833" priority="4444" operator="equal">
      <formula>"ca"</formula>
    </cfRule>
    <cfRule type="cellIs" dxfId="3832" priority="4445" operator="equal">
      <formula>"r"</formula>
    </cfRule>
    <cfRule type="cellIs" dxfId="3831" priority="4446" operator="equal">
      <formula>"s"</formula>
    </cfRule>
  </conditionalFormatting>
  <conditionalFormatting sqref="CJ14">
    <cfRule type="cellIs" dxfId="3830" priority="4435" operator="equal">
      <formula>"u"</formula>
    </cfRule>
    <cfRule type="cellIs" dxfId="3829" priority="4436" operator="equal">
      <formula>"pm"</formula>
    </cfRule>
    <cfRule type="cellIs" dxfId="3828" priority="4437" operator="equal">
      <formula>"c"</formula>
    </cfRule>
    <cfRule type="cellIs" dxfId="3827" priority="4438" operator="equal">
      <formula>"ca"</formula>
    </cfRule>
    <cfRule type="cellIs" dxfId="3826" priority="4439" operator="equal">
      <formula>"r"</formula>
    </cfRule>
    <cfRule type="cellIs" dxfId="3825" priority="4440" operator="equal">
      <formula>"s"</formula>
    </cfRule>
  </conditionalFormatting>
  <conditionalFormatting sqref="CJ14">
    <cfRule type="cellIs" dxfId="3824" priority="4429" operator="equal">
      <formula>"u"</formula>
    </cfRule>
    <cfRule type="cellIs" dxfId="3823" priority="4430" operator="equal">
      <formula>"pm"</formula>
    </cfRule>
    <cfRule type="cellIs" dxfId="3822" priority="4431" operator="equal">
      <formula>"c"</formula>
    </cfRule>
    <cfRule type="cellIs" dxfId="3821" priority="4432" operator="equal">
      <formula>"ca"</formula>
    </cfRule>
    <cfRule type="cellIs" dxfId="3820" priority="4433" operator="equal">
      <formula>"r"</formula>
    </cfRule>
    <cfRule type="cellIs" dxfId="3819" priority="4434" operator="equal">
      <formula>"s"</formula>
    </cfRule>
  </conditionalFormatting>
  <conditionalFormatting sqref="CK14">
    <cfRule type="cellIs" dxfId="3818" priority="4423" operator="equal">
      <formula>"u"</formula>
    </cfRule>
    <cfRule type="cellIs" dxfId="3817" priority="4424" operator="equal">
      <formula>"pm"</formula>
    </cfRule>
    <cfRule type="cellIs" dxfId="3816" priority="4425" operator="equal">
      <formula>"c"</formula>
    </cfRule>
    <cfRule type="cellIs" dxfId="3815" priority="4426" operator="equal">
      <formula>"ca"</formula>
    </cfRule>
    <cfRule type="cellIs" dxfId="3814" priority="4427" operator="equal">
      <formula>"r"</formula>
    </cfRule>
    <cfRule type="cellIs" dxfId="3813" priority="4428" operator="equal">
      <formula>"s"</formula>
    </cfRule>
  </conditionalFormatting>
  <conditionalFormatting sqref="CL14">
    <cfRule type="cellIs" dxfId="3812" priority="4417" operator="equal">
      <formula>"u"</formula>
    </cfRule>
    <cfRule type="cellIs" dxfId="3811" priority="4418" operator="equal">
      <formula>"pm"</formula>
    </cfRule>
    <cfRule type="cellIs" dxfId="3810" priority="4419" operator="equal">
      <formula>"c"</formula>
    </cfRule>
    <cfRule type="cellIs" dxfId="3809" priority="4420" operator="equal">
      <formula>"ca"</formula>
    </cfRule>
    <cfRule type="cellIs" dxfId="3808" priority="4421" operator="equal">
      <formula>"r"</formula>
    </cfRule>
    <cfRule type="cellIs" dxfId="3807" priority="4422" operator="equal">
      <formula>"s"</formula>
    </cfRule>
  </conditionalFormatting>
  <conditionalFormatting sqref="BS14">
    <cfRule type="cellIs" dxfId="3806" priority="3871" operator="equal">
      <formula>"u"</formula>
    </cfRule>
    <cfRule type="cellIs" dxfId="3805" priority="3872" operator="equal">
      <formula>"pm"</formula>
    </cfRule>
    <cfRule type="cellIs" dxfId="3804" priority="3873" operator="equal">
      <formula>"c"</formula>
    </cfRule>
    <cfRule type="cellIs" dxfId="3803" priority="3874" operator="equal">
      <formula>"ca"</formula>
    </cfRule>
    <cfRule type="cellIs" dxfId="3802" priority="3875" operator="equal">
      <formula>"r"</formula>
    </cfRule>
    <cfRule type="cellIs" dxfId="3801" priority="3876" operator="equal">
      <formula>"s"</formula>
    </cfRule>
  </conditionalFormatting>
  <conditionalFormatting sqref="BS14">
    <cfRule type="cellIs" dxfId="3800" priority="3865" operator="equal">
      <formula>"u"</formula>
    </cfRule>
    <cfRule type="cellIs" dxfId="3799" priority="3866" operator="equal">
      <formula>"pm"</formula>
    </cfRule>
    <cfRule type="cellIs" dxfId="3798" priority="3867" operator="equal">
      <formula>"c"</formula>
    </cfRule>
    <cfRule type="cellIs" dxfId="3797" priority="3868" operator="equal">
      <formula>"ca"</formula>
    </cfRule>
    <cfRule type="cellIs" dxfId="3796" priority="3869" operator="equal">
      <formula>"r"</formula>
    </cfRule>
    <cfRule type="cellIs" dxfId="3795" priority="3870" operator="equal">
      <formula>"s"</formula>
    </cfRule>
  </conditionalFormatting>
  <conditionalFormatting sqref="BT14">
    <cfRule type="cellIs" dxfId="3794" priority="3859" operator="equal">
      <formula>"u"</formula>
    </cfRule>
    <cfRule type="cellIs" dxfId="3793" priority="3860" operator="equal">
      <formula>"pm"</formula>
    </cfRule>
    <cfRule type="cellIs" dxfId="3792" priority="3861" operator="equal">
      <formula>"c"</formula>
    </cfRule>
    <cfRule type="cellIs" dxfId="3791" priority="3862" operator="equal">
      <formula>"ca"</formula>
    </cfRule>
    <cfRule type="cellIs" dxfId="3790" priority="3863" operator="equal">
      <formula>"r"</formula>
    </cfRule>
    <cfRule type="cellIs" dxfId="3789" priority="3864" operator="equal">
      <formula>"s"</formula>
    </cfRule>
  </conditionalFormatting>
  <conditionalFormatting sqref="BU14">
    <cfRule type="cellIs" dxfId="3788" priority="3853" operator="equal">
      <formula>"u"</formula>
    </cfRule>
    <cfRule type="cellIs" dxfId="3787" priority="3854" operator="equal">
      <formula>"pm"</formula>
    </cfRule>
    <cfRule type="cellIs" dxfId="3786" priority="3855" operator="equal">
      <formula>"c"</formula>
    </cfRule>
    <cfRule type="cellIs" dxfId="3785" priority="3856" operator="equal">
      <formula>"ca"</formula>
    </cfRule>
    <cfRule type="cellIs" dxfId="3784" priority="3857" operator="equal">
      <formula>"r"</formula>
    </cfRule>
    <cfRule type="cellIs" dxfId="3783" priority="3858" operator="equal">
      <formula>"s"</formula>
    </cfRule>
  </conditionalFormatting>
  <conditionalFormatting sqref="BU14">
    <cfRule type="cellIs" dxfId="3782" priority="3847" operator="equal">
      <formula>"u"</formula>
    </cfRule>
    <cfRule type="cellIs" dxfId="3781" priority="3848" operator="equal">
      <formula>"pm"</formula>
    </cfRule>
    <cfRule type="cellIs" dxfId="3780" priority="3849" operator="equal">
      <formula>"c"</formula>
    </cfRule>
    <cfRule type="cellIs" dxfId="3779" priority="3850" operator="equal">
      <formula>"ca"</formula>
    </cfRule>
    <cfRule type="cellIs" dxfId="3778" priority="3851" operator="equal">
      <formula>"r"</formula>
    </cfRule>
    <cfRule type="cellIs" dxfId="3777" priority="3852" operator="equal">
      <formula>"s"</formula>
    </cfRule>
  </conditionalFormatting>
  <conditionalFormatting sqref="BN14">
    <cfRule type="cellIs" dxfId="3776" priority="3841" operator="equal">
      <formula>"u"</formula>
    </cfRule>
    <cfRule type="cellIs" dxfId="3775" priority="3842" operator="equal">
      <formula>"pm"</formula>
    </cfRule>
    <cfRule type="cellIs" dxfId="3774" priority="3843" operator="equal">
      <formula>"c"</formula>
    </cfRule>
    <cfRule type="cellIs" dxfId="3773" priority="3844" operator="equal">
      <formula>"ca"</formula>
    </cfRule>
    <cfRule type="cellIs" dxfId="3772" priority="3845" operator="equal">
      <formula>"r"</formula>
    </cfRule>
    <cfRule type="cellIs" dxfId="3771" priority="3846" operator="equal">
      <formula>"s"</formula>
    </cfRule>
  </conditionalFormatting>
  <conditionalFormatting sqref="BQ14:BR14">
    <cfRule type="cellIs" dxfId="3770" priority="3835" operator="equal">
      <formula>"u"</formula>
    </cfRule>
    <cfRule type="cellIs" dxfId="3769" priority="3836" operator="equal">
      <formula>"pm"</formula>
    </cfRule>
    <cfRule type="cellIs" dxfId="3768" priority="3837" operator="equal">
      <formula>"c"</formula>
    </cfRule>
    <cfRule type="cellIs" dxfId="3767" priority="3838" operator="equal">
      <formula>"ca"</formula>
    </cfRule>
    <cfRule type="cellIs" dxfId="3766" priority="3839" operator="equal">
      <formula>"r"</formula>
    </cfRule>
    <cfRule type="cellIs" dxfId="3765" priority="3840" operator="equal">
      <formula>"s"</formula>
    </cfRule>
  </conditionalFormatting>
  <conditionalFormatting sqref="BO14:BP14">
    <cfRule type="cellIs" dxfId="3764" priority="3829" operator="equal">
      <formula>"u"</formula>
    </cfRule>
    <cfRule type="cellIs" dxfId="3763" priority="3830" operator="equal">
      <formula>"pm"</formula>
    </cfRule>
    <cfRule type="cellIs" dxfId="3762" priority="3831" operator="equal">
      <formula>"c"</formula>
    </cfRule>
    <cfRule type="cellIs" dxfId="3761" priority="3832" operator="equal">
      <formula>"ca"</formula>
    </cfRule>
    <cfRule type="cellIs" dxfId="3760" priority="3833" operator="equal">
      <formula>"r"</formula>
    </cfRule>
    <cfRule type="cellIs" dxfId="3759" priority="3834" operator="equal">
      <formula>"s"</formula>
    </cfRule>
  </conditionalFormatting>
  <conditionalFormatting sqref="CP14">
    <cfRule type="cellIs" dxfId="3758" priority="3823" operator="equal">
      <formula>"u"</formula>
    </cfRule>
    <cfRule type="cellIs" dxfId="3757" priority="3824" operator="equal">
      <formula>"pm"</formula>
    </cfRule>
    <cfRule type="cellIs" dxfId="3756" priority="3825" operator="equal">
      <formula>"c"</formula>
    </cfRule>
    <cfRule type="cellIs" dxfId="3755" priority="3826" operator="equal">
      <formula>"ca"</formula>
    </cfRule>
    <cfRule type="cellIs" dxfId="3754" priority="3827" operator="equal">
      <formula>"r"</formula>
    </cfRule>
    <cfRule type="cellIs" dxfId="3753" priority="3828" operator="equal">
      <formula>"s"</formula>
    </cfRule>
  </conditionalFormatting>
  <conditionalFormatting sqref="CR14">
    <cfRule type="cellIs" dxfId="3752" priority="3817" operator="equal">
      <formula>"u"</formula>
    </cfRule>
    <cfRule type="cellIs" dxfId="3751" priority="3818" operator="equal">
      <formula>"pm"</formula>
    </cfRule>
    <cfRule type="cellIs" dxfId="3750" priority="3819" operator="equal">
      <formula>"c"</formula>
    </cfRule>
    <cfRule type="cellIs" dxfId="3749" priority="3820" operator="equal">
      <formula>"ca"</formula>
    </cfRule>
    <cfRule type="cellIs" dxfId="3748" priority="3821" operator="equal">
      <formula>"r"</formula>
    </cfRule>
    <cfRule type="cellIs" dxfId="3747" priority="3822" operator="equal">
      <formula>"s"</formula>
    </cfRule>
  </conditionalFormatting>
  <conditionalFormatting sqref="CS14">
    <cfRule type="cellIs" dxfId="3746" priority="3811" operator="equal">
      <formula>"u"</formula>
    </cfRule>
    <cfRule type="cellIs" dxfId="3745" priority="3812" operator="equal">
      <formula>"pm"</formula>
    </cfRule>
    <cfRule type="cellIs" dxfId="3744" priority="3813" operator="equal">
      <formula>"c"</formula>
    </cfRule>
    <cfRule type="cellIs" dxfId="3743" priority="3814" operator="equal">
      <formula>"ca"</formula>
    </cfRule>
    <cfRule type="cellIs" dxfId="3742" priority="3815" operator="equal">
      <formula>"r"</formula>
    </cfRule>
    <cfRule type="cellIs" dxfId="3741" priority="3816" operator="equal">
      <formula>"s"</formula>
    </cfRule>
  </conditionalFormatting>
  <conditionalFormatting sqref="CT14">
    <cfRule type="cellIs" dxfId="3740" priority="3805" operator="equal">
      <formula>"u"</formula>
    </cfRule>
    <cfRule type="cellIs" dxfId="3739" priority="3806" operator="equal">
      <formula>"pm"</formula>
    </cfRule>
    <cfRule type="cellIs" dxfId="3738" priority="3807" operator="equal">
      <formula>"c"</formula>
    </cfRule>
    <cfRule type="cellIs" dxfId="3737" priority="3808" operator="equal">
      <formula>"ca"</formula>
    </cfRule>
    <cfRule type="cellIs" dxfId="3736" priority="3809" operator="equal">
      <formula>"r"</formula>
    </cfRule>
    <cfRule type="cellIs" dxfId="3735" priority="3810" operator="equal">
      <formula>"s"</formula>
    </cfRule>
  </conditionalFormatting>
  <conditionalFormatting sqref="CT14">
    <cfRule type="cellIs" dxfId="3734" priority="3799" operator="equal">
      <formula>"u"</formula>
    </cfRule>
    <cfRule type="cellIs" dxfId="3733" priority="3800" operator="equal">
      <formula>"pm"</formula>
    </cfRule>
    <cfRule type="cellIs" dxfId="3732" priority="3801" operator="equal">
      <formula>"c"</formula>
    </cfRule>
    <cfRule type="cellIs" dxfId="3731" priority="3802" operator="equal">
      <formula>"ca"</formula>
    </cfRule>
    <cfRule type="cellIs" dxfId="3730" priority="3803" operator="equal">
      <formula>"r"</formula>
    </cfRule>
    <cfRule type="cellIs" dxfId="3729" priority="3804" operator="equal">
      <formula>"s"</formula>
    </cfRule>
  </conditionalFormatting>
  <conditionalFormatting sqref="CC14">
    <cfRule type="cellIs" dxfId="3728" priority="3793" operator="equal">
      <formula>"u"</formula>
    </cfRule>
    <cfRule type="cellIs" dxfId="3727" priority="3794" operator="equal">
      <formula>"pm"</formula>
    </cfRule>
    <cfRule type="cellIs" dxfId="3726" priority="3795" operator="equal">
      <formula>"c"</formula>
    </cfRule>
    <cfRule type="cellIs" dxfId="3725" priority="3796" operator="equal">
      <formula>"ca"</formula>
    </cfRule>
    <cfRule type="cellIs" dxfId="3724" priority="3797" operator="equal">
      <formula>"r"</formula>
    </cfRule>
    <cfRule type="cellIs" dxfId="3723" priority="3798" operator="equal">
      <formula>"s"</formula>
    </cfRule>
  </conditionalFormatting>
  <conditionalFormatting sqref="BV14">
    <cfRule type="cellIs" dxfId="3722" priority="3787" operator="equal">
      <formula>"u"</formula>
    </cfRule>
    <cfRule type="cellIs" dxfId="3721" priority="3788" operator="equal">
      <formula>"pm"</formula>
    </cfRule>
    <cfRule type="cellIs" dxfId="3720" priority="3789" operator="equal">
      <formula>"c"</formula>
    </cfRule>
    <cfRule type="cellIs" dxfId="3719" priority="3790" operator="equal">
      <formula>"ca"</formula>
    </cfRule>
    <cfRule type="cellIs" dxfId="3718" priority="3791" operator="equal">
      <formula>"r"</formula>
    </cfRule>
    <cfRule type="cellIs" dxfId="3717" priority="3792" operator="equal">
      <formula>"s"</formula>
    </cfRule>
  </conditionalFormatting>
  <conditionalFormatting sqref="CD14">
    <cfRule type="cellIs" dxfId="3716" priority="3781" operator="equal">
      <formula>"u"</formula>
    </cfRule>
    <cfRule type="cellIs" dxfId="3715" priority="3782" operator="equal">
      <formula>"pm"</formula>
    </cfRule>
    <cfRule type="cellIs" dxfId="3714" priority="3783" operator="equal">
      <formula>"c"</formula>
    </cfRule>
    <cfRule type="cellIs" dxfId="3713" priority="3784" operator="equal">
      <formula>"ca"</formula>
    </cfRule>
    <cfRule type="cellIs" dxfId="3712" priority="3785" operator="equal">
      <formula>"r"</formula>
    </cfRule>
    <cfRule type="cellIs" dxfId="3711" priority="3786" operator="equal">
      <formula>"s"</formula>
    </cfRule>
  </conditionalFormatting>
  <conditionalFormatting sqref="CE14">
    <cfRule type="cellIs" dxfId="3710" priority="3775" operator="equal">
      <formula>"u"</formula>
    </cfRule>
    <cfRule type="cellIs" dxfId="3709" priority="3776" operator="equal">
      <formula>"pm"</formula>
    </cfRule>
    <cfRule type="cellIs" dxfId="3708" priority="3777" operator="equal">
      <formula>"c"</formula>
    </cfRule>
    <cfRule type="cellIs" dxfId="3707" priority="3778" operator="equal">
      <formula>"ca"</formula>
    </cfRule>
    <cfRule type="cellIs" dxfId="3706" priority="3779" operator="equal">
      <formula>"r"</formula>
    </cfRule>
    <cfRule type="cellIs" dxfId="3705" priority="3780" operator="equal">
      <formula>"s"</formula>
    </cfRule>
  </conditionalFormatting>
  <conditionalFormatting sqref="CE14">
    <cfRule type="cellIs" dxfId="3704" priority="3769" operator="equal">
      <formula>"u"</formula>
    </cfRule>
    <cfRule type="cellIs" dxfId="3703" priority="3770" operator="equal">
      <formula>"pm"</formula>
    </cfRule>
    <cfRule type="cellIs" dxfId="3702" priority="3771" operator="equal">
      <formula>"c"</formula>
    </cfRule>
    <cfRule type="cellIs" dxfId="3701" priority="3772" operator="equal">
      <formula>"ca"</formula>
    </cfRule>
    <cfRule type="cellIs" dxfId="3700" priority="3773" operator="equal">
      <formula>"r"</formula>
    </cfRule>
    <cfRule type="cellIs" dxfId="3699" priority="3774" operator="equal">
      <formula>"s"</formula>
    </cfRule>
  </conditionalFormatting>
  <conditionalFormatting sqref="CF14">
    <cfRule type="cellIs" dxfId="3698" priority="3763" operator="equal">
      <formula>"u"</formula>
    </cfRule>
    <cfRule type="cellIs" dxfId="3697" priority="3764" operator="equal">
      <formula>"pm"</formula>
    </cfRule>
    <cfRule type="cellIs" dxfId="3696" priority="3765" operator="equal">
      <formula>"c"</formula>
    </cfRule>
    <cfRule type="cellIs" dxfId="3695" priority="3766" operator="equal">
      <formula>"ca"</formula>
    </cfRule>
    <cfRule type="cellIs" dxfId="3694" priority="3767" operator="equal">
      <formula>"r"</formula>
    </cfRule>
    <cfRule type="cellIs" dxfId="3693" priority="3768" operator="equal">
      <formula>"s"</formula>
    </cfRule>
  </conditionalFormatting>
  <conditionalFormatting sqref="CG14">
    <cfRule type="cellIs" dxfId="3692" priority="3757" operator="equal">
      <formula>"u"</formula>
    </cfRule>
    <cfRule type="cellIs" dxfId="3691" priority="3758" operator="equal">
      <formula>"pm"</formula>
    </cfRule>
    <cfRule type="cellIs" dxfId="3690" priority="3759" operator="equal">
      <formula>"c"</formula>
    </cfRule>
    <cfRule type="cellIs" dxfId="3689" priority="3760" operator="equal">
      <formula>"ca"</formula>
    </cfRule>
    <cfRule type="cellIs" dxfId="3688" priority="3761" operator="equal">
      <formula>"r"</formula>
    </cfRule>
    <cfRule type="cellIs" dxfId="3687" priority="3762" operator="equal">
      <formula>"s"</formula>
    </cfRule>
  </conditionalFormatting>
  <conditionalFormatting sqref="CH14">
    <cfRule type="cellIs" dxfId="3686" priority="3751" operator="equal">
      <formula>"u"</formula>
    </cfRule>
    <cfRule type="cellIs" dxfId="3685" priority="3752" operator="equal">
      <formula>"pm"</formula>
    </cfRule>
    <cfRule type="cellIs" dxfId="3684" priority="3753" operator="equal">
      <formula>"c"</formula>
    </cfRule>
    <cfRule type="cellIs" dxfId="3683" priority="3754" operator="equal">
      <formula>"ca"</formula>
    </cfRule>
    <cfRule type="cellIs" dxfId="3682" priority="3755" operator="equal">
      <formula>"r"</formula>
    </cfRule>
    <cfRule type="cellIs" dxfId="3681" priority="3756" operator="equal">
      <formula>"s"</formula>
    </cfRule>
  </conditionalFormatting>
  <conditionalFormatting sqref="CI14">
    <cfRule type="cellIs" dxfId="3680" priority="3745" operator="equal">
      <formula>"u"</formula>
    </cfRule>
    <cfRule type="cellIs" dxfId="3679" priority="3746" operator="equal">
      <formula>"pm"</formula>
    </cfRule>
    <cfRule type="cellIs" dxfId="3678" priority="3747" operator="equal">
      <formula>"c"</formula>
    </cfRule>
    <cfRule type="cellIs" dxfId="3677" priority="3748" operator="equal">
      <formula>"ca"</formula>
    </cfRule>
    <cfRule type="cellIs" dxfId="3676" priority="3749" operator="equal">
      <formula>"r"</formula>
    </cfRule>
    <cfRule type="cellIs" dxfId="3675" priority="3750" operator="equal">
      <formula>"s"</formula>
    </cfRule>
  </conditionalFormatting>
  <conditionalFormatting sqref="CI14">
    <cfRule type="cellIs" dxfId="3674" priority="3739" operator="equal">
      <formula>"u"</formula>
    </cfRule>
    <cfRule type="cellIs" dxfId="3673" priority="3740" operator="equal">
      <formula>"pm"</formula>
    </cfRule>
    <cfRule type="cellIs" dxfId="3672" priority="3741" operator="equal">
      <formula>"c"</formula>
    </cfRule>
    <cfRule type="cellIs" dxfId="3671" priority="3742" operator="equal">
      <formula>"ca"</formula>
    </cfRule>
    <cfRule type="cellIs" dxfId="3670" priority="3743" operator="equal">
      <formula>"r"</formula>
    </cfRule>
    <cfRule type="cellIs" dxfId="3669" priority="3744" operator="equal">
      <formula>"s"</formula>
    </cfRule>
  </conditionalFormatting>
  <conditionalFormatting sqref="CJ14">
    <cfRule type="cellIs" dxfId="3668" priority="3733" operator="equal">
      <formula>"u"</formula>
    </cfRule>
    <cfRule type="cellIs" dxfId="3667" priority="3734" operator="equal">
      <formula>"pm"</formula>
    </cfRule>
    <cfRule type="cellIs" dxfId="3666" priority="3735" operator="equal">
      <formula>"c"</formula>
    </cfRule>
    <cfRule type="cellIs" dxfId="3665" priority="3736" operator="equal">
      <formula>"ca"</formula>
    </cfRule>
    <cfRule type="cellIs" dxfId="3664" priority="3737" operator="equal">
      <formula>"r"</formula>
    </cfRule>
    <cfRule type="cellIs" dxfId="3663" priority="3738" operator="equal">
      <formula>"s"</formula>
    </cfRule>
  </conditionalFormatting>
  <conditionalFormatting sqref="CK14">
    <cfRule type="cellIs" dxfId="3662" priority="3727" operator="equal">
      <formula>"u"</formula>
    </cfRule>
    <cfRule type="cellIs" dxfId="3661" priority="3728" operator="equal">
      <formula>"pm"</formula>
    </cfRule>
    <cfRule type="cellIs" dxfId="3660" priority="3729" operator="equal">
      <formula>"c"</formula>
    </cfRule>
    <cfRule type="cellIs" dxfId="3659" priority="3730" operator="equal">
      <formula>"ca"</formula>
    </cfRule>
    <cfRule type="cellIs" dxfId="3658" priority="3731" operator="equal">
      <formula>"r"</formula>
    </cfRule>
    <cfRule type="cellIs" dxfId="3657" priority="3732" operator="equal">
      <formula>"s"</formula>
    </cfRule>
  </conditionalFormatting>
  <conditionalFormatting sqref="CT14">
    <cfRule type="cellIs" dxfId="3656" priority="3721" operator="equal">
      <formula>"u"</formula>
    </cfRule>
    <cfRule type="cellIs" dxfId="3655" priority="3722" operator="equal">
      <formula>"pm"</formula>
    </cfRule>
    <cfRule type="cellIs" dxfId="3654" priority="3723" operator="equal">
      <formula>"c"</formula>
    </cfRule>
    <cfRule type="cellIs" dxfId="3653" priority="3724" operator="equal">
      <formula>"ca"</formula>
    </cfRule>
    <cfRule type="cellIs" dxfId="3652" priority="3725" operator="equal">
      <formula>"r"</formula>
    </cfRule>
    <cfRule type="cellIs" dxfId="3651" priority="3726" operator="equal">
      <formula>"s"</formula>
    </cfRule>
  </conditionalFormatting>
  <conditionalFormatting sqref="BX14">
    <cfRule type="cellIs" dxfId="3650" priority="3715" operator="equal">
      <formula>"u"</formula>
    </cfRule>
    <cfRule type="cellIs" dxfId="3649" priority="3716" operator="equal">
      <formula>"pm"</formula>
    </cfRule>
    <cfRule type="cellIs" dxfId="3648" priority="3717" operator="equal">
      <formula>"c"</formula>
    </cfRule>
    <cfRule type="cellIs" dxfId="3647" priority="3718" operator="equal">
      <formula>"ca"</formula>
    </cfRule>
    <cfRule type="cellIs" dxfId="3646" priority="3719" operator="equal">
      <formula>"r"</formula>
    </cfRule>
    <cfRule type="cellIs" dxfId="3645" priority="3720" operator="equal">
      <formula>"s"</formula>
    </cfRule>
  </conditionalFormatting>
  <conditionalFormatting sqref="BY14">
    <cfRule type="cellIs" dxfId="3644" priority="3709" operator="equal">
      <formula>"u"</formula>
    </cfRule>
    <cfRule type="cellIs" dxfId="3643" priority="3710" operator="equal">
      <formula>"pm"</formula>
    </cfRule>
    <cfRule type="cellIs" dxfId="3642" priority="3711" operator="equal">
      <formula>"c"</formula>
    </cfRule>
    <cfRule type="cellIs" dxfId="3641" priority="3712" operator="equal">
      <formula>"ca"</formula>
    </cfRule>
    <cfRule type="cellIs" dxfId="3640" priority="3713" operator="equal">
      <formula>"r"</formula>
    </cfRule>
    <cfRule type="cellIs" dxfId="3639" priority="3714" operator="equal">
      <formula>"s"</formula>
    </cfRule>
  </conditionalFormatting>
  <conditionalFormatting sqref="CG14">
    <cfRule type="cellIs" dxfId="3638" priority="3703" operator="equal">
      <formula>"u"</formula>
    </cfRule>
    <cfRule type="cellIs" dxfId="3637" priority="3704" operator="equal">
      <formula>"pm"</formula>
    </cfRule>
    <cfRule type="cellIs" dxfId="3636" priority="3705" operator="equal">
      <formula>"c"</formula>
    </cfRule>
    <cfRule type="cellIs" dxfId="3635" priority="3706" operator="equal">
      <formula>"ca"</formula>
    </cfRule>
    <cfRule type="cellIs" dxfId="3634" priority="3707" operator="equal">
      <formula>"r"</formula>
    </cfRule>
    <cfRule type="cellIs" dxfId="3633" priority="3708" operator="equal">
      <formula>"s"</formula>
    </cfRule>
  </conditionalFormatting>
  <conditionalFormatting sqref="BZ14">
    <cfRule type="cellIs" dxfId="3632" priority="3697" operator="equal">
      <formula>"u"</formula>
    </cfRule>
    <cfRule type="cellIs" dxfId="3631" priority="3698" operator="equal">
      <formula>"pm"</formula>
    </cfRule>
    <cfRule type="cellIs" dxfId="3630" priority="3699" operator="equal">
      <formula>"c"</formula>
    </cfRule>
    <cfRule type="cellIs" dxfId="3629" priority="3700" operator="equal">
      <formula>"ca"</formula>
    </cfRule>
    <cfRule type="cellIs" dxfId="3628" priority="3701" operator="equal">
      <formula>"r"</formula>
    </cfRule>
    <cfRule type="cellIs" dxfId="3627" priority="3702" operator="equal">
      <formula>"s"</formula>
    </cfRule>
  </conditionalFormatting>
  <conditionalFormatting sqref="CH14">
    <cfRule type="cellIs" dxfId="3626" priority="3691" operator="equal">
      <formula>"u"</formula>
    </cfRule>
    <cfRule type="cellIs" dxfId="3625" priority="3692" operator="equal">
      <formula>"pm"</formula>
    </cfRule>
    <cfRule type="cellIs" dxfId="3624" priority="3693" operator="equal">
      <formula>"c"</formula>
    </cfRule>
    <cfRule type="cellIs" dxfId="3623" priority="3694" operator="equal">
      <formula>"ca"</formula>
    </cfRule>
    <cfRule type="cellIs" dxfId="3622" priority="3695" operator="equal">
      <formula>"r"</formula>
    </cfRule>
    <cfRule type="cellIs" dxfId="3621" priority="3696" operator="equal">
      <formula>"s"</formula>
    </cfRule>
  </conditionalFormatting>
  <conditionalFormatting sqref="CI14">
    <cfRule type="cellIs" dxfId="3620" priority="3685" operator="equal">
      <formula>"u"</formula>
    </cfRule>
    <cfRule type="cellIs" dxfId="3619" priority="3686" operator="equal">
      <formula>"pm"</formula>
    </cfRule>
    <cfRule type="cellIs" dxfId="3618" priority="3687" operator="equal">
      <formula>"c"</formula>
    </cfRule>
    <cfRule type="cellIs" dxfId="3617" priority="3688" operator="equal">
      <formula>"ca"</formula>
    </cfRule>
    <cfRule type="cellIs" dxfId="3616" priority="3689" operator="equal">
      <formula>"r"</formula>
    </cfRule>
    <cfRule type="cellIs" dxfId="3615" priority="3690" operator="equal">
      <formula>"s"</formula>
    </cfRule>
  </conditionalFormatting>
  <conditionalFormatting sqref="CI14">
    <cfRule type="cellIs" dxfId="3614" priority="3679" operator="equal">
      <formula>"u"</formula>
    </cfRule>
    <cfRule type="cellIs" dxfId="3613" priority="3680" operator="equal">
      <formula>"pm"</formula>
    </cfRule>
    <cfRule type="cellIs" dxfId="3612" priority="3681" operator="equal">
      <formula>"c"</formula>
    </cfRule>
    <cfRule type="cellIs" dxfId="3611" priority="3682" operator="equal">
      <formula>"ca"</formula>
    </cfRule>
    <cfRule type="cellIs" dxfId="3610" priority="3683" operator="equal">
      <formula>"r"</formula>
    </cfRule>
    <cfRule type="cellIs" dxfId="3609" priority="3684" operator="equal">
      <formula>"s"</formula>
    </cfRule>
  </conditionalFormatting>
  <conditionalFormatting sqref="CJ14">
    <cfRule type="cellIs" dxfId="3608" priority="3673" operator="equal">
      <formula>"u"</formula>
    </cfRule>
    <cfRule type="cellIs" dxfId="3607" priority="3674" operator="equal">
      <formula>"pm"</formula>
    </cfRule>
    <cfRule type="cellIs" dxfId="3606" priority="3675" operator="equal">
      <formula>"c"</formula>
    </cfRule>
    <cfRule type="cellIs" dxfId="3605" priority="3676" operator="equal">
      <formula>"ca"</formula>
    </cfRule>
    <cfRule type="cellIs" dxfId="3604" priority="3677" operator="equal">
      <formula>"r"</formula>
    </cfRule>
    <cfRule type="cellIs" dxfId="3603" priority="3678" operator="equal">
      <formula>"s"</formula>
    </cfRule>
  </conditionalFormatting>
  <conditionalFormatting sqref="CK14">
    <cfRule type="cellIs" dxfId="3602" priority="3667" operator="equal">
      <formula>"u"</formula>
    </cfRule>
    <cfRule type="cellIs" dxfId="3601" priority="3668" operator="equal">
      <formula>"pm"</formula>
    </cfRule>
    <cfRule type="cellIs" dxfId="3600" priority="3669" operator="equal">
      <formula>"c"</formula>
    </cfRule>
    <cfRule type="cellIs" dxfId="3599" priority="3670" operator="equal">
      <formula>"ca"</formula>
    </cfRule>
    <cfRule type="cellIs" dxfId="3598" priority="3671" operator="equal">
      <formula>"r"</formula>
    </cfRule>
    <cfRule type="cellIs" dxfId="3597" priority="3672" operator="equal">
      <formula>"s"</formula>
    </cfRule>
  </conditionalFormatting>
  <conditionalFormatting sqref="CL14">
    <cfRule type="cellIs" dxfId="3596" priority="3661" operator="equal">
      <formula>"u"</formula>
    </cfRule>
    <cfRule type="cellIs" dxfId="3595" priority="3662" operator="equal">
      <formula>"pm"</formula>
    </cfRule>
    <cfRule type="cellIs" dxfId="3594" priority="3663" operator="equal">
      <formula>"c"</formula>
    </cfRule>
    <cfRule type="cellIs" dxfId="3593" priority="3664" operator="equal">
      <formula>"ca"</formula>
    </cfRule>
    <cfRule type="cellIs" dxfId="3592" priority="3665" operator="equal">
      <formula>"r"</formula>
    </cfRule>
    <cfRule type="cellIs" dxfId="3591" priority="3666" operator="equal">
      <formula>"s"</formula>
    </cfRule>
  </conditionalFormatting>
  <conditionalFormatting sqref="CM14">
    <cfRule type="cellIs" dxfId="3590" priority="3655" operator="equal">
      <formula>"u"</formula>
    </cfRule>
    <cfRule type="cellIs" dxfId="3589" priority="3656" operator="equal">
      <formula>"pm"</formula>
    </cfRule>
    <cfRule type="cellIs" dxfId="3588" priority="3657" operator="equal">
      <formula>"c"</formula>
    </cfRule>
    <cfRule type="cellIs" dxfId="3587" priority="3658" operator="equal">
      <formula>"ca"</formula>
    </cfRule>
    <cfRule type="cellIs" dxfId="3586" priority="3659" operator="equal">
      <formula>"r"</formula>
    </cfRule>
    <cfRule type="cellIs" dxfId="3585" priority="3660" operator="equal">
      <formula>"s"</formula>
    </cfRule>
  </conditionalFormatting>
  <conditionalFormatting sqref="CM14">
    <cfRule type="cellIs" dxfId="3584" priority="3649" operator="equal">
      <formula>"u"</formula>
    </cfRule>
    <cfRule type="cellIs" dxfId="3583" priority="3650" operator="equal">
      <formula>"pm"</formula>
    </cfRule>
    <cfRule type="cellIs" dxfId="3582" priority="3651" operator="equal">
      <formula>"c"</formula>
    </cfRule>
    <cfRule type="cellIs" dxfId="3581" priority="3652" operator="equal">
      <formula>"ca"</formula>
    </cfRule>
    <cfRule type="cellIs" dxfId="3580" priority="3653" operator="equal">
      <formula>"r"</formula>
    </cfRule>
    <cfRule type="cellIs" dxfId="3579" priority="3654" operator="equal">
      <formula>"s"</formula>
    </cfRule>
  </conditionalFormatting>
  <conditionalFormatting sqref="CN14">
    <cfRule type="cellIs" dxfId="3578" priority="3643" operator="equal">
      <formula>"u"</formula>
    </cfRule>
    <cfRule type="cellIs" dxfId="3577" priority="3644" operator="equal">
      <formula>"pm"</formula>
    </cfRule>
    <cfRule type="cellIs" dxfId="3576" priority="3645" operator="equal">
      <formula>"c"</formula>
    </cfRule>
    <cfRule type="cellIs" dxfId="3575" priority="3646" operator="equal">
      <formula>"ca"</formula>
    </cfRule>
    <cfRule type="cellIs" dxfId="3574" priority="3647" operator="equal">
      <formula>"r"</formula>
    </cfRule>
    <cfRule type="cellIs" dxfId="3573" priority="3648" operator="equal">
      <formula>"s"</formula>
    </cfRule>
  </conditionalFormatting>
  <conditionalFormatting sqref="CO14">
    <cfRule type="cellIs" dxfId="3572" priority="3637" operator="equal">
      <formula>"u"</formula>
    </cfRule>
    <cfRule type="cellIs" dxfId="3571" priority="3638" operator="equal">
      <formula>"pm"</formula>
    </cfRule>
    <cfRule type="cellIs" dxfId="3570" priority="3639" operator="equal">
      <formula>"c"</formula>
    </cfRule>
    <cfRule type="cellIs" dxfId="3569" priority="3640" operator="equal">
      <formula>"ca"</formula>
    </cfRule>
    <cfRule type="cellIs" dxfId="3568" priority="3641" operator="equal">
      <formula>"r"</formula>
    </cfRule>
    <cfRule type="cellIs" dxfId="3567" priority="3642" operator="equal">
      <formula>"s"</formula>
    </cfRule>
  </conditionalFormatting>
  <conditionalFormatting sqref="CO14">
    <cfRule type="cellIs" dxfId="3566" priority="3631" operator="equal">
      <formula>"u"</formula>
    </cfRule>
    <cfRule type="cellIs" dxfId="3565" priority="3632" operator="equal">
      <formula>"pm"</formula>
    </cfRule>
    <cfRule type="cellIs" dxfId="3564" priority="3633" operator="equal">
      <formula>"c"</formula>
    </cfRule>
    <cfRule type="cellIs" dxfId="3563" priority="3634" operator="equal">
      <formula>"ca"</formula>
    </cfRule>
    <cfRule type="cellIs" dxfId="3562" priority="3635" operator="equal">
      <formula>"r"</formula>
    </cfRule>
    <cfRule type="cellIs" dxfId="3561" priority="3636" operator="equal">
      <formula>"s"</formula>
    </cfRule>
  </conditionalFormatting>
  <conditionalFormatting sqref="CQ14">
    <cfRule type="cellIs" dxfId="3560" priority="3625" operator="equal">
      <formula>"u"</formula>
    </cfRule>
    <cfRule type="cellIs" dxfId="3559" priority="3626" operator="equal">
      <formula>"pm"</formula>
    </cfRule>
    <cfRule type="cellIs" dxfId="3558" priority="3627" operator="equal">
      <formula>"c"</formula>
    </cfRule>
    <cfRule type="cellIs" dxfId="3557" priority="3628" operator="equal">
      <formula>"ca"</formula>
    </cfRule>
    <cfRule type="cellIs" dxfId="3556" priority="3629" operator="equal">
      <formula>"r"</formula>
    </cfRule>
    <cfRule type="cellIs" dxfId="3555" priority="3630" operator="equal">
      <formula>"s"</formula>
    </cfRule>
  </conditionalFormatting>
  <conditionalFormatting sqref="CR14">
    <cfRule type="cellIs" dxfId="3554" priority="3619" operator="equal">
      <formula>"u"</formula>
    </cfRule>
    <cfRule type="cellIs" dxfId="3553" priority="3620" operator="equal">
      <formula>"pm"</formula>
    </cfRule>
    <cfRule type="cellIs" dxfId="3552" priority="3621" operator="equal">
      <formula>"c"</formula>
    </cfRule>
    <cfRule type="cellIs" dxfId="3551" priority="3622" operator="equal">
      <formula>"ca"</formula>
    </cfRule>
    <cfRule type="cellIs" dxfId="3550" priority="3623" operator="equal">
      <formula>"r"</formula>
    </cfRule>
    <cfRule type="cellIs" dxfId="3549" priority="3624" operator="equal">
      <formula>"s"</formula>
    </cfRule>
  </conditionalFormatting>
  <conditionalFormatting sqref="CS14">
    <cfRule type="cellIs" dxfId="3548" priority="3613" operator="equal">
      <formula>"u"</formula>
    </cfRule>
    <cfRule type="cellIs" dxfId="3547" priority="3614" operator="equal">
      <formula>"pm"</formula>
    </cfRule>
    <cfRule type="cellIs" dxfId="3546" priority="3615" operator="equal">
      <formula>"c"</formula>
    </cfRule>
    <cfRule type="cellIs" dxfId="3545" priority="3616" operator="equal">
      <formula>"ca"</formula>
    </cfRule>
    <cfRule type="cellIs" dxfId="3544" priority="3617" operator="equal">
      <formula>"r"</formula>
    </cfRule>
    <cfRule type="cellIs" dxfId="3543" priority="3618" operator="equal">
      <formula>"s"</formula>
    </cfRule>
  </conditionalFormatting>
  <conditionalFormatting sqref="CS14">
    <cfRule type="cellIs" dxfId="3542" priority="3607" operator="equal">
      <formula>"u"</formula>
    </cfRule>
    <cfRule type="cellIs" dxfId="3541" priority="3608" operator="equal">
      <formula>"pm"</formula>
    </cfRule>
    <cfRule type="cellIs" dxfId="3540" priority="3609" operator="equal">
      <formula>"c"</formula>
    </cfRule>
    <cfRule type="cellIs" dxfId="3539" priority="3610" operator="equal">
      <formula>"ca"</formula>
    </cfRule>
    <cfRule type="cellIs" dxfId="3538" priority="3611" operator="equal">
      <formula>"r"</formula>
    </cfRule>
    <cfRule type="cellIs" dxfId="3537" priority="3612" operator="equal">
      <formula>"s"</formula>
    </cfRule>
  </conditionalFormatting>
  <conditionalFormatting sqref="CT14">
    <cfRule type="cellIs" dxfId="3536" priority="3601" operator="equal">
      <formula>"u"</formula>
    </cfRule>
    <cfRule type="cellIs" dxfId="3535" priority="3602" operator="equal">
      <formula>"pm"</formula>
    </cfRule>
    <cfRule type="cellIs" dxfId="3534" priority="3603" operator="equal">
      <formula>"c"</formula>
    </cfRule>
    <cfRule type="cellIs" dxfId="3533" priority="3604" operator="equal">
      <formula>"ca"</formula>
    </cfRule>
    <cfRule type="cellIs" dxfId="3532" priority="3605" operator="equal">
      <formula>"r"</formula>
    </cfRule>
    <cfRule type="cellIs" dxfId="3531" priority="3606" operator="equal">
      <formula>"s"</formula>
    </cfRule>
  </conditionalFormatting>
  <conditionalFormatting sqref="CB14">
    <cfRule type="cellIs" dxfId="3530" priority="3595" operator="equal">
      <formula>"u"</formula>
    </cfRule>
    <cfRule type="cellIs" dxfId="3529" priority="3596" operator="equal">
      <formula>"pm"</formula>
    </cfRule>
    <cfRule type="cellIs" dxfId="3528" priority="3597" operator="equal">
      <formula>"c"</formula>
    </cfRule>
    <cfRule type="cellIs" dxfId="3527" priority="3598" operator="equal">
      <formula>"ca"</formula>
    </cfRule>
    <cfRule type="cellIs" dxfId="3526" priority="3599" operator="equal">
      <formula>"r"</formula>
    </cfRule>
    <cfRule type="cellIs" dxfId="3525" priority="3600" operator="equal">
      <formula>"s"</formula>
    </cfRule>
  </conditionalFormatting>
  <conditionalFormatting sqref="BU14">
    <cfRule type="cellIs" dxfId="3524" priority="3589" operator="equal">
      <formula>"u"</formula>
    </cfRule>
    <cfRule type="cellIs" dxfId="3523" priority="3590" operator="equal">
      <formula>"pm"</formula>
    </cfRule>
    <cfRule type="cellIs" dxfId="3522" priority="3591" operator="equal">
      <formula>"c"</formula>
    </cfRule>
    <cfRule type="cellIs" dxfId="3521" priority="3592" operator="equal">
      <formula>"ca"</formula>
    </cfRule>
    <cfRule type="cellIs" dxfId="3520" priority="3593" operator="equal">
      <formula>"r"</formula>
    </cfRule>
    <cfRule type="cellIs" dxfId="3519" priority="3594" operator="equal">
      <formula>"s"</formula>
    </cfRule>
  </conditionalFormatting>
  <conditionalFormatting sqref="CC14">
    <cfRule type="cellIs" dxfId="3518" priority="3583" operator="equal">
      <formula>"u"</formula>
    </cfRule>
    <cfRule type="cellIs" dxfId="3517" priority="3584" operator="equal">
      <formula>"pm"</formula>
    </cfRule>
    <cfRule type="cellIs" dxfId="3516" priority="3585" operator="equal">
      <formula>"c"</formula>
    </cfRule>
    <cfRule type="cellIs" dxfId="3515" priority="3586" operator="equal">
      <formula>"ca"</formula>
    </cfRule>
    <cfRule type="cellIs" dxfId="3514" priority="3587" operator="equal">
      <formula>"r"</formula>
    </cfRule>
    <cfRule type="cellIs" dxfId="3513" priority="3588" operator="equal">
      <formula>"s"</formula>
    </cfRule>
  </conditionalFormatting>
  <conditionalFormatting sqref="CD14">
    <cfRule type="cellIs" dxfId="3512" priority="3577" operator="equal">
      <formula>"u"</formula>
    </cfRule>
    <cfRule type="cellIs" dxfId="3511" priority="3578" operator="equal">
      <formula>"pm"</formula>
    </cfRule>
    <cfRule type="cellIs" dxfId="3510" priority="3579" operator="equal">
      <formula>"c"</formula>
    </cfRule>
    <cfRule type="cellIs" dxfId="3509" priority="3580" operator="equal">
      <formula>"ca"</formula>
    </cfRule>
    <cfRule type="cellIs" dxfId="3508" priority="3581" operator="equal">
      <formula>"r"</formula>
    </cfRule>
    <cfRule type="cellIs" dxfId="3507" priority="3582" operator="equal">
      <formula>"s"</formula>
    </cfRule>
  </conditionalFormatting>
  <conditionalFormatting sqref="CD14">
    <cfRule type="cellIs" dxfId="3506" priority="3571" operator="equal">
      <formula>"u"</formula>
    </cfRule>
    <cfRule type="cellIs" dxfId="3505" priority="3572" operator="equal">
      <formula>"pm"</formula>
    </cfRule>
    <cfRule type="cellIs" dxfId="3504" priority="3573" operator="equal">
      <formula>"c"</formula>
    </cfRule>
    <cfRule type="cellIs" dxfId="3503" priority="3574" operator="equal">
      <formula>"ca"</formula>
    </cfRule>
    <cfRule type="cellIs" dxfId="3502" priority="3575" operator="equal">
      <formula>"r"</formula>
    </cfRule>
    <cfRule type="cellIs" dxfId="3501" priority="3576" operator="equal">
      <formula>"s"</formula>
    </cfRule>
  </conditionalFormatting>
  <conditionalFormatting sqref="CE14">
    <cfRule type="cellIs" dxfId="3500" priority="3565" operator="equal">
      <formula>"u"</formula>
    </cfRule>
    <cfRule type="cellIs" dxfId="3499" priority="3566" operator="equal">
      <formula>"pm"</formula>
    </cfRule>
    <cfRule type="cellIs" dxfId="3498" priority="3567" operator="equal">
      <formula>"c"</formula>
    </cfRule>
    <cfRule type="cellIs" dxfId="3497" priority="3568" operator="equal">
      <formula>"ca"</formula>
    </cfRule>
    <cfRule type="cellIs" dxfId="3496" priority="3569" operator="equal">
      <formula>"r"</formula>
    </cfRule>
    <cfRule type="cellIs" dxfId="3495" priority="3570" operator="equal">
      <formula>"s"</formula>
    </cfRule>
  </conditionalFormatting>
  <conditionalFormatting sqref="CF14">
    <cfRule type="cellIs" dxfId="3494" priority="3559" operator="equal">
      <formula>"u"</formula>
    </cfRule>
    <cfRule type="cellIs" dxfId="3493" priority="3560" operator="equal">
      <formula>"pm"</formula>
    </cfRule>
    <cfRule type="cellIs" dxfId="3492" priority="3561" operator="equal">
      <formula>"c"</formula>
    </cfRule>
    <cfRule type="cellIs" dxfId="3491" priority="3562" operator="equal">
      <formula>"ca"</formula>
    </cfRule>
    <cfRule type="cellIs" dxfId="3490" priority="3563" operator="equal">
      <formula>"r"</formula>
    </cfRule>
    <cfRule type="cellIs" dxfId="3489" priority="3564" operator="equal">
      <formula>"s"</formula>
    </cfRule>
  </conditionalFormatting>
  <conditionalFormatting sqref="CG14">
    <cfRule type="cellIs" dxfId="3488" priority="3553" operator="equal">
      <formula>"u"</formula>
    </cfRule>
    <cfRule type="cellIs" dxfId="3487" priority="3554" operator="equal">
      <formula>"pm"</formula>
    </cfRule>
    <cfRule type="cellIs" dxfId="3486" priority="3555" operator="equal">
      <formula>"c"</formula>
    </cfRule>
    <cfRule type="cellIs" dxfId="3485" priority="3556" operator="equal">
      <formula>"ca"</formula>
    </cfRule>
    <cfRule type="cellIs" dxfId="3484" priority="3557" operator="equal">
      <formula>"r"</formula>
    </cfRule>
    <cfRule type="cellIs" dxfId="3483" priority="3558" operator="equal">
      <formula>"s"</formula>
    </cfRule>
  </conditionalFormatting>
  <conditionalFormatting sqref="CH14">
    <cfRule type="cellIs" dxfId="3482" priority="3547" operator="equal">
      <formula>"u"</formula>
    </cfRule>
    <cfRule type="cellIs" dxfId="3481" priority="3548" operator="equal">
      <formula>"pm"</formula>
    </cfRule>
    <cfRule type="cellIs" dxfId="3480" priority="3549" operator="equal">
      <formula>"c"</formula>
    </cfRule>
    <cfRule type="cellIs" dxfId="3479" priority="3550" operator="equal">
      <formula>"ca"</formula>
    </cfRule>
    <cfRule type="cellIs" dxfId="3478" priority="3551" operator="equal">
      <formula>"r"</formula>
    </cfRule>
    <cfRule type="cellIs" dxfId="3477" priority="3552" operator="equal">
      <formula>"s"</formula>
    </cfRule>
  </conditionalFormatting>
  <conditionalFormatting sqref="CH14">
    <cfRule type="cellIs" dxfId="3476" priority="3541" operator="equal">
      <formula>"u"</formula>
    </cfRule>
    <cfRule type="cellIs" dxfId="3475" priority="3542" operator="equal">
      <formula>"pm"</formula>
    </cfRule>
    <cfRule type="cellIs" dxfId="3474" priority="3543" operator="equal">
      <formula>"c"</formula>
    </cfRule>
    <cfRule type="cellIs" dxfId="3473" priority="3544" operator="equal">
      <formula>"ca"</formula>
    </cfRule>
    <cfRule type="cellIs" dxfId="3472" priority="3545" operator="equal">
      <formula>"r"</formula>
    </cfRule>
    <cfRule type="cellIs" dxfId="3471" priority="3546" operator="equal">
      <formula>"s"</formula>
    </cfRule>
  </conditionalFormatting>
  <conditionalFormatting sqref="CI14">
    <cfRule type="cellIs" dxfId="3470" priority="3535" operator="equal">
      <formula>"u"</formula>
    </cfRule>
    <cfRule type="cellIs" dxfId="3469" priority="3536" operator="equal">
      <formula>"pm"</formula>
    </cfRule>
    <cfRule type="cellIs" dxfId="3468" priority="3537" operator="equal">
      <formula>"c"</formula>
    </cfRule>
    <cfRule type="cellIs" dxfId="3467" priority="3538" operator="equal">
      <formula>"ca"</formula>
    </cfRule>
    <cfRule type="cellIs" dxfId="3466" priority="3539" operator="equal">
      <formula>"r"</formula>
    </cfRule>
    <cfRule type="cellIs" dxfId="3465" priority="3540" operator="equal">
      <formula>"s"</formula>
    </cfRule>
  </conditionalFormatting>
  <conditionalFormatting sqref="CJ14">
    <cfRule type="cellIs" dxfId="3464" priority="3529" operator="equal">
      <formula>"u"</formula>
    </cfRule>
    <cfRule type="cellIs" dxfId="3463" priority="3530" operator="equal">
      <formula>"pm"</formula>
    </cfRule>
    <cfRule type="cellIs" dxfId="3462" priority="3531" operator="equal">
      <formula>"c"</formula>
    </cfRule>
    <cfRule type="cellIs" dxfId="3461" priority="3532" operator="equal">
      <formula>"ca"</formula>
    </cfRule>
    <cfRule type="cellIs" dxfId="3460" priority="3533" operator="equal">
      <formula>"r"</formula>
    </cfRule>
    <cfRule type="cellIs" dxfId="3459" priority="3534" operator="equal">
      <formula>"s"</formula>
    </cfRule>
  </conditionalFormatting>
  <conditionalFormatting sqref="CS14">
    <cfRule type="cellIs" dxfId="3458" priority="3523" operator="equal">
      <formula>"u"</formula>
    </cfRule>
    <cfRule type="cellIs" dxfId="3457" priority="3524" operator="equal">
      <formula>"pm"</formula>
    </cfRule>
    <cfRule type="cellIs" dxfId="3456" priority="3525" operator="equal">
      <formula>"c"</formula>
    </cfRule>
    <cfRule type="cellIs" dxfId="3455" priority="3526" operator="equal">
      <formula>"ca"</formula>
    </cfRule>
    <cfRule type="cellIs" dxfId="3454" priority="3527" operator="equal">
      <formula>"r"</formula>
    </cfRule>
    <cfRule type="cellIs" dxfId="3453" priority="3528" operator="equal">
      <formula>"s"</formula>
    </cfRule>
  </conditionalFormatting>
  <conditionalFormatting sqref="BW14">
    <cfRule type="cellIs" dxfId="3452" priority="3517" operator="equal">
      <formula>"u"</formula>
    </cfRule>
    <cfRule type="cellIs" dxfId="3451" priority="3518" operator="equal">
      <formula>"pm"</formula>
    </cfRule>
    <cfRule type="cellIs" dxfId="3450" priority="3519" operator="equal">
      <formula>"c"</formula>
    </cfRule>
    <cfRule type="cellIs" dxfId="3449" priority="3520" operator="equal">
      <formula>"ca"</formula>
    </cfRule>
    <cfRule type="cellIs" dxfId="3448" priority="3521" operator="equal">
      <formula>"r"</formula>
    </cfRule>
    <cfRule type="cellIs" dxfId="3447" priority="3522" operator="equal">
      <formula>"s"</formula>
    </cfRule>
  </conditionalFormatting>
  <conditionalFormatting sqref="BX14">
    <cfRule type="cellIs" dxfId="3446" priority="3511" operator="equal">
      <formula>"u"</formula>
    </cfRule>
    <cfRule type="cellIs" dxfId="3445" priority="3512" operator="equal">
      <formula>"pm"</formula>
    </cfRule>
    <cfRule type="cellIs" dxfId="3444" priority="3513" operator="equal">
      <formula>"c"</formula>
    </cfRule>
    <cfRule type="cellIs" dxfId="3443" priority="3514" operator="equal">
      <formula>"ca"</formula>
    </cfRule>
    <cfRule type="cellIs" dxfId="3442" priority="3515" operator="equal">
      <formula>"r"</formula>
    </cfRule>
    <cfRule type="cellIs" dxfId="3441" priority="3516" operator="equal">
      <formula>"s"</formula>
    </cfRule>
  </conditionalFormatting>
  <conditionalFormatting sqref="CF14">
    <cfRule type="cellIs" dxfId="3440" priority="3505" operator="equal">
      <formula>"u"</formula>
    </cfRule>
    <cfRule type="cellIs" dxfId="3439" priority="3506" operator="equal">
      <formula>"pm"</formula>
    </cfRule>
    <cfRule type="cellIs" dxfId="3438" priority="3507" operator="equal">
      <formula>"c"</formula>
    </cfRule>
    <cfRule type="cellIs" dxfId="3437" priority="3508" operator="equal">
      <formula>"ca"</formula>
    </cfRule>
    <cfRule type="cellIs" dxfId="3436" priority="3509" operator="equal">
      <formula>"r"</formula>
    </cfRule>
    <cfRule type="cellIs" dxfId="3435" priority="3510" operator="equal">
      <formula>"s"</formula>
    </cfRule>
  </conditionalFormatting>
  <conditionalFormatting sqref="BY14">
    <cfRule type="cellIs" dxfId="3434" priority="3499" operator="equal">
      <formula>"u"</formula>
    </cfRule>
    <cfRule type="cellIs" dxfId="3433" priority="3500" operator="equal">
      <formula>"pm"</formula>
    </cfRule>
    <cfRule type="cellIs" dxfId="3432" priority="3501" operator="equal">
      <formula>"c"</formula>
    </cfRule>
    <cfRule type="cellIs" dxfId="3431" priority="3502" operator="equal">
      <formula>"ca"</formula>
    </cfRule>
    <cfRule type="cellIs" dxfId="3430" priority="3503" operator="equal">
      <formula>"r"</formula>
    </cfRule>
    <cfRule type="cellIs" dxfId="3429" priority="3504" operator="equal">
      <formula>"s"</formula>
    </cfRule>
  </conditionalFormatting>
  <conditionalFormatting sqref="CG14">
    <cfRule type="cellIs" dxfId="3428" priority="3493" operator="equal">
      <formula>"u"</formula>
    </cfRule>
    <cfRule type="cellIs" dxfId="3427" priority="3494" operator="equal">
      <formula>"pm"</formula>
    </cfRule>
    <cfRule type="cellIs" dxfId="3426" priority="3495" operator="equal">
      <formula>"c"</formula>
    </cfRule>
    <cfRule type="cellIs" dxfId="3425" priority="3496" operator="equal">
      <formula>"ca"</formula>
    </cfRule>
    <cfRule type="cellIs" dxfId="3424" priority="3497" operator="equal">
      <formula>"r"</formula>
    </cfRule>
    <cfRule type="cellIs" dxfId="3423" priority="3498" operator="equal">
      <formula>"s"</formula>
    </cfRule>
  </conditionalFormatting>
  <conditionalFormatting sqref="CH14">
    <cfRule type="cellIs" dxfId="3422" priority="3487" operator="equal">
      <formula>"u"</formula>
    </cfRule>
    <cfRule type="cellIs" dxfId="3421" priority="3488" operator="equal">
      <formula>"pm"</formula>
    </cfRule>
    <cfRule type="cellIs" dxfId="3420" priority="3489" operator="equal">
      <formula>"c"</formula>
    </cfRule>
    <cfRule type="cellIs" dxfId="3419" priority="3490" operator="equal">
      <formula>"ca"</formula>
    </cfRule>
    <cfRule type="cellIs" dxfId="3418" priority="3491" operator="equal">
      <formula>"r"</formula>
    </cfRule>
    <cfRule type="cellIs" dxfId="3417" priority="3492" operator="equal">
      <formula>"s"</formula>
    </cfRule>
  </conditionalFormatting>
  <conditionalFormatting sqref="CH14">
    <cfRule type="cellIs" dxfId="3416" priority="3481" operator="equal">
      <formula>"u"</formula>
    </cfRule>
    <cfRule type="cellIs" dxfId="3415" priority="3482" operator="equal">
      <formula>"pm"</formula>
    </cfRule>
    <cfRule type="cellIs" dxfId="3414" priority="3483" operator="equal">
      <formula>"c"</formula>
    </cfRule>
    <cfRule type="cellIs" dxfId="3413" priority="3484" operator="equal">
      <formula>"ca"</formula>
    </cfRule>
    <cfRule type="cellIs" dxfId="3412" priority="3485" operator="equal">
      <formula>"r"</formula>
    </cfRule>
    <cfRule type="cellIs" dxfId="3411" priority="3486" operator="equal">
      <formula>"s"</formula>
    </cfRule>
  </conditionalFormatting>
  <conditionalFormatting sqref="CI14">
    <cfRule type="cellIs" dxfId="3410" priority="3475" operator="equal">
      <formula>"u"</formula>
    </cfRule>
    <cfRule type="cellIs" dxfId="3409" priority="3476" operator="equal">
      <formula>"pm"</formula>
    </cfRule>
    <cfRule type="cellIs" dxfId="3408" priority="3477" operator="equal">
      <formula>"c"</formula>
    </cfRule>
    <cfRule type="cellIs" dxfId="3407" priority="3478" operator="equal">
      <formula>"ca"</formula>
    </cfRule>
    <cfRule type="cellIs" dxfId="3406" priority="3479" operator="equal">
      <formula>"r"</formula>
    </cfRule>
    <cfRule type="cellIs" dxfId="3405" priority="3480" operator="equal">
      <formula>"s"</formula>
    </cfRule>
  </conditionalFormatting>
  <conditionalFormatting sqref="CJ14">
    <cfRule type="cellIs" dxfId="3404" priority="3469" operator="equal">
      <formula>"u"</formula>
    </cfRule>
    <cfRule type="cellIs" dxfId="3403" priority="3470" operator="equal">
      <formula>"pm"</formula>
    </cfRule>
    <cfRule type="cellIs" dxfId="3402" priority="3471" operator="equal">
      <formula>"c"</formula>
    </cfRule>
    <cfRule type="cellIs" dxfId="3401" priority="3472" operator="equal">
      <formula>"ca"</formula>
    </cfRule>
    <cfRule type="cellIs" dxfId="3400" priority="3473" operator="equal">
      <formula>"r"</formula>
    </cfRule>
    <cfRule type="cellIs" dxfId="3399" priority="3474" operator="equal">
      <formula>"s"</formula>
    </cfRule>
  </conditionalFormatting>
  <conditionalFormatting sqref="CK14">
    <cfRule type="cellIs" dxfId="3398" priority="3463" operator="equal">
      <formula>"u"</formula>
    </cfRule>
    <cfRule type="cellIs" dxfId="3397" priority="3464" operator="equal">
      <formula>"pm"</formula>
    </cfRule>
    <cfRule type="cellIs" dxfId="3396" priority="3465" operator="equal">
      <formula>"c"</formula>
    </cfRule>
    <cfRule type="cellIs" dxfId="3395" priority="3466" operator="equal">
      <formula>"ca"</formula>
    </cfRule>
    <cfRule type="cellIs" dxfId="3394" priority="3467" operator="equal">
      <formula>"r"</formula>
    </cfRule>
    <cfRule type="cellIs" dxfId="3393" priority="3468" operator="equal">
      <formula>"s"</formula>
    </cfRule>
  </conditionalFormatting>
  <conditionalFormatting sqref="CL14">
    <cfRule type="cellIs" dxfId="3392" priority="3457" operator="equal">
      <formula>"u"</formula>
    </cfRule>
    <cfRule type="cellIs" dxfId="3391" priority="3458" operator="equal">
      <formula>"pm"</formula>
    </cfRule>
    <cfRule type="cellIs" dxfId="3390" priority="3459" operator="equal">
      <formula>"c"</formula>
    </cfRule>
    <cfRule type="cellIs" dxfId="3389" priority="3460" operator="equal">
      <formula>"ca"</formula>
    </cfRule>
    <cfRule type="cellIs" dxfId="3388" priority="3461" operator="equal">
      <formula>"r"</formula>
    </cfRule>
    <cfRule type="cellIs" dxfId="3387" priority="3462" operator="equal">
      <formula>"s"</formula>
    </cfRule>
  </conditionalFormatting>
  <conditionalFormatting sqref="CL14">
    <cfRule type="cellIs" dxfId="3386" priority="3451" operator="equal">
      <formula>"u"</formula>
    </cfRule>
    <cfRule type="cellIs" dxfId="3385" priority="3452" operator="equal">
      <formula>"pm"</formula>
    </cfRule>
    <cfRule type="cellIs" dxfId="3384" priority="3453" operator="equal">
      <formula>"c"</formula>
    </cfRule>
    <cfRule type="cellIs" dxfId="3383" priority="3454" operator="equal">
      <formula>"ca"</formula>
    </cfRule>
    <cfRule type="cellIs" dxfId="3382" priority="3455" operator="equal">
      <formula>"r"</formula>
    </cfRule>
    <cfRule type="cellIs" dxfId="3381" priority="3456" operator="equal">
      <formula>"s"</formula>
    </cfRule>
  </conditionalFormatting>
  <conditionalFormatting sqref="CM14">
    <cfRule type="cellIs" dxfId="3380" priority="3445" operator="equal">
      <formula>"u"</formula>
    </cfRule>
    <cfRule type="cellIs" dxfId="3379" priority="3446" operator="equal">
      <formula>"pm"</formula>
    </cfRule>
    <cfRule type="cellIs" dxfId="3378" priority="3447" operator="equal">
      <formula>"c"</formula>
    </cfRule>
    <cfRule type="cellIs" dxfId="3377" priority="3448" operator="equal">
      <formula>"ca"</formula>
    </cfRule>
    <cfRule type="cellIs" dxfId="3376" priority="3449" operator="equal">
      <formula>"r"</formula>
    </cfRule>
    <cfRule type="cellIs" dxfId="3375" priority="3450" operator="equal">
      <formula>"s"</formula>
    </cfRule>
  </conditionalFormatting>
  <conditionalFormatting sqref="CN14">
    <cfRule type="cellIs" dxfId="3374" priority="3439" operator="equal">
      <formula>"u"</formula>
    </cfRule>
    <cfRule type="cellIs" dxfId="3373" priority="3440" operator="equal">
      <formula>"pm"</formula>
    </cfRule>
    <cfRule type="cellIs" dxfId="3372" priority="3441" operator="equal">
      <formula>"c"</formula>
    </cfRule>
    <cfRule type="cellIs" dxfId="3371" priority="3442" operator="equal">
      <formula>"ca"</formula>
    </cfRule>
    <cfRule type="cellIs" dxfId="3370" priority="3443" operator="equal">
      <formula>"r"</formula>
    </cfRule>
    <cfRule type="cellIs" dxfId="3369" priority="3444" operator="equal">
      <formula>"s"</formula>
    </cfRule>
  </conditionalFormatting>
  <conditionalFormatting sqref="CT13:CV13">
    <cfRule type="cellIs" dxfId="3368" priority="3385" operator="equal">
      <formula>"u"</formula>
    </cfRule>
    <cfRule type="cellIs" dxfId="3367" priority="3386" operator="equal">
      <formula>"pm"</formula>
    </cfRule>
    <cfRule type="cellIs" dxfId="3366" priority="3387" operator="equal">
      <formula>"c"</formula>
    </cfRule>
    <cfRule type="cellIs" dxfId="3365" priority="3388" operator="equal">
      <formula>"ca"</formula>
    </cfRule>
    <cfRule type="cellIs" dxfId="3364" priority="3389" operator="equal">
      <formula>"r"</formula>
    </cfRule>
    <cfRule type="cellIs" dxfId="3363" priority="3390" operator="equal">
      <formula>"s"</formula>
    </cfRule>
  </conditionalFormatting>
  <conditionalFormatting sqref="CT13:CW13">
    <cfRule type="cellIs" dxfId="3362" priority="3379" operator="equal">
      <formula>"u"</formula>
    </cfRule>
    <cfRule type="cellIs" dxfId="3361" priority="3380" operator="equal">
      <formula>"pm"</formula>
    </cfRule>
    <cfRule type="cellIs" dxfId="3360" priority="3381" operator="equal">
      <formula>"c"</formula>
    </cfRule>
    <cfRule type="cellIs" dxfId="3359" priority="3382" operator="equal">
      <formula>"ca"</formula>
    </cfRule>
    <cfRule type="cellIs" dxfId="3358" priority="3383" operator="equal">
      <formula>"r"</formula>
    </cfRule>
    <cfRule type="cellIs" dxfId="3357" priority="3384" operator="equal">
      <formula>"s"</formula>
    </cfRule>
  </conditionalFormatting>
  <conditionalFormatting sqref="CV13:CW13">
    <cfRule type="cellIs" dxfId="3356" priority="3373" operator="equal">
      <formula>"u"</formula>
    </cfRule>
    <cfRule type="cellIs" dxfId="3355" priority="3374" operator="equal">
      <formula>"pm"</formula>
    </cfRule>
    <cfRule type="cellIs" dxfId="3354" priority="3375" operator="equal">
      <formula>"c"</formula>
    </cfRule>
    <cfRule type="cellIs" dxfId="3353" priority="3376" operator="equal">
      <formula>"ca"</formula>
    </cfRule>
    <cfRule type="cellIs" dxfId="3352" priority="3377" operator="equal">
      <formula>"r"</formula>
    </cfRule>
    <cfRule type="cellIs" dxfId="3351" priority="3378" operator="equal">
      <formula>"s"</formula>
    </cfRule>
  </conditionalFormatting>
  <conditionalFormatting sqref="CU13:CW13">
    <cfRule type="cellIs" dxfId="3350" priority="3367" operator="equal">
      <formula>"u"</formula>
    </cfRule>
    <cfRule type="cellIs" dxfId="3349" priority="3368" operator="equal">
      <formula>"pm"</formula>
    </cfRule>
    <cfRule type="cellIs" dxfId="3348" priority="3369" operator="equal">
      <formula>"c"</formula>
    </cfRule>
    <cfRule type="cellIs" dxfId="3347" priority="3370" operator="equal">
      <formula>"ca"</formula>
    </cfRule>
    <cfRule type="cellIs" dxfId="3346" priority="3371" operator="equal">
      <formula>"r"</formula>
    </cfRule>
    <cfRule type="cellIs" dxfId="3345" priority="3372" operator="equal">
      <formula>"s"</formula>
    </cfRule>
  </conditionalFormatting>
  <conditionalFormatting sqref="CT13:CW13">
    <cfRule type="cellIs" dxfId="3344" priority="3361" operator="equal">
      <formula>"u"</formula>
    </cfRule>
    <cfRule type="cellIs" dxfId="3343" priority="3362" operator="equal">
      <formula>"pm"</formula>
    </cfRule>
    <cfRule type="cellIs" dxfId="3342" priority="3363" operator="equal">
      <formula>"c"</formula>
    </cfRule>
    <cfRule type="cellIs" dxfId="3341" priority="3364" operator="equal">
      <formula>"ca"</formula>
    </cfRule>
    <cfRule type="cellIs" dxfId="3340" priority="3365" operator="equal">
      <formula>"r"</formula>
    </cfRule>
    <cfRule type="cellIs" dxfId="3339" priority="3366" operator="equal">
      <formula>"s"</formula>
    </cfRule>
  </conditionalFormatting>
  <conditionalFormatting sqref="CT13:CV13">
    <cfRule type="cellIs" dxfId="3338" priority="3355" operator="equal">
      <formula>"u"</formula>
    </cfRule>
    <cfRule type="cellIs" dxfId="3337" priority="3356" operator="equal">
      <formula>"pm"</formula>
    </cfRule>
    <cfRule type="cellIs" dxfId="3336" priority="3357" operator="equal">
      <formula>"c"</formula>
    </cfRule>
    <cfRule type="cellIs" dxfId="3335" priority="3358" operator="equal">
      <formula>"ca"</formula>
    </cfRule>
    <cfRule type="cellIs" dxfId="3334" priority="3359" operator="equal">
      <formula>"r"</formula>
    </cfRule>
    <cfRule type="cellIs" dxfId="3333" priority="3360" operator="equal">
      <formula>"s"</formula>
    </cfRule>
  </conditionalFormatting>
  <conditionalFormatting sqref="CU13">
    <cfRule type="cellIs" dxfId="3332" priority="3349" operator="equal">
      <formula>"u"</formula>
    </cfRule>
    <cfRule type="cellIs" dxfId="3331" priority="3350" operator="equal">
      <formula>"pm"</formula>
    </cfRule>
    <cfRule type="cellIs" dxfId="3330" priority="3351" operator="equal">
      <formula>"c"</formula>
    </cfRule>
    <cfRule type="cellIs" dxfId="3329" priority="3352" operator="equal">
      <formula>"ca"</formula>
    </cfRule>
    <cfRule type="cellIs" dxfId="3328" priority="3353" operator="equal">
      <formula>"r"</formula>
    </cfRule>
    <cfRule type="cellIs" dxfId="3327" priority="3354" operator="equal">
      <formula>"s"</formula>
    </cfRule>
  </conditionalFormatting>
  <conditionalFormatting sqref="CV13">
    <cfRule type="cellIs" dxfId="3326" priority="3343" operator="equal">
      <formula>"u"</formula>
    </cfRule>
    <cfRule type="cellIs" dxfId="3325" priority="3344" operator="equal">
      <formula>"pm"</formula>
    </cfRule>
    <cfRule type="cellIs" dxfId="3324" priority="3345" operator="equal">
      <formula>"c"</formula>
    </cfRule>
    <cfRule type="cellIs" dxfId="3323" priority="3346" operator="equal">
      <formula>"ca"</formula>
    </cfRule>
    <cfRule type="cellIs" dxfId="3322" priority="3347" operator="equal">
      <formula>"r"</formula>
    </cfRule>
    <cfRule type="cellIs" dxfId="3321" priority="3348" operator="equal">
      <formula>"s"</formula>
    </cfRule>
  </conditionalFormatting>
  <conditionalFormatting sqref="CV13:CW13">
    <cfRule type="cellIs" dxfId="3320" priority="3337" operator="equal">
      <formula>"u"</formula>
    </cfRule>
    <cfRule type="cellIs" dxfId="3319" priority="3338" operator="equal">
      <formula>"pm"</formula>
    </cfRule>
    <cfRule type="cellIs" dxfId="3318" priority="3339" operator="equal">
      <formula>"c"</formula>
    </cfRule>
    <cfRule type="cellIs" dxfId="3317" priority="3340" operator="equal">
      <formula>"ca"</formula>
    </cfRule>
    <cfRule type="cellIs" dxfId="3316" priority="3341" operator="equal">
      <formula>"r"</formula>
    </cfRule>
    <cfRule type="cellIs" dxfId="3315" priority="3342" operator="equal">
      <formula>"s"</formula>
    </cfRule>
  </conditionalFormatting>
  <conditionalFormatting sqref="CW13">
    <cfRule type="cellIs" dxfId="3314" priority="3331" operator="equal">
      <formula>"u"</formula>
    </cfRule>
    <cfRule type="cellIs" dxfId="3313" priority="3332" operator="equal">
      <formula>"pm"</formula>
    </cfRule>
    <cfRule type="cellIs" dxfId="3312" priority="3333" operator="equal">
      <formula>"c"</formula>
    </cfRule>
    <cfRule type="cellIs" dxfId="3311" priority="3334" operator="equal">
      <formula>"ca"</formula>
    </cfRule>
    <cfRule type="cellIs" dxfId="3310" priority="3335" operator="equal">
      <formula>"r"</formula>
    </cfRule>
    <cfRule type="cellIs" dxfId="3309" priority="3336" operator="equal">
      <formula>"s"</formula>
    </cfRule>
  </conditionalFormatting>
  <conditionalFormatting sqref="CW13">
    <cfRule type="cellIs" dxfId="3308" priority="3325" operator="equal">
      <formula>"u"</formula>
    </cfRule>
    <cfRule type="cellIs" dxfId="3307" priority="3326" operator="equal">
      <formula>"pm"</formula>
    </cfRule>
    <cfRule type="cellIs" dxfId="3306" priority="3327" operator="equal">
      <formula>"c"</formula>
    </cfRule>
    <cfRule type="cellIs" dxfId="3305" priority="3328" operator="equal">
      <formula>"ca"</formula>
    </cfRule>
    <cfRule type="cellIs" dxfId="3304" priority="3329" operator="equal">
      <formula>"r"</formula>
    </cfRule>
    <cfRule type="cellIs" dxfId="3303" priority="3330" operator="equal">
      <formula>"s"</formula>
    </cfRule>
  </conditionalFormatting>
  <conditionalFormatting sqref="CT13">
    <cfRule type="cellIs" dxfId="3302" priority="3319" operator="equal">
      <formula>"u"</formula>
    </cfRule>
    <cfRule type="cellIs" dxfId="3301" priority="3320" operator="equal">
      <formula>"pm"</formula>
    </cfRule>
    <cfRule type="cellIs" dxfId="3300" priority="3321" operator="equal">
      <formula>"c"</formula>
    </cfRule>
    <cfRule type="cellIs" dxfId="3299" priority="3322" operator="equal">
      <formula>"ca"</formula>
    </cfRule>
    <cfRule type="cellIs" dxfId="3298" priority="3323" operator="equal">
      <formula>"r"</formula>
    </cfRule>
    <cfRule type="cellIs" dxfId="3297" priority="3324" operator="equal">
      <formula>"s"</formula>
    </cfRule>
  </conditionalFormatting>
  <conditionalFormatting sqref="CU13">
    <cfRule type="cellIs" dxfId="3296" priority="3313" operator="equal">
      <formula>"u"</formula>
    </cfRule>
    <cfRule type="cellIs" dxfId="3295" priority="3314" operator="equal">
      <formula>"pm"</formula>
    </cfRule>
    <cfRule type="cellIs" dxfId="3294" priority="3315" operator="equal">
      <formula>"c"</formula>
    </cfRule>
    <cfRule type="cellIs" dxfId="3293" priority="3316" operator="equal">
      <formula>"ca"</formula>
    </cfRule>
    <cfRule type="cellIs" dxfId="3292" priority="3317" operator="equal">
      <formula>"r"</formula>
    </cfRule>
    <cfRule type="cellIs" dxfId="3291" priority="3318" operator="equal">
      <formula>"s"</formula>
    </cfRule>
  </conditionalFormatting>
  <conditionalFormatting sqref="CV13">
    <cfRule type="cellIs" dxfId="3290" priority="3307" operator="equal">
      <formula>"u"</formula>
    </cfRule>
    <cfRule type="cellIs" dxfId="3289" priority="3308" operator="equal">
      <formula>"pm"</formula>
    </cfRule>
    <cfRule type="cellIs" dxfId="3288" priority="3309" operator="equal">
      <formula>"c"</formula>
    </cfRule>
    <cfRule type="cellIs" dxfId="3287" priority="3310" operator="equal">
      <formula>"ca"</formula>
    </cfRule>
    <cfRule type="cellIs" dxfId="3286" priority="3311" operator="equal">
      <formula>"r"</formula>
    </cfRule>
    <cfRule type="cellIs" dxfId="3285" priority="3312" operator="equal">
      <formula>"s"</formula>
    </cfRule>
  </conditionalFormatting>
  <conditionalFormatting sqref="CT13">
    <cfRule type="cellIs" dxfId="3284" priority="3301" operator="equal">
      <formula>"u"</formula>
    </cfRule>
    <cfRule type="cellIs" dxfId="3283" priority="3302" operator="equal">
      <formula>"pm"</formula>
    </cfRule>
    <cfRule type="cellIs" dxfId="3282" priority="3303" operator="equal">
      <formula>"c"</formula>
    </cfRule>
    <cfRule type="cellIs" dxfId="3281" priority="3304" operator="equal">
      <formula>"ca"</formula>
    </cfRule>
    <cfRule type="cellIs" dxfId="3280" priority="3305" operator="equal">
      <formula>"r"</formula>
    </cfRule>
    <cfRule type="cellIs" dxfId="3279" priority="3306" operator="equal">
      <formula>"s"</formula>
    </cfRule>
  </conditionalFormatting>
  <conditionalFormatting sqref="CT13">
    <cfRule type="cellIs" dxfId="3278" priority="3295" operator="equal">
      <formula>"u"</formula>
    </cfRule>
    <cfRule type="cellIs" dxfId="3277" priority="3296" operator="equal">
      <formula>"pm"</formula>
    </cfRule>
    <cfRule type="cellIs" dxfId="3276" priority="3297" operator="equal">
      <formula>"c"</formula>
    </cfRule>
    <cfRule type="cellIs" dxfId="3275" priority="3298" operator="equal">
      <formula>"ca"</formula>
    </cfRule>
    <cfRule type="cellIs" dxfId="3274" priority="3299" operator="equal">
      <formula>"r"</formula>
    </cfRule>
    <cfRule type="cellIs" dxfId="3273" priority="3300" operator="equal">
      <formula>"s"</formula>
    </cfRule>
  </conditionalFormatting>
  <conditionalFormatting sqref="CU13">
    <cfRule type="cellIs" dxfId="3272" priority="3289" operator="equal">
      <formula>"u"</formula>
    </cfRule>
    <cfRule type="cellIs" dxfId="3271" priority="3290" operator="equal">
      <formula>"pm"</formula>
    </cfRule>
    <cfRule type="cellIs" dxfId="3270" priority="3291" operator="equal">
      <formula>"c"</formula>
    </cfRule>
    <cfRule type="cellIs" dxfId="3269" priority="3292" operator="equal">
      <formula>"ca"</formula>
    </cfRule>
    <cfRule type="cellIs" dxfId="3268" priority="3293" operator="equal">
      <formula>"r"</formula>
    </cfRule>
    <cfRule type="cellIs" dxfId="3267" priority="3294" operator="equal">
      <formula>"s"</formula>
    </cfRule>
  </conditionalFormatting>
  <conditionalFormatting sqref="CW13">
    <cfRule type="cellIs" dxfId="3266" priority="3283" operator="equal">
      <formula>"u"</formula>
    </cfRule>
    <cfRule type="cellIs" dxfId="3265" priority="3284" operator="equal">
      <formula>"pm"</formula>
    </cfRule>
    <cfRule type="cellIs" dxfId="3264" priority="3285" operator="equal">
      <formula>"c"</formula>
    </cfRule>
    <cfRule type="cellIs" dxfId="3263" priority="3286" operator="equal">
      <formula>"ca"</formula>
    </cfRule>
    <cfRule type="cellIs" dxfId="3262" priority="3287" operator="equal">
      <formula>"r"</formula>
    </cfRule>
    <cfRule type="cellIs" dxfId="3261" priority="3288" operator="equal">
      <formula>"s"</formula>
    </cfRule>
  </conditionalFormatting>
  <conditionalFormatting sqref="CT13">
    <cfRule type="cellIs" dxfId="3260" priority="3277" operator="equal">
      <formula>"u"</formula>
    </cfRule>
    <cfRule type="cellIs" dxfId="3259" priority="3278" operator="equal">
      <formula>"pm"</formula>
    </cfRule>
    <cfRule type="cellIs" dxfId="3258" priority="3279" operator="equal">
      <formula>"c"</formula>
    </cfRule>
    <cfRule type="cellIs" dxfId="3257" priority="3280" operator="equal">
      <formula>"ca"</formula>
    </cfRule>
    <cfRule type="cellIs" dxfId="3256" priority="3281" operator="equal">
      <formula>"r"</formula>
    </cfRule>
    <cfRule type="cellIs" dxfId="3255" priority="3282" operator="equal">
      <formula>"s"</formula>
    </cfRule>
  </conditionalFormatting>
  <conditionalFormatting sqref="CV13">
    <cfRule type="cellIs" dxfId="3254" priority="3271" operator="equal">
      <formula>"u"</formula>
    </cfRule>
    <cfRule type="cellIs" dxfId="3253" priority="3272" operator="equal">
      <formula>"pm"</formula>
    </cfRule>
    <cfRule type="cellIs" dxfId="3252" priority="3273" operator="equal">
      <formula>"c"</formula>
    </cfRule>
    <cfRule type="cellIs" dxfId="3251" priority="3274" operator="equal">
      <formula>"ca"</formula>
    </cfRule>
    <cfRule type="cellIs" dxfId="3250" priority="3275" operator="equal">
      <formula>"r"</formula>
    </cfRule>
    <cfRule type="cellIs" dxfId="3249" priority="3276" operator="equal">
      <formula>"s"</formula>
    </cfRule>
  </conditionalFormatting>
  <conditionalFormatting sqref="CW13">
    <cfRule type="cellIs" dxfId="3248" priority="3265" operator="equal">
      <formula>"u"</formula>
    </cfRule>
    <cfRule type="cellIs" dxfId="3247" priority="3266" operator="equal">
      <formula>"pm"</formula>
    </cfRule>
    <cfRule type="cellIs" dxfId="3246" priority="3267" operator="equal">
      <formula>"c"</formula>
    </cfRule>
    <cfRule type="cellIs" dxfId="3245" priority="3268" operator="equal">
      <formula>"ca"</formula>
    </cfRule>
    <cfRule type="cellIs" dxfId="3244" priority="3269" operator="equal">
      <formula>"r"</formula>
    </cfRule>
    <cfRule type="cellIs" dxfId="3243" priority="3270" operator="equal">
      <formula>"s"</formula>
    </cfRule>
  </conditionalFormatting>
  <conditionalFormatting sqref="P14:Q14">
    <cfRule type="cellIs" dxfId="3242" priority="3259" operator="equal">
      <formula>"u"</formula>
    </cfRule>
    <cfRule type="cellIs" dxfId="3241" priority="3260" operator="equal">
      <formula>"pm"</formula>
    </cfRule>
    <cfRule type="cellIs" dxfId="3240" priority="3261" operator="equal">
      <formula>"c"</formula>
    </cfRule>
    <cfRule type="cellIs" dxfId="3239" priority="3262" operator="equal">
      <formula>"ca"</formula>
    </cfRule>
    <cfRule type="cellIs" dxfId="3238" priority="3263" operator="equal">
      <formula>"r"</formula>
    </cfRule>
    <cfRule type="cellIs" dxfId="3237" priority="3264" operator="equal">
      <formula>"s"</formula>
    </cfRule>
  </conditionalFormatting>
  <conditionalFormatting sqref="Q14">
    <cfRule type="cellIs" dxfId="3236" priority="3253" operator="equal">
      <formula>"u"</formula>
    </cfRule>
    <cfRule type="cellIs" dxfId="3235" priority="3254" operator="equal">
      <formula>"pm"</formula>
    </cfRule>
    <cfRule type="cellIs" dxfId="3234" priority="3255" operator="equal">
      <formula>"c"</formula>
    </cfRule>
    <cfRule type="cellIs" dxfId="3233" priority="3256" operator="equal">
      <formula>"ca"</formula>
    </cfRule>
    <cfRule type="cellIs" dxfId="3232" priority="3257" operator="equal">
      <formula>"r"</formula>
    </cfRule>
    <cfRule type="cellIs" dxfId="3231" priority="3258" operator="equal">
      <formula>"s"</formula>
    </cfRule>
  </conditionalFormatting>
  <conditionalFormatting sqref="R14">
    <cfRule type="cellIs" dxfId="3230" priority="3247" operator="equal">
      <formula>"u"</formula>
    </cfRule>
    <cfRule type="cellIs" dxfId="3229" priority="3248" operator="equal">
      <formula>"pm"</formula>
    </cfRule>
    <cfRule type="cellIs" dxfId="3228" priority="3249" operator="equal">
      <formula>"c"</formula>
    </cfRule>
    <cfRule type="cellIs" dxfId="3227" priority="3250" operator="equal">
      <formula>"ca"</formula>
    </cfRule>
    <cfRule type="cellIs" dxfId="3226" priority="3251" operator="equal">
      <formula>"r"</formula>
    </cfRule>
    <cfRule type="cellIs" dxfId="3225" priority="3252" operator="equal">
      <formula>"s"</formula>
    </cfRule>
  </conditionalFormatting>
  <conditionalFormatting sqref="S14">
    <cfRule type="cellIs" dxfId="3224" priority="3241" operator="equal">
      <formula>"u"</formula>
    </cfRule>
    <cfRule type="cellIs" dxfId="3223" priority="3242" operator="equal">
      <formula>"pm"</formula>
    </cfRule>
    <cfRule type="cellIs" dxfId="3222" priority="3243" operator="equal">
      <formula>"c"</formula>
    </cfRule>
    <cfRule type="cellIs" dxfId="3221" priority="3244" operator="equal">
      <formula>"ca"</formula>
    </cfRule>
    <cfRule type="cellIs" dxfId="3220" priority="3245" operator="equal">
      <formula>"r"</formula>
    </cfRule>
    <cfRule type="cellIs" dxfId="3219" priority="3246" operator="equal">
      <formula>"s"</formula>
    </cfRule>
  </conditionalFormatting>
  <conditionalFormatting sqref="S14">
    <cfRule type="cellIs" dxfId="3218" priority="3235" operator="equal">
      <formula>"u"</formula>
    </cfRule>
    <cfRule type="cellIs" dxfId="3217" priority="3236" operator="equal">
      <formula>"pm"</formula>
    </cfRule>
    <cfRule type="cellIs" dxfId="3216" priority="3237" operator="equal">
      <formula>"c"</formula>
    </cfRule>
    <cfRule type="cellIs" dxfId="3215" priority="3238" operator="equal">
      <formula>"ca"</formula>
    </cfRule>
    <cfRule type="cellIs" dxfId="3214" priority="3239" operator="equal">
      <formula>"r"</formula>
    </cfRule>
    <cfRule type="cellIs" dxfId="3213" priority="3240" operator="equal">
      <formula>"s"</formula>
    </cfRule>
  </conditionalFormatting>
  <conditionalFormatting sqref="T14">
    <cfRule type="cellIs" dxfId="3212" priority="3229" operator="equal">
      <formula>"u"</formula>
    </cfRule>
    <cfRule type="cellIs" dxfId="3211" priority="3230" operator="equal">
      <formula>"pm"</formula>
    </cfRule>
    <cfRule type="cellIs" dxfId="3210" priority="3231" operator="equal">
      <formula>"c"</formula>
    </cfRule>
    <cfRule type="cellIs" dxfId="3209" priority="3232" operator="equal">
      <formula>"ca"</formula>
    </cfRule>
    <cfRule type="cellIs" dxfId="3208" priority="3233" operator="equal">
      <formula>"r"</formula>
    </cfRule>
    <cfRule type="cellIs" dxfId="3207" priority="3234" operator="equal">
      <formula>"s"</formula>
    </cfRule>
  </conditionalFormatting>
  <conditionalFormatting sqref="AC14:AE14">
    <cfRule type="cellIs" dxfId="3206" priority="3223" operator="equal">
      <formula>"u"</formula>
    </cfRule>
    <cfRule type="cellIs" dxfId="3205" priority="3224" operator="equal">
      <formula>"pm"</formula>
    </cfRule>
    <cfRule type="cellIs" dxfId="3204" priority="3225" operator="equal">
      <formula>"c"</formula>
    </cfRule>
    <cfRule type="cellIs" dxfId="3203" priority="3226" operator="equal">
      <formula>"ca"</formula>
    </cfRule>
    <cfRule type="cellIs" dxfId="3202" priority="3227" operator="equal">
      <formula>"r"</formula>
    </cfRule>
    <cfRule type="cellIs" dxfId="3201" priority="3228" operator="equal">
      <formula>"s"</formula>
    </cfRule>
  </conditionalFormatting>
  <conditionalFormatting sqref="AF14:AI14">
    <cfRule type="cellIs" dxfId="3200" priority="3217" operator="equal">
      <formula>"u"</formula>
    </cfRule>
    <cfRule type="cellIs" dxfId="3199" priority="3218" operator="equal">
      <formula>"pm"</formula>
    </cfRule>
    <cfRule type="cellIs" dxfId="3198" priority="3219" operator="equal">
      <formula>"c"</formula>
    </cfRule>
    <cfRule type="cellIs" dxfId="3197" priority="3220" operator="equal">
      <formula>"ca"</formula>
    </cfRule>
    <cfRule type="cellIs" dxfId="3196" priority="3221" operator="equal">
      <formula>"r"</formula>
    </cfRule>
    <cfRule type="cellIs" dxfId="3195" priority="3222" operator="equal">
      <formula>"s"</formula>
    </cfRule>
  </conditionalFormatting>
  <conditionalFormatting sqref="Z14:AA14">
    <cfRule type="cellIs" dxfId="3194" priority="3211" operator="equal">
      <formula>"u"</formula>
    </cfRule>
    <cfRule type="cellIs" dxfId="3193" priority="3212" operator="equal">
      <formula>"pm"</formula>
    </cfRule>
    <cfRule type="cellIs" dxfId="3192" priority="3213" operator="equal">
      <formula>"c"</formula>
    </cfRule>
    <cfRule type="cellIs" dxfId="3191" priority="3214" operator="equal">
      <formula>"ca"</formula>
    </cfRule>
    <cfRule type="cellIs" dxfId="3190" priority="3215" operator="equal">
      <formula>"r"</formula>
    </cfRule>
    <cfRule type="cellIs" dxfId="3189" priority="3216" operator="equal">
      <formula>"s"</formula>
    </cfRule>
  </conditionalFormatting>
  <conditionalFormatting sqref="AB14">
    <cfRule type="cellIs" dxfId="3188" priority="3205" operator="equal">
      <formula>"u"</formula>
    </cfRule>
    <cfRule type="cellIs" dxfId="3187" priority="3206" operator="equal">
      <formula>"pm"</formula>
    </cfRule>
    <cfRule type="cellIs" dxfId="3186" priority="3207" operator="equal">
      <formula>"c"</formula>
    </cfRule>
    <cfRule type="cellIs" dxfId="3185" priority="3208" operator="equal">
      <formula>"ca"</formula>
    </cfRule>
    <cfRule type="cellIs" dxfId="3184" priority="3209" operator="equal">
      <formula>"r"</formula>
    </cfRule>
    <cfRule type="cellIs" dxfId="3183" priority="3210" operator="equal">
      <formula>"s"</formula>
    </cfRule>
  </conditionalFormatting>
  <conditionalFormatting sqref="AJ14:AK14">
    <cfRule type="cellIs" dxfId="3182" priority="3199" operator="equal">
      <formula>"u"</formula>
    </cfRule>
    <cfRule type="cellIs" dxfId="3181" priority="3200" operator="equal">
      <formula>"pm"</formula>
    </cfRule>
    <cfRule type="cellIs" dxfId="3180" priority="3201" operator="equal">
      <formula>"c"</formula>
    </cfRule>
    <cfRule type="cellIs" dxfId="3179" priority="3202" operator="equal">
      <formula>"ca"</formula>
    </cfRule>
    <cfRule type="cellIs" dxfId="3178" priority="3203" operator="equal">
      <formula>"r"</formula>
    </cfRule>
    <cfRule type="cellIs" dxfId="3177" priority="3204" operator="equal">
      <formula>"s"</formula>
    </cfRule>
  </conditionalFormatting>
  <conditionalFormatting sqref="AO14">
    <cfRule type="cellIs" dxfId="3176" priority="3193" operator="equal">
      <formula>"u"</formula>
    </cfRule>
    <cfRule type="cellIs" dxfId="3175" priority="3194" operator="equal">
      <formula>"pm"</formula>
    </cfRule>
    <cfRule type="cellIs" dxfId="3174" priority="3195" operator="equal">
      <formula>"c"</formula>
    </cfRule>
    <cfRule type="cellIs" dxfId="3173" priority="3196" operator="equal">
      <formula>"ca"</formula>
    </cfRule>
    <cfRule type="cellIs" dxfId="3172" priority="3197" operator="equal">
      <formula>"r"</formula>
    </cfRule>
    <cfRule type="cellIs" dxfId="3171" priority="3198" operator="equal">
      <formula>"s"</formula>
    </cfRule>
  </conditionalFormatting>
  <conditionalFormatting sqref="AL14:AM14">
    <cfRule type="cellIs" dxfId="3170" priority="3187" operator="equal">
      <formula>"u"</formula>
    </cfRule>
    <cfRule type="cellIs" dxfId="3169" priority="3188" operator="equal">
      <formula>"pm"</formula>
    </cfRule>
    <cfRule type="cellIs" dxfId="3168" priority="3189" operator="equal">
      <formula>"c"</formula>
    </cfRule>
    <cfRule type="cellIs" dxfId="3167" priority="3190" operator="equal">
      <formula>"ca"</formula>
    </cfRule>
    <cfRule type="cellIs" dxfId="3166" priority="3191" operator="equal">
      <formula>"r"</formula>
    </cfRule>
    <cfRule type="cellIs" dxfId="3165" priority="3192" operator="equal">
      <formula>"s"</formula>
    </cfRule>
  </conditionalFormatting>
  <conditionalFormatting sqref="AN14">
    <cfRule type="cellIs" dxfId="3164" priority="3181" operator="equal">
      <formula>"u"</formula>
    </cfRule>
    <cfRule type="cellIs" dxfId="3163" priority="3182" operator="equal">
      <formula>"pm"</formula>
    </cfRule>
    <cfRule type="cellIs" dxfId="3162" priority="3183" operator="equal">
      <formula>"c"</formula>
    </cfRule>
    <cfRule type="cellIs" dxfId="3161" priority="3184" operator="equal">
      <formula>"ca"</formula>
    </cfRule>
    <cfRule type="cellIs" dxfId="3160" priority="3185" operator="equal">
      <formula>"r"</formula>
    </cfRule>
    <cfRule type="cellIs" dxfId="3159" priority="3186" operator="equal">
      <formula>"s"</formula>
    </cfRule>
  </conditionalFormatting>
  <conditionalFormatting sqref="U14">
    <cfRule type="cellIs" dxfId="3158" priority="3175" operator="equal">
      <formula>"u"</formula>
    </cfRule>
    <cfRule type="cellIs" dxfId="3157" priority="3176" operator="equal">
      <formula>"pm"</formula>
    </cfRule>
    <cfRule type="cellIs" dxfId="3156" priority="3177" operator="equal">
      <formula>"c"</formula>
    </cfRule>
    <cfRule type="cellIs" dxfId="3155" priority="3178" operator="equal">
      <formula>"ca"</formula>
    </cfRule>
    <cfRule type="cellIs" dxfId="3154" priority="3179" operator="equal">
      <formula>"r"</formula>
    </cfRule>
    <cfRule type="cellIs" dxfId="3153" priority="3180" operator="equal">
      <formula>"s"</formula>
    </cfRule>
  </conditionalFormatting>
  <conditionalFormatting sqref="V14">
    <cfRule type="cellIs" dxfId="3152" priority="3169" operator="equal">
      <formula>"u"</formula>
    </cfRule>
    <cfRule type="cellIs" dxfId="3151" priority="3170" operator="equal">
      <formula>"pm"</formula>
    </cfRule>
    <cfRule type="cellIs" dxfId="3150" priority="3171" operator="equal">
      <formula>"c"</formula>
    </cfRule>
    <cfRule type="cellIs" dxfId="3149" priority="3172" operator="equal">
      <formula>"ca"</formula>
    </cfRule>
    <cfRule type="cellIs" dxfId="3148" priority="3173" operator="equal">
      <formula>"r"</formula>
    </cfRule>
    <cfRule type="cellIs" dxfId="3147" priority="3174" operator="equal">
      <formula>"s"</formula>
    </cfRule>
  </conditionalFormatting>
  <conditionalFormatting sqref="W14">
    <cfRule type="cellIs" dxfId="3146" priority="3163" operator="equal">
      <formula>"u"</formula>
    </cfRule>
    <cfRule type="cellIs" dxfId="3145" priority="3164" operator="equal">
      <formula>"pm"</formula>
    </cfRule>
    <cfRule type="cellIs" dxfId="3144" priority="3165" operator="equal">
      <formula>"c"</formula>
    </cfRule>
    <cfRule type="cellIs" dxfId="3143" priority="3166" operator="equal">
      <formula>"ca"</formula>
    </cfRule>
    <cfRule type="cellIs" dxfId="3142" priority="3167" operator="equal">
      <formula>"r"</formula>
    </cfRule>
    <cfRule type="cellIs" dxfId="3141" priority="3168" operator="equal">
      <formula>"s"</formula>
    </cfRule>
  </conditionalFormatting>
  <conditionalFormatting sqref="W14">
    <cfRule type="cellIs" dxfId="3140" priority="3157" operator="equal">
      <formula>"u"</formula>
    </cfRule>
    <cfRule type="cellIs" dxfId="3139" priority="3158" operator="equal">
      <formula>"pm"</formula>
    </cfRule>
    <cfRule type="cellIs" dxfId="3138" priority="3159" operator="equal">
      <formula>"c"</formula>
    </cfRule>
    <cfRule type="cellIs" dxfId="3137" priority="3160" operator="equal">
      <formula>"ca"</formula>
    </cfRule>
    <cfRule type="cellIs" dxfId="3136" priority="3161" operator="equal">
      <formula>"r"</formula>
    </cfRule>
    <cfRule type="cellIs" dxfId="3135" priority="3162" operator="equal">
      <formula>"s"</formula>
    </cfRule>
  </conditionalFormatting>
  <conditionalFormatting sqref="X14">
    <cfRule type="cellIs" dxfId="3134" priority="3151" operator="equal">
      <formula>"u"</formula>
    </cfRule>
    <cfRule type="cellIs" dxfId="3133" priority="3152" operator="equal">
      <formula>"pm"</formula>
    </cfRule>
    <cfRule type="cellIs" dxfId="3132" priority="3153" operator="equal">
      <formula>"c"</formula>
    </cfRule>
    <cfRule type="cellIs" dxfId="3131" priority="3154" operator="equal">
      <formula>"ca"</formula>
    </cfRule>
    <cfRule type="cellIs" dxfId="3130" priority="3155" operator="equal">
      <formula>"r"</formula>
    </cfRule>
    <cfRule type="cellIs" dxfId="3129" priority="3156" operator="equal">
      <formula>"s"</formula>
    </cfRule>
  </conditionalFormatting>
  <conditionalFormatting sqref="Y14">
    <cfRule type="cellIs" dxfId="3128" priority="3145" operator="equal">
      <formula>"u"</formula>
    </cfRule>
    <cfRule type="cellIs" dxfId="3127" priority="3146" operator="equal">
      <formula>"pm"</formula>
    </cfRule>
    <cfRule type="cellIs" dxfId="3126" priority="3147" operator="equal">
      <formula>"c"</formula>
    </cfRule>
    <cfRule type="cellIs" dxfId="3125" priority="3148" operator="equal">
      <formula>"ca"</formula>
    </cfRule>
    <cfRule type="cellIs" dxfId="3124" priority="3149" operator="equal">
      <formula>"r"</formula>
    </cfRule>
    <cfRule type="cellIs" dxfId="3123" priority="3150" operator="equal">
      <formula>"s"</formula>
    </cfRule>
  </conditionalFormatting>
  <conditionalFormatting sqref="AP14:AQ14">
    <cfRule type="cellIs" dxfId="3122" priority="3139" operator="equal">
      <formula>"u"</formula>
    </cfRule>
    <cfRule type="cellIs" dxfId="3121" priority="3140" operator="equal">
      <formula>"pm"</formula>
    </cfRule>
    <cfRule type="cellIs" dxfId="3120" priority="3141" operator="equal">
      <formula>"c"</formula>
    </cfRule>
    <cfRule type="cellIs" dxfId="3119" priority="3142" operator="equal">
      <formula>"ca"</formula>
    </cfRule>
    <cfRule type="cellIs" dxfId="3118" priority="3143" operator="equal">
      <formula>"r"</formula>
    </cfRule>
    <cfRule type="cellIs" dxfId="3117" priority="3144" operator="equal">
      <formula>"s"</formula>
    </cfRule>
  </conditionalFormatting>
  <conditionalFormatting sqref="AR14:AU14">
    <cfRule type="cellIs" dxfId="3116" priority="3133" operator="equal">
      <formula>"u"</formula>
    </cfRule>
    <cfRule type="cellIs" dxfId="3115" priority="3134" operator="equal">
      <formula>"pm"</formula>
    </cfRule>
    <cfRule type="cellIs" dxfId="3114" priority="3135" operator="equal">
      <formula>"c"</formula>
    </cfRule>
    <cfRule type="cellIs" dxfId="3113" priority="3136" operator="equal">
      <formula>"ca"</formula>
    </cfRule>
    <cfRule type="cellIs" dxfId="3112" priority="3137" operator="equal">
      <formula>"r"</formula>
    </cfRule>
    <cfRule type="cellIs" dxfId="3111" priority="3138" operator="equal">
      <formula>"s"</formula>
    </cfRule>
  </conditionalFormatting>
  <conditionalFormatting sqref="AX14:AZ14">
    <cfRule type="cellIs" dxfId="3110" priority="3127" operator="equal">
      <formula>"u"</formula>
    </cfRule>
    <cfRule type="cellIs" dxfId="3109" priority="3128" operator="equal">
      <formula>"pm"</formula>
    </cfRule>
    <cfRule type="cellIs" dxfId="3108" priority="3129" operator="equal">
      <formula>"c"</formula>
    </cfRule>
    <cfRule type="cellIs" dxfId="3107" priority="3130" operator="equal">
      <formula>"ca"</formula>
    </cfRule>
    <cfRule type="cellIs" dxfId="3106" priority="3131" operator="equal">
      <formula>"r"</formula>
    </cfRule>
    <cfRule type="cellIs" dxfId="3105" priority="3132" operator="equal">
      <formula>"s"</formula>
    </cfRule>
  </conditionalFormatting>
  <conditionalFormatting sqref="AZ14:BA14">
    <cfRule type="cellIs" dxfId="3104" priority="3121" operator="equal">
      <formula>"u"</formula>
    </cfRule>
    <cfRule type="cellIs" dxfId="3103" priority="3122" operator="equal">
      <formula>"pm"</formula>
    </cfRule>
    <cfRule type="cellIs" dxfId="3102" priority="3123" operator="equal">
      <formula>"c"</formula>
    </cfRule>
    <cfRule type="cellIs" dxfId="3101" priority="3124" operator="equal">
      <formula>"ca"</formula>
    </cfRule>
    <cfRule type="cellIs" dxfId="3100" priority="3125" operator="equal">
      <formula>"r"</formula>
    </cfRule>
    <cfRule type="cellIs" dxfId="3099" priority="3126" operator="equal">
      <formula>"s"</formula>
    </cfRule>
  </conditionalFormatting>
  <conditionalFormatting sqref="AV14:AW14">
    <cfRule type="cellIs" dxfId="3098" priority="3115" operator="equal">
      <formula>"u"</formula>
    </cfRule>
    <cfRule type="cellIs" dxfId="3097" priority="3116" operator="equal">
      <formula>"pm"</formula>
    </cfRule>
    <cfRule type="cellIs" dxfId="3096" priority="3117" operator="equal">
      <formula>"c"</formula>
    </cfRule>
    <cfRule type="cellIs" dxfId="3095" priority="3118" operator="equal">
      <formula>"ca"</formula>
    </cfRule>
    <cfRule type="cellIs" dxfId="3094" priority="3119" operator="equal">
      <formula>"r"</formula>
    </cfRule>
    <cfRule type="cellIs" dxfId="3093" priority="3120" operator="equal">
      <formula>"s"</formula>
    </cfRule>
  </conditionalFormatting>
  <conditionalFormatting sqref="BB14:BC14">
    <cfRule type="cellIs" dxfId="3092" priority="3109" operator="equal">
      <formula>"u"</formula>
    </cfRule>
    <cfRule type="cellIs" dxfId="3091" priority="3110" operator="equal">
      <formula>"pm"</formula>
    </cfRule>
    <cfRule type="cellIs" dxfId="3090" priority="3111" operator="equal">
      <formula>"c"</formula>
    </cfRule>
    <cfRule type="cellIs" dxfId="3089" priority="3112" operator="equal">
      <formula>"ca"</formula>
    </cfRule>
    <cfRule type="cellIs" dxfId="3088" priority="3113" operator="equal">
      <formula>"r"</formula>
    </cfRule>
    <cfRule type="cellIs" dxfId="3087" priority="3114" operator="equal">
      <formula>"s"</formula>
    </cfRule>
  </conditionalFormatting>
  <conditionalFormatting sqref="BD14">
    <cfRule type="cellIs" dxfId="3086" priority="3103" operator="equal">
      <formula>"u"</formula>
    </cfRule>
    <cfRule type="cellIs" dxfId="3085" priority="3104" operator="equal">
      <formula>"pm"</formula>
    </cfRule>
    <cfRule type="cellIs" dxfId="3084" priority="3105" operator="equal">
      <formula>"c"</formula>
    </cfRule>
    <cfRule type="cellIs" dxfId="3083" priority="3106" operator="equal">
      <formula>"ca"</formula>
    </cfRule>
    <cfRule type="cellIs" dxfId="3082" priority="3107" operator="equal">
      <formula>"r"</formula>
    </cfRule>
    <cfRule type="cellIs" dxfId="3081" priority="3108" operator="equal">
      <formula>"s"</formula>
    </cfRule>
  </conditionalFormatting>
  <conditionalFormatting sqref="BE14">
    <cfRule type="cellIs" dxfId="3080" priority="3097" operator="equal">
      <formula>"u"</formula>
    </cfRule>
    <cfRule type="cellIs" dxfId="3079" priority="3098" operator="equal">
      <formula>"pm"</formula>
    </cfRule>
    <cfRule type="cellIs" dxfId="3078" priority="3099" operator="equal">
      <formula>"c"</formula>
    </cfRule>
    <cfRule type="cellIs" dxfId="3077" priority="3100" operator="equal">
      <formula>"ca"</formula>
    </cfRule>
    <cfRule type="cellIs" dxfId="3076" priority="3101" operator="equal">
      <formula>"r"</formula>
    </cfRule>
    <cfRule type="cellIs" dxfId="3075" priority="3102" operator="equal">
      <formula>"s"</formula>
    </cfRule>
  </conditionalFormatting>
  <conditionalFormatting sqref="BF14:BG14">
    <cfRule type="cellIs" dxfId="3074" priority="3091" operator="equal">
      <formula>"u"</formula>
    </cfRule>
    <cfRule type="cellIs" dxfId="3073" priority="3092" operator="equal">
      <formula>"pm"</formula>
    </cfRule>
    <cfRule type="cellIs" dxfId="3072" priority="3093" operator="equal">
      <formula>"c"</formula>
    </cfRule>
    <cfRule type="cellIs" dxfId="3071" priority="3094" operator="equal">
      <formula>"ca"</formula>
    </cfRule>
    <cfRule type="cellIs" dxfId="3070" priority="3095" operator="equal">
      <formula>"r"</formula>
    </cfRule>
    <cfRule type="cellIs" dxfId="3069" priority="3096" operator="equal">
      <formula>"s"</formula>
    </cfRule>
  </conditionalFormatting>
  <conditionalFormatting sqref="BF14">
    <cfRule type="cellIs" dxfId="3068" priority="3085" operator="equal">
      <formula>"u"</formula>
    </cfRule>
    <cfRule type="cellIs" dxfId="3067" priority="3086" operator="equal">
      <formula>"pm"</formula>
    </cfRule>
    <cfRule type="cellIs" dxfId="3066" priority="3087" operator="equal">
      <formula>"c"</formula>
    </cfRule>
    <cfRule type="cellIs" dxfId="3065" priority="3088" operator="equal">
      <formula>"ca"</formula>
    </cfRule>
    <cfRule type="cellIs" dxfId="3064" priority="3089" operator="equal">
      <formula>"r"</formula>
    </cfRule>
    <cfRule type="cellIs" dxfId="3063" priority="3090" operator="equal">
      <formula>"s"</formula>
    </cfRule>
  </conditionalFormatting>
  <conditionalFormatting sqref="BG14">
    <cfRule type="cellIs" dxfId="3062" priority="3079" operator="equal">
      <formula>"u"</formula>
    </cfRule>
    <cfRule type="cellIs" dxfId="3061" priority="3080" operator="equal">
      <formula>"pm"</formula>
    </cfRule>
    <cfRule type="cellIs" dxfId="3060" priority="3081" operator="equal">
      <formula>"c"</formula>
    </cfRule>
    <cfRule type="cellIs" dxfId="3059" priority="3082" operator="equal">
      <formula>"ca"</formula>
    </cfRule>
    <cfRule type="cellIs" dxfId="3058" priority="3083" operator="equal">
      <formula>"r"</formula>
    </cfRule>
    <cfRule type="cellIs" dxfId="3057" priority="3084" operator="equal">
      <formula>"s"</formula>
    </cfRule>
  </conditionalFormatting>
  <conditionalFormatting sqref="P14:Q14">
    <cfRule type="cellIs" dxfId="3056" priority="3073" operator="equal">
      <formula>"u"</formula>
    </cfRule>
    <cfRule type="cellIs" dxfId="3055" priority="3074" operator="equal">
      <formula>"pm"</formula>
    </cfRule>
    <cfRule type="cellIs" dxfId="3054" priority="3075" operator="equal">
      <formula>"c"</formula>
    </cfRule>
    <cfRule type="cellIs" dxfId="3053" priority="3076" operator="equal">
      <formula>"ca"</formula>
    </cfRule>
    <cfRule type="cellIs" dxfId="3052" priority="3077" operator="equal">
      <formula>"r"</formula>
    </cfRule>
    <cfRule type="cellIs" dxfId="3051" priority="3078" operator="equal">
      <formula>"s"</formula>
    </cfRule>
  </conditionalFormatting>
  <conditionalFormatting sqref="R14:S14">
    <cfRule type="cellIs" dxfId="3050" priority="3067" operator="equal">
      <formula>"u"</formula>
    </cfRule>
    <cfRule type="cellIs" dxfId="3049" priority="3068" operator="equal">
      <formula>"pm"</formula>
    </cfRule>
    <cfRule type="cellIs" dxfId="3048" priority="3069" operator="equal">
      <formula>"c"</formula>
    </cfRule>
    <cfRule type="cellIs" dxfId="3047" priority="3070" operator="equal">
      <formula>"ca"</formula>
    </cfRule>
    <cfRule type="cellIs" dxfId="3046" priority="3071" operator="equal">
      <formula>"r"</formula>
    </cfRule>
    <cfRule type="cellIs" dxfId="3045" priority="3072" operator="equal">
      <formula>"s"</formula>
    </cfRule>
  </conditionalFormatting>
  <conditionalFormatting sqref="T14:U14">
    <cfRule type="cellIs" dxfId="3044" priority="3061" operator="equal">
      <formula>"u"</formula>
    </cfRule>
    <cfRule type="cellIs" dxfId="3043" priority="3062" operator="equal">
      <formula>"pm"</formula>
    </cfRule>
    <cfRule type="cellIs" dxfId="3042" priority="3063" operator="equal">
      <formula>"c"</formula>
    </cfRule>
    <cfRule type="cellIs" dxfId="3041" priority="3064" operator="equal">
      <formula>"ca"</formula>
    </cfRule>
    <cfRule type="cellIs" dxfId="3040" priority="3065" operator="equal">
      <formula>"r"</formula>
    </cfRule>
    <cfRule type="cellIs" dxfId="3039" priority="3066" operator="equal">
      <formula>"s"</formula>
    </cfRule>
  </conditionalFormatting>
  <conditionalFormatting sqref="W14">
    <cfRule type="cellIs" dxfId="3038" priority="3055" operator="equal">
      <formula>"u"</formula>
    </cfRule>
    <cfRule type="cellIs" dxfId="3037" priority="3056" operator="equal">
      <formula>"pm"</formula>
    </cfRule>
    <cfRule type="cellIs" dxfId="3036" priority="3057" operator="equal">
      <formula>"c"</formula>
    </cfRule>
    <cfRule type="cellIs" dxfId="3035" priority="3058" operator="equal">
      <formula>"ca"</formula>
    </cfRule>
    <cfRule type="cellIs" dxfId="3034" priority="3059" operator="equal">
      <formula>"r"</formula>
    </cfRule>
    <cfRule type="cellIs" dxfId="3033" priority="3060" operator="equal">
      <formula>"s"</formula>
    </cfRule>
  </conditionalFormatting>
  <conditionalFormatting sqref="P14">
    <cfRule type="cellIs" dxfId="3032" priority="3049" operator="equal">
      <formula>"u"</formula>
    </cfRule>
    <cfRule type="cellIs" dxfId="3031" priority="3050" operator="equal">
      <formula>"pm"</formula>
    </cfRule>
    <cfRule type="cellIs" dxfId="3030" priority="3051" operator="equal">
      <formula>"c"</formula>
    </cfRule>
    <cfRule type="cellIs" dxfId="3029" priority="3052" operator="equal">
      <formula>"ca"</formula>
    </cfRule>
    <cfRule type="cellIs" dxfId="3028" priority="3053" operator="equal">
      <formula>"r"</formula>
    </cfRule>
    <cfRule type="cellIs" dxfId="3027" priority="3054" operator="equal">
      <formula>"s"</formula>
    </cfRule>
  </conditionalFormatting>
  <conditionalFormatting sqref="Q14:R14">
    <cfRule type="cellIs" dxfId="3026" priority="3043" operator="equal">
      <formula>"u"</formula>
    </cfRule>
    <cfRule type="cellIs" dxfId="3025" priority="3044" operator="equal">
      <formula>"pm"</formula>
    </cfRule>
    <cfRule type="cellIs" dxfId="3024" priority="3045" operator="equal">
      <formula>"c"</formula>
    </cfRule>
    <cfRule type="cellIs" dxfId="3023" priority="3046" operator="equal">
      <formula>"ca"</formula>
    </cfRule>
    <cfRule type="cellIs" dxfId="3022" priority="3047" operator="equal">
      <formula>"r"</formula>
    </cfRule>
    <cfRule type="cellIs" dxfId="3021" priority="3048" operator="equal">
      <formula>"s"</formula>
    </cfRule>
  </conditionalFormatting>
  <conditionalFormatting sqref="X14">
    <cfRule type="cellIs" dxfId="3020" priority="3037" operator="equal">
      <formula>"u"</formula>
    </cfRule>
    <cfRule type="cellIs" dxfId="3019" priority="3038" operator="equal">
      <formula>"pm"</formula>
    </cfRule>
    <cfRule type="cellIs" dxfId="3018" priority="3039" operator="equal">
      <formula>"c"</formula>
    </cfRule>
    <cfRule type="cellIs" dxfId="3017" priority="3040" operator="equal">
      <formula>"ca"</formula>
    </cfRule>
    <cfRule type="cellIs" dxfId="3016" priority="3041" operator="equal">
      <formula>"r"</formula>
    </cfRule>
    <cfRule type="cellIs" dxfId="3015" priority="3042" operator="equal">
      <formula>"s"</formula>
    </cfRule>
  </conditionalFormatting>
  <conditionalFormatting sqref="Y14">
    <cfRule type="cellIs" dxfId="3014" priority="3031" operator="equal">
      <formula>"u"</formula>
    </cfRule>
    <cfRule type="cellIs" dxfId="3013" priority="3032" operator="equal">
      <formula>"pm"</formula>
    </cfRule>
    <cfRule type="cellIs" dxfId="3012" priority="3033" operator="equal">
      <formula>"c"</formula>
    </cfRule>
    <cfRule type="cellIs" dxfId="3011" priority="3034" operator="equal">
      <formula>"ca"</formula>
    </cfRule>
    <cfRule type="cellIs" dxfId="3010" priority="3035" operator="equal">
      <formula>"r"</formula>
    </cfRule>
    <cfRule type="cellIs" dxfId="3009" priority="3036" operator="equal">
      <formula>"s"</formula>
    </cfRule>
  </conditionalFormatting>
  <conditionalFormatting sqref="Y14">
    <cfRule type="cellIs" dxfId="3008" priority="3025" operator="equal">
      <formula>"u"</formula>
    </cfRule>
    <cfRule type="cellIs" dxfId="3007" priority="3026" operator="equal">
      <formula>"pm"</formula>
    </cfRule>
    <cfRule type="cellIs" dxfId="3006" priority="3027" operator="equal">
      <formula>"c"</formula>
    </cfRule>
    <cfRule type="cellIs" dxfId="3005" priority="3028" operator="equal">
      <formula>"ca"</formula>
    </cfRule>
    <cfRule type="cellIs" dxfId="3004" priority="3029" operator="equal">
      <formula>"r"</formula>
    </cfRule>
    <cfRule type="cellIs" dxfId="3003" priority="3030" operator="equal">
      <formula>"s"</formula>
    </cfRule>
  </conditionalFormatting>
  <conditionalFormatting sqref="Z14">
    <cfRule type="cellIs" dxfId="3002" priority="3019" operator="equal">
      <formula>"u"</formula>
    </cfRule>
    <cfRule type="cellIs" dxfId="3001" priority="3020" operator="equal">
      <formula>"pm"</formula>
    </cfRule>
    <cfRule type="cellIs" dxfId="3000" priority="3021" operator="equal">
      <formula>"c"</formula>
    </cfRule>
    <cfRule type="cellIs" dxfId="2999" priority="3022" operator="equal">
      <formula>"ca"</formula>
    </cfRule>
    <cfRule type="cellIs" dxfId="2998" priority="3023" operator="equal">
      <formula>"r"</formula>
    </cfRule>
    <cfRule type="cellIs" dxfId="2997" priority="3024" operator="equal">
      <formula>"s"</formula>
    </cfRule>
  </conditionalFormatting>
  <conditionalFormatting sqref="AI14:AK14">
    <cfRule type="cellIs" dxfId="2996" priority="3013" operator="equal">
      <formula>"u"</formula>
    </cfRule>
    <cfRule type="cellIs" dxfId="2995" priority="3014" operator="equal">
      <formula>"pm"</formula>
    </cfRule>
    <cfRule type="cellIs" dxfId="2994" priority="3015" operator="equal">
      <formula>"c"</formula>
    </cfRule>
    <cfRule type="cellIs" dxfId="2993" priority="3016" operator="equal">
      <formula>"ca"</formula>
    </cfRule>
    <cfRule type="cellIs" dxfId="2992" priority="3017" operator="equal">
      <formula>"r"</formula>
    </cfRule>
    <cfRule type="cellIs" dxfId="2991" priority="3018" operator="equal">
      <formula>"s"</formula>
    </cfRule>
  </conditionalFormatting>
  <conditionalFormatting sqref="AL14:AO14">
    <cfRule type="cellIs" dxfId="2990" priority="3007" operator="equal">
      <formula>"u"</formula>
    </cfRule>
    <cfRule type="cellIs" dxfId="2989" priority="3008" operator="equal">
      <formula>"pm"</formula>
    </cfRule>
    <cfRule type="cellIs" dxfId="2988" priority="3009" operator="equal">
      <formula>"c"</formula>
    </cfRule>
    <cfRule type="cellIs" dxfId="2987" priority="3010" operator="equal">
      <formula>"ca"</formula>
    </cfRule>
    <cfRule type="cellIs" dxfId="2986" priority="3011" operator="equal">
      <formula>"r"</formula>
    </cfRule>
    <cfRule type="cellIs" dxfId="2985" priority="3012" operator="equal">
      <formula>"s"</formula>
    </cfRule>
  </conditionalFormatting>
  <conditionalFormatting sqref="AF14:AG14">
    <cfRule type="cellIs" dxfId="2984" priority="3001" operator="equal">
      <formula>"u"</formula>
    </cfRule>
    <cfRule type="cellIs" dxfId="2983" priority="3002" operator="equal">
      <formula>"pm"</formula>
    </cfRule>
    <cfRule type="cellIs" dxfId="2982" priority="3003" operator="equal">
      <formula>"c"</formula>
    </cfRule>
    <cfRule type="cellIs" dxfId="2981" priority="3004" operator="equal">
      <formula>"ca"</formula>
    </cfRule>
    <cfRule type="cellIs" dxfId="2980" priority="3005" operator="equal">
      <formula>"r"</formula>
    </cfRule>
    <cfRule type="cellIs" dxfId="2979" priority="3006" operator="equal">
      <formula>"s"</formula>
    </cfRule>
  </conditionalFormatting>
  <conditionalFormatting sqref="AH14">
    <cfRule type="cellIs" dxfId="2978" priority="2995" operator="equal">
      <formula>"u"</formula>
    </cfRule>
    <cfRule type="cellIs" dxfId="2977" priority="2996" operator="equal">
      <formula>"pm"</formula>
    </cfRule>
    <cfRule type="cellIs" dxfId="2976" priority="2997" operator="equal">
      <formula>"c"</formula>
    </cfRule>
    <cfRule type="cellIs" dxfId="2975" priority="2998" operator="equal">
      <formula>"ca"</formula>
    </cfRule>
    <cfRule type="cellIs" dxfId="2974" priority="2999" operator="equal">
      <formula>"r"</formula>
    </cfRule>
    <cfRule type="cellIs" dxfId="2973" priority="3000" operator="equal">
      <formula>"s"</formula>
    </cfRule>
  </conditionalFormatting>
  <conditionalFormatting sqref="AP14:AQ14">
    <cfRule type="cellIs" dxfId="2972" priority="2989" operator="equal">
      <formula>"u"</formula>
    </cfRule>
    <cfRule type="cellIs" dxfId="2971" priority="2990" operator="equal">
      <formula>"pm"</formula>
    </cfRule>
    <cfRule type="cellIs" dxfId="2970" priority="2991" operator="equal">
      <formula>"c"</formula>
    </cfRule>
    <cfRule type="cellIs" dxfId="2969" priority="2992" operator="equal">
      <formula>"ca"</formula>
    </cfRule>
    <cfRule type="cellIs" dxfId="2968" priority="2993" operator="equal">
      <formula>"r"</formula>
    </cfRule>
    <cfRule type="cellIs" dxfId="2967" priority="2994" operator="equal">
      <formula>"s"</formula>
    </cfRule>
  </conditionalFormatting>
  <conditionalFormatting sqref="AU14">
    <cfRule type="cellIs" dxfId="2966" priority="2983" operator="equal">
      <formula>"u"</formula>
    </cfRule>
    <cfRule type="cellIs" dxfId="2965" priority="2984" operator="equal">
      <formula>"pm"</formula>
    </cfRule>
    <cfRule type="cellIs" dxfId="2964" priority="2985" operator="equal">
      <formula>"c"</formula>
    </cfRule>
    <cfRule type="cellIs" dxfId="2963" priority="2986" operator="equal">
      <formula>"ca"</formula>
    </cfRule>
    <cfRule type="cellIs" dxfId="2962" priority="2987" operator="equal">
      <formula>"r"</formula>
    </cfRule>
    <cfRule type="cellIs" dxfId="2961" priority="2988" operator="equal">
      <formula>"s"</formula>
    </cfRule>
  </conditionalFormatting>
  <conditionalFormatting sqref="AR14:AS14">
    <cfRule type="cellIs" dxfId="2960" priority="2977" operator="equal">
      <formula>"u"</formula>
    </cfRule>
    <cfRule type="cellIs" dxfId="2959" priority="2978" operator="equal">
      <formula>"pm"</formula>
    </cfRule>
    <cfRule type="cellIs" dxfId="2958" priority="2979" operator="equal">
      <formula>"c"</formula>
    </cfRule>
    <cfRule type="cellIs" dxfId="2957" priority="2980" operator="equal">
      <formula>"ca"</formula>
    </cfRule>
    <cfRule type="cellIs" dxfId="2956" priority="2981" operator="equal">
      <formula>"r"</formula>
    </cfRule>
    <cfRule type="cellIs" dxfId="2955" priority="2982" operator="equal">
      <formula>"s"</formula>
    </cfRule>
  </conditionalFormatting>
  <conditionalFormatting sqref="AT14">
    <cfRule type="cellIs" dxfId="2954" priority="2971" operator="equal">
      <formula>"u"</formula>
    </cfRule>
    <cfRule type="cellIs" dxfId="2953" priority="2972" operator="equal">
      <formula>"pm"</formula>
    </cfRule>
    <cfRule type="cellIs" dxfId="2952" priority="2973" operator="equal">
      <formula>"c"</formula>
    </cfRule>
    <cfRule type="cellIs" dxfId="2951" priority="2974" operator="equal">
      <formula>"ca"</formula>
    </cfRule>
    <cfRule type="cellIs" dxfId="2950" priority="2975" operator="equal">
      <formula>"r"</formula>
    </cfRule>
    <cfRule type="cellIs" dxfId="2949" priority="2976" operator="equal">
      <formula>"s"</formula>
    </cfRule>
  </conditionalFormatting>
  <conditionalFormatting sqref="AA14">
    <cfRule type="cellIs" dxfId="2948" priority="2965" operator="equal">
      <formula>"u"</formula>
    </cfRule>
    <cfRule type="cellIs" dxfId="2947" priority="2966" operator="equal">
      <formula>"pm"</formula>
    </cfRule>
    <cfRule type="cellIs" dxfId="2946" priority="2967" operator="equal">
      <formula>"c"</formula>
    </cfRule>
    <cfRule type="cellIs" dxfId="2945" priority="2968" operator="equal">
      <formula>"ca"</formula>
    </cfRule>
    <cfRule type="cellIs" dxfId="2944" priority="2969" operator="equal">
      <formula>"r"</formula>
    </cfRule>
    <cfRule type="cellIs" dxfId="2943" priority="2970" operator="equal">
      <formula>"s"</formula>
    </cfRule>
  </conditionalFormatting>
  <conditionalFormatting sqref="AB14">
    <cfRule type="cellIs" dxfId="2942" priority="2959" operator="equal">
      <formula>"u"</formula>
    </cfRule>
    <cfRule type="cellIs" dxfId="2941" priority="2960" operator="equal">
      <formula>"pm"</formula>
    </cfRule>
    <cfRule type="cellIs" dxfId="2940" priority="2961" operator="equal">
      <formula>"c"</formula>
    </cfRule>
    <cfRule type="cellIs" dxfId="2939" priority="2962" operator="equal">
      <formula>"ca"</formula>
    </cfRule>
    <cfRule type="cellIs" dxfId="2938" priority="2963" operator="equal">
      <formula>"r"</formula>
    </cfRule>
    <cfRule type="cellIs" dxfId="2937" priority="2964" operator="equal">
      <formula>"s"</formula>
    </cfRule>
  </conditionalFormatting>
  <conditionalFormatting sqref="AC14">
    <cfRule type="cellIs" dxfId="2936" priority="2953" operator="equal">
      <formula>"u"</formula>
    </cfRule>
    <cfRule type="cellIs" dxfId="2935" priority="2954" operator="equal">
      <formula>"pm"</formula>
    </cfRule>
    <cfRule type="cellIs" dxfId="2934" priority="2955" operator="equal">
      <formula>"c"</formula>
    </cfRule>
    <cfRule type="cellIs" dxfId="2933" priority="2956" operator="equal">
      <formula>"ca"</formula>
    </cfRule>
    <cfRule type="cellIs" dxfId="2932" priority="2957" operator="equal">
      <formula>"r"</formula>
    </cfRule>
    <cfRule type="cellIs" dxfId="2931" priority="2958" operator="equal">
      <formula>"s"</formula>
    </cfRule>
  </conditionalFormatting>
  <conditionalFormatting sqref="AC14">
    <cfRule type="cellIs" dxfId="2930" priority="2947" operator="equal">
      <formula>"u"</formula>
    </cfRule>
    <cfRule type="cellIs" dxfId="2929" priority="2948" operator="equal">
      <formula>"pm"</formula>
    </cfRule>
    <cfRule type="cellIs" dxfId="2928" priority="2949" operator="equal">
      <formula>"c"</formula>
    </cfRule>
    <cfRule type="cellIs" dxfId="2927" priority="2950" operator="equal">
      <formula>"ca"</formula>
    </cfRule>
    <cfRule type="cellIs" dxfId="2926" priority="2951" operator="equal">
      <formula>"r"</formula>
    </cfRule>
    <cfRule type="cellIs" dxfId="2925" priority="2952" operator="equal">
      <formula>"s"</formula>
    </cfRule>
  </conditionalFormatting>
  <conditionalFormatting sqref="AD14">
    <cfRule type="cellIs" dxfId="2924" priority="2941" operator="equal">
      <formula>"u"</formula>
    </cfRule>
    <cfRule type="cellIs" dxfId="2923" priority="2942" operator="equal">
      <formula>"pm"</formula>
    </cfRule>
    <cfRule type="cellIs" dxfId="2922" priority="2943" operator="equal">
      <formula>"c"</formula>
    </cfRule>
    <cfRule type="cellIs" dxfId="2921" priority="2944" operator="equal">
      <formula>"ca"</formula>
    </cfRule>
    <cfRule type="cellIs" dxfId="2920" priority="2945" operator="equal">
      <formula>"r"</formula>
    </cfRule>
    <cfRule type="cellIs" dxfId="2919" priority="2946" operator="equal">
      <formula>"s"</formula>
    </cfRule>
  </conditionalFormatting>
  <conditionalFormatting sqref="AE14">
    <cfRule type="cellIs" dxfId="2918" priority="2935" operator="equal">
      <formula>"u"</formula>
    </cfRule>
    <cfRule type="cellIs" dxfId="2917" priority="2936" operator="equal">
      <formula>"pm"</formula>
    </cfRule>
    <cfRule type="cellIs" dxfId="2916" priority="2937" operator="equal">
      <formula>"c"</formula>
    </cfRule>
    <cfRule type="cellIs" dxfId="2915" priority="2938" operator="equal">
      <formula>"ca"</formula>
    </cfRule>
    <cfRule type="cellIs" dxfId="2914" priority="2939" operator="equal">
      <formula>"r"</formula>
    </cfRule>
    <cfRule type="cellIs" dxfId="2913" priority="2940" operator="equal">
      <formula>"s"</formula>
    </cfRule>
  </conditionalFormatting>
  <conditionalFormatting sqref="AV14">
    <cfRule type="cellIs" dxfId="2912" priority="2929" operator="equal">
      <formula>"u"</formula>
    </cfRule>
    <cfRule type="cellIs" dxfId="2911" priority="2930" operator="equal">
      <formula>"pm"</formula>
    </cfRule>
    <cfRule type="cellIs" dxfId="2910" priority="2931" operator="equal">
      <formula>"c"</formula>
    </cfRule>
    <cfRule type="cellIs" dxfId="2909" priority="2932" operator="equal">
      <formula>"ca"</formula>
    </cfRule>
    <cfRule type="cellIs" dxfId="2908" priority="2933" operator="equal">
      <formula>"r"</formula>
    </cfRule>
    <cfRule type="cellIs" dxfId="2907" priority="2934" operator="equal">
      <formula>"s"</formula>
    </cfRule>
  </conditionalFormatting>
  <conditionalFormatting sqref="AO13">
    <cfRule type="cellIs" dxfId="2906" priority="2923" operator="equal">
      <formula>"u"</formula>
    </cfRule>
    <cfRule type="cellIs" dxfId="2905" priority="2924" operator="equal">
      <formula>"pm"</formula>
    </cfRule>
    <cfRule type="cellIs" dxfId="2904" priority="2925" operator="equal">
      <formula>"c"</formula>
    </cfRule>
    <cfRule type="cellIs" dxfId="2903" priority="2926" operator="equal">
      <formula>"ca"</formula>
    </cfRule>
    <cfRule type="cellIs" dxfId="2902" priority="2927" operator="equal">
      <formula>"r"</formula>
    </cfRule>
    <cfRule type="cellIs" dxfId="2901" priority="2928" operator="equal">
      <formula>"s"</formula>
    </cfRule>
  </conditionalFormatting>
  <conditionalFormatting sqref="AO13:AS13">
    <cfRule type="cellIs" dxfId="2900" priority="2917" operator="equal">
      <formula>"u"</formula>
    </cfRule>
    <cfRule type="cellIs" dxfId="2899" priority="2918" operator="equal">
      <formula>"pm"</formula>
    </cfRule>
    <cfRule type="cellIs" dxfId="2898" priority="2919" operator="equal">
      <formula>"c"</formula>
    </cfRule>
    <cfRule type="cellIs" dxfId="2897" priority="2920" operator="equal">
      <formula>"ca"</formula>
    </cfRule>
    <cfRule type="cellIs" dxfId="2896" priority="2921" operator="equal">
      <formula>"r"</formula>
    </cfRule>
    <cfRule type="cellIs" dxfId="2895" priority="2922" operator="equal">
      <formula>"s"</formula>
    </cfRule>
  </conditionalFormatting>
  <conditionalFormatting sqref="AQ13">
    <cfRule type="cellIs" dxfId="2894" priority="2911" operator="equal">
      <formula>"u"</formula>
    </cfRule>
    <cfRule type="cellIs" dxfId="2893" priority="2912" operator="equal">
      <formula>"pm"</formula>
    </cfRule>
    <cfRule type="cellIs" dxfId="2892" priority="2913" operator="equal">
      <formula>"c"</formula>
    </cfRule>
    <cfRule type="cellIs" dxfId="2891" priority="2914" operator="equal">
      <formula>"ca"</formula>
    </cfRule>
    <cfRule type="cellIs" dxfId="2890" priority="2915" operator="equal">
      <formula>"r"</formula>
    </cfRule>
    <cfRule type="cellIs" dxfId="2889" priority="2916" operator="equal">
      <formula>"s"</formula>
    </cfRule>
  </conditionalFormatting>
  <conditionalFormatting sqref="AR13">
    <cfRule type="cellIs" dxfId="2888" priority="2905" operator="equal">
      <formula>"u"</formula>
    </cfRule>
    <cfRule type="cellIs" dxfId="2887" priority="2906" operator="equal">
      <formula>"pm"</formula>
    </cfRule>
    <cfRule type="cellIs" dxfId="2886" priority="2907" operator="equal">
      <formula>"c"</formula>
    </cfRule>
    <cfRule type="cellIs" dxfId="2885" priority="2908" operator="equal">
      <formula>"ca"</formula>
    </cfRule>
    <cfRule type="cellIs" dxfId="2884" priority="2909" operator="equal">
      <formula>"r"</formula>
    </cfRule>
    <cfRule type="cellIs" dxfId="2883" priority="2910" operator="equal">
      <formula>"s"</formula>
    </cfRule>
  </conditionalFormatting>
  <conditionalFormatting sqref="AS13">
    <cfRule type="cellIs" dxfId="2882" priority="2899" operator="equal">
      <formula>"u"</formula>
    </cfRule>
    <cfRule type="cellIs" dxfId="2881" priority="2900" operator="equal">
      <formula>"pm"</formula>
    </cfRule>
    <cfRule type="cellIs" dxfId="2880" priority="2901" operator="equal">
      <formula>"c"</formula>
    </cfRule>
    <cfRule type="cellIs" dxfId="2879" priority="2902" operator="equal">
      <formula>"ca"</formula>
    </cfRule>
    <cfRule type="cellIs" dxfId="2878" priority="2903" operator="equal">
      <formula>"r"</formula>
    </cfRule>
    <cfRule type="cellIs" dxfId="2877" priority="2904" operator="equal">
      <formula>"s"</formula>
    </cfRule>
  </conditionalFormatting>
  <conditionalFormatting sqref="AS13">
    <cfRule type="cellIs" dxfId="2876" priority="2893" operator="equal">
      <formula>"u"</formula>
    </cfRule>
    <cfRule type="cellIs" dxfId="2875" priority="2894" operator="equal">
      <formula>"pm"</formula>
    </cfRule>
    <cfRule type="cellIs" dxfId="2874" priority="2895" operator="equal">
      <formula>"c"</formula>
    </cfRule>
    <cfRule type="cellIs" dxfId="2873" priority="2896" operator="equal">
      <formula>"ca"</formula>
    </cfRule>
    <cfRule type="cellIs" dxfId="2872" priority="2897" operator="equal">
      <formula>"r"</formula>
    </cfRule>
    <cfRule type="cellIs" dxfId="2871" priority="2898" operator="equal">
      <formula>"s"</formula>
    </cfRule>
  </conditionalFormatting>
  <conditionalFormatting sqref="AT13">
    <cfRule type="cellIs" dxfId="2870" priority="2887" operator="equal">
      <formula>"u"</formula>
    </cfRule>
    <cfRule type="cellIs" dxfId="2869" priority="2888" operator="equal">
      <formula>"pm"</formula>
    </cfRule>
    <cfRule type="cellIs" dxfId="2868" priority="2889" operator="equal">
      <formula>"c"</formula>
    </cfRule>
    <cfRule type="cellIs" dxfId="2867" priority="2890" operator="equal">
      <formula>"ca"</formula>
    </cfRule>
    <cfRule type="cellIs" dxfId="2866" priority="2891" operator="equal">
      <formula>"r"</formula>
    </cfRule>
    <cfRule type="cellIs" dxfId="2865" priority="2892" operator="equal">
      <formula>"s"</formula>
    </cfRule>
  </conditionalFormatting>
  <conditionalFormatting sqref="BC13:BG13">
    <cfRule type="cellIs" dxfId="2864" priority="2881" operator="equal">
      <formula>"u"</formula>
    </cfRule>
    <cfRule type="cellIs" dxfId="2863" priority="2882" operator="equal">
      <formula>"pm"</formula>
    </cfRule>
    <cfRule type="cellIs" dxfId="2862" priority="2883" operator="equal">
      <formula>"c"</formula>
    </cfRule>
    <cfRule type="cellIs" dxfId="2861" priority="2884" operator="equal">
      <formula>"ca"</formula>
    </cfRule>
    <cfRule type="cellIs" dxfId="2860" priority="2885" operator="equal">
      <formula>"r"</formula>
    </cfRule>
    <cfRule type="cellIs" dxfId="2859" priority="2886" operator="equal">
      <formula>"s"</formula>
    </cfRule>
  </conditionalFormatting>
  <conditionalFormatting sqref="BF13:BK13">
    <cfRule type="cellIs" dxfId="2858" priority="2875" operator="equal">
      <formula>"u"</formula>
    </cfRule>
    <cfRule type="cellIs" dxfId="2857" priority="2876" operator="equal">
      <formula>"pm"</formula>
    </cfRule>
    <cfRule type="cellIs" dxfId="2856" priority="2877" operator="equal">
      <formula>"c"</formula>
    </cfRule>
    <cfRule type="cellIs" dxfId="2855" priority="2878" operator="equal">
      <formula>"ca"</formula>
    </cfRule>
    <cfRule type="cellIs" dxfId="2854" priority="2879" operator="equal">
      <formula>"r"</formula>
    </cfRule>
    <cfRule type="cellIs" dxfId="2853" priority="2880" operator="equal">
      <formula>"s"</formula>
    </cfRule>
  </conditionalFormatting>
  <conditionalFormatting sqref="AZ13:BA13">
    <cfRule type="cellIs" dxfId="2852" priority="2869" operator="equal">
      <formula>"u"</formula>
    </cfRule>
    <cfRule type="cellIs" dxfId="2851" priority="2870" operator="equal">
      <formula>"pm"</formula>
    </cfRule>
    <cfRule type="cellIs" dxfId="2850" priority="2871" operator="equal">
      <formula>"c"</formula>
    </cfRule>
    <cfRule type="cellIs" dxfId="2849" priority="2872" operator="equal">
      <formula>"ca"</formula>
    </cfRule>
    <cfRule type="cellIs" dxfId="2848" priority="2873" operator="equal">
      <formula>"r"</formula>
    </cfRule>
    <cfRule type="cellIs" dxfId="2847" priority="2874" operator="equal">
      <formula>"s"</formula>
    </cfRule>
  </conditionalFormatting>
  <conditionalFormatting sqref="BB13">
    <cfRule type="cellIs" dxfId="2846" priority="2863" operator="equal">
      <formula>"u"</formula>
    </cfRule>
    <cfRule type="cellIs" dxfId="2845" priority="2864" operator="equal">
      <formula>"pm"</formula>
    </cfRule>
    <cfRule type="cellIs" dxfId="2844" priority="2865" operator="equal">
      <formula>"c"</formula>
    </cfRule>
    <cfRule type="cellIs" dxfId="2843" priority="2866" operator="equal">
      <formula>"ca"</formula>
    </cfRule>
    <cfRule type="cellIs" dxfId="2842" priority="2867" operator="equal">
      <formula>"r"</formula>
    </cfRule>
    <cfRule type="cellIs" dxfId="2841" priority="2868" operator="equal">
      <formula>"s"</formula>
    </cfRule>
  </conditionalFormatting>
  <conditionalFormatting sqref="BJ13:BK13">
    <cfRule type="cellIs" dxfId="2840" priority="2857" operator="equal">
      <formula>"u"</formula>
    </cfRule>
    <cfRule type="cellIs" dxfId="2839" priority="2858" operator="equal">
      <formula>"pm"</formula>
    </cfRule>
    <cfRule type="cellIs" dxfId="2838" priority="2859" operator="equal">
      <formula>"c"</formula>
    </cfRule>
    <cfRule type="cellIs" dxfId="2837" priority="2860" operator="equal">
      <formula>"ca"</formula>
    </cfRule>
    <cfRule type="cellIs" dxfId="2836" priority="2861" operator="equal">
      <formula>"r"</formula>
    </cfRule>
    <cfRule type="cellIs" dxfId="2835" priority="2862" operator="equal">
      <formula>"s"</formula>
    </cfRule>
  </conditionalFormatting>
  <conditionalFormatting sqref="BO13">
    <cfRule type="cellIs" dxfId="2834" priority="2851" operator="equal">
      <formula>"u"</formula>
    </cfRule>
    <cfRule type="cellIs" dxfId="2833" priority="2852" operator="equal">
      <formula>"pm"</formula>
    </cfRule>
    <cfRule type="cellIs" dxfId="2832" priority="2853" operator="equal">
      <formula>"c"</formula>
    </cfRule>
    <cfRule type="cellIs" dxfId="2831" priority="2854" operator="equal">
      <formula>"ca"</formula>
    </cfRule>
    <cfRule type="cellIs" dxfId="2830" priority="2855" operator="equal">
      <formula>"r"</formula>
    </cfRule>
    <cfRule type="cellIs" dxfId="2829" priority="2856" operator="equal">
      <formula>"s"</formula>
    </cfRule>
  </conditionalFormatting>
  <conditionalFormatting sqref="BL13:BM13">
    <cfRule type="cellIs" dxfId="2828" priority="2845" operator="equal">
      <formula>"u"</formula>
    </cfRule>
    <cfRule type="cellIs" dxfId="2827" priority="2846" operator="equal">
      <formula>"pm"</formula>
    </cfRule>
    <cfRule type="cellIs" dxfId="2826" priority="2847" operator="equal">
      <formula>"c"</formula>
    </cfRule>
    <cfRule type="cellIs" dxfId="2825" priority="2848" operator="equal">
      <formula>"ca"</formula>
    </cfRule>
    <cfRule type="cellIs" dxfId="2824" priority="2849" operator="equal">
      <formula>"r"</formula>
    </cfRule>
    <cfRule type="cellIs" dxfId="2823" priority="2850" operator="equal">
      <formula>"s"</formula>
    </cfRule>
  </conditionalFormatting>
  <conditionalFormatting sqref="BN13">
    <cfRule type="cellIs" dxfId="2822" priority="2839" operator="equal">
      <formula>"u"</formula>
    </cfRule>
    <cfRule type="cellIs" dxfId="2821" priority="2840" operator="equal">
      <formula>"pm"</formula>
    </cfRule>
    <cfRule type="cellIs" dxfId="2820" priority="2841" operator="equal">
      <formula>"c"</formula>
    </cfRule>
    <cfRule type="cellIs" dxfId="2819" priority="2842" operator="equal">
      <formula>"ca"</formula>
    </cfRule>
    <cfRule type="cellIs" dxfId="2818" priority="2843" operator="equal">
      <formula>"r"</formula>
    </cfRule>
    <cfRule type="cellIs" dxfId="2817" priority="2844" operator="equal">
      <formula>"s"</formula>
    </cfRule>
  </conditionalFormatting>
  <conditionalFormatting sqref="AU13">
    <cfRule type="cellIs" dxfId="2816" priority="2833" operator="equal">
      <formula>"u"</formula>
    </cfRule>
    <cfRule type="cellIs" dxfId="2815" priority="2834" operator="equal">
      <formula>"pm"</formula>
    </cfRule>
    <cfRule type="cellIs" dxfId="2814" priority="2835" operator="equal">
      <formula>"c"</formula>
    </cfRule>
    <cfRule type="cellIs" dxfId="2813" priority="2836" operator="equal">
      <formula>"ca"</formula>
    </cfRule>
    <cfRule type="cellIs" dxfId="2812" priority="2837" operator="equal">
      <formula>"r"</formula>
    </cfRule>
    <cfRule type="cellIs" dxfId="2811" priority="2838" operator="equal">
      <formula>"s"</formula>
    </cfRule>
  </conditionalFormatting>
  <conditionalFormatting sqref="AV13">
    <cfRule type="cellIs" dxfId="2810" priority="2827" operator="equal">
      <formula>"u"</formula>
    </cfRule>
    <cfRule type="cellIs" dxfId="2809" priority="2828" operator="equal">
      <formula>"pm"</formula>
    </cfRule>
    <cfRule type="cellIs" dxfId="2808" priority="2829" operator="equal">
      <formula>"c"</formula>
    </cfRule>
    <cfRule type="cellIs" dxfId="2807" priority="2830" operator="equal">
      <formula>"ca"</formula>
    </cfRule>
    <cfRule type="cellIs" dxfId="2806" priority="2831" operator="equal">
      <formula>"r"</formula>
    </cfRule>
    <cfRule type="cellIs" dxfId="2805" priority="2832" operator="equal">
      <formula>"s"</formula>
    </cfRule>
  </conditionalFormatting>
  <conditionalFormatting sqref="AW13">
    <cfRule type="cellIs" dxfId="2804" priority="2821" operator="equal">
      <formula>"u"</formula>
    </cfRule>
    <cfRule type="cellIs" dxfId="2803" priority="2822" operator="equal">
      <formula>"pm"</formula>
    </cfRule>
    <cfRule type="cellIs" dxfId="2802" priority="2823" operator="equal">
      <formula>"c"</formula>
    </cfRule>
    <cfRule type="cellIs" dxfId="2801" priority="2824" operator="equal">
      <formula>"ca"</formula>
    </cfRule>
    <cfRule type="cellIs" dxfId="2800" priority="2825" operator="equal">
      <formula>"r"</formula>
    </cfRule>
    <cfRule type="cellIs" dxfId="2799" priority="2826" operator="equal">
      <formula>"s"</formula>
    </cfRule>
  </conditionalFormatting>
  <conditionalFormatting sqref="AW13">
    <cfRule type="cellIs" dxfId="2798" priority="2815" operator="equal">
      <formula>"u"</formula>
    </cfRule>
    <cfRule type="cellIs" dxfId="2797" priority="2816" operator="equal">
      <formula>"pm"</formula>
    </cfRule>
    <cfRule type="cellIs" dxfId="2796" priority="2817" operator="equal">
      <formula>"c"</formula>
    </cfRule>
    <cfRule type="cellIs" dxfId="2795" priority="2818" operator="equal">
      <formula>"ca"</formula>
    </cfRule>
    <cfRule type="cellIs" dxfId="2794" priority="2819" operator="equal">
      <formula>"r"</formula>
    </cfRule>
    <cfRule type="cellIs" dxfId="2793" priority="2820" operator="equal">
      <formula>"s"</formula>
    </cfRule>
  </conditionalFormatting>
  <conditionalFormatting sqref="AX13">
    <cfRule type="cellIs" dxfId="2792" priority="2809" operator="equal">
      <formula>"u"</formula>
    </cfRule>
    <cfRule type="cellIs" dxfId="2791" priority="2810" operator="equal">
      <formula>"pm"</formula>
    </cfRule>
    <cfRule type="cellIs" dxfId="2790" priority="2811" operator="equal">
      <formula>"c"</formula>
    </cfRule>
    <cfRule type="cellIs" dxfId="2789" priority="2812" operator="equal">
      <formula>"ca"</formula>
    </cfRule>
    <cfRule type="cellIs" dxfId="2788" priority="2813" operator="equal">
      <formula>"r"</formula>
    </cfRule>
    <cfRule type="cellIs" dxfId="2787" priority="2814" operator="equal">
      <formula>"s"</formula>
    </cfRule>
  </conditionalFormatting>
  <conditionalFormatting sqref="AY13">
    <cfRule type="cellIs" dxfId="2786" priority="2803" operator="equal">
      <formula>"u"</formula>
    </cfRule>
    <cfRule type="cellIs" dxfId="2785" priority="2804" operator="equal">
      <formula>"pm"</formula>
    </cfRule>
    <cfRule type="cellIs" dxfId="2784" priority="2805" operator="equal">
      <formula>"c"</formula>
    </cfRule>
    <cfRule type="cellIs" dxfId="2783" priority="2806" operator="equal">
      <formula>"ca"</formula>
    </cfRule>
    <cfRule type="cellIs" dxfId="2782" priority="2807" operator="equal">
      <formula>"r"</formula>
    </cfRule>
    <cfRule type="cellIs" dxfId="2781" priority="2808" operator="equal">
      <formula>"s"</formula>
    </cfRule>
  </conditionalFormatting>
  <conditionalFormatting sqref="BP13:BQ13">
    <cfRule type="cellIs" dxfId="2780" priority="2797" operator="equal">
      <formula>"u"</formula>
    </cfRule>
    <cfRule type="cellIs" dxfId="2779" priority="2798" operator="equal">
      <formula>"pm"</formula>
    </cfRule>
    <cfRule type="cellIs" dxfId="2778" priority="2799" operator="equal">
      <formula>"c"</formula>
    </cfRule>
    <cfRule type="cellIs" dxfId="2777" priority="2800" operator="equal">
      <formula>"ca"</formula>
    </cfRule>
    <cfRule type="cellIs" dxfId="2776" priority="2801" operator="equal">
      <formula>"r"</formula>
    </cfRule>
    <cfRule type="cellIs" dxfId="2775" priority="2802" operator="equal">
      <formula>"s"</formula>
    </cfRule>
  </conditionalFormatting>
  <conditionalFormatting sqref="BR13:BU13">
    <cfRule type="cellIs" dxfId="2774" priority="2791" operator="equal">
      <formula>"u"</formula>
    </cfRule>
    <cfRule type="cellIs" dxfId="2773" priority="2792" operator="equal">
      <formula>"pm"</formula>
    </cfRule>
    <cfRule type="cellIs" dxfId="2772" priority="2793" operator="equal">
      <formula>"c"</formula>
    </cfRule>
    <cfRule type="cellIs" dxfId="2771" priority="2794" operator="equal">
      <formula>"ca"</formula>
    </cfRule>
    <cfRule type="cellIs" dxfId="2770" priority="2795" operator="equal">
      <formula>"r"</formula>
    </cfRule>
    <cfRule type="cellIs" dxfId="2769" priority="2796" operator="equal">
      <formula>"s"</formula>
    </cfRule>
  </conditionalFormatting>
  <conditionalFormatting sqref="BX13:BZ13">
    <cfRule type="cellIs" dxfId="2768" priority="2785" operator="equal">
      <formula>"u"</formula>
    </cfRule>
    <cfRule type="cellIs" dxfId="2767" priority="2786" operator="equal">
      <formula>"pm"</formula>
    </cfRule>
    <cfRule type="cellIs" dxfId="2766" priority="2787" operator="equal">
      <formula>"c"</formula>
    </cfRule>
    <cfRule type="cellIs" dxfId="2765" priority="2788" operator="equal">
      <formula>"ca"</formula>
    </cfRule>
    <cfRule type="cellIs" dxfId="2764" priority="2789" operator="equal">
      <formula>"r"</formula>
    </cfRule>
    <cfRule type="cellIs" dxfId="2763" priority="2790" operator="equal">
      <formula>"s"</formula>
    </cfRule>
  </conditionalFormatting>
  <conditionalFormatting sqref="BZ13:CA13">
    <cfRule type="cellIs" dxfId="2762" priority="2779" operator="equal">
      <formula>"u"</formula>
    </cfRule>
    <cfRule type="cellIs" dxfId="2761" priority="2780" operator="equal">
      <formula>"pm"</formula>
    </cfRule>
    <cfRule type="cellIs" dxfId="2760" priority="2781" operator="equal">
      <formula>"c"</formula>
    </cfRule>
    <cfRule type="cellIs" dxfId="2759" priority="2782" operator="equal">
      <formula>"ca"</formula>
    </cfRule>
    <cfRule type="cellIs" dxfId="2758" priority="2783" operator="equal">
      <formula>"r"</formula>
    </cfRule>
    <cfRule type="cellIs" dxfId="2757" priority="2784" operator="equal">
      <formula>"s"</formula>
    </cfRule>
  </conditionalFormatting>
  <conditionalFormatting sqref="BV13:BW13">
    <cfRule type="cellIs" dxfId="2756" priority="2773" operator="equal">
      <formula>"u"</formula>
    </cfRule>
    <cfRule type="cellIs" dxfId="2755" priority="2774" operator="equal">
      <formula>"pm"</formula>
    </cfRule>
    <cfRule type="cellIs" dxfId="2754" priority="2775" operator="equal">
      <formula>"c"</formula>
    </cfRule>
    <cfRule type="cellIs" dxfId="2753" priority="2776" operator="equal">
      <formula>"ca"</formula>
    </cfRule>
    <cfRule type="cellIs" dxfId="2752" priority="2777" operator="equal">
      <formula>"r"</formula>
    </cfRule>
    <cfRule type="cellIs" dxfId="2751" priority="2778" operator="equal">
      <formula>"s"</formula>
    </cfRule>
  </conditionalFormatting>
  <conditionalFormatting sqref="CB13:CC13">
    <cfRule type="cellIs" dxfId="2750" priority="2767" operator="equal">
      <formula>"u"</formula>
    </cfRule>
    <cfRule type="cellIs" dxfId="2749" priority="2768" operator="equal">
      <formula>"pm"</formula>
    </cfRule>
    <cfRule type="cellIs" dxfId="2748" priority="2769" operator="equal">
      <formula>"c"</formula>
    </cfRule>
    <cfRule type="cellIs" dxfId="2747" priority="2770" operator="equal">
      <formula>"ca"</formula>
    </cfRule>
    <cfRule type="cellIs" dxfId="2746" priority="2771" operator="equal">
      <formula>"r"</formula>
    </cfRule>
    <cfRule type="cellIs" dxfId="2745" priority="2772" operator="equal">
      <formula>"s"</formula>
    </cfRule>
  </conditionalFormatting>
  <conditionalFormatting sqref="AP13:AQ13">
    <cfRule type="cellIs" dxfId="2744" priority="2719" operator="equal">
      <formula>"u"</formula>
    </cfRule>
    <cfRule type="cellIs" dxfId="2743" priority="2720" operator="equal">
      <formula>"pm"</formula>
    </cfRule>
    <cfRule type="cellIs" dxfId="2742" priority="2721" operator="equal">
      <formula>"c"</formula>
    </cfRule>
    <cfRule type="cellIs" dxfId="2741" priority="2722" operator="equal">
      <formula>"ca"</formula>
    </cfRule>
    <cfRule type="cellIs" dxfId="2740" priority="2723" operator="equal">
      <formula>"r"</formula>
    </cfRule>
    <cfRule type="cellIs" dxfId="2739" priority="2724" operator="equal">
      <formula>"s"</formula>
    </cfRule>
  </conditionalFormatting>
  <conditionalFormatting sqref="AR13:AS13">
    <cfRule type="cellIs" dxfId="2738" priority="2713" operator="equal">
      <formula>"u"</formula>
    </cfRule>
    <cfRule type="cellIs" dxfId="2737" priority="2714" operator="equal">
      <formula>"pm"</formula>
    </cfRule>
    <cfRule type="cellIs" dxfId="2736" priority="2715" operator="equal">
      <formula>"c"</formula>
    </cfRule>
    <cfRule type="cellIs" dxfId="2735" priority="2716" operator="equal">
      <formula>"ca"</formula>
    </cfRule>
    <cfRule type="cellIs" dxfId="2734" priority="2717" operator="equal">
      <formula>"r"</formula>
    </cfRule>
    <cfRule type="cellIs" dxfId="2733" priority="2718" operator="equal">
      <formula>"s"</formula>
    </cfRule>
  </conditionalFormatting>
  <conditionalFormatting sqref="AT13:AU13">
    <cfRule type="cellIs" dxfId="2732" priority="2707" operator="equal">
      <formula>"u"</formula>
    </cfRule>
    <cfRule type="cellIs" dxfId="2731" priority="2708" operator="equal">
      <formula>"pm"</formula>
    </cfRule>
    <cfRule type="cellIs" dxfId="2730" priority="2709" operator="equal">
      <formula>"c"</formula>
    </cfRule>
    <cfRule type="cellIs" dxfId="2729" priority="2710" operator="equal">
      <formula>"ca"</formula>
    </cfRule>
    <cfRule type="cellIs" dxfId="2728" priority="2711" operator="equal">
      <formula>"r"</formula>
    </cfRule>
    <cfRule type="cellIs" dxfId="2727" priority="2712" operator="equal">
      <formula>"s"</formula>
    </cfRule>
  </conditionalFormatting>
  <conditionalFormatting sqref="AO13:AY13">
    <cfRule type="cellIs" dxfId="2726" priority="2701" operator="equal">
      <formula>"u"</formula>
    </cfRule>
    <cfRule type="cellIs" dxfId="2725" priority="2702" operator="equal">
      <formula>"pm"</formula>
    </cfRule>
    <cfRule type="cellIs" dxfId="2724" priority="2703" operator="equal">
      <formula>"c"</formula>
    </cfRule>
    <cfRule type="cellIs" dxfId="2723" priority="2704" operator="equal">
      <formula>"ca"</formula>
    </cfRule>
    <cfRule type="cellIs" dxfId="2722" priority="2705" operator="equal">
      <formula>"r"</formula>
    </cfRule>
    <cfRule type="cellIs" dxfId="2721" priority="2706" operator="equal">
      <formula>"s"</formula>
    </cfRule>
  </conditionalFormatting>
  <conditionalFormatting sqref="AW13">
    <cfRule type="cellIs" dxfId="2720" priority="2695" operator="equal">
      <formula>"u"</formula>
    </cfRule>
    <cfRule type="cellIs" dxfId="2719" priority="2696" operator="equal">
      <formula>"pm"</formula>
    </cfRule>
    <cfRule type="cellIs" dxfId="2718" priority="2697" operator="equal">
      <formula>"c"</formula>
    </cfRule>
    <cfRule type="cellIs" dxfId="2717" priority="2698" operator="equal">
      <formula>"ca"</formula>
    </cfRule>
    <cfRule type="cellIs" dxfId="2716" priority="2699" operator="equal">
      <formula>"r"</formula>
    </cfRule>
    <cfRule type="cellIs" dxfId="2715" priority="2700" operator="equal">
      <formula>"s"</formula>
    </cfRule>
  </conditionalFormatting>
  <conditionalFormatting sqref="AP13">
    <cfRule type="cellIs" dxfId="2714" priority="2689" operator="equal">
      <formula>"u"</formula>
    </cfRule>
    <cfRule type="cellIs" dxfId="2713" priority="2690" operator="equal">
      <formula>"pm"</formula>
    </cfRule>
    <cfRule type="cellIs" dxfId="2712" priority="2691" operator="equal">
      <formula>"c"</formula>
    </cfRule>
    <cfRule type="cellIs" dxfId="2711" priority="2692" operator="equal">
      <formula>"ca"</formula>
    </cfRule>
    <cfRule type="cellIs" dxfId="2710" priority="2693" operator="equal">
      <formula>"r"</formula>
    </cfRule>
    <cfRule type="cellIs" dxfId="2709" priority="2694" operator="equal">
      <formula>"s"</formula>
    </cfRule>
  </conditionalFormatting>
  <conditionalFormatting sqref="AQ13:AR13">
    <cfRule type="cellIs" dxfId="2708" priority="2683" operator="equal">
      <formula>"u"</formula>
    </cfRule>
    <cfRule type="cellIs" dxfId="2707" priority="2684" operator="equal">
      <formula>"pm"</formula>
    </cfRule>
    <cfRule type="cellIs" dxfId="2706" priority="2685" operator="equal">
      <formula>"c"</formula>
    </cfRule>
    <cfRule type="cellIs" dxfId="2705" priority="2686" operator="equal">
      <formula>"ca"</formula>
    </cfRule>
    <cfRule type="cellIs" dxfId="2704" priority="2687" operator="equal">
      <formula>"r"</formula>
    </cfRule>
    <cfRule type="cellIs" dxfId="2703" priority="2688" operator="equal">
      <formula>"s"</formula>
    </cfRule>
  </conditionalFormatting>
  <conditionalFormatting sqref="AX13">
    <cfRule type="cellIs" dxfId="2702" priority="2677" operator="equal">
      <formula>"u"</formula>
    </cfRule>
    <cfRule type="cellIs" dxfId="2701" priority="2678" operator="equal">
      <formula>"pm"</formula>
    </cfRule>
    <cfRule type="cellIs" dxfId="2700" priority="2679" operator="equal">
      <formula>"c"</formula>
    </cfRule>
    <cfRule type="cellIs" dxfId="2699" priority="2680" operator="equal">
      <formula>"ca"</formula>
    </cfRule>
    <cfRule type="cellIs" dxfId="2698" priority="2681" operator="equal">
      <formula>"r"</formula>
    </cfRule>
    <cfRule type="cellIs" dxfId="2697" priority="2682" operator="equal">
      <formula>"s"</formula>
    </cfRule>
  </conditionalFormatting>
  <conditionalFormatting sqref="AY13">
    <cfRule type="cellIs" dxfId="2696" priority="2671" operator="equal">
      <formula>"u"</formula>
    </cfRule>
    <cfRule type="cellIs" dxfId="2695" priority="2672" operator="equal">
      <formula>"pm"</formula>
    </cfRule>
    <cfRule type="cellIs" dxfId="2694" priority="2673" operator="equal">
      <formula>"c"</formula>
    </cfRule>
    <cfRule type="cellIs" dxfId="2693" priority="2674" operator="equal">
      <formula>"ca"</formula>
    </cfRule>
    <cfRule type="cellIs" dxfId="2692" priority="2675" operator="equal">
      <formula>"r"</formula>
    </cfRule>
    <cfRule type="cellIs" dxfId="2691" priority="2676" operator="equal">
      <formula>"s"</formula>
    </cfRule>
  </conditionalFormatting>
  <conditionalFormatting sqref="AY13">
    <cfRule type="cellIs" dxfId="2690" priority="2665" operator="equal">
      <formula>"u"</formula>
    </cfRule>
    <cfRule type="cellIs" dxfId="2689" priority="2666" operator="equal">
      <formula>"pm"</formula>
    </cfRule>
    <cfRule type="cellIs" dxfId="2688" priority="2667" operator="equal">
      <formula>"c"</formula>
    </cfRule>
    <cfRule type="cellIs" dxfId="2687" priority="2668" operator="equal">
      <formula>"ca"</formula>
    </cfRule>
    <cfRule type="cellIs" dxfId="2686" priority="2669" operator="equal">
      <formula>"r"</formula>
    </cfRule>
    <cfRule type="cellIs" dxfId="2685" priority="2670" operator="equal">
      <formula>"s"</formula>
    </cfRule>
  </conditionalFormatting>
  <conditionalFormatting sqref="AZ13">
    <cfRule type="cellIs" dxfId="2684" priority="2659" operator="equal">
      <formula>"u"</formula>
    </cfRule>
    <cfRule type="cellIs" dxfId="2683" priority="2660" operator="equal">
      <formula>"pm"</formula>
    </cfRule>
    <cfRule type="cellIs" dxfId="2682" priority="2661" operator="equal">
      <formula>"c"</formula>
    </cfRule>
    <cfRule type="cellIs" dxfId="2681" priority="2662" operator="equal">
      <formula>"ca"</formula>
    </cfRule>
    <cfRule type="cellIs" dxfId="2680" priority="2663" operator="equal">
      <formula>"r"</formula>
    </cfRule>
    <cfRule type="cellIs" dxfId="2679" priority="2664" operator="equal">
      <formula>"s"</formula>
    </cfRule>
  </conditionalFormatting>
  <conditionalFormatting sqref="BI13:BM13">
    <cfRule type="cellIs" dxfId="2678" priority="2653" operator="equal">
      <formula>"u"</formula>
    </cfRule>
    <cfRule type="cellIs" dxfId="2677" priority="2654" operator="equal">
      <formula>"pm"</formula>
    </cfRule>
    <cfRule type="cellIs" dxfId="2676" priority="2655" operator="equal">
      <formula>"c"</formula>
    </cfRule>
    <cfRule type="cellIs" dxfId="2675" priority="2656" operator="equal">
      <formula>"ca"</formula>
    </cfRule>
    <cfRule type="cellIs" dxfId="2674" priority="2657" operator="equal">
      <formula>"r"</formula>
    </cfRule>
    <cfRule type="cellIs" dxfId="2673" priority="2658" operator="equal">
      <formula>"s"</formula>
    </cfRule>
  </conditionalFormatting>
  <conditionalFormatting sqref="BL13:BP13">
    <cfRule type="cellIs" dxfId="2672" priority="2647" operator="equal">
      <formula>"u"</formula>
    </cfRule>
    <cfRule type="cellIs" dxfId="2671" priority="2648" operator="equal">
      <formula>"pm"</formula>
    </cfRule>
    <cfRule type="cellIs" dxfId="2670" priority="2649" operator="equal">
      <formula>"c"</formula>
    </cfRule>
    <cfRule type="cellIs" dxfId="2669" priority="2650" operator="equal">
      <formula>"ca"</formula>
    </cfRule>
    <cfRule type="cellIs" dxfId="2668" priority="2651" operator="equal">
      <formula>"r"</formula>
    </cfRule>
    <cfRule type="cellIs" dxfId="2667" priority="2652" operator="equal">
      <formula>"s"</formula>
    </cfRule>
  </conditionalFormatting>
  <conditionalFormatting sqref="BF13:BG13">
    <cfRule type="cellIs" dxfId="2666" priority="2641" operator="equal">
      <formula>"u"</formula>
    </cfRule>
    <cfRule type="cellIs" dxfId="2665" priority="2642" operator="equal">
      <formula>"pm"</formula>
    </cfRule>
    <cfRule type="cellIs" dxfId="2664" priority="2643" operator="equal">
      <formula>"c"</formula>
    </cfRule>
    <cfRule type="cellIs" dxfId="2663" priority="2644" operator="equal">
      <formula>"ca"</formula>
    </cfRule>
    <cfRule type="cellIs" dxfId="2662" priority="2645" operator="equal">
      <formula>"r"</formula>
    </cfRule>
    <cfRule type="cellIs" dxfId="2661" priority="2646" operator="equal">
      <formula>"s"</formula>
    </cfRule>
  </conditionalFormatting>
  <conditionalFormatting sqref="BH13">
    <cfRule type="cellIs" dxfId="2660" priority="2635" operator="equal">
      <formula>"u"</formula>
    </cfRule>
    <cfRule type="cellIs" dxfId="2659" priority="2636" operator="equal">
      <formula>"pm"</formula>
    </cfRule>
    <cfRule type="cellIs" dxfId="2658" priority="2637" operator="equal">
      <formula>"c"</formula>
    </cfRule>
    <cfRule type="cellIs" dxfId="2657" priority="2638" operator="equal">
      <formula>"ca"</formula>
    </cfRule>
    <cfRule type="cellIs" dxfId="2656" priority="2639" operator="equal">
      <formula>"r"</formula>
    </cfRule>
    <cfRule type="cellIs" dxfId="2655" priority="2640" operator="equal">
      <formula>"s"</formula>
    </cfRule>
  </conditionalFormatting>
  <conditionalFormatting sqref="BP13:BQ13">
    <cfRule type="cellIs" dxfId="2654" priority="2629" operator="equal">
      <formula>"u"</formula>
    </cfRule>
    <cfRule type="cellIs" dxfId="2653" priority="2630" operator="equal">
      <formula>"pm"</formula>
    </cfRule>
    <cfRule type="cellIs" dxfId="2652" priority="2631" operator="equal">
      <formula>"c"</formula>
    </cfRule>
    <cfRule type="cellIs" dxfId="2651" priority="2632" operator="equal">
      <formula>"ca"</formula>
    </cfRule>
    <cfRule type="cellIs" dxfId="2650" priority="2633" operator="equal">
      <formula>"r"</formula>
    </cfRule>
    <cfRule type="cellIs" dxfId="2649" priority="2634" operator="equal">
      <formula>"s"</formula>
    </cfRule>
  </conditionalFormatting>
  <conditionalFormatting sqref="BU13">
    <cfRule type="cellIs" dxfId="2648" priority="2623" operator="equal">
      <formula>"u"</formula>
    </cfRule>
    <cfRule type="cellIs" dxfId="2647" priority="2624" operator="equal">
      <formula>"pm"</formula>
    </cfRule>
    <cfRule type="cellIs" dxfId="2646" priority="2625" operator="equal">
      <formula>"c"</formula>
    </cfRule>
    <cfRule type="cellIs" dxfId="2645" priority="2626" operator="equal">
      <formula>"ca"</formula>
    </cfRule>
    <cfRule type="cellIs" dxfId="2644" priority="2627" operator="equal">
      <formula>"r"</formula>
    </cfRule>
    <cfRule type="cellIs" dxfId="2643" priority="2628" operator="equal">
      <formula>"s"</formula>
    </cfRule>
  </conditionalFormatting>
  <conditionalFormatting sqref="BR13:BS13">
    <cfRule type="cellIs" dxfId="2642" priority="2617" operator="equal">
      <formula>"u"</formula>
    </cfRule>
    <cfRule type="cellIs" dxfId="2641" priority="2618" operator="equal">
      <formula>"pm"</formula>
    </cfRule>
    <cfRule type="cellIs" dxfId="2640" priority="2619" operator="equal">
      <formula>"c"</formula>
    </cfRule>
    <cfRule type="cellIs" dxfId="2639" priority="2620" operator="equal">
      <formula>"ca"</formula>
    </cfRule>
    <cfRule type="cellIs" dxfId="2638" priority="2621" operator="equal">
      <formula>"r"</formula>
    </cfRule>
    <cfRule type="cellIs" dxfId="2637" priority="2622" operator="equal">
      <formula>"s"</formula>
    </cfRule>
  </conditionalFormatting>
  <conditionalFormatting sqref="BT13">
    <cfRule type="cellIs" dxfId="2636" priority="2611" operator="equal">
      <formula>"u"</formula>
    </cfRule>
    <cfRule type="cellIs" dxfId="2635" priority="2612" operator="equal">
      <formula>"pm"</formula>
    </cfRule>
    <cfRule type="cellIs" dxfId="2634" priority="2613" operator="equal">
      <formula>"c"</formula>
    </cfRule>
    <cfRule type="cellIs" dxfId="2633" priority="2614" operator="equal">
      <formula>"ca"</formula>
    </cfRule>
    <cfRule type="cellIs" dxfId="2632" priority="2615" operator="equal">
      <formula>"r"</formula>
    </cfRule>
    <cfRule type="cellIs" dxfId="2631" priority="2616" operator="equal">
      <formula>"s"</formula>
    </cfRule>
  </conditionalFormatting>
  <conditionalFormatting sqref="BA13">
    <cfRule type="cellIs" dxfId="2630" priority="2605" operator="equal">
      <formula>"u"</formula>
    </cfRule>
    <cfRule type="cellIs" dxfId="2629" priority="2606" operator="equal">
      <formula>"pm"</formula>
    </cfRule>
    <cfRule type="cellIs" dxfId="2628" priority="2607" operator="equal">
      <formula>"c"</formula>
    </cfRule>
    <cfRule type="cellIs" dxfId="2627" priority="2608" operator="equal">
      <formula>"ca"</formula>
    </cfRule>
    <cfRule type="cellIs" dxfId="2626" priority="2609" operator="equal">
      <formula>"r"</formula>
    </cfRule>
    <cfRule type="cellIs" dxfId="2625" priority="2610" operator="equal">
      <formula>"s"</formula>
    </cfRule>
  </conditionalFormatting>
  <conditionalFormatting sqref="BB13">
    <cfRule type="cellIs" dxfId="2624" priority="2599" operator="equal">
      <formula>"u"</formula>
    </cfRule>
    <cfRule type="cellIs" dxfId="2623" priority="2600" operator="equal">
      <formula>"pm"</formula>
    </cfRule>
    <cfRule type="cellIs" dxfId="2622" priority="2601" operator="equal">
      <formula>"c"</formula>
    </cfRule>
    <cfRule type="cellIs" dxfId="2621" priority="2602" operator="equal">
      <formula>"ca"</formula>
    </cfRule>
    <cfRule type="cellIs" dxfId="2620" priority="2603" operator="equal">
      <formula>"r"</formula>
    </cfRule>
    <cfRule type="cellIs" dxfId="2619" priority="2604" operator="equal">
      <formula>"s"</formula>
    </cfRule>
  </conditionalFormatting>
  <conditionalFormatting sqref="BC13">
    <cfRule type="cellIs" dxfId="2618" priority="2593" operator="equal">
      <formula>"u"</formula>
    </cfRule>
    <cfRule type="cellIs" dxfId="2617" priority="2594" operator="equal">
      <formula>"pm"</formula>
    </cfRule>
    <cfRule type="cellIs" dxfId="2616" priority="2595" operator="equal">
      <formula>"c"</formula>
    </cfRule>
    <cfRule type="cellIs" dxfId="2615" priority="2596" operator="equal">
      <formula>"ca"</formula>
    </cfRule>
    <cfRule type="cellIs" dxfId="2614" priority="2597" operator="equal">
      <formula>"r"</formula>
    </cfRule>
    <cfRule type="cellIs" dxfId="2613" priority="2598" operator="equal">
      <formula>"s"</formula>
    </cfRule>
  </conditionalFormatting>
  <conditionalFormatting sqref="BC13">
    <cfRule type="cellIs" dxfId="2612" priority="2587" operator="equal">
      <formula>"u"</formula>
    </cfRule>
    <cfRule type="cellIs" dxfId="2611" priority="2588" operator="equal">
      <formula>"pm"</formula>
    </cfRule>
    <cfRule type="cellIs" dxfId="2610" priority="2589" operator="equal">
      <formula>"c"</formula>
    </cfRule>
    <cfRule type="cellIs" dxfId="2609" priority="2590" operator="equal">
      <formula>"ca"</formula>
    </cfRule>
    <cfRule type="cellIs" dxfId="2608" priority="2591" operator="equal">
      <formula>"r"</formula>
    </cfRule>
    <cfRule type="cellIs" dxfId="2607" priority="2592" operator="equal">
      <formula>"s"</formula>
    </cfRule>
  </conditionalFormatting>
  <conditionalFormatting sqref="BD13">
    <cfRule type="cellIs" dxfId="2606" priority="2581" operator="equal">
      <formula>"u"</formula>
    </cfRule>
    <cfRule type="cellIs" dxfId="2605" priority="2582" operator="equal">
      <formula>"pm"</formula>
    </cfRule>
    <cfRule type="cellIs" dxfId="2604" priority="2583" operator="equal">
      <formula>"c"</formula>
    </cfRule>
    <cfRule type="cellIs" dxfId="2603" priority="2584" operator="equal">
      <formula>"ca"</formula>
    </cfRule>
    <cfRule type="cellIs" dxfId="2602" priority="2585" operator="equal">
      <formula>"r"</formula>
    </cfRule>
    <cfRule type="cellIs" dxfId="2601" priority="2586" operator="equal">
      <formula>"s"</formula>
    </cfRule>
  </conditionalFormatting>
  <conditionalFormatting sqref="BE13">
    <cfRule type="cellIs" dxfId="2600" priority="2575" operator="equal">
      <formula>"u"</formula>
    </cfRule>
    <cfRule type="cellIs" dxfId="2599" priority="2576" operator="equal">
      <formula>"pm"</formula>
    </cfRule>
    <cfRule type="cellIs" dxfId="2598" priority="2577" operator="equal">
      <formula>"c"</formula>
    </cfRule>
    <cfRule type="cellIs" dxfId="2597" priority="2578" operator="equal">
      <formula>"ca"</formula>
    </cfRule>
    <cfRule type="cellIs" dxfId="2596" priority="2579" operator="equal">
      <formula>"r"</formula>
    </cfRule>
    <cfRule type="cellIs" dxfId="2595" priority="2580" operator="equal">
      <formula>"s"</formula>
    </cfRule>
  </conditionalFormatting>
  <conditionalFormatting sqref="BV13">
    <cfRule type="cellIs" dxfId="2594" priority="2569" operator="equal">
      <formula>"u"</formula>
    </cfRule>
    <cfRule type="cellIs" dxfId="2593" priority="2570" operator="equal">
      <formula>"pm"</formula>
    </cfRule>
    <cfRule type="cellIs" dxfId="2592" priority="2571" operator="equal">
      <formula>"c"</formula>
    </cfRule>
    <cfRule type="cellIs" dxfId="2591" priority="2572" operator="equal">
      <formula>"ca"</formula>
    </cfRule>
    <cfRule type="cellIs" dxfId="2590" priority="2573" operator="equal">
      <formula>"r"</formula>
    </cfRule>
    <cfRule type="cellIs" dxfId="2589" priority="2574" operator="equal">
      <formula>"s"</formula>
    </cfRule>
  </conditionalFormatting>
  <conditionalFormatting sqref="AL13:AP13">
    <cfRule type="cellIs" dxfId="2588" priority="2563" operator="equal">
      <formula>"u"</formula>
    </cfRule>
    <cfRule type="cellIs" dxfId="2587" priority="2564" operator="equal">
      <formula>"pm"</formula>
    </cfRule>
    <cfRule type="cellIs" dxfId="2586" priority="2565" operator="equal">
      <formula>"c"</formula>
    </cfRule>
    <cfRule type="cellIs" dxfId="2585" priority="2566" operator="equal">
      <formula>"ca"</formula>
    </cfRule>
    <cfRule type="cellIs" dxfId="2584" priority="2567" operator="equal">
      <formula>"r"</formula>
    </cfRule>
    <cfRule type="cellIs" dxfId="2583" priority="2568" operator="equal">
      <formula>"s"</formula>
    </cfRule>
  </conditionalFormatting>
  <conditionalFormatting sqref="AL13:AP13">
    <cfRule type="cellIs" dxfId="2582" priority="2557" operator="equal">
      <formula>"u"</formula>
    </cfRule>
    <cfRule type="cellIs" dxfId="2581" priority="2558" operator="equal">
      <formula>"pm"</formula>
    </cfRule>
    <cfRule type="cellIs" dxfId="2580" priority="2559" operator="equal">
      <formula>"c"</formula>
    </cfRule>
    <cfRule type="cellIs" dxfId="2579" priority="2560" operator="equal">
      <formula>"ca"</formula>
    </cfRule>
    <cfRule type="cellIs" dxfId="2578" priority="2561" operator="equal">
      <formula>"r"</formula>
    </cfRule>
    <cfRule type="cellIs" dxfId="2577" priority="2562" operator="equal">
      <formula>"s"</formula>
    </cfRule>
  </conditionalFormatting>
  <conditionalFormatting sqref="AL13:AM13">
    <cfRule type="cellIs" dxfId="2576" priority="2551" operator="equal">
      <formula>"u"</formula>
    </cfRule>
    <cfRule type="cellIs" dxfId="2575" priority="2552" operator="equal">
      <formula>"pm"</formula>
    </cfRule>
    <cfRule type="cellIs" dxfId="2574" priority="2553" operator="equal">
      <formula>"c"</formula>
    </cfRule>
    <cfRule type="cellIs" dxfId="2573" priority="2554" operator="equal">
      <formula>"ca"</formula>
    </cfRule>
    <cfRule type="cellIs" dxfId="2572" priority="2555" operator="equal">
      <formula>"r"</formula>
    </cfRule>
    <cfRule type="cellIs" dxfId="2571" priority="2556" operator="equal">
      <formula>"s"</formula>
    </cfRule>
  </conditionalFormatting>
  <conditionalFormatting sqref="AM13">
    <cfRule type="cellIs" dxfId="2570" priority="2545" operator="equal">
      <formula>"u"</formula>
    </cfRule>
    <cfRule type="cellIs" dxfId="2569" priority="2546" operator="equal">
      <formula>"pm"</formula>
    </cfRule>
    <cfRule type="cellIs" dxfId="2568" priority="2547" operator="equal">
      <formula>"c"</formula>
    </cfRule>
    <cfRule type="cellIs" dxfId="2567" priority="2548" operator="equal">
      <formula>"ca"</formula>
    </cfRule>
    <cfRule type="cellIs" dxfId="2566" priority="2549" operator="equal">
      <formula>"r"</formula>
    </cfRule>
    <cfRule type="cellIs" dxfId="2565" priority="2550" operator="equal">
      <formula>"s"</formula>
    </cfRule>
  </conditionalFormatting>
  <conditionalFormatting sqref="AN13">
    <cfRule type="cellIs" dxfId="2564" priority="2539" operator="equal">
      <formula>"u"</formula>
    </cfRule>
    <cfRule type="cellIs" dxfId="2563" priority="2540" operator="equal">
      <formula>"pm"</formula>
    </cfRule>
    <cfRule type="cellIs" dxfId="2562" priority="2541" operator="equal">
      <formula>"c"</formula>
    </cfRule>
    <cfRule type="cellIs" dxfId="2561" priority="2542" operator="equal">
      <formula>"ca"</formula>
    </cfRule>
    <cfRule type="cellIs" dxfId="2560" priority="2543" operator="equal">
      <formula>"r"</formula>
    </cfRule>
    <cfRule type="cellIs" dxfId="2559" priority="2544" operator="equal">
      <formula>"s"</formula>
    </cfRule>
  </conditionalFormatting>
  <conditionalFormatting sqref="AO13">
    <cfRule type="cellIs" dxfId="2558" priority="2533" operator="equal">
      <formula>"u"</formula>
    </cfRule>
    <cfRule type="cellIs" dxfId="2557" priority="2534" operator="equal">
      <formula>"pm"</formula>
    </cfRule>
    <cfRule type="cellIs" dxfId="2556" priority="2535" operator="equal">
      <formula>"c"</formula>
    </cfRule>
    <cfRule type="cellIs" dxfId="2555" priority="2536" operator="equal">
      <formula>"ca"</formula>
    </cfRule>
    <cfRule type="cellIs" dxfId="2554" priority="2537" operator="equal">
      <formula>"r"</formula>
    </cfRule>
    <cfRule type="cellIs" dxfId="2553" priority="2538" operator="equal">
      <formula>"s"</formula>
    </cfRule>
  </conditionalFormatting>
  <conditionalFormatting sqref="AO13">
    <cfRule type="cellIs" dxfId="2552" priority="2527" operator="equal">
      <formula>"u"</formula>
    </cfRule>
    <cfRule type="cellIs" dxfId="2551" priority="2528" operator="equal">
      <formula>"pm"</formula>
    </cfRule>
    <cfRule type="cellIs" dxfId="2550" priority="2529" operator="equal">
      <formula>"c"</formula>
    </cfRule>
    <cfRule type="cellIs" dxfId="2549" priority="2530" operator="equal">
      <formula>"ca"</formula>
    </cfRule>
    <cfRule type="cellIs" dxfId="2548" priority="2531" operator="equal">
      <formula>"r"</formula>
    </cfRule>
    <cfRule type="cellIs" dxfId="2547" priority="2532" operator="equal">
      <formula>"s"</formula>
    </cfRule>
  </conditionalFormatting>
  <conditionalFormatting sqref="AP13">
    <cfRule type="cellIs" dxfId="2546" priority="2521" operator="equal">
      <formula>"u"</formula>
    </cfRule>
    <cfRule type="cellIs" dxfId="2545" priority="2522" operator="equal">
      <formula>"pm"</formula>
    </cfRule>
    <cfRule type="cellIs" dxfId="2544" priority="2523" operator="equal">
      <formula>"c"</formula>
    </cfRule>
    <cfRule type="cellIs" dxfId="2543" priority="2524" operator="equal">
      <formula>"ca"</formula>
    </cfRule>
    <cfRule type="cellIs" dxfId="2542" priority="2525" operator="equal">
      <formula>"r"</formula>
    </cfRule>
    <cfRule type="cellIs" dxfId="2541" priority="2526" operator="equal">
      <formula>"s"</formula>
    </cfRule>
  </conditionalFormatting>
  <conditionalFormatting sqref="AY13:BC13">
    <cfRule type="cellIs" dxfId="2540" priority="2515" operator="equal">
      <formula>"u"</formula>
    </cfRule>
    <cfRule type="cellIs" dxfId="2539" priority="2516" operator="equal">
      <formula>"pm"</formula>
    </cfRule>
    <cfRule type="cellIs" dxfId="2538" priority="2517" operator="equal">
      <formula>"c"</formula>
    </cfRule>
    <cfRule type="cellIs" dxfId="2537" priority="2518" operator="equal">
      <formula>"ca"</formula>
    </cfRule>
    <cfRule type="cellIs" dxfId="2536" priority="2519" operator="equal">
      <formula>"r"</formula>
    </cfRule>
    <cfRule type="cellIs" dxfId="2535" priority="2520" operator="equal">
      <formula>"s"</formula>
    </cfRule>
  </conditionalFormatting>
  <conditionalFormatting sqref="BB13:BG13">
    <cfRule type="cellIs" dxfId="2534" priority="2509" operator="equal">
      <formula>"u"</formula>
    </cfRule>
    <cfRule type="cellIs" dxfId="2533" priority="2510" operator="equal">
      <formula>"pm"</formula>
    </cfRule>
    <cfRule type="cellIs" dxfId="2532" priority="2511" operator="equal">
      <formula>"c"</formula>
    </cfRule>
    <cfRule type="cellIs" dxfId="2531" priority="2512" operator="equal">
      <formula>"ca"</formula>
    </cfRule>
    <cfRule type="cellIs" dxfId="2530" priority="2513" operator="equal">
      <formula>"r"</formula>
    </cfRule>
    <cfRule type="cellIs" dxfId="2529" priority="2514" operator="equal">
      <formula>"s"</formula>
    </cfRule>
  </conditionalFormatting>
  <conditionalFormatting sqref="AV13:AW13">
    <cfRule type="cellIs" dxfId="2528" priority="2503" operator="equal">
      <formula>"u"</formula>
    </cfRule>
    <cfRule type="cellIs" dxfId="2527" priority="2504" operator="equal">
      <formula>"pm"</formula>
    </cfRule>
    <cfRule type="cellIs" dxfId="2526" priority="2505" operator="equal">
      <formula>"c"</formula>
    </cfRule>
    <cfRule type="cellIs" dxfId="2525" priority="2506" operator="equal">
      <formula>"ca"</formula>
    </cfRule>
    <cfRule type="cellIs" dxfId="2524" priority="2507" operator="equal">
      <formula>"r"</formula>
    </cfRule>
    <cfRule type="cellIs" dxfId="2523" priority="2508" operator="equal">
      <formula>"s"</formula>
    </cfRule>
  </conditionalFormatting>
  <conditionalFormatting sqref="AX13">
    <cfRule type="cellIs" dxfId="2522" priority="2497" operator="equal">
      <formula>"u"</formula>
    </cfRule>
    <cfRule type="cellIs" dxfId="2521" priority="2498" operator="equal">
      <formula>"pm"</formula>
    </cfRule>
    <cfRule type="cellIs" dxfId="2520" priority="2499" operator="equal">
      <formula>"c"</formula>
    </cfRule>
    <cfRule type="cellIs" dxfId="2519" priority="2500" operator="equal">
      <formula>"ca"</formula>
    </cfRule>
    <cfRule type="cellIs" dxfId="2518" priority="2501" operator="equal">
      <formula>"r"</formula>
    </cfRule>
    <cfRule type="cellIs" dxfId="2517" priority="2502" operator="equal">
      <formula>"s"</formula>
    </cfRule>
  </conditionalFormatting>
  <conditionalFormatting sqref="BF13:BG13">
    <cfRule type="cellIs" dxfId="2516" priority="2491" operator="equal">
      <formula>"u"</formula>
    </cfRule>
    <cfRule type="cellIs" dxfId="2515" priority="2492" operator="equal">
      <formula>"pm"</formula>
    </cfRule>
    <cfRule type="cellIs" dxfId="2514" priority="2493" operator="equal">
      <formula>"c"</formula>
    </cfRule>
    <cfRule type="cellIs" dxfId="2513" priority="2494" operator="equal">
      <formula>"ca"</formula>
    </cfRule>
    <cfRule type="cellIs" dxfId="2512" priority="2495" operator="equal">
      <formula>"r"</formula>
    </cfRule>
    <cfRule type="cellIs" dxfId="2511" priority="2496" operator="equal">
      <formula>"s"</formula>
    </cfRule>
  </conditionalFormatting>
  <conditionalFormatting sqref="BK13">
    <cfRule type="cellIs" dxfId="2510" priority="2485" operator="equal">
      <formula>"u"</formula>
    </cfRule>
    <cfRule type="cellIs" dxfId="2509" priority="2486" operator="equal">
      <formula>"pm"</formula>
    </cfRule>
    <cfRule type="cellIs" dxfId="2508" priority="2487" operator="equal">
      <formula>"c"</formula>
    </cfRule>
    <cfRule type="cellIs" dxfId="2507" priority="2488" operator="equal">
      <formula>"ca"</formula>
    </cfRule>
    <cfRule type="cellIs" dxfId="2506" priority="2489" operator="equal">
      <formula>"r"</formula>
    </cfRule>
    <cfRule type="cellIs" dxfId="2505" priority="2490" operator="equal">
      <formula>"s"</formula>
    </cfRule>
  </conditionalFormatting>
  <conditionalFormatting sqref="BH13:BI13">
    <cfRule type="cellIs" dxfId="2504" priority="2479" operator="equal">
      <formula>"u"</formula>
    </cfRule>
    <cfRule type="cellIs" dxfId="2503" priority="2480" operator="equal">
      <formula>"pm"</formula>
    </cfRule>
    <cfRule type="cellIs" dxfId="2502" priority="2481" operator="equal">
      <formula>"c"</formula>
    </cfRule>
    <cfRule type="cellIs" dxfId="2501" priority="2482" operator="equal">
      <formula>"ca"</formula>
    </cfRule>
    <cfRule type="cellIs" dxfId="2500" priority="2483" operator="equal">
      <formula>"r"</formula>
    </cfRule>
    <cfRule type="cellIs" dxfId="2499" priority="2484" operator="equal">
      <formula>"s"</formula>
    </cfRule>
  </conditionalFormatting>
  <conditionalFormatting sqref="BJ13">
    <cfRule type="cellIs" dxfId="2498" priority="2473" operator="equal">
      <formula>"u"</formula>
    </cfRule>
    <cfRule type="cellIs" dxfId="2497" priority="2474" operator="equal">
      <formula>"pm"</formula>
    </cfRule>
    <cfRule type="cellIs" dxfId="2496" priority="2475" operator="equal">
      <formula>"c"</formula>
    </cfRule>
    <cfRule type="cellIs" dxfId="2495" priority="2476" operator="equal">
      <formula>"ca"</formula>
    </cfRule>
    <cfRule type="cellIs" dxfId="2494" priority="2477" operator="equal">
      <formula>"r"</formula>
    </cfRule>
    <cfRule type="cellIs" dxfId="2493" priority="2478" operator="equal">
      <formula>"s"</formula>
    </cfRule>
  </conditionalFormatting>
  <conditionalFormatting sqref="AQ13">
    <cfRule type="cellIs" dxfId="2492" priority="2467" operator="equal">
      <formula>"u"</formula>
    </cfRule>
    <cfRule type="cellIs" dxfId="2491" priority="2468" operator="equal">
      <formula>"pm"</formula>
    </cfRule>
    <cfRule type="cellIs" dxfId="2490" priority="2469" operator="equal">
      <formula>"c"</formula>
    </cfRule>
    <cfRule type="cellIs" dxfId="2489" priority="2470" operator="equal">
      <formula>"ca"</formula>
    </cfRule>
    <cfRule type="cellIs" dxfId="2488" priority="2471" operator="equal">
      <formula>"r"</formula>
    </cfRule>
    <cfRule type="cellIs" dxfId="2487" priority="2472" operator="equal">
      <formula>"s"</formula>
    </cfRule>
  </conditionalFormatting>
  <conditionalFormatting sqref="AR13">
    <cfRule type="cellIs" dxfId="2486" priority="2461" operator="equal">
      <formula>"u"</formula>
    </cfRule>
    <cfRule type="cellIs" dxfId="2485" priority="2462" operator="equal">
      <formula>"pm"</formula>
    </cfRule>
    <cfRule type="cellIs" dxfId="2484" priority="2463" operator="equal">
      <formula>"c"</formula>
    </cfRule>
    <cfRule type="cellIs" dxfId="2483" priority="2464" operator="equal">
      <formula>"ca"</formula>
    </cfRule>
    <cfRule type="cellIs" dxfId="2482" priority="2465" operator="equal">
      <formula>"r"</formula>
    </cfRule>
    <cfRule type="cellIs" dxfId="2481" priority="2466" operator="equal">
      <formula>"s"</formula>
    </cfRule>
  </conditionalFormatting>
  <conditionalFormatting sqref="AS13">
    <cfRule type="cellIs" dxfId="2480" priority="2455" operator="equal">
      <formula>"u"</formula>
    </cfRule>
    <cfRule type="cellIs" dxfId="2479" priority="2456" operator="equal">
      <formula>"pm"</formula>
    </cfRule>
    <cfRule type="cellIs" dxfId="2478" priority="2457" operator="equal">
      <formula>"c"</formula>
    </cfRule>
    <cfRule type="cellIs" dxfId="2477" priority="2458" operator="equal">
      <formula>"ca"</formula>
    </cfRule>
    <cfRule type="cellIs" dxfId="2476" priority="2459" operator="equal">
      <formula>"r"</formula>
    </cfRule>
    <cfRule type="cellIs" dxfId="2475" priority="2460" operator="equal">
      <formula>"s"</formula>
    </cfRule>
  </conditionalFormatting>
  <conditionalFormatting sqref="AS13">
    <cfRule type="cellIs" dxfId="2474" priority="2449" operator="equal">
      <formula>"u"</formula>
    </cfRule>
    <cfRule type="cellIs" dxfId="2473" priority="2450" operator="equal">
      <formula>"pm"</formula>
    </cfRule>
    <cfRule type="cellIs" dxfId="2472" priority="2451" operator="equal">
      <formula>"c"</formula>
    </cfRule>
    <cfRule type="cellIs" dxfId="2471" priority="2452" operator="equal">
      <formula>"ca"</formula>
    </cfRule>
    <cfRule type="cellIs" dxfId="2470" priority="2453" operator="equal">
      <formula>"r"</formula>
    </cfRule>
    <cfRule type="cellIs" dxfId="2469" priority="2454" operator="equal">
      <formula>"s"</formula>
    </cfRule>
  </conditionalFormatting>
  <conditionalFormatting sqref="AT13">
    <cfRule type="cellIs" dxfId="2468" priority="2443" operator="equal">
      <formula>"u"</formula>
    </cfRule>
    <cfRule type="cellIs" dxfId="2467" priority="2444" operator="equal">
      <formula>"pm"</formula>
    </cfRule>
    <cfRule type="cellIs" dxfId="2466" priority="2445" operator="equal">
      <formula>"c"</formula>
    </cfRule>
    <cfRule type="cellIs" dxfId="2465" priority="2446" operator="equal">
      <formula>"ca"</formula>
    </cfRule>
    <cfRule type="cellIs" dxfId="2464" priority="2447" operator="equal">
      <formula>"r"</formula>
    </cfRule>
    <cfRule type="cellIs" dxfId="2463" priority="2448" operator="equal">
      <formula>"s"</formula>
    </cfRule>
  </conditionalFormatting>
  <conditionalFormatting sqref="AU13">
    <cfRule type="cellIs" dxfId="2462" priority="2437" operator="equal">
      <formula>"u"</formula>
    </cfRule>
    <cfRule type="cellIs" dxfId="2461" priority="2438" operator="equal">
      <formula>"pm"</formula>
    </cfRule>
    <cfRule type="cellIs" dxfId="2460" priority="2439" operator="equal">
      <formula>"c"</formula>
    </cfRule>
    <cfRule type="cellIs" dxfId="2459" priority="2440" operator="equal">
      <formula>"ca"</formula>
    </cfRule>
    <cfRule type="cellIs" dxfId="2458" priority="2441" operator="equal">
      <formula>"r"</formula>
    </cfRule>
    <cfRule type="cellIs" dxfId="2457" priority="2442" operator="equal">
      <formula>"s"</formula>
    </cfRule>
  </conditionalFormatting>
  <conditionalFormatting sqref="BL13:BM13">
    <cfRule type="cellIs" dxfId="2456" priority="2431" operator="equal">
      <formula>"u"</formula>
    </cfRule>
    <cfRule type="cellIs" dxfId="2455" priority="2432" operator="equal">
      <formula>"pm"</formula>
    </cfRule>
    <cfRule type="cellIs" dxfId="2454" priority="2433" operator="equal">
      <formula>"c"</formula>
    </cfRule>
    <cfRule type="cellIs" dxfId="2453" priority="2434" operator="equal">
      <formula>"ca"</formula>
    </cfRule>
    <cfRule type="cellIs" dxfId="2452" priority="2435" operator="equal">
      <formula>"r"</formula>
    </cfRule>
    <cfRule type="cellIs" dxfId="2451" priority="2436" operator="equal">
      <formula>"s"</formula>
    </cfRule>
  </conditionalFormatting>
  <conditionalFormatting sqref="BN13:BQ13">
    <cfRule type="cellIs" dxfId="2450" priority="2425" operator="equal">
      <formula>"u"</formula>
    </cfRule>
    <cfRule type="cellIs" dxfId="2449" priority="2426" operator="equal">
      <formula>"pm"</formula>
    </cfRule>
    <cfRule type="cellIs" dxfId="2448" priority="2427" operator="equal">
      <formula>"c"</formula>
    </cfRule>
    <cfRule type="cellIs" dxfId="2447" priority="2428" operator="equal">
      <formula>"ca"</formula>
    </cfRule>
    <cfRule type="cellIs" dxfId="2446" priority="2429" operator="equal">
      <formula>"r"</formula>
    </cfRule>
    <cfRule type="cellIs" dxfId="2445" priority="2430" operator="equal">
      <formula>"s"</formula>
    </cfRule>
  </conditionalFormatting>
  <conditionalFormatting sqref="BT13:BV13">
    <cfRule type="cellIs" dxfId="2444" priority="2419" operator="equal">
      <formula>"u"</formula>
    </cfRule>
    <cfRule type="cellIs" dxfId="2443" priority="2420" operator="equal">
      <formula>"pm"</formula>
    </cfRule>
    <cfRule type="cellIs" dxfId="2442" priority="2421" operator="equal">
      <formula>"c"</formula>
    </cfRule>
    <cfRule type="cellIs" dxfId="2441" priority="2422" operator="equal">
      <formula>"ca"</formula>
    </cfRule>
    <cfRule type="cellIs" dxfId="2440" priority="2423" operator="equal">
      <formula>"r"</formula>
    </cfRule>
    <cfRule type="cellIs" dxfId="2439" priority="2424" operator="equal">
      <formula>"s"</formula>
    </cfRule>
  </conditionalFormatting>
  <conditionalFormatting sqref="BV13:BW13">
    <cfRule type="cellIs" dxfId="2438" priority="2413" operator="equal">
      <formula>"u"</formula>
    </cfRule>
    <cfRule type="cellIs" dxfId="2437" priority="2414" operator="equal">
      <formula>"pm"</formula>
    </cfRule>
    <cfRule type="cellIs" dxfId="2436" priority="2415" operator="equal">
      <formula>"c"</formula>
    </cfRule>
    <cfRule type="cellIs" dxfId="2435" priority="2416" operator="equal">
      <formula>"ca"</formula>
    </cfRule>
    <cfRule type="cellIs" dxfId="2434" priority="2417" operator="equal">
      <formula>"r"</formula>
    </cfRule>
    <cfRule type="cellIs" dxfId="2433" priority="2418" operator="equal">
      <formula>"s"</formula>
    </cfRule>
  </conditionalFormatting>
  <conditionalFormatting sqref="BR13:BS13">
    <cfRule type="cellIs" dxfId="2432" priority="2407" operator="equal">
      <formula>"u"</formula>
    </cfRule>
    <cfRule type="cellIs" dxfId="2431" priority="2408" operator="equal">
      <formula>"pm"</formula>
    </cfRule>
    <cfRule type="cellIs" dxfId="2430" priority="2409" operator="equal">
      <formula>"c"</formula>
    </cfRule>
    <cfRule type="cellIs" dxfId="2429" priority="2410" operator="equal">
      <formula>"ca"</formula>
    </cfRule>
    <cfRule type="cellIs" dxfId="2428" priority="2411" operator="equal">
      <formula>"r"</formula>
    </cfRule>
    <cfRule type="cellIs" dxfId="2427" priority="2412" operator="equal">
      <formula>"s"</formula>
    </cfRule>
  </conditionalFormatting>
  <conditionalFormatting sqref="BX13:BY13">
    <cfRule type="cellIs" dxfId="2426" priority="2401" operator="equal">
      <formula>"u"</formula>
    </cfRule>
    <cfRule type="cellIs" dxfId="2425" priority="2402" operator="equal">
      <formula>"pm"</formula>
    </cfRule>
    <cfRule type="cellIs" dxfId="2424" priority="2403" operator="equal">
      <formula>"c"</formula>
    </cfRule>
    <cfRule type="cellIs" dxfId="2423" priority="2404" operator="equal">
      <formula>"ca"</formula>
    </cfRule>
    <cfRule type="cellIs" dxfId="2422" priority="2405" operator="equal">
      <formula>"r"</formula>
    </cfRule>
    <cfRule type="cellIs" dxfId="2421" priority="2406" operator="equal">
      <formula>"s"</formula>
    </cfRule>
  </conditionalFormatting>
  <conditionalFormatting sqref="BZ13">
    <cfRule type="cellIs" dxfId="2420" priority="2395" operator="equal">
      <formula>"u"</formula>
    </cfRule>
    <cfRule type="cellIs" dxfId="2419" priority="2396" operator="equal">
      <formula>"pm"</formula>
    </cfRule>
    <cfRule type="cellIs" dxfId="2418" priority="2397" operator="equal">
      <formula>"c"</formula>
    </cfRule>
    <cfRule type="cellIs" dxfId="2417" priority="2398" operator="equal">
      <formula>"ca"</formula>
    </cfRule>
    <cfRule type="cellIs" dxfId="2416" priority="2399" operator="equal">
      <formula>"r"</formula>
    </cfRule>
    <cfRule type="cellIs" dxfId="2415" priority="2400" operator="equal">
      <formula>"s"</formula>
    </cfRule>
  </conditionalFormatting>
  <conditionalFormatting sqref="CA13">
    <cfRule type="cellIs" dxfId="2414" priority="2389" operator="equal">
      <formula>"u"</formula>
    </cfRule>
    <cfRule type="cellIs" dxfId="2413" priority="2390" operator="equal">
      <formula>"pm"</formula>
    </cfRule>
    <cfRule type="cellIs" dxfId="2412" priority="2391" operator="equal">
      <formula>"c"</formula>
    </cfRule>
    <cfRule type="cellIs" dxfId="2411" priority="2392" operator="equal">
      <formula>"ca"</formula>
    </cfRule>
    <cfRule type="cellIs" dxfId="2410" priority="2393" operator="equal">
      <formula>"r"</formula>
    </cfRule>
    <cfRule type="cellIs" dxfId="2409" priority="2394" operator="equal">
      <formula>"s"</formula>
    </cfRule>
  </conditionalFormatting>
  <conditionalFormatting sqref="CB13:CC13">
    <cfRule type="cellIs" dxfId="2408" priority="2383" operator="equal">
      <formula>"u"</formula>
    </cfRule>
    <cfRule type="cellIs" dxfId="2407" priority="2384" operator="equal">
      <formula>"pm"</formula>
    </cfRule>
    <cfRule type="cellIs" dxfId="2406" priority="2385" operator="equal">
      <formula>"c"</formula>
    </cfRule>
    <cfRule type="cellIs" dxfId="2405" priority="2386" operator="equal">
      <formula>"ca"</formula>
    </cfRule>
    <cfRule type="cellIs" dxfId="2404" priority="2387" operator="equal">
      <formula>"r"</formula>
    </cfRule>
    <cfRule type="cellIs" dxfId="2403" priority="2388" operator="equal">
      <formula>"s"</formula>
    </cfRule>
  </conditionalFormatting>
  <conditionalFormatting sqref="CB13">
    <cfRule type="cellIs" dxfId="2402" priority="2377" operator="equal">
      <formula>"u"</formula>
    </cfRule>
    <cfRule type="cellIs" dxfId="2401" priority="2378" operator="equal">
      <formula>"pm"</formula>
    </cfRule>
    <cfRule type="cellIs" dxfId="2400" priority="2379" operator="equal">
      <formula>"c"</formula>
    </cfRule>
    <cfRule type="cellIs" dxfId="2399" priority="2380" operator="equal">
      <formula>"ca"</formula>
    </cfRule>
    <cfRule type="cellIs" dxfId="2398" priority="2381" operator="equal">
      <formula>"r"</formula>
    </cfRule>
    <cfRule type="cellIs" dxfId="2397" priority="2382" operator="equal">
      <formula>"s"</formula>
    </cfRule>
  </conditionalFormatting>
  <conditionalFormatting sqref="CC13">
    <cfRule type="cellIs" dxfId="2396" priority="2371" operator="equal">
      <formula>"u"</formula>
    </cfRule>
    <cfRule type="cellIs" dxfId="2395" priority="2372" operator="equal">
      <formula>"pm"</formula>
    </cfRule>
    <cfRule type="cellIs" dxfId="2394" priority="2373" operator="equal">
      <formula>"c"</formula>
    </cfRule>
    <cfRule type="cellIs" dxfId="2393" priority="2374" operator="equal">
      <formula>"ca"</formula>
    </cfRule>
    <cfRule type="cellIs" dxfId="2392" priority="2375" operator="equal">
      <formula>"r"</formula>
    </cfRule>
    <cfRule type="cellIs" dxfId="2391" priority="2376" operator="equal">
      <formula>"s"</formula>
    </cfRule>
  </conditionalFormatting>
  <conditionalFormatting sqref="AL13:AM13">
    <cfRule type="cellIs" dxfId="2390" priority="2365" operator="equal">
      <formula>"u"</formula>
    </cfRule>
    <cfRule type="cellIs" dxfId="2389" priority="2366" operator="equal">
      <formula>"pm"</formula>
    </cfRule>
    <cfRule type="cellIs" dxfId="2388" priority="2367" operator="equal">
      <formula>"c"</formula>
    </cfRule>
    <cfRule type="cellIs" dxfId="2387" priority="2368" operator="equal">
      <formula>"ca"</formula>
    </cfRule>
    <cfRule type="cellIs" dxfId="2386" priority="2369" operator="equal">
      <formula>"r"</formula>
    </cfRule>
    <cfRule type="cellIs" dxfId="2385" priority="2370" operator="equal">
      <formula>"s"</formula>
    </cfRule>
  </conditionalFormatting>
  <conditionalFormatting sqref="AN13:AO13">
    <cfRule type="cellIs" dxfId="2384" priority="2359" operator="equal">
      <formula>"u"</formula>
    </cfRule>
    <cfRule type="cellIs" dxfId="2383" priority="2360" operator="equal">
      <formula>"pm"</formula>
    </cfRule>
    <cfRule type="cellIs" dxfId="2382" priority="2361" operator="equal">
      <formula>"c"</formula>
    </cfRule>
    <cfRule type="cellIs" dxfId="2381" priority="2362" operator="equal">
      <formula>"ca"</formula>
    </cfRule>
    <cfRule type="cellIs" dxfId="2380" priority="2363" operator="equal">
      <formula>"r"</formula>
    </cfRule>
    <cfRule type="cellIs" dxfId="2379" priority="2364" operator="equal">
      <formula>"s"</formula>
    </cfRule>
  </conditionalFormatting>
  <conditionalFormatting sqref="AP13:AQ13">
    <cfRule type="cellIs" dxfId="2378" priority="2353" operator="equal">
      <formula>"u"</formula>
    </cfRule>
    <cfRule type="cellIs" dxfId="2377" priority="2354" operator="equal">
      <formula>"pm"</formula>
    </cfRule>
    <cfRule type="cellIs" dxfId="2376" priority="2355" operator="equal">
      <formula>"c"</formula>
    </cfRule>
    <cfRule type="cellIs" dxfId="2375" priority="2356" operator="equal">
      <formula>"ca"</formula>
    </cfRule>
    <cfRule type="cellIs" dxfId="2374" priority="2357" operator="equal">
      <formula>"r"</formula>
    </cfRule>
    <cfRule type="cellIs" dxfId="2373" priority="2358" operator="equal">
      <formula>"s"</formula>
    </cfRule>
  </conditionalFormatting>
  <conditionalFormatting sqref="AS13">
    <cfRule type="cellIs" dxfId="2372" priority="2347" operator="equal">
      <formula>"u"</formula>
    </cfRule>
    <cfRule type="cellIs" dxfId="2371" priority="2348" operator="equal">
      <formula>"pm"</formula>
    </cfRule>
    <cfRule type="cellIs" dxfId="2370" priority="2349" operator="equal">
      <formula>"c"</formula>
    </cfRule>
    <cfRule type="cellIs" dxfId="2369" priority="2350" operator="equal">
      <formula>"ca"</formula>
    </cfRule>
    <cfRule type="cellIs" dxfId="2368" priority="2351" operator="equal">
      <formula>"r"</formula>
    </cfRule>
    <cfRule type="cellIs" dxfId="2367" priority="2352" operator="equal">
      <formula>"s"</formula>
    </cfRule>
  </conditionalFormatting>
  <conditionalFormatting sqref="AL13">
    <cfRule type="cellIs" dxfId="2366" priority="2341" operator="equal">
      <formula>"u"</formula>
    </cfRule>
    <cfRule type="cellIs" dxfId="2365" priority="2342" operator="equal">
      <formula>"pm"</formula>
    </cfRule>
    <cfRule type="cellIs" dxfId="2364" priority="2343" operator="equal">
      <formula>"c"</formula>
    </cfRule>
    <cfRule type="cellIs" dxfId="2363" priority="2344" operator="equal">
      <formula>"ca"</formula>
    </cfRule>
    <cfRule type="cellIs" dxfId="2362" priority="2345" operator="equal">
      <formula>"r"</formula>
    </cfRule>
    <cfRule type="cellIs" dxfId="2361" priority="2346" operator="equal">
      <formula>"s"</formula>
    </cfRule>
  </conditionalFormatting>
  <conditionalFormatting sqref="AM13:AN13">
    <cfRule type="cellIs" dxfId="2360" priority="2335" operator="equal">
      <formula>"u"</formula>
    </cfRule>
    <cfRule type="cellIs" dxfId="2359" priority="2336" operator="equal">
      <formula>"pm"</formula>
    </cfRule>
    <cfRule type="cellIs" dxfId="2358" priority="2337" operator="equal">
      <formula>"c"</formula>
    </cfRule>
    <cfRule type="cellIs" dxfId="2357" priority="2338" operator="equal">
      <formula>"ca"</formula>
    </cfRule>
    <cfRule type="cellIs" dxfId="2356" priority="2339" operator="equal">
      <formula>"r"</formula>
    </cfRule>
    <cfRule type="cellIs" dxfId="2355" priority="2340" operator="equal">
      <formula>"s"</formula>
    </cfRule>
  </conditionalFormatting>
  <conditionalFormatting sqref="AT13">
    <cfRule type="cellIs" dxfId="2354" priority="2329" operator="equal">
      <formula>"u"</formula>
    </cfRule>
    <cfRule type="cellIs" dxfId="2353" priority="2330" operator="equal">
      <formula>"pm"</formula>
    </cfRule>
    <cfRule type="cellIs" dxfId="2352" priority="2331" operator="equal">
      <formula>"c"</formula>
    </cfRule>
    <cfRule type="cellIs" dxfId="2351" priority="2332" operator="equal">
      <formula>"ca"</formula>
    </cfRule>
    <cfRule type="cellIs" dxfId="2350" priority="2333" operator="equal">
      <formula>"r"</formula>
    </cfRule>
    <cfRule type="cellIs" dxfId="2349" priority="2334" operator="equal">
      <formula>"s"</formula>
    </cfRule>
  </conditionalFormatting>
  <conditionalFormatting sqref="AU13">
    <cfRule type="cellIs" dxfId="2348" priority="2323" operator="equal">
      <formula>"u"</formula>
    </cfRule>
    <cfRule type="cellIs" dxfId="2347" priority="2324" operator="equal">
      <formula>"pm"</formula>
    </cfRule>
    <cfRule type="cellIs" dxfId="2346" priority="2325" operator="equal">
      <formula>"c"</formula>
    </cfRule>
    <cfRule type="cellIs" dxfId="2345" priority="2326" operator="equal">
      <formula>"ca"</formula>
    </cfRule>
    <cfRule type="cellIs" dxfId="2344" priority="2327" operator="equal">
      <formula>"r"</formula>
    </cfRule>
    <cfRule type="cellIs" dxfId="2343" priority="2328" operator="equal">
      <formula>"s"</formula>
    </cfRule>
  </conditionalFormatting>
  <conditionalFormatting sqref="AU13">
    <cfRule type="cellIs" dxfId="2342" priority="2317" operator="equal">
      <formula>"u"</formula>
    </cfRule>
    <cfRule type="cellIs" dxfId="2341" priority="2318" operator="equal">
      <formula>"pm"</formula>
    </cfRule>
    <cfRule type="cellIs" dxfId="2340" priority="2319" operator="equal">
      <formula>"c"</formula>
    </cfRule>
    <cfRule type="cellIs" dxfId="2339" priority="2320" operator="equal">
      <formula>"ca"</formula>
    </cfRule>
    <cfRule type="cellIs" dxfId="2338" priority="2321" operator="equal">
      <formula>"r"</formula>
    </cfRule>
    <cfRule type="cellIs" dxfId="2337" priority="2322" operator="equal">
      <formula>"s"</formula>
    </cfRule>
  </conditionalFormatting>
  <conditionalFormatting sqref="AV13">
    <cfRule type="cellIs" dxfId="2336" priority="2311" operator="equal">
      <formula>"u"</formula>
    </cfRule>
    <cfRule type="cellIs" dxfId="2335" priority="2312" operator="equal">
      <formula>"pm"</formula>
    </cfRule>
    <cfRule type="cellIs" dxfId="2334" priority="2313" operator="equal">
      <formula>"c"</formula>
    </cfRule>
    <cfRule type="cellIs" dxfId="2333" priority="2314" operator="equal">
      <formula>"ca"</formula>
    </cfRule>
    <cfRule type="cellIs" dxfId="2332" priority="2315" operator="equal">
      <formula>"r"</formula>
    </cfRule>
    <cfRule type="cellIs" dxfId="2331" priority="2316" operator="equal">
      <formula>"s"</formula>
    </cfRule>
  </conditionalFormatting>
  <conditionalFormatting sqref="BE13:BI13">
    <cfRule type="cellIs" dxfId="2330" priority="2305" operator="equal">
      <formula>"u"</formula>
    </cfRule>
    <cfRule type="cellIs" dxfId="2329" priority="2306" operator="equal">
      <formula>"pm"</formula>
    </cfRule>
    <cfRule type="cellIs" dxfId="2328" priority="2307" operator="equal">
      <formula>"c"</formula>
    </cfRule>
    <cfRule type="cellIs" dxfId="2327" priority="2308" operator="equal">
      <formula>"ca"</formula>
    </cfRule>
    <cfRule type="cellIs" dxfId="2326" priority="2309" operator="equal">
      <formula>"r"</formula>
    </cfRule>
    <cfRule type="cellIs" dxfId="2325" priority="2310" operator="equal">
      <formula>"s"</formula>
    </cfRule>
  </conditionalFormatting>
  <conditionalFormatting sqref="BH13:BM13">
    <cfRule type="cellIs" dxfId="2324" priority="2299" operator="equal">
      <formula>"u"</formula>
    </cfRule>
    <cfRule type="cellIs" dxfId="2323" priority="2300" operator="equal">
      <formula>"pm"</formula>
    </cfRule>
    <cfRule type="cellIs" dxfId="2322" priority="2301" operator="equal">
      <formula>"c"</formula>
    </cfRule>
    <cfRule type="cellIs" dxfId="2321" priority="2302" operator="equal">
      <formula>"ca"</formula>
    </cfRule>
    <cfRule type="cellIs" dxfId="2320" priority="2303" operator="equal">
      <formula>"r"</formula>
    </cfRule>
    <cfRule type="cellIs" dxfId="2319" priority="2304" operator="equal">
      <formula>"s"</formula>
    </cfRule>
  </conditionalFormatting>
  <conditionalFormatting sqref="BB13:BC13">
    <cfRule type="cellIs" dxfId="2318" priority="2293" operator="equal">
      <formula>"u"</formula>
    </cfRule>
    <cfRule type="cellIs" dxfId="2317" priority="2294" operator="equal">
      <formula>"pm"</formula>
    </cfRule>
    <cfRule type="cellIs" dxfId="2316" priority="2295" operator="equal">
      <formula>"c"</formula>
    </cfRule>
    <cfRule type="cellIs" dxfId="2315" priority="2296" operator="equal">
      <formula>"ca"</formula>
    </cfRule>
    <cfRule type="cellIs" dxfId="2314" priority="2297" operator="equal">
      <formula>"r"</formula>
    </cfRule>
    <cfRule type="cellIs" dxfId="2313" priority="2298" operator="equal">
      <formula>"s"</formula>
    </cfRule>
  </conditionalFormatting>
  <conditionalFormatting sqref="BD13">
    <cfRule type="cellIs" dxfId="2312" priority="2287" operator="equal">
      <formula>"u"</formula>
    </cfRule>
    <cfRule type="cellIs" dxfId="2311" priority="2288" operator="equal">
      <formula>"pm"</formula>
    </cfRule>
    <cfRule type="cellIs" dxfId="2310" priority="2289" operator="equal">
      <formula>"c"</formula>
    </cfRule>
    <cfRule type="cellIs" dxfId="2309" priority="2290" operator="equal">
      <formula>"ca"</formula>
    </cfRule>
    <cfRule type="cellIs" dxfId="2308" priority="2291" operator="equal">
      <formula>"r"</formula>
    </cfRule>
    <cfRule type="cellIs" dxfId="2307" priority="2292" operator="equal">
      <formula>"s"</formula>
    </cfRule>
  </conditionalFormatting>
  <conditionalFormatting sqref="BL13:BM13">
    <cfRule type="cellIs" dxfId="2306" priority="2281" operator="equal">
      <formula>"u"</formula>
    </cfRule>
    <cfRule type="cellIs" dxfId="2305" priority="2282" operator="equal">
      <formula>"pm"</formula>
    </cfRule>
    <cfRule type="cellIs" dxfId="2304" priority="2283" operator="equal">
      <formula>"c"</formula>
    </cfRule>
    <cfRule type="cellIs" dxfId="2303" priority="2284" operator="equal">
      <formula>"ca"</formula>
    </cfRule>
    <cfRule type="cellIs" dxfId="2302" priority="2285" operator="equal">
      <formula>"r"</formula>
    </cfRule>
    <cfRule type="cellIs" dxfId="2301" priority="2286" operator="equal">
      <formula>"s"</formula>
    </cfRule>
  </conditionalFormatting>
  <conditionalFormatting sqref="BQ13">
    <cfRule type="cellIs" dxfId="2300" priority="2275" operator="equal">
      <formula>"u"</formula>
    </cfRule>
    <cfRule type="cellIs" dxfId="2299" priority="2276" operator="equal">
      <formula>"pm"</formula>
    </cfRule>
    <cfRule type="cellIs" dxfId="2298" priority="2277" operator="equal">
      <formula>"c"</formula>
    </cfRule>
    <cfRule type="cellIs" dxfId="2297" priority="2278" operator="equal">
      <formula>"ca"</formula>
    </cfRule>
    <cfRule type="cellIs" dxfId="2296" priority="2279" operator="equal">
      <formula>"r"</formula>
    </cfRule>
    <cfRule type="cellIs" dxfId="2295" priority="2280" operator="equal">
      <formula>"s"</formula>
    </cfRule>
  </conditionalFormatting>
  <conditionalFormatting sqref="BN13:BO13">
    <cfRule type="cellIs" dxfId="2294" priority="2269" operator="equal">
      <formula>"u"</formula>
    </cfRule>
    <cfRule type="cellIs" dxfId="2293" priority="2270" operator="equal">
      <formula>"pm"</formula>
    </cfRule>
    <cfRule type="cellIs" dxfId="2292" priority="2271" operator="equal">
      <formula>"c"</formula>
    </cfRule>
    <cfRule type="cellIs" dxfId="2291" priority="2272" operator="equal">
      <formula>"ca"</formula>
    </cfRule>
    <cfRule type="cellIs" dxfId="2290" priority="2273" operator="equal">
      <formula>"r"</formula>
    </cfRule>
    <cfRule type="cellIs" dxfId="2289" priority="2274" operator="equal">
      <formula>"s"</formula>
    </cfRule>
  </conditionalFormatting>
  <conditionalFormatting sqref="BP13">
    <cfRule type="cellIs" dxfId="2288" priority="2263" operator="equal">
      <formula>"u"</formula>
    </cfRule>
    <cfRule type="cellIs" dxfId="2287" priority="2264" operator="equal">
      <formula>"pm"</formula>
    </cfRule>
    <cfRule type="cellIs" dxfId="2286" priority="2265" operator="equal">
      <formula>"c"</formula>
    </cfRule>
    <cfRule type="cellIs" dxfId="2285" priority="2266" operator="equal">
      <formula>"ca"</formula>
    </cfRule>
    <cfRule type="cellIs" dxfId="2284" priority="2267" operator="equal">
      <formula>"r"</formula>
    </cfRule>
    <cfRule type="cellIs" dxfId="2283" priority="2268" operator="equal">
      <formula>"s"</formula>
    </cfRule>
  </conditionalFormatting>
  <conditionalFormatting sqref="AW13">
    <cfRule type="cellIs" dxfId="2282" priority="2257" operator="equal">
      <formula>"u"</formula>
    </cfRule>
    <cfRule type="cellIs" dxfId="2281" priority="2258" operator="equal">
      <formula>"pm"</formula>
    </cfRule>
    <cfRule type="cellIs" dxfId="2280" priority="2259" operator="equal">
      <formula>"c"</formula>
    </cfRule>
    <cfRule type="cellIs" dxfId="2279" priority="2260" operator="equal">
      <formula>"ca"</formula>
    </cfRule>
    <cfRule type="cellIs" dxfId="2278" priority="2261" operator="equal">
      <formula>"r"</formula>
    </cfRule>
    <cfRule type="cellIs" dxfId="2277" priority="2262" operator="equal">
      <formula>"s"</formula>
    </cfRule>
  </conditionalFormatting>
  <conditionalFormatting sqref="AX13">
    <cfRule type="cellIs" dxfId="2276" priority="2251" operator="equal">
      <formula>"u"</formula>
    </cfRule>
    <cfRule type="cellIs" dxfId="2275" priority="2252" operator="equal">
      <formula>"pm"</formula>
    </cfRule>
    <cfRule type="cellIs" dxfId="2274" priority="2253" operator="equal">
      <formula>"c"</formula>
    </cfRule>
    <cfRule type="cellIs" dxfId="2273" priority="2254" operator="equal">
      <formula>"ca"</formula>
    </cfRule>
    <cfRule type="cellIs" dxfId="2272" priority="2255" operator="equal">
      <formula>"r"</formula>
    </cfRule>
    <cfRule type="cellIs" dxfId="2271" priority="2256" operator="equal">
      <formula>"s"</formula>
    </cfRule>
  </conditionalFormatting>
  <conditionalFormatting sqref="AY13">
    <cfRule type="cellIs" dxfId="2270" priority="2245" operator="equal">
      <formula>"u"</formula>
    </cfRule>
    <cfRule type="cellIs" dxfId="2269" priority="2246" operator="equal">
      <formula>"pm"</formula>
    </cfRule>
    <cfRule type="cellIs" dxfId="2268" priority="2247" operator="equal">
      <formula>"c"</formula>
    </cfRule>
    <cfRule type="cellIs" dxfId="2267" priority="2248" operator="equal">
      <formula>"ca"</formula>
    </cfRule>
    <cfRule type="cellIs" dxfId="2266" priority="2249" operator="equal">
      <formula>"r"</formula>
    </cfRule>
    <cfRule type="cellIs" dxfId="2265" priority="2250" operator="equal">
      <formula>"s"</formula>
    </cfRule>
  </conditionalFormatting>
  <conditionalFormatting sqref="AY13">
    <cfRule type="cellIs" dxfId="2264" priority="2239" operator="equal">
      <formula>"u"</formula>
    </cfRule>
    <cfRule type="cellIs" dxfId="2263" priority="2240" operator="equal">
      <formula>"pm"</formula>
    </cfRule>
    <cfRule type="cellIs" dxfId="2262" priority="2241" operator="equal">
      <formula>"c"</formula>
    </cfRule>
    <cfRule type="cellIs" dxfId="2261" priority="2242" operator="equal">
      <formula>"ca"</formula>
    </cfRule>
    <cfRule type="cellIs" dxfId="2260" priority="2243" operator="equal">
      <formula>"r"</formula>
    </cfRule>
    <cfRule type="cellIs" dxfId="2259" priority="2244" operator="equal">
      <formula>"s"</formula>
    </cfRule>
  </conditionalFormatting>
  <conditionalFormatting sqref="AZ13">
    <cfRule type="cellIs" dxfId="2258" priority="2233" operator="equal">
      <formula>"u"</formula>
    </cfRule>
    <cfRule type="cellIs" dxfId="2257" priority="2234" operator="equal">
      <formula>"pm"</formula>
    </cfRule>
    <cfRule type="cellIs" dxfId="2256" priority="2235" operator="equal">
      <formula>"c"</formula>
    </cfRule>
    <cfRule type="cellIs" dxfId="2255" priority="2236" operator="equal">
      <formula>"ca"</formula>
    </cfRule>
    <cfRule type="cellIs" dxfId="2254" priority="2237" operator="equal">
      <formula>"r"</formula>
    </cfRule>
    <cfRule type="cellIs" dxfId="2253" priority="2238" operator="equal">
      <formula>"s"</formula>
    </cfRule>
  </conditionalFormatting>
  <conditionalFormatting sqref="BA13">
    <cfRule type="cellIs" dxfId="2252" priority="2227" operator="equal">
      <formula>"u"</formula>
    </cfRule>
    <cfRule type="cellIs" dxfId="2251" priority="2228" operator="equal">
      <formula>"pm"</formula>
    </cfRule>
    <cfRule type="cellIs" dxfId="2250" priority="2229" operator="equal">
      <formula>"c"</formula>
    </cfRule>
    <cfRule type="cellIs" dxfId="2249" priority="2230" operator="equal">
      <formula>"ca"</formula>
    </cfRule>
    <cfRule type="cellIs" dxfId="2248" priority="2231" operator="equal">
      <formula>"r"</formula>
    </cfRule>
    <cfRule type="cellIs" dxfId="2247" priority="2232" operator="equal">
      <formula>"s"</formula>
    </cfRule>
  </conditionalFormatting>
  <conditionalFormatting sqref="BR13">
    <cfRule type="cellIs" dxfId="2246" priority="2221" operator="equal">
      <formula>"u"</formula>
    </cfRule>
    <cfRule type="cellIs" dxfId="2245" priority="2222" operator="equal">
      <formula>"pm"</formula>
    </cfRule>
    <cfRule type="cellIs" dxfId="2244" priority="2223" operator="equal">
      <formula>"c"</formula>
    </cfRule>
    <cfRule type="cellIs" dxfId="2243" priority="2224" operator="equal">
      <formula>"ca"</formula>
    </cfRule>
    <cfRule type="cellIs" dxfId="2242" priority="2225" operator="equal">
      <formula>"r"</formula>
    </cfRule>
    <cfRule type="cellIs" dxfId="2241" priority="2226" operator="equal">
      <formula>"s"</formula>
    </cfRule>
  </conditionalFormatting>
  <conditionalFormatting sqref="BI14">
    <cfRule type="cellIs" dxfId="2240" priority="2215" operator="equal">
      <formula>"u"</formula>
    </cfRule>
    <cfRule type="cellIs" dxfId="2239" priority="2216" operator="equal">
      <formula>"pm"</formula>
    </cfRule>
    <cfRule type="cellIs" dxfId="2238" priority="2217" operator="equal">
      <formula>"c"</formula>
    </cfRule>
    <cfRule type="cellIs" dxfId="2237" priority="2218" operator="equal">
      <formula>"ca"</formula>
    </cfRule>
    <cfRule type="cellIs" dxfId="2236" priority="2219" operator="equal">
      <formula>"r"</formula>
    </cfRule>
    <cfRule type="cellIs" dxfId="2235" priority="2220" operator="equal">
      <formula>"s"</formula>
    </cfRule>
  </conditionalFormatting>
  <conditionalFormatting sqref="BI14:BK14">
    <cfRule type="cellIs" dxfId="2234" priority="2209" operator="equal">
      <formula>"u"</formula>
    </cfRule>
    <cfRule type="cellIs" dxfId="2233" priority="2210" operator="equal">
      <formula>"pm"</formula>
    </cfRule>
    <cfRule type="cellIs" dxfId="2232" priority="2211" operator="equal">
      <formula>"c"</formula>
    </cfRule>
    <cfRule type="cellIs" dxfId="2231" priority="2212" operator="equal">
      <formula>"ca"</formula>
    </cfRule>
    <cfRule type="cellIs" dxfId="2230" priority="2213" operator="equal">
      <formula>"r"</formula>
    </cfRule>
    <cfRule type="cellIs" dxfId="2229" priority="2214" operator="equal">
      <formula>"s"</formula>
    </cfRule>
  </conditionalFormatting>
  <conditionalFormatting sqref="BK14">
    <cfRule type="cellIs" dxfId="2228" priority="2203" operator="equal">
      <formula>"u"</formula>
    </cfRule>
    <cfRule type="cellIs" dxfId="2227" priority="2204" operator="equal">
      <formula>"pm"</formula>
    </cfRule>
    <cfRule type="cellIs" dxfId="2226" priority="2205" operator="equal">
      <formula>"c"</formula>
    </cfRule>
    <cfRule type="cellIs" dxfId="2225" priority="2206" operator="equal">
      <formula>"ca"</formula>
    </cfRule>
    <cfRule type="cellIs" dxfId="2224" priority="2207" operator="equal">
      <formula>"r"</formula>
    </cfRule>
    <cfRule type="cellIs" dxfId="2223" priority="2208" operator="equal">
      <formula>"s"</formula>
    </cfRule>
  </conditionalFormatting>
  <conditionalFormatting sqref="BL14">
    <cfRule type="cellIs" dxfId="2222" priority="2197" operator="equal">
      <formula>"u"</formula>
    </cfRule>
    <cfRule type="cellIs" dxfId="2221" priority="2198" operator="equal">
      <formula>"pm"</formula>
    </cfRule>
    <cfRule type="cellIs" dxfId="2220" priority="2199" operator="equal">
      <formula>"c"</formula>
    </cfRule>
    <cfRule type="cellIs" dxfId="2219" priority="2200" operator="equal">
      <formula>"ca"</formula>
    </cfRule>
    <cfRule type="cellIs" dxfId="2218" priority="2201" operator="equal">
      <formula>"r"</formula>
    </cfRule>
    <cfRule type="cellIs" dxfId="2217" priority="2202" operator="equal">
      <formula>"s"</formula>
    </cfRule>
  </conditionalFormatting>
  <conditionalFormatting sqref="BM14">
    <cfRule type="cellIs" dxfId="2216" priority="2191" operator="equal">
      <formula>"u"</formula>
    </cfRule>
    <cfRule type="cellIs" dxfId="2215" priority="2192" operator="equal">
      <formula>"pm"</formula>
    </cfRule>
    <cfRule type="cellIs" dxfId="2214" priority="2193" operator="equal">
      <formula>"c"</formula>
    </cfRule>
    <cfRule type="cellIs" dxfId="2213" priority="2194" operator="equal">
      <formula>"ca"</formula>
    </cfRule>
    <cfRule type="cellIs" dxfId="2212" priority="2195" operator="equal">
      <formula>"r"</formula>
    </cfRule>
    <cfRule type="cellIs" dxfId="2211" priority="2196" operator="equal">
      <formula>"s"</formula>
    </cfRule>
  </conditionalFormatting>
  <conditionalFormatting sqref="BM14">
    <cfRule type="cellIs" dxfId="2210" priority="2185" operator="equal">
      <formula>"u"</formula>
    </cfRule>
    <cfRule type="cellIs" dxfId="2209" priority="2186" operator="equal">
      <formula>"pm"</formula>
    </cfRule>
    <cfRule type="cellIs" dxfId="2208" priority="2187" operator="equal">
      <formula>"c"</formula>
    </cfRule>
    <cfRule type="cellIs" dxfId="2207" priority="2188" operator="equal">
      <formula>"ca"</formula>
    </cfRule>
    <cfRule type="cellIs" dxfId="2206" priority="2189" operator="equal">
      <formula>"r"</formula>
    </cfRule>
    <cfRule type="cellIs" dxfId="2205" priority="2190" operator="equal">
      <formula>"s"</formula>
    </cfRule>
  </conditionalFormatting>
  <conditionalFormatting sqref="BN14">
    <cfRule type="cellIs" dxfId="2204" priority="2179" operator="equal">
      <formula>"u"</formula>
    </cfRule>
    <cfRule type="cellIs" dxfId="2203" priority="2180" operator="equal">
      <formula>"pm"</formula>
    </cfRule>
    <cfRule type="cellIs" dxfId="2202" priority="2181" operator="equal">
      <formula>"c"</formula>
    </cfRule>
    <cfRule type="cellIs" dxfId="2201" priority="2182" operator="equal">
      <formula>"ca"</formula>
    </cfRule>
    <cfRule type="cellIs" dxfId="2200" priority="2183" operator="equal">
      <formula>"r"</formula>
    </cfRule>
    <cfRule type="cellIs" dxfId="2199" priority="2184" operator="equal">
      <formula>"s"</formula>
    </cfRule>
  </conditionalFormatting>
  <conditionalFormatting sqref="BW14:BY14">
    <cfRule type="cellIs" dxfId="2198" priority="2173" operator="equal">
      <formula>"u"</formula>
    </cfRule>
    <cfRule type="cellIs" dxfId="2197" priority="2174" operator="equal">
      <formula>"pm"</formula>
    </cfRule>
    <cfRule type="cellIs" dxfId="2196" priority="2175" operator="equal">
      <formula>"c"</formula>
    </cfRule>
    <cfRule type="cellIs" dxfId="2195" priority="2176" operator="equal">
      <formula>"ca"</formula>
    </cfRule>
    <cfRule type="cellIs" dxfId="2194" priority="2177" operator="equal">
      <formula>"r"</formula>
    </cfRule>
    <cfRule type="cellIs" dxfId="2193" priority="2178" operator="equal">
      <formula>"s"</formula>
    </cfRule>
  </conditionalFormatting>
  <conditionalFormatting sqref="BZ14:CC14">
    <cfRule type="cellIs" dxfId="2192" priority="2167" operator="equal">
      <formula>"u"</formula>
    </cfRule>
    <cfRule type="cellIs" dxfId="2191" priority="2168" operator="equal">
      <formula>"pm"</formula>
    </cfRule>
    <cfRule type="cellIs" dxfId="2190" priority="2169" operator="equal">
      <formula>"c"</formula>
    </cfRule>
    <cfRule type="cellIs" dxfId="2189" priority="2170" operator="equal">
      <formula>"ca"</formula>
    </cfRule>
    <cfRule type="cellIs" dxfId="2188" priority="2171" operator="equal">
      <formula>"r"</formula>
    </cfRule>
    <cfRule type="cellIs" dxfId="2187" priority="2172" operator="equal">
      <formula>"s"</formula>
    </cfRule>
  </conditionalFormatting>
  <conditionalFormatting sqref="BT14:BU14">
    <cfRule type="cellIs" dxfId="2186" priority="2161" operator="equal">
      <formula>"u"</formula>
    </cfRule>
    <cfRule type="cellIs" dxfId="2185" priority="2162" operator="equal">
      <formula>"pm"</formula>
    </cfRule>
    <cfRule type="cellIs" dxfId="2184" priority="2163" operator="equal">
      <formula>"c"</formula>
    </cfRule>
    <cfRule type="cellIs" dxfId="2183" priority="2164" operator="equal">
      <formula>"ca"</formula>
    </cfRule>
    <cfRule type="cellIs" dxfId="2182" priority="2165" operator="equal">
      <formula>"r"</formula>
    </cfRule>
    <cfRule type="cellIs" dxfId="2181" priority="2166" operator="equal">
      <formula>"s"</formula>
    </cfRule>
  </conditionalFormatting>
  <conditionalFormatting sqref="BV14">
    <cfRule type="cellIs" dxfId="2180" priority="2155" operator="equal">
      <formula>"u"</formula>
    </cfRule>
    <cfRule type="cellIs" dxfId="2179" priority="2156" operator="equal">
      <formula>"pm"</formula>
    </cfRule>
    <cfRule type="cellIs" dxfId="2178" priority="2157" operator="equal">
      <formula>"c"</formula>
    </cfRule>
    <cfRule type="cellIs" dxfId="2177" priority="2158" operator="equal">
      <formula>"ca"</formula>
    </cfRule>
    <cfRule type="cellIs" dxfId="2176" priority="2159" operator="equal">
      <formula>"r"</formula>
    </cfRule>
    <cfRule type="cellIs" dxfId="2175" priority="2160" operator="equal">
      <formula>"s"</formula>
    </cfRule>
  </conditionalFormatting>
  <conditionalFormatting sqref="CD14:CE14">
    <cfRule type="cellIs" dxfId="2174" priority="2149" operator="equal">
      <formula>"u"</formula>
    </cfRule>
    <cfRule type="cellIs" dxfId="2173" priority="2150" operator="equal">
      <formula>"pm"</formula>
    </cfRule>
    <cfRule type="cellIs" dxfId="2172" priority="2151" operator="equal">
      <formula>"c"</formula>
    </cfRule>
    <cfRule type="cellIs" dxfId="2171" priority="2152" operator="equal">
      <formula>"ca"</formula>
    </cfRule>
    <cfRule type="cellIs" dxfId="2170" priority="2153" operator="equal">
      <formula>"r"</formula>
    </cfRule>
    <cfRule type="cellIs" dxfId="2169" priority="2154" operator="equal">
      <formula>"s"</formula>
    </cfRule>
  </conditionalFormatting>
  <conditionalFormatting sqref="CI14">
    <cfRule type="cellIs" dxfId="2168" priority="2143" operator="equal">
      <formula>"u"</formula>
    </cfRule>
    <cfRule type="cellIs" dxfId="2167" priority="2144" operator="equal">
      <formula>"pm"</formula>
    </cfRule>
    <cfRule type="cellIs" dxfId="2166" priority="2145" operator="equal">
      <formula>"c"</formula>
    </cfRule>
    <cfRule type="cellIs" dxfId="2165" priority="2146" operator="equal">
      <formula>"ca"</formula>
    </cfRule>
    <cfRule type="cellIs" dxfId="2164" priority="2147" operator="equal">
      <formula>"r"</formula>
    </cfRule>
    <cfRule type="cellIs" dxfId="2163" priority="2148" operator="equal">
      <formula>"s"</formula>
    </cfRule>
  </conditionalFormatting>
  <conditionalFormatting sqref="CF14:CG14">
    <cfRule type="cellIs" dxfId="2162" priority="2137" operator="equal">
      <formula>"u"</formula>
    </cfRule>
    <cfRule type="cellIs" dxfId="2161" priority="2138" operator="equal">
      <formula>"pm"</formula>
    </cfRule>
    <cfRule type="cellIs" dxfId="2160" priority="2139" operator="equal">
      <formula>"c"</formula>
    </cfRule>
    <cfRule type="cellIs" dxfId="2159" priority="2140" operator="equal">
      <formula>"ca"</formula>
    </cfRule>
    <cfRule type="cellIs" dxfId="2158" priority="2141" operator="equal">
      <formula>"r"</formula>
    </cfRule>
    <cfRule type="cellIs" dxfId="2157" priority="2142" operator="equal">
      <formula>"s"</formula>
    </cfRule>
  </conditionalFormatting>
  <conditionalFormatting sqref="CH14">
    <cfRule type="cellIs" dxfId="2156" priority="2131" operator="equal">
      <formula>"u"</formula>
    </cfRule>
    <cfRule type="cellIs" dxfId="2155" priority="2132" operator="equal">
      <formula>"pm"</formula>
    </cfRule>
    <cfRule type="cellIs" dxfId="2154" priority="2133" operator="equal">
      <formula>"c"</formula>
    </cfRule>
    <cfRule type="cellIs" dxfId="2153" priority="2134" operator="equal">
      <formula>"ca"</formula>
    </cfRule>
    <cfRule type="cellIs" dxfId="2152" priority="2135" operator="equal">
      <formula>"r"</formula>
    </cfRule>
    <cfRule type="cellIs" dxfId="2151" priority="2136" operator="equal">
      <formula>"s"</formula>
    </cfRule>
  </conditionalFormatting>
  <conditionalFormatting sqref="BO14">
    <cfRule type="cellIs" dxfId="2150" priority="2125" operator="equal">
      <formula>"u"</formula>
    </cfRule>
    <cfRule type="cellIs" dxfId="2149" priority="2126" operator="equal">
      <formula>"pm"</formula>
    </cfRule>
    <cfRule type="cellIs" dxfId="2148" priority="2127" operator="equal">
      <formula>"c"</formula>
    </cfRule>
    <cfRule type="cellIs" dxfId="2147" priority="2128" operator="equal">
      <formula>"ca"</formula>
    </cfRule>
    <cfRule type="cellIs" dxfId="2146" priority="2129" operator="equal">
      <formula>"r"</formula>
    </cfRule>
    <cfRule type="cellIs" dxfId="2145" priority="2130" operator="equal">
      <formula>"s"</formula>
    </cfRule>
  </conditionalFormatting>
  <conditionalFormatting sqref="BP14">
    <cfRule type="cellIs" dxfId="2144" priority="2119" operator="equal">
      <formula>"u"</formula>
    </cfRule>
    <cfRule type="cellIs" dxfId="2143" priority="2120" operator="equal">
      <formula>"pm"</formula>
    </cfRule>
    <cfRule type="cellIs" dxfId="2142" priority="2121" operator="equal">
      <formula>"c"</formula>
    </cfRule>
    <cfRule type="cellIs" dxfId="2141" priority="2122" operator="equal">
      <formula>"ca"</formula>
    </cfRule>
    <cfRule type="cellIs" dxfId="2140" priority="2123" operator="equal">
      <formula>"r"</formula>
    </cfRule>
    <cfRule type="cellIs" dxfId="2139" priority="2124" operator="equal">
      <formula>"s"</formula>
    </cfRule>
  </conditionalFormatting>
  <conditionalFormatting sqref="BQ14">
    <cfRule type="cellIs" dxfId="2138" priority="2113" operator="equal">
      <formula>"u"</formula>
    </cfRule>
    <cfRule type="cellIs" dxfId="2137" priority="2114" operator="equal">
      <formula>"pm"</formula>
    </cfRule>
    <cfRule type="cellIs" dxfId="2136" priority="2115" operator="equal">
      <formula>"c"</formula>
    </cfRule>
    <cfRule type="cellIs" dxfId="2135" priority="2116" operator="equal">
      <formula>"ca"</formula>
    </cfRule>
    <cfRule type="cellIs" dxfId="2134" priority="2117" operator="equal">
      <formula>"r"</formula>
    </cfRule>
    <cfRule type="cellIs" dxfId="2133" priority="2118" operator="equal">
      <formula>"s"</formula>
    </cfRule>
  </conditionalFormatting>
  <conditionalFormatting sqref="BQ14">
    <cfRule type="cellIs" dxfId="2132" priority="2107" operator="equal">
      <formula>"u"</formula>
    </cfRule>
    <cfRule type="cellIs" dxfId="2131" priority="2108" operator="equal">
      <formula>"pm"</formula>
    </cfRule>
    <cfRule type="cellIs" dxfId="2130" priority="2109" operator="equal">
      <formula>"c"</formula>
    </cfRule>
    <cfRule type="cellIs" dxfId="2129" priority="2110" operator="equal">
      <formula>"ca"</formula>
    </cfRule>
    <cfRule type="cellIs" dxfId="2128" priority="2111" operator="equal">
      <formula>"r"</formula>
    </cfRule>
    <cfRule type="cellIs" dxfId="2127" priority="2112" operator="equal">
      <formula>"s"</formula>
    </cfRule>
  </conditionalFormatting>
  <conditionalFormatting sqref="BR14">
    <cfRule type="cellIs" dxfId="2126" priority="2101" operator="equal">
      <formula>"u"</formula>
    </cfRule>
    <cfRule type="cellIs" dxfId="2125" priority="2102" operator="equal">
      <formula>"pm"</formula>
    </cfRule>
    <cfRule type="cellIs" dxfId="2124" priority="2103" operator="equal">
      <formula>"c"</formula>
    </cfRule>
    <cfRule type="cellIs" dxfId="2123" priority="2104" operator="equal">
      <formula>"ca"</formula>
    </cfRule>
    <cfRule type="cellIs" dxfId="2122" priority="2105" operator="equal">
      <formula>"r"</formula>
    </cfRule>
    <cfRule type="cellIs" dxfId="2121" priority="2106" operator="equal">
      <formula>"s"</formula>
    </cfRule>
  </conditionalFormatting>
  <conditionalFormatting sqref="BS14">
    <cfRule type="cellIs" dxfId="2120" priority="2095" operator="equal">
      <formula>"u"</formula>
    </cfRule>
    <cfRule type="cellIs" dxfId="2119" priority="2096" operator="equal">
      <formula>"pm"</formula>
    </cfRule>
    <cfRule type="cellIs" dxfId="2118" priority="2097" operator="equal">
      <formula>"c"</formula>
    </cfRule>
    <cfRule type="cellIs" dxfId="2117" priority="2098" operator="equal">
      <formula>"ca"</formula>
    </cfRule>
    <cfRule type="cellIs" dxfId="2116" priority="2099" operator="equal">
      <formula>"r"</formula>
    </cfRule>
    <cfRule type="cellIs" dxfId="2115" priority="2100" operator="equal">
      <formula>"s"</formula>
    </cfRule>
  </conditionalFormatting>
  <conditionalFormatting sqref="CJ14:CK14">
    <cfRule type="cellIs" dxfId="2114" priority="2089" operator="equal">
      <formula>"u"</formula>
    </cfRule>
    <cfRule type="cellIs" dxfId="2113" priority="2090" operator="equal">
      <formula>"pm"</formula>
    </cfRule>
    <cfRule type="cellIs" dxfId="2112" priority="2091" operator="equal">
      <formula>"c"</formula>
    </cfRule>
    <cfRule type="cellIs" dxfId="2111" priority="2092" operator="equal">
      <formula>"ca"</formula>
    </cfRule>
    <cfRule type="cellIs" dxfId="2110" priority="2093" operator="equal">
      <formula>"r"</formula>
    </cfRule>
    <cfRule type="cellIs" dxfId="2109" priority="2094" operator="equal">
      <formula>"s"</formula>
    </cfRule>
  </conditionalFormatting>
  <conditionalFormatting sqref="CL14:CO14">
    <cfRule type="cellIs" dxfId="2108" priority="2083" operator="equal">
      <formula>"u"</formula>
    </cfRule>
    <cfRule type="cellIs" dxfId="2107" priority="2084" operator="equal">
      <formula>"pm"</formula>
    </cfRule>
    <cfRule type="cellIs" dxfId="2106" priority="2085" operator="equal">
      <formula>"c"</formula>
    </cfRule>
    <cfRule type="cellIs" dxfId="2105" priority="2086" operator="equal">
      <formula>"ca"</formula>
    </cfRule>
    <cfRule type="cellIs" dxfId="2104" priority="2087" operator="equal">
      <formula>"r"</formula>
    </cfRule>
    <cfRule type="cellIs" dxfId="2103" priority="2088" operator="equal">
      <formula>"s"</formula>
    </cfRule>
  </conditionalFormatting>
  <conditionalFormatting sqref="CR14:CT14">
    <cfRule type="cellIs" dxfId="2102" priority="2077" operator="equal">
      <formula>"u"</formula>
    </cfRule>
    <cfRule type="cellIs" dxfId="2101" priority="2078" operator="equal">
      <formula>"pm"</formula>
    </cfRule>
    <cfRule type="cellIs" dxfId="2100" priority="2079" operator="equal">
      <formula>"c"</formula>
    </cfRule>
    <cfRule type="cellIs" dxfId="2099" priority="2080" operator="equal">
      <formula>"ca"</formula>
    </cfRule>
    <cfRule type="cellIs" dxfId="2098" priority="2081" operator="equal">
      <formula>"r"</formula>
    </cfRule>
    <cfRule type="cellIs" dxfId="2097" priority="2082" operator="equal">
      <formula>"s"</formula>
    </cfRule>
  </conditionalFormatting>
  <conditionalFormatting sqref="CT14:CU14">
    <cfRule type="cellIs" dxfId="2096" priority="2071" operator="equal">
      <formula>"u"</formula>
    </cfRule>
    <cfRule type="cellIs" dxfId="2095" priority="2072" operator="equal">
      <formula>"pm"</formula>
    </cfRule>
    <cfRule type="cellIs" dxfId="2094" priority="2073" operator="equal">
      <formula>"c"</formula>
    </cfRule>
    <cfRule type="cellIs" dxfId="2093" priority="2074" operator="equal">
      <formula>"ca"</formula>
    </cfRule>
    <cfRule type="cellIs" dxfId="2092" priority="2075" operator="equal">
      <formula>"r"</formula>
    </cfRule>
    <cfRule type="cellIs" dxfId="2091" priority="2076" operator="equal">
      <formula>"s"</formula>
    </cfRule>
  </conditionalFormatting>
  <conditionalFormatting sqref="CP14:CQ14">
    <cfRule type="cellIs" dxfId="2090" priority="2065" operator="equal">
      <formula>"u"</formula>
    </cfRule>
    <cfRule type="cellIs" dxfId="2089" priority="2066" operator="equal">
      <formula>"pm"</formula>
    </cfRule>
    <cfRule type="cellIs" dxfId="2088" priority="2067" operator="equal">
      <formula>"c"</formula>
    </cfRule>
    <cfRule type="cellIs" dxfId="2087" priority="2068" operator="equal">
      <formula>"ca"</formula>
    </cfRule>
    <cfRule type="cellIs" dxfId="2086" priority="2069" operator="equal">
      <formula>"r"</formula>
    </cfRule>
    <cfRule type="cellIs" dxfId="2085" priority="2070" operator="equal">
      <formula>"s"</formula>
    </cfRule>
  </conditionalFormatting>
  <conditionalFormatting sqref="CV14:CW14">
    <cfRule type="cellIs" dxfId="2084" priority="2059" operator="equal">
      <formula>"u"</formula>
    </cfRule>
    <cfRule type="cellIs" dxfId="2083" priority="2060" operator="equal">
      <formula>"pm"</formula>
    </cfRule>
    <cfRule type="cellIs" dxfId="2082" priority="2061" operator="equal">
      <formula>"c"</formula>
    </cfRule>
    <cfRule type="cellIs" dxfId="2081" priority="2062" operator="equal">
      <formula>"ca"</formula>
    </cfRule>
    <cfRule type="cellIs" dxfId="2080" priority="2063" operator="equal">
      <formula>"r"</formula>
    </cfRule>
    <cfRule type="cellIs" dxfId="2079" priority="2064" operator="equal">
      <formula>"s"</formula>
    </cfRule>
  </conditionalFormatting>
  <conditionalFormatting sqref="CX14">
    <cfRule type="cellIs" dxfId="2078" priority="2053" operator="equal">
      <formula>"u"</formula>
    </cfRule>
    <cfRule type="cellIs" dxfId="2077" priority="2054" operator="equal">
      <formula>"pm"</formula>
    </cfRule>
    <cfRule type="cellIs" dxfId="2076" priority="2055" operator="equal">
      <formula>"c"</formula>
    </cfRule>
    <cfRule type="cellIs" dxfId="2075" priority="2056" operator="equal">
      <formula>"ca"</formula>
    </cfRule>
    <cfRule type="cellIs" dxfId="2074" priority="2057" operator="equal">
      <formula>"r"</formula>
    </cfRule>
    <cfRule type="cellIs" dxfId="2073" priority="2058" operator="equal">
      <formula>"s"</formula>
    </cfRule>
  </conditionalFormatting>
  <conditionalFormatting sqref="BJ14:BK14">
    <cfRule type="cellIs" dxfId="2072" priority="2047" operator="equal">
      <formula>"u"</formula>
    </cfRule>
    <cfRule type="cellIs" dxfId="2071" priority="2048" operator="equal">
      <formula>"pm"</formula>
    </cfRule>
    <cfRule type="cellIs" dxfId="2070" priority="2049" operator="equal">
      <formula>"c"</formula>
    </cfRule>
    <cfRule type="cellIs" dxfId="2069" priority="2050" operator="equal">
      <formula>"ca"</formula>
    </cfRule>
    <cfRule type="cellIs" dxfId="2068" priority="2051" operator="equal">
      <formula>"r"</formula>
    </cfRule>
    <cfRule type="cellIs" dxfId="2067" priority="2052" operator="equal">
      <formula>"s"</formula>
    </cfRule>
  </conditionalFormatting>
  <conditionalFormatting sqref="BL14:BM14">
    <cfRule type="cellIs" dxfId="2066" priority="2041" operator="equal">
      <formula>"u"</formula>
    </cfRule>
    <cfRule type="cellIs" dxfId="2065" priority="2042" operator="equal">
      <formula>"pm"</formula>
    </cfRule>
    <cfRule type="cellIs" dxfId="2064" priority="2043" operator="equal">
      <formula>"c"</formula>
    </cfRule>
    <cfRule type="cellIs" dxfId="2063" priority="2044" operator="equal">
      <formula>"ca"</formula>
    </cfRule>
    <cfRule type="cellIs" dxfId="2062" priority="2045" operator="equal">
      <formula>"r"</formula>
    </cfRule>
    <cfRule type="cellIs" dxfId="2061" priority="2046" operator="equal">
      <formula>"s"</formula>
    </cfRule>
  </conditionalFormatting>
  <conditionalFormatting sqref="BN14:BO14">
    <cfRule type="cellIs" dxfId="2060" priority="2035" operator="equal">
      <formula>"u"</formula>
    </cfRule>
    <cfRule type="cellIs" dxfId="2059" priority="2036" operator="equal">
      <formula>"pm"</formula>
    </cfRule>
    <cfRule type="cellIs" dxfId="2058" priority="2037" operator="equal">
      <formula>"c"</formula>
    </cfRule>
    <cfRule type="cellIs" dxfId="2057" priority="2038" operator="equal">
      <formula>"ca"</formula>
    </cfRule>
    <cfRule type="cellIs" dxfId="2056" priority="2039" operator="equal">
      <formula>"r"</formula>
    </cfRule>
    <cfRule type="cellIs" dxfId="2055" priority="2040" operator="equal">
      <formula>"s"</formula>
    </cfRule>
  </conditionalFormatting>
  <conditionalFormatting sqref="BI14:BQ14">
    <cfRule type="cellIs" dxfId="2054" priority="2029" operator="equal">
      <formula>"u"</formula>
    </cfRule>
    <cfRule type="cellIs" dxfId="2053" priority="2030" operator="equal">
      <formula>"pm"</formula>
    </cfRule>
    <cfRule type="cellIs" dxfId="2052" priority="2031" operator="equal">
      <formula>"c"</formula>
    </cfRule>
    <cfRule type="cellIs" dxfId="2051" priority="2032" operator="equal">
      <formula>"ca"</formula>
    </cfRule>
    <cfRule type="cellIs" dxfId="2050" priority="2033" operator="equal">
      <formula>"r"</formula>
    </cfRule>
    <cfRule type="cellIs" dxfId="2049" priority="2034" operator="equal">
      <formula>"s"</formula>
    </cfRule>
  </conditionalFormatting>
  <conditionalFormatting sqref="BQ14">
    <cfRule type="cellIs" dxfId="2048" priority="2023" operator="equal">
      <formula>"u"</formula>
    </cfRule>
    <cfRule type="cellIs" dxfId="2047" priority="2024" operator="equal">
      <formula>"pm"</formula>
    </cfRule>
    <cfRule type="cellIs" dxfId="2046" priority="2025" operator="equal">
      <formula>"c"</formula>
    </cfRule>
    <cfRule type="cellIs" dxfId="2045" priority="2026" operator="equal">
      <formula>"ca"</formula>
    </cfRule>
    <cfRule type="cellIs" dxfId="2044" priority="2027" operator="equal">
      <formula>"r"</formula>
    </cfRule>
    <cfRule type="cellIs" dxfId="2043" priority="2028" operator="equal">
      <formula>"s"</formula>
    </cfRule>
  </conditionalFormatting>
  <conditionalFormatting sqref="BJ14">
    <cfRule type="cellIs" dxfId="2042" priority="2017" operator="equal">
      <formula>"u"</formula>
    </cfRule>
    <cfRule type="cellIs" dxfId="2041" priority="2018" operator="equal">
      <formula>"pm"</formula>
    </cfRule>
    <cfRule type="cellIs" dxfId="2040" priority="2019" operator="equal">
      <formula>"c"</formula>
    </cfRule>
    <cfRule type="cellIs" dxfId="2039" priority="2020" operator="equal">
      <formula>"ca"</formula>
    </cfRule>
    <cfRule type="cellIs" dxfId="2038" priority="2021" operator="equal">
      <formula>"r"</formula>
    </cfRule>
    <cfRule type="cellIs" dxfId="2037" priority="2022" operator="equal">
      <formula>"s"</formula>
    </cfRule>
  </conditionalFormatting>
  <conditionalFormatting sqref="BK14:BL14">
    <cfRule type="cellIs" dxfId="2036" priority="2011" operator="equal">
      <formula>"u"</formula>
    </cfRule>
    <cfRule type="cellIs" dxfId="2035" priority="2012" operator="equal">
      <formula>"pm"</formula>
    </cfRule>
    <cfRule type="cellIs" dxfId="2034" priority="2013" operator="equal">
      <formula>"c"</formula>
    </cfRule>
    <cfRule type="cellIs" dxfId="2033" priority="2014" operator="equal">
      <formula>"ca"</formula>
    </cfRule>
    <cfRule type="cellIs" dxfId="2032" priority="2015" operator="equal">
      <formula>"r"</formula>
    </cfRule>
    <cfRule type="cellIs" dxfId="2031" priority="2016" operator="equal">
      <formula>"s"</formula>
    </cfRule>
  </conditionalFormatting>
  <conditionalFormatting sqref="BR14">
    <cfRule type="cellIs" dxfId="2030" priority="2005" operator="equal">
      <formula>"u"</formula>
    </cfRule>
    <cfRule type="cellIs" dxfId="2029" priority="2006" operator="equal">
      <formula>"pm"</formula>
    </cfRule>
    <cfRule type="cellIs" dxfId="2028" priority="2007" operator="equal">
      <formula>"c"</formula>
    </cfRule>
    <cfRule type="cellIs" dxfId="2027" priority="2008" operator="equal">
      <formula>"ca"</formula>
    </cfRule>
    <cfRule type="cellIs" dxfId="2026" priority="2009" operator="equal">
      <formula>"r"</formula>
    </cfRule>
    <cfRule type="cellIs" dxfId="2025" priority="2010" operator="equal">
      <formula>"s"</formula>
    </cfRule>
  </conditionalFormatting>
  <conditionalFormatting sqref="BS14">
    <cfRule type="cellIs" dxfId="2024" priority="1999" operator="equal">
      <formula>"u"</formula>
    </cfRule>
    <cfRule type="cellIs" dxfId="2023" priority="2000" operator="equal">
      <formula>"pm"</formula>
    </cfRule>
    <cfRule type="cellIs" dxfId="2022" priority="2001" operator="equal">
      <formula>"c"</formula>
    </cfRule>
    <cfRule type="cellIs" dxfId="2021" priority="2002" operator="equal">
      <formula>"ca"</formula>
    </cfRule>
    <cfRule type="cellIs" dxfId="2020" priority="2003" operator="equal">
      <formula>"r"</formula>
    </cfRule>
    <cfRule type="cellIs" dxfId="2019" priority="2004" operator="equal">
      <formula>"s"</formula>
    </cfRule>
  </conditionalFormatting>
  <conditionalFormatting sqref="BS14">
    <cfRule type="cellIs" dxfId="2018" priority="1993" operator="equal">
      <formula>"u"</formula>
    </cfRule>
    <cfRule type="cellIs" dxfId="2017" priority="1994" operator="equal">
      <formula>"pm"</formula>
    </cfRule>
    <cfRule type="cellIs" dxfId="2016" priority="1995" operator="equal">
      <formula>"c"</formula>
    </cfRule>
    <cfRule type="cellIs" dxfId="2015" priority="1996" operator="equal">
      <formula>"ca"</formula>
    </cfRule>
    <cfRule type="cellIs" dxfId="2014" priority="1997" operator="equal">
      <formula>"r"</formula>
    </cfRule>
    <cfRule type="cellIs" dxfId="2013" priority="1998" operator="equal">
      <formula>"s"</formula>
    </cfRule>
  </conditionalFormatting>
  <conditionalFormatting sqref="BT14">
    <cfRule type="cellIs" dxfId="2012" priority="1987" operator="equal">
      <formula>"u"</formula>
    </cfRule>
    <cfRule type="cellIs" dxfId="2011" priority="1988" operator="equal">
      <formula>"pm"</formula>
    </cfRule>
    <cfRule type="cellIs" dxfId="2010" priority="1989" operator="equal">
      <formula>"c"</formula>
    </cfRule>
    <cfRule type="cellIs" dxfId="2009" priority="1990" operator="equal">
      <formula>"ca"</formula>
    </cfRule>
    <cfRule type="cellIs" dxfId="2008" priority="1991" operator="equal">
      <formula>"r"</formula>
    </cfRule>
    <cfRule type="cellIs" dxfId="2007" priority="1992" operator="equal">
      <formula>"s"</formula>
    </cfRule>
  </conditionalFormatting>
  <conditionalFormatting sqref="CC14:CE14">
    <cfRule type="cellIs" dxfId="2006" priority="1981" operator="equal">
      <formula>"u"</formula>
    </cfRule>
    <cfRule type="cellIs" dxfId="2005" priority="1982" operator="equal">
      <formula>"pm"</formula>
    </cfRule>
    <cfRule type="cellIs" dxfId="2004" priority="1983" operator="equal">
      <formula>"c"</formula>
    </cfRule>
    <cfRule type="cellIs" dxfId="2003" priority="1984" operator="equal">
      <formula>"ca"</formula>
    </cfRule>
    <cfRule type="cellIs" dxfId="2002" priority="1985" operator="equal">
      <formula>"r"</formula>
    </cfRule>
    <cfRule type="cellIs" dxfId="2001" priority="1986" operator="equal">
      <formula>"s"</formula>
    </cfRule>
  </conditionalFormatting>
  <conditionalFormatting sqref="CF14:CI14">
    <cfRule type="cellIs" dxfId="2000" priority="1975" operator="equal">
      <formula>"u"</formula>
    </cfRule>
    <cfRule type="cellIs" dxfId="1999" priority="1976" operator="equal">
      <formula>"pm"</formula>
    </cfRule>
    <cfRule type="cellIs" dxfId="1998" priority="1977" operator="equal">
      <formula>"c"</formula>
    </cfRule>
    <cfRule type="cellIs" dxfId="1997" priority="1978" operator="equal">
      <formula>"ca"</formula>
    </cfRule>
    <cfRule type="cellIs" dxfId="1996" priority="1979" operator="equal">
      <formula>"r"</formula>
    </cfRule>
    <cfRule type="cellIs" dxfId="1995" priority="1980" operator="equal">
      <formula>"s"</formula>
    </cfRule>
  </conditionalFormatting>
  <conditionalFormatting sqref="BZ14:CA14">
    <cfRule type="cellIs" dxfId="1994" priority="1969" operator="equal">
      <formula>"u"</formula>
    </cfRule>
    <cfRule type="cellIs" dxfId="1993" priority="1970" operator="equal">
      <formula>"pm"</formula>
    </cfRule>
    <cfRule type="cellIs" dxfId="1992" priority="1971" operator="equal">
      <formula>"c"</formula>
    </cfRule>
    <cfRule type="cellIs" dxfId="1991" priority="1972" operator="equal">
      <formula>"ca"</formula>
    </cfRule>
    <cfRule type="cellIs" dxfId="1990" priority="1973" operator="equal">
      <formula>"r"</formula>
    </cfRule>
    <cfRule type="cellIs" dxfId="1989" priority="1974" operator="equal">
      <formula>"s"</formula>
    </cfRule>
  </conditionalFormatting>
  <conditionalFormatting sqref="CB14">
    <cfRule type="cellIs" dxfId="1988" priority="1963" operator="equal">
      <formula>"u"</formula>
    </cfRule>
    <cfRule type="cellIs" dxfId="1987" priority="1964" operator="equal">
      <formula>"pm"</formula>
    </cfRule>
    <cfRule type="cellIs" dxfId="1986" priority="1965" operator="equal">
      <formula>"c"</formula>
    </cfRule>
    <cfRule type="cellIs" dxfId="1985" priority="1966" operator="equal">
      <formula>"ca"</formula>
    </cfRule>
    <cfRule type="cellIs" dxfId="1984" priority="1967" operator="equal">
      <formula>"r"</formula>
    </cfRule>
    <cfRule type="cellIs" dxfId="1983" priority="1968" operator="equal">
      <formula>"s"</formula>
    </cfRule>
  </conditionalFormatting>
  <conditionalFormatting sqref="CJ14:CK14">
    <cfRule type="cellIs" dxfId="1982" priority="1957" operator="equal">
      <formula>"u"</formula>
    </cfRule>
    <cfRule type="cellIs" dxfId="1981" priority="1958" operator="equal">
      <formula>"pm"</formula>
    </cfRule>
    <cfRule type="cellIs" dxfId="1980" priority="1959" operator="equal">
      <formula>"c"</formula>
    </cfRule>
    <cfRule type="cellIs" dxfId="1979" priority="1960" operator="equal">
      <formula>"ca"</formula>
    </cfRule>
    <cfRule type="cellIs" dxfId="1978" priority="1961" operator="equal">
      <formula>"r"</formula>
    </cfRule>
    <cfRule type="cellIs" dxfId="1977" priority="1962" operator="equal">
      <formula>"s"</formula>
    </cfRule>
  </conditionalFormatting>
  <conditionalFormatting sqref="CO14">
    <cfRule type="cellIs" dxfId="1976" priority="1951" operator="equal">
      <formula>"u"</formula>
    </cfRule>
    <cfRule type="cellIs" dxfId="1975" priority="1952" operator="equal">
      <formula>"pm"</formula>
    </cfRule>
    <cfRule type="cellIs" dxfId="1974" priority="1953" operator="equal">
      <formula>"c"</formula>
    </cfRule>
    <cfRule type="cellIs" dxfId="1973" priority="1954" operator="equal">
      <formula>"ca"</formula>
    </cfRule>
    <cfRule type="cellIs" dxfId="1972" priority="1955" operator="equal">
      <formula>"r"</formula>
    </cfRule>
    <cfRule type="cellIs" dxfId="1971" priority="1956" operator="equal">
      <formula>"s"</formula>
    </cfRule>
  </conditionalFormatting>
  <conditionalFormatting sqref="CL14:CM14">
    <cfRule type="cellIs" dxfId="1970" priority="1945" operator="equal">
      <formula>"u"</formula>
    </cfRule>
    <cfRule type="cellIs" dxfId="1969" priority="1946" operator="equal">
      <formula>"pm"</formula>
    </cfRule>
    <cfRule type="cellIs" dxfId="1968" priority="1947" operator="equal">
      <formula>"c"</formula>
    </cfRule>
    <cfRule type="cellIs" dxfId="1967" priority="1948" operator="equal">
      <formula>"ca"</formula>
    </cfRule>
    <cfRule type="cellIs" dxfId="1966" priority="1949" operator="equal">
      <formula>"r"</formula>
    </cfRule>
    <cfRule type="cellIs" dxfId="1965" priority="1950" operator="equal">
      <formula>"s"</formula>
    </cfRule>
  </conditionalFormatting>
  <conditionalFormatting sqref="CN14">
    <cfRule type="cellIs" dxfId="1964" priority="1939" operator="equal">
      <formula>"u"</formula>
    </cfRule>
    <cfRule type="cellIs" dxfId="1963" priority="1940" operator="equal">
      <formula>"pm"</formula>
    </cfRule>
    <cfRule type="cellIs" dxfId="1962" priority="1941" operator="equal">
      <formula>"c"</formula>
    </cfRule>
    <cfRule type="cellIs" dxfId="1961" priority="1942" operator="equal">
      <formula>"ca"</formula>
    </cfRule>
    <cfRule type="cellIs" dxfId="1960" priority="1943" operator="equal">
      <formula>"r"</formula>
    </cfRule>
    <cfRule type="cellIs" dxfId="1959" priority="1944" operator="equal">
      <formula>"s"</formula>
    </cfRule>
  </conditionalFormatting>
  <conditionalFormatting sqref="BU14">
    <cfRule type="cellIs" dxfId="1958" priority="1933" operator="equal">
      <formula>"u"</formula>
    </cfRule>
    <cfRule type="cellIs" dxfId="1957" priority="1934" operator="equal">
      <formula>"pm"</formula>
    </cfRule>
    <cfRule type="cellIs" dxfId="1956" priority="1935" operator="equal">
      <formula>"c"</formula>
    </cfRule>
    <cfRule type="cellIs" dxfId="1955" priority="1936" operator="equal">
      <formula>"ca"</formula>
    </cfRule>
    <cfRule type="cellIs" dxfId="1954" priority="1937" operator="equal">
      <formula>"r"</formula>
    </cfRule>
    <cfRule type="cellIs" dxfId="1953" priority="1938" operator="equal">
      <formula>"s"</formula>
    </cfRule>
  </conditionalFormatting>
  <conditionalFormatting sqref="BV14">
    <cfRule type="cellIs" dxfId="1952" priority="1927" operator="equal">
      <formula>"u"</formula>
    </cfRule>
    <cfRule type="cellIs" dxfId="1951" priority="1928" operator="equal">
      <formula>"pm"</formula>
    </cfRule>
    <cfRule type="cellIs" dxfId="1950" priority="1929" operator="equal">
      <formula>"c"</formula>
    </cfRule>
    <cfRule type="cellIs" dxfId="1949" priority="1930" operator="equal">
      <formula>"ca"</formula>
    </cfRule>
    <cfRule type="cellIs" dxfId="1948" priority="1931" operator="equal">
      <formula>"r"</formula>
    </cfRule>
    <cfRule type="cellIs" dxfId="1947" priority="1932" operator="equal">
      <formula>"s"</formula>
    </cfRule>
  </conditionalFormatting>
  <conditionalFormatting sqref="BW14">
    <cfRule type="cellIs" dxfId="1946" priority="1921" operator="equal">
      <formula>"u"</formula>
    </cfRule>
    <cfRule type="cellIs" dxfId="1945" priority="1922" operator="equal">
      <formula>"pm"</formula>
    </cfRule>
    <cfRule type="cellIs" dxfId="1944" priority="1923" operator="equal">
      <formula>"c"</formula>
    </cfRule>
    <cfRule type="cellIs" dxfId="1943" priority="1924" operator="equal">
      <formula>"ca"</formula>
    </cfRule>
    <cfRule type="cellIs" dxfId="1942" priority="1925" operator="equal">
      <formula>"r"</formula>
    </cfRule>
    <cfRule type="cellIs" dxfId="1941" priority="1926" operator="equal">
      <formula>"s"</formula>
    </cfRule>
  </conditionalFormatting>
  <conditionalFormatting sqref="BW14">
    <cfRule type="cellIs" dxfId="1940" priority="1915" operator="equal">
      <formula>"u"</formula>
    </cfRule>
    <cfRule type="cellIs" dxfId="1939" priority="1916" operator="equal">
      <formula>"pm"</formula>
    </cfRule>
    <cfRule type="cellIs" dxfId="1938" priority="1917" operator="equal">
      <formula>"c"</formula>
    </cfRule>
    <cfRule type="cellIs" dxfId="1937" priority="1918" operator="equal">
      <formula>"ca"</formula>
    </cfRule>
    <cfRule type="cellIs" dxfId="1936" priority="1919" operator="equal">
      <formula>"r"</formula>
    </cfRule>
    <cfRule type="cellIs" dxfId="1935" priority="1920" operator="equal">
      <formula>"s"</formula>
    </cfRule>
  </conditionalFormatting>
  <conditionalFormatting sqref="BX14">
    <cfRule type="cellIs" dxfId="1934" priority="1909" operator="equal">
      <formula>"u"</formula>
    </cfRule>
    <cfRule type="cellIs" dxfId="1933" priority="1910" operator="equal">
      <formula>"pm"</formula>
    </cfRule>
    <cfRule type="cellIs" dxfId="1932" priority="1911" operator="equal">
      <formula>"c"</formula>
    </cfRule>
    <cfRule type="cellIs" dxfId="1931" priority="1912" operator="equal">
      <formula>"ca"</formula>
    </cfRule>
    <cfRule type="cellIs" dxfId="1930" priority="1913" operator="equal">
      <formula>"r"</formula>
    </cfRule>
    <cfRule type="cellIs" dxfId="1929" priority="1914" operator="equal">
      <formula>"s"</formula>
    </cfRule>
  </conditionalFormatting>
  <conditionalFormatting sqref="BY14">
    <cfRule type="cellIs" dxfId="1928" priority="1903" operator="equal">
      <formula>"u"</formula>
    </cfRule>
    <cfRule type="cellIs" dxfId="1927" priority="1904" operator="equal">
      <formula>"pm"</formula>
    </cfRule>
    <cfRule type="cellIs" dxfId="1926" priority="1905" operator="equal">
      <formula>"c"</formula>
    </cfRule>
    <cfRule type="cellIs" dxfId="1925" priority="1906" operator="equal">
      <formula>"ca"</formula>
    </cfRule>
    <cfRule type="cellIs" dxfId="1924" priority="1907" operator="equal">
      <formula>"r"</formula>
    </cfRule>
    <cfRule type="cellIs" dxfId="1923" priority="1908" operator="equal">
      <formula>"s"</formula>
    </cfRule>
  </conditionalFormatting>
  <conditionalFormatting sqref="CP14">
    <cfRule type="cellIs" dxfId="1922" priority="1897" operator="equal">
      <formula>"u"</formula>
    </cfRule>
    <cfRule type="cellIs" dxfId="1921" priority="1898" operator="equal">
      <formula>"pm"</formula>
    </cfRule>
    <cfRule type="cellIs" dxfId="1920" priority="1899" operator="equal">
      <formula>"c"</formula>
    </cfRule>
    <cfRule type="cellIs" dxfId="1919" priority="1900" operator="equal">
      <formula>"ca"</formula>
    </cfRule>
    <cfRule type="cellIs" dxfId="1918" priority="1901" operator="equal">
      <formula>"r"</formula>
    </cfRule>
    <cfRule type="cellIs" dxfId="1917" priority="1902" operator="equal">
      <formula>"s"</formula>
    </cfRule>
  </conditionalFormatting>
  <conditionalFormatting sqref="BF14:BH14">
    <cfRule type="cellIs" dxfId="1916" priority="1891" operator="equal">
      <formula>"u"</formula>
    </cfRule>
    <cfRule type="cellIs" dxfId="1915" priority="1892" operator="equal">
      <formula>"pm"</formula>
    </cfRule>
    <cfRule type="cellIs" dxfId="1914" priority="1893" operator="equal">
      <formula>"c"</formula>
    </cfRule>
    <cfRule type="cellIs" dxfId="1913" priority="1894" operator="equal">
      <formula>"ca"</formula>
    </cfRule>
    <cfRule type="cellIs" dxfId="1912" priority="1895" operator="equal">
      <formula>"r"</formula>
    </cfRule>
    <cfRule type="cellIs" dxfId="1911" priority="1896" operator="equal">
      <formula>"s"</formula>
    </cfRule>
  </conditionalFormatting>
  <conditionalFormatting sqref="BF14:BH14">
    <cfRule type="cellIs" dxfId="1910" priority="1885" operator="equal">
      <formula>"u"</formula>
    </cfRule>
    <cfRule type="cellIs" dxfId="1909" priority="1886" operator="equal">
      <formula>"pm"</formula>
    </cfRule>
    <cfRule type="cellIs" dxfId="1908" priority="1887" operator="equal">
      <formula>"c"</formula>
    </cfRule>
    <cfRule type="cellIs" dxfId="1907" priority="1888" operator="equal">
      <formula>"ca"</formula>
    </cfRule>
    <cfRule type="cellIs" dxfId="1906" priority="1889" operator="equal">
      <formula>"r"</formula>
    </cfRule>
    <cfRule type="cellIs" dxfId="1905" priority="1890" operator="equal">
      <formula>"s"</formula>
    </cfRule>
  </conditionalFormatting>
  <conditionalFormatting sqref="BF14:BG14">
    <cfRule type="cellIs" dxfId="1904" priority="1879" operator="equal">
      <formula>"u"</formula>
    </cfRule>
    <cfRule type="cellIs" dxfId="1903" priority="1880" operator="equal">
      <formula>"pm"</formula>
    </cfRule>
    <cfRule type="cellIs" dxfId="1902" priority="1881" operator="equal">
      <formula>"c"</formula>
    </cfRule>
    <cfRule type="cellIs" dxfId="1901" priority="1882" operator="equal">
      <formula>"ca"</formula>
    </cfRule>
    <cfRule type="cellIs" dxfId="1900" priority="1883" operator="equal">
      <formula>"r"</formula>
    </cfRule>
    <cfRule type="cellIs" dxfId="1899" priority="1884" operator="equal">
      <formula>"s"</formula>
    </cfRule>
  </conditionalFormatting>
  <conditionalFormatting sqref="BG14">
    <cfRule type="cellIs" dxfId="1898" priority="1873" operator="equal">
      <formula>"u"</formula>
    </cfRule>
    <cfRule type="cellIs" dxfId="1897" priority="1874" operator="equal">
      <formula>"pm"</formula>
    </cfRule>
    <cfRule type="cellIs" dxfId="1896" priority="1875" operator="equal">
      <formula>"c"</formula>
    </cfRule>
    <cfRule type="cellIs" dxfId="1895" priority="1876" operator="equal">
      <formula>"ca"</formula>
    </cfRule>
    <cfRule type="cellIs" dxfId="1894" priority="1877" operator="equal">
      <formula>"r"</formula>
    </cfRule>
    <cfRule type="cellIs" dxfId="1893" priority="1878" operator="equal">
      <formula>"s"</formula>
    </cfRule>
  </conditionalFormatting>
  <conditionalFormatting sqref="BH14">
    <cfRule type="cellIs" dxfId="1892" priority="1867" operator="equal">
      <formula>"u"</formula>
    </cfRule>
    <cfRule type="cellIs" dxfId="1891" priority="1868" operator="equal">
      <formula>"pm"</formula>
    </cfRule>
    <cfRule type="cellIs" dxfId="1890" priority="1869" operator="equal">
      <formula>"c"</formula>
    </cfRule>
    <cfRule type="cellIs" dxfId="1889" priority="1870" operator="equal">
      <formula>"ca"</formula>
    </cfRule>
    <cfRule type="cellIs" dxfId="1888" priority="1871" operator="equal">
      <formula>"r"</formula>
    </cfRule>
    <cfRule type="cellIs" dxfId="1887" priority="1872" operator="equal">
      <formula>"s"</formula>
    </cfRule>
  </conditionalFormatting>
  <conditionalFormatting sqref="BI14">
    <cfRule type="cellIs" dxfId="1886" priority="1861" operator="equal">
      <formula>"u"</formula>
    </cfRule>
    <cfRule type="cellIs" dxfId="1885" priority="1862" operator="equal">
      <formula>"pm"</formula>
    </cfRule>
    <cfRule type="cellIs" dxfId="1884" priority="1863" operator="equal">
      <formula>"c"</formula>
    </cfRule>
    <cfRule type="cellIs" dxfId="1883" priority="1864" operator="equal">
      <formula>"ca"</formula>
    </cfRule>
    <cfRule type="cellIs" dxfId="1882" priority="1865" operator="equal">
      <formula>"r"</formula>
    </cfRule>
    <cfRule type="cellIs" dxfId="1881" priority="1866" operator="equal">
      <formula>"s"</formula>
    </cfRule>
  </conditionalFormatting>
  <conditionalFormatting sqref="BI14">
    <cfRule type="cellIs" dxfId="1880" priority="1855" operator="equal">
      <formula>"u"</formula>
    </cfRule>
    <cfRule type="cellIs" dxfId="1879" priority="1856" operator="equal">
      <formula>"pm"</formula>
    </cfRule>
    <cfRule type="cellIs" dxfId="1878" priority="1857" operator="equal">
      <formula>"c"</formula>
    </cfRule>
    <cfRule type="cellIs" dxfId="1877" priority="1858" operator="equal">
      <formula>"ca"</formula>
    </cfRule>
    <cfRule type="cellIs" dxfId="1876" priority="1859" operator="equal">
      <formula>"r"</formula>
    </cfRule>
    <cfRule type="cellIs" dxfId="1875" priority="1860" operator="equal">
      <formula>"s"</formula>
    </cfRule>
  </conditionalFormatting>
  <conditionalFormatting sqref="BJ14">
    <cfRule type="cellIs" dxfId="1874" priority="1849" operator="equal">
      <formula>"u"</formula>
    </cfRule>
    <cfRule type="cellIs" dxfId="1873" priority="1850" operator="equal">
      <formula>"pm"</formula>
    </cfRule>
    <cfRule type="cellIs" dxfId="1872" priority="1851" operator="equal">
      <formula>"c"</formula>
    </cfRule>
    <cfRule type="cellIs" dxfId="1871" priority="1852" operator="equal">
      <formula>"ca"</formula>
    </cfRule>
    <cfRule type="cellIs" dxfId="1870" priority="1853" operator="equal">
      <formula>"r"</formula>
    </cfRule>
    <cfRule type="cellIs" dxfId="1869" priority="1854" operator="equal">
      <formula>"s"</formula>
    </cfRule>
  </conditionalFormatting>
  <conditionalFormatting sqref="BS14:BU14">
    <cfRule type="cellIs" dxfId="1868" priority="1843" operator="equal">
      <formula>"u"</formula>
    </cfRule>
    <cfRule type="cellIs" dxfId="1867" priority="1844" operator="equal">
      <formula>"pm"</formula>
    </cfRule>
    <cfRule type="cellIs" dxfId="1866" priority="1845" operator="equal">
      <formula>"c"</formula>
    </cfRule>
    <cfRule type="cellIs" dxfId="1865" priority="1846" operator="equal">
      <formula>"ca"</formula>
    </cfRule>
    <cfRule type="cellIs" dxfId="1864" priority="1847" operator="equal">
      <formula>"r"</formula>
    </cfRule>
    <cfRule type="cellIs" dxfId="1863" priority="1848" operator="equal">
      <formula>"s"</formula>
    </cfRule>
  </conditionalFormatting>
  <conditionalFormatting sqref="BV14:BY14">
    <cfRule type="cellIs" dxfId="1862" priority="1837" operator="equal">
      <formula>"u"</formula>
    </cfRule>
    <cfRule type="cellIs" dxfId="1861" priority="1838" operator="equal">
      <formula>"pm"</formula>
    </cfRule>
    <cfRule type="cellIs" dxfId="1860" priority="1839" operator="equal">
      <formula>"c"</formula>
    </cfRule>
    <cfRule type="cellIs" dxfId="1859" priority="1840" operator="equal">
      <formula>"ca"</formula>
    </cfRule>
    <cfRule type="cellIs" dxfId="1858" priority="1841" operator="equal">
      <formula>"r"</formula>
    </cfRule>
    <cfRule type="cellIs" dxfId="1857" priority="1842" operator="equal">
      <formula>"s"</formula>
    </cfRule>
  </conditionalFormatting>
  <conditionalFormatting sqref="BP14:BQ14">
    <cfRule type="cellIs" dxfId="1856" priority="1831" operator="equal">
      <formula>"u"</formula>
    </cfRule>
    <cfRule type="cellIs" dxfId="1855" priority="1832" operator="equal">
      <formula>"pm"</formula>
    </cfRule>
    <cfRule type="cellIs" dxfId="1854" priority="1833" operator="equal">
      <formula>"c"</formula>
    </cfRule>
    <cfRule type="cellIs" dxfId="1853" priority="1834" operator="equal">
      <formula>"ca"</formula>
    </cfRule>
    <cfRule type="cellIs" dxfId="1852" priority="1835" operator="equal">
      <formula>"r"</formula>
    </cfRule>
    <cfRule type="cellIs" dxfId="1851" priority="1836" operator="equal">
      <formula>"s"</formula>
    </cfRule>
  </conditionalFormatting>
  <conditionalFormatting sqref="BR14">
    <cfRule type="cellIs" dxfId="1850" priority="1825" operator="equal">
      <formula>"u"</formula>
    </cfRule>
    <cfRule type="cellIs" dxfId="1849" priority="1826" operator="equal">
      <formula>"pm"</formula>
    </cfRule>
    <cfRule type="cellIs" dxfId="1848" priority="1827" operator="equal">
      <formula>"c"</formula>
    </cfRule>
    <cfRule type="cellIs" dxfId="1847" priority="1828" operator="equal">
      <formula>"ca"</formula>
    </cfRule>
    <cfRule type="cellIs" dxfId="1846" priority="1829" operator="equal">
      <formula>"r"</formula>
    </cfRule>
    <cfRule type="cellIs" dxfId="1845" priority="1830" operator="equal">
      <formula>"s"</formula>
    </cfRule>
  </conditionalFormatting>
  <conditionalFormatting sqref="BZ14:CA14">
    <cfRule type="cellIs" dxfId="1844" priority="1819" operator="equal">
      <formula>"u"</formula>
    </cfRule>
    <cfRule type="cellIs" dxfId="1843" priority="1820" operator="equal">
      <formula>"pm"</formula>
    </cfRule>
    <cfRule type="cellIs" dxfId="1842" priority="1821" operator="equal">
      <formula>"c"</formula>
    </cfRule>
    <cfRule type="cellIs" dxfId="1841" priority="1822" operator="equal">
      <formula>"ca"</formula>
    </cfRule>
    <cfRule type="cellIs" dxfId="1840" priority="1823" operator="equal">
      <formula>"r"</formula>
    </cfRule>
    <cfRule type="cellIs" dxfId="1839" priority="1824" operator="equal">
      <formula>"s"</formula>
    </cfRule>
  </conditionalFormatting>
  <conditionalFormatting sqref="CE14">
    <cfRule type="cellIs" dxfId="1838" priority="1813" operator="equal">
      <formula>"u"</formula>
    </cfRule>
    <cfRule type="cellIs" dxfId="1837" priority="1814" operator="equal">
      <formula>"pm"</formula>
    </cfRule>
    <cfRule type="cellIs" dxfId="1836" priority="1815" operator="equal">
      <formula>"c"</formula>
    </cfRule>
    <cfRule type="cellIs" dxfId="1835" priority="1816" operator="equal">
      <formula>"ca"</formula>
    </cfRule>
    <cfRule type="cellIs" dxfId="1834" priority="1817" operator="equal">
      <formula>"r"</formula>
    </cfRule>
    <cfRule type="cellIs" dxfId="1833" priority="1818" operator="equal">
      <formula>"s"</formula>
    </cfRule>
  </conditionalFormatting>
  <conditionalFormatting sqref="CB14:CC14">
    <cfRule type="cellIs" dxfId="1832" priority="1807" operator="equal">
      <formula>"u"</formula>
    </cfRule>
    <cfRule type="cellIs" dxfId="1831" priority="1808" operator="equal">
      <formula>"pm"</formula>
    </cfRule>
    <cfRule type="cellIs" dxfId="1830" priority="1809" operator="equal">
      <formula>"c"</formula>
    </cfRule>
    <cfRule type="cellIs" dxfId="1829" priority="1810" operator="equal">
      <formula>"ca"</formula>
    </cfRule>
    <cfRule type="cellIs" dxfId="1828" priority="1811" operator="equal">
      <formula>"r"</formula>
    </cfRule>
    <cfRule type="cellIs" dxfId="1827" priority="1812" operator="equal">
      <formula>"s"</formula>
    </cfRule>
  </conditionalFormatting>
  <conditionalFormatting sqref="CD14">
    <cfRule type="cellIs" dxfId="1826" priority="1801" operator="equal">
      <formula>"u"</formula>
    </cfRule>
    <cfRule type="cellIs" dxfId="1825" priority="1802" operator="equal">
      <formula>"pm"</formula>
    </cfRule>
    <cfRule type="cellIs" dxfId="1824" priority="1803" operator="equal">
      <formula>"c"</formula>
    </cfRule>
    <cfRule type="cellIs" dxfId="1823" priority="1804" operator="equal">
      <formula>"ca"</formula>
    </cfRule>
    <cfRule type="cellIs" dxfId="1822" priority="1805" operator="equal">
      <formula>"r"</formula>
    </cfRule>
    <cfRule type="cellIs" dxfId="1821" priority="1806" operator="equal">
      <formula>"s"</formula>
    </cfRule>
  </conditionalFormatting>
  <conditionalFormatting sqref="BK14">
    <cfRule type="cellIs" dxfId="1820" priority="1795" operator="equal">
      <formula>"u"</formula>
    </cfRule>
    <cfRule type="cellIs" dxfId="1819" priority="1796" operator="equal">
      <formula>"pm"</formula>
    </cfRule>
    <cfRule type="cellIs" dxfId="1818" priority="1797" operator="equal">
      <formula>"c"</formula>
    </cfRule>
    <cfRule type="cellIs" dxfId="1817" priority="1798" operator="equal">
      <formula>"ca"</formula>
    </cfRule>
    <cfRule type="cellIs" dxfId="1816" priority="1799" operator="equal">
      <formula>"r"</formula>
    </cfRule>
    <cfRule type="cellIs" dxfId="1815" priority="1800" operator="equal">
      <formula>"s"</formula>
    </cfRule>
  </conditionalFormatting>
  <conditionalFormatting sqref="BL14">
    <cfRule type="cellIs" dxfId="1814" priority="1789" operator="equal">
      <formula>"u"</formula>
    </cfRule>
    <cfRule type="cellIs" dxfId="1813" priority="1790" operator="equal">
      <formula>"pm"</formula>
    </cfRule>
    <cfRule type="cellIs" dxfId="1812" priority="1791" operator="equal">
      <formula>"c"</formula>
    </cfRule>
    <cfRule type="cellIs" dxfId="1811" priority="1792" operator="equal">
      <formula>"ca"</formula>
    </cfRule>
    <cfRule type="cellIs" dxfId="1810" priority="1793" operator="equal">
      <formula>"r"</formula>
    </cfRule>
    <cfRule type="cellIs" dxfId="1809" priority="1794" operator="equal">
      <formula>"s"</formula>
    </cfRule>
  </conditionalFormatting>
  <conditionalFormatting sqref="BM14">
    <cfRule type="cellIs" dxfId="1808" priority="1783" operator="equal">
      <formula>"u"</formula>
    </cfRule>
    <cfRule type="cellIs" dxfId="1807" priority="1784" operator="equal">
      <formula>"pm"</formula>
    </cfRule>
    <cfRule type="cellIs" dxfId="1806" priority="1785" operator="equal">
      <formula>"c"</formula>
    </cfRule>
    <cfRule type="cellIs" dxfId="1805" priority="1786" operator="equal">
      <formula>"ca"</formula>
    </cfRule>
    <cfRule type="cellIs" dxfId="1804" priority="1787" operator="equal">
      <formula>"r"</formula>
    </cfRule>
    <cfRule type="cellIs" dxfId="1803" priority="1788" operator="equal">
      <formula>"s"</formula>
    </cfRule>
  </conditionalFormatting>
  <conditionalFormatting sqref="BM14">
    <cfRule type="cellIs" dxfId="1802" priority="1777" operator="equal">
      <formula>"u"</formula>
    </cfRule>
    <cfRule type="cellIs" dxfId="1801" priority="1778" operator="equal">
      <formula>"pm"</formula>
    </cfRule>
    <cfRule type="cellIs" dxfId="1800" priority="1779" operator="equal">
      <formula>"c"</formula>
    </cfRule>
    <cfRule type="cellIs" dxfId="1799" priority="1780" operator="equal">
      <formula>"ca"</formula>
    </cfRule>
    <cfRule type="cellIs" dxfId="1798" priority="1781" operator="equal">
      <formula>"r"</formula>
    </cfRule>
    <cfRule type="cellIs" dxfId="1797" priority="1782" operator="equal">
      <formula>"s"</formula>
    </cfRule>
  </conditionalFormatting>
  <conditionalFormatting sqref="BN14">
    <cfRule type="cellIs" dxfId="1796" priority="1771" operator="equal">
      <formula>"u"</formula>
    </cfRule>
    <cfRule type="cellIs" dxfId="1795" priority="1772" operator="equal">
      <formula>"pm"</formula>
    </cfRule>
    <cfRule type="cellIs" dxfId="1794" priority="1773" operator="equal">
      <formula>"c"</formula>
    </cfRule>
    <cfRule type="cellIs" dxfId="1793" priority="1774" operator="equal">
      <formula>"ca"</formula>
    </cfRule>
    <cfRule type="cellIs" dxfId="1792" priority="1775" operator="equal">
      <formula>"r"</formula>
    </cfRule>
    <cfRule type="cellIs" dxfId="1791" priority="1776" operator="equal">
      <formula>"s"</formula>
    </cfRule>
  </conditionalFormatting>
  <conditionalFormatting sqref="BO14">
    <cfRule type="cellIs" dxfId="1790" priority="1765" operator="equal">
      <formula>"u"</formula>
    </cfRule>
    <cfRule type="cellIs" dxfId="1789" priority="1766" operator="equal">
      <formula>"pm"</formula>
    </cfRule>
    <cfRule type="cellIs" dxfId="1788" priority="1767" operator="equal">
      <formula>"c"</formula>
    </cfRule>
    <cfRule type="cellIs" dxfId="1787" priority="1768" operator="equal">
      <formula>"ca"</formula>
    </cfRule>
    <cfRule type="cellIs" dxfId="1786" priority="1769" operator="equal">
      <formula>"r"</formula>
    </cfRule>
    <cfRule type="cellIs" dxfId="1785" priority="1770" operator="equal">
      <formula>"s"</formula>
    </cfRule>
  </conditionalFormatting>
  <conditionalFormatting sqref="CF14:CG14">
    <cfRule type="cellIs" dxfId="1784" priority="1759" operator="equal">
      <formula>"u"</formula>
    </cfRule>
    <cfRule type="cellIs" dxfId="1783" priority="1760" operator="equal">
      <formula>"pm"</formula>
    </cfRule>
    <cfRule type="cellIs" dxfId="1782" priority="1761" operator="equal">
      <formula>"c"</formula>
    </cfRule>
    <cfRule type="cellIs" dxfId="1781" priority="1762" operator="equal">
      <formula>"ca"</formula>
    </cfRule>
    <cfRule type="cellIs" dxfId="1780" priority="1763" operator="equal">
      <formula>"r"</formula>
    </cfRule>
    <cfRule type="cellIs" dxfId="1779" priority="1764" operator="equal">
      <formula>"s"</formula>
    </cfRule>
  </conditionalFormatting>
  <conditionalFormatting sqref="CH14:CK14">
    <cfRule type="cellIs" dxfId="1778" priority="1753" operator="equal">
      <formula>"u"</formula>
    </cfRule>
    <cfRule type="cellIs" dxfId="1777" priority="1754" operator="equal">
      <formula>"pm"</formula>
    </cfRule>
    <cfRule type="cellIs" dxfId="1776" priority="1755" operator="equal">
      <formula>"c"</formula>
    </cfRule>
    <cfRule type="cellIs" dxfId="1775" priority="1756" operator="equal">
      <formula>"ca"</formula>
    </cfRule>
    <cfRule type="cellIs" dxfId="1774" priority="1757" operator="equal">
      <formula>"r"</formula>
    </cfRule>
    <cfRule type="cellIs" dxfId="1773" priority="1758" operator="equal">
      <formula>"s"</formula>
    </cfRule>
  </conditionalFormatting>
  <conditionalFormatting sqref="CN14:CP14">
    <cfRule type="cellIs" dxfId="1772" priority="1747" operator="equal">
      <formula>"u"</formula>
    </cfRule>
    <cfRule type="cellIs" dxfId="1771" priority="1748" operator="equal">
      <formula>"pm"</formula>
    </cfRule>
    <cfRule type="cellIs" dxfId="1770" priority="1749" operator="equal">
      <formula>"c"</formula>
    </cfRule>
    <cfRule type="cellIs" dxfId="1769" priority="1750" operator="equal">
      <formula>"ca"</formula>
    </cfRule>
    <cfRule type="cellIs" dxfId="1768" priority="1751" operator="equal">
      <formula>"r"</formula>
    </cfRule>
    <cfRule type="cellIs" dxfId="1767" priority="1752" operator="equal">
      <formula>"s"</formula>
    </cfRule>
  </conditionalFormatting>
  <conditionalFormatting sqref="CP14:CQ14">
    <cfRule type="cellIs" dxfId="1766" priority="1741" operator="equal">
      <formula>"u"</formula>
    </cfRule>
    <cfRule type="cellIs" dxfId="1765" priority="1742" operator="equal">
      <formula>"pm"</formula>
    </cfRule>
    <cfRule type="cellIs" dxfId="1764" priority="1743" operator="equal">
      <formula>"c"</formula>
    </cfRule>
    <cfRule type="cellIs" dxfId="1763" priority="1744" operator="equal">
      <formula>"ca"</formula>
    </cfRule>
    <cfRule type="cellIs" dxfId="1762" priority="1745" operator="equal">
      <formula>"r"</formula>
    </cfRule>
    <cfRule type="cellIs" dxfId="1761" priority="1746" operator="equal">
      <formula>"s"</formula>
    </cfRule>
  </conditionalFormatting>
  <conditionalFormatting sqref="CL14:CM14">
    <cfRule type="cellIs" dxfId="1760" priority="1735" operator="equal">
      <formula>"u"</formula>
    </cfRule>
    <cfRule type="cellIs" dxfId="1759" priority="1736" operator="equal">
      <formula>"pm"</formula>
    </cfRule>
    <cfRule type="cellIs" dxfId="1758" priority="1737" operator="equal">
      <formula>"c"</formula>
    </cfRule>
    <cfRule type="cellIs" dxfId="1757" priority="1738" operator="equal">
      <formula>"ca"</formula>
    </cfRule>
    <cfRule type="cellIs" dxfId="1756" priority="1739" operator="equal">
      <formula>"r"</formula>
    </cfRule>
    <cfRule type="cellIs" dxfId="1755" priority="1740" operator="equal">
      <formula>"s"</formula>
    </cfRule>
  </conditionalFormatting>
  <conditionalFormatting sqref="CR14:CS14">
    <cfRule type="cellIs" dxfId="1754" priority="1729" operator="equal">
      <formula>"u"</formula>
    </cfRule>
    <cfRule type="cellIs" dxfId="1753" priority="1730" operator="equal">
      <formula>"pm"</formula>
    </cfRule>
    <cfRule type="cellIs" dxfId="1752" priority="1731" operator="equal">
      <formula>"c"</formula>
    </cfRule>
    <cfRule type="cellIs" dxfId="1751" priority="1732" operator="equal">
      <formula>"ca"</formula>
    </cfRule>
    <cfRule type="cellIs" dxfId="1750" priority="1733" operator="equal">
      <formula>"r"</formula>
    </cfRule>
    <cfRule type="cellIs" dxfId="1749" priority="1734" operator="equal">
      <formula>"s"</formula>
    </cfRule>
  </conditionalFormatting>
  <conditionalFormatting sqref="CT14">
    <cfRule type="cellIs" dxfId="1748" priority="1723" operator="equal">
      <formula>"u"</formula>
    </cfRule>
    <cfRule type="cellIs" dxfId="1747" priority="1724" operator="equal">
      <formula>"pm"</formula>
    </cfRule>
    <cfRule type="cellIs" dxfId="1746" priority="1725" operator="equal">
      <formula>"c"</formula>
    </cfRule>
    <cfRule type="cellIs" dxfId="1745" priority="1726" operator="equal">
      <formula>"ca"</formula>
    </cfRule>
    <cfRule type="cellIs" dxfId="1744" priority="1727" operator="equal">
      <formula>"r"</formula>
    </cfRule>
    <cfRule type="cellIs" dxfId="1743" priority="1728" operator="equal">
      <formula>"s"</formula>
    </cfRule>
  </conditionalFormatting>
  <conditionalFormatting sqref="CU14">
    <cfRule type="cellIs" dxfId="1742" priority="1717" operator="equal">
      <formula>"u"</formula>
    </cfRule>
    <cfRule type="cellIs" dxfId="1741" priority="1718" operator="equal">
      <formula>"pm"</formula>
    </cfRule>
    <cfRule type="cellIs" dxfId="1740" priority="1719" operator="equal">
      <formula>"c"</formula>
    </cfRule>
    <cfRule type="cellIs" dxfId="1739" priority="1720" operator="equal">
      <formula>"ca"</formula>
    </cfRule>
    <cfRule type="cellIs" dxfId="1738" priority="1721" operator="equal">
      <formula>"r"</formula>
    </cfRule>
    <cfRule type="cellIs" dxfId="1737" priority="1722" operator="equal">
      <formula>"s"</formula>
    </cfRule>
  </conditionalFormatting>
  <conditionalFormatting sqref="CV14:CW14">
    <cfRule type="cellIs" dxfId="1736" priority="1711" operator="equal">
      <formula>"u"</formula>
    </cfRule>
    <cfRule type="cellIs" dxfId="1735" priority="1712" operator="equal">
      <formula>"pm"</formula>
    </cfRule>
    <cfRule type="cellIs" dxfId="1734" priority="1713" operator="equal">
      <formula>"c"</formula>
    </cfRule>
    <cfRule type="cellIs" dxfId="1733" priority="1714" operator="equal">
      <formula>"ca"</formula>
    </cfRule>
    <cfRule type="cellIs" dxfId="1732" priority="1715" operator="equal">
      <formula>"r"</formula>
    </cfRule>
    <cfRule type="cellIs" dxfId="1731" priority="1716" operator="equal">
      <formula>"s"</formula>
    </cfRule>
  </conditionalFormatting>
  <conditionalFormatting sqref="CV14">
    <cfRule type="cellIs" dxfId="1730" priority="1705" operator="equal">
      <formula>"u"</formula>
    </cfRule>
    <cfRule type="cellIs" dxfId="1729" priority="1706" operator="equal">
      <formula>"pm"</formula>
    </cfRule>
    <cfRule type="cellIs" dxfId="1728" priority="1707" operator="equal">
      <formula>"c"</formula>
    </cfRule>
    <cfRule type="cellIs" dxfId="1727" priority="1708" operator="equal">
      <formula>"ca"</formula>
    </cfRule>
    <cfRule type="cellIs" dxfId="1726" priority="1709" operator="equal">
      <formula>"r"</formula>
    </cfRule>
    <cfRule type="cellIs" dxfId="1725" priority="1710" operator="equal">
      <formula>"s"</formula>
    </cfRule>
  </conditionalFormatting>
  <conditionalFormatting sqref="CW14">
    <cfRule type="cellIs" dxfId="1724" priority="1699" operator="equal">
      <formula>"u"</formula>
    </cfRule>
    <cfRule type="cellIs" dxfId="1723" priority="1700" operator="equal">
      <formula>"pm"</formula>
    </cfRule>
    <cfRule type="cellIs" dxfId="1722" priority="1701" operator="equal">
      <formula>"c"</formula>
    </cfRule>
    <cfRule type="cellIs" dxfId="1721" priority="1702" operator="equal">
      <formula>"ca"</formula>
    </cfRule>
    <cfRule type="cellIs" dxfId="1720" priority="1703" operator="equal">
      <formula>"r"</formula>
    </cfRule>
    <cfRule type="cellIs" dxfId="1719" priority="1704" operator="equal">
      <formula>"s"</formula>
    </cfRule>
  </conditionalFormatting>
  <conditionalFormatting sqref="BF14:BG14">
    <cfRule type="cellIs" dxfId="1718" priority="1693" operator="equal">
      <formula>"u"</formula>
    </cfRule>
    <cfRule type="cellIs" dxfId="1717" priority="1694" operator="equal">
      <formula>"pm"</formula>
    </cfRule>
    <cfRule type="cellIs" dxfId="1716" priority="1695" operator="equal">
      <formula>"c"</formula>
    </cfRule>
    <cfRule type="cellIs" dxfId="1715" priority="1696" operator="equal">
      <formula>"ca"</formula>
    </cfRule>
    <cfRule type="cellIs" dxfId="1714" priority="1697" operator="equal">
      <formula>"r"</formula>
    </cfRule>
    <cfRule type="cellIs" dxfId="1713" priority="1698" operator="equal">
      <formula>"s"</formula>
    </cfRule>
  </conditionalFormatting>
  <conditionalFormatting sqref="BH14:BI14">
    <cfRule type="cellIs" dxfId="1712" priority="1687" operator="equal">
      <formula>"u"</formula>
    </cfRule>
    <cfRule type="cellIs" dxfId="1711" priority="1688" operator="equal">
      <formula>"pm"</formula>
    </cfRule>
    <cfRule type="cellIs" dxfId="1710" priority="1689" operator="equal">
      <formula>"c"</formula>
    </cfRule>
    <cfRule type="cellIs" dxfId="1709" priority="1690" operator="equal">
      <formula>"ca"</formula>
    </cfRule>
    <cfRule type="cellIs" dxfId="1708" priority="1691" operator="equal">
      <formula>"r"</formula>
    </cfRule>
    <cfRule type="cellIs" dxfId="1707" priority="1692" operator="equal">
      <formula>"s"</formula>
    </cfRule>
  </conditionalFormatting>
  <conditionalFormatting sqref="BJ14:BK14">
    <cfRule type="cellIs" dxfId="1706" priority="1681" operator="equal">
      <formula>"u"</formula>
    </cfRule>
    <cfRule type="cellIs" dxfId="1705" priority="1682" operator="equal">
      <formula>"pm"</formula>
    </cfRule>
    <cfRule type="cellIs" dxfId="1704" priority="1683" operator="equal">
      <formula>"c"</formula>
    </cfRule>
    <cfRule type="cellIs" dxfId="1703" priority="1684" operator="equal">
      <formula>"ca"</formula>
    </cfRule>
    <cfRule type="cellIs" dxfId="1702" priority="1685" operator="equal">
      <formula>"r"</formula>
    </cfRule>
    <cfRule type="cellIs" dxfId="1701" priority="1686" operator="equal">
      <formula>"s"</formula>
    </cfRule>
  </conditionalFormatting>
  <conditionalFormatting sqref="BM14">
    <cfRule type="cellIs" dxfId="1700" priority="1675" operator="equal">
      <formula>"u"</formula>
    </cfRule>
    <cfRule type="cellIs" dxfId="1699" priority="1676" operator="equal">
      <formula>"pm"</formula>
    </cfRule>
    <cfRule type="cellIs" dxfId="1698" priority="1677" operator="equal">
      <formula>"c"</formula>
    </cfRule>
    <cfRule type="cellIs" dxfId="1697" priority="1678" operator="equal">
      <formula>"ca"</formula>
    </cfRule>
    <cfRule type="cellIs" dxfId="1696" priority="1679" operator="equal">
      <formula>"r"</formula>
    </cfRule>
    <cfRule type="cellIs" dxfId="1695" priority="1680" operator="equal">
      <formula>"s"</formula>
    </cfRule>
  </conditionalFormatting>
  <conditionalFormatting sqref="BF14">
    <cfRule type="cellIs" dxfId="1694" priority="1669" operator="equal">
      <formula>"u"</formula>
    </cfRule>
    <cfRule type="cellIs" dxfId="1693" priority="1670" operator="equal">
      <formula>"pm"</formula>
    </cfRule>
    <cfRule type="cellIs" dxfId="1692" priority="1671" operator="equal">
      <formula>"c"</formula>
    </cfRule>
    <cfRule type="cellIs" dxfId="1691" priority="1672" operator="equal">
      <formula>"ca"</formula>
    </cfRule>
    <cfRule type="cellIs" dxfId="1690" priority="1673" operator="equal">
      <formula>"r"</formula>
    </cfRule>
    <cfRule type="cellIs" dxfId="1689" priority="1674" operator="equal">
      <formula>"s"</formula>
    </cfRule>
  </conditionalFormatting>
  <conditionalFormatting sqref="BG14:BH14">
    <cfRule type="cellIs" dxfId="1688" priority="1663" operator="equal">
      <formula>"u"</formula>
    </cfRule>
    <cfRule type="cellIs" dxfId="1687" priority="1664" operator="equal">
      <formula>"pm"</formula>
    </cfRule>
    <cfRule type="cellIs" dxfId="1686" priority="1665" operator="equal">
      <formula>"c"</formula>
    </cfRule>
    <cfRule type="cellIs" dxfId="1685" priority="1666" operator="equal">
      <formula>"ca"</formula>
    </cfRule>
    <cfRule type="cellIs" dxfId="1684" priority="1667" operator="equal">
      <formula>"r"</formula>
    </cfRule>
    <cfRule type="cellIs" dxfId="1683" priority="1668" operator="equal">
      <formula>"s"</formula>
    </cfRule>
  </conditionalFormatting>
  <conditionalFormatting sqref="BN14">
    <cfRule type="cellIs" dxfId="1682" priority="1657" operator="equal">
      <formula>"u"</formula>
    </cfRule>
    <cfRule type="cellIs" dxfId="1681" priority="1658" operator="equal">
      <formula>"pm"</formula>
    </cfRule>
    <cfRule type="cellIs" dxfId="1680" priority="1659" operator="equal">
      <formula>"c"</formula>
    </cfRule>
    <cfRule type="cellIs" dxfId="1679" priority="1660" operator="equal">
      <formula>"ca"</formula>
    </cfRule>
    <cfRule type="cellIs" dxfId="1678" priority="1661" operator="equal">
      <formula>"r"</formula>
    </cfRule>
    <cfRule type="cellIs" dxfId="1677" priority="1662" operator="equal">
      <formula>"s"</formula>
    </cfRule>
  </conditionalFormatting>
  <conditionalFormatting sqref="BO14">
    <cfRule type="cellIs" dxfId="1676" priority="1651" operator="equal">
      <formula>"u"</formula>
    </cfRule>
    <cfRule type="cellIs" dxfId="1675" priority="1652" operator="equal">
      <formula>"pm"</formula>
    </cfRule>
    <cfRule type="cellIs" dxfId="1674" priority="1653" operator="equal">
      <formula>"c"</formula>
    </cfRule>
    <cfRule type="cellIs" dxfId="1673" priority="1654" operator="equal">
      <formula>"ca"</formula>
    </cfRule>
    <cfRule type="cellIs" dxfId="1672" priority="1655" operator="equal">
      <formula>"r"</formula>
    </cfRule>
    <cfRule type="cellIs" dxfId="1671" priority="1656" operator="equal">
      <formula>"s"</formula>
    </cfRule>
  </conditionalFormatting>
  <conditionalFormatting sqref="BO14">
    <cfRule type="cellIs" dxfId="1670" priority="1645" operator="equal">
      <formula>"u"</formula>
    </cfRule>
    <cfRule type="cellIs" dxfId="1669" priority="1646" operator="equal">
      <formula>"pm"</formula>
    </cfRule>
    <cfRule type="cellIs" dxfId="1668" priority="1647" operator="equal">
      <formula>"c"</formula>
    </cfRule>
    <cfRule type="cellIs" dxfId="1667" priority="1648" operator="equal">
      <formula>"ca"</formula>
    </cfRule>
    <cfRule type="cellIs" dxfId="1666" priority="1649" operator="equal">
      <formula>"r"</formula>
    </cfRule>
    <cfRule type="cellIs" dxfId="1665" priority="1650" operator="equal">
      <formula>"s"</formula>
    </cfRule>
  </conditionalFormatting>
  <conditionalFormatting sqref="BP14">
    <cfRule type="cellIs" dxfId="1664" priority="1639" operator="equal">
      <formula>"u"</formula>
    </cfRule>
    <cfRule type="cellIs" dxfId="1663" priority="1640" operator="equal">
      <formula>"pm"</formula>
    </cfRule>
    <cfRule type="cellIs" dxfId="1662" priority="1641" operator="equal">
      <formula>"c"</formula>
    </cfRule>
    <cfRule type="cellIs" dxfId="1661" priority="1642" operator="equal">
      <formula>"ca"</formula>
    </cfRule>
    <cfRule type="cellIs" dxfId="1660" priority="1643" operator="equal">
      <formula>"r"</formula>
    </cfRule>
    <cfRule type="cellIs" dxfId="1659" priority="1644" operator="equal">
      <formula>"s"</formula>
    </cfRule>
  </conditionalFormatting>
  <conditionalFormatting sqref="BY14:CA14">
    <cfRule type="cellIs" dxfId="1658" priority="1633" operator="equal">
      <formula>"u"</formula>
    </cfRule>
    <cfRule type="cellIs" dxfId="1657" priority="1634" operator="equal">
      <formula>"pm"</formula>
    </cfRule>
    <cfRule type="cellIs" dxfId="1656" priority="1635" operator="equal">
      <formula>"c"</formula>
    </cfRule>
    <cfRule type="cellIs" dxfId="1655" priority="1636" operator="equal">
      <formula>"ca"</formula>
    </cfRule>
    <cfRule type="cellIs" dxfId="1654" priority="1637" operator="equal">
      <formula>"r"</formula>
    </cfRule>
    <cfRule type="cellIs" dxfId="1653" priority="1638" operator="equal">
      <formula>"s"</formula>
    </cfRule>
  </conditionalFormatting>
  <conditionalFormatting sqref="CB14:CE14">
    <cfRule type="cellIs" dxfId="1652" priority="1627" operator="equal">
      <formula>"u"</formula>
    </cfRule>
    <cfRule type="cellIs" dxfId="1651" priority="1628" operator="equal">
      <formula>"pm"</formula>
    </cfRule>
    <cfRule type="cellIs" dxfId="1650" priority="1629" operator="equal">
      <formula>"c"</formula>
    </cfRule>
    <cfRule type="cellIs" dxfId="1649" priority="1630" operator="equal">
      <formula>"ca"</formula>
    </cfRule>
    <cfRule type="cellIs" dxfId="1648" priority="1631" operator="equal">
      <formula>"r"</formula>
    </cfRule>
    <cfRule type="cellIs" dxfId="1647" priority="1632" operator="equal">
      <formula>"s"</formula>
    </cfRule>
  </conditionalFormatting>
  <conditionalFormatting sqref="BV14:BW14">
    <cfRule type="cellIs" dxfId="1646" priority="1621" operator="equal">
      <formula>"u"</formula>
    </cfRule>
    <cfRule type="cellIs" dxfId="1645" priority="1622" operator="equal">
      <formula>"pm"</formula>
    </cfRule>
    <cfRule type="cellIs" dxfId="1644" priority="1623" operator="equal">
      <formula>"c"</formula>
    </cfRule>
    <cfRule type="cellIs" dxfId="1643" priority="1624" operator="equal">
      <formula>"ca"</formula>
    </cfRule>
    <cfRule type="cellIs" dxfId="1642" priority="1625" operator="equal">
      <formula>"r"</formula>
    </cfRule>
    <cfRule type="cellIs" dxfId="1641" priority="1626" operator="equal">
      <formula>"s"</formula>
    </cfRule>
  </conditionalFormatting>
  <conditionalFormatting sqref="BX14">
    <cfRule type="cellIs" dxfId="1640" priority="1615" operator="equal">
      <formula>"u"</formula>
    </cfRule>
    <cfRule type="cellIs" dxfId="1639" priority="1616" operator="equal">
      <formula>"pm"</formula>
    </cfRule>
    <cfRule type="cellIs" dxfId="1638" priority="1617" operator="equal">
      <formula>"c"</formula>
    </cfRule>
    <cfRule type="cellIs" dxfId="1637" priority="1618" operator="equal">
      <formula>"ca"</formula>
    </cfRule>
    <cfRule type="cellIs" dxfId="1636" priority="1619" operator="equal">
      <formula>"r"</formula>
    </cfRule>
    <cfRule type="cellIs" dxfId="1635" priority="1620" operator="equal">
      <formula>"s"</formula>
    </cfRule>
  </conditionalFormatting>
  <conditionalFormatting sqref="CF14:CG14">
    <cfRule type="cellIs" dxfId="1634" priority="1609" operator="equal">
      <formula>"u"</formula>
    </cfRule>
    <cfRule type="cellIs" dxfId="1633" priority="1610" operator="equal">
      <formula>"pm"</formula>
    </cfRule>
    <cfRule type="cellIs" dxfId="1632" priority="1611" operator="equal">
      <formula>"c"</formula>
    </cfRule>
    <cfRule type="cellIs" dxfId="1631" priority="1612" operator="equal">
      <formula>"ca"</formula>
    </cfRule>
    <cfRule type="cellIs" dxfId="1630" priority="1613" operator="equal">
      <formula>"r"</formula>
    </cfRule>
    <cfRule type="cellIs" dxfId="1629" priority="1614" operator="equal">
      <formula>"s"</formula>
    </cfRule>
  </conditionalFormatting>
  <conditionalFormatting sqref="CK14">
    <cfRule type="cellIs" dxfId="1628" priority="1603" operator="equal">
      <formula>"u"</formula>
    </cfRule>
    <cfRule type="cellIs" dxfId="1627" priority="1604" operator="equal">
      <formula>"pm"</formula>
    </cfRule>
    <cfRule type="cellIs" dxfId="1626" priority="1605" operator="equal">
      <formula>"c"</formula>
    </cfRule>
    <cfRule type="cellIs" dxfId="1625" priority="1606" operator="equal">
      <formula>"ca"</formula>
    </cfRule>
    <cfRule type="cellIs" dxfId="1624" priority="1607" operator="equal">
      <formula>"r"</formula>
    </cfRule>
    <cfRule type="cellIs" dxfId="1623" priority="1608" operator="equal">
      <formula>"s"</formula>
    </cfRule>
  </conditionalFormatting>
  <conditionalFormatting sqref="CH14:CI14">
    <cfRule type="cellIs" dxfId="1622" priority="1597" operator="equal">
      <formula>"u"</formula>
    </cfRule>
    <cfRule type="cellIs" dxfId="1621" priority="1598" operator="equal">
      <formula>"pm"</formula>
    </cfRule>
    <cfRule type="cellIs" dxfId="1620" priority="1599" operator="equal">
      <formula>"c"</formula>
    </cfRule>
    <cfRule type="cellIs" dxfId="1619" priority="1600" operator="equal">
      <formula>"ca"</formula>
    </cfRule>
    <cfRule type="cellIs" dxfId="1618" priority="1601" operator="equal">
      <formula>"r"</formula>
    </cfRule>
    <cfRule type="cellIs" dxfId="1617" priority="1602" operator="equal">
      <formula>"s"</formula>
    </cfRule>
  </conditionalFormatting>
  <conditionalFormatting sqref="CJ14">
    <cfRule type="cellIs" dxfId="1616" priority="1591" operator="equal">
      <formula>"u"</formula>
    </cfRule>
    <cfRule type="cellIs" dxfId="1615" priority="1592" operator="equal">
      <formula>"pm"</formula>
    </cfRule>
    <cfRule type="cellIs" dxfId="1614" priority="1593" operator="equal">
      <formula>"c"</formula>
    </cfRule>
    <cfRule type="cellIs" dxfId="1613" priority="1594" operator="equal">
      <formula>"ca"</formula>
    </cfRule>
    <cfRule type="cellIs" dxfId="1612" priority="1595" operator="equal">
      <formula>"r"</formula>
    </cfRule>
    <cfRule type="cellIs" dxfId="1611" priority="1596" operator="equal">
      <formula>"s"</formula>
    </cfRule>
  </conditionalFormatting>
  <conditionalFormatting sqref="BQ14">
    <cfRule type="cellIs" dxfId="1610" priority="1585" operator="equal">
      <formula>"u"</formula>
    </cfRule>
    <cfRule type="cellIs" dxfId="1609" priority="1586" operator="equal">
      <formula>"pm"</formula>
    </cfRule>
    <cfRule type="cellIs" dxfId="1608" priority="1587" operator="equal">
      <formula>"c"</formula>
    </cfRule>
    <cfRule type="cellIs" dxfId="1607" priority="1588" operator="equal">
      <formula>"ca"</formula>
    </cfRule>
    <cfRule type="cellIs" dxfId="1606" priority="1589" operator="equal">
      <formula>"r"</formula>
    </cfRule>
    <cfRule type="cellIs" dxfId="1605" priority="1590" operator="equal">
      <formula>"s"</formula>
    </cfRule>
  </conditionalFormatting>
  <conditionalFormatting sqref="BR14">
    <cfRule type="cellIs" dxfId="1604" priority="1579" operator="equal">
      <formula>"u"</formula>
    </cfRule>
    <cfRule type="cellIs" dxfId="1603" priority="1580" operator="equal">
      <formula>"pm"</formula>
    </cfRule>
    <cfRule type="cellIs" dxfId="1602" priority="1581" operator="equal">
      <formula>"c"</formula>
    </cfRule>
    <cfRule type="cellIs" dxfId="1601" priority="1582" operator="equal">
      <formula>"ca"</formula>
    </cfRule>
    <cfRule type="cellIs" dxfId="1600" priority="1583" operator="equal">
      <formula>"r"</formula>
    </cfRule>
    <cfRule type="cellIs" dxfId="1599" priority="1584" operator="equal">
      <formula>"s"</formula>
    </cfRule>
  </conditionalFormatting>
  <conditionalFormatting sqref="BS14">
    <cfRule type="cellIs" dxfId="1598" priority="1573" operator="equal">
      <formula>"u"</formula>
    </cfRule>
    <cfRule type="cellIs" dxfId="1597" priority="1574" operator="equal">
      <formula>"pm"</formula>
    </cfRule>
    <cfRule type="cellIs" dxfId="1596" priority="1575" operator="equal">
      <formula>"c"</formula>
    </cfRule>
    <cfRule type="cellIs" dxfId="1595" priority="1576" operator="equal">
      <formula>"ca"</formula>
    </cfRule>
    <cfRule type="cellIs" dxfId="1594" priority="1577" operator="equal">
      <formula>"r"</formula>
    </cfRule>
    <cfRule type="cellIs" dxfId="1593" priority="1578" operator="equal">
      <formula>"s"</formula>
    </cfRule>
  </conditionalFormatting>
  <conditionalFormatting sqref="BS14">
    <cfRule type="cellIs" dxfId="1592" priority="1567" operator="equal">
      <formula>"u"</formula>
    </cfRule>
    <cfRule type="cellIs" dxfId="1591" priority="1568" operator="equal">
      <formula>"pm"</formula>
    </cfRule>
    <cfRule type="cellIs" dxfId="1590" priority="1569" operator="equal">
      <formula>"c"</formula>
    </cfRule>
    <cfRule type="cellIs" dxfId="1589" priority="1570" operator="equal">
      <formula>"ca"</formula>
    </cfRule>
    <cfRule type="cellIs" dxfId="1588" priority="1571" operator="equal">
      <formula>"r"</formula>
    </cfRule>
    <cfRule type="cellIs" dxfId="1587" priority="1572" operator="equal">
      <formula>"s"</formula>
    </cfRule>
  </conditionalFormatting>
  <conditionalFormatting sqref="BT14">
    <cfRule type="cellIs" dxfId="1586" priority="1561" operator="equal">
      <formula>"u"</formula>
    </cfRule>
    <cfRule type="cellIs" dxfId="1585" priority="1562" operator="equal">
      <formula>"pm"</formula>
    </cfRule>
    <cfRule type="cellIs" dxfId="1584" priority="1563" operator="equal">
      <formula>"c"</formula>
    </cfRule>
    <cfRule type="cellIs" dxfId="1583" priority="1564" operator="equal">
      <formula>"ca"</formula>
    </cfRule>
    <cfRule type="cellIs" dxfId="1582" priority="1565" operator="equal">
      <formula>"r"</formula>
    </cfRule>
    <cfRule type="cellIs" dxfId="1581" priority="1566" operator="equal">
      <formula>"s"</formula>
    </cfRule>
  </conditionalFormatting>
  <conditionalFormatting sqref="BU14">
    <cfRule type="cellIs" dxfId="1580" priority="1555" operator="equal">
      <formula>"u"</formula>
    </cfRule>
    <cfRule type="cellIs" dxfId="1579" priority="1556" operator="equal">
      <formula>"pm"</formula>
    </cfRule>
    <cfRule type="cellIs" dxfId="1578" priority="1557" operator="equal">
      <formula>"c"</formula>
    </cfRule>
    <cfRule type="cellIs" dxfId="1577" priority="1558" operator="equal">
      <formula>"ca"</formula>
    </cfRule>
    <cfRule type="cellIs" dxfId="1576" priority="1559" operator="equal">
      <formula>"r"</formula>
    </cfRule>
    <cfRule type="cellIs" dxfId="1575" priority="1560" operator="equal">
      <formula>"s"</formula>
    </cfRule>
  </conditionalFormatting>
  <conditionalFormatting sqref="CL14">
    <cfRule type="cellIs" dxfId="1574" priority="1549" operator="equal">
      <formula>"u"</formula>
    </cfRule>
    <cfRule type="cellIs" dxfId="1573" priority="1550" operator="equal">
      <formula>"pm"</formula>
    </cfRule>
    <cfRule type="cellIs" dxfId="1572" priority="1551" operator="equal">
      <formula>"c"</formula>
    </cfRule>
    <cfRule type="cellIs" dxfId="1571" priority="1552" operator="equal">
      <formula>"ca"</formula>
    </cfRule>
    <cfRule type="cellIs" dxfId="1570" priority="1553" operator="equal">
      <formula>"r"</formula>
    </cfRule>
    <cfRule type="cellIs" dxfId="1569" priority="1554" operator="equal">
      <formula>"s"</formula>
    </cfRule>
  </conditionalFormatting>
  <conditionalFormatting sqref="CD13:CE13">
    <cfRule type="cellIs" dxfId="1568" priority="1543" operator="equal">
      <formula>"u"</formula>
    </cfRule>
    <cfRule type="cellIs" dxfId="1567" priority="1544" operator="equal">
      <formula>"pm"</formula>
    </cfRule>
    <cfRule type="cellIs" dxfId="1566" priority="1545" operator="equal">
      <formula>"c"</formula>
    </cfRule>
    <cfRule type="cellIs" dxfId="1565" priority="1546" operator="equal">
      <formula>"ca"</formula>
    </cfRule>
    <cfRule type="cellIs" dxfId="1564" priority="1547" operator="equal">
      <formula>"r"</formula>
    </cfRule>
    <cfRule type="cellIs" dxfId="1563" priority="1548" operator="equal">
      <formula>"s"</formula>
    </cfRule>
  </conditionalFormatting>
  <conditionalFormatting sqref="CF13">
    <cfRule type="cellIs" dxfId="1562" priority="1537" operator="equal">
      <formula>"u"</formula>
    </cfRule>
    <cfRule type="cellIs" dxfId="1561" priority="1538" operator="equal">
      <formula>"pm"</formula>
    </cfRule>
    <cfRule type="cellIs" dxfId="1560" priority="1539" operator="equal">
      <formula>"c"</formula>
    </cfRule>
    <cfRule type="cellIs" dxfId="1559" priority="1540" operator="equal">
      <formula>"ca"</formula>
    </cfRule>
    <cfRule type="cellIs" dxfId="1558" priority="1541" operator="equal">
      <formula>"r"</formula>
    </cfRule>
    <cfRule type="cellIs" dxfId="1557" priority="1542" operator="equal">
      <formula>"s"</formula>
    </cfRule>
  </conditionalFormatting>
  <conditionalFormatting sqref="CG13">
    <cfRule type="cellIs" dxfId="1556" priority="1531" operator="equal">
      <formula>"u"</formula>
    </cfRule>
    <cfRule type="cellIs" dxfId="1555" priority="1532" operator="equal">
      <formula>"pm"</formula>
    </cfRule>
    <cfRule type="cellIs" dxfId="1554" priority="1533" operator="equal">
      <formula>"c"</formula>
    </cfRule>
    <cfRule type="cellIs" dxfId="1553" priority="1534" operator="equal">
      <formula>"ca"</formula>
    </cfRule>
    <cfRule type="cellIs" dxfId="1552" priority="1535" operator="equal">
      <formula>"r"</formula>
    </cfRule>
    <cfRule type="cellIs" dxfId="1551" priority="1536" operator="equal">
      <formula>"s"</formula>
    </cfRule>
  </conditionalFormatting>
  <conditionalFormatting sqref="CH13:CI13">
    <cfRule type="cellIs" dxfId="1550" priority="1525" operator="equal">
      <formula>"u"</formula>
    </cfRule>
    <cfRule type="cellIs" dxfId="1549" priority="1526" operator="equal">
      <formula>"pm"</formula>
    </cfRule>
    <cfRule type="cellIs" dxfId="1548" priority="1527" operator="equal">
      <formula>"c"</formula>
    </cfRule>
    <cfRule type="cellIs" dxfId="1547" priority="1528" operator="equal">
      <formula>"ca"</formula>
    </cfRule>
    <cfRule type="cellIs" dxfId="1546" priority="1529" operator="equal">
      <formula>"r"</formula>
    </cfRule>
    <cfRule type="cellIs" dxfId="1545" priority="1530" operator="equal">
      <formula>"s"</formula>
    </cfRule>
  </conditionalFormatting>
  <conditionalFormatting sqref="CO13">
    <cfRule type="cellIs" dxfId="1544" priority="1519" operator="equal">
      <formula>"u"</formula>
    </cfRule>
    <cfRule type="cellIs" dxfId="1543" priority="1520" operator="equal">
      <formula>"pm"</formula>
    </cfRule>
    <cfRule type="cellIs" dxfId="1542" priority="1521" operator="equal">
      <formula>"c"</formula>
    </cfRule>
    <cfRule type="cellIs" dxfId="1541" priority="1522" operator="equal">
      <formula>"ca"</formula>
    </cfRule>
    <cfRule type="cellIs" dxfId="1540" priority="1523" operator="equal">
      <formula>"r"</formula>
    </cfRule>
    <cfRule type="cellIs" dxfId="1539" priority="1524" operator="equal">
      <formula>"s"</formula>
    </cfRule>
  </conditionalFormatting>
  <conditionalFormatting sqref="CO13">
    <cfRule type="cellIs" dxfId="1538" priority="1513" operator="equal">
      <formula>"u"</formula>
    </cfRule>
    <cfRule type="cellIs" dxfId="1537" priority="1514" operator="equal">
      <formula>"pm"</formula>
    </cfRule>
    <cfRule type="cellIs" dxfId="1536" priority="1515" operator="equal">
      <formula>"c"</formula>
    </cfRule>
    <cfRule type="cellIs" dxfId="1535" priority="1516" operator="equal">
      <formula>"ca"</formula>
    </cfRule>
    <cfRule type="cellIs" dxfId="1534" priority="1517" operator="equal">
      <formula>"r"</formula>
    </cfRule>
    <cfRule type="cellIs" dxfId="1533" priority="1518" operator="equal">
      <formula>"s"</formula>
    </cfRule>
  </conditionalFormatting>
  <conditionalFormatting sqref="CH13">
    <cfRule type="cellIs" dxfId="1532" priority="1507" operator="equal">
      <formula>"u"</formula>
    </cfRule>
    <cfRule type="cellIs" dxfId="1531" priority="1508" operator="equal">
      <formula>"pm"</formula>
    </cfRule>
    <cfRule type="cellIs" dxfId="1530" priority="1509" operator="equal">
      <formula>"c"</formula>
    </cfRule>
    <cfRule type="cellIs" dxfId="1529" priority="1510" operator="equal">
      <formula>"ca"</formula>
    </cfRule>
    <cfRule type="cellIs" dxfId="1528" priority="1511" operator="equal">
      <formula>"r"</formula>
    </cfRule>
    <cfRule type="cellIs" dxfId="1527" priority="1512" operator="equal">
      <formula>"s"</formula>
    </cfRule>
  </conditionalFormatting>
  <conditionalFormatting sqref="CI13">
    <cfRule type="cellIs" dxfId="1526" priority="1501" operator="equal">
      <formula>"u"</formula>
    </cfRule>
    <cfRule type="cellIs" dxfId="1525" priority="1502" operator="equal">
      <formula>"pm"</formula>
    </cfRule>
    <cfRule type="cellIs" dxfId="1524" priority="1503" operator="equal">
      <formula>"c"</formula>
    </cfRule>
    <cfRule type="cellIs" dxfId="1523" priority="1504" operator="equal">
      <formula>"ca"</formula>
    </cfRule>
    <cfRule type="cellIs" dxfId="1522" priority="1505" operator="equal">
      <formula>"r"</formula>
    </cfRule>
    <cfRule type="cellIs" dxfId="1521" priority="1506" operator="equal">
      <formula>"s"</formula>
    </cfRule>
  </conditionalFormatting>
  <conditionalFormatting sqref="CP13">
    <cfRule type="cellIs" dxfId="1520" priority="1495" operator="equal">
      <formula>"u"</formula>
    </cfRule>
    <cfRule type="cellIs" dxfId="1519" priority="1496" operator="equal">
      <formula>"pm"</formula>
    </cfRule>
    <cfRule type="cellIs" dxfId="1518" priority="1497" operator="equal">
      <formula>"c"</formula>
    </cfRule>
    <cfRule type="cellIs" dxfId="1517" priority="1498" operator="equal">
      <formula>"ca"</formula>
    </cfRule>
    <cfRule type="cellIs" dxfId="1516" priority="1499" operator="equal">
      <formula>"r"</formula>
    </cfRule>
    <cfRule type="cellIs" dxfId="1515" priority="1500" operator="equal">
      <formula>"s"</formula>
    </cfRule>
  </conditionalFormatting>
  <conditionalFormatting sqref="CQ13">
    <cfRule type="cellIs" dxfId="1514" priority="1489" operator="equal">
      <formula>"u"</formula>
    </cfRule>
    <cfRule type="cellIs" dxfId="1513" priority="1490" operator="equal">
      <formula>"pm"</formula>
    </cfRule>
    <cfRule type="cellIs" dxfId="1512" priority="1491" operator="equal">
      <formula>"c"</formula>
    </cfRule>
    <cfRule type="cellIs" dxfId="1511" priority="1492" operator="equal">
      <formula>"ca"</formula>
    </cfRule>
    <cfRule type="cellIs" dxfId="1510" priority="1493" operator="equal">
      <formula>"r"</formula>
    </cfRule>
    <cfRule type="cellIs" dxfId="1509" priority="1494" operator="equal">
      <formula>"s"</formula>
    </cfRule>
  </conditionalFormatting>
  <conditionalFormatting sqref="CQ13">
    <cfRule type="cellIs" dxfId="1508" priority="1483" operator="equal">
      <formula>"u"</formula>
    </cfRule>
    <cfRule type="cellIs" dxfId="1507" priority="1484" operator="equal">
      <formula>"pm"</formula>
    </cfRule>
    <cfRule type="cellIs" dxfId="1506" priority="1485" operator="equal">
      <formula>"c"</formula>
    </cfRule>
    <cfRule type="cellIs" dxfId="1505" priority="1486" operator="equal">
      <formula>"ca"</formula>
    </cfRule>
    <cfRule type="cellIs" dxfId="1504" priority="1487" operator="equal">
      <formula>"r"</formula>
    </cfRule>
    <cfRule type="cellIs" dxfId="1503" priority="1488" operator="equal">
      <formula>"s"</formula>
    </cfRule>
  </conditionalFormatting>
  <conditionalFormatting sqref="CJ13">
    <cfRule type="cellIs" dxfId="1502" priority="1477" operator="equal">
      <formula>"u"</formula>
    </cfRule>
    <cfRule type="cellIs" dxfId="1501" priority="1478" operator="equal">
      <formula>"pm"</formula>
    </cfRule>
    <cfRule type="cellIs" dxfId="1500" priority="1479" operator="equal">
      <formula>"c"</formula>
    </cfRule>
    <cfRule type="cellIs" dxfId="1499" priority="1480" operator="equal">
      <formula>"ca"</formula>
    </cfRule>
    <cfRule type="cellIs" dxfId="1498" priority="1481" operator="equal">
      <formula>"r"</formula>
    </cfRule>
    <cfRule type="cellIs" dxfId="1497" priority="1482" operator="equal">
      <formula>"s"</formula>
    </cfRule>
  </conditionalFormatting>
  <conditionalFormatting sqref="CM13:CN13">
    <cfRule type="cellIs" dxfId="1496" priority="1471" operator="equal">
      <formula>"u"</formula>
    </cfRule>
    <cfRule type="cellIs" dxfId="1495" priority="1472" operator="equal">
      <formula>"pm"</formula>
    </cfRule>
    <cfRule type="cellIs" dxfId="1494" priority="1473" operator="equal">
      <formula>"c"</formula>
    </cfRule>
    <cfRule type="cellIs" dxfId="1493" priority="1474" operator="equal">
      <formula>"ca"</formula>
    </cfRule>
    <cfRule type="cellIs" dxfId="1492" priority="1475" operator="equal">
      <formula>"r"</formula>
    </cfRule>
    <cfRule type="cellIs" dxfId="1491" priority="1476" operator="equal">
      <formula>"s"</formula>
    </cfRule>
  </conditionalFormatting>
  <conditionalFormatting sqref="CK13:CL13">
    <cfRule type="cellIs" dxfId="1490" priority="1465" operator="equal">
      <formula>"u"</formula>
    </cfRule>
    <cfRule type="cellIs" dxfId="1489" priority="1466" operator="equal">
      <formula>"pm"</formula>
    </cfRule>
    <cfRule type="cellIs" dxfId="1488" priority="1467" operator="equal">
      <formula>"c"</formula>
    </cfRule>
    <cfRule type="cellIs" dxfId="1487" priority="1468" operator="equal">
      <formula>"ca"</formula>
    </cfRule>
    <cfRule type="cellIs" dxfId="1486" priority="1469" operator="equal">
      <formula>"r"</formula>
    </cfRule>
    <cfRule type="cellIs" dxfId="1485" priority="1470" operator="equal">
      <formula>"s"</formula>
    </cfRule>
  </conditionalFormatting>
  <conditionalFormatting sqref="CQ13:CR13">
    <cfRule type="cellIs" dxfId="1484" priority="1459" operator="equal">
      <formula>"u"</formula>
    </cfRule>
    <cfRule type="cellIs" dxfId="1483" priority="1460" operator="equal">
      <formula>"pm"</formula>
    </cfRule>
    <cfRule type="cellIs" dxfId="1482" priority="1461" operator="equal">
      <formula>"c"</formula>
    </cfRule>
    <cfRule type="cellIs" dxfId="1481" priority="1462" operator="equal">
      <formula>"ca"</formula>
    </cfRule>
    <cfRule type="cellIs" dxfId="1480" priority="1463" operator="equal">
      <formula>"r"</formula>
    </cfRule>
    <cfRule type="cellIs" dxfId="1479" priority="1464" operator="equal">
      <formula>"s"</formula>
    </cfRule>
  </conditionalFormatting>
  <conditionalFormatting sqref="CR13">
    <cfRule type="cellIs" dxfId="1478" priority="1453" operator="equal">
      <formula>"u"</formula>
    </cfRule>
    <cfRule type="cellIs" dxfId="1477" priority="1454" operator="equal">
      <formula>"pm"</formula>
    </cfRule>
    <cfRule type="cellIs" dxfId="1476" priority="1455" operator="equal">
      <formula>"c"</formula>
    </cfRule>
    <cfRule type="cellIs" dxfId="1475" priority="1456" operator="equal">
      <formula>"ca"</formula>
    </cfRule>
    <cfRule type="cellIs" dxfId="1474" priority="1457" operator="equal">
      <formula>"r"</formula>
    </cfRule>
    <cfRule type="cellIs" dxfId="1473" priority="1458" operator="equal">
      <formula>"s"</formula>
    </cfRule>
  </conditionalFormatting>
  <conditionalFormatting sqref="CR13">
    <cfRule type="cellIs" dxfId="1472" priority="1447" operator="equal">
      <formula>"u"</formula>
    </cfRule>
    <cfRule type="cellIs" dxfId="1471" priority="1448" operator="equal">
      <formula>"pm"</formula>
    </cfRule>
    <cfRule type="cellIs" dxfId="1470" priority="1449" operator="equal">
      <formula>"c"</formula>
    </cfRule>
    <cfRule type="cellIs" dxfId="1469" priority="1450" operator="equal">
      <formula>"ca"</formula>
    </cfRule>
    <cfRule type="cellIs" dxfId="1468" priority="1451" operator="equal">
      <formula>"r"</formula>
    </cfRule>
    <cfRule type="cellIs" dxfId="1467" priority="1452" operator="equal">
      <formula>"s"</formula>
    </cfRule>
  </conditionalFormatting>
  <conditionalFormatting sqref="CQ13:CR13">
    <cfRule type="cellIs" dxfId="1466" priority="1441" operator="equal">
      <formula>"u"</formula>
    </cfRule>
    <cfRule type="cellIs" dxfId="1465" priority="1442" operator="equal">
      <formula>"pm"</formula>
    </cfRule>
    <cfRule type="cellIs" dxfId="1464" priority="1443" operator="equal">
      <formula>"c"</formula>
    </cfRule>
    <cfRule type="cellIs" dxfId="1463" priority="1444" operator="equal">
      <formula>"ca"</formula>
    </cfRule>
    <cfRule type="cellIs" dxfId="1462" priority="1445" operator="equal">
      <formula>"r"</formula>
    </cfRule>
    <cfRule type="cellIs" dxfId="1461" priority="1446" operator="equal">
      <formula>"s"</formula>
    </cfRule>
  </conditionalFormatting>
  <conditionalFormatting sqref="CQ13">
    <cfRule type="cellIs" dxfId="1460" priority="1435" operator="equal">
      <formula>"u"</formula>
    </cfRule>
    <cfRule type="cellIs" dxfId="1459" priority="1436" operator="equal">
      <formula>"pm"</formula>
    </cfRule>
    <cfRule type="cellIs" dxfId="1458" priority="1437" operator="equal">
      <formula>"c"</formula>
    </cfRule>
    <cfRule type="cellIs" dxfId="1457" priority="1438" operator="equal">
      <formula>"ca"</formula>
    </cfRule>
    <cfRule type="cellIs" dxfId="1456" priority="1439" operator="equal">
      <formula>"r"</formula>
    </cfRule>
    <cfRule type="cellIs" dxfId="1455" priority="1440" operator="equal">
      <formula>"s"</formula>
    </cfRule>
  </conditionalFormatting>
  <conditionalFormatting sqref="CQ13">
    <cfRule type="cellIs" dxfId="1454" priority="1429" operator="equal">
      <formula>"u"</formula>
    </cfRule>
    <cfRule type="cellIs" dxfId="1453" priority="1430" operator="equal">
      <formula>"pm"</formula>
    </cfRule>
    <cfRule type="cellIs" dxfId="1452" priority="1431" operator="equal">
      <formula>"c"</formula>
    </cfRule>
    <cfRule type="cellIs" dxfId="1451" priority="1432" operator="equal">
      <formula>"ca"</formula>
    </cfRule>
    <cfRule type="cellIs" dxfId="1450" priority="1433" operator="equal">
      <formula>"r"</formula>
    </cfRule>
    <cfRule type="cellIs" dxfId="1449" priority="1434" operator="equal">
      <formula>"s"</formula>
    </cfRule>
  </conditionalFormatting>
  <conditionalFormatting sqref="CQ13">
    <cfRule type="cellIs" dxfId="1448" priority="1423" operator="equal">
      <formula>"u"</formula>
    </cfRule>
    <cfRule type="cellIs" dxfId="1447" priority="1424" operator="equal">
      <formula>"pm"</formula>
    </cfRule>
    <cfRule type="cellIs" dxfId="1446" priority="1425" operator="equal">
      <formula>"c"</formula>
    </cfRule>
    <cfRule type="cellIs" dxfId="1445" priority="1426" operator="equal">
      <formula>"ca"</formula>
    </cfRule>
    <cfRule type="cellIs" dxfId="1444" priority="1427" operator="equal">
      <formula>"r"</formula>
    </cfRule>
    <cfRule type="cellIs" dxfId="1443" priority="1428" operator="equal">
      <formula>"s"</formula>
    </cfRule>
  </conditionalFormatting>
  <conditionalFormatting sqref="CR13">
    <cfRule type="cellIs" dxfId="1442" priority="1417" operator="equal">
      <formula>"u"</formula>
    </cfRule>
    <cfRule type="cellIs" dxfId="1441" priority="1418" operator="equal">
      <formula>"pm"</formula>
    </cfRule>
    <cfRule type="cellIs" dxfId="1440" priority="1419" operator="equal">
      <formula>"c"</formula>
    </cfRule>
    <cfRule type="cellIs" dxfId="1439" priority="1420" operator="equal">
      <formula>"ca"</formula>
    </cfRule>
    <cfRule type="cellIs" dxfId="1438" priority="1421" operator="equal">
      <formula>"r"</formula>
    </cfRule>
    <cfRule type="cellIs" dxfId="1437" priority="1422" operator="equal">
      <formula>"s"</formula>
    </cfRule>
  </conditionalFormatting>
  <conditionalFormatting sqref="CL13">
    <cfRule type="cellIs" dxfId="1436" priority="1411" operator="equal">
      <formula>"u"</formula>
    </cfRule>
    <cfRule type="cellIs" dxfId="1435" priority="1412" operator="equal">
      <formula>"pm"</formula>
    </cfRule>
    <cfRule type="cellIs" dxfId="1434" priority="1413" operator="equal">
      <formula>"c"</formula>
    </cfRule>
    <cfRule type="cellIs" dxfId="1433" priority="1414" operator="equal">
      <formula>"ca"</formula>
    </cfRule>
    <cfRule type="cellIs" dxfId="1432" priority="1415" operator="equal">
      <formula>"r"</formula>
    </cfRule>
    <cfRule type="cellIs" dxfId="1431" priority="1416" operator="equal">
      <formula>"s"</formula>
    </cfRule>
  </conditionalFormatting>
  <conditionalFormatting sqref="CO13:CP13">
    <cfRule type="cellIs" dxfId="1430" priority="1405" operator="equal">
      <formula>"u"</formula>
    </cfRule>
    <cfRule type="cellIs" dxfId="1429" priority="1406" operator="equal">
      <formula>"pm"</formula>
    </cfRule>
    <cfRule type="cellIs" dxfId="1428" priority="1407" operator="equal">
      <formula>"c"</formula>
    </cfRule>
    <cfRule type="cellIs" dxfId="1427" priority="1408" operator="equal">
      <formula>"ca"</formula>
    </cfRule>
    <cfRule type="cellIs" dxfId="1426" priority="1409" operator="equal">
      <formula>"r"</formula>
    </cfRule>
    <cfRule type="cellIs" dxfId="1425" priority="1410" operator="equal">
      <formula>"s"</formula>
    </cfRule>
  </conditionalFormatting>
  <conditionalFormatting sqref="CM13:CN13">
    <cfRule type="cellIs" dxfId="1424" priority="1399" operator="equal">
      <formula>"u"</formula>
    </cfRule>
    <cfRule type="cellIs" dxfId="1423" priority="1400" operator="equal">
      <formula>"pm"</formula>
    </cfRule>
    <cfRule type="cellIs" dxfId="1422" priority="1401" operator="equal">
      <formula>"c"</formula>
    </cfRule>
    <cfRule type="cellIs" dxfId="1421" priority="1402" operator="equal">
      <formula>"ca"</formula>
    </cfRule>
    <cfRule type="cellIs" dxfId="1420" priority="1403" operator="equal">
      <formula>"r"</formula>
    </cfRule>
    <cfRule type="cellIs" dxfId="1419" priority="1404" operator="equal">
      <formula>"s"</formula>
    </cfRule>
  </conditionalFormatting>
  <conditionalFormatting sqref="CD13:CE13">
    <cfRule type="cellIs" dxfId="1418" priority="1393" operator="equal">
      <formula>"u"</formula>
    </cfRule>
    <cfRule type="cellIs" dxfId="1417" priority="1394" operator="equal">
      <formula>"pm"</formula>
    </cfRule>
    <cfRule type="cellIs" dxfId="1416" priority="1395" operator="equal">
      <formula>"c"</formula>
    </cfRule>
    <cfRule type="cellIs" dxfId="1415" priority="1396" operator="equal">
      <formula>"ca"</formula>
    </cfRule>
    <cfRule type="cellIs" dxfId="1414" priority="1397" operator="equal">
      <formula>"r"</formula>
    </cfRule>
    <cfRule type="cellIs" dxfId="1413" priority="1398" operator="equal">
      <formula>"s"</formula>
    </cfRule>
  </conditionalFormatting>
  <conditionalFormatting sqref="CD13">
    <cfRule type="cellIs" dxfId="1412" priority="1387" operator="equal">
      <formula>"u"</formula>
    </cfRule>
    <cfRule type="cellIs" dxfId="1411" priority="1388" operator="equal">
      <formula>"pm"</formula>
    </cfRule>
    <cfRule type="cellIs" dxfId="1410" priority="1389" operator="equal">
      <formula>"c"</formula>
    </cfRule>
    <cfRule type="cellIs" dxfId="1409" priority="1390" operator="equal">
      <formula>"ca"</formula>
    </cfRule>
    <cfRule type="cellIs" dxfId="1408" priority="1391" operator="equal">
      <formula>"r"</formula>
    </cfRule>
    <cfRule type="cellIs" dxfId="1407" priority="1392" operator="equal">
      <formula>"s"</formula>
    </cfRule>
  </conditionalFormatting>
  <conditionalFormatting sqref="CE13">
    <cfRule type="cellIs" dxfId="1406" priority="1381" operator="equal">
      <formula>"u"</formula>
    </cfRule>
    <cfRule type="cellIs" dxfId="1405" priority="1382" operator="equal">
      <formula>"pm"</formula>
    </cfRule>
    <cfRule type="cellIs" dxfId="1404" priority="1383" operator="equal">
      <formula>"c"</formula>
    </cfRule>
    <cfRule type="cellIs" dxfId="1403" priority="1384" operator="equal">
      <formula>"ca"</formula>
    </cfRule>
    <cfRule type="cellIs" dxfId="1402" priority="1385" operator="equal">
      <formula>"r"</formula>
    </cfRule>
    <cfRule type="cellIs" dxfId="1401" priority="1386" operator="equal">
      <formula>"s"</formula>
    </cfRule>
  </conditionalFormatting>
  <conditionalFormatting sqref="CG13">
    <cfRule type="cellIs" dxfId="1400" priority="1375" operator="equal">
      <formula>"u"</formula>
    </cfRule>
    <cfRule type="cellIs" dxfId="1399" priority="1376" operator="equal">
      <formula>"pm"</formula>
    </cfRule>
    <cfRule type="cellIs" dxfId="1398" priority="1377" operator="equal">
      <formula>"c"</formula>
    </cfRule>
    <cfRule type="cellIs" dxfId="1397" priority="1378" operator="equal">
      <formula>"ca"</formula>
    </cfRule>
    <cfRule type="cellIs" dxfId="1396" priority="1379" operator="equal">
      <formula>"r"</formula>
    </cfRule>
    <cfRule type="cellIs" dxfId="1395" priority="1380" operator="equal">
      <formula>"s"</formula>
    </cfRule>
  </conditionalFormatting>
  <conditionalFormatting sqref="CG13:CI13">
    <cfRule type="cellIs" dxfId="1394" priority="1369" operator="equal">
      <formula>"u"</formula>
    </cfRule>
    <cfRule type="cellIs" dxfId="1393" priority="1370" operator="equal">
      <formula>"pm"</formula>
    </cfRule>
    <cfRule type="cellIs" dxfId="1392" priority="1371" operator="equal">
      <formula>"c"</formula>
    </cfRule>
    <cfRule type="cellIs" dxfId="1391" priority="1372" operator="equal">
      <formula>"ca"</formula>
    </cfRule>
    <cfRule type="cellIs" dxfId="1390" priority="1373" operator="equal">
      <formula>"r"</formula>
    </cfRule>
    <cfRule type="cellIs" dxfId="1389" priority="1374" operator="equal">
      <formula>"s"</formula>
    </cfRule>
  </conditionalFormatting>
  <conditionalFormatting sqref="CI13">
    <cfRule type="cellIs" dxfId="1388" priority="1363" operator="equal">
      <formula>"u"</formula>
    </cfRule>
    <cfRule type="cellIs" dxfId="1387" priority="1364" operator="equal">
      <formula>"pm"</formula>
    </cfRule>
    <cfRule type="cellIs" dxfId="1386" priority="1365" operator="equal">
      <formula>"c"</formula>
    </cfRule>
    <cfRule type="cellIs" dxfId="1385" priority="1366" operator="equal">
      <formula>"ca"</formula>
    </cfRule>
    <cfRule type="cellIs" dxfId="1384" priority="1367" operator="equal">
      <formula>"r"</formula>
    </cfRule>
    <cfRule type="cellIs" dxfId="1383" priority="1368" operator="equal">
      <formula>"s"</formula>
    </cfRule>
  </conditionalFormatting>
  <conditionalFormatting sqref="CJ13">
    <cfRule type="cellIs" dxfId="1382" priority="1357" operator="equal">
      <formula>"u"</formula>
    </cfRule>
    <cfRule type="cellIs" dxfId="1381" priority="1358" operator="equal">
      <formula>"pm"</formula>
    </cfRule>
    <cfRule type="cellIs" dxfId="1380" priority="1359" operator="equal">
      <formula>"c"</formula>
    </cfRule>
    <cfRule type="cellIs" dxfId="1379" priority="1360" operator="equal">
      <formula>"ca"</formula>
    </cfRule>
    <cfRule type="cellIs" dxfId="1378" priority="1361" operator="equal">
      <formula>"r"</formula>
    </cfRule>
    <cfRule type="cellIs" dxfId="1377" priority="1362" operator="equal">
      <formula>"s"</formula>
    </cfRule>
  </conditionalFormatting>
  <conditionalFormatting sqref="CK13">
    <cfRule type="cellIs" dxfId="1376" priority="1351" operator="equal">
      <formula>"u"</formula>
    </cfRule>
    <cfRule type="cellIs" dxfId="1375" priority="1352" operator="equal">
      <formula>"pm"</formula>
    </cfRule>
    <cfRule type="cellIs" dxfId="1374" priority="1353" operator="equal">
      <formula>"c"</formula>
    </cfRule>
    <cfRule type="cellIs" dxfId="1373" priority="1354" operator="equal">
      <formula>"ca"</formula>
    </cfRule>
    <cfRule type="cellIs" dxfId="1372" priority="1355" operator="equal">
      <formula>"r"</formula>
    </cfRule>
    <cfRule type="cellIs" dxfId="1371" priority="1356" operator="equal">
      <formula>"s"</formula>
    </cfRule>
  </conditionalFormatting>
  <conditionalFormatting sqref="CK13">
    <cfRule type="cellIs" dxfId="1370" priority="1345" operator="equal">
      <formula>"u"</formula>
    </cfRule>
    <cfRule type="cellIs" dxfId="1369" priority="1346" operator="equal">
      <formula>"pm"</formula>
    </cfRule>
    <cfRule type="cellIs" dxfId="1368" priority="1347" operator="equal">
      <formula>"c"</formula>
    </cfRule>
    <cfRule type="cellIs" dxfId="1367" priority="1348" operator="equal">
      <formula>"ca"</formula>
    </cfRule>
    <cfRule type="cellIs" dxfId="1366" priority="1349" operator="equal">
      <formula>"r"</formula>
    </cfRule>
    <cfRule type="cellIs" dxfId="1365" priority="1350" operator="equal">
      <formula>"s"</formula>
    </cfRule>
  </conditionalFormatting>
  <conditionalFormatting sqref="CL13">
    <cfRule type="cellIs" dxfId="1364" priority="1339" operator="equal">
      <formula>"u"</formula>
    </cfRule>
    <cfRule type="cellIs" dxfId="1363" priority="1340" operator="equal">
      <formula>"pm"</formula>
    </cfRule>
    <cfRule type="cellIs" dxfId="1362" priority="1341" operator="equal">
      <formula>"c"</formula>
    </cfRule>
    <cfRule type="cellIs" dxfId="1361" priority="1342" operator="equal">
      <formula>"ca"</formula>
    </cfRule>
    <cfRule type="cellIs" dxfId="1360" priority="1343" operator="equal">
      <formula>"r"</formula>
    </cfRule>
    <cfRule type="cellIs" dxfId="1359" priority="1344" operator="equal">
      <formula>"s"</formula>
    </cfRule>
  </conditionalFormatting>
  <conditionalFormatting sqref="CR13">
    <cfRule type="cellIs" dxfId="1358" priority="1333" operator="equal">
      <formula>"u"</formula>
    </cfRule>
    <cfRule type="cellIs" dxfId="1357" priority="1334" operator="equal">
      <formula>"pm"</formula>
    </cfRule>
    <cfRule type="cellIs" dxfId="1356" priority="1335" operator="equal">
      <formula>"c"</formula>
    </cfRule>
    <cfRule type="cellIs" dxfId="1355" priority="1336" operator="equal">
      <formula>"ca"</formula>
    </cfRule>
    <cfRule type="cellIs" dxfId="1354" priority="1337" operator="equal">
      <formula>"r"</formula>
    </cfRule>
    <cfRule type="cellIs" dxfId="1353" priority="1338" operator="equal">
      <formula>"s"</formula>
    </cfRule>
  </conditionalFormatting>
  <conditionalFormatting sqref="CM13">
    <cfRule type="cellIs" dxfId="1352" priority="1327" operator="equal">
      <formula>"u"</formula>
    </cfRule>
    <cfRule type="cellIs" dxfId="1351" priority="1328" operator="equal">
      <formula>"pm"</formula>
    </cfRule>
    <cfRule type="cellIs" dxfId="1350" priority="1329" operator="equal">
      <formula>"c"</formula>
    </cfRule>
    <cfRule type="cellIs" dxfId="1349" priority="1330" operator="equal">
      <formula>"ca"</formula>
    </cfRule>
    <cfRule type="cellIs" dxfId="1348" priority="1331" operator="equal">
      <formula>"r"</formula>
    </cfRule>
    <cfRule type="cellIs" dxfId="1347" priority="1332" operator="equal">
      <formula>"s"</formula>
    </cfRule>
  </conditionalFormatting>
  <conditionalFormatting sqref="CN13">
    <cfRule type="cellIs" dxfId="1346" priority="1321" operator="equal">
      <formula>"u"</formula>
    </cfRule>
    <cfRule type="cellIs" dxfId="1345" priority="1322" operator="equal">
      <formula>"pm"</formula>
    </cfRule>
    <cfRule type="cellIs" dxfId="1344" priority="1323" operator="equal">
      <formula>"c"</formula>
    </cfRule>
    <cfRule type="cellIs" dxfId="1343" priority="1324" operator="equal">
      <formula>"ca"</formula>
    </cfRule>
    <cfRule type="cellIs" dxfId="1342" priority="1325" operator="equal">
      <formula>"r"</formula>
    </cfRule>
    <cfRule type="cellIs" dxfId="1341" priority="1326" operator="equal">
      <formula>"s"</formula>
    </cfRule>
  </conditionalFormatting>
  <conditionalFormatting sqref="CO13">
    <cfRule type="cellIs" dxfId="1340" priority="1315" operator="equal">
      <formula>"u"</formula>
    </cfRule>
    <cfRule type="cellIs" dxfId="1339" priority="1316" operator="equal">
      <formula>"pm"</formula>
    </cfRule>
    <cfRule type="cellIs" dxfId="1338" priority="1317" operator="equal">
      <formula>"c"</formula>
    </cfRule>
    <cfRule type="cellIs" dxfId="1337" priority="1318" operator="equal">
      <formula>"ca"</formula>
    </cfRule>
    <cfRule type="cellIs" dxfId="1336" priority="1319" operator="equal">
      <formula>"r"</formula>
    </cfRule>
    <cfRule type="cellIs" dxfId="1335" priority="1320" operator="equal">
      <formula>"s"</formula>
    </cfRule>
  </conditionalFormatting>
  <conditionalFormatting sqref="CO13">
    <cfRule type="cellIs" dxfId="1334" priority="1309" operator="equal">
      <formula>"u"</formula>
    </cfRule>
    <cfRule type="cellIs" dxfId="1333" priority="1310" operator="equal">
      <formula>"pm"</formula>
    </cfRule>
    <cfRule type="cellIs" dxfId="1332" priority="1311" operator="equal">
      <formula>"c"</formula>
    </cfRule>
    <cfRule type="cellIs" dxfId="1331" priority="1312" operator="equal">
      <formula>"ca"</formula>
    </cfRule>
    <cfRule type="cellIs" dxfId="1330" priority="1313" operator="equal">
      <formula>"r"</formula>
    </cfRule>
    <cfRule type="cellIs" dxfId="1329" priority="1314" operator="equal">
      <formula>"s"</formula>
    </cfRule>
  </conditionalFormatting>
  <conditionalFormatting sqref="CP13">
    <cfRule type="cellIs" dxfId="1328" priority="1303" operator="equal">
      <formula>"u"</formula>
    </cfRule>
    <cfRule type="cellIs" dxfId="1327" priority="1304" operator="equal">
      <formula>"pm"</formula>
    </cfRule>
    <cfRule type="cellIs" dxfId="1326" priority="1305" operator="equal">
      <formula>"c"</formula>
    </cfRule>
    <cfRule type="cellIs" dxfId="1325" priority="1306" operator="equal">
      <formula>"ca"</formula>
    </cfRule>
    <cfRule type="cellIs" dxfId="1324" priority="1307" operator="equal">
      <formula>"r"</formula>
    </cfRule>
    <cfRule type="cellIs" dxfId="1323" priority="1308" operator="equal">
      <formula>"s"</formula>
    </cfRule>
  </conditionalFormatting>
  <conditionalFormatting sqref="CQ13">
    <cfRule type="cellIs" dxfId="1322" priority="1297" operator="equal">
      <formula>"u"</formula>
    </cfRule>
    <cfRule type="cellIs" dxfId="1321" priority="1298" operator="equal">
      <formula>"pm"</formula>
    </cfRule>
    <cfRule type="cellIs" dxfId="1320" priority="1299" operator="equal">
      <formula>"c"</formula>
    </cfRule>
    <cfRule type="cellIs" dxfId="1319" priority="1300" operator="equal">
      <formula>"ca"</formula>
    </cfRule>
    <cfRule type="cellIs" dxfId="1318" priority="1301" operator="equal">
      <formula>"r"</formula>
    </cfRule>
    <cfRule type="cellIs" dxfId="1317" priority="1302" operator="equal">
      <formula>"s"</formula>
    </cfRule>
  </conditionalFormatting>
  <conditionalFormatting sqref="CH13:CI13">
    <cfRule type="cellIs" dxfId="1316" priority="1291" operator="equal">
      <formula>"u"</formula>
    </cfRule>
    <cfRule type="cellIs" dxfId="1315" priority="1292" operator="equal">
      <formula>"pm"</formula>
    </cfRule>
    <cfRule type="cellIs" dxfId="1314" priority="1293" operator="equal">
      <formula>"c"</formula>
    </cfRule>
    <cfRule type="cellIs" dxfId="1313" priority="1294" operator="equal">
      <formula>"ca"</formula>
    </cfRule>
    <cfRule type="cellIs" dxfId="1312" priority="1295" operator="equal">
      <formula>"r"</formula>
    </cfRule>
    <cfRule type="cellIs" dxfId="1311" priority="1296" operator="equal">
      <formula>"s"</formula>
    </cfRule>
  </conditionalFormatting>
  <conditionalFormatting sqref="CJ13:CK13">
    <cfRule type="cellIs" dxfId="1310" priority="1285" operator="equal">
      <formula>"u"</formula>
    </cfRule>
    <cfRule type="cellIs" dxfId="1309" priority="1286" operator="equal">
      <formula>"pm"</formula>
    </cfRule>
    <cfRule type="cellIs" dxfId="1308" priority="1287" operator="equal">
      <formula>"c"</formula>
    </cfRule>
    <cfRule type="cellIs" dxfId="1307" priority="1288" operator="equal">
      <formula>"ca"</formula>
    </cfRule>
    <cfRule type="cellIs" dxfId="1306" priority="1289" operator="equal">
      <formula>"r"</formula>
    </cfRule>
    <cfRule type="cellIs" dxfId="1305" priority="1290" operator="equal">
      <formula>"s"</formula>
    </cfRule>
  </conditionalFormatting>
  <conditionalFormatting sqref="CL13:CM13">
    <cfRule type="cellIs" dxfId="1304" priority="1279" operator="equal">
      <formula>"u"</formula>
    </cfRule>
    <cfRule type="cellIs" dxfId="1303" priority="1280" operator="equal">
      <formula>"pm"</formula>
    </cfRule>
    <cfRule type="cellIs" dxfId="1302" priority="1281" operator="equal">
      <formula>"c"</formula>
    </cfRule>
    <cfRule type="cellIs" dxfId="1301" priority="1282" operator="equal">
      <formula>"ca"</formula>
    </cfRule>
    <cfRule type="cellIs" dxfId="1300" priority="1283" operator="equal">
      <formula>"r"</formula>
    </cfRule>
    <cfRule type="cellIs" dxfId="1299" priority="1284" operator="equal">
      <formula>"s"</formula>
    </cfRule>
  </conditionalFormatting>
  <conditionalFormatting sqref="CG13:CO13">
    <cfRule type="cellIs" dxfId="1298" priority="1273" operator="equal">
      <formula>"u"</formula>
    </cfRule>
    <cfRule type="cellIs" dxfId="1297" priority="1274" operator="equal">
      <formula>"pm"</formula>
    </cfRule>
    <cfRule type="cellIs" dxfId="1296" priority="1275" operator="equal">
      <formula>"c"</formula>
    </cfRule>
    <cfRule type="cellIs" dxfId="1295" priority="1276" operator="equal">
      <formula>"ca"</formula>
    </cfRule>
    <cfRule type="cellIs" dxfId="1294" priority="1277" operator="equal">
      <formula>"r"</formula>
    </cfRule>
    <cfRule type="cellIs" dxfId="1293" priority="1278" operator="equal">
      <formula>"s"</formula>
    </cfRule>
  </conditionalFormatting>
  <conditionalFormatting sqref="CO13">
    <cfRule type="cellIs" dxfId="1292" priority="1267" operator="equal">
      <formula>"u"</formula>
    </cfRule>
    <cfRule type="cellIs" dxfId="1291" priority="1268" operator="equal">
      <formula>"pm"</formula>
    </cfRule>
    <cfRule type="cellIs" dxfId="1290" priority="1269" operator="equal">
      <formula>"c"</formula>
    </cfRule>
    <cfRule type="cellIs" dxfId="1289" priority="1270" operator="equal">
      <formula>"ca"</formula>
    </cfRule>
    <cfRule type="cellIs" dxfId="1288" priority="1271" operator="equal">
      <formula>"r"</formula>
    </cfRule>
    <cfRule type="cellIs" dxfId="1287" priority="1272" operator="equal">
      <formula>"s"</formula>
    </cfRule>
  </conditionalFormatting>
  <conditionalFormatting sqref="CH13">
    <cfRule type="cellIs" dxfId="1286" priority="1261" operator="equal">
      <formula>"u"</formula>
    </cfRule>
    <cfRule type="cellIs" dxfId="1285" priority="1262" operator="equal">
      <formula>"pm"</formula>
    </cfRule>
    <cfRule type="cellIs" dxfId="1284" priority="1263" operator="equal">
      <formula>"c"</formula>
    </cfRule>
    <cfRule type="cellIs" dxfId="1283" priority="1264" operator="equal">
      <formula>"ca"</formula>
    </cfRule>
    <cfRule type="cellIs" dxfId="1282" priority="1265" operator="equal">
      <formula>"r"</formula>
    </cfRule>
    <cfRule type="cellIs" dxfId="1281" priority="1266" operator="equal">
      <formula>"s"</formula>
    </cfRule>
  </conditionalFormatting>
  <conditionalFormatting sqref="CI13:CJ13">
    <cfRule type="cellIs" dxfId="1280" priority="1255" operator="equal">
      <formula>"u"</formula>
    </cfRule>
    <cfRule type="cellIs" dxfId="1279" priority="1256" operator="equal">
      <formula>"pm"</formula>
    </cfRule>
    <cfRule type="cellIs" dxfId="1278" priority="1257" operator="equal">
      <formula>"c"</formula>
    </cfRule>
    <cfRule type="cellIs" dxfId="1277" priority="1258" operator="equal">
      <formula>"ca"</formula>
    </cfRule>
    <cfRule type="cellIs" dxfId="1276" priority="1259" operator="equal">
      <formula>"r"</formula>
    </cfRule>
    <cfRule type="cellIs" dxfId="1275" priority="1260" operator="equal">
      <formula>"s"</formula>
    </cfRule>
  </conditionalFormatting>
  <conditionalFormatting sqref="CP13">
    <cfRule type="cellIs" dxfId="1274" priority="1249" operator="equal">
      <formula>"u"</formula>
    </cfRule>
    <cfRule type="cellIs" dxfId="1273" priority="1250" operator="equal">
      <formula>"pm"</formula>
    </cfRule>
    <cfRule type="cellIs" dxfId="1272" priority="1251" operator="equal">
      <formula>"c"</formula>
    </cfRule>
    <cfRule type="cellIs" dxfId="1271" priority="1252" operator="equal">
      <formula>"ca"</formula>
    </cfRule>
    <cfRule type="cellIs" dxfId="1270" priority="1253" operator="equal">
      <formula>"r"</formula>
    </cfRule>
    <cfRule type="cellIs" dxfId="1269" priority="1254" operator="equal">
      <formula>"s"</formula>
    </cfRule>
  </conditionalFormatting>
  <conditionalFormatting sqref="CQ13">
    <cfRule type="cellIs" dxfId="1268" priority="1243" operator="equal">
      <formula>"u"</formula>
    </cfRule>
    <cfRule type="cellIs" dxfId="1267" priority="1244" operator="equal">
      <formula>"pm"</formula>
    </cfRule>
    <cfRule type="cellIs" dxfId="1266" priority="1245" operator="equal">
      <formula>"c"</formula>
    </cfRule>
    <cfRule type="cellIs" dxfId="1265" priority="1246" operator="equal">
      <formula>"ca"</formula>
    </cfRule>
    <cfRule type="cellIs" dxfId="1264" priority="1247" operator="equal">
      <formula>"r"</formula>
    </cfRule>
    <cfRule type="cellIs" dxfId="1263" priority="1248" operator="equal">
      <formula>"s"</formula>
    </cfRule>
  </conditionalFormatting>
  <conditionalFormatting sqref="CQ13">
    <cfRule type="cellIs" dxfId="1262" priority="1237" operator="equal">
      <formula>"u"</formula>
    </cfRule>
    <cfRule type="cellIs" dxfId="1261" priority="1238" operator="equal">
      <formula>"pm"</formula>
    </cfRule>
    <cfRule type="cellIs" dxfId="1260" priority="1239" operator="equal">
      <formula>"c"</formula>
    </cfRule>
    <cfRule type="cellIs" dxfId="1259" priority="1240" operator="equal">
      <formula>"ca"</formula>
    </cfRule>
    <cfRule type="cellIs" dxfId="1258" priority="1241" operator="equal">
      <formula>"r"</formula>
    </cfRule>
    <cfRule type="cellIs" dxfId="1257" priority="1242" operator="equal">
      <formula>"s"</formula>
    </cfRule>
  </conditionalFormatting>
  <conditionalFormatting sqref="CR13">
    <cfRule type="cellIs" dxfId="1256" priority="1231" operator="equal">
      <formula>"u"</formula>
    </cfRule>
    <cfRule type="cellIs" dxfId="1255" priority="1232" operator="equal">
      <formula>"pm"</formula>
    </cfRule>
    <cfRule type="cellIs" dxfId="1254" priority="1233" operator="equal">
      <formula>"c"</formula>
    </cfRule>
    <cfRule type="cellIs" dxfId="1253" priority="1234" operator="equal">
      <formula>"ca"</formula>
    </cfRule>
    <cfRule type="cellIs" dxfId="1252" priority="1235" operator="equal">
      <formula>"r"</formula>
    </cfRule>
    <cfRule type="cellIs" dxfId="1251" priority="1236" operator="equal">
      <formula>"s"</formula>
    </cfRule>
  </conditionalFormatting>
  <conditionalFormatting sqref="CD13:CF13">
    <cfRule type="cellIs" dxfId="1250" priority="1225" operator="equal">
      <formula>"u"</formula>
    </cfRule>
    <cfRule type="cellIs" dxfId="1249" priority="1226" operator="equal">
      <formula>"pm"</formula>
    </cfRule>
    <cfRule type="cellIs" dxfId="1248" priority="1227" operator="equal">
      <formula>"c"</formula>
    </cfRule>
    <cfRule type="cellIs" dxfId="1247" priority="1228" operator="equal">
      <formula>"ca"</formula>
    </cfRule>
    <cfRule type="cellIs" dxfId="1246" priority="1229" operator="equal">
      <formula>"r"</formula>
    </cfRule>
    <cfRule type="cellIs" dxfId="1245" priority="1230" operator="equal">
      <formula>"s"</formula>
    </cfRule>
  </conditionalFormatting>
  <conditionalFormatting sqref="CD13:CF13">
    <cfRule type="cellIs" dxfId="1244" priority="1219" operator="equal">
      <formula>"u"</formula>
    </cfRule>
    <cfRule type="cellIs" dxfId="1243" priority="1220" operator="equal">
      <formula>"pm"</formula>
    </cfRule>
    <cfRule type="cellIs" dxfId="1242" priority="1221" operator="equal">
      <formula>"c"</formula>
    </cfRule>
    <cfRule type="cellIs" dxfId="1241" priority="1222" operator="equal">
      <formula>"ca"</formula>
    </cfRule>
    <cfRule type="cellIs" dxfId="1240" priority="1223" operator="equal">
      <formula>"r"</formula>
    </cfRule>
    <cfRule type="cellIs" dxfId="1239" priority="1224" operator="equal">
      <formula>"s"</formula>
    </cfRule>
  </conditionalFormatting>
  <conditionalFormatting sqref="CD13:CE13">
    <cfRule type="cellIs" dxfId="1238" priority="1213" operator="equal">
      <formula>"u"</formula>
    </cfRule>
    <cfRule type="cellIs" dxfId="1237" priority="1214" operator="equal">
      <formula>"pm"</formula>
    </cfRule>
    <cfRule type="cellIs" dxfId="1236" priority="1215" operator="equal">
      <formula>"c"</formula>
    </cfRule>
    <cfRule type="cellIs" dxfId="1235" priority="1216" operator="equal">
      <formula>"ca"</formula>
    </cfRule>
    <cfRule type="cellIs" dxfId="1234" priority="1217" operator="equal">
      <formula>"r"</formula>
    </cfRule>
    <cfRule type="cellIs" dxfId="1233" priority="1218" operator="equal">
      <formula>"s"</formula>
    </cfRule>
  </conditionalFormatting>
  <conditionalFormatting sqref="CE13">
    <cfRule type="cellIs" dxfId="1232" priority="1207" operator="equal">
      <formula>"u"</formula>
    </cfRule>
    <cfRule type="cellIs" dxfId="1231" priority="1208" operator="equal">
      <formula>"pm"</formula>
    </cfRule>
    <cfRule type="cellIs" dxfId="1230" priority="1209" operator="equal">
      <formula>"c"</formula>
    </cfRule>
    <cfRule type="cellIs" dxfId="1229" priority="1210" operator="equal">
      <formula>"ca"</formula>
    </cfRule>
    <cfRule type="cellIs" dxfId="1228" priority="1211" operator="equal">
      <formula>"r"</formula>
    </cfRule>
    <cfRule type="cellIs" dxfId="1227" priority="1212" operator="equal">
      <formula>"s"</formula>
    </cfRule>
  </conditionalFormatting>
  <conditionalFormatting sqref="CF13">
    <cfRule type="cellIs" dxfId="1226" priority="1201" operator="equal">
      <formula>"u"</formula>
    </cfRule>
    <cfRule type="cellIs" dxfId="1225" priority="1202" operator="equal">
      <formula>"pm"</formula>
    </cfRule>
    <cfRule type="cellIs" dxfId="1224" priority="1203" operator="equal">
      <formula>"c"</formula>
    </cfRule>
    <cfRule type="cellIs" dxfId="1223" priority="1204" operator="equal">
      <formula>"ca"</formula>
    </cfRule>
    <cfRule type="cellIs" dxfId="1222" priority="1205" operator="equal">
      <formula>"r"</formula>
    </cfRule>
    <cfRule type="cellIs" dxfId="1221" priority="1206" operator="equal">
      <formula>"s"</formula>
    </cfRule>
  </conditionalFormatting>
  <conditionalFormatting sqref="CG13">
    <cfRule type="cellIs" dxfId="1220" priority="1195" operator="equal">
      <formula>"u"</formula>
    </cfRule>
    <cfRule type="cellIs" dxfId="1219" priority="1196" operator="equal">
      <formula>"pm"</formula>
    </cfRule>
    <cfRule type="cellIs" dxfId="1218" priority="1197" operator="equal">
      <formula>"c"</formula>
    </cfRule>
    <cfRule type="cellIs" dxfId="1217" priority="1198" operator="equal">
      <formula>"ca"</formula>
    </cfRule>
    <cfRule type="cellIs" dxfId="1216" priority="1199" operator="equal">
      <formula>"r"</formula>
    </cfRule>
    <cfRule type="cellIs" dxfId="1215" priority="1200" operator="equal">
      <formula>"s"</formula>
    </cfRule>
  </conditionalFormatting>
  <conditionalFormatting sqref="CG13">
    <cfRule type="cellIs" dxfId="1214" priority="1189" operator="equal">
      <formula>"u"</formula>
    </cfRule>
    <cfRule type="cellIs" dxfId="1213" priority="1190" operator="equal">
      <formula>"pm"</formula>
    </cfRule>
    <cfRule type="cellIs" dxfId="1212" priority="1191" operator="equal">
      <formula>"c"</formula>
    </cfRule>
    <cfRule type="cellIs" dxfId="1211" priority="1192" operator="equal">
      <formula>"ca"</formula>
    </cfRule>
    <cfRule type="cellIs" dxfId="1210" priority="1193" operator="equal">
      <formula>"r"</formula>
    </cfRule>
    <cfRule type="cellIs" dxfId="1209" priority="1194" operator="equal">
      <formula>"s"</formula>
    </cfRule>
  </conditionalFormatting>
  <conditionalFormatting sqref="CH13">
    <cfRule type="cellIs" dxfId="1208" priority="1183" operator="equal">
      <formula>"u"</formula>
    </cfRule>
    <cfRule type="cellIs" dxfId="1207" priority="1184" operator="equal">
      <formula>"pm"</formula>
    </cfRule>
    <cfRule type="cellIs" dxfId="1206" priority="1185" operator="equal">
      <formula>"c"</formula>
    </cfRule>
    <cfRule type="cellIs" dxfId="1205" priority="1186" operator="equal">
      <formula>"ca"</formula>
    </cfRule>
    <cfRule type="cellIs" dxfId="1204" priority="1187" operator="equal">
      <formula>"r"</formula>
    </cfRule>
    <cfRule type="cellIs" dxfId="1203" priority="1188" operator="equal">
      <formula>"s"</formula>
    </cfRule>
  </conditionalFormatting>
  <conditionalFormatting sqref="CQ13:CR13">
    <cfRule type="cellIs" dxfId="1202" priority="1177" operator="equal">
      <formula>"u"</formula>
    </cfRule>
    <cfRule type="cellIs" dxfId="1201" priority="1178" operator="equal">
      <formula>"pm"</formula>
    </cfRule>
    <cfRule type="cellIs" dxfId="1200" priority="1179" operator="equal">
      <formula>"c"</formula>
    </cfRule>
    <cfRule type="cellIs" dxfId="1199" priority="1180" operator="equal">
      <formula>"ca"</formula>
    </cfRule>
    <cfRule type="cellIs" dxfId="1198" priority="1181" operator="equal">
      <formula>"r"</formula>
    </cfRule>
    <cfRule type="cellIs" dxfId="1197" priority="1182" operator="equal">
      <formula>"s"</formula>
    </cfRule>
  </conditionalFormatting>
  <conditionalFormatting sqref="CN13:CO13">
    <cfRule type="cellIs" dxfId="1196" priority="1171" operator="equal">
      <formula>"u"</formula>
    </cfRule>
    <cfRule type="cellIs" dxfId="1195" priority="1172" operator="equal">
      <formula>"pm"</formula>
    </cfRule>
    <cfRule type="cellIs" dxfId="1194" priority="1173" operator="equal">
      <formula>"c"</formula>
    </cfRule>
    <cfRule type="cellIs" dxfId="1193" priority="1174" operator="equal">
      <formula>"ca"</formula>
    </cfRule>
    <cfRule type="cellIs" dxfId="1192" priority="1175" operator="equal">
      <formula>"r"</formula>
    </cfRule>
    <cfRule type="cellIs" dxfId="1191" priority="1176" operator="equal">
      <formula>"s"</formula>
    </cfRule>
  </conditionalFormatting>
  <conditionalFormatting sqref="CP13">
    <cfRule type="cellIs" dxfId="1190" priority="1165" operator="equal">
      <formula>"u"</formula>
    </cfRule>
    <cfRule type="cellIs" dxfId="1189" priority="1166" operator="equal">
      <formula>"pm"</formula>
    </cfRule>
    <cfRule type="cellIs" dxfId="1188" priority="1167" operator="equal">
      <formula>"c"</formula>
    </cfRule>
    <cfRule type="cellIs" dxfId="1187" priority="1168" operator="equal">
      <formula>"ca"</formula>
    </cfRule>
    <cfRule type="cellIs" dxfId="1186" priority="1169" operator="equal">
      <formula>"r"</formula>
    </cfRule>
    <cfRule type="cellIs" dxfId="1185" priority="1170" operator="equal">
      <formula>"s"</formula>
    </cfRule>
  </conditionalFormatting>
  <conditionalFormatting sqref="CI13">
    <cfRule type="cellIs" dxfId="1184" priority="1159" operator="equal">
      <formula>"u"</formula>
    </cfRule>
    <cfRule type="cellIs" dxfId="1183" priority="1160" operator="equal">
      <formula>"pm"</formula>
    </cfRule>
    <cfRule type="cellIs" dxfId="1182" priority="1161" operator="equal">
      <formula>"c"</formula>
    </cfRule>
    <cfRule type="cellIs" dxfId="1181" priority="1162" operator="equal">
      <formula>"ca"</formula>
    </cfRule>
    <cfRule type="cellIs" dxfId="1180" priority="1163" operator="equal">
      <formula>"r"</formula>
    </cfRule>
    <cfRule type="cellIs" dxfId="1179" priority="1164" operator="equal">
      <formula>"s"</formula>
    </cfRule>
  </conditionalFormatting>
  <conditionalFormatting sqref="CJ13">
    <cfRule type="cellIs" dxfId="1178" priority="1153" operator="equal">
      <formula>"u"</formula>
    </cfRule>
    <cfRule type="cellIs" dxfId="1177" priority="1154" operator="equal">
      <formula>"pm"</formula>
    </cfRule>
    <cfRule type="cellIs" dxfId="1176" priority="1155" operator="equal">
      <formula>"c"</formula>
    </cfRule>
    <cfRule type="cellIs" dxfId="1175" priority="1156" operator="equal">
      <formula>"ca"</formula>
    </cfRule>
    <cfRule type="cellIs" dxfId="1174" priority="1157" operator="equal">
      <formula>"r"</formula>
    </cfRule>
    <cfRule type="cellIs" dxfId="1173" priority="1158" operator="equal">
      <formula>"s"</formula>
    </cfRule>
  </conditionalFormatting>
  <conditionalFormatting sqref="CK13">
    <cfRule type="cellIs" dxfId="1172" priority="1147" operator="equal">
      <formula>"u"</formula>
    </cfRule>
    <cfRule type="cellIs" dxfId="1171" priority="1148" operator="equal">
      <formula>"pm"</formula>
    </cfRule>
    <cfRule type="cellIs" dxfId="1170" priority="1149" operator="equal">
      <formula>"c"</formula>
    </cfRule>
    <cfRule type="cellIs" dxfId="1169" priority="1150" operator="equal">
      <formula>"ca"</formula>
    </cfRule>
    <cfRule type="cellIs" dxfId="1168" priority="1151" operator="equal">
      <formula>"r"</formula>
    </cfRule>
    <cfRule type="cellIs" dxfId="1167" priority="1152" operator="equal">
      <formula>"s"</formula>
    </cfRule>
  </conditionalFormatting>
  <conditionalFormatting sqref="CK13">
    <cfRule type="cellIs" dxfId="1166" priority="1141" operator="equal">
      <formula>"u"</formula>
    </cfRule>
    <cfRule type="cellIs" dxfId="1165" priority="1142" operator="equal">
      <formula>"pm"</formula>
    </cfRule>
    <cfRule type="cellIs" dxfId="1164" priority="1143" operator="equal">
      <formula>"c"</formula>
    </cfRule>
    <cfRule type="cellIs" dxfId="1163" priority="1144" operator="equal">
      <formula>"ca"</formula>
    </cfRule>
    <cfRule type="cellIs" dxfId="1162" priority="1145" operator="equal">
      <formula>"r"</formula>
    </cfRule>
    <cfRule type="cellIs" dxfId="1161" priority="1146" operator="equal">
      <formula>"s"</formula>
    </cfRule>
  </conditionalFormatting>
  <conditionalFormatting sqref="CL13">
    <cfRule type="cellIs" dxfId="1160" priority="1135" operator="equal">
      <formula>"u"</formula>
    </cfRule>
    <cfRule type="cellIs" dxfId="1159" priority="1136" operator="equal">
      <formula>"pm"</formula>
    </cfRule>
    <cfRule type="cellIs" dxfId="1158" priority="1137" operator="equal">
      <formula>"c"</formula>
    </cfRule>
    <cfRule type="cellIs" dxfId="1157" priority="1138" operator="equal">
      <formula>"ca"</formula>
    </cfRule>
    <cfRule type="cellIs" dxfId="1156" priority="1139" operator="equal">
      <formula>"r"</formula>
    </cfRule>
    <cfRule type="cellIs" dxfId="1155" priority="1140" operator="equal">
      <formula>"s"</formula>
    </cfRule>
  </conditionalFormatting>
  <conditionalFormatting sqref="CM13">
    <cfRule type="cellIs" dxfId="1154" priority="1129" operator="equal">
      <formula>"u"</formula>
    </cfRule>
    <cfRule type="cellIs" dxfId="1153" priority="1130" operator="equal">
      <formula>"pm"</formula>
    </cfRule>
    <cfRule type="cellIs" dxfId="1152" priority="1131" operator="equal">
      <formula>"c"</formula>
    </cfRule>
    <cfRule type="cellIs" dxfId="1151" priority="1132" operator="equal">
      <formula>"ca"</formula>
    </cfRule>
    <cfRule type="cellIs" dxfId="1150" priority="1133" operator="equal">
      <formula>"r"</formula>
    </cfRule>
    <cfRule type="cellIs" dxfId="1149" priority="1134" operator="equal">
      <formula>"s"</formula>
    </cfRule>
  </conditionalFormatting>
  <conditionalFormatting sqref="CD13:CE13">
    <cfRule type="cellIs" dxfId="1148" priority="1123" operator="equal">
      <formula>"u"</formula>
    </cfRule>
    <cfRule type="cellIs" dxfId="1147" priority="1124" operator="equal">
      <formula>"pm"</formula>
    </cfRule>
    <cfRule type="cellIs" dxfId="1146" priority="1125" operator="equal">
      <formula>"c"</formula>
    </cfRule>
    <cfRule type="cellIs" dxfId="1145" priority="1126" operator="equal">
      <formula>"ca"</formula>
    </cfRule>
    <cfRule type="cellIs" dxfId="1144" priority="1127" operator="equal">
      <formula>"r"</formula>
    </cfRule>
    <cfRule type="cellIs" dxfId="1143" priority="1128" operator="equal">
      <formula>"s"</formula>
    </cfRule>
  </conditionalFormatting>
  <conditionalFormatting sqref="CF13:CG13">
    <cfRule type="cellIs" dxfId="1142" priority="1117" operator="equal">
      <formula>"u"</formula>
    </cfRule>
    <cfRule type="cellIs" dxfId="1141" priority="1118" operator="equal">
      <formula>"pm"</formula>
    </cfRule>
    <cfRule type="cellIs" dxfId="1140" priority="1119" operator="equal">
      <formula>"c"</formula>
    </cfRule>
    <cfRule type="cellIs" dxfId="1139" priority="1120" operator="equal">
      <formula>"ca"</formula>
    </cfRule>
    <cfRule type="cellIs" dxfId="1138" priority="1121" operator="equal">
      <formula>"r"</formula>
    </cfRule>
    <cfRule type="cellIs" dxfId="1137" priority="1122" operator="equal">
      <formula>"s"</formula>
    </cfRule>
  </conditionalFormatting>
  <conditionalFormatting sqref="CH13:CI13">
    <cfRule type="cellIs" dxfId="1136" priority="1111" operator="equal">
      <formula>"u"</formula>
    </cfRule>
    <cfRule type="cellIs" dxfId="1135" priority="1112" operator="equal">
      <formula>"pm"</formula>
    </cfRule>
    <cfRule type="cellIs" dxfId="1134" priority="1113" operator="equal">
      <formula>"c"</formula>
    </cfRule>
    <cfRule type="cellIs" dxfId="1133" priority="1114" operator="equal">
      <formula>"ca"</formula>
    </cfRule>
    <cfRule type="cellIs" dxfId="1132" priority="1115" operator="equal">
      <formula>"r"</formula>
    </cfRule>
    <cfRule type="cellIs" dxfId="1131" priority="1116" operator="equal">
      <formula>"s"</formula>
    </cfRule>
  </conditionalFormatting>
  <conditionalFormatting sqref="CK13">
    <cfRule type="cellIs" dxfId="1130" priority="1105" operator="equal">
      <formula>"u"</formula>
    </cfRule>
    <cfRule type="cellIs" dxfId="1129" priority="1106" operator="equal">
      <formula>"pm"</formula>
    </cfRule>
    <cfRule type="cellIs" dxfId="1128" priority="1107" operator="equal">
      <formula>"c"</formula>
    </cfRule>
    <cfRule type="cellIs" dxfId="1127" priority="1108" operator="equal">
      <formula>"ca"</formula>
    </cfRule>
    <cfRule type="cellIs" dxfId="1126" priority="1109" operator="equal">
      <formula>"r"</formula>
    </cfRule>
    <cfRule type="cellIs" dxfId="1125" priority="1110" operator="equal">
      <formula>"s"</formula>
    </cfRule>
  </conditionalFormatting>
  <conditionalFormatting sqref="CD13">
    <cfRule type="cellIs" dxfId="1124" priority="1099" operator="equal">
      <formula>"u"</formula>
    </cfRule>
    <cfRule type="cellIs" dxfId="1123" priority="1100" operator="equal">
      <formula>"pm"</formula>
    </cfRule>
    <cfRule type="cellIs" dxfId="1122" priority="1101" operator="equal">
      <formula>"c"</formula>
    </cfRule>
    <cfRule type="cellIs" dxfId="1121" priority="1102" operator="equal">
      <formula>"ca"</formula>
    </cfRule>
    <cfRule type="cellIs" dxfId="1120" priority="1103" operator="equal">
      <formula>"r"</formula>
    </cfRule>
    <cfRule type="cellIs" dxfId="1119" priority="1104" operator="equal">
      <formula>"s"</formula>
    </cfRule>
  </conditionalFormatting>
  <conditionalFormatting sqref="CE13:CF13">
    <cfRule type="cellIs" dxfId="1118" priority="1093" operator="equal">
      <formula>"u"</formula>
    </cfRule>
    <cfRule type="cellIs" dxfId="1117" priority="1094" operator="equal">
      <formula>"pm"</formula>
    </cfRule>
    <cfRule type="cellIs" dxfId="1116" priority="1095" operator="equal">
      <formula>"c"</formula>
    </cfRule>
    <cfRule type="cellIs" dxfId="1115" priority="1096" operator="equal">
      <formula>"ca"</formula>
    </cfRule>
    <cfRule type="cellIs" dxfId="1114" priority="1097" operator="equal">
      <formula>"r"</formula>
    </cfRule>
    <cfRule type="cellIs" dxfId="1113" priority="1098" operator="equal">
      <formula>"s"</formula>
    </cfRule>
  </conditionalFormatting>
  <conditionalFormatting sqref="CL13">
    <cfRule type="cellIs" dxfId="1112" priority="1087" operator="equal">
      <formula>"u"</formula>
    </cfRule>
    <cfRule type="cellIs" dxfId="1111" priority="1088" operator="equal">
      <formula>"pm"</formula>
    </cfRule>
    <cfRule type="cellIs" dxfId="1110" priority="1089" operator="equal">
      <formula>"c"</formula>
    </cfRule>
    <cfRule type="cellIs" dxfId="1109" priority="1090" operator="equal">
      <formula>"ca"</formula>
    </cfRule>
    <cfRule type="cellIs" dxfId="1108" priority="1091" operator="equal">
      <formula>"r"</formula>
    </cfRule>
    <cfRule type="cellIs" dxfId="1107" priority="1092" operator="equal">
      <formula>"s"</formula>
    </cfRule>
  </conditionalFormatting>
  <conditionalFormatting sqref="CM13">
    <cfRule type="cellIs" dxfId="1106" priority="1081" operator="equal">
      <formula>"u"</formula>
    </cfRule>
    <cfRule type="cellIs" dxfId="1105" priority="1082" operator="equal">
      <formula>"pm"</formula>
    </cfRule>
    <cfRule type="cellIs" dxfId="1104" priority="1083" operator="equal">
      <formula>"c"</formula>
    </cfRule>
    <cfRule type="cellIs" dxfId="1103" priority="1084" operator="equal">
      <formula>"ca"</formula>
    </cfRule>
    <cfRule type="cellIs" dxfId="1102" priority="1085" operator="equal">
      <formula>"r"</formula>
    </cfRule>
    <cfRule type="cellIs" dxfId="1101" priority="1086" operator="equal">
      <formula>"s"</formula>
    </cfRule>
  </conditionalFormatting>
  <conditionalFormatting sqref="CM13">
    <cfRule type="cellIs" dxfId="1100" priority="1075" operator="equal">
      <formula>"u"</formula>
    </cfRule>
    <cfRule type="cellIs" dxfId="1099" priority="1076" operator="equal">
      <formula>"pm"</formula>
    </cfRule>
    <cfRule type="cellIs" dxfId="1098" priority="1077" operator="equal">
      <formula>"c"</formula>
    </cfRule>
    <cfRule type="cellIs" dxfId="1097" priority="1078" operator="equal">
      <formula>"ca"</formula>
    </cfRule>
    <cfRule type="cellIs" dxfId="1096" priority="1079" operator="equal">
      <formula>"r"</formula>
    </cfRule>
    <cfRule type="cellIs" dxfId="1095" priority="1080" operator="equal">
      <formula>"s"</formula>
    </cfRule>
  </conditionalFormatting>
  <conditionalFormatting sqref="CN13">
    <cfRule type="cellIs" dxfId="1094" priority="1069" operator="equal">
      <formula>"u"</formula>
    </cfRule>
    <cfRule type="cellIs" dxfId="1093" priority="1070" operator="equal">
      <formula>"pm"</formula>
    </cfRule>
    <cfRule type="cellIs" dxfId="1092" priority="1071" operator="equal">
      <formula>"c"</formula>
    </cfRule>
    <cfRule type="cellIs" dxfId="1091" priority="1072" operator="equal">
      <formula>"ca"</formula>
    </cfRule>
    <cfRule type="cellIs" dxfId="1090" priority="1073" operator="equal">
      <formula>"r"</formula>
    </cfRule>
    <cfRule type="cellIs" dxfId="1089" priority="1074" operator="equal">
      <formula>"s"</formula>
    </cfRule>
  </conditionalFormatting>
  <conditionalFormatting sqref="CO13">
    <cfRule type="cellIs" dxfId="1088" priority="1063" operator="equal">
      <formula>"u"</formula>
    </cfRule>
    <cfRule type="cellIs" dxfId="1087" priority="1064" operator="equal">
      <formula>"pm"</formula>
    </cfRule>
    <cfRule type="cellIs" dxfId="1086" priority="1065" operator="equal">
      <formula>"c"</formula>
    </cfRule>
    <cfRule type="cellIs" dxfId="1085" priority="1066" operator="equal">
      <formula>"ca"</formula>
    </cfRule>
    <cfRule type="cellIs" dxfId="1084" priority="1067" operator="equal">
      <formula>"r"</formula>
    </cfRule>
    <cfRule type="cellIs" dxfId="1083" priority="1068" operator="equal">
      <formula>"s"</formula>
    </cfRule>
  </conditionalFormatting>
  <conditionalFormatting sqref="CP13">
    <cfRule type="cellIs" dxfId="1082" priority="1057" operator="equal">
      <formula>"u"</formula>
    </cfRule>
    <cfRule type="cellIs" dxfId="1081" priority="1058" operator="equal">
      <formula>"pm"</formula>
    </cfRule>
    <cfRule type="cellIs" dxfId="1080" priority="1059" operator="equal">
      <formula>"c"</formula>
    </cfRule>
    <cfRule type="cellIs" dxfId="1079" priority="1060" operator="equal">
      <formula>"ca"</formula>
    </cfRule>
    <cfRule type="cellIs" dxfId="1078" priority="1061" operator="equal">
      <formula>"r"</formula>
    </cfRule>
    <cfRule type="cellIs" dxfId="1077" priority="1062" operator="equal">
      <formula>"s"</formula>
    </cfRule>
  </conditionalFormatting>
  <conditionalFormatting sqref="CQ13">
    <cfRule type="cellIs" dxfId="1076" priority="1051" operator="equal">
      <formula>"u"</formula>
    </cfRule>
    <cfRule type="cellIs" dxfId="1075" priority="1052" operator="equal">
      <formula>"pm"</formula>
    </cfRule>
    <cfRule type="cellIs" dxfId="1074" priority="1053" operator="equal">
      <formula>"c"</formula>
    </cfRule>
    <cfRule type="cellIs" dxfId="1073" priority="1054" operator="equal">
      <formula>"ca"</formula>
    </cfRule>
    <cfRule type="cellIs" dxfId="1072" priority="1055" operator="equal">
      <formula>"r"</formula>
    </cfRule>
    <cfRule type="cellIs" dxfId="1071" priority="1056" operator="equal">
      <formula>"s"</formula>
    </cfRule>
  </conditionalFormatting>
  <conditionalFormatting sqref="CQ13">
    <cfRule type="cellIs" dxfId="1070" priority="1045" operator="equal">
      <formula>"u"</formula>
    </cfRule>
    <cfRule type="cellIs" dxfId="1069" priority="1046" operator="equal">
      <formula>"pm"</formula>
    </cfRule>
    <cfRule type="cellIs" dxfId="1068" priority="1047" operator="equal">
      <formula>"c"</formula>
    </cfRule>
    <cfRule type="cellIs" dxfId="1067" priority="1048" operator="equal">
      <formula>"ca"</formula>
    </cfRule>
    <cfRule type="cellIs" dxfId="1066" priority="1049" operator="equal">
      <formula>"r"</formula>
    </cfRule>
    <cfRule type="cellIs" dxfId="1065" priority="1050" operator="equal">
      <formula>"s"</formula>
    </cfRule>
  </conditionalFormatting>
  <conditionalFormatting sqref="CR13">
    <cfRule type="cellIs" dxfId="1064" priority="1039" operator="equal">
      <formula>"u"</formula>
    </cfRule>
    <cfRule type="cellIs" dxfId="1063" priority="1040" operator="equal">
      <formula>"pm"</formula>
    </cfRule>
    <cfRule type="cellIs" dxfId="1062" priority="1041" operator="equal">
      <formula>"c"</formula>
    </cfRule>
    <cfRule type="cellIs" dxfId="1061" priority="1042" operator="equal">
      <formula>"ca"</formula>
    </cfRule>
    <cfRule type="cellIs" dxfId="1060" priority="1043" operator="equal">
      <formula>"r"</formula>
    </cfRule>
    <cfRule type="cellIs" dxfId="1059" priority="1044" operator="equal">
      <formula>"s"</formula>
    </cfRule>
  </conditionalFormatting>
  <conditionalFormatting sqref="I13">
    <cfRule type="cellIs" dxfId="1058" priority="1033" operator="equal">
      <formula>"u"</formula>
    </cfRule>
    <cfRule type="cellIs" dxfId="1057" priority="1034" operator="equal">
      <formula>"pm"</formula>
    </cfRule>
    <cfRule type="cellIs" dxfId="1056" priority="1035" operator="equal">
      <formula>"c"</formula>
    </cfRule>
    <cfRule type="cellIs" dxfId="1055" priority="1036" operator="equal">
      <formula>"ca"</formula>
    </cfRule>
    <cfRule type="cellIs" dxfId="1054" priority="1037" operator="equal">
      <formula>"r"</formula>
    </cfRule>
    <cfRule type="cellIs" dxfId="1053" priority="1038" operator="equal">
      <formula>"s"</formula>
    </cfRule>
  </conditionalFormatting>
  <conditionalFormatting sqref="J13">
    <cfRule type="cellIs" dxfId="1052" priority="1027" operator="equal">
      <formula>"u"</formula>
    </cfRule>
    <cfRule type="cellIs" dxfId="1051" priority="1028" operator="equal">
      <formula>"pm"</formula>
    </cfRule>
    <cfRule type="cellIs" dxfId="1050" priority="1029" operator="equal">
      <formula>"c"</formula>
    </cfRule>
    <cfRule type="cellIs" dxfId="1049" priority="1030" operator="equal">
      <formula>"ca"</formula>
    </cfRule>
    <cfRule type="cellIs" dxfId="1048" priority="1031" operator="equal">
      <formula>"r"</formula>
    </cfRule>
    <cfRule type="cellIs" dxfId="1047" priority="1032" operator="equal">
      <formula>"s"</formula>
    </cfRule>
  </conditionalFormatting>
  <conditionalFormatting sqref="K13">
    <cfRule type="cellIs" dxfId="1046" priority="1009" operator="equal">
      <formula>"u"</formula>
    </cfRule>
    <cfRule type="cellIs" dxfId="1045" priority="1010" operator="equal">
      <formula>"pm"</formula>
    </cfRule>
    <cfRule type="cellIs" dxfId="1044" priority="1011" operator="equal">
      <formula>"c"</formula>
    </cfRule>
    <cfRule type="cellIs" dxfId="1043" priority="1012" operator="equal">
      <formula>"ca"</formula>
    </cfRule>
    <cfRule type="cellIs" dxfId="1042" priority="1013" operator="equal">
      <formula>"r"</formula>
    </cfRule>
    <cfRule type="cellIs" dxfId="1041" priority="1014" operator="equal">
      <formula>"s"</formula>
    </cfRule>
  </conditionalFormatting>
  <conditionalFormatting sqref="L13">
    <cfRule type="cellIs" dxfId="1040" priority="1003" operator="equal">
      <formula>"u"</formula>
    </cfRule>
    <cfRule type="cellIs" dxfId="1039" priority="1004" operator="equal">
      <formula>"pm"</formula>
    </cfRule>
    <cfRule type="cellIs" dxfId="1038" priority="1005" operator="equal">
      <formula>"c"</formula>
    </cfRule>
    <cfRule type="cellIs" dxfId="1037" priority="1006" operator="equal">
      <formula>"ca"</formula>
    </cfRule>
    <cfRule type="cellIs" dxfId="1036" priority="1007" operator="equal">
      <formula>"r"</formula>
    </cfRule>
    <cfRule type="cellIs" dxfId="1035" priority="1008" operator="equal">
      <formula>"s"</formula>
    </cfRule>
  </conditionalFormatting>
  <conditionalFormatting sqref="M13">
    <cfRule type="cellIs" dxfId="1034" priority="997" operator="equal">
      <formula>"u"</formula>
    </cfRule>
    <cfRule type="cellIs" dxfId="1033" priority="998" operator="equal">
      <formula>"pm"</formula>
    </cfRule>
    <cfRule type="cellIs" dxfId="1032" priority="999" operator="equal">
      <formula>"c"</formula>
    </cfRule>
    <cfRule type="cellIs" dxfId="1031" priority="1000" operator="equal">
      <formula>"ca"</formula>
    </cfRule>
    <cfRule type="cellIs" dxfId="1030" priority="1001" operator="equal">
      <formula>"r"</formula>
    </cfRule>
    <cfRule type="cellIs" dxfId="1029" priority="1002" operator="equal">
      <formula>"s"</formula>
    </cfRule>
  </conditionalFormatting>
  <conditionalFormatting sqref="X14">
    <cfRule type="cellIs" dxfId="1028" priority="991" operator="equal">
      <formula>"u"</formula>
    </cfRule>
    <cfRule type="cellIs" dxfId="1027" priority="992" operator="equal">
      <formula>"pm"</formula>
    </cfRule>
    <cfRule type="cellIs" dxfId="1026" priority="993" operator="equal">
      <formula>"c"</formula>
    </cfRule>
    <cfRule type="cellIs" dxfId="1025" priority="994" operator="equal">
      <formula>"ca"</formula>
    </cfRule>
    <cfRule type="cellIs" dxfId="1024" priority="995" operator="equal">
      <formula>"r"</formula>
    </cfRule>
    <cfRule type="cellIs" dxfId="1023" priority="996" operator="equal">
      <formula>"s"</formula>
    </cfRule>
  </conditionalFormatting>
  <conditionalFormatting sqref="X14:Z14">
    <cfRule type="cellIs" dxfId="1022" priority="985" operator="equal">
      <formula>"u"</formula>
    </cfRule>
    <cfRule type="cellIs" dxfId="1021" priority="986" operator="equal">
      <formula>"pm"</formula>
    </cfRule>
    <cfRule type="cellIs" dxfId="1020" priority="987" operator="equal">
      <formula>"c"</formula>
    </cfRule>
    <cfRule type="cellIs" dxfId="1019" priority="988" operator="equal">
      <formula>"ca"</formula>
    </cfRule>
    <cfRule type="cellIs" dxfId="1018" priority="989" operator="equal">
      <formula>"r"</formula>
    </cfRule>
    <cfRule type="cellIs" dxfId="1017" priority="990" operator="equal">
      <formula>"s"</formula>
    </cfRule>
  </conditionalFormatting>
  <conditionalFormatting sqref="Z14">
    <cfRule type="cellIs" dxfId="1016" priority="979" operator="equal">
      <formula>"u"</formula>
    </cfRule>
    <cfRule type="cellIs" dxfId="1015" priority="980" operator="equal">
      <formula>"pm"</formula>
    </cfRule>
    <cfRule type="cellIs" dxfId="1014" priority="981" operator="equal">
      <formula>"c"</formula>
    </cfRule>
    <cfRule type="cellIs" dxfId="1013" priority="982" operator="equal">
      <formula>"ca"</formula>
    </cfRule>
    <cfRule type="cellIs" dxfId="1012" priority="983" operator="equal">
      <formula>"r"</formula>
    </cfRule>
    <cfRule type="cellIs" dxfId="1011" priority="984" operator="equal">
      <formula>"s"</formula>
    </cfRule>
  </conditionalFormatting>
  <conditionalFormatting sqref="AA14">
    <cfRule type="cellIs" dxfId="1010" priority="973" operator="equal">
      <formula>"u"</formula>
    </cfRule>
    <cfRule type="cellIs" dxfId="1009" priority="974" operator="equal">
      <formula>"pm"</formula>
    </cfRule>
    <cfRule type="cellIs" dxfId="1008" priority="975" operator="equal">
      <formula>"c"</formula>
    </cfRule>
    <cfRule type="cellIs" dxfId="1007" priority="976" operator="equal">
      <formula>"ca"</formula>
    </cfRule>
    <cfRule type="cellIs" dxfId="1006" priority="977" operator="equal">
      <formula>"r"</formula>
    </cfRule>
    <cfRule type="cellIs" dxfId="1005" priority="978" operator="equal">
      <formula>"s"</formula>
    </cfRule>
  </conditionalFormatting>
  <conditionalFormatting sqref="AB14">
    <cfRule type="cellIs" dxfId="1004" priority="967" operator="equal">
      <formula>"u"</formula>
    </cfRule>
    <cfRule type="cellIs" dxfId="1003" priority="968" operator="equal">
      <formula>"pm"</formula>
    </cfRule>
    <cfRule type="cellIs" dxfId="1002" priority="969" operator="equal">
      <formula>"c"</formula>
    </cfRule>
    <cfRule type="cellIs" dxfId="1001" priority="970" operator="equal">
      <formula>"ca"</formula>
    </cfRule>
    <cfRule type="cellIs" dxfId="1000" priority="971" operator="equal">
      <formula>"r"</formula>
    </cfRule>
    <cfRule type="cellIs" dxfId="999" priority="972" operator="equal">
      <formula>"s"</formula>
    </cfRule>
  </conditionalFormatting>
  <conditionalFormatting sqref="AB14">
    <cfRule type="cellIs" dxfId="998" priority="961" operator="equal">
      <formula>"u"</formula>
    </cfRule>
    <cfRule type="cellIs" dxfId="997" priority="962" operator="equal">
      <formula>"pm"</formula>
    </cfRule>
    <cfRule type="cellIs" dxfId="996" priority="963" operator="equal">
      <formula>"c"</formula>
    </cfRule>
    <cfRule type="cellIs" dxfId="995" priority="964" operator="equal">
      <formula>"ca"</formula>
    </cfRule>
    <cfRule type="cellIs" dxfId="994" priority="965" operator="equal">
      <formula>"r"</formula>
    </cfRule>
    <cfRule type="cellIs" dxfId="993" priority="966" operator="equal">
      <formula>"s"</formula>
    </cfRule>
  </conditionalFormatting>
  <conditionalFormatting sqref="AC14">
    <cfRule type="cellIs" dxfId="992" priority="955" operator="equal">
      <formula>"u"</formula>
    </cfRule>
    <cfRule type="cellIs" dxfId="991" priority="956" operator="equal">
      <formula>"pm"</formula>
    </cfRule>
    <cfRule type="cellIs" dxfId="990" priority="957" operator="equal">
      <formula>"c"</formula>
    </cfRule>
    <cfRule type="cellIs" dxfId="989" priority="958" operator="equal">
      <formula>"ca"</formula>
    </cfRule>
    <cfRule type="cellIs" dxfId="988" priority="959" operator="equal">
      <formula>"r"</formula>
    </cfRule>
    <cfRule type="cellIs" dxfId="987" priority="960" operator="equal">
      <formula>"s"</formula>
    </cfRule>
  </conditionalFormatting>
  <conditionalFormatting sqref="AL14:AN14">
    <cfRule type="cellIs" dxfId="986" priority="949" operator="equal">
      <formula>"u"</formula>
    </cfRule>
    <cfRule type="cellIs" dxfId="985" priority="950" operator="equal">
      <formula>"pm"</formula>
    </cfRule>
    <cfRule type="cellIs" dxfId="984" priority="951" operator="equal">
      <formula>"c"</formula>
    </cfRule>
    <cfRule type="cellIs" dxfId="983" priority="952" operator="equal">
      <formula>"ca"</formula>
    </cfRule>
    <cfRule type="cellIs" dxfId="982" priority="953" operator="equal">
      <formula>"r"</formula>
    </cfRule>
    <cfRule type="cellIs" dxfId="981" priority="954" operator="equal">
      <formula>"s"</formula>
    </cfRule>
  </conditionalFormatting>
  <conditionalFormatting sqref="AO14:AR14">
    <cfRule type="cellIs" dxfId="980" priority="943" operator="equal">
      <formula>"u"</formula>
    </cfRule>
    <cfRule type="cellIs" dxfId="979" priority="944" operator="equal">
      <formula>"pm"</formula>
    </cfRule>
    <cfRule type="cellIs" dxfId="978" priority="945" operator="equal">
      <formula>"c"</formula>
    </cfRule>
    <cfRule type="cellIs" dxfId="977" priority="946" operator="equal">
      <formula>"ca"</formula>
    </cfRule>
    <cfRule type="cellIs" dxfId="976" priority="947" operator="equal">
      <formula>"r"</formula>
    </cfRule>
    <cfRule type="cellIs" dxfId="975" priority="948" operator="equal">
      <formula>"s"</formula>
    </cfRule>
  </conditionalFormatting>
  <conditionalFormatting sqref="AI14:AJ14">
    <cfRule type="cellIs" dxfId="974" priority="937" operator="equal">
      <formula>"u"</formula>
    </cfRule>
    <cfRule type="cellIs" dxfId="973" priority="938" operator="equal">
      <formula>"pm"</formula>
    </cfRule>
    <cfRule type="cellIs" dxfId="972" priority="939" operator="equal">
      <formula>"c"</formula>
    </cfRule>
    <cfRule type="cellIs" dxfId="971" priority="940" operator="equal">
      <formula>"ca"</formula>
    </cfRule>
    <cfRule type="cellIs" dxfId="970" priority="941" operator="equal">
      <formula>"r"</formula>
    </cfRule>
    <cfRule type="cellIs" dxfId="969" priority="942" operator="equal">
      <formula>"s"</formula>
    </cfRule>
  </conditionalFormatting>
  <conditionalFormatting sqref="AK14">
    <cfRule type="cellIs" dxfId="968" priority="931" operator="equal">
      <formula>"u"</formula>
    </cfRule>
    <cfRule type="cellIs" dxfId="967" priority="932" operator="equal">
      <formula>"pm"</formula>
    </cfRule>
    <cfRule type="cellIs" dxfId="966" priority="933" operator="equal">
      <formula>"c"</formula>
    </cfRule>
    <cfRule type="cellIs" dxfId="965" priority="934" operator="equal">
      <formula>"ca"</formula>
    </cfRule>
    <cfRule type="cellIs" dxfId="964" priority="935" operator="equal">
      <formula>"r"</formula>
    </cfRule>
    <cfRule type="cellIs" dxfId="963" priority="936" operator="equal">
      <formula>"s"</formula>
    </cfRule>
  </conditionalFormatting>
  <conditionalFormatting sqref="AS14:AT14">
    <cfRule type="cellIs" dxfId="962" priority="925" operator="equal">
      <formula>"u"</formula>
    </cfRule>
    <cfRule type="cellIs" dxfId="961" priority="926" operator="equal">
      <formula>"pm"</formula>
    </cfRule>
    <cfRule type="cellIs" dxfId="960" priority="927" operator="equal">
      <formula>"c"</formula>
    </cfRule>
    <cfRule type="cellIs" dxfId="959" priority="928" operator="equal">
      <formula>"ca"</formula>
    </cfRule>
    <cfRule type="cellIs" dxfId="958" priority="929" operator="equal">
      <formula>"r"</formula>
    </cfRule>
    <cfRule type="cellIs" dxfId="957" priority="930" operator="equal">
      <formula>"s"</formula>
    </cfRule>
  </conditionalFormatting>
  <conditionalFormatting sqref="AX14">
    <cfRule type="cellIs" dxfId="956" priority="919" operator="equal">
      <formula>"u"</formula>
    </cfRule>
    <cfRule type="cellIs" dxfId="955" priority="920" operator="equal">
      <formula>"pm"</formula>
    </cfRule>
    <cfRule type="cellIs" dxfId="954" priority="921" operator="equal">
      <formula>"c"</formula>
    </cfRule>
    <cfRule type="cellIs" dxfId="953" priority="922" operator="equal">
      <formula>"ca"</formula>
    </cfRule>
    <cfRule type="cellIs" dxfId="952" priority="923" operator="equal">
      <formula>"r"</formula>
    </cfRule>
    <cfRule type="cellIs" dxfId="951" priority="924" operator="equal">
      <formula>"s"</formula>
    </cfRule>
  </conditionalFormatting>
  <conditionalFormatting sqref="AU14:AV14">
    <cfRule type="cellIs" dxfId="950" priority="913" operator="equal">
      <formula>"u"</formula>
    </cfRule>
    <cfRule type="cellIs" dxfId="949" priority="914" operator="equal">
      <formula>"pm"</formula>
    </cfRule>
    <cfRule type="cellIs" dxfId="948" priority="915" operator="equal">
      <formula>"c"</formula>
    </cfRule>
    <cfRule type="cellIs" dxfId="947" priority="916" operator="equal">
      <formula>"ca"</formula>
    </cfRule>
    <cfRule type="cellIs" dxfId="946" priority="917" operator="equal">
      <formula>"r"</formula>
    </cfRule>
    <cfRule type="cellIs" dxfId="945" priority="918" operator="equal">
      <formula>"s"</formula>
    </cfRule>
  </conditionalFormatting>
  <conditionalFormatting sqref="AW14">
    <cfRule type="cellIs" dxfId="944" priority="907" operator="equal">
      <formula>"u"</formula>
    </cfRule>
    <cfRule type="cellIs" dxfId="943" priority="908" operator="equal">
      <formula>"pm"</formula>
    </cfRule>
    <cfRule type="cellIs" dxfId="942" priority="909" operator="equal">
      <formula>"c"</formula>
    </cfRule>
    <cfRule type="cellIs" dxfId="941" priority="910" operator="equal">
      <formula>"ca"</formula>
    </cfRule>
    <cfRule type="cellIs" dxfId="940" priority="911" operator="equal">
      <formula>"r"</formula>
    </cfRule>
    <cfRule type="cellIs" dxfId="939" priority="912" operator="equal">
      <formula>"s"</formula>
    </cfRule>
  </conditionalFormatting>
  <conditionalFormatting sqref="AD14">
    <cfRule type="cellIs" dxfId="938" priority="901" operator="equal">
      <formula>"u"</formula>
    </cfRule>
    <cfRule type="cellIs" dxfId="937" priority="902" operator="equal">
      <formula>"pm"</formula>
    </cfRule>
    <cfRule type="cellIs" dxfId="936" priority="903" operator="equal">
      <formula>"c"</formula>
    </cfRule>
    <cfRule type="cellIs" dxfId="935" priority="904" operator="equal">
      <formula>"ca"</formula>
    </cfRule>
    <cfRule type="cellIs" dxfId="934" priority="905" operator="equal">
      <formula>"r"</formula>
    </cfRule>
    <cfRule type="cellIs" dxfId="933" priority="906" operator="equal">
      <formula>"s"</formula>
    </cfRule>
  </conditionalFormatting>
  <conditionalFormatting sqref="AE14">
    <cfRule type="cellIs" dxfId="932" priority="895" operator="equal">
      <formula>"u"</formula>
    </cfRule>
    <cfRule type="cellIs" dxfId="931" priority="896" operator="equal">
      <formula>"pm"</formula>
    </cfRule>
    <cfRule type="cellIs" dxfId="930" priority="897" operator="equal">
      <formula>"c"</formula>
    </cfRule>
    <cfRule type="cellIs" dxfId="929" priority="898" operator="equal">
      <formula>"ca"</formula>
    </cfRule>
    <cfRule type="cellIs" dxfId="928" priority="899" operator="equal">
      <formula>"r"</formula>
    </cfRule>
    <cfRule type="cellIs" dxfId="927" priority="900" operator="equal">
      <formula>"s"</formula>
    </cfRule>
  </conditionalFormatting>
  <conditionalFormatting sqref="AF14">
    <cfRule type="cellIs" dxfId="926" priority="889" operator="equal">
      <formula>"u"</formula>
    </cfRule>
    <cfRule type="cellIs" dxfId="925" priority="890" operator="equal">
      <formula>"pm"</formula>
    </cfRule>
    <cfRule type="cellIs" dxfId="924" priority="891" operator="equal">
      <formula>"c"</formula>
    </cfRule>
    <cfRule type="cellIs" dxfId="923" priority="892" operator="equal">
      <formula>"ca"</formula>
    </cfRule>
    <cfRule type="cellIs" dxfId="922" priority="893" operator="equal">
      <formula>"r"</formula>
    </cfRule>
    <cfRule type="cellIs" dxfId="921" priority="894" operator="equal">
      <formula>"s"</formula>
    </cfRule>
  </conditionalFormatting>
  <conditionalFormatting sqref="AF14">
    <cfRule type="cellIs" dxfId="920" priority="883" operator="equal">
      <formula>"u"</formula>
    </cfRule>
    <cfRule type="cellIs" dxfId="919" priority="884" operator="equal">
      <formula>"pm"</formula>
    </cfRule>
    <cfRule type="cellIs" dxfId="918" priority="885" operator="equal">
      <formula>"c"</formula>
    </cfRule>
    <cfRule type="cellIs" dxfId="917" priority="886" operator="equal">
      <formula>"ca"</formula>
    </cfRule>
    <cfRule type="cellIs" dxfId="916" priority="887" operator="equal">
      <formula>"r"</formula>
    </cfRule>
    <cfRule type="cellIs" dxfId="915" priority="888" operator="equal">
      <formula>"s"</formula>
    </cfRule>
  </conditionalFormatting>
  <conditionalFormatting sqref="AG14">
    <cfRule type="cellIs" dxfId="914" priority="877" operator="equal">
      <formula>"u"</formula>
    </cfRule>
    <cfRule type="cellIs" dxfId="913" priority="878" operator="equal">
      <formula>"pm"</formula>
    </cfRule>
    <cfRule type="cellIs" dxfId="912" priority="879" operator="equal">
      <formula>"c"</formula>
    </cfRule>
    <cfRule type="cellIs" dxfId="911" priority="880" operator="equal">
      <formula>"ca"</formula>
    </cfRule>
    <cfRule type="cellIs" dxfId="910" priority="881" operator="equal">
      <formula>"r"</formula>
    </cfRule>
    <cfRule type="cellIs" dxfId="909" priority="882" operator="equal">
      <formula>"s"</formula>
    </cfRule>
  </conditionalFormatting>
  <conditionalFormatting sqref="AH14">
    <cfRule type="cellIs" dxfId="908" priority="871" operator="equal">
      <formula>"u"</formula>
    </cfRule>
    <cfRule type="cellIs" dxfId="907" priority="872" operator="equal">
      <formula>"pm"</formula>
    </cfRule>
    <cfRule type="cellIs" dxfId="906" priority="873" operator="equal">
      <formula>"c"</formula>
    </cfRule>
    <cfRule type="cellIs" dxfId="905" priority="874" operator="equal">
      <formula>"ca"</formula>
    </cfRule>
    <cfRule type="cellIs" dxfId="904" priority="875" operator="equal">
      <formula>"r"</formula>
    </cfRule>
    <cfRule type="cellIs" dxfId="903" priority="876" operator="equal">
      <formula>"s"</formula>
    </cfRule>
  </conditionalFormatting>
  <conditionalFormatting sqref="AY14">
    <cfRule type="cellIs" dxfId="902" priority="865" operator="equal">
      <formula>"u"</formula>
    </cfRule>
    <cfRule type="cellIs" dxfId="901" priority="866" operator="equal">
      <formula>"pm"</formula>
    </cfRule>
    <cfRule type="cellIs" dxfId="900" priority="867" operator="equal">
      <formula>"c"</formula>
    </cfRule>
    <cfRule type="cellIs" dxfId="899" priority="868" operator="equal">
      <formula>"ca"</formula>
    </cfRule>
    <cfRule type="cellIs" dxfId="898" priority="869" operator="equal">
      <formula>"r"</formula>
    </cfRule>
    <cfRule type="cellIs" dxfId="897" priority="870" operator="equal">
      <formula>"s"</formula>
    </cfRule>
  </conditionalFormatting>
  <conditionalFormatting sqref="Y14:Z14">
    <cfRule type="cellIs" dxfId="896" priority="859" operator="equal">
      <formula>"u"</formula>
    </cfRule>
    <cfRule type="cellIs" dxfId="895" priority="860" operator="equal">
      <formula>"pm"</formula>
    </cfRule>
    <cfRule type="cellIs" dxfId="894" priority="861" operator="equal">
      <formula>"c"</formula>
    </cfRule>
    <cfRule type="cellIs" dxfId="893" priority="862" operator="equal">
      <formula>"ca"</formula>
    </cfRule>
    <cfRule type="cellIs" dxfId="892" priority="863" operator="equal">
      <formula>"r"</formula>
    </cfRule>
    <cfRule type="cellIs" dxfId="891" priority="864" operator="equal">
      <formula>"s"</formula>
    </cfRule>
  </conditionalFormatting>
  <conditionalFormatting sqref="AA14:AB14">
    <cfRule type="cellIs" dxfId="890" priority="853" operator="equal">
      <formula>"u"</formula>
    </cfRule>
    <cfRule type="cellIs" dxfId="889" priority="854" operator="equal">
      <formula>"pm"</formula>
    </cfRule>
    <cfRule type="cellIs" dxfId="888" priority="855" operator="equal">
      <formula>"c"</formula>
    </cfRule>
    <cfRule type="cellIs" dxfId="887" priority="856" operator="equal">
      <formula>"ca"</formula>
    </cfRule>
    <cfRule type="cellIs" dxfId="886" priority="857" operator="equal">
      <formula>"r"</formula>
    </cfRule>
    <cfRule type="cellIs" dxfId="885" priority="858" operator="equal">
      <formula>"s"</formula>
    </cfRule>
  </conditionalFormatting>
  <conditionalFormatting sqref="AC14:AD14">
    <cfRule type="cellIs" dxfId="884" priority="847" operator="equal">
      <formula>"u"</formula>
    </cfRule>
    <cfRule type="cellIs" dxfId="883" priority="848" operator="equal">
      <formula>"pm"</formula>
    </cfRule>
    <cfRule type="cellIs" dxfId="882" priority="849" operator="equal">
      <formula>"c"</formula>
    </cfRule>
    <cfRule type="cellIs" dxfId="881" priority="850" operator="equal">
      <formula>"ca"</formula>
    </cfRule>
    <cfRule type="cellIs" dxfId="880" priority="851" operator="equal">
      <formula>"r"</formula>
    </cfRule>
    <cfRule type="cellIs" dxfId="879" priority="852" operator="equal">
      <formula>"s"</formula>
    </cfRule>
  </conditionalFormatting>
  <conditionalFormatting sqref="AF14">
    <cfRule type="cellIs" dxfId="878" priority="841" operator="equal">
      <formula>"u"</formula>
    </cfRule>
    <cfRule type="cellIs" dxfId="877" priority="842" operator="equal">
      <formula>"pm"</formula>
    </cfRule>
    <cfRule type="cellIs" dxfId="876" priority="843" operator="equal">
      <formula>"c"</formula>
    </cfRule>
    <cfRule type="cellIs" dxfId="875" priority="844" operator="equal">
      <formula>"ca"</formula>
    </cfRule>
    <cfRule type="cellIs" dxfId="874" priority="845" operator="equal">
      <formula>"r"</formula>
    </cfRule>
    <cfRule type="cellIs" dxfId="873" priority="846" operator="equal">
      <formula>"s"</formula>
    </cfRule>
  </conditionalFormatting>
  <conditionalFormatting sqref="Y14">
    <cfRule type="cellIs" dxfId="872" priority="835" operator="equal">
      <formula>"u"</formula>
    </cfRule>
    <cfRule type="cellIs" dxfId="871" priority="836" operator="equal">
      <formula>"pm"</formula>
    </cfRule>
    <cfRule type="cellIs" dxfId="870" priority="837" operator="equal">
      <formula>"c"</formula>
    </cfRule>
    <cfRule type="cellIs" dxfId="869" priority="838" operator="equal">
      <formula>"ca"</formula>
    </cfRule>
    <cfRule type="cellIs" dxfId="868" priority="839" operator="equal">
      <formula>"r"</formula>
    </cfRule>
    <cfRule type="cellIs" dxfId="867" priority="840" operator="equal">
      <formula>"s"</formula>
    </cfRule>
  </conditionalFormatting>
  <conditionalFormatting sqref="Z14:AA14">
    <cfRule type="cellIs" dxfId="866" priority="829" operator="equal">
      <formula>"u"</formula>
    </cfRule>
    <cfRule type="cellIs" dxfId="865" priority="830" operator="equal">
      <formula>"pm"</formula>
    </cfRule>
    <cfRule type="cellIs" dxfId="864" priority="831" operator="equal">
      <formula>"c"</formula>
    </cfRule>
    <cfRule type="cellIs" dxfId="863" priority="832" operator="equal">
      <formula>"ca"</formula>
    </cfRule>
    <cfRule type="cellIs" dxfId="862" priority="833" operator="equal">
      <formula>"r"</formula>
    </cfRule>
    <cfRule type="cellIs" dxfId="861" priority="834" operator="equal">
      <formula>"s"</formula>
    </cfRule>
  </conditionalFormatting>
  <conditionalFormatting sqref="AG14">
    <cfRule type="cellIs" dxfId="860" priority="823" operator="equal">
      <formula>"u"</formula>
    </cfRule>
    <cfRule type="cellIs" dxfId="859" priority="824" operator="equal">
      <formula>"pm"</formula>
    </cfRule>
    <cfRule type="cellIs" dxfId="858" priority="825" operator="equal">
      <formula>"c"</formula>
    </cfRule>
    <cfRule type="cellIs" dxfId="857" priority="826" operator="equal">
      <formula>"ca"</formula>
    </cfRule>
    <cfRule type="cellIs" dxfId="856" priority="827" operator="equal">
      <formula>"r"</formula>
    </cfRule>
    <cfRule type="cellIs" dxfId="855" priority="828" operator="equal">
      <formula>"s"</formula>
    </cfRule>
  </conditionalFormatting>
  <conditionalFormatting sqref="AH14">
    <cfRule type="cellIs" dxfId="854" priority="817" operator="equal">
      <formula>"u"</formula>
    </cfRule>
    <cfRule type="cellIs" dxfId="853" priority="818" operator="equal">
      <formula>"pm"</formula>
    </cfRule>
    <cfRule type="cellIs" dxfId="852" priority="819" operator="equal">
      <formula>"c"</formula>
    </cfRule>
    <cfRule type="cellIs" dxfId="851" priority="820" operator="equal">
      <formula>"ca"</formula>
    </cfRule>
    <cfRule type="cellIs" dxfId="850" priority="821" operator="equal">
      <formula>"r"</formula>
    </cfRule>
    <cfRule type="cellIs" dxfId="849" priority="822" operator="equal">
      <formula>"s"</formula>
    </cfRule>
  </conditionalFormatting>
  <conditionalFormatting sqref="AH14">
    <cfRule type="cellIs" dxfId="848" priority="811" operator="equal">
      <formula>"u"</formula>
    </cfRule>
    <cfRule type="cellIs" dxfId="847" priority="812" operator="equal">
      <formula>"pm"</formula>
    </cfRule>
    <cfRule type="cellIs" dxfId="846" priority="813" operator="equal">
      <formula>"c"</formula>
    </cfRule>
    <cfRule type="cellIs" dxfId="845" priority="814" operator="equal">
      <formula>"ca"</formula>
    </cfRule>
    <cfRule type="cellIs" dxfId="844" priority="815" operator="equal">
      <formula>"r"</formula>
    </cfRule>
    <cfRule type="cellIs" dxfId="843" priority="816" operator="equal">
      <formula>"s"</formula>
    </cfRule>
  </conditionalFormatting>
  <conditionalFormatting sqref="AI14">
    <cfRule type="cellIs" dxfId="842" priority="805" operator="equal">
      <formula>"u"</formula>
    </cfRule>
    <cfRule type="cellIs" dxfId="841" priority="806" operator="equal">
      <formula>"pm"</formula>
    </cfRule>
    <cfRule type="cellIs" dxfId="840" priority="807" operator="equal">
      <formula>"c"</formula>
    </cfRule>
    <cfRule type="cellIs" dxfId="839" priority="808" operator="equal">
      <formula>"ca"</formula>
    </cfRule>
    <cfRule type="cellIs" dxfId="838" priority="809" operator="equal">
      <formula>"r"</formula>
    </cfRule>
    <cfRule type="cellIs" dxfId="837" priority="810" operator="equal">
      <formula>"s"</formula>
    </cfRule>
  </conditionalFormatting>
  <conditionalFormatting sqref="AR14:AT14">
    <cfRule type="cellIs" dxfId="836" priority="799" operator="equal">
      <formula>"u"</formula>
    </cfRule>
    <cfRule type="cellIs" dxfId="835" priority="800" operator="equal">
      <formula>"pm"</formula>
    </cfRule>
    <cfRule type="cellIs" dxfId="834" priority="801" operator="equal">
      <formula>"c"</formula>
    </cfRule>
    <cfRule type="cellIs" dxfId="833" priority="802" operator="equal">
      <formula>"ca"</formula>
    </cfRule>
    <cfRule type="cellIs" dxfId="832" priority="803" operator="equal">
      <formula>"r"</formula>
    </cfRule>
    <cfRule type="cellIs" dxfId="831" priority="804" operator="equal">
      <formula>"s"</formula>
    </cfRule>
  </conditionalFormatting>
  <conditionalFormatting sqref="AU14:AX14">
    <cfRule type="cellIs" dxfId="830" priority="793" operator="equal">
      <formula>"u"</formula>
    </cfRule>
    <cfRule type="cellIs" dxfId="829" priority="794" operator="equal">
      <formula>"pm"</formula>
    </cfRule>
    <cfRule type="cellIs" dxfId="828" priority="795" operator="equal">
      <formula>"c"</formula>
    </cfRule>
    <cfRule type="cellIs" dxfId="827" priority="796" operator="equal">
      <formula>"ca"</formula>
    </cfRule>
    <cfRule type="cellIs" dxfId="826" priority="797" operator="equal">
      <formula>"r"</formula>
    </cfRule>
    <cfRule type="cellIs" dxfId="825" priority="798" operator="equal">
      <formula>"s"</formula>
    </cfRule>
  </conditionalFormatting>
  <conditionalFormatting sqref="AO14:AP14">
    <cfRule type="cellIs" dxfId="824" priority="787" operator="equal">
      <formula>"u"</formula>
    </cfRule>
    <cfRule type="cellIs" dxfId="823" priority="788" operator="equal">
      <formula>"pm"</formula>
    </cfRule>
    <cfRule type="cellIs" dxfId="822" priority="789" operator="equal">
      <formula>"c"</formula>
    </cfRule>
    <cfRule type="cellIs" dxfId="821" priority="790" operator="equal">
      <formula>"ca"</formula>
    </cfRule>
    <cfRule type="cellIs" dxfId="820" priority="791" operator="equal">
      <formula>"r"</formula>
    </cfRule>
    <cfRule type="cellIs" dxfId="819" priority="792" operator="equal">
      <formula>"s"</formula>
    </cfRule>
  </conditionalFormatting>
  <conditionalFormatting sqref="AQ14">
    <cfRule type="cellIs" dxfId="818" priority="781" operator="equal">
      <formula>"u"</formula>
    </cfRule>
    <cfRule type="cellIs" dxfId="817" priority="782" operator="equal">
      <formula>"pm"</formula>
    </cfRule>
    <cfRule type="cellIs" dxfId="816" priority="783" operator="equal">
      <formula>"c"</formula>
    </cfRule>
    <cfRule type="cellIs" dxfId="815" priority="784" operator="equal">
      <formula>"ca"</formula>
    </cfRule>
    <cfRule type="cellIs" dxfId="814" priority="785" operator="equal">
      <formula>"r"</formula>
    </cfRule>
    <cfRule type="cellIs" dxfId="813" priority="786" operator="equal">
      <formula>"s"</formula>
    </cfRule>
  </conditionalFormatting>
  <conditionalFormatting sqref="AY14">
    <cfRule type="cellIs" dxfId="812" priority="775" operator="equal">
      <formula>"u"</formula>
    </cfRule>
    <cfRule type="cellIs" dxfId="811" priority="776" operator="equal">
      <formula>"pm"</formula>
    </cfRule>
    <cfRule type="cellIs" dxfId="810" priority="777" operator="equal">
      <formula>"c"</formula>
    </cfRule>
    <cfRule type="cellIs" dxfId="809" priority="778" operator="equal">
      <formula>"ca"</formula>
    </cfRule>
    <cfRule type="cellIs" dxfId="808" priority="779" operator="equal">
      <formula>"r"</formula>
    </cfRule>
    <cfRule type="cellIs" dxfId="807" priority="780" operator="equal">
      <formula>"s"</formula>
    </cfRule>
  </conditionalFormatting>
  <conditionalFormatting sqref="AJ14">
    <cfRule type="cellIs" dxfId="806" priority="769" operator="equal">
      <formula>"u"</formula>
    </cfRule>
    <cfRule type="cellIs" dxfId="805" priority="770" operator="equal">
      <formula>"pm"</formula>
    </cfRule>
    <cfRule type="cellIs" dxfId="804" priority="771" operator="equal">
      <formula>"c"</formula>
    </cfRule>
    <cfRule type="cellIs" dxfId="803" priority="772" operator="equal">
      <formula>"ca"</formula>
    </cfRule>
    <cfRule type="cellIs" dxfId="802" priority="773" operator="equal">
      <formula>"r"</formula>
    </cfRule>
    <cfRule type="cellIs" dxfId="801" priority="774" operator="equal">
      <formula>"s"</formula>
    </cfRule>
  </conditionalFormatting>
  <conditionalFormatting sqref="AK14">
    <cfRule type="cellIs" dxfId="800" priority="763" operator="equal">
      <formula>"u"</formula>
    </cfRule>
    <cfRule type="cellIs" dxfId="799" priority="764" operator="equal">
      <formula>"pm"</formula>
    </cfRule>
    <cfRule type="cellIs" dxfId="798" priority="765" operator="equal">
      <formula>"c"</formula>
    </cfRule>
    <cfRule type="cellIs" dxfId="797" priority="766" operator="equal">
      <formula>"ca"</formula>
    </cfRule>
    <cfRule type="cellIs" dxfId="796" priority="767" operator="equal">
      <formula>"r"</formula>
    </cfRule>
    <cfRule type="cellIs" dxfId="795" priority="768" operator="equal">
      <formula>"s"</formula>
    </cfRule>
  </conditionalFormatting>
  <conditionalFormatting sqref="AL14">
    <cfRule type="cellIs" dxfId="794" priority="757" operator="equal">
      <formula>"u"</formula>
    </cfRule>
    <cfRule type="cellIs" dxfId="793" priority="758" operator="equal">
      <formula>"pm"</formula>
    </cfRule>
    <cfRule type="cellIs" dxfId="792" priority="759" operator="equal">
      <formula>"c"</formula>
    </cfRule>
    <cfRule type="cellIs" dxfId="791" priority="760" operator="equal">
      <formula>"ca"</formula>
    </cfRule>
    <cfRule type="cellIs" dxfId="790" priority="761" operator="equal">
      <formula>"r"</formula>
    </cfRule>
    <cfRule type="cellIs" dxfId="789" priority="762" operator="equal">
      <formula>"s"</formula>
    </cfRule>
  </conditionalFormatting>
  <conditionalFormatting sqref="AL14">
    <cfRule type="cellIs" dxfId="788" priority="751" operator="equal">
      <formula>"u"</formula>
    </cfRule>
    <cfRule type="cellIs" dxfId="787" priority="752" operator="equal">
      <formula>"pm"</formula>
    </cfRule>
    <cfRule type="cellIs" dxfId="786" priority="753" operator="equal">
      <formula>"c"</formula>
    </cfRule>
    <cfRule type="cellIs" dxfId="785" priority="754" operator="equal">
      <formula>"ca"</formula>
    </cfRule>
    <cfRule type="cellIs" dxfId="784" priority="755" operator="equal">
      <formula>"r"</formula>
    </cfRule>
    <cfRule type="cellIs" dxfId="783" priority="756" operator="equal">
      <formula>"s"</formula>
    </cfRule>
  </conditionalFormatting>
  <conditionalFormatting sqref="AM14">
    <cfRule type="cellIs" dxfId="782" priority="745" operator="equal">
      <formula>"u"</formula>
    </cfRule>
    <cfRule type="cellIs" dxfId="781" priority="746" operator="equal">
      <formula>"pm"</formula>
    </cfRule>
    <cfRule type="cellIs" dxfId="780" priority="747" operator="equal">
      <formula>"c"</formula>
    </cfRule>
    <cfRule type="cellIs" dxfId="779" priority="748" operator="equal">
      <formula>"ca"</formula>
    </cfRule>
    <cfRule type="cellIs" dxfId="778" priority="749" operator="equal">
      <formula>"r"</formula>
    </cfRule>
    <cfRule type="cellIs" dxfId="777" priority="750" operator="equal">
      <formula>"s"</formula>
    </cfRule>
  </conditionalFormatting>
  <conditionalFormatting sqref="AN14">
    <cfRule type="cellIs" dxfId="776" priority="739" operator="equal">
      <formula>"u"</formula>
    </cfRule>
    <cfRule type="cellIs" dxfId="775" priority="740" operator="equal">
      <formula>"pm"</formula>
    </cfRule>
    <cfRule type="cellIs" dxfId="774" priority="741" operator="equal">
      <formula>"c"</formula>
    </cfRule>
    <cfRule type="cellIs" dxfId="773" priority="742" operator="equal">
      <formula>"ca"</formula>
    </cfRule>
    <cfRule type="cellIs" dxfId="772" priority="743" operator="equal">
      <formula>"r"</formula>
    </cfRule>
    <cfRule type="cellIs" dxfId="771" priority="744" operator="equal">
      <formula>"s"</formula>
    </cfRule>
  </conditionalFormatting>
  <conditionalFormatting sqref="S14:W14">
    <cfRule type="cellIs" dxfId="770" priority="733" operator="equal">
      <formula>"u"</formula>
    </cfRule>
    <cfRule type="cellIs" dxfId="769" priority="734" operator="equal">
      <formula>"pm"</formula>
    </cfRule>
    <cfRule type="cellIs" dxfId="768" priority="735" operator="equal">
      <formula>"c"</formula>
    </cfRule>
    <cfRule type="cellIs" dxfId="767" priority="736" operator="equal">
      <formula>"ca"</formula>
    </cfRule>
    <cfRule type="cellIs" dxfId="766" priority="737" operator="equal">
      <formula>"r"</formula>
    </cfRule>
    <cfRule type="cellIs" dxfId="765" priority="738" operator="equal">
      <formula>"s"</formula>
    </cfRule>
  </conditionalFormatting>
  <conditionalFormatting sqref="S14:W14">
    <cfRule type="cellIs" dxfId="764" priority="727" operator="equal">
      <formula>"u"</formula>
    </cfRule>
    <cfRule type="cellIs" dxfId="763" priority="728" operator="equal">
      <formula>"pm"</formula>
    </cfRule>
    <cfRule type="cellIs" dxfId="762" priority="729" operator="equal">
      <formula>"c"</formula>
    </cfRule>
    <cfRule type="cellIs" dxfId="761" priority="730" operator="equal">
      <formula>"ca"</formula>
    </cfRule>
    <cfRule type="cellIs" dxfId="760" priority="731" operator="equal">
      <formula>"r"</formula>
    </cfRule>
    <cfRule type="cellIs" dxfId="759" priority="732" operator="equal">
      <formula>"s"</formula>
    </cfRule>
  </conditionalFormatting>
  <conditionalFormatting sqref="U14:V14">
    <cfRule type="cellIs" dxfId="758" priority="721" operator="equal">
      <formula>"u"</formula>
    </cfRule>
    <cfRule type="cellIs" dxfId="757" priority="722" operator="equal">
      <formula>"pm"</formula>
    </cfRule>
    <cfRule type="cellIs" dxfId="756" priority="723" operator="equal">
      <formula>"c"</formula>
    </cfRule>
    <cfRule type="cellIs" dxfId="755" priority="724" operator="equal">
      <formula>"ca"</formula>
    </cfRule>
    <cfRule type="cellIs" dxfId="754" priority="725" operator="equal">
      <formula>"r"</formula>
    </cfRule>
    <cfRule type="cellIs" dxfId="753" priority="726" operator="equal">
      <formula>"s"</formula>
    </cfRule>
  </conditionalFormatting>
  <conditionalFormatting sqref="V14">
    <cfRule type="cellIs" dxfId="752" priority="715" operator="equal">
      <formula>"u"</formula>
    </cfRule>
    <cfRule type="cellIs" dxfId="751" priority="716" operator="equal">
      <formula>"pm"</formula>
    </cfRule>
    <cfRule type="cellIs" dxfId="750" priority="717" operator="equal">
      <formula>"c"</formula>
    </cfRule>
    <cfRule type="cellIs" dxfId="749" priority="718" operator="equal">
      <formula>"ca"</formula>
    </cfRule>
    <cfRule type="cellIs" dxfId="748" priority="719" operator="equal">
      <formula>"r"</formula>
    </cfRule>
    <cfRule type="cellIs" dxfId="747" priority="720" operator="equal">
      <formula>"s"</formula>
    </cfRule>
  </conditionalFormatting>
  <conditionalFormatting sqref="W14">
    <cfRule type="cellIs" dxfId="746" priority="709" operator="equal">
      <formula>"u"</formula>
    </cfRule>
    <cfRule type="cellIs" dxfId="745" priority="710" operator="equal">
      <formula>"pm"</formula>
    </cfRule>
    <cfRule type="cellIs" dxfId="744" priority="711" operator="equal">
      <formula>"c"</formula>
    </cfRule>
    <cfRule type="cellIs" dxfId="743" priority="712" operator="equal">
      <formula>"ca"</formula>
    </cfRule>
    <cfRule type="cellIs" dxfId="742" priority="713" operator="equal">
      <formula>"r"</formula>
    </cfRule>
    <cfRule type="cellIs" dxfId="741" priority="714" operator="equal">
      <formula>"s"</formula>
    </cfRule>
  </conditionalFormatting>
  <conditionalFormatting sqref="X14">
    <cfRule type="cellIs" dxfId="740" priority="703" operator="equal">
      <formula>"u"</formula>
    </cfRule>
    <cfRule type="cellIs" dxfId="739" priority="704" operator="equal">
      <formula>"pm"</formula>
    </cfRule>
    <cfRule type="cellIs" dxfId="738" priority="705" operator="equal">
      <formula>"c"</formula>
    </cfRule>
    <cfRule type="cellIs" dxfId="737" priority="706" operator="equal">
      <formula>"ca"</formula>
    </cfRule>
    <cfRule type="cellIs" dxfId="736" priority="707" operator="equal">
      <formula>"r"</formula>
    </cfRule>
    <cfRule type="cellIs" dxfId="735" priority="708" operator="equal">
      <formula>"s"</formula>
    </cfRule>
  </conditionalFormatting>
  <conditionalFormatting sqref="X14">
    <cfRule type="cellIs" dxfId="734" priority="697" operator="equal">
      <formula>"u"</formula>
    </cfRule>
    <cfRule type="cellIs" dxfId="733" priority="698" operator="equal">
      <formula>"pm"</formula>
    </cfRule>
    <cfRule type="cellIs" dxfId="732" priority="699" operator="equal">
      <formula>"c"</formula>
    </cfRule>
    <cfRule type="cellIs" dxfId="731" priority="700" operator="equal">
      <formula>"ca"</formula>
    </cfRule>
    <cfRule type="cellIs" dxfId="730" priority="701" operator="equal">
      <formula>"r"</formula>
    </cfRule>
    <cfRule type="cellIs" dxfId="729" priority="702" operator="equal">
      <formula>"s"</formula>
    </cfRule>
  </conditionalFormatting>
  <conditionalFormatting sqref="Y14">
    <cfRule type="cellIs" dxfId="728" priority="691" operator="equal">
      <formula>"u"</formula>
    </cfRule>
    <cfRule type="cellIs" dxfId="727" priority="692" operator="equal">
      <formula>"pm"</formula>
    </cfRule>
    <cfRule type="cellIs" dxfId="726" priority="693" operator="equal">
      <formula>"c"</formula>
    </cfRule>
    <cfRule type="cellIs" dxfId="725" priority="694" operator="equal">
      <formula>"ca"</formula>
    </cfRule>
    <cfRule type="cellIs" dxfId="724" priority="695" operator="equal">
      <formula>"r"</formula>
    </cfRule>
    <cfRule type="cellIs" dxfId="723" priority="696" operator="equal">
      <formula>"s"</formula>
    </cfRule>
  </conditionalFormatting>
  <conditionalFormatting sqref="AH14:AJ14">
    <cfRule type="cellIs" dxfId="722" priority="685" operator="equal">
      <formula>"u"</formula>
    </cfRule>
    <cfRule type="cellIs" dxfId="721" priority="686" operator="equal">
      <formula>"pm"</formula>
    </cfRule>
    <cfRule type="cellIs" dxfId="720" priority="687" operator="equal">
      <formula>"c"</formula>
    </cfRule>
    <cfRule type="cellIs" dxfId="719" priority="688" operator="equal">
      <formula>"ca"</formula>
    </cfRule>
    <cfRule type="cellIs" dxfId="718" priority="689" operator="equal">
      <formula>"r"</formula>
    </cfRule>
    <cfRule type="cellIs" dxfId="717" priority="690" operator="equal">
      <formula>"s"</formula>
    </cfRule>
  </conditionalFormatting>
  <conditionalFormatting sqref="AK14:AN14">
    <cfRule type="cellIs" dxfId="716" priority="679" operator="equal">
      <formula>"u"</formula>
    </cfRule>
    <cfRule type="cellIs" dxfId="715" priority="680" operator="equal">
      <formula>"pm"</formula>
    </cfRule>
    <cfRule type="cellIs" dxfId="714" priority="681" operator="equal">
      <formula>"c"</formula>
    </cfRule>
    <cfRule type="cellIs" dxfId="713" priority="682" operator="equal">
      <formula>"ca"</formula>
    </cfRule>
    <cfRule type="cellIs" dxfId="712" priority="683" operator="equal">
      <formula>"r"</formula>
    </cfRule>
    <cfRule type="cellIs" dxfId="711" priority="684" operator="equal">
      <formula>"s"</formula>
    </cfRule>
  </conditionalFormatting>
  <conditionalFormatting sqref="AE14:AF14">
    <cfRule type="cellIs" dxfId="710" priority="673" operator="equal">
      <formula>"u"</formula>
    </cfRule>
    <cfRule type="cellIs" dxfId="709" priority="674" operator="equal">
      <formula>"pm"</formula>
    </cfRule>
    <cfRule type="cellIs" dxfId="708" priority="675" operator="equal">
      <formula>"c"</formula>
    </cfRule>
    <cfRule type="cellIs" dxfId="707" priority="676" operator="equal">
      <formula>"ca"</formula>
    </cfRule>
    <cfRule type="cellIs" dxfId="706" priority="677" operator="equal">
      <formula>"r"</formula>
    </cfRule>
    <cfRule type="cellIs" dxfId="705" priority="678" operator="equal">
      <formula>"s"</formula>
    </cfRule>
  </conditionalFormatting>
  <conditionalFormatting sqref="AG14">
    <cfRule type="cellIs" dxfId="704" priority="667" operator="equal">
      <formula>"u"</formula>
    </cfRule>
    <cfRule type="cellIs" dxfId="703" priority="668" operator="equal">
      <formula>"pm"</formula>
    </cfRule>
    <cfRule type="cellIs" dxfId="702" priority="669" operator="equal">
      <formula>"c"</formula>
    </cfRule>
    <cfRule type="cellIs" dxfId="701" priority="670" operator="equal">
      <formula>"ca"</formula>
    </cfRule>
    <cfRule type="cellIs" dxfId="700" priority="671" operator="equal">
      <formula>"r"</formula>
    </cfRule>
    <cfRule type="cellIs" dxfId="699" priority="672" operator="equal">
      <formula>"s"</formula>
    </cfRule>
  </conditionalFormatting>
  <conditionalFormatting sqref="AO14:AP14">
    <cfRule type="cellIs" dxfId="698" priority="661" operator="equal">
      <formula>"u"</formula>
    </cfRule>
    <cfRule type="cellIs" dxfId="697" priority="662" operator="equal">
      <formula>"pm"</formula>
    </cfRule>
    <cfRule type="cellIs" dxfId="696" priority="663" operator="equal">
      <formula>"c"</formula>
    </cfRule>
    <cfRule type="cellIs" dxfId="695" priority="664" operator="equal">
      <formula>"ca"</formula>
    </cfRule>
    <cfRule type="cellIs" dxfId="694" priority="665" operator="equal">
      <formula>"r"</formula>
    </cfRule>
    <cfRule type="cellIs" dxfId="693" priority="666" operator="equal">
      <formula>"s"</formula>
    </cfRule>
  </conditionalFormatting>
  <conditionalFormatting sqref="AT14">
    <cfRule type="cellIs" dxfId="692" priority="655" operator="equal">
      <formula>"u"</formula>
    </cfRule>
    <cfRule type="cellIs" dxfId="691" priority="656" operator="equal">
      <formula>"pm"</formula>
    </cfRule>
    <cfRule type="cellIs" dxfId="690" priority="657" operator="equal">
      <formula>"c"</formula>
    </cfRule>
    <cfRule type="cellIs" dxfId="689" priority="658" operator="equal">
      <formula>"ca"</formula>
    </cfRule>
    <cfRule type="cellIs" dxfId="688" priority="659" operator="equal">
      <formula>"r"</formula>
    </cfRule>
    <cfRule type="cellIs" dxfId="687" priority="660" operator="equal">
      <formula>"s"</formula>
    </cfRule>
  </conditionalFormatting>
  <conditionalFormatting sqref="AQ14:AR14">
    <cfRule type="cellIs" dxfId="686" priority="649" operator="equal">
      <formula>"u"</formula>
    </cfRule>
    <cfRule type="cellIs" dxfId="685" priority="650" operator="equal">
      <formula>"pm"</formula>
    </cfRule>
    <cfRule type="cellIs" dxfId="684" priority="651" operator="equal">
      <formula>"c"</formula>
    </cfRule>
    <cfRule type="cellIs" dxfId="683" priority="652" operator="equal">
      <formula>"ca"</formula>
    </cfRule>
    <cfRule type="cellIs" dxfId="682" priority="653" operator="equal">
      <formula>"r"</formula>
    </cfRule>
    <cfRule type="cellIs" dxfId="681" priority="654" operator="equal">
      <formula>"s"</formula>
    </cfRule>
  </conditionalFormatting>
  <conditionalFormatting sqref="AS14">
    <cfRule type="cellIs" dxfId="680" priority="643" operator="equal">
      <formula>"u"</formula>
    </cfRule>
    <cfRule type="cellIs" dxfId="679" priority="644" operator="equal">
      <formula>"pm"</formula>
    </cfRule>
    <cfRule type="cellIs" dxfId="678" priority="645" operator="equal">
      <formula>"c"</formula>
    </cfRule>
    <cfRule type="cellIs" dxfId="677" priority="646" operator="equal">
      <formula>"ca"</formula>
    </cfRule>
    <cfRule type="cellIs" dxfId="676" priority="647" operator="equal">
      <formula>"r"</formula>
    </cfRule>
    <cfRule type="cellIs" dxfId="675" priority="648" operator="equal">
      <formula>"s"</formula>
    </cfRule>
  </conditionalFormatting>
  <conditionalFormatting sqref="Z14">
    <cfRule type="cellIs" dxfId="674" priority="637" operator="equal">
      <formula>"u"</formula>
    </cfRule>
    <cfRule type="cellIs" dxfId="673" priority="638" operator="equal">
      <formula>"pm"</formula>
    </cfRule>
    <cfRule type="cellIs" dxfId="672" priority="639" operator="equal">
      <formula>"c"</formula>
    </cfRule>
    <cfRule type="cellIs" dxfId="671" priority="640" operator="equal">
      <formula>"ca"</formula>
    </cfRule>
    <cfRule type="cellIs" dxfId="670" priority="641" operator="equal">
      <formula>"r"</formula>
    </cfRule>
    <cfRule type="cellIs" dxfId="669" priority="642" operator="equal">
      <formula>"s"</formula>
    </cfRule>
  </conditionalFormatting>
  <conditionalFormatting sqref="AA14">
    <cfRule type="cellIs" dxfId="668" priority="631" operator="equal">
      <formula>"u"</formula>
    </cfRule>
    <cfRule type="cellIs" dxfId="667" priority="632" operator="equal">
      <formula>"pm"</formula>
    </cfRule>
    <cfRule type="cellIs" dxfId="666" priority="633" operator="equal">
      <formula>"c"</formula>
    </cfRule>
    <cfRule type="cellIs" dxfId="665" priority="634" operator="equal">
      <formula>"ca"</formula>
    </cfRule>
    <cfRule type="cellIs" dxfId="664" priority="635" operator="equal">
      <formula>"r"</formula>
    </cfRule>
    <cfRule type="cellIs" dxfId="663" priority="636" operator="equal">
      <formula>"s"</formula>
    </cfRule>
  </conditionalFormatting>
  <conditionalFormatting sqref="AB14">
    <cfRule type="cellIs" dxfId="662" priority="625" operator="equal">
      <formula>"u"</formula>
    </cfRule>
    <cfRule type="cellIs" dxfId="661" priority="626" operator="equal">
      <formula>"pm"</formula>
    </cfRule>
    <cfRule type="cellIs" dxfId="660" priority="627" operator="equal">
      <formula>"c"</formula>
    </cfRule>
    <cfRule type="cellIs" dxfId="659" priority="628" operator="equal">
      <formula>"ca"</formula>
    </cfRule>
    <cfRule type="cellIs" dxfId="658" priority="629" operator="equal">
      <formula>"r"</formula>
    </cfRule>
    <cfRule type="cellIs" dxfId="657" priority="630" operator="equal">
      <formula>"s"</formula>
    </cfRule>
  </conditionalFormatting>
  <conditionalFormatting sqref="AB14">
    <cfRule type="cellIs" dxfId="656" priority="619" operator="equal">
      <formula>"u"</formula>
    </cfRule>
    <cfRule type="cellIs" dxfId="655" priority="620" operator="equal">
      <formula>"pm"</formula>
    </cfRule>
    <cfRule type="cellIs" dxfId="654" priority="621" operator="equal">
      <formula>"c"</formula>
    </cfRule>
    <cfRule type="cellIs" dxfId="653" priority="622" operator="equal">
      <formula>"ca"</formula>
    </cfRule>
    <cfRule type="cellIs" dxfId="652" priority="623" operator="equal">
      <formula>"r"</formula>
    </cfRule>
    <cfRule type="cellIs" dxfId="651" priority="624" operator="equal">
      <formula>"s"</formula>
    </cfRule>
  </conditionalFormatting>
  <conditionalFormatting sqref="AC14">
    <cfRule type="cellIs" dxfId="650" priority="613" operator="equal">
      <formula>"u"</formula>
    </cfRule>
    <cfRule type="cellIs" dxfId="649" priority="614" operator="equal">
      <formula>"pm"</formula>
    </cfRule>
    <cfRule type="cellIs" dxfId="648" priority="615" operator="equal">
      <formula>"c"</formula>
    </cfRule>
    <cfRule type="cellIs" dxfId="647" priority="616" operator="equal">
      <formula>"ca"</formula>
    </cfRule>
    <cfRule type="cellIs" dxfId="646" priority="617" operator="equal">
      <formula>"r"</formula>
    </cfRule>
    <cfRule type="cellIs" dxfId="645" priority="618" operator="equal">
      <formula>"s"</formula>
    </cfRule>
  </conditionalFormatting>
  <conditionalFormatting sqref="AD14">
    <cfRule type="cellIs" dxfId="644" priority="607" operator="equal">
      <formula>"u"</formula>
    </cfRule>
    <cfRule type="cellIs" dxfId="643" priority="608" operator="equal">
      <formula>"pm"</formula>
    </cfRule>
    <cfRule type="cellIs" dxfId="642" priority="609" operator="equal">
      <formula>"c"</formula>
    </cfRule>
    <cfRule type="cellIs" dxfId="641" priority="610" operator="equal">
      <formula>"ca"</formula>
    </cfRule>
    <cfRule type="cellIs" dxfId="640" priority="611" operator="equal">
      <formula>"r"</formula>
    </cfRule>
    <cfRule type="cellIs" dxfId="639" priority="612" operator="equal">
      <formula>"s"</formula>
    </cfRule>
  </conditionalFormatting>
  <conditionalFormatting sqref="AU14:AV14">
    <cfRule type="cellIs" dxfId="638" priority="601" operator="equal">
      <formula>"u"</formula>
    </cfRule>
    <cfRule type="cellIs" dxfId="637" priority="602" operator="equal">
      <formula>"pm"</formula>
    </cfRule>
    <cfRule type="cellIs" dxfId="636" priority="603" operator="equal">
      <formula>"c"</formula>
    </cfRule>
    <cfRule type="cellIs" dxfId="635" priority="604" operator="equal">
      <formula>"ca"</formula>
    </cfRule>
    <cfRule type="cellIs" dxfId="634" priority="605" operator="equal">
      <formula>"r"</formula>
    </cfRule>
    <cfRule type="cellIs" dxfId="633" priority="606" operator="equal">
      <formula>"s"</formula>
    </cfRule>
  </conditionalFormatting>
  <conditionalFormatting sqref="AW14:AY14">
    <cfRule type="cellIs" dxfId="632" priority="595" operator="equal">
      <formula>"u"</formula>
    </cfRule>
    <cfRule type="cellIs" dxfId="631" priority="596" operator="equal">
      <formula>"pm"</formula>
    </cfRule>
    <cfRule type="cellIs" dxfId="630" priority="597" operator="equal">
      <formula>"c"</formula>
    </cfRule>
    <cfRule type="cellIs" dxfId="629" priority="598" operator="equal">
      <formula>"ca"</formula>
    </cfRule>
    <cfRule type="cellIs" dxfId="628" priority="599" operator="equal">
      <formula>"r"</formula>
    </cfRule>
    <cfRule type="cellIs" dxfId="627" priority="600" operator="equal">
      <formula>"s"</formula>
    </cfRule>
  </conditionalFormatting>
  <conditionalFormatting sqref="U14:V14">
    <cfRule type="cellIs" dxfId="626" priority="589" operator="equal">
      <formula>"u"</formula>
    </cfRule>
    <cfRule type="cellIs" dxfId="625" priority="590" operator="equal">
      <formula>"pm"</formula>
    </cfRule>
    <cfRule type="cellIs" dxfId="624" priority="591" operator="equal">
      <formula>"c"</formula>
    </cfRule>
    <cfRule type="cellIs" dxfId="623" priority="592" operator="equal">
      <formula>"ca"</formula>
    </cfRule>
    <cfRule type="cellIs" dxfId="622" priority="593" operator="equal">
      <formula>"r"</formula>
    </cfRule>
    <cfRule type="cellIs" dxfId="621" priority="594" operator="equal">
      <formula>"s"</formula>
    </cfRule>
  </conditionalFormatting>
  <conditionalFormatting sqref="W14:X14">
    <cfRule type="cellIs" dxfId="620" priority="583" operator="equal">
      <formula>"u"</formula>
    </cfRule>
    <cfRule type="cellIs" dxfId="619" priority="584" operator="equal">
      <formula>"pm"</formula>
    </cfRule>
    <cfRule type="cellIs" dxfId="618" priority="585" operator="equal">
      <formula>"c"</formula>
    </cfRule>
    <cfRule type="cellIs" dxfId="617" priority="586" operator="equal">
      <formula>"ca"</formula>
    </cfRule>
    <cfRule type="cellIs" dxfId="616" priority="587" operator="equal">
      <formula>"r"</formula>
    </cfRule>
    <cfRule type="cellIs" dxfId="615" priority="588" operator="equal">
      <formula>"s"</formula>
    </cfRule>
  </conditionalFormatting>
  <conditionalFormatting sqref="Y14:Z14">
    <cfRule type="cellIs" dxfId="614" priority="577" operator="equal">
      <formula>"u"</formula>
    </cfRule>
    <cfRule type="cellIs" dxfId="613" priority="578" operator="equal">
      <formula>"pm"</formula>
    </cfRule>
    <cfRule type="cellIs" dxfId="612" priority="579" operator="equal">
      <formula>"c"</formula>
    </cfRule>
    <cfRule type="cellIs" dxfId="611" priority="580" operator="equal">
      <formula>"ca"</formula>
    </cfRule>
    <cfRule type="cellIs" dxfId="610" priority="581" operator="equal">
      <formula>"r"</formula>
    </cfRule>
    <cfRule type="cellIs" dxfId="609" priority="582" operator="equal">
      <formula>"s"</formula>
    </cfRule>
  </conditionalFormatting>
  <conditionalFormatting sqref="AB14">
    <cfRule type="cellIs" dxfId="608" priority="571" operator="equal">
      <formula>"u"</formula>
    </cfRule>
    <cfRule type="cellIs" dxfId="607" priority="572" operator="equal">
      <formula>"pm"</formula>
    </cfRule>
    <cfRule type="cellIs" dxfId="606" priority="573" operator="equal">
      <formula>"c"</formula>
    </cfRule>
    <cfRule type="cellIs" dxfId="605" priority="574" operator="equal">
      <formula>"ca"</formula>
    </cfRule>
    <cfRule type="cellIs" dxfId="604" priority="575" operator="equal">
      <formula>"r"</formula>
    </cfRule>
    <cfRule type="cellIs" dxfId="603" priority="576" operator="equal">
      <formula>"s"</formula>
    </cfRule>
  </conditionalFormatting>
  <conditionalFormatting sqref="U14">
    <cfRule type="cellIs" dxfId="602" priority="565" operator="equal">
      <formula>"u"</formula>
    </cfRule>
    <cfRule type="cellIs" dxfId="601" priority="566" operator="equal">
      <formula>"pm"</formula>
    </cfRule>
    <cfRule type="cellIs" dxfId="600" priority="567" operator="equal">
      <formula>"c"</formula>
    </cfRule>
    <cfRule type="cellIs" dxfId="599" priority="568" operator="equal">
      <formula>"ca"</formula>
    </cfRule>
    <cfRule type="cellIs" dxfId="598" priority="569" operator="equal">
      <formula>"r"</formula>
    </cfRule>
    <cfRule type="cellIs" dxfId="597" priority="570" operator="equal">
      <formula>"s"</formula>
    </cfRule>
  </conditionalFormatting>
  <conditionalFormatting sqref="V14:W14">
    <cfRule type="cellIs" dxfId="596" priority="559" operator="equal">
      <formula>"u"</formula>
    </cfRule>
    <cfRule type="cellIs" dxfId="595" priority="560" operator="equal">
      <formula>"pm"</formula>
    </cfRule>
    <cfRule type="cellIs" dxfId="594" priority="561" operator="equal">
      <formula>"c"</formula>
    </cfRule>
    <cfRule type="cellIs" dxfId="593" priority="562" operator="equal">
      <formula>"ca"</formula>
    </cfRule>
    <cfRule type="cellIs" dxfId="592" priority="563" operator="equal">
      <formula>"r"</formula>
    </cfRule>
    <cfRule type="cellIs" dxfId="591" priority="564" operator="equal">
      <formula>"s"</formula>
    </cfRule>
  </conditionalFormatting>
  <conditionalFormatting sqref="AC14">
    <cfRule type="cellIs" dxfId="590" priority="553" operator="equal">
      <formula>"u"</formula>
    </cfRule>
    <cfRule type="cellIs" dxfId="589" priority="554" operator="equal">
      <formula>"pm"</formula>
    </cfRule>
    <cfRule type="cellIs" dxfId="588" priority="555" operator="equal">
      <formula>"c"</formula>
    </cfRule>
    <cfRule type="cellIs" dxfId="587" priority="556" operator="equal">
      <formula>"ca"</formula>
    </cfRule>
    <cfRule type="cellIs" dxfId="586" priority="557" operator="equal">
      <formula>"r"</formula>
    </cfRule>
    <cfRule type="cellIs" dxfId="585" priority="558" operator="equal">
      <formula>"s"</formula>
    </cfRule>
  </conditionalFormatting>
  <conditionalFormatting sqref="AD14">
    <cfRule type="cellIs" dxfId="584" priority="547" operator="equal">
      <formula>"u"</formula>
    </cfRule>
    <cfRule type="cellIs" dxfId="583" priority="548" operator="equal">
      <formula>"pm"</formula>
    </cfRule>
    <cfRule type="cellIs" dxfId="582" priority="549" operator="equal">
      <formula>"c"</formula>
    </cfRule>
    <cfRule type="cellIs" dxfId="581" priority="550" operator="equal">
      <formula>"ca"</formula>
    </cfRule>
    <cfRule type="cellIs" dxfId="580" priority="551" operator="equal">
      <formula>"r"</formula>
    </cfRule>
    <cfRule type="cellIs" dxfId="579" priority="552" operator="equal">
      <formula>"s"</formula>
    </cfRule>
  </conditionalFormatting>
  <conditionalFormatting sqref="AD14">
    <cfRule type="cellIs" dxfId="578" priority="541" operator="equal">
      <formula>"u"</formula>
    </cfRule>
    <cfRule type="cellIs" dxfId="577" priority="542" operator="equal">
      <formula>"pm"</formula>
    </cfRule>
    <cfRule type="cellIs" dxfId="576" priority="543" operator="equal">
      <formula>"c"</formula>
    </cfRule>
    <cfRule type="cellIs" dxfId="575" priority="544" operator="equal">
      <formula>"ca"</formula>
    </cfRule>
    <cfRule type="cellIs" dxfId="574" priority="545" operator="equal">
      <formula>"r"</formula>
    </cfRule>
    <cfRule type="cellIs" dxfId="573" priority="546" operator="equal">
      <formula>"s"</formula>
    </cfRule>
  </conditionalFormatting>
  <conditionalFormatting sqref="AE14">
    <cfRule type="cellIs" dxfId="572" priority="535" operator="equal">
      <formula>"u"</formula>
    </cfRule>
    <cfRule type="cellIs" dxfId="571" priority="536" operator="equal">
      <formula>"pm"</formula>
    </cfRule>
    <cfRule type="cellIs" dxfId="570" priority="537" operator="equal">
      <formula>"c"</formula>
    </cfRule>
    <cfRule type="cellIs" dxfId="569" priority="538" operator="equal">
      <formula>"ca"</formula>
    </cfRule>
    <cfRule type="cellIs" dxfId="568" priority="539" operator="equal">
      <formula>"r"</formula>
    </cfRule>
    <cfRule type="cellIs" dxfId="567" priority="540" operator="equal">
      <formula>"s"</formula>
    </cfRule>
  </conditionalFormatting>
  <conditionalFormatting sqref="AN14:AP14">
    <cfRule type="cellIs" dxfId="566" priority="529" operator="equal">
      <formula>"u"</formula>
    </cfRule>
    <cfRule type="cellIs" dxfId="565" priority="530" operator="equal">
      <formula>"pm"</formula>
    </cfRule>
    <cfRule type="cellIs" dxfId="564" priority="531" operator="equal">
      <formula>"c"</formula>
    </cfRule>
    <cfRule type="cellIs" dxfId="563" priority="532" operator="equal">
      <formula>"ca"</formula>
    </cfRule>
    <cfRule type="cellIs" dxfId="562" priority="533" operator="equal">
      <formula>"r"</formula>
    </cfRule>
    <cfRule type="cellIs" dxfId="561" priority="534" operator="equal">
      <formula>"s"</formula>
    </cfRule>
  </conditionalFormatting>
  <conditionalFormatting sqref="AQ14:AT14">
    <cfRule type="cellIs" dxfId="560" priority="523" operator="equal">
      <formula>"u"</formula>
    </cfRule>
    <cfRule type="cellIs" dxfId="559" priority="524" operator="equal">
      <formula>"pm"</formula>
    </cfRule>
    <cfRule type="cellIs" dxfId="558" priority="525" operator="equal">
      <formula>"c"</formula>
    </cfRule>
    <cfRule type="cellIs" dxfId="557" priority="526" operator="equal">
      <formula>"ca"</formula>
    </cfRule>
    <cfRule type="cellIs" dxfId="556" priority="527" operator="equal">
      <formula>"r"</formula>
    </cfRule>
    <cfRule type="cellIs" dxfId="555" priority="528" operator="equal">
      <formula>"s"</formula>
    </cfRule>
  </conditionalFormatting>
  <conditionalFormatting sqref="AK14:AL14">
    <cfRule type="cellIs" dxfId="554" priority="517" operator="equal">
      <formula>"u"</formula>
    </cfRule>
    <cfRule type="cellIs" dxfId="553" priority="518" operator="equal">
      <formula>"pm"</formula>
    </cfRule>
    <cfRule type="cellIs" dxfId="552" priority="519" operator="equal">
      <formula>"c"</formula>
    </cfRule>
    <cfRule type="cellIs" dxfId="551" priority="520" operator="equal">
      <formula>"ca"</formula>
    </cfRule>
    <cfRule type="cellIs" dxfId="550" priority="521" operator="equal">
      <formula>"r"</formula>
    </cfRule>
    <cfRule type="cellIs" dxfId="549" priority="522" operator="equal">
      <formula>"s"</formula>
    </cfRule>
  </conditionalFormatting>
  <conditionalFormatting sqref="AM14">
    <cfRule type="cellIs" dxfId="548" priority="511" operator="equal">
      <formula>"u"</formula>
    </cfRule>
    <cfRule type="cellIs" dxfId="547" priority="512" operator="equal">
      <formula>"pm"</formula>
    </cfRule>
    <cfRule type="cellIs" dxfId="546" priority="513" operator="equal">
      <formula>"c"</formula>
    </cfRule>
    <cfRule type="cellIs" dxfId="545" priority="514" operator="equal">
      <formula>"ca"</formula>
    </cfRule>
    <cfRule type="cellIs" dxfId="544" priority="515" operator="equal">
      <formula>"r"</formula>
    </cfRule>
    <cfRule type="cellIs" dxfId="543" priority="516" operator="equal">
      <formula>"s"</formula>
    </cfRule>
  </conditionalFormatting>
  <conditionalFormatting sqref="AU14:AV14">
    <cfRule type="cellIs" dxfId="542" priority="505" operator="equal">
      <formula>"u"</formula>
    </cfRule>
    <cfRule type="cellIs" dxfId="541" priority="506" operator="equal">
      <formula>"pm"</formula>
    </cfRule>
    <cfRule type="cellIs" dxfId="540" priority="507" operator="equal">
      <formula>"c"</formula>
    </cfRule>
    <cfRule type="cellIs" dxfId="539" priority="508" operator="equal">
      <formula>"ca"</formula>
    </cfRule>
    <cfRule type="cellIs" dxfId="538" priority="509" operator="equal">
      <formula>"r"</formula>
    </cfRule>
    <cfRule type="cellIs" dxfId="537" priority="510" operator="equal">
      <formula>"s"</formula>
    </cfRule>
  </conditionalFormatting>
  <conditionalFormatting sqref="AW14:AX14">
    <cfRule type="cellIs" dxfId="536" priority="499" operator="equal">
      <formula>"u"</formula>
    </cfRule>
    <cfRule type="cellIs" dxfId="535" priority="500" operator="equal">
      <formula>"pm"</formula>
    </cfRule>
    <cfRule type="cellIs" dxfId="534" priority="501" operator="equal">
      <formula>"c"</formula>
    </cfRule>
    <cfRule type="cellIs" dxfId="533" priority="502" operator="equal">
      <formula>"ca"</formula>
    </cfRule>
    <cfRule type="cellIs" dxfId="532" priority="503" operator="equal">
      <formula>"r"</formula>
    </cfRule>
    <cfRule type="cellIs" dxfId="531" priority="504" operator="equal">
      <formula>"s"</formula>
    </cfRule>
  </conditionalFormatting>
  <conditionalFormatting sqref="AY14">
    <cfRule type="cellIs" dxfId="530" priority="493" operator="equal">
      <formula>"u"</formula>
    </cfRule>
    <cfRule type="cellIs" dxfId="529" priority="494" operator="equal">
      <formula>"pm"</formula>
    </cfRule>
    <cfRule type="cellIs" dxfId="528" priority="495" operator="equal">
      <formula>"c"</formula>
    </cfRule>
    <cfRule type="cellIs" dxfId="527" priority="496" operator="equal">
      <formula>"ca"</formula>
    </cfRule>
    <cfRule type="cellIs" dxfId="526" priority="497" operator="equal">
      <formula>"r"</formula>
    </cfRule>
    <cfRule type="cellIs" dxfId="525" priority="498" operator="equal">
      <formula>"s"</formula>
    </cfRule>
  </conditionalFormatting>
  <conditionalFormatting sqref="AF14">
    <cfRule type="cellIs" dxfId="524" priority="487" operator="equal">
      <formula>"u"</formula>
    </cfRule>
    <cfRule type="cellIs" dxfId="523" priority="488" operator="equal">
      <formula>"pm"</formula>
    </cfRule>
    <cfRule type="cellIs" dxfId="522" priority="489" operator="equal">
      <formula>"c"</formula>
    </cfRule>
    <cfRule type="cellIs" dxfId="521" priority="490" operator="equal">
      <formula>"ca"</formula>
    </cfRule>
    <cfRule type="cellIs" dxfId="520" priority="491" operator="equal">
      <formula>"r"</formula>
    </cfRule>
    <cfRule type="cellIs" dxfId="519" priority="492" operator="equal">
      <formula>"s"</formula>
    </cfRule>
  </conditionalFormatting>
  <conditionalFormatting sqref="AG14">
    <cfRule type="cellIs" dxfId="518" priority="481" operator="equal">
      <formula>"u"</formula>
    </cfRule>
    <cfRule type="cellIs" dxfId="517" priority="482" operator="equal">
      <formula>"pm"</formula>
    </cfRule>
    <cfRule type="cellIs" dxfId="516" priority="483" operator="equal">
      <formula>"c"</formula>
    </cfRule>
    <cfRule type="cellIs" dxfId="515" priority="484" operator="equal">
      <formula>"ca"</formula>
    </cfRule>
    <cfRule type="cellIs" dxfId="514" priority="485" operator="equal">
      <formula>"r"</formula>
    </cfRule>
    <cfRule type="cellIs" dxfId="513" priority="486" operator="equal">
      <formula>"s"</formula>
    </cfRule>
  </conditionalFormatting>
  <conditionalFormatting sqref="AH14">
    <cfRule type="cellIs" dxfId="512" priority="475" operator="equal">
      <formula>"u"</formula>
    </cfRule>
    <cfRule type="cellIs" dxfId="511" priority="476" operator="equal">
      <formula>"pm"</formula>
    </cfRule>
    <cfRule type="cellIs" dxfId="510" priority="477" operator="equal">
      <formula>"c"</formula>
    </cfRule>
    <cfRule type="cellIs" dxfId="509" priority="478" operator="equal">
      <formula>"ca"</formula>
    </cfRule>
    <cfRule type="cellIs" dxfId="508" priority="479" operator="equal">
      <formula>"r"</formula>
    </cfRule>
    <cfRule type="cellIs" dxfId="507" priority="480" operator="equal">
      <formula>"s"</formula>
    </cfRule>
  </conditionalFormatting>
  <conditionalFormatting sqref="AH14">
    <cfRule type="cellIs" dxfId="506" priority="469" operator="equal">
      <formula>"u"</formula>
    </cfRule>
    <cfRule type="cellIs" dxfId="505" priority="470" operator="equal">
      <formula>"pm"</formula>
    </cfRule>
    <cfRule type="cellIs" dxfId="504" priority="471" operator="equal">
      <formula>"c"</formula>
    </cfRule>
    <cfRule type="cellIs" dxfId="503" priority="472" operator="equal">
      <formula>"ca"</formula>
    </cfRule>
    <cfRule type="cellIs" dxfId="502" priority="473" operator="equal">
      <formula>"r"</formula>
    </cfRule>
    <cfRule type="cellIs" dxfId="501" priority="474" operator="equal">
      <formula>"s"</formula>
    </cfRule>
  </conditionalFormatting>
  <conditionalFormatting sqref="AI14">
    <cfRule type="cellIs" dxfId="500" priority="463" operator="equal">
      <formula>"u"</formula>
    </cfRule>
    <cfRule type="cellIs" dxfId="499" priority="464" operator="equal">
      <formula>"pm"</formula>
    </cfRule>
    <cfRule type="cellIs" dxfId="498" priority="465" operator="equal">
      <formula>"c"</formula>
    </cfRule>
    <cfRule type="cellIs" dxfId="497" priority="466" operator="equal">
      <formula>"ca"</formula>
    </cfRule>
    <cfRule type="cellIs" dxfId="496" priority="467" operator="equal">
      <formula>"r"</formula>
    </cfRule>
    <cfRule type="cellIs" dxfId="495" priority="468" operator="equal">
      <formula>"s"</formula>
    </cfRule>
  </conditionalFormatting>
  <conditionalFormatting sqref="AJ14">
    <cfRule type="cellIs" dxfId="494" priority="457" operator="equal">
      <formula>"u"</formula>
    </cfRule>
    <cfRule type="cellIs" dxfId="493" priority="458" operator="equal">
      <formula>"pm"</formula>
    </cfRule>
    <cfRule type="cellIs" dxfId="492" priority="459" operator="equal">
      <formula>"c"</formula>
    </cfRule>
    <cfRule type="cellIs" dxfId="491" priority="460" operator="equal">
      <formula>"ca"</formula>
    </cfRule>
    <cfRule type="cellIs" dxfId="490" priority="461" operator="equal">
      <formula>"r"</formula>
    </cfRule>
    <cfRule type="cellIs" dxfId="489" priority="462" operator="equal">
      <formula>"s"</formula>
    </cfRule>
  </conditionalFormatting>
  <conditionalFormatting sqref="AJ13:AK13">
    <cfRule type="cellIs" dxfId="488" priority="451" operator="equal">
      <formula>"u"</formula>
    </cfRule>
    <cfRule type="cellIs" dxfId="487" priority="452" operator="equal">
      <formula>"pm"</formula>
    </cfRule>
    <cfRule type="cellIs" dxfId="486" priority="453" operator="equal">
      <formula>"c"</formula>
    </cfRule>
    <cfRule type="cellIs" dxfId="485" priority="454" operator="equal">
      <formula>"ca"</formula>
    </cfRule>
    <cfRule type="cellIs" dxfId="484" priority="455" operator="equal">
      <formula>"r"</formula>
    </cfRule>
    <cfRule type="cellIs" dxfId="483" priority="456" operator="equal">
      <formula>"s"</formula>
    </cfRule>
  </conditionalFormatting>
  <conditionalFormatting sqref="AL13:AM13">
    <cfRule type="cellIs" dxfId="482" priority="445" operator="equal">
      <formula>"u"</formula>
    </cfRule>
    <cfRule type="cellIs" dxfId="481" priority="446" operator="equal">
      <formula>"pm"</formula>
    </cfRule>
    <cfRule type="cellIs" dxfId="480" priority="447" operator="equal">
      <formula>"c"</formula>
    </cfRule>
    <cfRule type="cellIs" dxfId="479" priority="448" operator="equal">
      <formula>"ca"</formula>
    </cfRule>
    <cfRule type="cellIs" dxfId="478" priority="449" operator="equal">
      <formula>"r"</formula>
    </cfRule>
    <cfRule type="cellIs" dxfId="477" priority="450" operator="equal">
      <formula>"s"</formula>
    </cfRule>
  </conditionalFormatting>
  <conditionalFormatting sqref="AQ13">
    <cfRule type="cellIs" dxfId="476" priority="439" operator="equal">
      <formula>"u"</formula>
    </cfRule>
    <cfRule type="cellIs" dxfId="475" priority="440" operator="equal">
      <formula>"pm"</formula>
    </cfRule>
    <cfRule type="cellIs" dxfId="474" priority="441" operator="equal">
      <formula>"c"</formula>
    </cfRule>
    <cfRule type="cellIs" dxfId="473" priority="442" operator="equal">
      <formula>"ca"</formula>
    </cfRule>
    <cfRule type="cellIs" dxfId="472" priority="443" operator="equal">
      <formula>"r"</formula>
    </cfRule>
    <cfRule type="cellIs" dxfId="471" priority="444" operator="equal">
      <formula>"s"</formula>
    </cfRule>
  </conditionalFormatting>
  <conditionalFormatting sqref="AS13">
    <cfRule type="cellIs" dxfId="470" priority="433" operator="equal">
      <formula>"u"</formula>
    </cfRule>
    <cfRule type="cellIs" dxfId="469" priority="434" operator="equal">
      <formula>"pm"</formula>
    </cfRule>
    <cfRule type="cellIs" dxfId="468" priority="435" operator="equal">
      <formula>"c"</formula>
    </cfRule>
    <cfRule type="cellIs" dxfId="467" priority="436" operator="equal">
      <formula>"ca"</formula>
    </cfRule>
    <cfRule type="cellIs" dxfId="466" priority="437" operator="equal">
      <formula>"r"</formula>
    </cfRule>
    <cfRule type="cellIs" dxfId="465" priority="438" operator="equal">
      <formula>"s"</formula>
    </cfRule>
  </conditionalFormatting>
  <conditionalFormatting sqref="AT13">
    <cfRule type="cellIs" dxfId="464" priority="427" operator="equal">
      <formula>"u"</formula>
    </cfRule>
    <cfRule type="cellIs" dxfId="463" priority="428" operator="equal">
      <formula>"pm"</formula>
    </cfRule>
    <cfRule type="cellIs" dxfId="462" priority="429" operator="equal">
      <formula>"c"</formula>
    </cfRule>
    <cfRule type="cellIs" dxfId="461" priority="430" operator="equal">
      <formula>"ca"</formula>
    </cfRule>
    <cfRule type="cellIs" dxfId="460" priority="431" operator="equal">
      <formula>"r"</formula>
    </cfRule>
    <cfRule type="cellIs" dxfId="459" priority="432" operator="equal">
      <formula>"s"</formula>
    </cfRule>
  </conditionalFormatting>
  <conditionalFormatting sqref="AU13">
    <cfRule type="cellIs" dxfId="458" priority="421" operator="equal">
      <formula>"u"</formula>
    </cfRule>
    <cfRule type="cellIs" dxfId="457" priority="422" operator="equal">
      <formula>"pm"</formula>
    </cfRule>
    <cfRule type="cellIs" dxfId="456" priority="423" operator="equal">
      <formula>"c"</formula>
    </cfRule>
    <cfRule type="cellIs" dxfId="455" priority="424" operator="equal">
      <formula>"ca"</formula>
    </cfRule>
    <cfRule type="cellIs" dxfId="454" priority="425" operator="equal">
      <formula>"r"</formula>
    </cfRule>
    <cfRule type="cellIs" dxfId="453" priority="426" operator="equal">
      <formula>"s"</formula>
    </cfRule>
  </conditionalFormatting>
  <conditionalFormatting sqref="AU13">
    <cfRule type="cellIs" dxfId="452" priority="415" operator="equal">
      <formula>"u"</formula>
    </cfRule>
    <cfRule type="cellIs" dxfId="451" priority="416" operator="equal">
      <formula>"pm"</formula>
    </cfRule>
    <cfRule type="cellIs" dxfId="450" priority="417" operator="equal">
      <formula>"c"</formula>
    </cfRule>
    <cfRule type="cellIs" dxfId="449" priority="418" operator="equal">
      <formula>"ca"</formula>
    </cfRule>
    <cfRule type="cellIs" dxfId="448" priority="419" operator="equal">
      <formula>"r"</formula>
    </cfRule>
    <cfRule type="cellIs" dxfId="447" priority="420" operator="equal">
      <formula>"s"</formula>
    </cfRule>
  </conditionalFormatting>
  <conditionalFormatting sqref="AV13">
    <cfRule type="cellIs" dxfId="446" priority="409" operator="equal">
      <formula>"u"</formula>
    </cfRule>
    <cfRule type="cellIs" dxfId="445" priority="410" operator="equal">
      <formula>"pm"</formula>
    </cfRule>
    <cfRule type="cellIs" dxfId="444" priority="411" operator="equal">
      <formula>"c"</formula>
    </cfRule>
    <cfRule type="cellIs" dxfId="443" priority="412" operator="equal">
      <formula>"ca"</formula>
    </cfRule>
    <cfRule type="cellIs" dxfId="442" priority="413" operator="equal">
      <formula>"r"</formula>
    </cfRule>
    <cfRule type="cellIs" dxfId="441" priority="414" operator="equal">
      <formula>"s"</formula>
    </cfRule>
  </conditionalFormatting>
  <conditionalFormatting sqref="BB13:BC13">
    <cfRule type="cellIs" dxfId="440" priority="403" operator="equal">
      <formula>"u"</formula>
    </cfRule>
    <cfRule type="cellIs" dxfId="439" priority="404" operator="equal">
      <formula>"pm"</formula>
    </cfRule>
    <cfRule type="cellIs" dxfId="438" priority="405" operator="equal">
      <formula>"c"</formula>
    </cfRule>
    <cfRule type="cellIs" dxfId="437" priority="406" operator="equal">
      <formula>"ca"</formula>
    </cfRule>
    <cfRule type="cellIs" dxfId="436" priority="407" operator="equal">
      <formula>"r"</formula>
    </cfRule>
    <cfRule type="cellIs" dxfId="435" priority="408" operator="equal">
      <formula>"s"</formula>
    </cfRule>
  </conditionalFormatting>
  <conditionalFormatting sqref="BD13">
    <cfRule type="cellIs" dxfId="434" priority="397" operator="equal">
      <formula>"u"</formula>
    </cfRule>
    <cfRule type="cellIs" dxfId="433" priority="398" operator="equal">
      <formula>"pm"</formula>
    </cfRule>
    <cfRule type="cellIs" dxfId="432" priority="399" operator="equal">
      <formula>"c"</formula>
    </cfRule>
    <cfRule type="cellIs" dxfId="431" priority="400" operator="equal">
      <formula>"ca"</formula>
    </cfRule>
    <cfRule type="cellIs" dxfId="430" priority="401" operator="equal">
      <formula>"r"</formula>
    </cfRule>
    <cfRule type="cellIs" dxfId="429" priority="402" operator="equal">
      <formula>"s"</formula>
    </cfRule>
  </conditionalFormatting>
  <conditionalFormatting sqref="BL13:BM13">
    <cfRule type="cellIs" dxfId="428" priority="391" operator="equal">
      <formula>"u"</formula>
    </cfRule>
    <cfRule type="cellIs" dxfId="427" priority="392" operator="equal">
      <formula>"pm"</formula>
    </cfRule>
    <cfRule type="cellIs" dxfId="426" priority="393" operator="equal">
      <formula>"c"</formula>
    </cfRule>
    <cfRule type="cellIs" dxfId="425" priority="394" operator="equal">
      <formula>"ca"</formula>
    </cfRule>
    <cfRule type="cellIs" dxfId="424" priority="395" operator="equal">
      <formula>"r"</formula>
    </cfRule>
    <cfRule type="cellIs" dxfId="423" priority="396" operator="equal">
      <formula>"s"</formula>
    </cfRule>
  </conditionalFormatting>
  <conditionalFormatting sqref="BN13:BO13">
    <cfRule type="cellIs" dxfId="422" priority="385" operator="equal">
      <formula>"u"</formula>
    </cfRule>
    <cfRule type="cellIs" dxfId="421" priority="386" operator="equal">
      <formula>"pm"</formula>
    </cfRule>
    <cfRule type="cellIs" dxfId="420" priority="387" operator="equal">
      <formula>"c"</formula>
    </cfRule>
    <cfRule type="cellIs" dxfId="419" priority="388" operator="equal">
      <formula>"ca"</formula>
    </cfRule>
    <cfRule type="cellIs" dxfId="418" priority="389" operator="equal">
      <formula>"r"</formula>
    </cfRule>
    <cfRule type="cellIs" dxfId="417" priority="390" operator="equal">
      <formula>"s"</formula>
    </cfRule>
  </conditionalFormatting>
  <conditionalFormatting sqref="BP13">
    <cfRule type="cellIs" dxfId="416" priority="379" operator="equal">
      <formula>"u"</formula>
    </cfRule>
    <cfRule type="cellIs" dxfId="415" priority="380" operator="equal">
      <formula>"pm"</formula>
    </cfRule>
    <cfRule type="cellIs" dxfId="414" priority="381" operator="equal">
      <formula>"c"</formula>
    </cfRule>
    <cfRule type="cellIs" dxfId="413" priority="382" operator="equal">
      <formula>"ca"</formula>
    </cfRule>
    <cfRule type="cellIs" dxfId="412" priority="383" operator="equal">
      <formula>"r"</formula>
    </cfRule>
    <cfRule type="cellIs" dxfId="411" priority="384" operator="equal">
      <formula>"s"</formula>
    </cfRule>
  </conditionalFormatting>
  <conditionalFormatting sqref="AW13">
    <cfRule type="cellIs" dxfId="410" priority="373" operator="equal">
      <formula>"u"</formula>
    </cfRule>
    <cfRule type="cellIs" dxfId="409" priority="374" operator="equal">
      <formula>"pm"</formula>
    </cfRule>
    <cfRule type="cellIs" dxfId="408" priority="375" operator="equal">
      <formula>"c"</formula>
    </cfRule>
    <cfRule type="cellIs" dxfId="407" priority="376" operator="equal">
      <formula>"ca"</formula>
    </cfRule>
    <cfRule type="cellIs" dxfId="406" priority="377" operator="equal">
      <formula>"r"</formula>
    </cfRule>
    <cfRule type="cellIs" dxfId="405" priority="378" operator="equal">
      <formula>"s"</formula>
    </cfRule>
  </conditionalFormatting>
  <conditionalFormatting sqref="AX13">
    <cfRule type="cellIs" dxfId="404" priority="367" operator="equal">
      <formula>"u"</formula>
    </cfRule>
    <cfRule type="cellIs" dxfId="403" priority="368" operator="equal">
      <formula>"pm"</formula>
    </cfRule>
    <cfRule type="cellIs" dxfId="402" priority="369" operator="equal">
      <formula>"c"</formula>
    </cfRule>
    <cfRule type="cellIs" dxfId="401" priority="370" operator="equal">
      <formula>"ca"</formula>
    </cfRule>
    <cfRule type="cellIs" dxfId="400" priority="371" operator="equal">
      <formula>"r"</formula>
    </cfRule>
    <cfRule type="cellIs" dxfId="399" priority="372" operator="equal">
      <formula>"s"</formula>
    </cfRule>
  </conditionalFormatting>
  <conditionalFormatting sqref="AY13">
    <cfRule type="cellIs" dxfId="398" priority="361" operator="equal">
      <formula>"u"</formula>
    </cfRule>
    <cfRule type="cellIs" dxfId="397" priority="362" operator="equal">
      <formula>"pm"</formula>
    </cfRule>
    <cfRule type="cellIs" dxfId="396" priority="363" operator="equal">
      <formula>"c"</formula>
    </cfRule>
    <cfRule type="cellIs" dxfId="395" priority="364" operator="equal">
      <formula>"ca"</formula>
    </cfRule>
    <cfRule type="cellIs" dxfId="394" priority="365" operator="equal">
      <formula>"r"</formula>
    </cfRule>
    <cfRule type="cellIs" dxfId="393" priority="366" operator="equal">
      <formula>"s"</formula>
    </cfRule>
  </conditionalFormatting>
  <conditionalFormatting sqref="AY13">
    <cfRule type="cellIs" dxfId="392" priority="355" operator="equal">
      <formula>"u"</formula>
    </cfRule>
    <cfRule type="cellIs" dxfId="391" priority="356" operator="equal">
      <formula>"pm"</formula>
    </cfRule>
    <cfRule type="cellIs" dxfId="390" priority="357" operator="equal">
      <formula>"c"</formula>
    </cfRule>
    <cfRule type="cellIs" dxfId="389" priority="358" operator="equal">
      <formula>"ca"</formula>
    </cfRule>
    <cfRule type="cellIs" dxfId="388" priority="359" operator="equal">
      <formula>"r"</formula>
    </cfRule>
    <cfRule type="cellIs" dxfId="387" priority="360" operator="equal">
      <formula>"s"</formula>
    </cfRule>
  </conditionalFormatting>
  <conditionalFormatting sqref="AZ13">
    <cfRule type="cellIs" dxfId="386" priority="349" operator="equal">
      <formula>"u"</formula>
    </cfRule>
    <cfRule type="cellIs" dxfId="385" priority="350" operator="equal">
      <formula>"pm"</formula>
    </cfRule>
    <cfRule type="cellIs" dxfId="384" priority="351" operator="equal">
      <formula>"c"</formula>
    </cfRule>
    <cfRule type="cellIs" dxfId="383" priority="352" operator="equal">
      <formula>"ca"</formula>
    </cfRule>
    <cfRule type="cellIs" dxfId="382" priority="353" operator="equal">
      <formula>"r"</formula>
    </cfRule>
    <cfRule type="cellIs" dxfId="381" priority="354" operator="equal">
      <formula>"s"</formula>
    </cfRule>
  </conditionalFormatting>
  <conditionalFormatting sqref="BA13">
    <cfRule type="cellIs" dxfId="380" priority="343" operator="equal">
      <formula>"u"</formula>
    </cfRule>
    <cfRule type="cellIs" dxfId="379" priority="344" operator="equal">
      <formula>"pm"</formula>
    </cfRule>
    <cfRule type="cellIs" dxfId="378" priority="345" operator="equal">
      <formula>"c"</formula>
    </cfRule>
    <cfRule type="cellIs" dxfId="377" priority="346" operator="equal">
      <formula>"ca"</formula>
    </cfRule>
    <cfRule type="cellIs" dxfId="376" priority="347" operator="equal">
      <formula>"r"</formula>
    </cfRule>
    <cfRule type="cellIs" dxfId="375" priority="348" operator="equal">
      <formula>"s"</formula>
    </cfRule>
  </conditionalFormatting>
  <conditionalFormatting sqref="AR13:AS13">
    <cfRule type="cellIs" dxfId="374" priority="337" operator="equal">
      <formula>"u"</formula>
    </cfRule>
    <cfRule type="cellIs" dxfId="373" priority="338" operator="equal">
      <formula>"pm"</formula>
    </cfRule>
    <cfRule type="cellIs" dxfId="372" priority="339" operator="equal">
      <formula>"c"</formula>
    </cfRule>
    <cfRule type="cellIs" dxfId="371" priority="340" operator="equal">
      <formula>"ca"</formula>
    </cfRule>
    <cfRule type="cellIs" dxfId="370" priority="341" operator="equal">
      <formula>"r"</formula>
    </cfRule>
    <cfRule type="cellIs" dxfId="369" priority="342" operator="equal">
      <formula>"s"</formula>
    </cfRule>
  </conditionalFormatting>
  <conditionalFormatting sqref="AT13:AU13">
    <cfRule type="cellIs" dxfId="368" priority="331" operator="equal">
      <formula>"u"</formula>
    </cfRule>
    <cfRule type="cellIs" dxfId="367" priority="332" operator="equal">
      <formula>"pm"</formula>
    </cfRule>
    <cfRule type="cellIs" dxfId="366" priority="333" operator="equal">
      <formula>"c"</formula>
    </cfRule>
    <cfRule type="cellIs" dxfId="365" priority="334" operator="equal">
      <formula>"ca"</formula>
    </cfRule>
    <cfRule type="cellIs" dxfId="364" priority="335" operator="equal">
      <formula>"r"</formula>
    </cfRule>
    <cfRule type="cellIs" dxfId="363" priority="336" operator="equal">
      <formula>"s"</formula>
    </cfRule>
  </conditionalFormatting>
  <conditionalFormatting sqref="AV13:AW13">
    <cfRule type="cellIs" dxfId="362" priority="325" operator="equal">
      <formula>"u"</formula>
    </cfRule>
    <cfRule type="cellIs" dxfId="361" priority="326" operator="equal">
      <formula>"pm"</formula>
    </cfRule>
    <cfRule type="cellIs" dxfId="360" priority="327" operator="equal">
      <formula>"c"</formula>
    </cfRule>
    <cfRule type="cellIs" dxfId="359" priority="328" operator="equal">
      <formula>"ca"</formula>
    </cfRule>
    <cfRule type="cellIs" dxfId="358" priority="329" operator="equal">
      <formula>"r"</formula>
    </cfRule>
    <cfRule type="cellIs" dxfId="357" priority="330" operator="equal">
      <formula>"s"</formula>
    </cfRule>
  </conditionalFormatting>
  <conditionalFormatting sqref="AY13">
    <cfRule type="cellIs" dxfId="356" priority="319" operator="equal">
      <formula>"u"</formula>
    </cfRule>
    <cfRule type="cellIs" dxfId="355" priority="320" operator="equal">
      <formula>"pm"</formula>
    </cfRule>
    <cfRule type="cellIs" dxfId="354" priority="321" operator="equal">
      <formula>"c"</formula>
    </cfRule>
    <cfRule type="cellIs" dxfId="353" priority="322" operator="equal">
      <formula>"ca"</formula>
    </cfRule>
    <cfRule type="cellIs" dxfId="352" priority="323" operator="equal">
      <formula>"r"</formula>
    </cfRule>
    <cfRule type="cellIs" dxfId="351" priority="324" operator="equal">
      <formula>"s"</formula>
    </cfRule>
  </conditionalFormatting>
  <conditionalFormatting sqref="AR13">
    <cfRule type="cellIs" dxfId="350" priority="313" operator="equal">
      <formula>"u"</formula>
    </cfRule>
    <cfRule type="cellIs" dxfId="349" priority="314" operator="equal">
      <formula>"pm"</formula>
    </cfRule>
    <cfRule type="cellIs" dxfId="348" priority="315" operator="equal">
      <formula>"c"</formula>
    </cfRule>
    <cfRule type="cellIs" dxfId="347" priority="316" operator="equal">
      <formula>"ca"</formula>
    </cfRule>
    <cfRule type="cellIs" dxfId="346" priority="317" operator="equal">
      <formula>"r"</formula>
    </cfRule>
    <cfRule type="cellIs" dxfId="345" priority="318" operator="equal">
      <formula>"s"</formula>
    </cfRule>
  </conditionalFormatting>
  <conditionalFormatting sqref="AS13:AT13">
    <cfRule type="cellIs" dxfId="344" priority="307" operator="equal">
      <formula>"u"</formula>
    </cfRule>
    <cfRule type="cellIs" dxfId="343" priority="308" operator="equal">
      <formula>"pm"</formula>
    </cfRule>
    <cfRule type="cellIs" dxfId="342" priority="309" operator="equal">
      <formula>"c"</formula>
    </cfRule>
    <cfRule type="cellIs" dxfId="341" priority="310" operator="equal">
      <formula>"ca"</formula>
    </cfRule>
    <cfRule type="cellIs" dxfId="340" priority="311" operator="equal">
      <formula>"r"</formula>
    </cfRule>
    <cfRule type="cellIs" dxfId="339" priority="312" operator="equal">
      <formula>"s"</formula>
    </cfRule>
  </conditionalFormatting>
  <conditionalFormatting sqref="AZ13">
    <cfRule type="cellIs" dxfId="338" priority="301" operator="equal">
      <formula>"u"</formula>
    </cfRule>
    <cfRule type="cellIs" dxfId="337" priority="302" operator="equal">
      <formula>"pm"</formula>
    </cfRule>
    <cfRule type="cellIs" dxfId="336" priority="303" operator="equal">
      <formula>"c"</formula>
    </cfRule>
    <cfRule type="cellIs" dxfId="335" priority="304" operator="equal">
      <formula>"ca"</formula>
    </cfRule>
    <cfRule type="cellIs" dxfId="334" priority="305" operator="equal">
      <formula>"r"</formula>
    </cfRule>
    <cfRule type="cellIs" dxfId="333" priority="306" operator="equal">
      <formula>"s"</formula>
    </cfRule>
  </conditionalFormatting>
  <conditionalFormatting sqref="BA13">
    <cfRule type="cellIs" dxfId="332" priority="295" operator="equal">
      <formula>"u"</formula>
    </cfRule>
    <cfRule type="cellIs" dxfId="331" priority="296" operator="equal">
      <formula>"pm"</formula>
    </cfRule>
    <cfRule type="cellIs" dxfId="330" priority="297" operator="equal">
      <formula>"c"</formula>
    </cfRule>
    <cfRule type="cellIs" dxfId="329" priority="298" operator="equal">
      <formula>"ca"</formula>
    </cfRule>
    <cfRule type="cellIs" dxfId="328" priority="299" operator="equal">
      <formula>"r"</formula>
    </cfRule>
    <cfRule type="cellIs" dxfId="327" priority="300" operator="equal">
      <formula>"s"</formula>
    </cfRule>
  </conditionalFormatting>
  <conditionalFormatting sqref="BA13">
    <cfRule type="cellIs" dxfId="326" priority="289" operator="equal">
      <formula>"u"</formula>
    </cfRule>
    <cfRule type="cellIs" dxfId="325" priority="290" operator="equal">
      <formula>"pm"</formula>
    </cfRule>
    <cfRule type="cellIs" dxfId="324" priority="291" operator="equal">
      <formula>"c"</formula>
    </cfRule>
    <cfRule type="cellIs" dxfId="323" priority="292" operator="equal">
      <formula>"ca"</formula>
    </cfRule>
    <cfRule type="cellIs" dxfId="322" priority="293" operator="equal">
      <formula>"r"</formula>
    </cfRule>
    <cfRule type="cellIs" dxfId="321" priority="294" operator="equal">
      <formula>"s"</formula>
    </cfRule>
  </conditionalFormatting>
  <conditionalFormatting sqref="BB13">
    <cfRule type="cellIs" dxfId="320" priority="283" operator="equal">
      <formula>"u"</formula>
    </cfRule>
    <cfRule type="cellIs" dxfId="319" priority="284" operator="equal">
      <formula>"pm"</formula>
    </cfRule>
    <cfRule type="cellIs" dxfId="318" priority="285" operator="equal">
      <formula>"c"</formula>
    </cfRule>
    <cfRule type="cellIs" dxfId="317" priority="286" operator="equal">
      <formula>"ca"</formula>
    </cfRule>
    <cfRule type="cellIs" dxfId="316" priority="287" operator="equal">
      <formula>"r"</formula>
    </cfRule>
    <cfRule type="cellIs" dxfId="315" priority="288" operator="equal">
      <formula>"s"</formula>
    </cfRule>
  </conditionalFormatting>
  <conditionalFormatting sqref="BH13:BI13">
    <cfRule type="cellIs" dxfId="314" priority="277" operator="equal">
      <formula>"u"</formula>
    </cfRule>
    <cfRule type="cellIs" dxfId="313" priority="278" operator="equal">
      <formula>"pm"</formula>
    </cfRule>
    <cfRule type="cellIs" dxfId="312" priority="279" operator="equal">
      <formula>"c"</formula>
    </cfRule>
    <cfRule type="cellIs" dxfId="311" priority="280" operator="equal">
      <formula>"ca"</formula>
    </cfRule>
    <cfRule type="cellIs" dxfId="310" priority="281" operator="equal">
      <formula>"r"</formula>
    </cfRule>
    <cfRule type="cellIs" dxfId="309" priority="282" operator="equal">
      <formula>"s"</formula>
    </cfRule>
  </conditionalFormatting>
  <conditionalFormatting sqref="BJ13">
    <cfRule type="cellIs" dxfId="308" priority="271" operator="equal">
      <formula>"u"</formula>
    </cfRule>
    <cfRule type="cellIs" dxfId="307" priority="272" operator="equal">
      <formula>"pm"</formula>
    </cfRule>
    <cfRule type="cellIs" dxfId="306" priority="273" operator="equal">
      <formula>"c"</formula>
    </cfRule>
    <cfRule type="cellIs" dxfId="305" priority="274" operator="equal">
      <formula>"ca"</formula>
    </cfRule>
    <cfRule type="cellIs" dxfId="304" priority="275" operator="equal">
      <formula>"r"</formula>
    </cfRule>
    <cfRule type="cellIs" dxfId="303" priority="276" operator="equal">
      <formula>"s"</formula>
    </cfRule>
  </conditionalFormatting>
  <conditionalFormatting sqref="BC13">
    <cfRule type="cellIs" dxfId="302" priority="265" operator="equal">
      <formula>"u"</formula>
    </cfRule>
    <cfRule type="cellIs" dxfId="301" priority="266" operator="equal">
      <formula>"pm"</formula>
    </cfRule>
    <cfRule type="cellIs" dxfId="300" priority="267" operator="equal">
      <formula>"c"</formula>
    </cfRule>
    <cfRule type="cellIs" dxfId="299" priority="268" operator="equal">
      <formula>"ca"</formula>
    </cfRule>
    <cfRule type="cellIs" dxfId="298" priority="269" operator="equal">
      <formula>"r"</formula>
    </cfRule>
    <cfRule type="cellIs" dxfId="297" priority="270" operator="equal">
      <formula>"s"</formula>
    </cfRule>
  </conditionalFormatting>
  <conditionalFormatting sqref="BD13">
    <cfRule type="cellIs" dxfId="296" priority="259" operator="equal">
      <formula>"u"</formula>
    </cfRule>
    <cfRule type="cellIs" dxfId="295" priority="260" operator="equal">
      <formula>"pm"</formula>
    </cfRule>
    <cfRule type="cellIs" dxfId="294" priority="261" operator="equal">
      <formula>"c"</formula>
    </cfRule>
    <cfRule type="cellIs" dxfId="293" priority="262" operator="equal">
      <formula>"ca"</formula>
    </cfRule>
    <cfRule type="cellIs" dxfId="292" priority="263" operator="equal">
      <formula>"r"</formula>
    </cfRule>
    <cfRule type="cellIs" dxfId="291" priority="264" operator="equal">
      <formula>"s"</formula>
    </cfRule>
  </conditionalFormatting>
  <conditionalFormatting sqref="BE13">
    <cfRule type="cellIs" dxfId="290" priority="253" operator="equal">
      <formula>"u"</formula>
    </cfRule>
    <cfRule type="cellIs" dxfId="289" priority="254" operator="equal">
      <formula>"pm"</formula>
    </cfRule>
    <cfRule type="cellIs" dxfId="288" priority="255" operator="equal">
      <formula>"c"</formula>
    </cfRule>
    <cfRule type="cellIs" dxfId="287" priority="256" operator="equal">
      <formula>"ca"</formula>
    </cfRule>
    <cfRule type="cellIs" dxfId="286" priority="257" operator="equal">
      <formula>"r"</formula>
    </cfRule>
    <cfRule type="cellIs" dxfId="285" priority="258" operator="equal">
      <formula>"s"</formula>
    </cfRule>
  </conditionalFormatting>
  <conditionalFormatting sqref="BE13">
    <cfRule type="cellIs" dxfId="284" priority="247" operator="equal">
      <formula>"u"</formula>
    </cfRule>
    <cfRule type="cellIs" dxfId="283" priority="248" operator="equal">
      <formula>"pm"</formula>
    </cfRule>
    <cfRule type="cellIs" dxfId="282" priority="249" operator="equal">
      <formula>"c"</formula>
    </cfRule>
    <cfRule type="cellIs" dxfId="281" priority="250" operator="equal">
      <formula>"ca"</formula>
    </cfRule>
    <cfRule type="cellIs" dxfId="280" priority="251" operator="equal">
      <formula>"r"</formula>
    </cfRule>
    <cfRule type="cellIs" dxfId="279" priority="252" operator="equal">
      <formula>"s"</formula>
    </cfRule>
  </conditionalFormatting>
  <conditionalFormatting sqref="BF13">
    <cfRule type="cellIs" dxfId="278" priority="241" operator="equal">
      <formula>"u"</formula>
    </cfRule>
    <cfRule type="cellIs" dxfId="277" priority="242" operator="equal">
      <formula>"pm"</formula>
    </cfRule>
    <cfRule type="cellIs" dxfId="276" priority="243" operator="equal">
      <formula>"c"</formula>
    </cfRule>
    <cfRule type="cellIs" dxfId="275" priority="244" operator="equal">
      <formula>"ca"</formula>
    </cfRule>
    <cfRule type="cellIs" dxfId="274" priority="245" operator="equal">
      <formula>"r"</formula>
    </cfRule>
    <cfRule type="cellIs" dxfId="273" priority="246" operator="equal">
      <formula>"s"</formula>
    </cfRule>
  </conditionalFormatting>
  <conditionalFormatting sqref="BG13">
    <cfRule type="cellIs" dxfId="272" priority="235" operator="equal">
      <formula>"u"</formula>
    </cfRule>
    <cfRule type="cellIs" dxfId="271" priority="236" operator="equal">
      <formula>"pm"</formula>
    </cfRule>
    <cfRule type="cellIs" dxfId="270" priority="237" operator="equal">
      <formula>"c"</formula>
    </cfRule>
    <cfRule type="cellIs" dxfId="269" priority="238" operator="equal">
      <formula>"ca"</formula>
    </cfRule>
    <cfRule type="cellIs" dxfId="268" priority="239" operator="equal">
      <formula>"r"</formula>
    </cfRule>
    <cfRule type="cellIs" dxfId="267" priority="240" operator="equal">
      <formula>"s"</formula>
    </cfRule>
  </conditionalFormatting>
  <conditionalFormatting sqref="AN13:AO13">
    <cfRule type="cellIs" dxfId="266" priority="229" operator="equal">
      <formula>"u"</formula>
    </cfRule>
    <cfRule type="cellIs" dxfId="265" priority="230" operator="equal">
      <formula>"pm"</formula>
    </cfRule>
    <cfRule type="cellIs" dxfId="264" priority="231" operator="equal">
      <formula>"c"</formula>
    </cfRule>
    <cfRule type="cellIs" dxfId="263" priority="232" operator="equal">
      <formula>"ca"</formula>
    </cfRule>
    <cfRule type="cellIs" dxfId="262" priority="233" operator="equal">
      <formula>"r"</formula>
    </cfRule>
    <cfRule type="cellIs" dxfId="261" priority="234" operator="equal">
      <formula>"s"</formula>
    </cfRule>
  </conditionalFormatting>
  <conditionalFormatting sqref="AO13">
    <cfRule type="cellIs" dxfId="260" priority="223" operator="equal">
      <formula>"u"</formula>
    </cfRule>
    <cfRule type="cellIs" dxfId="259" priority="224" operator="equal">
      <formula>"pm"</formula>
    </cfRule>
    <cfRule type="cellIs" dxfId="258" priority="225" operator="equal">
      <formula>"c"</formula>
    </cfRule>
    <cfRule type="cellIs" dxfId="257" priority="226" operator="equal">
      <formula>"ca"</formula>
    </cfRule>
    <cfRule type="cellIs" dxfId="256" priority="227" operator="equal">
      <formula>"r"</formula>
    </cfRule>
    <cfRule type="cellIs" dxfId="255" priority="228" operator="equal">
      <formula>"s"</formula>
    </cfRule>
  </conditionalFormatting>
  <conditionalFormatting sqref="AP13">
    <cfRule type="cellIs" dxfId="254" priority="217" operator="equal">
      <formula>"u"</formula>
    </cfRule>
    <cfRule type="cellIs" dxfId="253" priority="218" operator="equal">
      <formula>"pm"</formula>
    </cfRule>
    <cfRule type="cellIs" dxfId="252" priority="219" operator="equal">
      <formula>"c"</formula>
    </cfRule>
    <cfRule type="cellIs" dxfId="251" priority="220" operator="equal">
      <formula>"ca"</formula>
    </cfRule>
    <cfRule type="cellIs" dxfId="250" priority="221" operator="equal">
      <formula>"r"</formula>
    </cfRule>
    <cfRule type="cellIs" dxfId="249" priority="222" operator="equal">
      <formula>"s"</formula>
    </cfRule>
  </conditionalFormatting>
  <conditionalFormatting sqref="AQ13">
    <cfRule type="cellIs" dxfId="248" priority="211" operator="equal">
      <formula>"u"</formula>
    </cfRule>
    <cfRule type="cellIs" dxfId="247" priority="212" operator="equal">
      <formula>"pm"</formula>
    </cfRule>
    <cfRule type="cellIs" dxfId="246" priority="213" operator="equal">
      <formula>"c"</formula>
    </cfRule>
    <cfRule type="cellIs" dxfId="245" priority="214" operator="equal">
      <formula>"ca"</formula>
    </cfRule>
    <cfRule type="cellIs" dxfId="244" priority="215" operator="equal">
      <formula>"r"</formula>
    </cfRule>
    <cfRule type="cellIs" dxfId="243" priority="216" operator="equal">
      <formula>"s"</formula>
    </cfRule>
  </conditionalFormatting>
  <conditionalFormatting sqref="AQ13">
    <cfRule type="cellIs" dxfId="242" priority="205" operator="equal">
      <formula>"u"</formula>
    </cfRule>
    <cfRule type="cellIs" dxfId="241" priority="206" operator="equal">
      <formula>"pm"</formula>
    </cfRule>
    <cfRule type="cellIs" dxfId="240" priority="207" operator="equal">
      <formula>"c"</formula>
    </cfRule>
    <cfRule type="cellIs" dxfId="239" priority="208" operator="equal">
      <formula>"ca"</formula>
    </cfRule>
    <cfRule type="cellIs" dxfId="238" priority="209" operator="equal">
      <formula>"r"</formula>
    </cfRule>
    <cfRule type="cellIs" dxfId="237" priority="210" operator="equal">
      <formula>"s"</formula>
    </cfRule>
  </conditionalFormatting>
  <conditionalFormatting sqref="AR13">
    <cfRule type="cellIs" dxfId="236" priority="199" operator="equal">
      <formula>"u"</formula>
    </cfRule>
    <cfRule type="cellIs" dxfId="235" priority="200" operator="equal">
      <formula>"pm"</formula>
    </cfRule>
    <cfRule type="cellIs" dxfId="234" priority="201" operator="equal">
      <formula>"c"</formula>
    </cfRule>
    <cfRule type="cellIs" dxfId="233" priority="202" operator="equal">
      <formula>"ca"</formula>
    </cfRule>
    <cfRule type="cellIs" dxfId="232" priority="203" operator="equal">
      <formula>"r"</formula>
    </cfRule>
    <cfRule type="cellIs" dxfId="231" priority="204" operator="equal">
      <formula>"s"</formula>
    </cfRule>
  </conditionalFormatting>
  <conditionalFormatting sqref="AX13:AY13">
    <cfRule type="cellIs" dxfId="230" priority="193" operator="equal">
      <formula>"u"</formula>
    </cfRule>
    <cfRule type="cellIs" dxfId="229" priority="194" operator="equal">
      <formula>"pm"</formula>
    </cfRule>
    <cfRule type="cellIs" dxfId="228" priority="195" operator="equal">
      <formula>"c"</formula>
    </cfRule>
    <cfRule type="cellIs" dxfId="227" priority="196" operator="equal">
      <formula>"ca"</formula>
    </cfRule>
    <cfRule type="cellIs" dxfId="226" priority="197" operator="equal">
      <formula>"r"</formula>
    </cfRule>
    <cfRule type="cellIs" dxfId="225" priority="198" operator="equal">
      <formula>"s"</formula>
    </cfRule>
  </conditionalFormatting>
  <conditionalFormatting sqref="AZ13">
    <cfRule type="cellIs" dxfId="224" priority="187" operator="equal">
      <formula>"u"</formula>
    </cfRule>
    <cfRule type="cellIs" dxfId="223" priority="188" operator="equal">
      <formula>"pm"</formula>
    </cfRule>
    <cfRule type="cellIs" dxfId="222" priority="189" operator="equal">
      <formula>"c"</formula>
    </cfRule>
    <cfRule type="cellIs" dxfId="221" priority="190" operator="equal">
      <formula>"ca"</formula>
    </cfRule>
    <cfRule type="cellIs" dxfId="220" priority="191" operator="equal">
      <formula>"r"</formula>
    </cfRule>
    <cfRule type="cellIs" dxfId="219" priority="192" operator="equal">
      <formula>"s"</formula>
    </cfRule>
  </conditionalFormatting>
  <conditionalFormatting sqref="BH13:BI13">
    <cfRule type="cellIs" dxfId="218" priority="181" operator="equal">
      <formula>"u"</formula>
    </cfRule>
    <cfRule type="cellIs" dxfId="217" priority="182" operator="equal">
      <formula>"pm"</formula>
    </cfRule>
    <cfRule type="cellIs" dxfId="216" priority="183" operator="equal">
      <formula>"c"</formula>
    </cfRule>
    <cfRule type="cellIs" dxfId="215" priority="184" operator="equal">
      <formula>"ca"</formula>
    </cfRule>
    <cfRule type="cellIs" dxfId="214" priority="185" operator="equal">
      <formula>"r"</formula>
    </cfRule>
    <cfRule type="cellIs" dxfId="213" priority="186" operator="equal">
      <formula>"s"</formula>
    </cfRule>
  </conditionalFormatting>
  <conditionalFormatting sqref="BM13">
    <cfRule type="cellIs" dxfId="212" priority="175" operator="equal">
      <formula>"u"</formula>
    </cfRule>
    <cfRule type="cellIs" dxfId="211" priority="176" operator="equal">
      <formula>"pm"</formula>
    </cfRule>
    <cfRule type="cellIs" dxfId="210" priority="177" operator="equal">
      <formula>"c"</formula>
    </cfRule>
    <cfRule type="cellIs" dxfId="209" priority="178" operator="equal">
      <formula>"ca"</formula>
    </cfRule>
    <cfRule type="cellIs" dxfId="208" priority="179" operator="equal">
      <formula>"r"</formula>
    </cfRule>
    <cfRule type="cellIs" dxfId="207" priority="180" operator="equal">
      <formula>"s"</formula>
    </cfRule>
  </conditionalFormatting>
  <conditionalFormatting sqref="BJ13:BK13">
    <cfRule type="cellIs" dxfId="206" priority="169" operator="equal">
      <formula>"u"</formula>
    </cfRule>
    <cfRule type="cellIs" dxfId="205" priority="170" operator="equal">
      <formula>"pm"</formula>
    </cfRule>
    <cfRule type="cellIs" dxfId="204" priority="171" operator="equal">
      <formula>"c"</formula>
    </cfRule>
    <cfRule type="cellIs" dxfId="203" priority="172" operator="equal">
      <formula>"ca"</formula>
    </cfRule>
    <cfRule type="cellIs" dxfId="202" priority="173" operator="equal">
      <formula>"r"</formula>
    </cfRule>
    <cfRule type="cellIs" dxfId="201" priority="174" operator="equal">
      <formula>"s"</formula>
    </cfRule>
  </conditionalFormatting>
  <conditionalFormatting sqref="BL13">
    <cfRule type="cellIs" dxfId="200" priority="163" operator="equal">
      <formula>"u"</formula>
    </cfRule>
    <cfRule type="cellIs" dxfId="199" priority="164" operator="equal">
      <formula>"pm"</formula>
    </cfRule>
    <cfRule type="cellIs" dxfId="198" priority="165" operator="equal">
      <formula>"c"</formula>
    </cfRule>
    <cfRule type="cellIs" dxfId="197" priority="166" operator="equal">
      <formula>"ca"</formula>
    </cfRule>
    <cfRule type="cellIs" dxfId="196" priority="167" operator="equal">
      <formula>"r"</formula>
    </cfRule>
    <cfRule type="cellIs" dxfId="195" priority="168" operator="equal">
      <formula>"s"</formula>
    </cfRule>
  </conditionalFormatting>
  <conditionalFormatting sqref="AS13">
    <cfRule type="cellIs" dxfId="194" priority="157" operator="equal">
      <formula>"u"</formula>
    </cfRule>
    <cfRule type="cellIs" dxfId="193" priority="158" operator="equal">
      <formula>"pm"</formula>
    </cfRule>
    <cfRule type="cellIs" dxfId="192" priority="159" operator="equal">
      <formula>"c"</formula>
    </cfRule>
    <cfRule type="cellIs" dxfId="191" priority="160" operator="equal">
      <formula>"ca"</formula>
    </cfRule>
    <cfRule type="cellIs" dxfId="190" priority="161" operator="equal">
      <formula>"r"</formula>
    </cfRule>
    <cfRule type="cellIs" dxfId="189" priority="162" operator="equal">
      <formula>"s"</formula>
    </cfRule>
  </conditionalFormatting>
  <conditionalFormatting sqref="AT13">
    <cfRule type="cellIs" dxfId="188" priority="151" operator="equal">
      <formula>"u"</formula>
    </cfRule>
    <cfRule type="cellIs" dxfId="187" priority="152" operator="equal">
      <formula>"pm"</formula>
    </cfRule>
    <cfRule type="cellIs" dxfId="186" priority="153" operator="equal">
      <formula>"c"</formula>
    </cfRule>
    <cfRule type="cellIs" dxfId="185" priority="154" operator="equal">
      <formula>"ca"</formula>
    </cfRule>
    <cfRule type="cellIs" dxfId="184" priority="155" operator="equal">
      <formula>"r"</formula>
    </cfRule>
    <cfRule type="cellIs" dxfId="183" priority="156" operator="equal">
      <formula>"s"</formula>
    </cfRule>
  </conditionalFormatting>
  <conditionalFormatting sqref="AU13">
    <cfRule type="cellIs" dxfId="182" priority="145" operator="equal">
      <formula>"u"</formula>
    </cfRule>
    <cfRule type="cellIs" dxfId="181" priority="146" operator="equal">
      <formula>"pm"</formula>
    </cfRule>
    <cfRule type="cellIs" dxfId="180" priority="147" operator="equal">
      <formula>"c"</formula>
    </cfRule>
    <cfRule type="cellIs" dxfId="179" priority="148" operator="equal">
      <formula>"ca"</formula>
    </cfRule>
    <cfRule type="cellIs" dxfId="178" priority="149" operator="equal">
      <formula>"r"</formula>
    </cfRule>
    <cfRule type="cellIs" dxfId="177" priority="150" operator="equal">
      <formula>"s"</formula>
    </cfRule>
  </conditionalFormatting>
  <conditionalFormatting sqref="AU13">
    <cfRule type="cellIs" dxfId="176" priority="139" operator="equal">
      <formula>"u"</formula>
    </cfRule>
    <cfRule type="cellIs" dxfId="175" priority="140" operator="equal">
      <formula>"pm"</formula>
    </cfRule>
    <cfRule type="cellIs" dxfId="174" priority="141" operator="equal">
      <formula>"c"</formula>
    </cfRule>
    <cfRule type="cellIs" dxfId="173" priority="142" operator="equal">
      <formula>"ca"</formula>
    </cfRule>
    <cfRule type="cellIs" dxfId="172" priority="143" operator="equal">
      <formula>"r"</formula>
    </cfRule>
    <cfRule type="cellIs" dxfId="171" priority="144" operator="equal">
      <formula>"s"</formula>
    </cfRule>
  </conditionalFormatting>
  <conditionalFormatting sqref="AV13">
    <cfRule type="cellIs" dxfId="170" priority="133" operator="equal">
      <formula>"u"</formula>
    </cfRule>
    <cfRule type="cellIs" dxfId="169" priority="134" operator="equal">
      <formula>"pm"</formula>
    </cfRule>
    <cfRule type="cellIs" dxfId="168" priority="135" operator="equal">
      <formula>"c"</formula>
    </cfRule>
    <cfRule type="cellIs" dxfId="167" priority="136" operator="equal">
      <formula>"ca"</formula>
    </cfRule>
    <cfRule type="cellIs" dxfId="166" priority="137" operator="equal">
      <formula>"r"</formula>
    </cfRule>
    <cfRule type="cellIs" dxfId="165" priority="138" operator="equal">
      <formula>"s"</formula>
    </cfRule>
  </conditionalFormatting>
  <conditionalFormatting sqref="AW13">
    <cfRule type="cellIs" dxfId="164" priority="127" operator="equal">
      <formula>"u"</formula>
    </cfRule>
    <cfRule type="cellIs" dxfId="163" priority="128" operator="equal">
      <formula>"pm"</formula>
    </cfRule>
    <cfRule type="cellIs" dxfId="162" priority="129" operator="equal">
      <formula>"c"</formula>
    </cfRule>
    <cfRule type="cellIs" dxfId="161" priority="130" operator="equal">
      <formula>"ca"</formula>
    </cfRule>
    <cfRule type="cellIs" dxfId="160" priority="131" operator="equal">
      <formula>"r"</formula>
    </cfRule>
    <cfRule type="cellIs" dxfId="159" priority="132" operator="equal">
      <formula>"s"</formula>
    </cfRule>
  </conditionalFormatting>
  <conditionalFormatting sqref="BN13:BO13">
    <cfRule type="cellIs" dxfId="158" priority="121" operator="equal">
      <formula>"u"</formula>
    </cfRule>
    <cfRule type="cellIs" dxfId="157" priority="122" operator="equal">
      <formula>"pm"</formula>
    </cfRule>
    <cfRule type="cellIs" dxfId="156" priority="123" operator="equal">
      <formula>"c"</formula>
    </cfRule>
    <cfRule type="cellIs" dxfId="155" priority="124" operator="equal">
      <formula>"ca"</formula>
    </cfRule>
    <cfRule type="cellIs" dxfId="154" priority="125" operator="equal">
      <formula>"r"</formula>
    </cfRule>
    <cfRule type="cellIs" dxfId="153" priority="126" operator="equal">
      <formula>"s"</formula>
    </cfRule>
  </conditionalFormatting>
  <conditionalFormatting sqref="AN13:AO13">
    <cfRule type="cellIs" dxfId="152" priority="115" operator="equal">
      <formula>"u"</formula>
    </cfRule>
    <cfRule type="cellIs" dxfId="151" priority="116" operator="equal">
      <formula>"pm"</formula>
    </cfRule>
    <cfRule type="cellIs" dxfId="150" priority="117" operator="equal">
      <formula>"c"</formula>
    </cfRule>
    <cfRule type="cellIs" dxfId="149" priority="118" operator="equal">
      <formula>"ca"</formula>
    </cfRule>
    <cfRule type="cellIs" dxfId="148" priority="119" operator="equal">
      <formula>"r"</formula>
    </cfRule>
    <cfRule type="cellIs" dxfId="147" priority="120" operator="equal">
      <formula>"s"</formula>
    </cfRule>
  </conditionalFormatting>
  <conditionalFormatting sqref="AP13:AQ13">
    <cfRule type="cellIs" dxfId="146" priority="109" operator="equal">
      <formula>"u"</formula>
    </cfRule>
    <cfRule type="cellIs" dxfId="145" priority="110" operator="equal">
      <formula>"pm"</formula>
    </cfRule>
    <cfRule type="cellIs" dxfId="144" priority="111" operator="equal">
      <formula>"c"</formula>
    </cfRule>
    <cfRule type="cellIs" dxfId="143" priority="112" operator="equal">
      <formula>"ca"</formula>
    </cfRule>
    <cfRule type="cellIs" dxfId="142" priority="113" operator="equal">
      <formula>"r"</formula>
    </cfRule>
    <cfRule type="cellIs" dxfId="141" priority="114" operator="equal">
      <formula>"s"</formula>
    </cfRule>
  </conditionalFormatting>
  <conditionalFormatting sqref="AR13:AS13">
    <cfRule type="cellIs" dxfId="140" priority="103" operator="equal">
      <formula>"u"</formula>
    </cfRule>
    <cfRule type="cellIs" dxfId="139" priority="104" operator="equal">
      <formula>"pm"</formula>
    </cfRule>
    <cfRule type="cellIs" dxfId="138" priority="105" operator="equal">
      <formula>"c"</formula>
    </cfRule>
    <cfRule type="cellIs" dxfId="137" priority="106" operator="equal">
      <formula>"ca"</formula>
    </cfRule>
    <cfRule type="cellIs" dxfId="136" priority="107" operator="equal">
      <formula>"r"</formula>
    </cfRule>
    <cfRule type="cellIs" dxfId="135" priority="108" operator="equal">
      <formula>"s"</formula>
    </cfRule>
  </conditionalFormatting>
  <conditionalFormatting sqref="AU13">
    <cfRule type="cellIs" dxfId="134" priority="97" operator="equal">
      <formula>"u"</formula>
    </cfRule>
    <cfRule type="cellIs" dxfId="133" priority="98" operator="equal">
      <formula>"pm"</formula>
    </cfRule>
    <cfRule type="cellIs" dxfId="132" priority="99" operator="equal">
      <formula>"c"</formula>
    </cfRule>
    <cfRule type="cellIs" dxfId="131" priority="100" operator="equal">
      <formula>"ca"</formula>
    </cfRule>
    <cfRule type="cellIs" dxfId="130" priority="101" operator="equal">
      <formula>"r"</formula>
    </cfRule>
    <cfRule type="cellIs" dxfId="129" priority="102" operator="equal">
      <formula>"s"</formula>
    </cfRule>
  </conditionalFormatting>
  <conditionalFormatting sqref="AN13">
    <cfRule type="cellIs" dxfId="128" priority="91" operator="equal">
      <formula>"u"</formula>
    </cfRule>
    <cfRule type="cellIs" dxfId="127" priority="92" operator="equal">
      <formula>"pm"</formula>
    </cfRule>
    <cfRule type="cellIs" dxfId="126" priority="93" operator="equal">
      <formula>"c"</formula>
    </cfRule>
    <cfRule type="cellIs" dxfId="125" priority="94" operator="equal">
      <formula>"ca"</formula>
    </cfRule>
    <cfRule type="cellIs" dxfId="124" priority="95" operator="equal">
      <formula>"r"</formula>
    </cfRule>
    <cfRule type="cellIs" dxfId="123" priority="96" operator="equal">
      <formula>"s"</formula>
    </cfRule>
  </conditionalFormatting>
  <conditionalFormatting sqref="AO13:AP13">
    <cfRule type="cellIs" dxfId="122" priority="85" operator="equal">
      <formula>"u"</formula>
    </cfRule>
    <cfRule type="cellIs" dxfId="121" priority="86" operator="equal">
      <formula>"pm"</formula>
    </cfRule>
    <cfRule type="cellIs" dxfId="120" priority="87" operator="equal">
      <formula>"c"</formula>
    </cfRule>
    <cfRule type="cellIs" dxfId="119" priority="88" operator="equal">
      <formula>"ca"</formula>
    </cfRule>
    <cfRule type="cellIs" dxfId="118" priority="89" operator="equal">
      <formula>"r"</formula>
    </cfRule>
    <cfRule type="cellIs" dxfId="117" priority="90" operator="equal">
      <formula>"s"</formula>
    </cfRule>
  </conditionalFormatting>
  <conditionalFormatting sqref="AV13">
    <cfRule type="cellIs" dxfId="116" priority="79" operator="equal">
      <formula>"u"</formula>
    </cfRule>
    <cfRule type="cellIs" dxfId="115" priority="80" operator="equal">
      <formula>"pm"</formula>
    </cfRule>
    <cfRule type="cellIs" dxfId="114" priority="81" operator="equal">
      <formula>"c"</formula>
    </cfRule>
    <cfRule type="cellIs" dxfId="113" priority="82" operator="equal">
      <formula>"ca"</formula>
    </cfRule>
    <cfRule type="cellIs" dxfId="112" priority="83" operator="equal">
      <formula>"r"</formula>
    </cfRule>
    <cfRule type="cellIs" dxfId="111" priority="84" operator="equal">
      <formula>"s"</formula>
    </cfRule>
  </conditionalFormatting>
  <conditionalFormatting sqref="AW13">
    <cfRule type="cellIs" dxfId="110" priority="73" operator="equal">
      <formula>"u"</formula>
    </cfRule>
    <cfRule type="cellIs" dxfId="109" priority="74" operator="equal">
      <formula>"pm"</formula>
    </cfRule>
    <cfRule type="cellIs" dxfId="108" priority="75" operator="equal">
      <formula>"c"</formula>
    </cfRule>
    <cfRule type="cellIs" dxfId="107" priority="76" operator="equal">
      <formula>"ca"</formula>
    </cfRule>
    <cfRule type="cellIs" dxfId="106" priority="77" operator="equal">
      <formula>"r"</formula>
    </cfRule>
    <cfRule type="cellIs" dxfId="105" priority="78" operator="equal">
      <formula>"s"</formula>
    </cfRule>
  </conditionalFormatting>
  <conditionalFormatting sqref="AW13">
    <cfRule type="cellIs" dxfId="104" priority="67" operator="equal">
      <formula>"u"</formula>
    </cfRule>
    <cfRule type="cellIs" dxfId="103" priority="68" operator="equal">
      <formula>"pm"</formula>
    </cfRule>
    <cfRule type="cellIs" dxfId="102" priority="69" operator="equal">
      <formula>"c"</formula>
    </cfRule>
    <cfRule type="cellIs" dxfId="101" priority="70" operator="equal">
      <formula>"ca"</formula>
    </cfRule>
    <cfRule type="cellIs" dxfId="100" priority="71" operator="equal">
      <formula>"r"</formula>
    </cfRule>
    <cfRule type="cellIs" dxfId="99" priority="72" operator="equal">
      <formula>"s"</formula>
    </cfRule>
  </conditionalFormatting>
  <conditionalFormatting sqref="AX13">
    <cfRule type="cellIs" dxfId="98" priority="61" operator="equal">
      <formula>"u"</formula>
    </cfRule>
    <cfRule type="cellIs" dxfId="97" priority="62" operator="equal">
      <formula>"pm"</formula>
    </cfRule>
    <cfRule type="cellIs" dxfId="96" priority="63" operator="equal">
      <formula>"c"</formula>
    </cfRule>
    <cfRule type="cellIs" dxfId="95" priority="64" operator="equal">
      <formula>"ca"</formula>
    </cfRule>
    <cfRule type="cellIs" dxfId="94" priority="65" operator="equal">
      <formula>"r"</formula>
    </cfRule>
    <cfRule type="cellIs" dxfId="93" priority="66" operator="equal">
      <formula>"s"</formula>
    </cfRule>
  </conditionalFormatting>
  <conditionalFormatting sqref="BD13:BE13">
    <cfRule type="cellIs" dxfId="92" priority="55" operator="equal">
      <formula>"u"</formula>
    </cfRule>
    <cfRule type="cellIs" dxfId="91" priority="56" operator="equal">
      <formula>"pm"</formula>
    </cfRule>
    <cfRule type="cellIs" dxfId="90" priority="57" operator="equal">
      <formula>"c"</formula>
    </cfRule>
    <cfRule type="cellIs" dxfId="89" priority="58" operator="equal">
      <formula>"ca"</formula>
    </cfRule>
    <cfRule type="cellIs" dxfId="88" priority="59" operator="equal">
      <formula>"r"</formula>
    </cfRule>
    <cfRule type="cellIs" dxfId="87" priority="60" operator="equal">
      <formula>"s"</formula>
    </cfRule>
  </conditionalFormatting>
  <conditionalFormatting sqref="BF13">
    <cfRule type="cellIs" dxfId="86" priority="49" operator="equal">
      <formula>"u"</formula>
    </cfRule>
    <cfRule type="cellIs" dxfId="85" priority="50" operator="equal">
      <formula>"pm"</formula>
    </cfRule>
    <cfRule type="cellIs" dxfId="84" priority="51" operator="equal">
      <formula>"c"</formula>
    </cfRule>
    <cfRule type="cellIs" dxfId="83" priority="52" operator="equal">
      <formula>"ca"</formula>
    </cfRule>
    <cfRule type="cellIs" dxfId="82" priority="53" operator="equal">
      <formula>"r"</formula>
    </cfRule>
    <cfRule type="cellIs" dxfId="81" priority="54" operator="equal">
      <formula>"s"</formula>
    </cfRule>
  </conditionalFormatting>
  <conditionalFormatting sqref="BN13:BO13">
    <cfRule type="cellIs" dxfId="80" priority="43" operator="equal">
      <formula>"u"</formula>
    </cfRule>
    <cfRule type="cellIs" dxfId="79" priority="44" operator="equal">
      <formula>"pm"</formula>
    </cfRule>
    <cfRule type="cellIs" dxfId="78" priority="45" operator="equal">
      <formula>"c"</formula>
    </cfRule>
    <cfRule type="cellIs" dxfId="77" priority="46" operator="equal">
      <formula>"ca"</formula>
    </cfRule>
    <cfRule type="cellIs" dxfId="76" priority="47" operator="equal">
      <formula>"r"</formula>
    </cfRule>
    <cfRule type="cellIs" dxfId="75" priority="48" operator="equal">
      <formula>"s"</formula>
    </cfRule>
  </conditionalFormatting>
  <conditionalFormatting sqref="BP13">
    <cfRule type="cellIs" dxfId="74" priority="37" operator="equal">
      <formula>"u"</formula>
    </cfRule>
    <cfRule type="cellIs" dxfId="73" priority="38" operator="equal">
      <formula>"pm"</formula>
    </cfRule>
    <cfRule type="cellIs" dxfId="72" priority="39" operator="equal">
      <formula>"c"</formula>
    </cfRule>
    <cfRule type="cellIs" dxfId="71" priority="40" operator="equal">
      <formula>"ca"</formula>
    </cfRule>
    <cfRule type="cellIs" dxfId="70" priority="41" operator="equal">
      <formula>"r"</formula>
    </cfRule>
    <cfRule type="cellIs" dxfId="69" priority="42" operator="equal">
      <formula>"s"</formula>
    </cfRule>
  </conditionalFormatting>
  <conditionalFormatting sqref="AY13">
    <cfRule type="cellIs" dxfId="68" priority="31" operator="equal">
      <formula>"u"</formula>
    </cfRule>
    <cfRule type="cellIs" dxfId="67" priority="32" operator="equal">
      <formula>"pm"</formula>
    </cfRule>
    <cfRule type="cellIs" dxfId="66" priority="33" operator="equal">
      <formula>"c"</formula>
    </cfRule>
    <cfRule type="cellIs" dxfId="65" priority="34" operator="equal">
      <formula>"ca"</formula>
    </cfRule>
    <cfRule type="cellIs" dxfId="64" priority="35" operator="equal">
      <formula>"r"</formula>
    </cfRule>
    <cfRule type="cellIs" dxfId="63" priority="36" operator="equal">
      <formula>"s"</formula>
    </cfRule>
  </conditionalFormatting>
  <conditionalFormatting sqref="AZ13">
    <cfRule type="cellIs" dxfId="62" priority="25" operator="equal">
      <formula>"u"</formula>
    </cfRule>
    <cfRule type="cellIs" dxfId="61" priority="26" operator="equal">
      <formula>"pm"</formula>
    </cfRule>
    <cfRule type="cellIs" dxfId="60" priority="27" operator="equal">
      <formula>"c"</formula>
    </cfRule>
    <cfRule type="cellIs" dxfId="59" priority="28" operator="equal">
      <formula>"ca"</formula>
    </cfRule>
    <cfRule type="cellIs" dxfId="58" priority="29" operator="equal">
      <formula>"r"</formula>
    </cfRule>
    <cfRule type="cellIs" dxfId="57" priority="30" operator="equal">
      <formula>"s"</formula>
    </cfRule>
  </conditionalFormatting>
  <conditionalFormatting sqref="BA13">
    <cfRule type="cellIs" dxfId="56" priority="19" operator="equal">
      <formula>"u"</formula>
    </cfRule>
    <cfRule type="cellIs" dxfId="55" priority="20" operator="equal">
      <formula>"pm"</formula>
    </cfRule>
    <cfRule type="cellIs" dxfId="54" priority="21" operator="equal">
      <formula>"c"</formula>
    </cfRule>
    <cfRule type="cellIs" dxfId="53" priority="22" operator="equal">
      <formula>"ca"</formula>
    </cfRule>
    <cfRule type="cellIs" dxfId="52" priority="23" operator="equal">
      <formula>"r"</formula>
    </cfRule>
    <cfRule type="cellIs" dxfId="51" priority="24" operator="equal">
      <formula>"s"</formula>
    </cfRule>
  </conditionalFormatting>
  <conditionalFormatting sqref="BA13">
    <cfRule type="cellIs" dxfId="50" priority="13" operator="equal">
      <formula>"u"</formula>
    </cfRule>
    <cfRule type="cellIs" dxfId="49" priority="14" operator="equal">
      <formula>"pm"</formula>
    </cfRule>
    <cfRule type="cellIs" dxfId="48" priority="15" operator="equal">
      <formula>"c"</formula>
    </cfRule>
    <cfRule type="cellIs" dxfId="47" priority="16" operator="equal">
      <formula>"ca"</formula>
    </cfRule>
    <cfRule type="cellIs" dxfId="46" priority="17" operator="equal">
      <formula>"r"</formula>
    </cfRule>
    <cfRule type="cellIs" dxfId="45" priority="18" operator="equal">
      <formula>"s"</formula>
    </cfRule>
  </conditionalFormatting>
  <conditionalFormatting sqref="BB13">
    <cfRule type="cellIs" dxfId="44" priority="7" operator="equal">
      <formula>"u"</formula>
    </cfRule>
    <cfRule type="cellIs" dxfId="43" priority="8" operator="equal">
      <formula>"pm"</formula>
    </cfRule>
    <cfRule type="cellIs" dxfId="42" priority="9" operator="equal">
      <formula>"c"</formula>
    </cfRule>
    <cfRule type="cellIs" dxfId="41" priority="10" operator="equal">
      <formula>"ca"</formula>
    </cfRule>
    <cfRule type="cellIs" dxfId="40" priority="11" operator="equal">
      <formula>"r"</formula>
    </cfRule>
    <cfRule type="cellIs" dxfId="39" priority="12" operator="equal">
      <formula>"s"</formula>
    </cfRule>
  </conditionalFormatting>
  <conditionalFormatting sqref="BC13">
    <cfRule type="cellIs" dxfId="38" priority="1" operator="equal">
      <formula>"u"</formula>
    </cfRule>
    <cfRule type="cellIs" dxfId="37" priority="2" operator="equal">
      <formula>"pm"</formula>
    </cfRule>
    <cfRule type="cellIs" dxfId="36" priority="3" operator="equal">
      <formula>"c"</formula>
    </cfRule>
    <cfRule type="cellIs" dxfId="35" priority="4" operator="equal">
      <formula>"ca"</formula>
    </cfRule>
    <cfRule type="cellIs" dxfId="34" priority="5" operator="equal">
      <formula>"r"</formula>
    </cfRule>
    <cfRule type="cellIs" dxfId="33" priority="6" operator="equal">
      <formula>"s"</formula>
    </cfRule>
  </conditionalFormatting>
  <dataValidations count="4">
    <dataValidation type="whole" allowBlank="1" showInputMessage="1" showErrorMessage="1" sqref="G6">
      <formula1>0</formula1>
      <formula2>31</formula2>
    </dataValidation>
    <dataValidation type="list" allowBlank="1" showInputMessage="1" showErrorMessage="1" sqref="G11:G16">
      <formula1>"PM, UNDER REPAIR, OPERATING"</formula1>
    </dataValidation>
    <dataValidation type="list" allowBlank="1" showInputMessage="1" showErrorMessage="1" sqref="F22">
      <formula1>"2012,2013,2014"</formula1>
    </dataValidation>
    <dataValidation type="list" allowBlank="1" showInputMessage="1" showErrorMessage="1" sqref="F23">
      <formula1>"JANUARY, FEBRUARY, MARCH, APRIL, MAY, JUNE, JULY, AUGUST, SEPTEMBER, OCTOBER, NOVEMBER, DECEMBER"</formula1>
    </dataValidation>
  </dataValidations>
  <pageMargins left="0.7" right="0.7" top="0.75" bottom="0.75" header="0.3" footer="0.3"/>
  <pageSetup scale="4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0" r:id="rId4" name="Button 16">
              <controlPr defaultSize="0" print="0" autoFill="0" autoPict="0" macro="[0]!send_fsfe">
                <anchor moveWithCells="1" sizeWithCells="1">
                  <from>
                    <xdr:col>3</xdr:col>
                    <xdr:colOff>1076325</xdr:colOff>
                    <xdr:row>8</xdr:row>
                    <xdr:rowOff>95250</xdr:rowOff>
                  </from>
                  <to>
                    <xdr:col>4</xdr:col>
                    <xdr:colOff>1066800</xdr:colOff>
                    <xdr:row>9</xdr:row>
                    <xdr:rowOff>190500</xdr:rowOff>
                  </to>
                </anchor>
              </controlPr>
            </control>
          </mc:Choice>
        </mc:AlternateContent>
        <mc:AlternateContent xmlns:mc="http://schemas.openxmlformats.org/markup-compatibility/2006">
          <mc:Choice Requires="x14">
            <control shapeId="16401" r:id="rId5" name="Button 17">
              <controlPr defaultSize="0" print="0" autoFill="0" autoPict="0" macro="[0]!send_cf">
                <anchor moveWithCells="1" sizeWithCells="1">
                  <from>
                    <xdr:col>3</xdr:col>
                    <xdr:colOff>1019175</xdr:colOff>
                    <xdr:row>10</xdr:row>
                    <xdr:rowOff>104775</xdr:rowOff>
                  </from>
                  <to>
                    <xdr:col>4</xdr:col>
                    <xdr:colOff>1057275</xdr:colOff>
                    <xdr:row>11</xdr:row>
                    <xdr:rowOff>190500</xdr:rowOff>
                  </to>
                </anchor>
              </controlPr>
            </control>
          </mc:Choice>
        </mc:AlternateContent>
        <mc:AlternateContent xmlns:mc="http://schemas.openxmlformats.org/markup-compatibility/2006">
          <mc:Choice Requires="x14">
            <control shapeId="16402" r:id="rId6" name="Button 18">
              <controlPr defaultSize="0" print="0" autoFill="0" autoPict="0" macro="[0]!send_afca">
                <anchor moveWithCells="1" sizeWithCells="1">
                  <from>
                    <xdr:col>3</xdr:col>
                    <xdr:colOff>1009650</xdr:colOff>
                    <xdr:row>14</xdr:row>
                    <xdr:rowOff>95250</xdr:rowOff>
                  </from>
                  <to>
                    <xdr:col>4</xdr:col>
                    <xdr:colOff>1076325</xdr:colOff>
                    <xdr:row>15</xdr:row>
                    <xdr:rowOff>180975</xdr:rowOff>
                  </to>
                </anchor>
              </controlPr>
            </control>
          </mc:Choice>
        </mc:AlternateContent>
        <mc:AlternateContent xmlns:mc="http://schemas.openxmlformats.org/markup-compatibility/2006">
          <mc:Choice Requires="x14">
            <control shapeId="16403" r:id="rId7" name="Button 19">
              <controlPr defaultSize="0" print="0" autoFill="0" autoPict="0" macro="[0]!retrieve_keyin">
                <anchor moveWithCells="1" sizeWithCells="1">
                  <from>
                    <xdr:col>2</xdr:col>
                    <xdr:colOff>104775</xdr:colOff>
                    <xdr:row>2</xdr:row>
                    <xdr:rowOff>85725</xdr:rowOff>
                  </from>
                  <to>
                    <xdr:col>3</xdr:col>
                    <xdr:colOff>419100</xdr:colOff>
                    <xdr:row>4</xdr:row>
                    <xdr:rowOff>123825</xdr:rowOff>
                  </to>
                </anchor>
              </controlPr>
            </control>
          </mc:Choice>
        </mc:AlternateContent>
        <mc:AlternateContent xmlns:mc="http://schemas.openxmlformats.org/markup-compatibility/2006">
          <mc:Choice Requires="x14">
            <control shapeId="16404" r:id="rId8" name="Button 20">
              <controlPr defaultSize="0" print="0" autoFill="0" autoPict="0" macro="[0]!showcalendarkeyin">
                <anchor moveWithCells="1" sizeWithCells="1">
                  <from>
                    <xdr:col>5</xdr:col>
                    <xdr:colOff>1152525</xdr:colOff>
                    <xdr:row>4</xdr:row>
                    <xdr:rowOff>28575</xdr:rowOff>
                  </from>
                  <to>
                    <xdr:col>6</xdr:col>
                    <xdr:colOff>0</xdr:colOff>
                    <xdr:row>4</xdr:row>
                    <xdr:rowOff>266700</xdr:rowOff>
                  </to>
                </anchor>
              </controlPr>
            </control>
          </mc:Choice>
        </mc:AlternateContent>
        <mc:AlternateContent xmlns:mc="http://schemas.openxmlformats.org/markup-compatibility/2006">
          <mc:Choice Requires="x14">
            <control shapeId="16409" r:id="rId9" name="Button 25">
              <controlPr defaultSize="0" print="0" autoFill="0" autoPict="0" macro="[0]!load_data">
                <anchor moveWithCells="1" sizeWithCells="1">
                  <from>
                    <xdr:col>2</xdr:col>
                    <xdr:colOff>466725</xdr:colOff>
                    <xdr:row>21</xdr:row>
                    <xdr:rowOff>95250</xdr:rowOff>
                  </from>
                  <to>
                    <xdr:col>4</xdr:col>
                    <xdr:colOff>95250</xdr:colOff>
                    <xdr:row>22</xdr:row>
                    <xdr:rowOff>190500</xdr:rowOff>
                  </to>
                </anchor>
              </controlPr>
            </control>
          </mc:Choice>
        </mc:AlternateContent>
        <mc:AlternateContent xmlns:mc="http://schemas.openxmlformats.org/markup-compatibility/2006">
          <mc:Choice Requires="x14">
            <control shapeId="16410" r:id="rId10" name="Button 26">
              <controlPr defaultSize="0" print="0" autoFill="0" autoPict="0" macro="[0]!refresher">
                <anchor moveWithCells="1" sizeWithCells="1">
                  <from>
                    <xdr:col>6</xdr:col>
                    <xdr:colOff>123825</xdr:colOff>
                    <xdr:row>21</xdr:row>
                    <xdr:rowOff>85725</xdr:rowOff>
                  </from>
                  <to>
                    <xdr:col>6</xdr:col>
                    <xdr:colOff>1085850</xdr:colOff>
                    <xdr:row>22</xdr:row>
                    <xdr:rowOff>257175</xdr:rowOff>
                  </to>
                </anchor>
              </controlPr>
            </control>
          </mc:Choice>
        </mc:AlternateContent>
        <mc:AlternateContent xmlns:mc="http://schemas.openxmlformats.org/markup-compatibility/2006">
          <mc:Choice Requires="x14">
            <control shapeId="16411" r:id="rId11" name="Button 27">
              <controlPr defaultSize="0" print="0" autoFill="0" autoPict="0" macro="[0]!onehundred">
                <anchor moveWithCells="1" sizeWithCells="1">
                  <from>
                    <xdr:col>2</xdr:col>
                    <xdr:colOff>28575</xdr:colOff>
                    <xdr:row>8</xdr:row>
                    <xdr:rowOff>28575</xdr:rowOff>
                  </from>
                  <to>
                    <xdr:col>3</xdr:col>
                    <xdr:colOff>0</xdr:colOff>
                    <xdr:row>9</xdr:row>
                    <xdr:rowOff>171450</xdr:rowOff>
                  </to>
                </anchor>
              </controlPr>
            </control>
          </mc:Choice>
        </mc:AlternateContent>
        <mc:AlternateContent xmlns:mc="http://schemas.openxmlformats.org/markup-compatibility/2006">
          <mc:Choice Requires="x14">
            <control shapeId="16412" r:id="rId12" name="Button 28">
              <controlPr defaultSize="0" print="0" autoFill="0" autoPict="0" macro="[0]!go_to">
                <anchor moveWithCells="1" sizeWithCells="1">
                  <from>
                    <xdr:col>6</xdr:col>
                    <xdr:colOff>323850</xdr:colOff>
                    <xdr:row>3</xdr:row>
                    <xdr:rowOff>190500</xdr:rowOff>
                  </from>
                  <to>
                    <xdr:col>6</xdr:col>
                    <xdr:colOff>1123950</xdr:colOff>
                    <xdr:row>4</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HE2950"/>
  <sheetViews>
    <sheetView topLeftCell="A13" zoomScaleNormal="100" zoomScaleSheetLayoutView="70" workbookViewId="0"/>
  </sheetViews>
  <sheetFormatPr defaultColWidth="9.140625" defaultRowHeight="18.95" customHeight="1" x14ac:dyDescent="0.25"/>
  <cols>
    <col min="1" max="1" width="1.5703125" style="400" customWidth="1"/>
    <col min="2" max="2" width="6.7109375" style="528" customWidth="1"/>
    <col min="3" max="3" width="14.140625" style="528" customWidth="1"/>
    <col min="4" max="4" width="2.5703125" style="528" customWidth="1"/>
    <col min="5" max="12" width="2.28515625" style="528" customWidth="1"/>
    <col min="13" max="59" width="2.28515625" style="400" customWidth="1"/>
    <col min="60" max="60" width="3.140625" style="400" customWidth="1"/>
    <col min="61" max="99" width="2.28515625" style="400" customWidth="1"/>
    <col min="100" max="100" width="6.85546875" style="400" customWidth="1"/>
    <col min="101" max="101" width="12.7109375" style="400" customWidth="1"/>
    <col min="102" max="113" width="2.7109375" style="400" customWidth="1"/>
    <col min="114" max="114" width="13.85546875" style="400" customWidth="1"/>
    <col min="115" max="115" width="24.7109375" style="400" bestFit="1" customWidth="1"/>
    <col min="116" max="116" width="9.85546875" style="400" customWidth="1"/>
    <col min="117" max="117" width="15.28515625" style="400" customWidth="1"/>
    <col min="118" max="118" width="19.28515625" style="400" bestFit="1" customWidth="1"/>
    <col min="119" max="120" width="18" style="400" bestFit="1" customWidth="1"/>
    <col min="121" max="121" width="18.28515625" style="400" bestFit="1" customWidth="1"/>
    <col min="122" max="122" width="23.7109375" style="400" bestFit="1" customWidth="1"/>
    <col min="123" max="123" width="20.28515625" style="400" bestFit="1" customWidth="1"/>
    <col min="124" max="124" width="20.140625" style="400" bestFit="1" customWidth="1"/>
    <col min="125" max="125" width="18.5703125" style="400" bestFit="1" customWidth="1"/>
    <col min="126" max="127" width="21.140625" style="400" bestFit="1" customWidth="1"/>
    <col min="128" max="128" width="18.7109375" style="400" bestFit="1" customWidth="1"/>
    <col min="129" max="129" width="20.28515625" style="400" bestFit="1" customWidth="1"/>
    <col min="130" max="130" width="2.7109375" style="400" customWidth="1"/>
    <col min="131" max="131" width="15.28515625" style="400" bestFit="1" customWidth="1"/>
    <col min="132" max="132" width="3.7109375" style="400" bestFit="1" customWidth="1"/>
    <col min="133" max="134" width="15.28515625" style="400" bestFit="1" customWidth="1"/>
    <col min="135" max="136" width="10.140625" style="400" customWidth="1"/>
    <col min="137" max="137" width="13.42578125" style="400" bestFit="1" customWidth="1"/>
    <col min="138" max="138" width="15.140625" style="400" customWidth="1"/>
    <col min="139" max="139" width="16" style="400" customWidth="1"/>
    <col min="140" max="149" width="2.7109375" style="400" customWidth="1"/>
    <col min="150" max="150" width="9.85546875" style="400" customWidth="1"/>
    <col min="151" max="151" width="20" style="400" customWidth="1"/>
    <col min="152" max="152" width="19.7109375" style="400" customWidth="1"/>
    <col min="153" max="153" width="14.42578125" style="400" bestFit="1" customWidth="1"/>
    <col min="154" max="155" width="9.140625" style="400"/>
    <col min="156" max="156" width="19" style="396" customWidth="1"/>
    <col min="157" max="157" width="18" style="396" customWidth="1"/>
    <col min="158" max="158" width="31.140625" style="396" customWidth="1"/>
    <col min="159" max="159" width="20" style="396" bestFit="1" customWidth="1"/>
    <col min="160" max="160" width="27.140625" style="396" customWidth="1"/>
    <col min="161" max="161" width="15" style="396" customWidth="1"/>
    <col min="162" max="162" width="10.42578125" style="396" customWidth="1"/>
    <col min="163" max="163" width="15" style="396" customWidth="1"/>
    <col min="164" max="164" width="27.140625" style="396" customWidth="1"/>
    <col min="165" max="168" width="9.140625" style="396"/>
    <col min="169" max="169" width="16.5703125" style="396" customWidth="1"/>
    <col min="170" max="170" width="36.28515625" style="396" customWidth="1"/>
    <col min="171" max="173" width="9.140625" style="396"/>
    <col min="174" max="176" width="9.140625" style="400"/>
    <col min="177" max="177" width="17.5703125" style="400" customWidth="1"/>
    <col min="178" max="178" width="10.42578125" style="400" customWidth="1"/>
    <col min="179" max="182" width="9.140625" style="400"/>
    <col min="183" max="183" width="14.140625" style="400" bestFit="1" customWidth="1"/>
    <col min="184" max="187" width="9.140625" style="400"/>
    <col min="188" max="188" width="15.140625" style="400" customWidth="1"/>
    <col min="189" max="189" width="9.140625" style="400"/>
    <col min="190" max="190" width="14.28515625" style="400" bestFit="1" customWidth="1"/>
    <col min="191" max="191" width="9.140625" style="400"/>
    <col min="192" max="192" width="14.28515625" style="400" bestFit="1" customWidth="1"/>
    <col min="193" max="193" width="9.140625" style="400"/>
    <col min="194" max="194" width="14.28515625" style="400" bestFit="1" customWidth="1"/>
    <col min="195" max="16384" width="9.140625" style="400"/>
  </cols>
  <sheetData>
    <row r="1" spans="1:173" ht="22.5" customHeight="1" thickBot="1" x14ac:dyDescent="0.3">
      <c r="A1" s="396" t="s">
        <v>243</v>
      </c>
      <c r="B1" s="397"/>
      <c r="C1" s="393" t="s">
        <v>227</v>
      </c>
      <c r="D1" s="398"/>
      <c r="E1" s="399"/>
      <c r="F1" s="392"/>
      <c r="G1" s="390"/>
      <c r="H1" s="391"/>
      <c r="I1" s="390"/>
      <c r="J1" s="390"/>
      <c r="K1" s="390"/>
      <c r="L1" s="392"/>
      <c r="M1" s="390"/>
      <c r="N1" s="390"/>
      <c r="O1" s="390"/>
      <c r="P1" s="395" t="s">
        <v>230</v>
      </c>
      <c r="Q1" s="395"/>
      <c r="R1" s="395"/>
      <c r="S1" s="395"/>
      <c r="T1" s="395"/>
      <c r="U1" s="395"/>
      <c r="V1" s="850">
        <f ca="1">NOW()</f>
        <v>42254.598816435187</v>
      </c>
      <c r="W1" s="851"/>
      <c r="X1" s="851"/>
      <c r="Y1" s="851"/>
      <c r="Z1" s="851"/>
      <c r="AA1" s="851"/>
      <c r="AB1" s="852"/>
      <c r="AC1" s="641"/>
      <c r="AD1" s="640"/>
      <c r="AE1" s="640"/>
      <c r="AF1" s="640"/>
      <c r="AG1" s="640"/>
      <c r="AH1" s="640"/>
      <c r="AI1" s="640"/>
      <c r="AJ1" s="394"/>
      <c r="BJ1" s="345" t="s">
        <v>191</v>
      </c>
      <c r="BW1" s="862">
        <v>42252.25</v>
      </c>
      <c r="BX1" s="862"/>
      <c r="BY1" s="862"/>
      <c r="BZ1" s="862"/>
      <c r="CA1" s="862"/>
      <c r="CB1" s="862"/>
      <c r="CC1" s="862"/>
      <c r="CI1" s="345" t="s">
        <v>192</v>
      </c>
      <c r="CR1" s="862">
        <v>42252.25</v>
      </c>
      <c r="CS1" s="862"/>
      <c r="CT1" s="862"/>
      <c r="CU1" s="862"/>
      <c r="CV1" s="862"/>
      <c r="DK1" s="401"/>
    </row>
    <row r="2" spans="1:173" ht="20.100000000000001" customHeight="1" x14ac:dyDescent="0.25">
      <c r="A2" s="402"/>
      <c r="B2" s="733" t="s">
        <v>103</v>
      </c>
      <c r="C2" s="733"/>
      <c r="D2" s="733"/>
      <c r="E2" s="733"/>
      <c r="F2" s="733"/>
      <c r="G2" s="733"/>
      <c r="H2" s="733"/>
      <c r="I2" s="733"/>
      <c r="J2" s="733"/>
      <c r="K2" s="733"/>
      <c r="L2" s="733"/>
      <c r="M2" s="733"/>
      <c r="N2" s="733"/>
      <c r="O2" s="733"/>
      <c r="P2" s="733"/>
      <c r="Q2" s="733"/>
      <c r="R2" s="733"/>
      <c r="S2" s="733"/>
      <c r="T2" s="733"/>
      <c r="U2" s="733"/>
      <c r="V2" s="733"/>
      <c r="W2" s="733"/>
      <c r="X2" s="733"/>
      <c r="Y2" s="733"/>
      <c r="Z2" s="733"/>
      <c r="AA2" s="733"/>
      <c r="AB2" s="733"/>
      <c r="AC2" s="733"/>
      <c r="AD2" s="733"/>
      <c r="AE2" s="733"/>
      <c r="AF2" s="733"/>
      <c r="AG2" s="733"/>
      <c r="AH2" s="733"/>
      <c r="AI2" s="733"/>
      <c r="AJ2" s="733"/>
      <c r="AK2" s="733"/>
      <c r="AL2" s="733"/>
      <c r="AM2" s="733"/>
      <c r="AN2" s="733"/>
      <c r="AO2" s="733"/>
      <c r="AP2" s="733"/>
      <c r="AQ2" s="733"/>
      <c r="AR2" s="733"/>
      <c r="AS2" s="733"/>
      <c r="AT2" s="733"/>
      <c r="AU2" s="733"/>
      <c r="AV2" s="733"/>
      <c r="AW2" s="733"/>
      <c r="AX2" s="733"/>
      <c r="AY2" s="733"/>
      <c r="AZ2" s="733"/>
      <c r="BA2" s="733"/>
      <c r="BB2" s="733"/>
      <c r="BC2" s="733"/>
      <c r="BD2" s="733"/>
      <c r="BE2" s="733"/>
      <c r="BF2" s="733"/>
      <c r="BG2" s="733"/>
      <c r="BH2" s="733"/>
      <c r="BI2" s="733"/>
      <c r="BJ2" s="733"/>
      <c r="BK2" s="733"/>
      <c r="BL2" s="733"/>
      <c r="BM2" s="733"/>
      <c r="BN2" s="733"/>
      <c r="BO2" s="733"/>
      <c r="BP2" s="733"/>
      <c r="BQ2" s="733"/>
      <c r="BR2" s="733"/>
      <c r="BS2" s="733"/>
      <c r="BT2" s="733"/>
      <c r="BU2" s="733"/>
      <c r="BV2" s="733"/>
      <c r="BW2" s="733"/>
      <c r="BX2" s="733"/>
      <c r="BY2" s="733"/>
      <c r="BZ2" s="733"/>
      <c r="CA2" s="733"/>
      <c r="CB2" s="733"/>
      <c r="CC2" s="733"/>
      <c r="CD2" s="733"/>
      <c r="CE2" s="733"/>
      <c r="CF2" s="733"/>
      <c r="CG2" s="733"/>
      <c r="CH2" s="733"/>
      <c r="CI2" s="733"/>
      <c r="CJ2" s="733"/>
      <c r="CK2" s="733"/>
      <c r="CL2" s="733"/>
      <c r="CM2" s="733"/>
      <c r="CN2" s="733"/>
      <c r="CO2" s="733"/>
      <c r="CP2" s="733"/>
      <c r="CQ2" s="733"/>
      <c r="CR2" s="733"/>
      <c r="CS2" s="733"/>
      <c r="CT2" s="733"/>
      <c r="CU2" s="733"/>
      <c r="CV2" s="402"/>
      <c r="CW2" s="402"/>
      <c r="CX2" s="403"/>
      <c r="CY2" s="403"/>
      <c r="CZ2" s="403"/>
      <c r="DA2" s="403"/>
      <c r="DB2" s="403"/>
      <c r="DC2" s="403"/>
      <c r="DD2" s="403"/>
      <c r="DE2" s="403"/>
      <c r="DF2" s="403"/>
      <c r="DG2" s="403"/>
      <c r="DH2" s="403"/>
      <c r="DI2" s="403"/>
      <c r="DJ2" s="403"/>
      <c r="DK2" s="401">
        <f ca="1">TODAY()</f>
        <v>42254</v>
      </c>
      <c r="DL2" s="404" t="s">
        <v>228</v>
      </c>
      <c r="DM2" s="403"/>
      <c r="DN2" s="403"/>
      <c r="DO2" s="403"/>
      <c r="DP2" s="403"/>
      <c r="DQ2" s="403"/>
      <c r="DR2" s="403"/>
      <c r="DS2" s="403"/>
      <c r="DT2" s="403"/>
      <c r="DU2" s="403"/>
      <c r="DV2" s="403"/>
      <c r="DW2" s="403"/>
      <c r="DX2" s="403"/>
      <c r="DY2" s="403"/>
      <c r="DZ2" s="403"/>
      <c r="EA2" s="403"/>
      <c r="EB2" s="403"/>
      <c r="EC2" s="403"/>
      <c r="ED2" s="403"/>
      <c r="EE2" s="403"/>
      <c r="EF2" s="403"/>
      <c r="EG2" s="403"/>
      <c r="EH2" s="403"/>
      <c r="EI2" s="403"/>
      <c r="EJ2" s="403"/>
      <c r="EK2" s="403"/>
      <c r="EL2" s="403"/>
      <c r="EM2" s="403"/>
      <c r="EN2" s="403"/>
      <c r="EO2" s="403"/>
      <c r="EP2" s="403"/>
      <c r="EQ2" s="403"/>
      <c r="ER2" s="403"/>
      <c r="ES2" s="403"/>
    </row>
    <row r="3" spans="1:173" ht="20.100000000000001" customHeight="1" x14ac:dyDescent="0.25">
      <c r="A3" s="402"/>
      <c r="B3" s="389" t="s">
        <v>104</v>
      </c>
      <c r="C3" s="402"/>
      <c r="D3" s="402"/>
      <c r="E3" s="402"/>
      <c r="F3" s="402"/>
      <c r="G3" s="402"/>
      <c r="H3" s="402"/>
      <c r="I3" s="402"/>
      <c r="J3" s="402"/>
      <c r="K3" s="402"/>
      <c r="L3" s="402"/>
      <c r="M3" s="402"/>
      <c r="N3" s="402"/>
      <c r="O3" s="402"/>
      <c r="P3" s="402"/>
      <c r="Q3" s="402"/>
      <c r="R3" s="402"/>
      <c r="S3" s="402"/>
      <c r="T3" s="402"/>
      <c r="U3" s="402"/>
      <c r="V3" s="402"/>
      <c r="W3" s="402"/>
      <c r="X3" s="402"/>
      <c r="Y3" s="402"/>
      <c r="Z3" s="402"/>
      <c r="AA3" s="402"/>
      <c r="AB3" s="402"/>
      <c r="AC3" s="402"/>
      <c r="AD3" s="402"/>
      <c r="AE3" s="402"/>
      <c r="AF3" s="402"/>
      <c r="AG3" s="402"/>
      <c r="AH3" s="402"/>
      <c r="AI3" s="402"/>
      <c r="AJ3" s="402"/>
      <c r="AK3" s="402"/>
      <c r="AL3" s="402"/>
      <c r="AM3" s="402"/>
      <c r="AN3" s="402"/>
      <c r="AO3" s="402"/>
      <c r="AP3" s="402"/>
      <c r="AQ3" s="402"/>
      <c r="AR3" s="402"/>
      <c r="AS3" s="402"/>
      <c r="AT3" s="402"/>
      <c r="AU3" s="402"/>
      <c r="AV3" s="402"/>
      <c r="AW3" s="402"/>
      <c r="AX3" s="402"/>
      <c r="AY3" s="402"/>
      <c r="AZ3" s="402"/>
      <c r="BA3" s="402"/>
      <c r="BB3" s="402"/>
      <c r="BC3" s="402"/>
      <c r="BD3" s="402"/>
      <c r="BE3" s="402"/>
      <c r="BF3" s="402"/>
      <c r="BG3" s="402"/>
      <c r="BH3" s="402"/>
      <c r="BI3" s="402"/>
      <c r="BJ3" s="402"/>
      <c r="BK3" s="402"/>
      <c r="BL3" s="402"/>
      <c r="BM3" s="402"/>
      <c r="BN3" s="402"/>
      <c r="BO3" s="402"/>
      <c r="BP3" s="402"/>
      <c r="BQ3" s="402"/>
      <c r="BR3" s="402"/>
      <c r="BS3" s="402"/>
      <c r="BT3" s="402"/>
      <c r="BU3" s="402"/>
      <c r="BV3" s="402"/>
      <c r="BW3" s="402"/>
      <c r="BX3" s="402"/>
      <c r="BY3" s="402"/>
      <c r="BZ3" s="402"/>
      <c r="CA3" s="402"/>
      <c r="CB3" s="402"/>
      <c r="CC3" s="830" t="s">
        <v>108</v>
      </c>
      <c r="CD3" s="830"/>
      <c r="CE3" s="830"/>
      <c r="CF3" s="830"/>
      <c r="CG3" s="806">
        <f>keyindate</f>
        <v>42252.25</v>
      </c>
      <c r="CH3" s="807"/>
      <c r="CI3" s="807"/>
      <c r="CJ3" s="807"/>
      <c r="CK3" s="807"/>
      <c r="CL3" s="807"/>
      <c r="CM3" s="807"/>
      <c r="CN3" s="807"/>
      <c r="CO3" s="808"/>
      <c r="CP3" s="402"/>
      <c r="CQ3" s="402"/>
      <c r="CR3" s="402"/>
      <c r="CS3" s="402"/>
      <c r="CT3" s="402"/>
      <c r="CU3" s="402"/>
      <c r="CV3" s="402"/>
      <c r="CW3" s="402"/>
      <c r="CX3" s="403"/>
      <c r="CY3" s="403"/>
      <c r="CZ3" s="403"/>
      <c r="DA3" s="403"/>
      <c r="DB3" s="403"/>
      <c r="DC3" s="403"/>
      <c r="DD3" s="403"/>
      <c r="DE3" s="403"/>
      <c r="DF3" s="403"/>
      <c r="DG3" s="403"/>
      <c r="DH3" s="403"/>
      <c r="DI3" s="403"/>
      <c r="DJ3" s="403"/>
      <c r="DK3" s="401">
        <f ca="1">NOW()</f>
        <v>42254.598816435187</v>
      </c>
      <c r="DL3" s="404" t="s">
        <v>229</v>
      </c>
      <c r="DM3" s="403"/>
      <c r="DN3" s="403"/>
      <c r="DO3" s="403"/>
      <c r="DP3" s="403"/>
      <c r="DQ3" s="403"/>
      <c r="DR3" s="403"/>
      <c r="DS3" s="403"/>
      <c r="DT3" s="403"/>
      <c r="DU3" s="403"/>
      <c r="DV3" s="403"/>
      <c r="DW3" s="403"/>
      <c r="DX3" s="403"/>
      <c r="DY3" s="403"/>
      <c r="DZ3" s="403"/>
      <c r="EA3" s="403"/>
      <c r="EB3" s="403"/>
      <c r="EC3" s="403"/>
      <c r="ED3" s="403"/>
      <c r="EE3" s="403"/>
      <c r="EF3" s="403"/>
      <c r="EG3" s="403"/>
      <c r="EH3" s="403"/>
      <c r="EI3" s="403"/>
      <c r="EJ3" s="403"/>
      <c r="EK3" s="403"/>
      <c r="EL3" s="403"/>
      <c r="EM3" s="403"/>
      <c r="EN3" s="403"/>
      <c r="EO3" s="403"/>
      <c r="EP3" s="403"/>
      <c r="EQ3" s="403"/>
      <c r="ER3" s="403"/>
      <c r="ES3" s="403"/>
    </row>
    <row r="4" spans="1:173" s="406" customFormat="1" ht="19.5" customHeight="1" x14ac:dyDescent="0.45">
      <c r="A4" s="402"/>
      <c r="B4" s="405"/>
      <c r="C4" s="402"/>
      <c r="D4" s="402"/>
      <c r="E4" s="402"/>
      <c r="F4" s="402"/>
      <c r="G4" s="402"/>
      <c r="H4" s="402"/>
      <c r="I4" s="402"/>
      <c r="J4" s="402"/>
      <c r="K4" s="402"/>
      <c r="DB4" s="407"/>
      <c r="DC4" s="407"/>
      <c r="DD4" s="407"/>
      <c r="DE4" s="407"/>
      <c r="DF4" s="407"/>
      <c r="DG4" s="407"/>
      <c r="DH4" s="407"/>
      <c r="DI4" s="407"/>
      <c r="DJ4" s="407"/>
      <c r="DK4" s="408">
        <f ca="1">IF(DK3&lt;=(DK2+6/24),(DK2-18/24),DK2+6/24)</f>
        <v>42254.25</v>
      </c>
      <c r="DL4" s="407"/>
      <c r="DM4" s="407"/>
      <c r="DN4" s="407"/>
      <c r="DO4" s="407"/>
      <c r="DP4" s="407"/>
      <c r="DQ4" s="407"/>
      <c r="DR4" s="407"/>
      <c r="DS4" s="407"/>
      <c r="DT4" s="407"/>
      <c r="DU4" s="407"/>
      <c r="DV4" s="407"/>
      <c r="DW4" s="407"/>
      <c r="DX4" s="407"/>
      <c r="DY4" s="407"/>
      <c r="DZ4" s="407"/>
      <c r="EA4" s="407"/>
      <c r="EB4" s="407"/>
      <c r="EC4" s="407"/>
      <c r="ED4" s="407"/>
      <c r="EE4" s="407"/>
      <c r="EF4" s="407"/>
      <c r="EG4" s="407"/>
      <c r="EH4" s="407"/>
      <c r="EI4" s="407"/>
      <c r="EJ4" s="407"/>
      <c r="EK4" s="407"/>
      <c r="EL4" s="407"/>
      <c r="EM4" s="407"/>
      <c r="EN4" s="407"/>
      <c r="EO4" s="407"/>
      <c r="EP4" s="407"/>
      <c r="EQ4" s="407"/>
      <c r="ER4" s="407"/>
      <c r="ES4" s="407"/>
      <c r="EZ4" s="409"/>
      <c r="FA4" s="409"/>
      <c r="FB4" s="409"/>
      <c r="FC4" s="409"/>
      <c r="FD4" s="409"/>
      <c r="FE4" s="409"/>
      <c r="FF4" s="409"/>
      <c r="FG4" s="409"/>
      <c r="FH4" s="409"/>
      <c r="FI4" s="409"/>
      <c r="FJ4" s="409"/>
      <c r="FK4" s="409"/>
      <c r="FL4" s="409"/>
      <c r="FM4" s="409"/>
      <c r="FN4" s="409"/>
      <c r="FO4" s="409"/>
      <c r="FP4" s="409"/>
      <c r="FQ4" s="409"/>
    </row>
    <row r="5" spans="1:173" s="412" customFormat="1" ht="16.5" customHeight="1" x14ac:dyDescent="0.5">
      <c r="A5" s="402"/>
      <c r="B5" s="717" t="s">
        <v>234</v>
      </c>
      <c r="C5" s="717"/>
      <c r="D5" s="717"/>
      <c r="E5" s="680" t="s">
        <v>105</v>
      </c>
      <c r="F5" s="846"/>
      <c r="G5" s="846"/>
      <c r="H5" s="846"/>
      <c r="I5" s="678" t="s">
        <v>16</v>
      </c>
      <c r="J5" s="678"/>
      <c r="K5" s="678"/>
      <c r="L5" s="678"/>
      <c r="M5" s="678"/>
      <c r="N5" s="678"/>
      <c r="O5" s="678"/>
      <c r="P5" s="678" t="s">
        <v>28</v>
      </c>
      <c r="Q5" s="678"/>
      <c r="R5" s="678"/>
      <c r="S5" s="678"/>
      <c r="T5" s="678"/>
      <c r="U5" s="678"/>
      <c r="V5" s="678"/>
      <c r="W5" s="678"/>
      <c r="X5" s="402"/>
      <c r="Y5" s="402"/>
      <c r="Z5" s="402"/>
      <c r="AA5" s="402"/>
      <c r="AB5" s="402"/>
      <c r="AC5" s="402"/>
      <c r="AD5" s="402"/>
      <c r="AE5" s="402"/>
      <c r="AF5" s="717" t="s">
        <v>2</v>
      </c>
      <c r="AG5" s="717"/>
      <c r="AH5" s="717"/>
      <c r="AI5" s="717"/>
      <c r="AJ5" s="717"/>
      <c r="AK5" s="717"/>
      <c r="AL5" s="717"/>
      <c r="AM5" s="717"/>
      <c r="AN5" s="717"/>
      <c r="AO5" s="717"/>
      <c r="AP5" s="717"/>
      <c r="AQ5" s="717"/>
      <c r="AR5" s="680" t="s">
        <v>105</v>
      </c>
      <c r="AS5" s="680"/>
      <c r="AT5" s="680"/>
      <c r="AU5" s="680"/>
      <c r="AV5" s="680"/>
      <c r="AW5" s="680"/>
      <c r="AX5" s="678" t="s">
        <v>16</v>
      </c>
      <c r="AY5" s="678"/>
      <c r="AZ5" s="678"/>
      <c r="BA5" s="678"/>
      <c r="BB5" s="678"/>
      <c r="BC5" s="678"/>
      <c r="BD5" s="678" t="s">
        <v>28</v>
      </c>
      <c r="BE5" s="678"/>
      <c r="BF5" s="678"/>
      <c r="BG5" s="678"/>
      <c r="BH5" s="678"/>
      <c r="BI5" s="678"/>
      <c r="BJ5" s="678"/>
      <c r="BK5" s="402"/>
      <c r="BL5" s="402"/>
      <c r="BM5" s="402"/>
      <c r="BN5" s="402"/>
      <c r="BO5" s="679" t="s">
        <v>3</v>
      </c>
      <c r="BP5" s="679"/>
      <c r="BQ5" s="679"/>
      <c r="BR5" s="679"/>
      <c r="BS5" s="679"/>
      <c r="BT5" s="679"/>
      <c r="BU5" s="679"/>
      <c r="BV5" s="679"/>
      <c r="BW5" s="679"/>
      <c r="BX5" s="679"/>
      <c r="BY5" s="679"/>
      <c r="BZ5" s="679"/>
      <c r="CA5" s="679"/>
      <c r="CB5" s="679"/>
      <c r="CC5" s="679"/>
      <c r="CD5" s="679"/>
      <c r="CE5" s="680" t="s">
        <v>105</v>
      </c>
      <c r="CF5" s="680"/>
      <c r="CG5" s="680"/>
      <c r="CH5" s="680"/>
      <c r="CI5" s="678" t="s">
        <v>16</v>
      </c>
      <c r="CJ5" s="678"/>
      <c r="CK5" s="678"/>
      <c r="CL5" s="678"/>
      <c r="CM5" s="678"/>
      <c r="CN5" s="678"/>
      <c r="CO5" s="678" t="s">
        <v>28</v>
      </c>
      <c r="CP5" s="678"/>
      <c r="CQ5" s="678"/>
      <c r="CR5" s="678"/>
      <c r="CS5" s="678"/>
      <c r="CT5" s="678"/>
      <c r="CU5" s="678"/>
      <c r="CV5" s="402"/>
      <c r="CW5" s="402"/>
      <c r="CX5" s="410"/>
      <c r="CY5" s="410"/>
      <c r="CZ5" s="410"/>
      <c r="DA5" s="410"/>
      <c r="DB5" s="410"/>
      <c r="DC5" s="410"/>
      <c r="DD5" s="410"/>
      <c r="DE5" s="410"/>
      <c r="DF5" s="410"/>
      <c r="DG5" s="410"/>
      <c r="DH5" s="410"/>
      <c r="DI5" s="410"/>
      <c r="DJ5" s="410"/>
      <c r="DK5" s="411"/>
      <c r="DL5" s="410"/>
      <c r="DM5" s="410"/>
      <c r="DN5" s="410"/>
      <c r="DO5" s="410"/>
      <c r="DP5" s="410"/>
      <c r="DQ5" s="410"/>
      <c r="DR5" s="410"/>
      <c r="DS5" s="410"/>
      <c r="DT5" s="410"/>
      <c r="DU5" s="410"/>
      <c r="DV5" s="410"/>
      <c r="DW5" s="410"/>
      <c r="DX5" s="410"/>
      <c r="DY5" s="410"/>
      <c r="DZ5" s="410"/>
      <c r="EA5" s="410"/>
      <c r="EB5" s="410"/>
      <c r="EC5" s="410"/>
      <c r="ED5" s="410"/>
      <c r="EE5" s="410"/>
      <c r="EF5" s="410"/>
      <c r="EG5" s="410"/>
      <c r="EH5" s="410"/>
      <c r="EI5" s="410"/>
      <c r="EJ5" s="410"/>
      <c r="EK5" s="410"/>
      <c r="EL5" s="410"/>
      <c r="EM5" s="410"/>
      <c r="EN5" s="410"/>
      <c r="EO5" s="410"/>
      <c r="EP5" s="410"/>
      <c r="EQ5" s="410"/>
      <c r="ER5" s="410"/>
      <c r="ES5" s="410"/>
      <c r="EZ5" s="413"/>
      <c r="FA5" s="413"/>
      <c r="FB5" s="413"/>
      <c r="FC5" s="413"/>
      <c r="FD5" s="413"/>
      <c r="FE5" s="413"/>
      <c r="FF5" s="413"/>
      <c r="FG5" s="413"/>
      <c r="FH5" s="413"/>
      <c r="FI5" s="413"/>
      <c r="FJ5" s="413"/>
      <c r="FK5" s="413"/>
      <c r="FL5" s="413"/>
      <c r="FM5" s="413"/>
      <c r="FN5" s="413"/>
      <c r="FO5" s="413"/>
      <c r="FP5" s="413"/>
      <c r="FQ5" s="413"/>
    </row>
    <row r="6" spans="1:173" s="417" customFormat="1" ht="18" customHeight="1" x14ac:dyDescent="0.7">
      <c r="A6" s="402"/>
      <c r="B6" s="831" t="s">
        <v>233</v>
      </c>
      <c r="C6" s="831"/>
      <c r="D6" s="831"/>
      <c r="E6" s="676" t="s">
        <v>5</v>
      </c>
      <c r="F6" s="676"/>
      <c r="G6" s="676"/>
      <c r="H6" s="676"/>
      <c r="I6" s="700">
        <f>CV16</f>
        <v>4200</v>
      </c>
      <c r="J6" s="700"/>
      <c r="K6" s="700"/>
      <c r="L6" s="700"/>
      <c r="M6" s="700"/>
      <c r="N6" s="700"/>
      <c r="O6" s="700"/>
      <c r="P6" s="832">
        <f>IFERROR(EW92,"-")</f>
        <v>2707.9675723805153</v>
      </c>
      <c r="Q6" s="832"/>
      <c r="R6" s="832"/>
      <c r="S6" s="832"/>
      <c r="T6" s="832"/>
      <c r="U6" s="832"/>
      <c r="V6" s="832"/>
      <c r="W6" s="832"/>
      <c r="X6" s="402"/>
      <c r="Y6" s="402"/>
      <c r="Z6" s="402"/>
      <c r="AA6" s="402"/>
      <c r="AB6" s="402"/>
      <c r="AC6" s="402"/>
      <c r="AD6" s="402"/>
      <c r="AE6" s="402"/>
      <c r="AF6" s="831" t="s">
        <v>11</v>
      </c>
      <c r="AG6" s="831"/>
      <c r="AH6" s="831"/>
      <c r="AI6" s="831"/>
      <c r="AJ6" s="831"/>
      <c r="AK6" s="831"/>
      <c r="AL6" s="831"/>
      <c r="AM6" s="831"/>
      <c r="AN6" s="831"/>
      <c r="AO6" s="831"/>
      <c r="AP6" s="831"/>
      <c r="AQ6" s="831"/>
      <c r="AR6" s="835" t="s">
        <v>12</v>
      </c>
      <c r="AS6" s="835"/>
      <c r="AT6" s="835"/>
      <c r="AU6" s="835"/>
      <c r="AV6" s="835"/>
      <c r="AW6" s="835"/>
      <c r="AX6" s="833">
        <f>SUM(CV20,CV22,CV24,CV26)/16</f>
        <v>6.125</v>
      </c>
      <c r="AY6" s="833"/>
      <c r="AZ6" s="833"/>
      <c r="BA6" s="833"/>
      <c r="BB6" s="833"/>
      <c r="BC6" s="833"/>
      <c r="BD6" s="715">
        <f>EW77</f>
        <v>4</v>
      </c>
      <c r="BE6" s="715"/>
      <c r="BF6" s="715"/>
      <c r="BG6" s="715"/>
      <c r="BH6" s="715"/>
      <c r="BI6" s="715"/>
      <c r="BJ6" s="715"/>
      <c r="BK6" s="402"/>
      <c r="BL6" s="402"/>
      <c r="BM6" s="402"/>
      <c r="BN6" s="402"/>
      <c r="BO6" s="831" t="s">
        <v>186</v>
      </c>
      <c r="BP6" s="831"/>
      <c r="BQ6" s="831"/>
      <c r="BR6" s="831"/>
      <c r="BS6" s="831"/>
      <c r="BT6" s="831"/>
      <c r="BU6" s="831"/>
      <c r="BV6" s="831"/>
      <c r="BW6" s="831"/>
      <c r="BX6" s="831"/>
      <c r="BY6" s="831"/>
      <c r="BZ6" s="831"/>
      <c r="CA6" s="831"/>
      <c r="CB6" s="831"/>
      <c r="CC6" s="831"/>
      <c r="CD6" s="831"/>
      <c r="CE6" s="676" t="s">
        <v>12</v>
      </c>
      <c r="CF6" s="676"/>
      <c r="CG6" s="676"/>
      <c r="CH6" s="676"/>
      <c r="CI6" s="715">
        <f>SUM(CV28,CV30)/24</f>
        <v>1.75</v>
      </c>
      <c r="CJ6" s="715"/>
      <c r="CK6" s="715"/>
      <c r="CL6" s="715"/>
      <c r="CM6" s="715"/>
      <c r="CN6" s="715"/>
      <c r="CO6" s="715" t="e">
        <f ca="1">EW82</f>
        <v>#N/A</v>
      </c>
      <c r="CP6" s="715"/>
      <c r="CQ6" s="715"/>
      <c r="CR6" s="715"/>
      <c r="CS6" s="715"/>
      <c r="CT6" s="715"/>
      <c r="CU6" s="715"/>
      <c r="CV6" s="402"/>
      <c r="CW6" s="402"/>
      <c r="CX6" s="414"/>
      <c r="CY6" s="414"/>
      <c r="CZ6" s="414"/>
      <c r="DA6" s="414"/>
      <c r="DB6" s="414"/>
      <c r="DC6" s="414"/>
      <c r="DD6" s="414"/>
      <c r="DE6" s="414"/>
      <c r="DF6" s="414"/>
      <c r="DG6" s="414"/>
      <c r="DH6" s="414"/>
      <c r="DI6" s="414"/>
      <c r="DJ6" s="415">
        <v>22830</v>
      </c>
      <c r="DK6" s="416"/>
      <c r="DL6" s="414"/>
      <c r="DM6" s="414"/>
      <c r="DN6" s="414"/>
      <c r="DO6" s="414"/>
      <c r="DP6" s="414"/>
      <c r="DQ6" s="414"/>
      <c r="DR6" s="414"/>
      <c r="DS6" s="414"/>
      <c r="DT6" s="414"/>
      <c r="DU6" s="414"/>
      <c r="DV6" s="414"/>
      <c r="DW6" s="414"/>
      <c r="DX6" s="414"/>
      <c r="DY6" s="414"/>
      <c r="DZ6" s="414"/>
      <c r="EA6" s="414"/>
      <c r="EB6" s="414"/>
      <c r="EC6" s="414"/>
      <c r="ED6" s="414"/>
      <c r="EE6" s="414"/>
      <c r="EF6" s="414"/>
      <c r="EG6" s="414"/>
      <c r="EH6" s="414"/>
      <c r="EI6" s="414"/>
      <c r="EJ6" s="414"/>
      <c r="EK6" s="414"/>
      <c r="EL6" s="414"/>
      <c r="EM6" s="414"/>
      <c r="EN6" s="414"/>
      <c r="EO6" s="414"/>
      <c r="EP6" s="414"/>
      <c r="EQ6" s="414"/>
      <c r="ER6" s="414"/>
      <c r="ES6" s="414"/>
      <c r="EZ6" s="418"/>
      <c r="FA6" s="418"/>
      <c r="FB6" s="418"/>
      <c r="FC6" s="418"/>
      <c r="FD6" s="418"/>
      <c r="FE6" s="418"/>
      <c r="FF6" s="418"/>
      <c r="FG6" s="418"/>
      <c r="FH6" s="418"/>
      <c r="FI6" s="418"/>
      <c r="FJ6" s="418"/>
      <c r="FK6" s="418"/>
      <c r="FL6" s="418"/>
      <c r="FM6" s="418"/>
      <c r="FN6" s="418"/>
      <c r="FO6" s="418"/>
      <c r="FP6" s="418"/>
      <c r="FQ6" s="418"/>
    </row>
    <row r="7" spans="1:173" s="417" customFormat="1" ht="18" customHeight="1" x14ac:dyDescent="0.7">
      <c r="A7" s="402"/>
      <c r="B7" s="831" t="s">
        <v>8</v>
      </c>
      <c r="C7" s="831"/>
      <c r="D7" s="831"/>
      <c r="E7" s="676" t="s">
        <v>15</v>
      </c>
      <c r="F7" s="676"/>
      <c r="G7" s="676"/>
      <c r="H7" s="676"/>
      <c r="I7" s="700">
        <f>(COUNTA(D16:CU16)-COUNTIF(D16:CU16,0))/2</f>
        <v>24</v>
      </c>
      <c r="J7" s="700"/>
      <c r="K7" s="700"/>
      <c r="L7" s="700"/>
      <c r="M7" s="700"/>
      <c r="N7" s="700"/>
      <c r="O7" s="700"/>
      <c r="P7" s="832">
        <f>IFERROR(EV92,"-")</f>
        <v>19.628073336283368</v>
      </c>
      <c r="Q7" s="832"/>
      <c r="R7" s="832"/>
      <c r="S7" s="832"/>
      <c r="T7" s="832"/>
      <c r="U7" s="832"/>
      <c r="V7" s="832"/>
      <c r="W7" s="832"/>
      <c r="X7" s="402"/>
      <c r="Y7" s="402"/>
      <c r="Z7" s="402"/>
      <c r="AA7" s="402"/>
      <c r="AB7" s="402"/>
      <c r="AC7" s="402"/>
      <c r="AD7" s="402"/>
      <c r="AE7" s="402"/>
      <c r="AF7" s="831" t="s">
        <v>188</v>
      </c>
      <c r="AG7" s="831"/>
      <c r="AH7" s="831"/>
      <c r="AI7" s="831"/>
      <c r="AJ7" s="831"/>
      <c r="AK7" s="831"/>
      <c r="AL7" s="831"/>
      <c r="AM7" s="831"/>
      <c r="AN7" s="831"/>
      <c r="AO7" s="831"/>
      <c r="AP7" s="831"/>
      <c r="AQ7" s="831"/>
      <c r="AR7" s="835" t="s">
        <v>5</v>
      </c>
      <c r="AS7" s="835"/>
      <c r="AT7" s="835"/>
      <c r="AU7" s="835"/>
      <c r="AV7" s="835"/>
      <c r="AW7" s="835"/>
      <c r="AX7" s="833">
        <f>bpc*AX6</f>
        <v>930.38750000000005</v>
      </c>
      <c r="AY7" s="833"/>
      <c r="AZ7" s="833"/>
      <c r="BA7" s="833"/>
      <c r="BB7" s="833"/>
      <c r="BC7" s="833"/>
      <c r="BD7" s="713">
        <f>EW78</f>
        <v>803</v>
      </c>
      <c r="BE7" s="713"/>
      <c r="BF7" s="713"/>
      <c r="BG7" s="713"/>
      <c r="BH7" s="713"/>
      <c r="BI7" s="713"/>
      <c r="BJ7" s="713"/>
      <c r="BK7" s="402"/>
      <c r="BL7" s="402"/>
      <c r="BM7" s="402"/>
      <c r="BN7" s="402"/>
      <c r="BO7" s="831" t="s">
        <v>187</v>
      </c>
      <c r="BP7" s="831"/>
      <c r="BQ7" s="831"/>
      <c r="BR7" s="831"/>
      <c r="BS7" s="831"/>
      <c r="BT7" s="831"/>
      <c r="BU7" s="831"/>
      <c r="BV7" s="831"/>
      <c r="BW7" s="831"/>
      <c r="BX7" s="831"/>
      <c r="BY7" s="831"/>
      <c r="BZ7" s="831"/>
      <c r="CA7" s="831"/>
      <c r="CB7" s="831"/>
      <c r="CC7" s="831"/>
      <c r="CD7" s="831"/>
      <c r="CE7" s="676" t="s">
        <v>5</v>
      </c>
      <c r="CF7" s="676"/>
      <c r="CG7" s="676"/>
      <c r="CH7" s="676"/>
      <c r="CI7" s="833">
        <f>SUM(CV28,CV30)*(350/24)</f>
        <v>612.5</v>
      </c>
      <c r="CJ7" s="833"/>
      <c r="CK7" s="833"/>
      <c r="CL7" s="833"/>
      <c r="CM7" s="833"/>
      <c r="CN7" s="833"/>
      <c r="CO7" s="715" t="e">
        <f ca="1">EW83</f>
        <v>#N/A</v>
      </c>
      <c r="CP7" s="715"/>
      <c r="CQ7" s="715"/>
      <c r="CR7" s="715"/>
      <c r="CS7" s="715"/>
      <c r="CT7" s="715"/>
      <c r="CU7" s="715"/>
      <c r="CV7" s="402"/>
      <c r="CW7" s="402"/>
      <c r="CX7" s="419"/>
      <c r="DK7" s="345"/>
      <c r="DU7" s="420"/>
      <c r="DV7" s="420"/>
      <c r="DW7" s="420"/>
      <c r="DX7" s="420"/>
      <c r="DY7" s="420"/>
      <c r="DZ7" s="421"/>
      <c r="EA7" s="421"/>
      <c r="EB7" s="421"/>
      <c r="EC7" s="421"/>
      <c r="ED7" s="421"/>
      <c r="EE7" s="421"/>
      <c r="EF7" s="421"/>
      <c r="EG7" s="421"/>
      <c r="EH7" s="421"/>
      <c r="EI7" s="421"/>
      <c r="EJ7" s="421"/>
      <c r="EK7" s="421"/>
      <c r="EL7" s="421"/>
      <c r="EM7" s="421"/>
      <c r="EN7" s="421"/>
      <c r="EO7" s="421"/>
      <c r="EP7" s="421"/>
      <c r="EQ7" s="421"/>
      <c r="ER7" s="421"/>
      <c r="ES7" s="421"/>
      <c r="EZ7" s="418"/>
      <c r="FA7" s="418"/>
      <c r="FB7" s="418"/>
      <c r="FC7" s="418"/>
      <c r="FD7" s="418"/>
      <c r="FE7" s="418"/>
      <c r="FF7" s="418"/>
      <c r="FG7" s="418"/>
      <c r="FH7" s="418"/>
      <c r="FI7" s="418"/>
      <c r="FJ7" s="418"/>
      <c r="FK7" s="418"/>
      <c r="FL7" s="418"/>
      <c r="FM7" s="418"/>
      <c r="FN7" s="418"/>
      <c r="FO7" s="418"/>
      <c r="FP7" s="418"/>
      <c r="FQ7" s="418"/>
    </row>
    <row r="8" spans="1:173" s="417" customFormat="1" ht="18" customHeight="1" x14ac:dyDescent="0.7">
      <c r="A8" s="402"/>
      <c r="B8" s="831" t="s">
        <v>6</v>
      </c>
      <c r="C8" s="831"/>
      <c r="D8" s="831"/>
      <c r="E8" s="676" t="s">
        <v>7</v>
      </c>
      <c r="F8" s="676"/>
      <c r="G8" s="676"/>
      <c r="H8" s="676"/>
      <c r="I8" s="731">
        <f>CY44</f>
        <v>0.6</v>
      </c>
      <c r="J8" s="731"/>
      <c r="K8" s="731"/>
      <c r="L8" s="731"/>
      <c r="M8" s="731"/>
      <c r="N8" s="731"/>
      <c r="O8" s="731"/>
      <c r="P8" s="847">
        <f>EW73</f>
        <v>60.019351422230827</v>
      </c>
      <c r="Q8" s="847"/>
      <c r="R8" s="847"/>
      <c r="S8" s="847"/>
      <c r="T8" s="847"/>
      <c r="U8" s="847"/>
      <c r="V8" s="847"/>
      <c r="W8" s="847"/>
      <c r="X8" s="402"/>
      <c r="Y8" s="402"/>
      <c r="Z8" s="402"/>
      <c r="AA8" s="402"/>
      <c r="AB8" s="402"/>
      <c r="AC8" s="402"/>
      <c r="AD8" s="402"/>
      <c r="AE8" s="402"/>
      <c r="AF8" s="831" t="s">
        <v>189</v>
      </c>
      <c r="AG8" s="831"/>
      <c r="AH8" s="831"/>
      <c r="AI8" s="831"/>
      <c r="AJ8" s="831"/>
      <c r="AK8" s="831"/>
      <c r="AL8" s="831"/>
      <c r="AM8" s="831"/>
      <c r="AN8" s="831"/>
      <c r="AO8" s="831"/>
      <c r="AP8" s="831"/>
      <c r="AQ8" s="831"/>
      <c r="AR8" s="835" t="s">
        <v>5</v>
      </c>
      <c r="AS8" s="835"/>
      <c r="AT8" s="835"/>
      <c r="AU8" s="835"/>
      <c r="AV8" s="835"/>
      <c r="AW8" s="835"/>
      <c r="AX8" s="833">
        <f>96*AX6</f>
        <v>588</v>
      </c>
      <c r="AY8" s="833"/>
      <c r="AZ8" s="833"/>
      <c r="BA8" s="833"/>
      <c r="BB8" s="833"/>
      <c r="BC8" s="833"/>
      <c r="BD8" s="713">
        <f>EW79</f>
        <v>775.01999425888062</v>
      </c>
      <c r="BE8" s="713"/>
      <c r="BF8" s="713"/>
      <c r="BG8" s="713"/>
      <c r="BH8" s="713"/>
      <c r="BI8" s="713"/>
      <c r="BJ8" s="713"/>
      <c r="BK8" s="402"/>
      <c r="BL8" s="402"/>
      <c r="CL8" s="422"/>
      <c r="CM8" s="422"/>
      <c r="CN8" s="422"/>
      <c r="CO8" s="423"/>
      <c r="CP8" s="423"/>
      <c r="CQ8" s="423"/>
      <c r="CR8" s="423"/>
      <c r="CS8" s="423"/>
      <c r="CT8" s="423"/>
      <c r="CU8" s="423"/>
      <c r="CV8" s="402"/>
      <c r="CW8" s="402"/>
      <c r="CX8" s="419"/>
      <c r="DK8" s="345"/>
      <c r="DU8" s="419"/>
      <c r="DV8" s="419"/>
      <c r="DW8" s="419"/>
      <c r="DX8" s="419"/>
      <c r="DY8" s="419"/>
      <c r="DZ8" s="421"/>
      <c r="EA8" s="421"/>
      <c r="EB8" s="421"/>
      <c r="EC8" s="421"/>
      <c r="ED8" s="421"/>
      <c r="EE8" s="421"/>
      <c r="EF8" s="421"/>
      <c r="EG8" s="421"/>
      <c r="EH8" s="421"/>
      <c r="EI8" s="421"/>
      <c r="EJ8" s="421"/>
      <c r="EK8" s="421"/>
      <c r="EL8" s="421"/>
      <c r="EM8" s="421"/>
      <c r="EN8" s="421"/>
      <c r="EO8" s="421"/>
      <c r="EP8" s="421"/>
      <c r="EQ8" s="421"/>
      <c r="ER8" s="421"/>
      <c r="ES8" s="421"/>
      <c r="EZ8" s="418"/>
      <c r="FA8" s="418"/>
      <c r="FB8" s="418"/>
      <c r="FC8" s="418"/>
      <c r="FD8" s="418"/>
      <c r="FE8" s="418"/>
      <c r="FF8" s="418"/>
      <c r="FG8" s="418"/>
      <c r="FH8" s="418"/>
      <c r="FI8" s="418"/>
      <c r="FJ8" s="418"/>
      <c r="FK8" s="418"/>
      <c r="FL8" s="418"/>
      <c r="FM8" s="418"/>
      <c r="FN8" s="418"/>
      <c r="FO8" s="418"/>
      <c r="FP8" s="418"/>
      <c r="FQ8" s="418"/>
    </row>
    <row r="9" spans="1:173" s="417" customFormat="1" ht="15" customHeight="1" x14ac:dyDescent="0.7">
      <c r="A9" s="402"/>
      <c r="B9" s="831" t="s">
        <v>127</v>
      </c>
      <c r="C9" s="831"/>
      <c r="D9" s="831"/>
      <c r="E9" s="676" t="s">
        <v>7</v>
      </c>
      <c r="F9" s="676"/>
      <c r="G9" s="676"/>
      <c r="H9" s="676"/>
      <c r="I9" s="700">
        <v>1.85</v>
      </c>
      <c r="J9" s="700"/>
      <c r="K9" s="700"/>
      <c r="L9" s="700"/>
      <c r="M9" s="700"/>
      <c r="N9" s="700"/>
      <c r="O9" s="700"/>
      <c r="P9" s="844">
        <f>EW74</f>
        <v>1.0268070619201206</v>
      </c>
      <c r="Q9" s="844"/>
      <c r="R9" s="844"/>
      <c r="S9" s="844"/>
      <c r="T9" s="844"/>
      <c r="U9" s="844"/>
      <c r="V9" s="844"/>
      <c r="W9" s="844"/>
      <c r="X9" s="402"/>
      <c r="Y9" s="402"/>
      <c r="Z9" s="402"/>
      <c r="AA9" s="402"/>
      <c r="AB9" s="402"/>
      <c r="AC9" s="402"/>
      <c r="AD9" s="402"/>
      <c r="AE9" s="402"/>
      <c r="AF9" s="841"/>
      <c r="AG9" s="841"/>
      <c r="AH9" s="841"/>
      <c r="AI9" s="841"/>
      <c r="AJ9" s="841"/>
      <c r="AK9" s="841"/>
      <c r="AL9" s="841"/>
      <c r="AM9" s="841"/>
      <c r="AN9" s="841"/>
      <c r="AO9" s="841"/>
      <c r="AP9" s="841"/>
      <c r="AQ9" s="841"/>
      <c r="AR9" s="842"/>
      <c r="AS9" s="842"/>
      <c r="AT9" s="842"/>
      <c r="AU9" s="842"/>
      <c r="AV9" s="842"/>
      <c r="AW9" s="842"/>
      <c r="AX9" s="843"/>
      <c r="AY9" s="843"/>
      <c r="AZ9" s="843"/>
      <c r="BA9" s="843"/>
      <c r="BB9" s="843"/>
      <c r="BC9" s="843"/>
      <c r="BD9" s="714"/>
      <c r="BE9" s="714"/>
      <c r="BF9" s="714"/>
      <c r="BG9" s="714"/>
      <c r="BH9" s="714"/>
      <c r="BI9" s="714"/>
      <c r="BJ9" s="714"/>
      <c r="BL9" s="402"/>
      <c r="CL9" s="351"/>
      <c r="CM9" s="352"/>
      <c r="CP9" s="22"/>
      <c r="CQ9" s="424"/>
      <c r="CV9" s="402"/>
      <c r="CW9" s="651"/>
      <c r="CX9" s="420"/>
      <c r="DU9" s="421"/>
      <c r="DV9" s="421"/>
      <c r="DW9" s="421"/>
      <c r="DX9" s="421"/>
      <c r="DY9" s="421"/>
      <c r="DZ9" s="421"/>
      <c r="EA9" s="421"/>
      <c r="EB9" s="421"/>
      <c r="EC9" s="421"/>
      <c r="ED9" s="421"/>
      <c r="EE9" s="421"/>
      <c r="EF9" s="421"/>
      <c r="EG9" s="421"/>
      <c r="EH9" s="421"/>
      <c r="EI9" s="421"/>
      <c r="EJ9" s="421"/>
      <c r="EK9" s="421"/>
      <c r="EL9" s="421"/>
      <c r="EM9" s="421"/>
      <c r="EN9" s="421"/>
      <c r="EO9" s="421"/>
      <c r="EP9" s="421"/>
      <c r="EQ9" s="421"/>
      <c r="ER9" s="421"/>
      <c r="ES9" s="421"/>
      <c r="EZ9" s="418"/>
      <c r="FA9" s="418"/>
      <c r="FB9" s="418"/>
      <c r="FC9" s="418"/>
      <c r="FD9" s="418"/>
      <c r="FE9" s="418"/>
      <c r="FF9" s="418"/>
      <c r="FG9" s="418"/>
      <c r="FH9" s="418"/>
      <c r="FI9" s="418"/>
      <c r="FJ9" s="418"/>
      <c r="FK9" s="418"/>
      <c r="FL9" s="418"/>
      <c r="FM9" s="418"/>
      <c r="FN9" s="418"/>
      <c r="FO9" s="418"/>
      <c r="FP9" s="418"/>
      <c r="FQ9" s="418"/>
    </row>
    <row r="10" spans="1:173" s="417" customFormat="1" ht="15" customHeight="1" x14ac:dyDescent="0.7">
      <c r="A10" s="402"/>
      <c r="B10" s="402"/>
      <c r="C10" s="402"/>
      <c r="D10" s="402"/>
      <c r="E10" s="402"/>
      <c r="F10" s="402"/>
      <c r="G10" s="402"/>
      <c r="H10" s="402"/>
      <c r="I10" s="402"/>
      <c r="J10" s="402"/>
      <c r="K10" s="402"/>
      <c r="L10" s="402"/>
      <c r="M10" s="402"/>
      <c r="N10" s="402"/>
      <c r="O10" s="402"/>
      <c r="P10" s="402"/>
      <c r="Q10" s="402"/>
      <c r="R10" s="402"/>
      <c r="S10" s="402"/>
      <c r="T10" s="402"/>
      <c r="U10" s="402"/>
      <c r="V10" s="402"/>
      <c r="W10" s="402"/>
      <c r="X10" s="402"/>
      <c r="Y10" s="402"/>
      <c r="Z10" s="402"/>
      <c r="AA10" s="402"/>
      <c r="AK10" s="402"/>
      <c r="AL10" s="402"/>
      <c r="AM10" s="402"/>
      <c r="AN10" s="402"/>
      <c r="AO10" s="402"/>
      <c r="AP10" s="402"/>
      <c r="AQ10" s="402"/>
      <c r="AR10" s="402"/>
      <c r="AS10" s="402"/>
      <c r="AT10" s="402"/>
      <c r="AU10" s="402"/>
      <c r="AV10" s="402"/>
      <c r="AW10" s="402"/>
      <c r="AX10" s="402"/>
      <c r="AY10" s="402"/>
      <c r="AZ10" s="402"/>
      <c r="BA10" s="402"/>
      <c r="BB10" s="402"/>
      <c r="BC10" s="402"/>
      <c r="BD10" s="402"/>
      <c r="BE10" s="402"/>
      <c r="BF10" s="402"/>
      <c r="BG10" s="402"/>
      <c r="BH10" s="402"/>
      <c r="BI10" s="402"/>
      <c r="BJ10" s="402"/>
      <c r="BK10" s="402"/>
      <c r="BL10" s="402"/>
      <c r="CL10" s="351"/>
      <c r="CM10" s="352"/>
      <c r="CP10" s="22"/>
      <c r="CQ10" s="424"/>
      <c r="CU10" s="402"/>
      <c r="CV10" s="402"/>
      <c r="CW10" s="402"/>
      <c r="CX10" s="421"/>
      <c r="CY10" s="421"/>
      <c r="CZ10" s="425"/>
      <c r="DA10" s="421"/>
      <c r="DB10" s="421"/>
      <c r="DC10" s="421"/>
      <c r="DD10" s="421"/>
      <c r="DE10" s="421"/>
      <c r="DF10" s="421"/>
      <c r="DG10" s="421"/>
      <c r="DH10" s="421"/>
      <c r="DI10" s="421"/>
      <c r="DJ10" s="421"/>
      <c r="DK10" s="421"/>
      <c r="DL10" s="421"/>
      <c r="DM10" s="421"/>
      <c r="DN10" s="421"/>
      <c r="DO10" s="421"/>
      <c r="DP10" s="421"/>
      <c r="DQ10" s="421"/>
      <c r="DR10" s="421"/>
      <c r="DS10" s="421"/>
      <c r="DT10" s="421"/>
      <c r="DU10" s="421"/>
      <c r="DV10" s="421"/>
      <c r="DW10" s="421"/>
      <c r="DX10" s="421"/>
      <c r="DY10" s="421"/>
      <c r="DZ10" s="421"/>
      <c r="EA10" s="421"/>
      <c r="EB10" s="421"/>
      <c r="EC10" s="421"/>
      <c r="ED10" s="421"/>
      <c r="EE10" s="421"/>
      <c r="EF10" s="421"/>
      <c r="EG10" s="421"/>
      <c r="EH10" s="421"/>
      <c r="EI10" s="421"/>
      <c r="EJ10" s="421"/>
      <c r="EK10" s="421"/>
      <c r="EL10" s="421"/>
      <c r="EM10" s="421"/>
      <c r="EN10" s="421"/>
      <c r="EO10" s="421"/>
      <c r="EP10" s="421"/>
      <c r="EQ10" s="421"/>
      <c r="ER10" s="421"/>
      <c r="ES10" s="421"/>
      <c r="EZ10" s="418"/>
      <c r="FA10" s="418"/>
      <c r="FB10" s="418"/>
      <c r="FC10" s="418"/>
      <c r="FD10" s="418"/>
      <c r="FE10" s="418"/>
      <c r="FF10" s="418"/>
      <c r="FG10" s="418"/>
      <c r="FH10" s="418"/>
      <c r="FI10" s="418"/>
      <c r="FJ10" s="418"/>
      <c r="FK10" s="418"/>
      <c r="FL10" s="418"/>
      <c r="FM10" s="418"/>
      <c r="FN10" s="418"/>
      <c r="FO10" s="418"/>
      <c r="FP10" s="418"/>
      <c r="FQ10" s="418"/>
    </row>
    <row r="11" spans="1:173" s="417" customFormat="1" ht="8.25" customHeight="1" x14ac:dyDescent="0.7">
      <c r="A11" s="402"/>
      <c r="B11" s="402"/>
      <c r="C11" s="402"/>
      <c r="D11" s="402"/>
      <c r="E11" s="402"/>
      <c r="F11" s="402"/>
      <c r="G11" s="402"/>
      <c r="H11" s="402"/>
      <c r="I11" s="402"/>
      <c r="J11" s="402"/>
      <c r="K11" s="402"/>
      <c r="L11" s="402"/>
      <c r="M11" s="402"/>
      <c r="N11" s="402"/>
      <c r="O11" s="402"/>
      <c r="P11" s="402"/>
      <c r="Q11" s="402"/>
      <c r="R11" s="402"/>
      <c r="S11" s="402"/>
      <c r="T11" s="402"/>
      <c r="U11" s="402"/>
      <c r="V11" s="402"/>
      <c r="W11" s="402"/>
      <c r="X11" s="402"/>
      <c r="Y11" s="402"/>
      <c r="Z11" s="402"/>
      <c r="AA11" s="402"/>
      <c r="AB11" s="402"/>
      <c r="AC11" s="402"/>
      <c r="AD11" s="402"/>
      <c r="AE11" s="402"/>
      <c r="AF11" s="402"/>
      <c r="AG11" s="402"/>
      <c r="AH11" s="402"/>
      <c r="AI11" s="402"/>
      <c r="AJ11" s="402"/>
      <c r="AK11" s="402"/>
      <c r="AL11" s="402"/>
      <c r="AM11" s="402"/>
      <c r="AN11" s="402"/>
      <c r="AO11" s="402"/>
      <c r="AP11" s="402"/>
      <c r="AQ11" s="402"/>
      <c r="AR11" s="402"/>
      <c r="AS11" s="402"/>
      <c r="AT11" s="402"/>
      <c r="AU11" s="402"/>
      <c r="AV11" s="402"/>
      <c r="AW11" s="402"/>
      <c r="AX11" s="402"/>
      <c r="AY11" s="402"/>
      <c r="AZ11" s="402"/>
      <c r="BA11" s="402"/>
      <c r="BB11" s="402"/>
      <c r="BC11" s="402"/>
      <c r="BD11" s="402"/>
      <c r="BE11" s="402"/>
      <c r="BF11" s="402"/>
      <c r="BG11" s="402"/>
      <c r="BH11" s="402"/>
      <c r="BI11" s="402"/>
      <c r="BJ11" s="402"/>
      <c r="BK11" s="402"/>
      <c r="BL11" s="402"/>
      <c r="CL11" s="351"/>
      <c r="CM11" s="352"/>
      <c r="CP11" s="22"/>
      <c r="CQ11" s="424"/>
      <c r="CU11" s="402"/>
      <c r="CV11" s="402"/>
      <c r="CW11" s="402"/>
      <c r="CX11" s="421"/>
      <c r="CY11" s="421"/>
      <c r="CZ11" s="425"/>
      <c r="DA11" s="421"/>
      <c r="DB11" s="421"/>
      <c r="DC11" s="421"/>
      <c r="DD11" s="421"/>
      <c r="DE11" s="421"/>
      <c r="DF11" s="421"/>
      <c r="DG11" s="421"/>
      <c r="DH11" s="421"/>
      <c r="DI11" s="421"/>
      <c r="DJ11" s="421"/>
      <c r="DK11" s="421"/>
      <c r="DL11" s="421"/>
      <c r="DM11" s="421"/>
      <c r="DN11" s="421"/>
      <c r="DO11" s="421"/>
      <c r="DP11" s="421"/>
      <c r="DQ11" s="421"/>
      <c r="DR11" s="421"/>
      <c r="DS11" s="421"/>
      <c r="DT11" s="421"/>
      <c r="DU11" s="421"/>
      <c r="DV11" s="421"/>
      <c r="DW11" s="421"/>
      <c r="DX11" s="421"/>
      <c r="DY11" s="421"/>
      <c r="DZ11" s="421"/>
      <c r="EA11" s="421"/>
      <c r="EB11" s="421"/>
      <c r="EC11" s="421"/>
      <c r="ED11" s="421"/>
      <c r="EE11" s="421"/>
      <c r="EF11" s="421"/>
      <c r="EG11" s="421"/>
      <c r="EH11" s="421"/>
      <c r="EI11" s="421"/>
      <c r="EJ11" s="421"/>
      <c r="EK11" s="421"/>
      <c r="EL11" s="421"/>
      <c r="EM11" s="421"/>
      <c r="EN11" s="421"/>
      <c r="EO11" s="421"/>
      <c r="EP11" s="421"/>
      <c r="EQ11" s="421"/>
      <c r="ER11" s="421"/>
      <c r="ES11" s="421"/>
      <c r="EZ11" s="418"/>
      <c r="FA11" s="418"/>
      <c r="FB11" s="418"/>
      <c r="FC11" s="418"/>
      <c r="FD11" s="418"/>
      <c r="FE11" s="418"/>
      <c r="FF11" s="418"/>
      <c r="FG11" s="418"/>
      <c r="FH11" s="418"/>
      <c r="FI11" s="418"/>
      <c r="FJ11" s="418"/>
      <c r="FK11" s="418"/>
      <c r="FL11" s="418"/>
      <c r="FM11" s="418"/>
      <c r="FN11" s="418"/>
      <c r="FO11" s="418"/>
      <c r="FP11" s="418"/>
      <c r="FQ11" s="418"/>
    </row>
    <row r="12" spans="1:173" s="417" customFormat="1" ht="1.5" customHeight="1" x14ac:dyDescent="0.7">
      <c r="A12" s="402"/>
      <c r="B12" s="402"/>
      <c r="C12" s="402"/>
      <c r="D12" s="402"/>
      <c r="E12" s="402"/>
      <c r="F12" s="402"/>
      <c r="G12" s="402"/>
      <c r="H12" s="402"/>
      <c r="I12" s="402"/>
      <c r="J12" s="402"/>
      <c r="K12" s="402"/>
      <c r="L12" s="402"/>
      <c r="M12" s="402"/>
      <c r="N12" s="402"/>
      <c r="O12" s="402"/>
      <c r="P12" s="402"/>
      <c r="Q12" s="402"/>
      <c r="R12" s="402"/>
      <c r="S12" s="402"/>
      <c r="T12" s="402"/>
      <c r="U12" s="402"/>
      <c r="V12" s="402"/>
      <c r="W12" s="402"/>
      <c r="X12" s="402"/>
      <c r="Y12" s="402"/>
      <c r="Z12" s="402"/>
      <c r="AA12" s="402"/>
      <c r="AB12" s="402"/>
      <c r="AC12" s="402"/>
      <c r="AD12" s="402"/>
      <c r="AE12" s="402"/>
      <c r="AF12" s="402"/>
      <c r="AG12" s="402"/>
      <c r="AH12" s="402"/>
      <c r="AI12" s="402"/>
      <c r="AJ12" s="402"/>
      <c r="AK12" s="402"/>
      <c r="AL12" s="402"/>
      <c r="AM12" s="402"/>
      <c r="AN12" s="402"/>
      <c r="AO12" s="402"/>
      <c r="AP12" s="402"/>
      <c r="AQ12" s="402"/>
      <c r="AR12" s="402"/>
      <c r="AS12" s="402"/>
      <c r="AT12" s="402"/>
      <c r="AU12" s="402"/>
      <c r="AV12" s="402"/>
      <c r="AW12" s="402"/>
      <c r="AX12" s="402"/>
      <c r="AY12" s="402"/>
      <c r="AZ12" s="402"/>
      <c r="BA12" s="402"/>
      <c r="BB12" s="402"/>
      <c r="BC12" s="402"/>
      <c r="BD12" s="402"/>
      <c r="BE12" s="402"/>
      <c r="BF12" s="402"/>
      <c r="BG12" s="402"/>
      <c r="BH12" s="402"/>
      <c r="BI12" s="402"/>
      <c r="BJ12" s="402"/>
      <c r="BK12" s="402"/>
      <c r="BL12" s="402"/>
      <c r="BM12" s="402"/>
      <c r="BN12" s="402"/>
      <c r="BO12" s="402"/>
      <c r="BP12" s="402"/>
      <c r="BQ12" s="402"/>
      <c r="BR12" s="402"/>
      <c r="BS12" s="402"/>
      <c r="BX12" s="402"/>
      <c r="BY12" s="402"/>
      <c r="BZ12" s="402"/>
      <c r="CA12" s="402"/>
      <c r="CB12" s="402"/>
      <c r="CC12" s="402"/>
      <c r="CD12" s="402"/>
      <c r="CE12" s="402"/>
      <c r="CJ12" s="402"/>
      <c r="CK12" s="402"/>
      <c r="CL12" s="402"/>
      <c r="CM12" s="402"/>
      <c r="CN12" s="402"/>
      <c r="CO12" s="402"/>
      <c r="CP12" s="402"/>
      <c r="CQ12" s="402"/>
      <c r="CR12" s="402"/>
      <c r="CS12" s="402"/>
      <c r="CT12" s="402"/>
      <c r="CU12" s="402"/>
      <c r="CV12" s="402"/>
      <c r="CW12" s="402"/>
      <c r="CX12" s="421"/>
      <c r="CY12" s="421"/>
      <c r="CZ12" s="425"/>
      <c r="DA12" s="421"/>
      <c r="DB12" s="421"/>
      <c r="DC12" s="421"/>
      <c r="DD12" s="421"/>
      <c r="DE12" s="421"/>
      <c r="DF12" s="421"/>
      <c r="DG12" s="421"/>
      <c r="DH12" s="421"/>
      <c r="DI12" s="421"/>
      <c r="DJ12" s="421"/>
      <c r="DK12" s="421"/>
      <c r="DL12" s="421"/>
      <c r="DM12" s="421"/>
      <c r="DN12" s="421"/>
      <c r="DO12" s="421"/>
      <c r="DP12" s="421"/>
      <c r="DQ12" s="421"/>
      <c r="DR12" s="421"/>
      <c r="DS12" s="421"/>
      <c r="DT12" s="421"/>
      <c r="DU12" s="421"/>
      <c r="DV12" s="421"/>
      <c r="DW12" s="421"/>
      <c r="DX12" s="421"/>
      <c r="DY12" s="421"/>
      <c r="DZ12" s="421"/>
      <c r="EA12" s="421"/>
      <c r="EB12" s="421"/>
      <c r="EC12" s="421"/>
      <c r="ED12" s="421"/>
      <c r="EE12" s="421"/>
      <c r="EF12" s="421"/>
      <c r="EG12" s="421"/>
      <c r="EH12" s="421"/>
      <c r="EI12" s="421"/>
      <c r="EJ12" s="421"/>
      <c r="EK12" s="421"/>
      <c r="EL12" s="421"/>
      <c r="EM12" s="421"/>
      <c r="EN12" s="421"/>
      <c r="EO12" s="421"/>
      <c r="EP12" s="421"/>
      <c r="EQ12" s="421"/>
      <c r="ER12" s="421"/>
      <c r="ES12" s="421"/>
      <c r="EZ12" s="418"/>
      <c r="FA12" s="418"/>
      <c r="FB12" s="418"/>
      <c r="FC12" s="418"/>
      <c r="FD12" s="418"/>
      <c r="FE12" s="418"/>
      <c r="FF12" s="418"/>
      <c r="FG12" s="418"/>
      <c r="FH12" s="418"/>
      <c r="FI12" s="418"/>
      <c r="FJ12" s="418"/>
      <c r="FK12" s="418"/>
      <c r="FL12" s="418"/>
      <c r="FM12" s="418"/>
      <c r="FN12" s="418"/>
      <c r="FO12" s="418"/>
      <c r="FP12" s="418"/>
      <c r="FQ12" s="418"/>
    </row>
    <row r="13" spans="1:173" ht="20.100000000000001" customHeight="1" x14ac:dyDescent="0.25">
      <c r="A13" s="402"/>
      <c r="B13" s="712" t="s">
        <v>9</v>
      </c>
      <c r="C13" s="712"/>
      <c r="D13" s="734"/>
      <c r="E13" s="734"/>
      <c r="F13" s="734"/>
      <c r="G13" s="734"/>
      <c r="H13" s="735" t="s">
        <v>74</v>
      </c>
      <c r="I13" s="735"/>
      <c r="J13" s="735"/>
      <c r="K13" s="735"/>
      <c r="L13" s="735"/>
      <c r="M13" s="735"/>
      <c r="N13" s="735"/>
      <c r="O13" s="735"/>
      <c r="P13" s="735"/>
      <c r="Q13" s="735"/>
      <c r="R13" s="735"/>
      <c r="S13" s="735"/>
      <c r="T13" s="735"/>
      <c r="U13" s="735"/>
      <c r="V13" s="735"/>
      <c r="W13" s="735"/>
      <c r="X13" s="735"/>
      <c r="Y13" s="735"/>
      <c r="Z13" s="735"/>
      <c r="AA13" s="735"/>
      <c r="AB13" s="735"/>
      <c r="AC13" s="735"/>
      <c r="AD13" s="735"/>
      <c r="AE13" s="735"/>
      <c r="AF13" s="735"/>
      <c r="AG13" s="735"/>
      <c r="AH13" s="735"/>
      <c r="AI13" s="735"/>
      <c r="AJ13" s="735"/>
      <c r="AK13" s="735"/>
      <c r="AL13" s="735"/>
      <c r="AM13" s="735"/>
      <c r="AN13" s="736" t="s">
        <v>75</v>
      </c>
      <c r="AO13" s="736"/>
      <c r="AP13" s="736"/>
      <c r="AQ13" s="736"/>
      <c r="AR13" s="736"/>
      <c r="AS13" s="736"/>
      <c r="AT13" s="736"/>
      <c r="AU13" s="736"/>
      <c r="AV13" s="736"/>
      <c r="AW13" s="736"/>
      <c r="AX13" s="736"/>
      <c r="AY13" s="736"/>
      <c r="AZ13" s="736"/>
      <c r="BA13" s="736"/>
      <c r="BB13" s="736"/>
      <c r="BC13" s="736"/>
      <c r="BD13" s="736"/>
      <c r="BE13" s="736"/>
      <c r="BF13" s="736"/>
      <c r="BG13" s="736"/>
      <c r="BH13" s="736"/>
      <c r="BI13" s="736"/>
      <c r="BJ13" s="736"/>
      <c r="BK13" s="736"/>
      <c r="BL13" s="736"/>
      <c r="BM13" s="736"/>
      <c r="BN13" s="736"/>
      <c r="BO13" s="736"/>
      <c r="BP13" s="736"/>
      <c r="BQ13" s="736"/>
      <c r="BR13" s="736"/>
      <c r="BS13" s="736"/>
      <c r="BT13" s="737" t="s">
        <v>76</v>
      </c>
      <c r="BU13" s="737"/>
      <c r="BV13" s="737"/>
      <c r="BW13" s="737"/>
      <c r="BX13" s="737"/>
      <c r="BY13" s="737"/>
      <c r="BZ13" s="737"/>
      <c r="CA13" s="737"/>
      <c r="CB13" s="737"/>
      <c r="CC13" s="737"/>
      <c r="CD13" s="737"/>
      <c r="CE13" s="737"/>
      <c r="CF13" s="737"/>
      <c r="CG13" s="737"/>
      <c r="CH13" s="737"/>
      <c r="CI13" s="737"/>
      <c r="CJ13" s="737"/>
      <c r="CK13" s="737"/>
      <c r="CL13" s="737"/>
      <c r="CM13" s="737"/>
      <c r="CN13" s="737"/>
      <c r="CO13" s="737"/>
      <c r="CP13" s="737"/>
      <c r="CQ13" s="737"/>
      <c r="CR13" s="737"/>
      <c r="CS13" s="737"/>
      <c r="CT13" s="737"/>
      <c r="CU13" s="737"/>
      <c r="CV13" s="426"/>
      <c r="CW13" s="402"/>
      <c r="CX13" s="427"/>
      <c r="CY13" s="427"/>
      <c r="CZ13" s="425"/>
      <c r="DA13" s="427"/>
      <c r="DB13" s="427"/>
      <c r="DC13" s="427"/>
      <c r="DD13" s="427"/>
      <c r="DE13" s="427"/>
      <c r="DF13" s="427"/>
      <c r="DG13" s="427"/>
      <c r="DH13" s="427"/>
      <c r="DI13" s="427"/>
      <c r="DJ13" s="427"/>
      <c r="DK13" s="427"/>
      <c r="DL13" s="427"/>
      <c r="DM13" s="427"/>
      <c r="DN13" s="427"/>
      <c r="DO13" s="427"/>
      <c r="DP13" s="427"/>
      <c r="DQ13" s="427"/>
      <c r="DR13" s="427"/>
      <c r="DS13" s="427"/>
      <c r="DT13" s="427"/>
      <c r="DU13" s="427"/>
      <c r="DV13" s="427"/>
      <c r="DW13" s="427"/>
      <c r="DX13" s="427"/>
      <c r="DY13" s="427"/>
      <c r="DZ13" s="427"/>
      <c r="EA13" s="427"/>
      <c r="EB13" s="427"/>
      <c r="EC13" s="427"/>
      <c r="ED13" s="427"/>
      <c r="EE13" s="427"/>
      <c r="EF13" s="427"/>
      <c r="EG13" s="427"/>
      <c r="EH13" s="427"/>
      <c r="EI13" s="427"/>
      <c r="EJ13" s="427"/>
      <c r="EK13" s="427"/>
      <c r="EL13" s="427"/>
      <c r="EM13" s="427"/>
      <c r="EN13" s="427"/>
      <c r="EO13" s="427"/>
      <c r="EP13" s="427"/>
      <c r="EQ13" s="427"/>
      <c r="ER13" s="427"/>
      <c r="ES13" s="427"/>
    </row>
    <row r="14" spans="1:173" s="412" customFormat="1" ht="20.100000000000001" customHeight="1" x14ac:dyDescent="0.5">
      <c r="A14" s="402"/>
      <c r="B14" s="716" t="s">
        <v>13</v>
      </c>
      <c r="C14" s="716"/>
      <c r="D14" s="670">
        <v>0.25</v>
      </c>
      <c r="E14" s="670"/>
      <c r="F14" s="670"/>
      <c r="G14" s="670"/>
      <c r="H14" s="670">
        <f>+D14+1/24</f>
        <v>0.29166666666666669</v>
      </c>
      <c r="I14" s="670"/>
      <c r="J14" s="670"/>
      <c r="K14" s="670"/>
      <c r="L14" s="670">
        <f>+H14+1/24</f>
        <v>0.33333333333333337</v>
      </c>
      <c r="M14" s="670"/>
      <c r="N14" s="670"/>
      <c r="O14" s="670"/>
      <c r="P14" s="670">
        <f>+L14+1/24</f>
        <v>0.37500000000000006</v>
      </c>
      <c r="Q14" s="670"/>
      <c r="R14" s="670"/>
      <c r="S14" s="670"/>
      <c r="T14" s="670">
        <f>+P14+1/24</f>
        <v>0.41666666666666674</v>
      </c>
      <c r="U14" s="670"/>
      <c r="V14" s="670"/>
      <c r="W14" s="670"/>
      <c r="X14" s="670">
        <f>+T14+1/24</f>
        <v>0.45833333333333343</v>
      </c>
      <c r="Y14" s="670"/>
      <c r="Z14" s="670"/>
      <c r="AA14" s="670"/>
      <c r="AB14" s="670">
        <f>+X14+1/24</f>
        <v>0.50000000000000011</v>
      </c>
      <c r="AC14" s="670"/>
      <c r="AD14" s="670"/>
      <c r="AE14" s="670"/>
      <c r="AF14" s="670">
        <f>+AB14+1/24</f>
        <v>0.54166666666666674</v>
      </c>
      <c r="AG14" s="670"/>
      <c r="AH14" s="670"/>
      <c r="AI14" s="670"/>
      <c r="AJ14" s="670">
        <f>+AF14+1/24</f>
        <v>0.58333333333333337</v>
      </c>
      <c r="AK14" s="670"/>
      <c r="AL14" s="670"/>
      <c r="AM14" s="670"/>
      <c r="AN14" s="670">
        <f>+AJ14+1/24</f>
        <v>0.625</v>
      </c>
      <c r="AO14" s="670"/>
      <c r="AP14" s="670"/>
      <c r="AQ14" s="670"/>
      <c r="AR14" s="670">
        <f>+AN14+1/24</f>
        <v>0.66666666666666663</v>
      </c>
      <c r="AS14" s="670"/>
      <c r="AT14" s="670"/>
      <c r="AU14" s="670"/>
      <c r="AV14" s="670">
        <f>+AR14+1/24</f>
        <v>0.70833333333333326</v>
      </c>
      <c r="AW14" s="670"/>
      <c r="AX14" s="670"/>
      <c r="AY14" s="670"/>
      <c r="AZ14" s="670">
        <f>+AV14+1/24</f>
        <v>0.74999999999999989</v>
      </c>
      <c r="BA14" s="670"/>
      <c r="BB14" s="670"/>
      <c r="BC14" s="670"/>
      <c r="BD14" s="670">
        <f>+AZ14+1/24</f>
        <v>0.79166666666666652</v>
      </c>
      <c r="BE14" s="670"/>
      <c r="BF14" s="670"/>
      <c r="BG14" s="670"/>
      <c r="BH14" s="670">
        <f>+BD14+1/24</f>
        <v>0.83333333333333315</v>
      </c>
      <c r="BI14" s="670"/>
      <c r="BJ14" s="670"/>
      <c r="BK14" s="670"/>
      <c r="BL14" s="670">
        <f>+BH14+1/24</f>
        <v>0.87499999999999978</v>
      </c>
      <c r="BM14" s="670"/>
      <c r="BN14" s="670"/>
      <c r="BO14" s="670"/>
      <c r="BP14" s="670">
        <f>+BL14+1/24</f>
        <v>0.91666666666666641</v>
      </c>
      <c r="BQ14" s="670"/>
      <c r="BR14" s="670"/>
      <c r="BS14" s="670"/>
      <c r="BT14" s="670">
        <f>+BP14+1/24</f>
        <v>0.95833333333333304</v>
      </c>
      <c r="BU14" s="670"/>
      <c r="BV14" s="670"/>
      <c r="BW14" s="670"/>
      <c r="BX14" s="670">
        <f>+BT14+1/24</f>
        <v>0.99999999999999967</v>
      </c>
      <c r="BY14" s="670"/>
      <c r="BZ14" s="670"/>
      <c r="CA14" s="670"/>
      <c r="CB14" s="670">
        <f>+BX14+1/24</f>
        <v>1.0416666666666663</v>
      </c>
      <c r="CC14" s="670"/>
      <c r="CD14" s="670"/>
      <c r="CE14" s="670"/>
      <c r="CF14" s="670">
        <f>+CB14+1/24</f>
        <v>1.083333333333333</v>
      </c>
      <c r="CG14" s="670"/>
      <c r="CH14" s="670"/>
      <c r="CI14" s="670"/>
      <c r="CJ14" s="670">
        <f>+CF14+1/24</f>
        <v>1.1249999999999998</v>
      </c>
      <c r="CK14" s="670"/>
      <c r="CL14" s="670"/>
      <c r="CM14" s="670"/>
      <c r="CN14" s="670">
        <f>+CJ14+1/24</f>
        <v>1.1666666666666665</v>
      </c>
      <c r="CO14" s="670"/>
      <c r="CP14" s="670"/>
      <c r="CQ14" s="670"/>
      <c r="CR14" s="670">
        <f>+CN14+1/24</f>
        <v>1.2083333333333333</v>
      </c>
      <c r="CS14" s="670"/>
      <c r="CT14" s="670"/>
      <c r="CU14" s="670"/>
      <c r="CV14" s="426"/>
      <c r="CW14" s="402"/>
      <c r="CX14" s="428"/>
      <c r="CY14" s="428"/>
      <c r="CZ14" s="425"/>
      <c r="DA14" s="428"/>
      <c r="DB14" s="428"/>
      <c r="DC14" s="428"/>
      <c r="DD14" s="428"/>
      <c r="DE14" s="428"/>
      <c r="DF14" s="428"/>
      <c r="DG14" s="428"/>
      <c r="DH14" s="428"/>
      <c r="DI14" s="428"/>
      <c r="DJ14" s="428"/>
      <c r="DK14" s="428"/>
      <c r="DL14" s="428"/>
      <c r="DM14" s="428"/>
      <c r="DN14" s="428"/>
      <c r="DO14" s="428"/>
      <c r="DP14" s="428"/>
      <c r="DQ14" s="428"/>
      <c r="DR14" s="428"/>
      <c r="DS14" s="428"/>
      <c r="DT14" s="428"/>
      <c r="DU14" s="428"/>
      <c r="DV14" s="428"/>
      <c r="DW14" s="428"/>
      <c r="DX14" s="428"/>
      <c r="DY14" s="428"/>
      <c r="DZ14" s="428"/>
      <c r="EA14" s="428"/>
      <c r="EB14" s="428"/>
      <c r="EC14" s="428"/>
      <c r="ED14" s="428"/>
      <c r="EE14" s="428"/>
      <c r="EF14" s="428"/>
      <c r="EG14" s="428"/>
      <c r="EH14" s="428"/>
      <c r="EI14" s="428"/>
      <c r="EJ14" s="428"/>
      <c r="EK14" s="428"/>
      <c r="EL14" s="428"/>
      <c r="EM14" s="428"/>
      <c r="EN14" s="428"/>
      <c r="EO14" s="428"/>
      <c r="EP14" s="428"/>
      <c r="EQ14" s="428"/>
      <c r="ER14" s="428"/>
      <c r="ES14" s="428"/>
      <c r="EZ14" s="413"/>
      <c r="FA14" s="413"/>
      <c r="FB14" s="413"/>
      <c r="FC14" s="413"/>
      <c r="FD14" s="413"/>
      <c r="FE14" s="413"/>
      <c r="FF14" s="413"/>
      <c r="FG14" s="413"/>
      <c r="FH14" s="413"/>
      <c r="FI14" s="413"/>
      <c r="FJ14" s="413"/>
      <c r="FK14" s="413"/>
      <c r="FL14" s="413"/>
      <c r="FM14" s="413"/>
      <c r="FN14" s="413"/>
      <c r="FO14" s="413"/>
      <c r="FP14" s="413"/>
      <c r="FQ14" s="413"/>
    </row>
    <row r="15" spans="1:173" s="412" customFormat="1" ht="31.5" customHeight="1" x14ac:dyDescent="0.5">
      <c r="A15" s="402"/>
      <c r="B15" s="711" t="s">
        <v>99</v>
      </c>
      <c r="C15" s="711"/>
      <c r="D15" s="298">
        <v>0.25</v>
      </c>
      <c r="E15" s="298">
        <f>+D15+0.25/24</f>
        <v>0.26041666666666669</v>
      </c>
      <c r="F15" s="298">
        <f t="shared" ref="F15:BQ15" si="0">+E15+0.25/24</f>
        <v>0.27083333333333337</v>
      </c>
      <c r="G15" s="298">
        <f t="shared" si="0"/>
        <v>0.28125000000000006</v>
      </c>
      <c r="H15" s="298">
        <f t="shared" si="0"/>
        <v>0.29166666666666674</v>
      </c>
      <c r="I15" s="298">
        <f t="shared" si="0"/>
        <v>0.30208333333333343</v>
      </c>
      <c r="J15" s="298">
        <f t="shared" si="0"/>
        <v>0.31250000000000011</v>
      </c>
      <c r="K15" s="298">
        <f t="shared" si="0"/>
        <v>0.3229166666666668</v>
      </c>
      <c r="L15" s="298">
        <f t="shared" si="0"/>
        <v>0.33333333333333348</v>
      </c>
      <c r="M15" s="298">
        <f t="shared" si="0"/>
        <v>0.34375000000000017</v>
      </c>
      <c r="N15" s="298">
        <f t="shared" si="0"/>
        <v>0.35416666666666685</v>
      </c>
      <c r="O15" s="298">
        <f t="shared" si="0"/>
        <v>0.36458333333333354</v>
      </c>
      <c r="P15" s="298">
        <f t="shared" si="0"/>
        <v>0.37500000000000022</v>
      </c>
      <c r="Q15" s="298">
        <f t="shared" si="0"/>
        <v>0.38541666666666691</v>
      </c>
      <c r="R15" s="298">
        <f t="shared" si="0"/>
        <v>0.39583333333333359</v>
      </c>
      <c r="S15" s="298">
        <f t="shared" si="0"/>
        <v>0.40625000000000028</v>
      </c>
      <c r="T15" s="298">
        <f t="shared" si="0"/>
        <v>0.41666666666666696</v>
      </c>
      <c r="U15" s="298">
        <f t="shared" si="0"/>
        <v>0.42708333333333365</v>
      </c>
      <c r="V15" s="298">
        <f t="shared" si="0"/>
        <v>0.43750000000000033</v>
      </c>
      <c r="W15" s="298">
        <f t="shared" si="0"/>
        <v>0.44791666666666702</v>
      </c>
      <c r="X15" s="298">
        <f t="shared" si="0"/>
        <v>0.4583333333333337</v>
      </c>
      <c r="Y15" s="298">
        <f t="shared" si="0"/>
        <v>0.46875000000000039</v>
      </c>
      <c r="Z15" s="298">
        <f t="shared" si="0"/>
        <v>0.47916666666666707</v>
      </c>
      <c r="AA15" s="298">
        <f t="shared" si="0"/>
        <v>0.48958333333333376</v>
      </c>
      <c r="AB15" s="298">
        <f t="shared" si="0"/>
        <v>0.50000000000000044</v>
      </c>
      <c r="AC15" s="298">
        <f t="shared" si="0"/>
        <v>0.51041666666666707</v>
      </c>
      <c r="AD15" s="298">
        <f t="shared" si="0"/>
        <v>0.5208333333333337</v>
      </c>
      <c r="AE15" s="298">
        <f t="shared" si="0"/>
        <v>0.53125000000000033</v>
      </c>
      <c r="AF15" s="298">
        <f t="shared" si="0"/>
        <v>0.54166666666666696</v>
      </c>
      <c r="AG15" s="298">
        <f t="shared" si="0"/>
        <v>0.55208333333333359</v>
      </c>
      <c r="AH15" s="298">
        <f t="shared" si="0"/>
        <v>0.56250000000000022</v>
      </c>
      <c r="AI15" s="298">
        <f t="shared" si="0"/>
        <v>0.57291666666666685</v>
      </c>
      <c r="AJ15" s="298">
        <f t="shared" si="0"/>
        <v>0.58333333333333348</v>
      </c>
      <c r="AK15" s="298">
        <f t="shared" si="0"/>
        <v>0.59375000000000011</v>
      </c>
      <c r="AL15" s="298">
        <f t="shared" si="0"/>
        <v>0.60416666666666674</v>
      </c>
      <c r="AM15" s="298">
        <f t="shared" si="0"/>
        <v>0.61458333333333337</v>
      </c>
      <c r="AN15" s="298">
        <f t="shared" si="0"/>
        <v>0.625</v>
      </c>
      <c r="AO15" s="298">
        <f t="shared" si="0"/>
        <v>0.63541666666666663</v>
      </c>
      <c r="AP15" s="298">
        <f t="shared" si="0"/>
        <v>0.64583333333333326</v>
      </c>
      <c r="AQ15" s="298">
        <f t="shared" si="0"/>
        <v>0.65624999999999989</v>
      </c>
      <c r="AR15" s="298">
        <f t="shared" si="0"/>
        <v>0.66666666666666652</v>
      </c>
      <c r="AS15" s="298">
        <f t="shared" si="0"/>
        <v>0.67708333333333315</v>
      </c>
      <c r="AT15" s="298">
        <f t="shared" si="0"/>
        <v>0.68749999999999978</v>
      </c>
      <c r="AU15" s="298">
        <f t="shared" si="0"/>
        <v>0.69791666666666641</v>
      </c>
      <c r="AV15" s="298">
        <f t="shared" si="0"/>
        <v>0.70833333333333304</v>
      </c>
      <c r="AW15" s="298">
        <f t="shared" si="0"/>
        <v>0.71874999999999967</v>
      </c>
      <c r="AX15" s="298">
        <f t="shared" si="0"/>
        <v>0.7291666666666663</v>
      </c>
      <c r="AY15" s="298">
        <f t="shared" si="0"/>
        <v>0.73958333333333293</v>
      </c>
      <c r="AZ15" s="298">
        <f t="shared" si="0"/>
        <v>0.74999999999999956</v>
      </c>
      <c r="BA15" s="298">
        <f t="shared" si="0"/>
        <v>0.76041666666666619</v>
      </c>
      <c r="BB15" s="298">
        <f t="shared" si="0"/>
        <v>0.77083333333333282</v>
      </c>
      <c r="BC15" s="298">
        <f t="shared" si="0"/>
        <v>0.78124999999999944</v>
      </c>
      <c r="BD15" s="298">
        <f t="shared" si="0"/>
        <v>0.79166666666666607</v>
      </c>
      <c r="BE15" s="298">
        <f t="shared" si="0"/>
        <v>0.8020833333333327</v>
      </c>
      <c r="BF15" s="298">
        <f t="shared" si="0"/>
        <v>0.81249999999999933</v>
      </c>
      <c r="BG15" s="298">
        <f t="shared" si="0"/>
        <v>0.82291666666666596</v>
      </c>
      <c r="BH15" s="298">
        <f t="shared" si="0"/>
        <v>0.83333333333333259</v>
      </c>
      <c r="BI15" s="298">
        <f t="shared" si="0"/>
        <v>0.84374999999999922</v>
      </c>
      <c r="BJ15" s="298">
        <f t="shared" si="0"/>
        <v>0.85416666666666585</v>
      </c>
      <c r="BK15" s="298">
        <f t="shared" si="0"/>
        <v>0.86458333333333248</v>
      </c>
      <c r="BL15" s="298">
        <f t="shared" si="0"/>
        <v>0.87499999999999911</v>
      </c>
      <c r="BM15" s="298">
        <f t="shared" si="0"/>
        <v>0.88541666666666574</v>
      </c>
      <c r="BN15" s="298">
        <f t="shared" si="0"/>
        <v>0.89583333333333237</v>
      </c>
      <c r="BO15" s="298">
        <f t="shared" si="0"/>
        <v>0.906249999999999</v>
      </c>
      <c r="BP15" s="298">
        <f t="shared" si="0"/>
        <v>0.91666666666666563</v>
      </c>
      <c r="BQ15" s="298">
        <f t="shared" si="0"/>
        <v>0.92708333333333226</v>
      </c>
      <c r="BR15" s="298">
        <f t="shared" ref="BR15:CU15" si="1">+BQ15+0.25/24</f>
        <v>0.93749999999999889</v>
      </c>
      <c r="BS15" s="298">
        <f t="shared" si="1"/>
        <v>0.94791666666666552</v>
      </c>
      <c r="BT15" s="298">
        <f t="shared" si="1"/>
        <v>0.95833333333333215</v>
      </c>
      <c r="BU15" s="298">
        <f t="shared" si="1"/>
        <v>0.96874999999999878</v>
      </c>
      <c r="BV15" s="298">
        <f t="shared" si="1"/>
        <v>0.97916666666666541</v>
      </c>
      <c r="BW15" s="298">
        <f t="shared" si="1"/>
        <v>0.98958333333333204</v>
      </c>
      <c r="BX15" s="298">
        <f t="shared" si="1"/>
        <v>0.99999999999999867</v>
      </c>
      <c r="BY15" s="298">
        <f t="shared" si="1"/>
        <v>1.0104166666666654</v>
      </c>
      <c r="BZ15" s="298">
        <f t="shared" si="1"/>
        <v>1.0208333333333321</v>
      </c>
      <c r="CA15" s="298">
        <f t="shared" si="1"/>
        <v>1.0312499999999989</v>
      </c>
      <c r="CB15" s="298">
        <f t="shared" si="1"/>
        <v>1.0416666666666656</v>
      </c>
      <c r="CC15" s="298">
        <f t="shared" si="1"/>
        <v>1.0520833333333324</v>
      </c>
      <c r="CD15" s="298">
        <f t="shared" si="1"/>
        <v>1.0624999999999991</v>
      </c>
      <c r="CE15" s="298">
        <f t="shared" si="1"/>
        <v>1.0729166666666659</v>
      </c>
      <c r="CF15" s="298">
        <f t="shared" si="1"/>
        <v>1.0833333333333326</v>
      </c>
      <c r="CG15" s="298">
        <f t="shared" si="1"/>
        <v>1.0937499999999993</v>
      </c>
      <c r="CH15" s="298">
        <f t="shared" si="1"/>
        <v>1.1041666666666661</v>
      </c>
      <c r="CI15" s="298">
        <f t="shared" si="1"/>
        <v>1.1145833333333328</v>
      </c>
      <c r="CJ15" s="298">
        <f t="shared" si="1"/>
        <v>1.1249999999999996</v>
      </c>
      <c r="CK15" s="298">
        <f t="shared" si="1"/>
        <v>1.1354166666666663</v>
      </c>
      <c r="CL15" s="298">
        <f t="shared" si="1"/>
        <v>1.145833333333333</v>
      </c>
      <c r="CM15" s="298">
        <f t="shared" si="1"/>
        <v>1.1562499999999998</v>
      </c>
      <c r="CN15" s="298">
        <f t="shared" si="1"/>
        <v>1.1666666666666665</v>
      </c>
      <c r="CO15" s="298">
        <f t="shared" si="1"/>
        <v>1.1770833333333333</v>
      </c>
      <c r="CP15" s="298">
        <f t="shared" si="1"/>
        <v>1.1875</v>
      </c>
      <c r="CQ15" s="298">
        <f t="shared" si="1"/>
        <v>1.1979166666666667</v>
      </c>
      <c r="CR15" s="298">
        <f t="shared" si="1"/>
        <v>1.2083333333333335</v>
      </c>
      <c r="CS15" s="298">
        <f t="shared" si="1"/>
        <v>1.2187500000000002</v>
      </c>
      <c r="CT15" s="298">
        <f t="shared" si="1"/>
        <v>1.229166666666667</v>
      </c>
      <c r="CU15" s="298">
        <f t="shared" si="1"/>
        <v>1.2395833333333337</v>
      </c>
      <c r="CV15" s="429" t="s">
        <v>94</v>
      </c>
      <c r="CW15" s="402"/>
      <c r="CX15" s="430"/>
      <c r="CY15" s="430"/>
      <c r="CZ15" s="430"/>
      <c r="DA15" s="430"/>
      <c r="DB15" s="430"/>
      <c r="DC15" s="430"/>
      <c r="DD15" s="430"/>
      <c r="DE15" s="430"/>
      <c r="DF15" s="430"/>
      <c r="DG15" s="430"/>
      <c r="DH15" s="430"/>
      <c r="DI15" s="430"/>
      <c r="DJ15" s="430"/>
      <c r="DK15" s="430"/>
      <c r="DL15" s="430"/>
      <c r="DM15" s="430"/>
      <c r="DN15" s="430"/>
      <c r="DO15" s="430"/>
      <c r="DP15" s="430"/>
      <c r="DQ15" s="430"/>
      <c r="DR15" s="430"/>
      <c r="DS15" s="430"/>
      <c r="DT15" s="430"/>
      <c r="DU15" s="430"/>
      <c r="DV15" s="430"/>
      <c r="DW15" s="430"/>
      <c r="DX15" s="430"/>
      <c r="DY15" s="430"/>
      <c r="DZ15" s="430"/>
      <c r="EA15" s="430"/>
      <c r="EB15" s="430"/>
      <c r="EC15" s="430"/>
      <c r="ED15" s="430"/>
      <c r="EE15" s="430"/>
      <c r="EF15" s="430"/>
      <c r="EG15" s="430"/>
      <c r="EH15" s="430"/>
      <c r="EI15" s="430"/>
      <c r="EJ15" s="430"/>
      <c r="EK15" s="430"/>
      <c r="EL15" s="430"/>
      <c r="EM15" s="430"/>
      <c r="EN15" s="430"/>
      <c r="EO15" s="430"/>
      <c r="EP15" s="430"/>
      <c r="EQ15" s="430"/>
      <c r="ER15" s="430"/>
      <c r="ES15" s="430"/>
      <c r="EZ15" s="413"/>
      <c r="FA15" s="413"/>
      <c r="FB15" s="413"/>
      <c r="FC15" s="413"/>
      <c r="FD15" s="413"/>
      <c r="FE15" s="413"/>
      <c r="FF15" s="413"/>
      <c r="FG15" s="413"/>
      <c r="FH15" s="413"/>
      <c r="FI15" s="413"/>
      <c r="FJ15" s="413"/>
      <c r="FK15" s="413"/>
      <c r="FL15" s="413"/>
      <c r="FM15" s="413"/>
      <c r="FN15" s="413"/>
      <c r="FO15" s="413"/>
      <c r="FP15" s="413"/>
      <c r="FQ15" s="413"/>
    </row>
    <row r="16" spans="1:173" s="412" customFormat="1" ht="20.100000000000001" customHeight="1" x14ac:dyDescent="0.5">
      <c r="A16" s="402"/>
      <c r="B16" s="825" t="s">
        <v>237</v>
      </c>
      <c r="C16" s="299" t="s">
        <v>100</v>
      </c>
      <c r="D16" s="672">
        <f>D$35</f>
        <v>175</v>
      </c>
      <c r="E16" s="672"/>
      <c r="F16" s="672">
        <f t="shared" ref="F16" si="2">F$35</f>
        <v>175</v>
      </c>
      <c r="G16" s="672"/>
      <c r="H16" s="672">
        <f t="shared" ref="H16" si="3">H$35</f>
        <v>175</v>
      </c>
      <c r="I16" s="672"/>
      <c r="J16" s="672">
        <f t="shared" ref="J16" si="4">J$35</f>
        <v>175</v>
      </c>
      <c r="K16" s="672"/>
      <c r="L16" s="672">
        <f t="shared" ref="L16" si="5">L$35</f>
        <v>175</v>
      </c>
      <c r="M16" s="672"/>
      <c r="N16" s="672">
        <f t="shared" ref="N16" si="6">N$35</f>
        <v>175</v>
      </c>
      <c r="O16" s="672"/>
      <c r="P16" s="672">
        <f t="shared" ref="P16" si="7">P$35</f>
        <v>175</v>
      </c>
      <c r="Q16" s="672"/>
      <c r="R16" s="845">
        <f t="shared" ref="R16" si="8">R$35</f>
        <v>175</v>
      </c>
      <c r="S16" s="845"/>
      <c r="T16" s="672">
        <f t="shared" ref="T16" si="9">T$35</f>
        <v>175</v>
      </c>
      <c r="U16" s="672"/>
      <c r="V16" s="672">
        <f t="shared" ref="V16" si="10">V$35</f>
        <v>175</v>
      </c>
      <c r="W16" s="672"/>
      <c r="X16" s="672">
        <f t="shared" ref="X16" si="11">X$35</f>
        <v>175</v>
      </c>
      <c r="Y16" s="672"/>
      <c r="Z16" s="672">
        <f t="shared" ref="Z16" si="12">Z$35</f>
        <v>175</v>
      </c>
      <c r="AA16" s="672"/>
      <c r="AB16" s="672">
        <f t="shared" ref="AB16" si="13">AB$35</f>
        <v>175</v>
      </c>
      <c r="AC16" s="672"/>
      <c r="AD16" s="672">
        <f t="shared" ref="AD16" si="14">AD$35</f>
        <v>175</v>
      </c>
      <c r="AE16" s="672"/>
      <c r="AF16" s="672">
        <f t="shared" ref="AF16" si="15">AF$35</f>
        <v>175</v>
      </c>
      <c r="AG16" s="672"/>
      <c r="AH16" s="672">
        <f t="shared" ref="AH16" si="16">AH$35</f>
        <v>175</v>
      </c>
      <c r="AI16" s="672"/>
      <c r="AJ16" s="672">
        <f t="shared" ref="AJ16" si="17">AJ$35</f>
        <v>175</v>
      </c>
      <c r="AK16" s="672"/>
      <c r="AL16" s="672">
        <f t="shared" ref="AL16" si="18">AL$35</f>
        <v>175</v>
      </c>
      <c r="AM16" s="672"/>
      <c r="AN16" s="672">
        <f t="shared" ref="AN16" si="19">AN$35</f>
        <v>175</v>
      </c>
      <c r="AO16" s="672"/>
      <c r="AP16" s="672">
        <f t="shared" ref="AP16" si="20">AP$35</f>
        <v>175</v>
      </c>
      <c r="AQ16" s="672"/>
      <c r="AR16" s="672">
        <f t="shared" ref="AR16" si="21">AR$35</f>
        <v>175</v>
      </c>
      <c r="AS16" s="672"/>
      <c r="AT16" s="672">
        <f t="shared" ref="AT16" si="22">AT$35</f>
        <v>175</v>
      </c>
      <c r="AU16" s="672"/>
      <c r="AV16" s="672">
        <f t="shared" ref="AV16" si="23">AV$35</f>
        <v>175</v>
      </c>
      <c r="AW16" s="672"/>
      <c r="AX16" s="672">
        <f t="shared" ref="AX16" si="24">AX$35</f>
        <v>175</v>
      </c>
      <c r="AY16" s="672"/>
      <c r="AZ16" s="672">
        <f t="shared" ref="AZ16" si="25">AZ$35</f>
        <v>175</v>
      </c>
      <c r="BA16" s="672"/>
      <c r="BB16" s="672">
        <f t="shared" ref="BB16" si="26">BB$35</f>
        <v>175</v>
      </c>
      <c r="BC16" s="672"/>
      <c r="BD16" s="672">
        <f t="shared" ref="BD16" si="27">BD$35</f>
        <v>175</v>
      </c>
      <c r="BE16" s="672"/>
      <c r="BF16" s="672">
        <f t="shared" ref="BF16" si="28">BF$35</f>
        <v>175</v>
      </c>
      <c r="BG16" s="672"/>
      <c r="BH16" s="672">
        <f t="shared" ref="BH16" si="29">BH$35</f>
        <v>175</v>
      </c>
      <c r="BI16" s="672"/>
      <c r="BJ16" s="672">
        <f t="shared" ref="BJ16" si="30">BJ$35</f>
        <v>175</v>
      </c>
      <c r="BK16" s="672"/>
      <c r="BL16" s="672">
        <f t="shared" ref="BL16" si="31">BL$35</f>
        <v>175</v>
      </c>
      <c r="BM16" s="672"/>
      <c r="BN16" s="672">
        <f t="shared" ref="BN16" si="32">BN$35</f>
        <v>175</v>
      </c>
      <c r="BO16" s="672"/>
      <c r="BP16" s="672">
        <f t="shared" ref="BP16" si="33">BP$35</f>
        <v>175</v>
      </c>
      <c r="BQ16" s="672"/>
      <c r="BR16" s="672">
        <f t="shared" ref="BR16" si="34">BR$35</f>
        <v>175</v>
      </c>
      <c r="BS16" s="672"/>
      <c r="BT16" s="672">
        <f t="shared" ref="BT16" si="35">BT$35</f>
        <v>175</v>
      </c>
      <c r="BU16" s="672"/>
      <c r="BV16" s="672">
        <f t="shared" ref="BV16" si="36">BV$35</f>
        <v>175</v>
      </c>
      <c r="BW16" s="672"/>
      <c r="BX16" s="672">
        <f t="shared" ref="BX16" si="37">BX$35</f>
        <v>175</v>
      </c>
      <c r="BY16" s="672"/>
      <c r="BZ16" s="672">
        <f t="shared" ref="BZ16" si="38">BZ$35</f>
        <v>175</v>
      </c>
      <c r="CA16" s="672"/>
      <c r="CB16" s="672">
        <f t="shared" ref="CB16" si="39">CB$35</f>
        <v>175</v>
      </c>
      <c r="CC16" s="672"/>
      <c r="CD16" s="672">
        <f t="shared" ref="CD16" si="40">CD$35</f>
        <v>175</v>
      </c>
      <c r="CE16" s="672"/>
      <c r="CF16" s="672">
        <f t="shared" ref="CF16" si="41">CF$35</f>
        <v>175</v>
      </c>
      <c r="CG16" s="672"/>
      <c r="CH16" s="672">
        <f t="shared" ref="CH16" si="42">CH$35</f>
        <v>175</v>
      </c>
      <c r="CI16" s="672"/>
      <c r="CJ16" s="672">
        <f t="shared" ref="CJ16" si="43">CJ$35</f>
        <v>175</v>
      </c>
      <c r="CK16" s="672"/>
      <c r="CL16" s="672">
        <f t="shared" ref="CL16" si="44">CL$35</f>
        <v>175</v>
      </c>
      <c r="CM16" s="672"/>
      <c r="CN16" s="672">
        <f t="shared" ref="CN16" si="45">CN$35</f>
        <v>175</v>
      </c>
      <c r="CO16" s="672"/>
      <c r="CP16" s="672">
        <f t="shared" ref="CP16" si="46">CP$35</f>
        <v>175</v>
      </c>
      <c r="CQ16" s="672"/>
      <c r="CR16" s="672">
        <f t="shared" ref="CR16" si="47">CR$35</f>
        <v>175</v>
      </c>
      <c r="CS16" s="672"/>
      <c r="CT16" s="672">
        <f t="shared" ref="CT16" si="48">CT$35</f>
        <v>175</v>
      </c>
      <c r="CU16" s="672"/>
      <c r="CV16" s="431">
        <f>SUM(D16:CU16)/2</f>
        <v>4200</v>
      </c>
      <c r="CW16" s="432"/>
      <c r="CX16" s="433"/>
      <c r="CY16" s="434"/>
      <c r="CZ16" s="434"/>
      <c r="DA16" s="434"/>
      <c r="DB16" s="434"/>
      <c r="DC16" s="434"/>
      <c r="DD16" s="434"/>
      <c r="DE16" s="434"/>
      <c r="DF16" s="434"/>
      <c r="DG16" s="434"/>
      <c r="DH16" s="434"/>
      <c r="DI16" s="434"/>
      <c r="DJ16" s="434"/>
      <c r="DK16" s="434"/>
      <c r="DL16" s="434"/>
      <c r="DM16" s="434"/>
      <c r="DN16" s="434"/>
      <c r="DO16" s="434"/>
      <c r="DP16" s="434"/>
      <c r="DQ16" s="434"/>
      <c r="DR16" s="434"/>
      <c r="DS16" s="434"/>
      <c r="DT16" s="434"/>
      <c r="DU16" s="434"/>
      <c r="DV16" s="434"/>
      <c r="DW16" s="434"/>
      <c r="DX16" s="434"/>
      <c r="DY16" s="434"/>
      <c r="DZ16" s="434"/>
      <c r="EA16" s="434"/>
      <c r="EB16" s="434"/>
      <c r="EC16" s="434"/>
      <c r="ED16" s="434"/>
      <c r="EE16" s="434"/>
      <c r="EF16" s="434"/>
      <c r="EG16" s="434"/>
      <c r="EH16" s="434"/>
      <c r="EI16" s="434"/>
      <c r="EJ16" s="434"/>
      <c r="EK16" s="434"/>
      <c r="EL16" s="434"/>
      <c r="EM16" s="434"/>
      <c r="EN16" s="434"/>
      <c r="EO16" s="434"/>
      <c r="EP16" s="434"/>
      <c r="EQ16" s="434"/>
      <c r="ER16" s="434"/>
      <c r="ES16" s="434"/>
      <c r="EZ16" s="413"/>
      <c r="FA16" s="413"/>
      <c r="FB16" s="413"/>
      <c r="FC16" s="413"/>
      <c r="FD16" s="413"/>
      <c r="FE16" s="413"/>
      <c r="FF16" s="413"/>
      <c r="FG16" s="413"/>
      <c r="FH16" s="413"/>
      <c r="FI16" s="413"/>
      <c r="FJ16" s="413"/>
      <c r="FK16" s="413"/>
      <c r="FL16" s="413"/>
      <c r="FM16" s="413"/>
      <c r="FN16" s="413"/>
      <c r="FO16" s="413"/>
      <c r="FP16" s="413"/>
      <c r="FQ16" s="413"/>
    </row>
    <row r="17" spans="1:213" s="412" customFormat="1" ht="20.100000000000001" customHeight="1" x14ac:dyDescent="0.5">
      <c r="A17" s="402"/>
      <c r="B17" s="825"/>
      <c r="C17" s="299" t="s">
        <v>101</v>
      </c>
      <c r="D17" s="672">
        <f>$FO97</f>
        <v>174.66058124577691</v>
      </c>
      <c r="E17" s="672">
        <f>$FO99</f>
        <v>175.05529889611606</v>
      </c>
      <c r="F17" s="672">
        <f>$FO98</f>
        <v>175.22740964599291</v>
      </c>
      <c r="G17" s="672">
        <f>$FO99</f>
        <v>175.05529889611606</v>
      </c>
      <c r="H17" s="672">
        <f>$FO99</f>
        <v>175.05529889611606</v>
      </c>
      <c r="I17" s="672">
        <f>$FO101</f>
        <v>174.77650056275203</v>
      </c>
      <c r="J17" s="672">
        <f>$FO100</f>
        <v>175.20568372193128</v>
      </c>
      <c r="K17" s="672">
        <f>$FO103</f>
        <v>173.17197266349271</v>
      </c>
      <c r="L17" s="672">
        <f>$FO101</f>
        <v>174.77650056275203</v>
      </c>
      <c r="M17" s="672">
        <f>$FO105</f>
        <v>100.00485622311062</v>
      </c>
      <c r="N17" s="672">
        <f>$FO102</f>
        <v>175.11055222689885</v>
      </c>
      <c r="O17" s="672">
        <f>$FO107</f>
        <v>99.88161314344363</v>
      </c>
      <c r="P17" s="672">
        <f>$FO103</f>
        <v>173.17197266349271</v>
      </c>
      <c r="Q17" s="672">
        <f>$FO109</f>
        <v>100.75994580750354</v>
      </c>
      <c r="R17" s="672">
        <f>$FO104</f>
        <v>126.92618792180406</v>
      </c>
      <c r="S17" s="672">
        <f>$FO111</f>
        <v>120.06754473716117</v>
      </c>
      <c r="T17" s="672">
        <f>$FO105</f>
        <v>100.00485622311062</v>
      </c>
      <c r="U17" s="672">
        <f>$FO113</f>
        <v>120.2020430601284</v>
      </c>
      <c r="V17" s="672">
        <f>$FO106</f>
        <v>100.17412514896611</v>
      </c>
      <c r="W17" s="672">
        <f>$FO115</f>
        <v>140.13787795652854</v>
      </c>
      <c r="X17" s="672">
        <f>$FO107</f>
        <v>99.88161314344363</v>
      </c>
      <c r="Y17" s="672">
        <f>$FO117</f>
        <v>132.2107915728582</v>
      </c>
      <c r="Z17" s="672">
        <f>$FO108</f>
        <v>100.11052804713785</v>
      </c>
      <c r="AA17" s="672">
        <f>$FO119</f>
        <v>99.82792272913845</v>
      </c>
      <c r="AB17" s="672">
        <f>$FO109</f>
        <v>100.75994580750354</v>
      </c>
      <c r="AC17" s="672">
        <f>$FO121</f>
        <v>112.83319490285028</v>
      </c>
      <c r="AD17" s="672">
        <f>$FO110</f>
        <v>120.06593723296848</v>
      </c>
      <c r="AE17" s="672">
        <f>$FO123</f>
        <v>120.22255650780028</v>
      </c>
      <c r="AF17" s="672">
        <f>$FO111</f>
        <v>120.06754473716117</v>
      </c>
      <c r="AG17" s="672">
        <f>$FO125</f>
        <v>119.82227037390959</v>
      </c>
      <c r="AH17" s="672">
        <f>$FO112</f>
        <v>120.004513546575</v>
      </c>
      <c r="AI17" s="672">
        <f>$FO127</f>
        <v>137.08634327822514</v>
      </c>
      <c r="AJ17" s="672">
        <f>$FO113</f>
        <v>120.2020430601284</v>
      </c>
      <c r="AK17" s="672">
        <f>$FO129</f>
        <v>145.31010614596954</v>
      </c>
      <c r="AL17" s="672">
        <f>$FO114</f>
        <v>134.80994967341482</v>
      </c>
      <c r="AM17" s="672">
        <f>$FO131</f>
        <v>152.66848553835518</v>
      </c>
      <c r="AN17" s="672">
        <f>$FO115</f>
        <v>140.13787795652854</v>
      </c>
      <c r="AO17" s="672">
        <f>$FO133</f>
        <v>159.739161423318</v>
      </c>
      <c r="AP17" s="672">
        <f>$FO116</f>
        <v>140.01485815099997</v>
      </c>
      <c r="AQ17" s="672">
        <f>$FO135</f>
        <v>159.88843958101921</v>
      </c>
      <c r="AR17" s="672">
        <f>$FO117</f>
        <v>132.2107915728582</v>
      </c>
      <c r="AS17" s="672" t="str">
        <f>$FO137</f>
        <v>-</v>
      </c>
      <c r="AT17" s="672">
        <f>$FO118</f>
        <v>99.815013856862976</v>
      </c>
      <c r="AU17" s="672" t="str">
        <f>$FO139</f>
        <v>-</v>
      </c>
      <c r="AV17" s="672">
        <f>$FO119</f>
        <v>99.82792272913845</v>
      </c>
      <c r="AW17" s="672" t="str">
        <f>$FO141</f>
        <v>-</v>
      </c>
      <c r="AX17" s="672">
        <f>$FO120</f>
        <v>99.896020941619383</v>
      </c>
      <c r="AY17" s="672" t="str">
        <f>$FO143</f>
        <v>-</v>
      </c>
      <c r="AZ17" s="672">
        <f>$FO121</f>
        <v>112.83319490285028</v>
      </c>
      <c r="BA17" s="672">
        <f>$FO145</f>
        <v>0</v>
      </c>
      <c r="BB17" s="672">
        <f>$FO122</f>
        <v>119.84270035538033</v>
      </c>
      <c r="BC17" s="672">
        <f>$FO147</f>
        <v>0</v>
      </c>
      <c r="BD17" s="672">
        <f>$FO123</f>
        <v>120.22255650780028</v>
      </c>
      <c r="BE17" s="672">
        <f>$FO149</f>
        <v>0</v>
      </c>
      <c r="BF17" s="672">
        <f>$FO124</f>
        <v>120.01539898087044</v>
      </c>
      <c r="BG17" s="672">
        <f>$FO151</f>
        <v>0</v>
      </c>
      <c r="BH17" s="672">
        <f>$FO125</f>
        <v>119.82227037390959</v>
      </c>
      <c r="BI17" s="672">
        <f>$FO153</f>
        <v>0</v>
      </c>
      <c r="BJ17" s="672">
        <f>$FO126</f>
        <v>119.98758989808137</v>
      </c>
      <c r="BK17" s="672">
        <f>$FO155</f>
        <v>0</v>
      </c>
      <c r="BL17" s="672">
        <f>$FO127</f>
        <v>137.08634327822514</v>
      </c>
      <c r="BM17" s="672">
        <f>$FO157</f>
        <v>0</v>
      </c>
      <c r="BN17" s="672">
        <f>$FO128</f>
        <v>139.91956918288062</v>
      </c>
      <c r="BO17" s="672">
        <f>$FO159</f>
        <v>0</v>
      </c>
      <c r="BP17" s="672">
        <f>$FO129</f>
        <v>145.31010614596954</v>
      </c>
      <c r="BQ17" s="672">
        <f>$FO161</f>
        <v>0</v>
      </c>
      <c r="BR17" s="672">
        <f>$FO130</f>
        <v>149.92789643405484</v>
      </c>
      <c r="BS17" s="672">
        <f>$FO163</f>
        <v>0</v>
      </c>
      <c r="BT17" s="672">
        <f>$FO131</f>
        <v>152.66848553835518</v>
      </c>
      <c r="BU17" s="672">
        <f>$FO165</f>
        <v>0</v>
      </c>
      <c r="BV17" s="672">
        <f>$FO132</f>
        <v>160.16026040022675</v>
      </c>
      <c r="BW17" s="672">
        <f>$FO167</f>
        <v>0</v>
      </c>
      <c r="BX17" s="672">
        <f>$FO133</f>
        <v>159.739161423318</v>
      </c>
      <c r="BY17" s="672">
        <f>$FO169</f>
        <v>0</v>
      </c>
      <c r="BZ17" s="672">
        <f>$FO134</f>
        <v>160.07626784950094</v>
      </c>
      <c r="CA17" s="672">
        <f>$FO171</f>
        <v>0</v>
      </c>
      <c r="CB17" s="672">
        <f>$FO135</f>
        <v>159.88843958101921</v>
      </c>
      <c r="CC17" s="672">
        <f>$FO173</f>
        <v>0</v>
      </c>
      <c r="CD17" s="672">
        <f>$FO136</f>
        <v>160.94163793810117</v>
      </c>
      <c r="CE17" s="672">
        <f>$FO175</f>
        <v>0</v>
      </c>
      <c r="CF17" s="672" t="str">
        <f>$FO137</f>
        <v>-</v>
      </c>
      <c r="CG17" s="672">
        <f>$FO177</f>
        <v>0</v>
      </c>
      <c r="CH17" s="672" t="str">
        <f>$FO138</f>
        <v>-</v>
      </c>
      <c r="CI17" s="672">
        <f>$FO179</f>
        <v>0</v>
      </c>
      <c r="CJ17" s="672" t="str">
        <f>$FO139</f>
        <v>-</v>
      </c>
      <c r="CK17" s="672">
        <f>$FO181</f>
        <v>0</v>
      </c>
      <c r="CL17" s="672" t="str">
        <f>$FO140</f>
        <v>-</v>
      </c>
      <c r="CM17" s="672">
        <f>$FO183</f>
        <v>0</v>
      </c>
      <c r="CN17" s="672" t="str">
        <f>$FO141</f>
        <v>-</v>
      </c>
      <c r="CO17" s="672">
        <f>$FO185</f>
        <v>0</v>
      </c>
      <c r="CP17" s="672" t="str">
        <f>$FO142</f>
        <v>-</v>
      </c>
      <c r="CQ17" s="672">
        <f>$FO187</f>
        <v>0</v>
      </c>
      <c r="CR17" s="672" t="str">
        <f>$FO143</f>
        <v>-</v>
      </c>
      <c r="CS17" s="672">
        <f>$FO189</f>
        <v>0</v>
      </c>
      <c r="CT17" s="672" t="str">
        <f>$FO144</f>
        <v>-</v>
      </c>
      <c r="CU17" s="672">
        <f>$FO191</f>
        <v>0</v>
      </c>
      <c r="CV17" s="431">
        <f>SUM(D17:CU17)</f>
        <v>8135.2818315035247</v>
      </c>
      <c r="CW17" s="432"/>
      <c r="CX17" s="433"/>
      <c r="CY17" s="435"/>
      <c r="CZ17" s="435"/>
      <c r="DA17" s="435"/>
      <c r="DB17" s="435"/>
      <c r="DC17" s="435"/>
      <c r="DD17" s="435"/>
      <c r="DE17" s="435"/>
      <c r="DF17" s="435"/>
      <c r="DG17" s="435"/>
      <c r="DH17" s="435"/>
      <c r="DI17" s="435"/>
      <c r="DJ17" s="435"/>
      <c r="DK17" s="435"/>
      <c r="DL17" s="435"/>
      <c r="DM17" s="435"/>
      <c r="DN17" s="435"/>
      <c r="DO17" s="435"/>
      <c r="DP17" s="435"/>
      <c r="DQ17" s="435"/>
      <c r="DR17" s="435"/>
      <c r="DS17" s="435"/>
      <c r="DT17" s="435"/>
      <c r="DU17" s="435"/>
      <c r="DV17" s="435"/>
      <c r="DW17" s="435"/>
      <c r="DX17" s="435"/>
      <c r="DY17" s="435"/>
      <c r="DZ17" s="435"/>
      <c r="EA17" s="435"/>
      <c r="EB17" s="435"/>
      <c r="EC17" s="435"/>
      <c r="ED17" s="435"/>
      <c r="EE17" s="435"/>
      <c r="EF17" s="435"/>
      <c r="EG17" s="435"/>
      <c r="EH17" s="435"/>
      <c r="EI17" s="435"/>
      <c r="EJ17" s="435"/>
      <c r="EK17" s="435"/>
      <c r="EL17" s="435"/>
      <c r="EM17" s="435"/>
      <c r="EN17" s="435"/>
      <c r="EO17" s="435"/>
      <c r="EP17" s="435"/>
      <c r="EQ17" s="435"/>
      <c r="ER17" s="435"/>
      <c r="ES17" s="435"/>
      <c r="EZ17" s="413"/>
      <c r="FA17" s="413"/>
      <c r="FB17" s="413"/>
      <c r="FC17" s="413"/>
      <c r="FD17" s="413"/>
      <c r="FE17" s="413"/>
      <c r="FF17" s="413"/>
      <c r="FG17" s="413"/>
      <c r="FH17" s="413"/>
      <c r="FI17" s="413"/>
      <c r="FJ17" s="413"/>
      <c r="FK17" s="413"/>
      <c r="FL17" s="413"/>
      <c r="FM17" s="413"/>
      <c r="FN17" s="413"/>
      <c r="FO17" s="413"/>
      <c r="FP17" s="413"/>
      <c r="FQ17" s="413"/>
    </row>
    <row r="18" spans="1:213" s="412" customFormat="1" ht="20.100000000000001" customHeight="1" x14ac:dyDescent="0.5">
      <c r="A18" s="402"/>
      <c r="B18" s="825"/>
      <c r="C18" s="436" t="s">
        <v>219</v>
      </c>
      <c r="D18" s="672">
        <f>IFERROR(D55,0)</f>
        <v>40.583333333333336</v>
      </c>
      <c r="E18" s="672">
        <f>$FO98</f>
        <v>175.22740964599291</v>
      </c>
      <c r="F18" s="672">
        <f t="shared" ref="F18" si="49">IFERROR(F55,0)</f>
        <v>45.166666666666671</v>
      </c>
      <c r="G18" s="672">
        <f t="shared" ref="G18" si="50">$FO98</f>
        <v>175.22740964599291</v>
      </c>
      <c r="H18" s="672">
        <f t="shared" ref="H18" si="51">IFERROR(H55,0)</f>
        <v>42.750000000000007</v>
      </c>
      <c r="I18" s="672">
        <f t="shared" ref="I18" si="52">$FO98</f>
        <v>175.22740964599291</v>
      </c>
      <c r="J18" s="672">
        <f t="shared" ref="J18" si="53">IFERROR(J55,0)</f>
        <v>47.333333333333343</v>
      </c>
      <c r="K18" s="672">
        <f t="shared" ref="K18" si="54">$FO98</f>
        <v>175.22740964599291</v>
      </c>
      <c r="L18" s="672">
        <f t="shared" ref="L18" si="55">IFERROR(L55,0)</f>
        <v>37.916666666666679</v>
      </c>
      <c r="M18" s="672">
        <f t="shared" ref="M18" si="56">$FO98</f>
        <v>175.22740964599291</v>
      </c>
      <c r="N18" s="672">
        <f t="shared" ref="N18" si="57">IFERROR(N55,0)</f>
        <v>35.500000000000014</v>
      </c>
      <c r="O18" s="672">
        <f t="shared" ref="O18" si="58">$FO98</f>
        <v>175.22740964599291</v>
      </c>
      <c r="P18" s="672">
        <f t="shared" ref="P18" si="59">IFERROR(P55,0)</f>
        <v>40.08333333333335</v>
      </c>
      <c r="Q18" s="672">
        <f t="shared" ref="Q18" si="60">$FO98</f>
        <v>175.22740964599291</v>
      </c>
      <c r="R18" s="672">
        <f t="shared" ref="R18" si="61">IFERROR(R55,0)</f>
        <v>44.666666666666686</v>
      </c>
      <c r="S18" s="672">
        <f t="shared" ref="S18" si="62">$FO98</f>
        <v>175.22740964599291</v>
      </c>
      <c r="T18" s="672">
        <f t="shared" ref="T18" si="63">IFERROR(T55,0)</f>
        <v>35.250000000000021</v>
      </c>
      <c r="U18" s="672">
        <f t="shared" ref="U18" si="64">$FO98</f>
        <v>175.22740964599291</v>
      </c>
      <c r="V18" s="672">
        <f t="shared" ref="V18" si="65">IFERROR(V55,0)</f>
        <v>32.833333333333357</v>
      </c>
      <c r="W18" s="672">
        <f t="shared" ref="W18" si="66">$FO98</f>
        <v>175.22740964599291</v>
      </c>
      <c r="X18" s="672">
        <f t="shared" ref="X18" si="67">IFERROR(X55,0)</f>
        <v>37.416666666666693</v>
      </c>
      <c r="Y18" s="672">
        <f t="shared" ref="Y18" si="68">$FO98</f>
        <v>175.22740964599291</v>
      </c>
      <c r="Z18" s="672">
        <f t="shared" ref="Z18" si="69">IFERROR(Z55,0)</f>
        <v>42.000000000000028</v>
      </c>
      <c r="AA18" s="672">
        <f t="shared" ref="AA18" si="70">$FO98</f>
        <v>175.22740964599291</v>
      </c>
      <c r="AB18" s="672">
        <f t="shared" ref="AB18" si="71">IFERROR(AB55,0)</f>
        <v>32.583333333333364</v>
      </c>
      <c r="AC18" s="672">
        <f t="shared" ref="AC18" si="72">$FO98</f>
        <v>175.22740964599291</v>
      </c>
      <c r="AD18" s="672">
        <f t="shared" ref="AD18" si="73">IFERROR(AD55,0)</f>
        <v>30.1666666666667</v>
      </c>
      <c r="AE18" s="672">
        <f t="shared" ref="AE18" si="74">$FO98</f>
        <v>175.22740964599291</v>
      </c>
      <c r="AF18" s="672">
        <f t="shared" ref="AF18" si="75">IFERROR(AF55,0)</f>
        <v>34.750000000000036</v>
      </c>
      <c r="AG18" s="672">
        <f t="shared" ref="AG18" si="76">$FO98</f>
        <v>175.22740964599291</v>
      </c>
      <c r="AH18" s="672">
        <f t="shared" ref="AH18" si="77">IFERROR(AH55,0)</f>
        <v>39.333333333333371</v>
      </c>
      <c r="AI18" s="672">
        <f t="shared" ref="AI18" si="78">$FO98</f>
        <v>175.22740964599291</v>
      </c>
      <c r="AJ18" s="672">
        <f t="shared" ref="AJ18" si="79">IFERROR(AJ55,0)</f>
        <v>43.916666666666707</v>
      </c>
      <c r="AK18" s="672">
        <f t="shared" ref="AK18" si="80">$FO98</f>
        <v>175.22740964599291</v>
      </c>
      <c r="AL18" s="672">
        <f t="shared" ref="AL18" si="81">IFERROR(AL55,0)</f>
        <v>34.500000000000043</v>
      </c>
      <c r="AM18" s="672">
        <f t="shared" ref="AM18" si="82">$FO98</f>
        <v>175.22740964599291</v>
      </c>
      <c r="AN18" s="672">
        <f t="shared" ref="AN18" si="83">IFERROR(AN55,0)</f>
        <v>39.083333333333378</v>
      </c>
      <c r="AO18" s="672">
        <f t="shared" ref="AO18" si="84">$FO98</f>
        <v>175.22740964599291</v>
      </c>
      <c r="AP18" s="672">
        <f t="shared" ref="AP18" si="85">IFERROR(AP55,0)</f>
        <v>36.666666666666714</v>
      </c>
      <c r="AQ18" s="672">
        <f t="shared" ref="AQ18" si="86">$FO98</f>
        <v>175.22740964599291</v>
      </c>
      <c r="AR18" s="672">
        <f t="shared" ref="AR18" si="87">IFERROR(AR55,0)</f>
        <v>41.25000000000005</v>
      </c>
      <c r="AS18" s="672">
        <f t="shared" ref="AS18" si="88">$FO98</f>
        <v>175.22740964599291</v>
      </c>
      <c r="AT18" s="672">
        <f t="shared" ref="AT18" si="89">IFERROR(AT55,0)</f>
        <v>31.833333333333385</v>
      </c>
      <c r="AU18" s="672">
        <f t="shared" ref="AU18" si="90">$FO98</f>
        <v>175.22740964599291</v>
      </c>
      <c r="AV18" s="672">
        <f t="shared" ref="AV18" si="91">IFERROR(AV55,0)</f>
        <v>29.416666666666721</v>
      </c>
      <c r="AW18" s="672">
        <f t="shared" ref="AW18" si="92">$FO98</f>
        <v>175.22740964599291</v>
      </c>
      <c r="AX18" s="672">
        <f t="shared" ref="AX18" si="93">IFERROR(AX55,0)</f>
        <v>34.000000000000057</v>
      </c>
      <c r="AY18" s="672">
        <f t="shared" ref="AY18" si="94">$FO98</f>
        <v>175.22740964599291</v>
      </c>
      <c r="AZ18" s="672">
        <f t="shared" ref="AZ18" si="95">IFERROR(AZ55,0)</f>
        <v>38.583333333333393</v>
      </c>
      <c r="BA18" s="672">
        <f t="shared" ref="BA18" si="96">$FO98</f>
        <v>175.22740964599291</v>
      </c>
      <c r="BB18" s="672">
        <f t="shared" ref="BB18" si="97">IFERROR(BB55,0)</f>
        <v>29.166666666666728</v>
      </c>
      <c r="BC18" s="672">
        <f t="shared" ref="BC18" si="98">$FO98</f>
        <v>175.22740964599291</v>
      </c>
      <c r="BD18" s="672">
        <f t="shared" ref="BD18" si="99">IFERROR(BD55,0)</f>
        <v>33.750000000000064</v>
      </c>
      <c r="BE18" s="672">
        <f t="shared" ref="BE18" si="100">$FO98</f>
        <v>175.22740964599291</v>
      </c>
      <c r="BF18" s="672">
        <f t="shared" ref="BF18" si="101">IFERROR(BF55,0)</f>
        <v>31.3333333333334</v>
      </c>
      <c r="BG18" s="672">
        <f t="shared" ref="BG18" si="102">$FO98</f>
        <v>175.22740964599291</v>
      </c>
      <c r="BH18" s="672">
        <f t="shared" ref="BH18" si="103">IFERROR(BH55,0)</f>
        <v>35.916666666666735</v>
      </c>
      <c r="BI18" s="672">
        <f t="shared" ref="BI18" si="104">$FO98</f>
        <v>175.22740964599291</v>
      </c>
      <c r="BJ18" s="672">
        <f t="shared" ref="BJ18" si="105">IFERROR(BJ55,0)</f>
        <v>40.500000000000071</v>
      </c>
      <c r="BK18" s="672">
        <f t="shared" ref="BK18" si="106">$FO98</f>
        <v>175.22740964599291</v>
      </c>
      <c r="BL18" s="672">
        <f t="shared" ref="BL18" si="107">IFERROR(BL55,0)</f>
        <v>31.083333333333407</v>
      </c>
      <c r="BM18" s="672">
        <f t="shared" ref="BM18" si="108">$FO98</f>
        <v>175.22740964599291</v>
      </c>
      <c r="BN18" s="672">
        <f t="shared" ref="BN18" si="109">IFERROR(BN55,0)</f>
        <v>28.666666666666742</v>
      </c>
      <c r="BO18" s="672">
        <f t="shared" ref="BO18" si="110">$FO98</f>
        <v>175.22740964599291</v>
      </c>
      <c r="BP18" s="672">
        <f t="shared" ref="BP18" si="111">IFERROR(BP55,0)</f>
        <v>33.250000000000078</v>
      </c>
      <c r="BQ18" s="672">
        <f t="shared" ref="BQ18" si="112">$FO98</f>
        <v>175.22740964599291</v>
      </c>
      <c r="BR18" s="672">
        <f t="shared" ref="BR18" si="113">IFERROR(BR55,0)</f>
        <v>30.833333333333414</v>
      </c>
      <c r="BS18" s="672">
        <f t="shared" ref="BS18" si="114">$FO98</f>
        <v>175.22740964599291</v>
      </c>
      <c r="BT18" s="672">
        <f t="shared" ref="BT18" si="115">IFERROR(BT55,0)</f>
        <v>28.41666666666675</v>
      </c>
      <c r="BU18" s="672">
        <f t="shared" ref="BU18" si="116">$FO98</f>
        <v>175.22740964599291</v>
      </c>
      <c r="BV18" s="672">
        <f t="shared" ref="BV18" si="117">IFERROR(BV55,0)</f>
        <v>33.000000000000085</v>
      </c>
      <c r="BW18" s="672">
        <f t="shared" ref="BW18" si="118">$FO98</f>
        <v>175.22740964599291</v>
      </c>
      <c r="BX18" s="672">
        <f t="shared" ref="BX18" si="119">IFERROR(BX55,0)</f>
        <v>30.583333333333421</v>
      </c>
      <c r="BY18" s="672">
        <f t="shared" ref="BY18" si="120">$FO98</f>
        <v>175.22740964599291</v>
      </c>
      <c r="BZ18" s="672">
        <f t="shared" ref="BZ18" si="121">IFERROR(BZ55,0)</f>
        <v>35.166666666666757</v>
      </c>
      <c r="CA18" s="672">
        <f t="shared" ref="CA18" si="122">$FO98</f>
        <v>175.22740964599291</v>
      </c>
      <c r="CB18" s="672">
        <f t="shared" ref="CB18" si="123">IFERROR(CB55,0)</f>
        <v>32.750000000000092</v>
      </c>
      <c r="CC18" s="672">
        <f t="shared" ref="CC18" si="124">$FO98</f>
        <v>175.22740964599291</v>
      </c>
      <c r="CD18" s="672">
        <f t="shared" ref="CD18" si="125">IFERROR(CD55,0)</f>
        <v>23.333333333333428</v>
      </c>
      <c r="CE18" s="672">
        <f t="shared" ref="CE18" si="126">$FO98</f>
        <v>175.22740964599291</v>
      </c>
      <c r="CF18" s="672">
        <f t="shared" ref="CF18" si="127">IFERROR(CF55,0)</f>
        <v>27.916666666666764</v>
      </c>
      <c r="CG18" s="672">
        <f t="shared" ref="CG18" si="128">$FO98</f>
        <v>175.22740964599291</v>
      </c>
      <c r="CH18" s="672">
        <f t="shared" ref="CH18" si="129">IFERROR(CH55,0)</f>
        <v>32.500000000000099</v>
      </c>
      <c r="CI18" s="672">
        <f t="shared" ref="CI18" si="130">$FO98</f>
        <v>175.22740964599291</v>
      </c>
      <c r="CJ18" s="672">
        <f t="shared" ref="CJ18" si="131">IFERROR(CJ55,0)</f>
        <v>23.083333333333435</v>
      </c>
      <c r="CK18" s="672">
        <f t="shared" ref="CK18" si="132">$FO98</f>
        <v>175.22740964599291</v>
      </c>
      <c r="CL18" s="672">
        <f t="shared" ref="CL18" si="133">IFERROR(CL55,0)</f>
        <v>27.666666666666771</v>
      </c>
      <c r="CM18" s="672">
        <f t="shared" ref="CM18" si="134">$FO98</f>
        <v>175.22740964599291</v>
      </c>
      <c r="CN18" s="672">
        <f t="shared" ref="CN18" si="135">IFERROR(CN55,0)</f>
        <v>25.250000000000107</v>
      </c>
      <c r="CO18" s="672">
        <f t="shared" ref="CO18" si="136">$FO98</f>
        <v>175.22740964599291</v>
      </c>
      <c r="CP18" s="672">
        <f t="shared" ref="CP18" si="137">IFERROR(CP55,0)</f>
        <v>29.833333333333442</v>
      </c>
      <c r="CQ18" s="672">
        <f t="shared" ref="CQ18" si="138">$FO98</f>
        <v>175.22740964599291</v>
      </c>
      <c r="CR18" s="672">
        <f t="shared" ref="CR18" si="139">IFERROR(CR55,0)</f>
        <v>34.416666666666778</v>
      </c>
      <c r="CS18" s="672">
        <f t="shared" ref="CS18" si="140">$FO98</f>
        <v>175.22740964599291</v>
      </c>
      <c r="CT18" s="672">
        <f t="shared" ref="CT18" si="141">IFERROR(CT55,0)</f>
        <v>39.000000000000114</v>
      </c>
      <c r="CU18" s="672">
        <f t="shared" ref="CU18" si="142">$FO98</f>
        <v>175.22740964599291</v>
      </c>
      <c r="CV18" s="431"/>
      <c r="CW18" s="402"/>
      <c r="CX18" s="435"/>
      <c r="CY18" s="435"/>
      <c r="CZ18" s="435"/>
      <c r="DA18" s="435"/>
      <c r="DB18" s="435"/>
      <c r="DC18" s="435"/>
      <c r="DD18" s="435"/>
      <c r="DE18" s="435"/>
      <c r="DF18" s="435"/>
      <c r="DG18" s="435"/>
      <c r="DH18" s="437"/>
      <c r="DI18" s="435"/>
      <c r="DJ18" s="435"/>
      <c r="DK18" s="435"/>
      <c r="DL18" s="435"/>
      <c r="DM18" s="435"/>
      <c r="DN18" s="435"/>
      <c r="DO18" s="435"/>
      <c r="DP18" s="435"/>
      <c r="DQ18" s="435"/>
      <c r="DR18" s="435"/>
      <c r="DS18" s="435"/>
      <c r="DT18" s="437"/>
      <c r="DU18" s="435"/>
      <c r="DV18" s="435"/>
      <c r="DW18" s="435"/>
      <c r="DX18" s="435"/>
      <c r="DY18" s="435"/>
      <c r="DZ18" s="435"/>
      <c r="EA18" s="435"/>
      <c r="EB18" s="435"/>
      <c r="EC18" s="435">
        <v>450</v>
      </c>
      <c r="ED18" s="435" t="s">
        <v>212</v>
      </c>
      <c r="EE18" s="435"/>
      <c r="EF18" s="437"/>
      <c r="EG18" s="435"/>
      <c r="EH18" s="435"/>
      <c r="EI18" s="435"/>
      <c r="EJ18" s="435"/>
      <c r="EK18" s="435"/>
      <c r="EL18" s="435"/>
      <c r="EM18" s="435"/>
      <c r="EN18" s="435"/>
      <c r="EO18" s="435"/>
      <c r="EP18" s="435"/>
      <c r="EQ18" s="435"/>
      <c r="ER18" s="435"/>
      <c r="ES18" s="435"/>
      <c r="EZ18" s="413"/>
      <c r="FA18" s="413"/>
      <c r="FB18" s="413"/>
      <c r="FC18" s="413"/>
      <c r="FD18" s="413"/>
      <c r="FE18" s="413"/>
      <c r="FF18" s="413"/>
      <c r="FG18" s="413"/>
      <c r="FH18" s="413"/>
      <c r="FI18" s="413"/>
      <c r="FJ18" s="413"/>
      <c r="FK18" s="413"/>
      <c r="FL18" s="413"/>
      <c r="FM18" s="413"/>
      <c r="FN18" s="413"/>
      <c r="FO18" s="413"/>
      <c r="FP18" s="413"/>
      <c r="FQ18" s="413"/>
    </row>
    <row r="19" spans="1:213" s="412" customFormat="1" ht="20.100000000000001" customHeight="1" thickBot="1" x14ac:dyDescent="0.55000000000000004">
      <c r="A19" s="402"/>
      <c r="B19" s="834"/>
      <c r="C19" s="438" t="s">
        <v>220</v>
      </c>
      <c r="D19" s="672">
        <f>$GC97</f>
        <v>48.882015228271484</v>
      </c>
      <c r="E19" s="672">
        <f>$FO99</f>
        <v>175.05529889611606</v>
      </c>
      <c r="F19" s="672">
        <f>$GC98</f>
        <v>52.562507629394531</v>
      </c>
      <c r="G19" s="672">
        <f>$FO99</f>
        <v>175.05529889611606</v>
      </c>
      <c r="H19" s="672">
        <f>$GC99</f>
        <v>48.777297973632812</v>
      </c>
      <c r="I19" s="672">
        <f>$FO101</f>
        <v>174.77650056275203</v>
      </c>
      <c r="J19" s="672">
        <f>$GC100</f>
        <v>43.984935760498047</v>
      </c>
      <c r="K19" s="672">
        <f>$FO103</f>
        <v>173.17197266349271</v>
      </c>
      <c r="L19" s="672">
        <f>$GC101</f>
        <v>44.302879333496094</v>
      </c>
      <c r="M19" s="672">
        <f>$FO105</f>
        <v>100.00485622311062</v>
      </c>
      <c r="N19" s="672">
        <f>$GC102</f>
        <v>45.942798614501953</v>
      </c>
      <c r="O19" s="672">
        <f>$FO107</f>
        <v>99.88161314344363</v>
      </c>
      <c r="P19" s="672">
        <f>$GC103</f>
        <v>47.582717895507813</v>
      </c>
      <c r="Q19" s="672">
        <f>$FO109</f>
        <v>100.75994580750354</v>
      </c>
      <c r="R19" s="672">
        <f>$GC104</f>
        <v>46.513904571533203</v>
      </c>
      <c r="S19" s="672">
        <f>$FO111</f>
        <v>120.06754473716117</v>
      </c>
      <c r="T19" s="672">
        <f>$GC105</f>
        <v>44.520610809326172</v>
      </c>
      <c r="U19" s="672">
        <f>$FO113</f>
        <v>120.2020430601284</v>
      </c>
      <c r="V19" s="672">
        <f>$GC106</f>
        <v>43.298580169677734</v>
      </c>
      <c r="W19" s="672">
        <f>$FO115</f>
        <v>140.13787795652854</v>
      </c>
      <c r="X19" s="672">
        <f>$GC107</f>
        <v>44.557689666748047</v>
      </c>
      <c r="Y19" s="672">
        <f>$FO117</f>
        <v>132.2107915728582</v>
      </c>
      <c r="Z19" s="672">
        <f>$GC108</f>
        <v>45.816799163818359</v>
      </c>
      <c r="AA19" s="672">
        <f>$FO119</f>
        <v>99.82792272913845</v>
      </c>
      <c r="AB19" s="672">
        <f>$GC109</f>
        <v>47.075904846191406</v>
      </c>
      <c r="AC19" s="672">
        <f>$FO121</f>
        <v>112.83319490285028</v>
      </c>
      <c r="AD19" s="672">
        <f>$GC110</f>
        <v>41.938568115234375</v>
      </c>
      <c r="AE19" s="672">
        <f>$FO123</f>
        <v>120.22255650780028</v>
      </c>
      <c r="AF19" s="672">
        <f>$GC111</f>
        <v>41.692806243896484</v>
      </c>
      <c r="AG19" s="672">
        <f>$FO125</f>
        <v>119.82227037390959</v>
      </c>
      <c r="AH19" s="672">
        <f>$GC112</f>
        <v>41.447048187255859</v>
      </c>
      <c r="AI19" s="672">
        <f>$FO127</f>
        <v>137.08634327822514</v>
      </c>
      <c r="AJ19" s="672">
        <f>$GC113</f>
        <v>41.201286315917969</v>
      </c>
      <c r="AK19" s="672">
        <f>$FO129</f>
        <v>145.31010614596954</v>
      </c>
      <c r="AL19" s="672">
        <f>$GC114</f>
        <v>40.955528259277344</v>
      </c>
      <c r="AM19" s="672">
        <f>$FO131</f>
        <v>152.66848553835518</v>
      </c>
      <c r="AN19" s="672">
        <f>$GC115</f>
        <v>40.709766387939453</v>
      </c>
      <c r="AO19" s="672">
        <f>$FO133</f>
        <v>159.739161423318</v>
      </c>
      <c r="AP19" s="672">
        <f>$GC116</f>
        <v>40.464008331298828</v>
      </c>
      <c r="AQ19" s="672">
        <f>$FO135</f>
        <v>159.88843958101921</v>
      </c>
      <c r="AR19" s="672">
        <f>$GC117</f>
        <v>40.218246459960938</v>
      </c>
      <c r="AS19" s="672" t="str">
        <f>$FO137</f>
        <v>-</v>
      </c>
      <c r="AT19" s="672">
        <f>$GC118</f>
        <v>40.053642272949219</v>
      </c>
      <c r="AU19" s="672" t="str">
        <f>$FO139</f>
        <v>-</v>
      </c>
      <c r="AV19" s="672">
        <f>$GC119</f>
        <v>40.532791137695312</v>
      </c>
      <c r="AW19" s="672" t="str">
        <f>$FO141</f>
        <v>-</v>
      </c>
      <c r="AX19" s="672">
        <f>$GC120</f>
        <v>41.011940002441406</v>
      </c>
      <c r="AY19" s="672" t="str">
        <f>$FO143</f>
        <v>-</v>
      </c>
      <c r="AZ19" s="672">
        <f>$GC121</f>
        <v>41.4910888671875</v>
      </c>
      <c r="BA19" s="672">
        <f>$FO145</f>
        <v>0</v>
      </c>
      <c r="BB19" s="672">
        <f>$GC122</f>
        <v>41.970237731933594</v>
      </c>
      <c r="BC19" s="672">
        <f>$FO147</f>
        <v>0</v>
      </c>
      <c r="BD19" s="672">
        <f>$GC123</f>
        <v>42.449386596679688</v>
      </c>
      <c r="BE19" s="672">
        <f>$FO149</f>
        <v>0</v>
      </c>
      <c r="BF19" s="672">
        <f>$GC124</f>
        <v>42.928535461425781</v>
      </c>
      <c r="BG19" s="672">
        <f>$FO151</f>
        <v>0</v>
      </c>
      <c r="BH19" s="672">
        <f>$GC125</f>
        <v>43.407684326171875</v>
      </c>
      <c r="BI19" s="672">
        <f>$FO153</f>
        <v>0</v>
      </c>
      <c r="BJ19" s="672">
        <f>$GC126</f>
        <v>43.886833190917969</v>
      </c>
      <c r="BK19" s="672">
        <f>$FO155</f>
        <v>0</v>
      </c>
      <c r="BL19" s="672">
        <f>$GC127</f>
        <v>43.188892364501953</v>
      </c>
      <c r="BM19" s="672">
        <f>$FO157</f>
        <v>0</v>
      </c>
      <c r="BN19" s="672">
        <f>$GC128</f>
        <v>42.126979827880859</v>
      </c>
      <c r="BO19" s="672">
        <f>$FO159</f>
        <v>0</v>
      </c>
      <c r="BP19" s="672">
        <f>$GC129</f>
        <v>41.065067291259766</v>
      </c>
      <c r="BQ19" s="672">
        <f>$FO161</f>
        <v>0</v>
      </c>
      <c r="BR19" s="672">
        <f>$GC130</f>
        <v>40.003154754638672</v>
      </c>
      <c r="BS19" s="672">
        <f>$FO163</f>
        <v>0</v>
      </c>
      <c r="BT19" s="672">
        <f>$GC131</f>
        <v>38.941242218017578</v>
      </c>
      <c r="BU19" s="672">
        <f>$FO165</f>
        <v>0</v>
      </c>
      <c r="BV19" s="672">
        <f>$GC132</f>
        <v>40.104984283447266</v>
      </c>
      <c r="BW19" s="672">
        <f>$FO167</f>
        <v>0</v>
      </c>
      <c r="BX19" s="672">
        <f>$GC133</f>
        <v>41.867740631103516</v>
      </c>
      <c r="BY19" s="672">
        <f>$FO169</f>
        <v>0</v>
      </c>
      <c r="BZ19" s="672">
        <f>$GC134</f>
        <v>43.630500793457031</v>
      </c>
      <c r="CA19" s="672">
        <f>$FO171</f>
        <v>0</v>
      </c>
      <c r="CB19" s="672">
        <f>$GC135</f>
        <v>41.748195648193359</v>
      </c>
      <c r="CC19" s="672">
        <f>$FO173</f>
        <v>0</v>
      </c>
      <c r="CD19" s="672">
        <f>$GC136</f>
        <v>40</v>
      </c>
      <c r="CE19" s="672">
        <f>$FO175</f>
        <v>0</v>
      </c>
      <c r="CF19" s="672" t="str">
        <f>$GC137</f>
        <v>-</v>
      </c>
      <c r="CG19" s="672">
        <f>$FO177</f>
        <v>0</v>
      </c>
      <c r="CH19" s="672" t="str">
        <f>$GC138</f>
        <v>-</v>
      </c>
      <c r="CI19" s="672">
        <f>$FO179</f>
        <v>0</v>
      </c>
      <c r="CJ19" s="672" t="str">
        <f>$GC139</f>
        <v>-</v>
      </c>
      <c r="CK19" s="672">
        <f>$FO181</f>
        <v>0</v>
      </c>
      <c r="CL19" s="672" t="str">
        <f>$GC140</f>
        <v>-</v>
      </c>
      <c r="CM19" s="672">
        <f>$FO183</f>
        <v>0</v>
      </c>
      <c r="CN19" s="672" t="str">
        <f>$GC141</f>
        <v>-</v>
      </c>
      <c r="CO19" s="672">
        <f>$FO185</f>
        <v>0</v>
      </c>
      <c r="CP19" s="672" t="str">
        <f>$GC142</f>
        <v>-</v>
      </c>
      <c r="CQ19" s="672">
        <f>$FO187</f>
        <v>0</v>
      </c>
      <c r="CR19" s="672" t="str">
        <f>$GC143</f>
        <v>-</v>
      </c>
      <c r="CS19" s="672">
        <f>$FO189</f>
        <v>0</v>
      </c>
      <c r="CT19" s="672" t="str">
        <f>$GC144</f>
        <v>-</v>
      </c>
      <c r="CU19" s="672">
        <f>$FO191</f>
        <v>0</v>
      </c>
      <c r="CV19" s="431"/>
      <c r="CW19" s="402"/>
      <c r="CX19" s="439"/>
      <c r="CY19" s="439"/>
      <c r="CZ19" s="439"/>
      <c r="DA19" s="439"/>
      <c r="DB19" s="439"/>
      <c r="DC19" s="439"/>
      <c r="DD19" s="439"/>
      <c r="DE19" s="439"/>
      <c r="DF19" s="439"/>
      <c r="DG19" s="439"/>
      <c r="DH19" s="439"/>
      <c r="DI19" s="439"/>
      <c r="DJ19" s="439"/>
      <c r="DK19" s="439"/>
      <c r="DL19" s="439"/>
      <c r="DM19" s="439"/>
      <c r="DN19" s="439"/>
      <c r="DO19" s="439"/>
      <c r="DP19" s="439"/>
      <c r="DQ19" s="439"/>
      <c r="DR19" s="439"/>
      <c r="DS19" s="439"/>
      <c r="DT19" s="439"/>
      <c r="DU19" s="439"/>
      <c r="DV19" s="439"/>
      <c r="DW19" s="439"/>
      <c r="DX19" s="439"/>
      <c r="DY19" s="439"/>
      <c r="DZ19" s="439"/>
      <c r="EA19" s="439"/>
      <c r="EB19" s="439"/>
      <c r="EC19" s="439">
        <v>425</v>
      </c>
      <c r="ED19" s="439" t="s">
        <v>213</v>
      </c>
      <c r="EE19" s="439"/>
      <c r="EF19" s="439"/>
      <c r="EG19" s="439"/>
      <c r="EH19" s="439"/>
      <c r="EI19" s="439"/>
      <c r="EJ19" s="439"/>
      <c r="EK19" s="439"/>
      <c r="EL19" s="439"/>
      <c r="EM19" s="439"/>
      <c r="EN19" s="439"/>
      <c r="EO19" s="439"/>
      <c r="EP19" s="439"/>
      <c r="EQ19" s="439"/>
      <c r="ER19" s="439"/>
      <c r="ES19" s="439"/>
      <c r="EZ19" s="413"/>
      <c r="FA19" s="413"/>
      <c r="FB19" s="413"/>
      <c r="FC19" s="413"/>
      <c r="FD19" s="413"/>
      <c r="FE19" s="413"/>
      <c r="FF19" s="413"/>
      <c r="FG19" s="413"/>
      <c r="FH19" s="413"/>
      <c r="FI19" s="413"/>
      <c r="FJ19" s="413"/>
      <c r="FK19" s="413"/>
      <c r="FL19" s="413"/>
      <c r="FM19" s="413"/>
      <c r="FN19" s="413"/>
      <c r="FO19" s="413"/>
      <c r="FP19" s="413"/>
      <c r="FQ19" s="413"/>
    </row>
    <row r="20" spans="1:213" s="412" customFormat="1" ht="30" customHeight="1" x14ac:dyDescent="0.5">
      <c r="A20" s="402"/>
      <c r="B20" s="826" t="s">
        <v>78</v>
      </c>
      <c r="C20" s="440" t="s">
        <v>106</v>
      </c>
      <c r="D20" s="441">
        <f>D38</f>
        <v>0</v>
      </c>
      <c r="E20" s="442">
        <f t="shared" ref="E20:BP20" si="143">E38</f>
        <v>0</v>
      </c>
      <c r="F20" s="442" t="str">
        <f t="shared" si="143"/>
        <v>s</v>
      </c>
      <c r="G20" s="442" t="str">
        <f t="shared" si="143"/>
        <v>s</v>
      </c>
      <c r="H20" s="442" t="str">
        <f t="shared" si="143"/>
        <v>s</v>
      </c>
      <c r="I20" s="442" t="str">
        <f t="shared" si="143"/>
        <v>s</v>
      </c>
      <c r="J20" s="442">
        <f t="shared" si="143"/>
        <v>0</v>
      </c>
      <c r="K20" s="442" t="str">
        <f t="shared" si="143"/>
        <v>s</v>
      </c>
      <c r="L20" s="442" t="str">
        <f t="shared" si="143"/>
        <v>s</v>
      </c>
      <c r="M20" s="442" t="str">
        <f t="shared" si="143"/>
        <v>s</v>
      </c>
      <c r="N20" s="442">
        <f t="shared" si="143"/>
        <v>0</v>
      </c>
      <c r="O20" s="442" t="str">
        <f t="shared" si="143"/>
        <v>c</v>
      </c>
      <c r="P20" s="442" t="str">
        <f t="shared" si="143"/>
        <v>c</v>
      </c>
      <c r="Q20" s="442" t="str">
        <f t="shared" si="143"/>
        <v>c</v>
      </c>
      <c r="R20" s="442" t="str">
        <f t="shared" si="143"/>
        <v>c</v>
      </c>
      <c r="S20" s="442" t="str">
        <f t="shared" si="143"/>
        <v>c</v>
      </c>
      <c r="T20" s="442" t="str">
        <f t="shared" si="143"/>
        <v>c</v>
      </c>
      <c r="U20" s="442" t="str">
        <f t="shared" si="143"/>
        <v>c</v>
      </c>
      <c r="V20" s="442" t="str">
        <f t="shared" si="143"/>
        <v>c</v>
      </c>
      <c r="W20" s="442" t="str">
        <f t="shared" si="143"/>
        <v>c</v>
      </c>
      <c r="X20" s="442" t="str">
        <f t="shared" si="143"/>
        <v>c</v>
      </c>
      <c r="Y20" s="442" t="str">
        <f t="shared" si="143"/>
        <v>c</v>
      </c>
      <c r="Z20" s="442" t="str">
        <f t="shared" si="143"/>
        <v>c</v>
      </c>
      <c r="AA20" s="442" t="str">
        <f t="shared" si="143"/>
        <v>c</v>
      </c>
      <c r="AB20" s="442" t="str">
        <f t="shared" si="143"/>
        <v>c</v>
      </c>
      <c r="AC20" s="442" t="str">
        <f t="shared" si="143"/>
        <v>c</v>
      </c>
      <c r="AD20" s="442" t="str">
        <f t="shared" si="143"/>
        <v>c</v>
      </c>
      <c r="AE20" s="442" t="str">
        <f t="shared" si="143"/>
        <v>c</v>
      </c>
      <c r="AF20" s="442" t="str">
        <f t="shared" si="143"/>
        <v>c</v>
      </c>
      <c r="AG20" s="442">
        <f t="shared" si="143"/>
        <v>0</v>
      </c>
      <c r="AH20" s="442">
        <f t="shared" si="143"/>
        <v>0</v>
      </c>
      <c r="AI20" s="442">
        <f t="shared" si="143"/>
        <v>0</v>
      </c>
      <c r="AJ20" s="442">
        <f t="shared" si="143"/>
        <v>0</v>
      </c>
      <c r="AK20" s="442">
        <f t="shared" si="143"/>
        <v>0</v>
      </c>
      <c r="AL20" s="442">
        <f t="shared" si="143"/>
        <v>0</v>
      </c>
      <c r="AM20" s="442">
        <f t="shared" si="143"/>
        <v>0</v>
      </c>
      <c r="AN20" s="442">
        <f t="shared" si="143"/>
        <v>0</v>
      </c>
      <c r="AO20" s="442">
        <f t="shared" si="143"/>
        <v>0</v>
      </c>
      <c r="AP20" s="442">
        <f t="shared" si="143"/>
        <v>0</v>
      </c>
      <c r="AQ20" s="442">
        <f t="shared" si="143"/>
        <v>0</v>
      </c>
      <c r="AR20" s="442">
        <f t="shared" si="143"/>
        <v>0</v>
      </c>
      <c r="AS20" s="442">
        <f t="shared" si="143"/>
        <v>0</v>
      </c>
      <c r="AT20" s="442">
        <f t="shared" si="143"/>
        <v>0</v>
      </c>
      <c r="AU20" s="442">
        <f t="shared" si="143"/>
        <v>0</v>
      </c>
      <c r="AV20" s="442">
        <f t="shared" si="143"/>
        <v>0</v>
      </c>
      <c r="AW20" s="442">
        <f t="shared" si="143"/>
        <v>0</v>
      </c>
      <c r="AX20" s="442">
        <f t="shared" si="143"/>
        <v>0</v>
      </c>
      <c r="AY20" s="442" t="str">
        <f t="shared" si="143"/>
        <v>s</v>
      </c>
      <c r="AZ20" s="442" t="str">
        <f t="shared" si="143"/>
        <v>s</v>
      </c>
      <c r="BA20" s="442" t="str">
        <f t="shared" si="143"/>
        <v>s</v>
      </c>
      <c r="BB20" s="442" t="str">
        <f t="shared" si="143"/>
        <v>s</v>
      </c>
      <c r="BC20" s="442">
        <f t="shared" si="143"/>
        <v>0</v>
      </c>
      <c r="BD20" s="442">
        <f t="shared" si="143"/>
        <v>0</v>
      </c>
      <c r="BE20" s="442" t="str">
        <f t="shared" si="143"/>
        <v>s</v>
      </c>
      <c r="BF20" s="442" t="str">
        <f t="shared" si="143"/>
        <v>s</v>
      </c>
      <c r="BG20" s="442" t="str">
        <f t="shared" si="143"/>
        <v>s</v>
      </c>
      <c r="BH20" s="442" t="str">
        <f t="shared" si="143"/>
        <v>s</v>
      </c>
      <c r="BI20" s="442">
        <f t="shared" si="143"/>
        <v>0</v>
      </c>
      <c r="BJ20" s="442" t="str">
        <f t="shared" si="143"/>
        <v>s</v>
      </c>
      <c r="BK20" s="442" t="str">
        <f t="shared" si="143"/>
        <v>s</v>
      </c>
      <c r="BL20" s="442" t="str">
        <f t="shared" si="143"/>
        <v>s</v>
      </c>
      <c r="BM20" s="442">
        <f t="shared" si="143"/>
        <v>0</v>
      </c>
      <c r="BN20" s="442" t="str">
        <f t="shared" si="143"/>
        <v>c</v>
      </c>
      <c r="BO20" s="442" t="str">
        <f t="shared" si="143"/>
        <v>c</v>
      </c>
      <c r="BP20" s="442" t="str">
        <f t="shared" si="143"/>
        <v>c</v>
      </c>
      <c r="BQ20" s="442" t="str">
        <f t="shared" ref="BQ20:CU20" si="144">BQ38</f>
        <v>c</v>
      </c>
      <c r="BR20" s="442" t="str">
        <f t="shared" si="144"/>
        <v>c</v>
      </c>
      <c r="BS20" s="442" t="str">
        <f t="shared" si="144"/>
        <v>c</v>
      </c>
      <c r="BT20" s="442" t="str">
        <f t="shared" si="144"/>
        <v>c</v>
      </c>
      <c r="BU20" s="442" t="str">
        <f t="shared" si="144"/>
        <v>c</v>
      </c>
      <c r="BV20" s="442" t="str">
        <f t="shared" si="144"/>
        <v>c</v>
      </c>
      <c r="BW20" s="442" t="str">
        <f t="shared" si="144"/>
        <v>c</v>
      </c>
      <c r="BX20" s="442" t="str">
        <f t="shared" si="144"/>
        <v>c</v>
      </c>
      <c r="BY20" s="442" t="str">
        <f t="shared" si="144"/>
        <v>c</v>
      </c>
      <c r="BZ20" s="442" t="str">
        <f t="shared" si="144"/>
        <v>c</v>
      </c>
      <c r="CA20" s="442" t="str">
        <f t="shared" si="144"/>
        <v>c</v>
      </c>
      <c r="CB20" s="442" t="str">
        <f t="shared" si="144"/>
        <v>c</v>
      </c>
      <c r="CC20" s="442" t="str">
        <f t="shared" si="144"/>
        <v>c</v>
      </c>
      <c r="CD20" s="442">
        <f t="shared" si="144"/>
        <v>0</v>
      </c>
      <c r="CE20" s="442">
        <f t="shared" si="144"/>
        <v>0</v>
      </c>
      <c r="CF20" s="442">
        <f t="shared" si="144"/>
        <v>0</v>
      </c>
      <c r="CG20" s="442">
        <f t="shared" si="144"/>
        <v>0</v>
      </c>
      <c r="CH20" s="442">
        <f t="shared" si="144"/>
        <v>0</v>
      </c>
      <c r="CI20" s="442">
        <f t="shared" si="144"/>
        <v>0</v>
      </c>
      <c r="CJ20" s="442">
        <f t="shared" si="144"/>
        <v>0</v>
      </c>
      <c r="CK20" s="442">
        <f t="shared" si="144"/>
        <v>0</v>
      </c>
      <c r="CL20" s="442">
        <f t="shared" si="144"/>
        <v>0</v>
      </c>
      <c r="CM20" s="442">
        <f t="shared" si="144"/>
        <v>0</v>
      </c>
      <c r="CN20" s="442">
        <f t="shared" si="144"/>
        <v>0</v>
      </c>
      <c r="CO20" s="442">
        <f t="shared" si="144"/>
        <v>0</v>
      </c>
      <c r="CP20" s="442">
        <f t="shared" si="144"/>
        <v>0</v>
      </c>
      <c r="CQ20" s="442">
        <f t="shared" si="144"/>
        <v>0</v>
      </c>
      <c r="CR20" s="442">
        <f t="shared" si="144"/>
        <v>0</v>
      </c>
      <c r="CS20" s="442">
        <f t="shared" si="144"/>
        <v>0</v>
      </c>
      <c r="CT20" s="442">
        <f t="shared" si="144"/>
        <v>0</v>
      </c>
      <c r="CU20" s="443">
        <f t="shared" si="144"/>
        <v>0</v>
      </c>
      <c r="CV20" s="444">
        <f>COUNTIF(D20:CU20,"c")</f>
        <v>34</v>
      </c>
      <c r="CW20" s="402"/>
      <c r="CX20" s="439"/>
      <c r="CY20" s="439"/>
      <c r="CZ20" s="439"/>
      <c r="DA20" s="439"/>
      <c r="DB20" s="439"/>
      <c r="DC20" s="439"/>
      <c r="DD20" s="439"/>
      <c r="DE20" s="439"/>
      <c r="DF20" s="439"/>
      <c r="DG20" s="439"/>
      <c r="DH20" s="439"/>
      <c r="DI20" s="439"/>
      <c r="DJ20" s="439"/>
      <c r="DK20" s="439"/>
      <c r="DL20" s="439"/>
      <c r="DM20" s="439"/>
      <c r="DN20" s="439"/>
      <c r="DO20" s="439"/>
      <c r="DP20" s="439"/>
      <c r="DQ20" s="439"/>
      <c r="DR20" s="439"/>
      <c r="DS20" s="439"/>
      <c r="DT20" s="439"/>
      <c r="DU20" s="439"/>
      <c r="DV20" s="439"/>
      <c r="DW20" s="439"/>
      <c r="DX20" s="439"/>
      <c r="DY20" s="439"/>
      <c r="DZ20" s="439"/>
      <c r="EA20" s="439"/>
      <c r="EB20" s="439"/>
      <c r="EC20" s="439"/>
      <c r="ED20" s="439"/>
      <c r="EE20" s="439"/>
      <c r="EF20" s="439"/>
      <c r="EG20" s="439"/>
      <c r="EH20" s="439"/>
      <c r="EI20" s="439"/>
      <c r="EJ20" s="439"/>
      <c r="EK20" s="439"/>
      <c r="EL20" s="439"/>
      <c r="EM20" s="439"/>
      <c r="EN20" s="439"/>
      <c r="EO20" s="439"/>
      <c r="EP20" s="439"/>
      <c r="EQ20" s="439"/>
      <c r="ER20" s="439"/>
      <c r="ES20" s="439"/>
      <c r="EZ20" s="413"/>
      <c r="FA20" s="413"/>
      <c r="FB20" s="413"/>
      <c r="FC20" s="413"/>
      <c r="FD20" s="413"/>
      <c r="FE20" s="413"/>
      <c r="FF20" s="413"/>
      <c r="FG20" s="413"/>
      <c r="FH20" s="413"/>
      <c r="FI20" s="413"/>
      <c r="FJ20" s="413"/>
      <c r="FK20" s="413"/>
      <c r="FL20" s="413"/>
      <c r="FM20" s="413"/>
      <c r="FN20" s="413"/>
      <c r="FO20" s="413"/>
      <c r="FP20" s="413"/>
      <c r="FQ20" s="413"/>
    </row>
    <row r="21" spans="1:213" s="412" customFormat="1" ht="45" customHeight="1" x14ac:dyDescent="0.5">
      <c r="A21" s="402"/>
      <c r="B21" s="827"/>
      <c r="C21" s="445" t="s">
        <v>107</v>
      </c>
      <c r="D21" s="446"/>
      <c r="E21" s="447"/>
      <c r="F21" s="447"/>
      <c r="G21" s="447"/>
      <c r="H21" s="447"/>
      <c r="I21" s="447"/>
      <c r="J21" s="447"/>
      <c r="K21" s="447"/>
      <c r="L21" s="447"/>
      <c r="M21" s="447"/>
      <c r="N21" s="447"/>
      <c r="O21" s="447"/>
      <c r="P21" s="447"/>
      <c r="Q21" s="447"/>
      <c r="R21" s="447"/>
      <c r="S21" s="447"/>
      <c r="T21" s="447"/>
      <c r="U21" s="447"/>
      <c r="V21" s="447"/>
      <c r="W21" s="447"/>
      <c r="X21" s="447"/>
      <c r="Y21" s="447"/>
      <c r="Z21" s="447"/>
      <c r="AA21" s="447"/>
      <c r="AB21" s="447"/>
      <c r="AC21" s="447"/>
      <c r="AD21" s="447"/>
      <c r="AE21" s="447"/>
      <c r="AF21" s="447"/>
      <c r="AG21" s="447"/>
      <c r="AH21" s="447"/>
      <c r="AI21" s="447"/>
      <c r="AJ21" s="447"/>
      <c r="AK21" s="447"/>
      <c r="AL21" s="447"/>
      <c r="AM21" s="447"/>
      <c r="AN21" s="447"/>
      <c r="AO21" s="447"/>
      <c r="AP21" s="447"/>
      <c r="AQ21" s="447"/>
      <c r="AR21" s="447"/>
      <c r="AS21" s="447"/>
      <c r="AT21" s="447"/>
      <c r="AU21" s="447"/>
      <c r="AV21" s="447"/>
      <c r="AW21" s="447"/>
      <c r="AX21" s="447"/>
      <c r="AY21" s="447"/>
      <c r="AZ21" s="447"/>
      <c r="BA21" s="447"/>
      <c r="BB21" s="447"/>
      <c r="BC21" s="447"/>
      <c r="BD21" s="447"/>
      <c r="BE21" s="447"/>
      <c r="BF21" s="447"/>
      <c r="BG21" s="447"/>
      <c r="BH21" s="447"/>
      <c r="BI21" s="447"/>
      <c r="BJ21" s="447"/>
      <c r="BK21" s="447"/>
      <c r="BL21" s="447"/>
      <c r="BM21" s="447"/>
      <c r="BN21" s="447"/>
      <c r="BO21" s="447"/>
      <c r="BP21" s="447"/>
      <c r="BQ21" s="447"/>
      <c r="BR21" s="447"/>
      <c r="BS21" s="447"/>
      <c r="BT21" s="447"/>
      <c r="BU21" s="447"/>
      <c r="BV21" s="447"/>
      <c r="BW21" s="447"/>
      <c r="BX21" s="447"/>
      <c r="BY21" s="447"/>
      <c r="BZ21" s="447"/>
      <c r="CA21" s="447"/>
      <c r="CB21" s="447"/>
      <c r="CC21" s="447"/>
      <c r="CD21" s="447"/>
      <c r="CE21" s="447"/>
      <c r="CF21" s="447"/>
      <c r="CG21" s="447"/>
      <c r="CH21" s="447"/>
      <c r="CI21" s="447"/>
      <c r="CJ21" s="447"/>
      <c r="CK21" s="447"/>
      <c r="CL21" s="447"/>
      <c r="CM21" s="447"/>
      <c r="CN21" s="447"/>
      <c r="CO21" s="447"/>
      <c r="CP21" s="447"/>
      <c r="CQ21" s="447"/>
      <c r="CR21" s="447"/>
      <c r="CS21" s="447"/>
      <c r="CT21" s="447"/>
      <c r="CU21" s="448"/>
      <c r="CV21" s="444"/>
      <c r="CW21" s="402"/>
      <c r="CX21" s="439"/>
      <c r="CY21" s="439"/>
      <c r="CZ21" s="439"/>
      <c r="DA21" s="439"/>
      <c r="DB21" s="439"/>
      <c r="DC21" s="439"/>
      <c r="DD21" s="439"/>
      <c r="DE21" s="439"/>
      <c r="DF21" s="439"/>
      <c r="DG21" s="439"/>
      <c r="DH21" s="439"/>
      <c r="DI21" s="439"/>
      <c r="DJ21" s="439"/>
      <c r="DK21" s="439"/>
      <c r="DL21" s="439"/>
      <c r="DM21" s="439"/>
      <c r="DN21" s="439"/>
      <c r="DO21" s="439"/>
      <c r="DP21" s="439"/>
      <c r="DQ21" s="439"/>
      <c r="DR21" s="439"/>
      <c r="DS21" s="439"/>
      <c r="DT21" s="439"/>
      <c r="DU21" s="439"/>
      <c r="DV21" s="439"/>
      <c r="DW21" s="439"/>
      <c r="DX21" s="439"/>
      <c r="DY21" s="439"/>
      <c r="DZ21" s="439"/>
      <c r="EA21" s="439"/>
      <c r="EB21" s="439"/>
      <c r="EC21" s="439"/>
      <c r="ED21" s="439"/>
      <c r="EE21" s="439"/>
      <c r="EF21" s="439"/>
      <c r="EG21" s="439"/>
      <c r="EH21" s="439"/>
      <c r="EI21" s="439"/>
      <c r="EJ21" s="439"/>
      <c r="EK21" s="439"/>
      <c r="EL21" s="439"/>
      <c r="EM21" s="439"/>
      <c r="EN21" s="439"/>
      <c r="EO21" s="439"/>
      <c r="EP21" s="439"/>
      <c r="EQ21" s="439"/>
      <c r="ER21" s="439"/>
      <c r="ES21" s="439"/>
      <c r="EZ21" s="413"/>
      <c r="FA21" s="413"/>
      <c r="FB21" s="413"/>
      <c r="FC21" s="413"/>
      <c r="FD21" s="413"/>
      <c r="FE21" s="413"/>
      <c r="FF21" s="413"/>
      <c r="FG21" s="413"/>
      <c r="FH21" s="413"/>
      <c r="FI21" s="413"/>
      <c r="FJ21" s="413"/>
      <c r="FK21" s="413"/>
      <c r="FL21" s="413"/>
      <c r="FM21" s="413"/>
      <c r="FN21" s="413"/>
      <c r="FO21" s="413"/>
      <c r="FP21" s="413"/>
      <c r="FQ21" s="413"/>
    </row>
    <row r="22" spans="1:213" s="412" customFormat="1" ht="30" customHeight="1" x14ac:dyDescent="0.5">
      <c r="A22" s="402"/>
      <c r="B22" s="827" t="s">
        <v>79</v>
      </c>
      <c r="C22" s="449" t="s">
        <v>106</v>
      </c>
      <c r="D22" s="446">
        <f>D39</f>
        <v>0</v>
      </c>
      <c r="E22" s="447">
        <f t="shared" ref="E22:BP22" si="145">E39</f>
        <v>0</v>
      </c>
      <c r="F22" s="447">
        <f t="shared" si="145"/>
        <v>0</v>
      </c>
      <c r="G22" s="447">
        <f t="shared" si="145"/>
        <v>0</v>
      </c>
      <c r="H22" s="447">
        <f t="shared" si="145"/>
        <v>0</v>
      </c>
      <c r="I22" s="447">
        <f t="shared" si="145"/>
        <v>0</v>
      </c>
      <c r="J22" s="447">
        <f t="shared" si="145"/>
        <v>0</v>
      </c>
      <c r="K22" s="447">
        <f t="shared" si="145"/>
        <v>0</v>
      </c>
      <c r="L22" s="447">
        <f t="shared" si="145"/>
        <v>0</v>
      </c>
      <c r="M22" s="447">
        <f t="shared" si="145"/>
        <v>0</v>
      </c>
      <c r="N22" s="447">
        <f t="shared" si="145"/>
        <v>0</v>
      </c>
      <c r="O22" s="447">
        <f t="shared" si="145"/>
        <v>0</v>
      </c>
      <c r="P22" s="447">
        <f t="shared" si="145"/>
        <v>0</v>
      </c>
      <c r="Q22" s="447">
        <f t="shared" si="145"/>
        <v>0</v>
      </c>
      <c r="R22" s="447">
        <f t="shared" si="145"/>
        <v>0</v>
      </c>
      <c r="S22" s="447">
        <f t="shared" si="145"/>
        <v>0</v>
      </c>
      <c r="T22" s="447">
        <f t="shared" si="145"/>
        <v>0</v>
      </c>
      <c r="U22" s="447">
        <f t="shared" si="145"/>
        <v>0</v>
      </c>
      <c r="V22" s="447">
        <f t="shared" si="145"/>
        <v>0</v>
      </c>
      <c r="W22" s="447">
        <f t="shared" si="145"/>
        <v>0</v>
      </c>
      <c r="X22" s="447">
        <f t="shared" si="145"/>
        <v>0</v>
      </c>
      <c r="Y22" s="447">
        <f t="shared" si="145"/>
        <v>0</v>
      </c>
      <c r="Z22" s="447">
        <f t="shared" si="145"/>
        <v>0</v>
      </c>
      <c r="AA22" s="447">
        <f t="shared" si="145"/>
        <v>0</v>
      </c>
      <c r="AB22" s="447">
        <f t="shared" si="145"/>
        <v>0</v>
      </c>
      <c r="AC22" s="447">
        <f t="shared" si="145"/>
        <v>0</v>
      </c>
      <c r="AD22" s="447">
        <f t="shared" si="145"/>
        <v>0</v>
      </c>
      <c r="AE22" s="447">
        <f t="shared" si="145"/>
        <v>0</v>
      </c>
      <c r="AF22" s="447">
        <f t="shared" si="145"/>
        <v>0</v>
      </c>
      <c r="AG22" s="447">
        <f t="shared" si="145"/>
        <v>0</v>
      </c>
      <c r="AH22" s="447">
        <f t="shared" si="145"/>
        <v>0</v>
      </c>
      <c r="AI22" s="447">
        <f t="shared" si="145"/>
        <v>0</v>
      </c>
      <c r="AJ22" s="447">
        <f t="shared" si="145"/>
        <v>0</v>
      </c>
      <c r="AK22" s="447">
        <f t="shared" si="145"/>
        <v>0</v>
      </c>
      <c r="AL22" s="447">
        <f t="shared" si="145"/>
        <v>0</v>
      </c>
      <c r="AM22" s="447">
        <f t="shared" si="145"/>
        <v>0</v>
      </c>
      <c r="AN22" s="447">
        <f t="shared" si="145"/>
        <v>0</v>
      </c>
      <c r="AO22" s="447">
        <f t="shared" si="145"/>
        <v>0</v>
      </c>
      <c r="AP22" s="447">
        <f t="shared" si="145"/>
        <v>0</v>
      </c>
      <c r="AQ22" s="447">
        <f t="shared" si="145"/>
        <v>0</v>
      </c>
      <c r="AR22" s="447">
        <f t="shared" si="145"/>
        <v>0</v>
      </c>
      <c r="AS22" s="447">
        <f t="shared" si="145"/>
        <v>0</v>
      </c>
      <c r="AT22" s="447">
        <f t="shared" si="145"/>
        <v>0</v>
      </c>
      <c r="AU22" s="447">
        <f t="shared" si="145"/>
        <v>0</v>
      </c>
      <c r="AV22" s="447">
        <f t="shared" si="145"/>
        <v>0</v>
      </c>
      <c r="AW22" s="447">
        <f t="shared" si="145"/>
        <v>0</v>
      </c>
      <c r="AX22" s="447">
        <f t="shared" si="145"/>
        <v>0</v>
      </c>
      <c r="AY22" s="447">
        <f t="shared" si="145"/>
        <v>0</v>
      </c>
      <c r="AZ22" s="447">
        <f t="shared" si="145"/>
        <v>0</v>
      </c>
      <c r="BA22" s="447">
        <f t="shared" si="145"/>
        <v>0</v>
      </c>
      <c r="BB22" s="447">
        <f t="shared" si="145"/>
        <v>0</v>
      </c>
      <c r="BC22" s="447">
        <f t="shared" si="145"/>
        <v>0</v>
      </c>
      <c r="BD22" s="447">
        <f t="shared" si="145"/>
        <v>0</v>
      </c>
      <c r="BE22" s="447">
        <f t="shared" si="145"/>
        <v>0</v>
      </c>
      <c r="BF22" s="447">
        <f t="shared" si="145"/>
        <v>0</v>
      </c>
      <c r="BG22" s="447">
        <f t="shared" si="145"/>
        <v>0</v>
      </c>
      <c r="BH22" s="447">
        <f t="shared" si="145"/>
        <v>0</v>
      </c>
      <c r="BI22" s="447">
        <f t="shared" si="145"/>
        <v>0</v>
      </c>
      <c r="BJ22" s="447">
        <f t="shared" si="145"/>
        <v>0</v>
      </c>
      <c r="BK22" s="447">
        <f t="shared" si="145"/>
        <v>0</v>
      </c>
      <c r="BL22" s="447">
        <f t="shared" si="145"/>
        <v>0</v>
      </c>
      <c r="BM22" s="447">
        <f t="shared" si="145"/>
        <v>0</v>
      </c>
      <c r="BN22" s="447">
        <f t="shared" si="145"/>
        <v>0</v>
      </c>
      <c r="BO22" s="447">
        <f t="shared" si="145"/>
        <v>0</v>
      </c>
      <c r="BP22" s="447">
        <f t="shared" si="145"/>
        <v>0</v>
      </c>
      <c r="BQ22" s="447">
        <f t="shared" ref="BQ22:CU22" si="146">BQ39</f>
        <v>0</v>
      </c>
      <c r="BR22" s="447">
        <f t="shared" si="146"/>
        <v>0</v>
      </c>
      <c r="BS22" s="447">
        <f t="shared" si="146"/>
        <v>0</v>
      </c>
      <c r="BT22" s="447">
        <f t="shared" si="146"/>
        <v>0</v>
      </c>
      <c r="BU22" s="447">
        <f t="shared" si="146"/>
        <v>0</v>
      </c>
      <c r="BV22" s="447">
        <f t="shared" si="146"/>
        <v>0</v>
      </c>
      <c r="BW22" s="447">
        <f t="shared" si="146"/>
        <v>0</v>
      </c>
      <c r="BX22" s="447">
        <f t="shared" si="146"/>
        <v>0</v>
      </c>
      <c r="BY22" s="447">
        <f t="shared" si="146"/>
        <v>0</v>
      </c>
      <c r="BZ22" s="447">
        <f t="shared" si="146"/>
        <v>0</v>
      </c>
      <c r="CA22" s="447">
        <f t="shared" si="146"/>
        <v>0</v>
      </c>
      <c r="CB22" s="447">
        <f t="shared" si="146"/>
        <v>0</v>
      </c>
      <c r="CC22" s="447">
        <f t="shared" si="146"/>
        <v>0</v>
      </c>
      <c r="CD22" s="447">
        <f t="shared" si="146"/>
        <v>0</v>
      </c>
      <c r="CE22" s="447">
        <f t="shared" si="146"/>
        <v>0</v>
      </c>
      <c r="CF22" s="447">
        <f t="shared" si="146"/>
        <v>0</v>
      </c>
      <c r="CG22" s="447">
        <f t="shared" si="146"/>
        <v>0</v>
      </c>
      <c r="CH22" s="447">
        <f t="shared" si="146"/>
        <v>0</v>
      </c>
      <c r="CI22" s="447">
        <f t="shared" si="146"/>
        <v>0</v>
      </c>
      <c r="CJ22" s="447">
        <f t="shared" si="146"/>
        <v>0</v>
      </c>
      <c r="CK22" s="447">
        <f t="shared" si="146"/>
        <v>0</v>
      </c>
      <c r="CL22" s="447">
        <f t="shared" si="146"/>
        <v>0</v>
      </c>
      <c r="CM22" s="447">
        <f t="shared" si="146"/>
        <v>0</v>
      </c>
      <c r="CN22" s="447">
        <f t="shared" si="146"/>
        <v>0</v>
      </c>
      <c r="CO22" s="447">
        <f t="shared" si="146"/>
        <v>0</v>
      </c>
      <c r="CP22" s="447">
        <f t="shared" si="146"/>
        <v>0</v>
      </c>
      <c r="CQ22" s="447">
        <f t="shared" si="146"/>
        <v>0</v>
      </c>
      <c r="CR22" s="447">
        <f t="shared" si="146"/>
        <v>0</v>
      </c>
      <c r="CS22" s="447">
        <f t="shared" si="146"/>
        <v>0</v>
      </c>
      <c r="CT22" s="447">
        <f t="shared" si="146"/>
        <v>0</v>
      </c>
      <c r="CU22" s="448">
        <f t="shared" si="146"/>
        <v>0</v>
      </c>
      <c r="CV22" s="444">
        <f>COUNTIF(D22:CU22,"c")</f>
        <v>0</v>
      </c>
      <c r="CW22" s="402"/>
      <c r="CX22" s="410"/>
      <c r="CY22" s="410"/>
      <c r="CZ22" s="410"/>
      <c r="DA22" s="410"/>
      <c r="DB22" s="410"/>
      <c r="DC22" s="410"/>
      <c r="DD22" s="410"/>
      <c r="DE22" s="410"/>
      <c r="DF22" s="410"/>
      <c r="DG22" s="410"/>
      <c r="DH22" s="435"/>
      <c r="DI22" s="410"/>
      <c r="DJ22" s="410"/>
      <c r="DK22" s="410"/>
      <c r="DL22" s="410"/>
      <c r="DM22" s="410"/>
      <c r="DN22" s="410"/>
      <c r="DO22" s="410"/>
      <c r="DP22" s="410"/>
      <c r="DQ22" s="410"/>
      <c r="DR22" s="410"/>
      <c r="DS22" s="410"/>
      <c r="DT22" s="435"/>
      <c r="DU22" s="435"/>
      <c r="DV22" s="435"/>
      <c r="DW22" s="435"/>
      <c r="DX22" s="435"/>
      <c r="DY22" s="435"/>
      <c r="DZ22" s="435"/>
      <c r="EA22" s="435"/>
      <c r="EB22" s="435"/>
      <c r="EC22" s="435"/>
      <c r="ED22" s="435"/>
      <c r="EE22" s="435"/>
      <c r="EF22" s="435"/>
      <c r="EG22" s="435"/>
      <c r="EH22" s="435"/>
      <c r="EI22" s="435"/>
      <c r="EJ22" s="435"/>
      <c r="EK22" s="435"/>
      <c r="EL22" s="435"/>
      <c r="EM22" s="435"/>
      <c r="EN22" s="435"/>
      <c r="EO22" s="435"/>
      <c r="EP22" s="435"/>
      <c r="EQ22" s="435"/>
      <c r="ER22" s="435"/>
      <c r="ES22" s="435"/>
      <c r="EZ22" s="413"/>
      <c r="FA22" s="413"/>
      <c r="FB22" s="413"/>
      <c r="FC22" s="413"/>
      <c r="FD22" s="413"/>
      <c r="FE22" s="413"/>
      <c r="FF22" s="413"/>
      <c r="FG22" s="413"/>
      <c r="FH22" s="413"/>
      <c r="FI22" s="413"/>
      <c r="FJ22" s="413"/>
      <c r="FK22" s="413"/>
      <c r="FL22" s="413"/>
      <c r="FM22" s="413"/>
      <c r="FN22" s="413"/>
      <c r="FO22" s="413"/>
      <c r="FP22" s="413"/>
      <c r="FQ22" s="413"/>
    </row>
    <row r="23" spans="1:213" s="412" customFormat="1" ht="45" customHeight="1" x14ac:dyDescent="0.5">
      <c r="A23" s="402"/>
      <c r="B23" s="827"/>
      <c r="C23" s="445" t="s">
        <v>107</v>
      </c>
      <c r="D23" s="446"/>
      <c r="E23" s="447"/>
      <c r="F23" s="447"/>
      <c r="G23" s="447"/>
      <c r="H23" s="447"/>
      <c r="I23" s="447"/>
      <c r="J23" s="447"/>
      <c r="K23" s="447"/>
      <c r="L23" s="447"/>
      <c r="M23" s="447"/>
      <c r="N23" s="447"/>
      <c r="O23" s="447"/>
      <c r="P23" s="447"/>
      <c r="Q23" s="447"/>
      <c r="R23" s="447"/>
      <c r="S23" s="447"/>
      <c r="T23" s="447"/>
      <c r="U23" s="447"/>
      <c r="V23" s="447"/>
      <c r="W23" s="447"/>
      <c r="X23" s="447"/>
      <c r="Y23" s="447"/>
      <c r="Z23" s="447"/>
      <c r="AA23" s="447"/>
      <c r="AB23" s="447"/>
      <c r="AC23" s="447"/>
      <c r="AD23" s="447"/>
      <c r="AE23" s="447"/>
      <c r="AF23" s="447"/>
      <c r="AG23" s="447"/>
      <c r="AH23" s="447"/>
      <c r="AI23" s="447"/>
      <c r="AJ23" s="447"/>
      <c r="AK23" s="447"/>
      <c r="AL23" s="447"/>
      <c r="AM23" s="447"/>
      <c r="AN23" s="447"/>
      <c r="AO23" s="447"/>
      <c r="AP23" s="447"/>
      <c r="AQ23" s="447"/>
      <c r="AR23" s="447"/>
      <c r="AS23" s="447"/>
      <c r="AT23" s="447"/>
      <c r="AU23" s="447"/>
      <c r="AV23" s="447"/>
      <c r="AW23" s="447"/>
      <c r="AX23" s="447"/>
      <c r="AY23" s="447"/>
      <c r="AZ23" s="447"/>
      <c r="BA23" s="447"/>
      <c r="BB23" s="447"/>
      <c r="BC23" s="447"/>
      <c r="BD23" s="447"/>
      <c r="BE23" s="447"/>
      <c r="BF23" s="447"/>
      <c r="BG23" s="447"/>
      <c r="BH23" s="447"/>
      <c r="BI23" s="447"/>
      <c r="BJ23" s="447"/>
      <c r="BK23" s="447"/>
      <c r="BL23" s="447"/>
      <c r="BM23" s="447"/>
      <c r="BN23" s="447"/>
      <c r="BO23" s="447"/>
      <c r="BP23" s="447"/>
      <c r="BQ23" s="447"/>
      <c r="BR23" s="447"/>
      <c r="BS23" s="447"/>
      <c r="BT23" s="447"/>
      <c r="BU23" s="447"/>
      <c r="BV23" s="447"/>
      <c r="BW23" s="447"/>
      <c r="BX23" s="447"/>
      <c r="BY23" s="447"/>
      <c r="BZ23" s="447"/>
      <c r="CA23" s="447"/>
      <c r="CB23" s="447"/>
      <c r="CC23" s="447"/>
      <c r="CD23" s="447"/>
      <c r="CE23" s="447"/>
      <c r="CF23" s="447"/>
      <c r="CG23" s="447"/>
      <c r="CH23" s="447"/>
      <c r="CI23" s="447"/>
      <c r="CJ23" s="447"/>
      <c r="CK23" s="447"/>
      <c r="CL23" s="447"/>
      <c r="CM23" s="447"/>
      <c r="CN23" s="447"/>
      <c r="CO23" s="447"/>
      <c r="CP23" s="447"/>
      <c r="CQ23" s="447"/>
      <c r="CR23" s="447"/>
      <c r="CS23" s="447"/>
      <c r="CT23" s="447"/>
      <c r="CU23" s="448"/>
      <c r="CV23" s="444"/>
      <c r="CW23" s="402"/>
      <c r="CX23" s="410"/>
      <c r="CY23" s="410"/>
      <c r="CZ23" s="410"/>
      <c r="DA23" s="410"/>
      <c r="DB23" s="410"/>
      <c r="DC23" s="410"/>
      <c r="DD23" s="410"/>
      <c r="DE23" s="410"/>
      <c r="DF23" s="410"/>
      <c r="DG23" s="410"/>
      <c r="DH23" s="435"/>
      <c r="DI23" s="435"/>
      <c r="DJ23" s="435"/>
      <c r="DK23" s="435"/>
      <c r="DL23" s="435"/>
      <c r="DM23" s="435"/>
      <c r="DN23" s="435"/>
      <c r="DO23" s="435"/>
      <c r="DP23" s="435"/>
      <c r="DQ23" s="435"/>
      <c r="DR23" s="435"/>
      <c r="DS23" s="435"/>
      <c r="DT23" s="435"/>
      <c r="DU23" s="435"/>
      <c r="DV23" s="435"/>
      <c r="DW23" s="435"/>
      <c r="DX23" s="435"/>
      <c r="DY23" s="435"/>
      <c r="DZ23" s="435"/>
      <c r="EJ23" s="435"/>
      <c r="EK23" s="435"/>
      <c r="EL23" s="435"/>
      <c r="EM23" s="435"/>
      <c r="EN23" s="435"/>
      <c r="EO23" s="435"/>
      <c r="EP23" s="435"/>
      <c r="EQ23" s="435"/>
      <c r="ER23" s="435"/>
      <c r="ES23" s="435"/>
      <c r="EZ23" s="413"/>
      <c r="FA23" s="413"/>
      <c r="FB23" s="413"/>
      <c r="FC23" s="413"/>
      <c r="FD23" s="413"/>
      <c r="FE23" s="413"/>
      <c r="FF23" s="413"/>
      <c r="FG23" s="413"/>
      <c r="FH23" s="413"/>
      <c r="FI23" s="413"/>
      <c r="FJ23" s="413"/>
      <c r="FK23" s="413"/>
      <c r="FL23" s="413"/>
      <c r="FM23" s="413"/>
      <c r="FN23" s="413"/>
      <c r="FO23" s="413"/>
      <c r="FP23" s="413"/>
      <c r="FQ23" s="413"/>
    </row>
    <row r="24" spans="1:213" s="412" customFormat="1" ht="30" customHeight="1" x14ac:dyDescent="0.5">
      <c r="A24" s="402"/>
      <c r="B24" s="827" t="s">
        <v>80</v>
      </c>
      <c r="C24" s="449" t="s">
        <v>106</v>
      </c>
      <c r="D24" s="446" t="str">
        <f>D40</f>
        <v>c</v>
      </c>
      <c r="E24" s="447" t="str">
        <f t="shared" ref="E24:BP24" si="147">E40</f>
        <v>c</v>
      </c>
      <c r="F24" s="447" t="str">
        <f t="shared" si="147"/>
        <v>c</v>
      </c>
      <c r="G24" s="447" t="str">
        <f t="shared" si="147"/>
        <v>c</v>
      </c>
      <c r="H24" s="447" t="str">
        <f t="shared" si="147"/>
        <v>c</v>
      </c>
      <c r="I24" s="447" t="str">
        <f t="shared" si="147"/>
        <v>c</v>
      </c>
      <c r="J24" s="447" t="str">
        <f t="shared" si="147"/>
        <v>c</v>
      </c>
      <c r="K24" s="447" t="str">
        <f t="shared" si="147"/>
        <v>c</v>
      </c>
      <c r="L24" s="447" t="str">
        <f t="shared" si="147"/>
        <v>c</v>
      </c>
      <c r="M24" s="447" t="str">
        <f t="shared" si="147"/>
        <v>c</v>
      </c>
      <c r="N24" s="447" t="str">
        <f t="shared" si="147"/>
        <v>c</v>
      </c>
      <c r="O24" s="447" t="str">
        <f t="shared" si="147"/>
        <v>c</v>
      </c>
      <c r="P24" s="447">
        <f t="shared" si="147"/>
        <v>0</v>
      </c>
      <c r="Q24" s="447">
        <f t="shared" si="147"/>
        <v>0</v>
      </c>
      <c r="R24" s="447">
        <f t="shared" si="147"/>
        <v>0</v>
      </c>
      <c r="S24" s="447">
        <f t="shared" si="147"/>
        <v>0</v>
      </c>
      <c r="T24" s="447">
        <f t="shared" si="147"/>
        <v>0</v>
      </c>
      <c r="U24" s="447">
        <f t="shared" si="147"/>
        <v>0</v>
      </c>
      <c r="V24" s="447">
        <f t="shared" si="147"/>
        <v>0</v>
      </c>
      <c r="W24" s="447">
        <f t="shared" si="147"/>
        <v>0</v>
      </c>
      <c r="X24" s="447">
        <f t="shared" si="147"/>
        <v>0</v>
      </c>
      <c r="Y24" s="447">
        <f t="shared" si="147"/>
        <v>0</v>
      </c>
      <c r="Z24" s="447">
        <f t="shared" si="147"/>
        <v>0</v>
      </c>
      <c r="AA24" s="447">
        <f t="shared" si="147"/>
        <v>0</v>
      </c>
      <c r="AB24" s="447">
        <f t="shared" si="147"/>
        <v>0</v>
      </c>
      <c r="AC24" s="447">
        <f t="shared" si="147"/>
        <v>0</v>
      </c>
      <c r="AD24" s="447">
        <f t="shared" si="147"/>
        <v>0</v>
      </c>
      <c r="AE24" s="447">
        <f t="shared" si="147"/>
        <v>0</v>
      </c>
      <c r="AF24" s="447">
        <f t="shared" si="147"/>
        <v>0</v>
      </c>
      <c r="AG24" s="447">
        <f t="shared" si="147"/>
        <v>0</v>
      </c>
      <c r="AH24" s="447" t="str">
        <f t="shared" si="147"/>
        <v>s</v>
      </c>
      <c r="AI24" s="447" t="str">
        <f t="shared" si="147"/>
        <v>s</v>
      </c>
      <c r="AJ24" s="447" t="str">
        <f t="shared" si="147"/>
        <v>s</v>
      </c>
      <c r="AK24" s="447" t="str">
        <f t="shared" si="147"/>
        <v>s</v>
      </c>
      <c r="AL24" s="447">
        <f t="shared" si="147"/>
        <v>0</v>
      </c>
      <c r="AM24" s="447">
        <f t="shared" si="147"/>
        <v>0</v>
      </c>
      <c r="AN24" s="447" t="str">
        <f t="shared" si="147"/>
        <v>s</v>
      </c>
      <c r="AO24" s="447" t="str">
        <f t="shared" si="147"/>
        <v>s</v>
      </c>
      <c r="AP24" s="447" t="str">
        <f t="shared" si="147"/>
        <v>s</v>
      </c>
      <c r="AQ24" s="447" t="str">
        <f t="shared" si="147"/>
        <v>s</v>
      </c>
      <c r="AR24" s="447">
        <f t="shared" si="147"/>
        <v>0</v>
      </c>
      <c r="AS24" s="447" t="str">
        <f t="shared" si="147"/>
        <v>s</v>
      </c>
      <c r="AT24" s="447" t="str">
        <f t="shared" si="147"/>
        <v>s</v>
      </c>
      <c r="AU24" s="447" t="str">
        <f t="shared" si="147"/>
        <v>s</v>
      </c>
      <c r="AV24" s="447">
        <f t="shared" si="147"/>
        <v>0</v>
      </c>
      <c r="AW24" s="447" t="str">
        <f t="shared" si="147"/>
        <v>c</v>
      </c>
      <c r="AX24" s="447" t="str">
        <f t="shared" si="147"/>
        <v>c</v>
      </c>
      <c r="AY24" s="447" t="str">
        <f t="shared" si="147"/>
        <v>c</v>
      </c>
      <c r="AZ24" s="447" t="str">
        <f t="shared" si="147"/>
        <v>c</v>
      </c>
      <c r="BA24" s="447" t="str">
        <f t="shared" si="147"/>
        <v>c</v>
      </c>
      <c r="BB24" s="447" t="str">
        <f t="shared" si="147"/>
        <v>c</v>
      </c>
      <c r="BC24" s="447" t="str">
        <f t="shared" si="147"/>
        <v>c</v>
      </c>
      <c r="BD24" s="447" t="str">
        <f t="shared" si="147"/>
        <v>c</v>
      </c>
      <c r="BE24" s="447" t="str">
        <f t="shared" si="147"/>
        <v>c</v>
      </c>
      <c r="BF24" s="447" t="str">
        <f t="shared" si="147"/>
        <v>c</v>
      </c>
      <c r="BG24" s="447" t="str">
        <f t="shared" si="147"/>
        <v>c</v>
      </c>
      <c r="BH24" s="447" t="str">
        <f t="shared" si="147"/>
        <v>c</v>
      </c>
      <c r="BI24" s="447" t="str">
        <f t="shared" si="147"/>
        <v>c</v>
      </c>
      <c r="BJ24" s="447" t="str">
        <f t="shared" si="147"/>
        <v>c</v>
      </c>
      <c r="BK24" s="447" t="str">
        <f t="shared" si="147"/>
        <v>c</v>
      </c>
      <c r="BL24" s="447" t="str">
        <f t="shared" si="147"/>
        <v>c</v>
      </c>
      <c r="BM24" s="447" t="str">
        <f t="shared" si="147"/>
        <v>c</v>
      </c>
      <c r="BN24" s="447" t="str">
        <f t="shared" si="147"/>
        <v>c</v>
      </c>
      <c r="BO24" s="447">
        <f t="shared" si="147"/>
        <v>0</v>
      </c>
      <c r="BP24" s="447">
        <f t="shared" si="147"/>
        <v>0</v>
      </c>
      <c r="BQ24" s="447">
        <f t="shared" ref="BQ24:CU24" si="148">BQ40</f>
        <v>0</v>
      </c>
      <c r="BR24" s="447">
        <f t="shared" si="148"/>
        <v>0</v>
      </c>
      <c r="BS24" s="447">
        <f t="shared" si="148"/>
        <v>0</v>
      </c>
      <c r="BT24" s="447">
        <f t="shared" si="148"/>
        <v>0</v>
      </c>
      <c r="BU24" s="447">
        <f t="shared" si="148"/>
        <v>0</v>
      </c>
      <c r="BV24" s="447">
        <f t="shared" si="148"/>
        <v>0</v>
      </c>
      <c r="BW24" s="447">
        <f t="shared" si="148"/>
        <v>0</v>
      </c>
      <c r="BX24" s="447">
        <f t="shared" si="148"/>
        <v>0</v>
      </c>
      <c r="BY24" s="447">
        <f t="shared" si="148"/>
        <v>0</v>
      </c>
      <c r="BZ24" s="447">
        <f t="shared" si="148"/>
        <v>0</v>
      </c>
      <c r="CA24" s="447">
        <f t="shared" si="148"/>
        <v>0</v>
      </c>
      <c r="CB24" s="447">
        <f t="shared" si="148"/>
        <v>0</v>
      </c>
      <c r="CC24" s="447">
        <f t="shared" si="148"/>
        <v>0</v>
      </c>
      <c r="CD24" s="447">
        <f t="shared" si="148"/>
        <v>0</v>
      </c>
      <c r="CE24" s="447">
        <f t="shared" si="148"/>
        <v>0</v>
      </c>
      <c r="CF24" s="447" t="str">
        <f t="shared" si="148"/>
        <v>s</v>
      </c>
      <c r="CG24" s="447" t="str">
        <f t="shared" si="148"/>
        <v>s</v>
      </c>
      <c r="CH24" s="447" t="str">
        <f t="shared" si="148"/>
        <v>s</v>
      </c>
      <c r="CI24" s="447" t="str">
        <f t="shared" si="148"/>
        <v>s</v>
      </c>
      <c r="CJ24" s="447">
        <f t="shared" si="148"/>
        <v>0</v>
      </c>
      <c r="CK24" s="447">
        <f t="shared" si="148"/>
        <v>0</v>
      </c>
      <c r="CL24" s="447" t="str">
        <f t="shared" si="148"/>
        <v>s</v>
      </c>
      <c r="CM24" s="447" t="str">
        <f t="shared" si="148"/>
        <v>s</v>
      </c>
      <c r="CN24" s="447" t="str">
        <f t="shared" si="148"/>
        <v>s</v>
      </c>
      <c r="CO24" s="447" t="str">
        <f t="shared" si="148"/>
        <v>s</v>
      </c>
      <c r="CP24" s="447">
        <f t="shared" si="148"/>
        <v>0</v>
      </c>
      <c r="CQ24" s="447" t="str">
        <f t="shared" si="148"/>
        <v>s</v>
      </c>
      <c r="CR24" s="447" t="str">
        <f t="shared" si="148"/>
        <v>s</v>
      </c>
      <c r="CS24" s="447" t="str">
        <f t="shared" si="148"/>
        <v>s</v>
      </c>
      <c r="CT24" s="447">
        <f t="shared" si="148"/>
        <v>0</v>
      </c>
      <c r="CU24" s="448">
        <f t="shared" si="148"/>
        <v>0</v>
      </c>
      <c r="CV24" s="444">
        <f>COUNTIF(D24:CU24,"c")</f>
        <v>30</v>
      </c>
      <c r="CW24" s="402"/>
      <c r="CX24" s="435"/>
      <c r="CY24" s="435"/>
      <c r="CZ24" s="435"/>
      <c r="DA24" s="435"/>
      <c r="DB24" s="435"/>
      <c r="DC24" s="435"/>
      <c r="DD24" s="435"/>
      <c r="DE24" s="435"/>
      <c r="DF24" s="435"/>
      <c r="DG24" s="435"/>
      <c r="DH24" s="435"/>
      <c r="DI24" s="435"/>
      <c r="DJ24" s="435"/>
      <c r="DK24" s="435"/>
      <c r="DL24" s="435"/>
      <c r="DM24" s="435"/>
      <c r="DN24" s="435"/>
      <c r="DO24" s="435"/>
      <c r="DP24" s="435"/>
      <c r="DQ24" s="435"/>
      <c r="DR24" s="435"/>
      <c r="DS24" s="435"/>
      <c r="DT24" s="435"/>
      <c r="DU24" s="435"/>
      <c r="DV24" s="435"/>
      <c r="DW24" s="435"/>
      <c r="DX24" s="435"/>
      <c r="DY24" s="435"/>
      <c r="DZ24" s="435"/>
      <c r="EJ24" s="435"/>
      <c r="EK24" s="435"/>
      <c r="EL24" s="435"/>
      <c r="EM24" s="435"/>
      <c r="EN24" s="435"/>
      <c r="EO24" s="435"/>
      <c r="EP24" s="435"/>
      <c r="EQ24" s="435"/>
      <c r="ER24" s="435"/>
      <c r="ES24" s="435"/>
      <c r="EZ24" s="413"/>
      <c r="FA24" s="450" t="s">
        <v>18</v>
      </c>
      <c r="FB24" s="413"/>
      <c r="FC24" s="413"/>
      <c r="FD24" s="413"/>
      <c r="FE24" s="413"/>
      <c r="FF24" s="413"/>
      <c r="FG24" s="413"/>
      <c r="FH24" s="413"/>
      <c r="FI24" s="413"/>
      <c r="FJ24" s="413"/>
      <c r="FK24" s="413"/>
      <c r="FL24" s="413"/>
      <c r="FM24" s="413"/>
      <c r="FN24" s="413"/>
      <c r="FO24" s="413"/>
      <c r="FP24" s="413"/>
      <c r="FQ24" s="413"/>
    </row>
    <row r="25" spans="1:213" s="412" customFormat="1" ht="45" customHeight="1" x14ac:dyDescent="0.5">
      <c r="A25" s="402"/>
      <c r="B25" s="827"/>
      <c r="C25" s="445" t="s">
        <v>107</v>
      </c>
      <c r="D25" s="446"/>
      <c r="E25" s="447"/>
      <c r="F25" s="447"/>
      <c r="G25" s="447"/>
      <c r="H25" s="447"/>
      <c r="I25" s="447"/>
      <c r="J25" s="447"/>
      <c r="K25" s="447"/>
      <c r="L25" s="447"/>
      <c r="M25" s="447"/>
      <c r="N25" s="447"/>
      <c r="O25" s="447"/>
      <c r="P25" s="447"/>
      <c r="Q25" s="447"/>
      <c r="R25" s="447"/>
      <c r="S25" s="447"/>
      <c r="T25" s="447"/>
      <c r="U25" s="447"/>
      <c r="V25" s="447"/>
      <c r="W25" s="447"/>
      <c r="X25" s="447"/>
      <c r="Y25" s="447"/>
      <c r="Z25" s="447"/>
      <c r="AA25" s="447"/>
      <c r="AB25" s="447"/>
      <c r="AC25" s="447"/>
      <c r="AD25" s="447"/>
      <c r="AE25" s="447"/>
      <c r="AF25" s="447"/>
      <c r="AG25" s="447"/>
      <c r="AH25" s="447"/>
      <c r="AI25" s="447"/>
      <c r="AJ25" s="447"/>
      <c r="AK25" s="447"/>
      <c r="AL25" s="447"/>
      <c r="AM25" s="447"/>
      <c r="AN25" s="447"/>
      <c r="AO25" s="447"/>
      <c r="AP25" s="447"/>
      <c r="AQ25" s="447"/>
      <c r="AR25" s="447"/>
      <c r="AS25" s="447"/>
      <c r="AT25" s="447"/>
      <c r="AU25" s="447"/>
      <c r="AV25" s="447"/>
      <c r="AW25" s="447"/>
      <c r="AX25" s="447"/>
      <c r="AY25" s="447"/>
      <c r="AZ25" s="447"/>
      <c r="BA25" s="447"/>
      <c r="BB25" s="447"/>
      <c r="BC25" s="447"/>
      <c r="BD25" s="447"/>
      <c r="BE25" s="447"/>
      <c r="BF25" s="447"/>
      <c r="BG25" s="447"/>
      <c r="BH25" s="447"/>
      <c r="BI25" s="447"/>
      <c r="BJ25" s="447"/>
      <c r="BK25" s="447"/>
      <c r="BL25" s="447"/>
      <c r="BM25" s="447"/>
      <c r="BN25" s="447"/>
      <c r="BO25" s="447"/>
      <c r="BP25" s="447"/>
      <c r="BQ25" s="447"/>
      <c r="BR25" s="447"/>
      <c r="BS25" s="447"/>
      <c r="BT25" s="447"/>
      <c r="BU25" s="447"/>
      <c r="BV25" s="447"/>
      <c r="BW25" s="447"/>
      <c r="BX25" s="447"/>
      <c r="BY25" s="447"/>
      <c r="BZ25" s="447"/>
      <c r="CA25" s="447"/>
      <c r="CB25" s="447"/>
      <c r="CC25" s="447"/>
      <c r="CD25" s="447"/>
      <c r="CE25" s="447"/>
      <c r="CF25" s="447"/>
      <c r="CG25" s="447"/>
      <c r="CH25" s="447"/>
      <c r="CI25" s="447"/>
      <c r="CJ25" s="447"/>
      <c r="CK25" s="447"/>
      <c r="CL25" s="447"/>
      <c r="CM25" s="447"/>
      <c r="CN25" s="447"/>
      <c r="CO25" s="447"/>
      <c r="CP25" s="447"/>
      <c r="CQ25" s="447"/>
      <c r="CR25" s="447"/>
      <c r="CS25" s="447"/>
      <c r="CT25" s="447"/>
      <c r="CU25" s="448"/>
      <c r="CV25" s="444"/>
      <c r="CW25" s="402"/>
      <c r="CX25" s="451"/>
      <c r="CY25" s="451"/>
      <c r="CZ25" s="451"/>
      <c r="DA25" s="451"/>
      <c r="DB25" s="451"/>
      <c r="DC25" s="451"/>
      <c r="DD25" s="451"/>
      <c r="DE25" s="451"/>
      <c r="DF25" s="451"/>
      <c r="DG25" s="451"/>
      <c r="DH25" s="451"/>
      <c r="DI25" s="451"/>
      <c r="DJ25" s="451"/>
      <c r="DK25" s="451"/>
      <c r="DL25" s="451"/>
      <c r="DM25" s="451"/>
      <c r="DN25" s="451"/>
      <c r="DO25" s="451"/>
      <c r="DP25" s="451"/>
      <c r="DQ25" s="451"/>
      <c r="DR25" s="451"/>
      <c r="DS25" s="451"/>
      <c r="DT25" s="451"/>
      <c r="DU25" s="451"/>
      <c r="DV25" s="451"/>
      <c r="DW25" s="451"/>
      <c r="DX25" s="451"/>
      <c r="DY25" s="451"/>
      <c r="DZ25" s="451"/>
      <c r="EJ25" s="451"/>
      <c r="EK25" s="451"/>
      <c r="EL25" s="451"/>
      <c r="EM25" s="451"/>
      <c r="EN25" s="451"/>
      <c r="EO25" s="451"/>
      <c r="EP25" s="451"/>
      <c r="EQ25" s="451"/>
      <c r="ER25" s="451"/>
      <c r="ES25" s="451"/>
      <c r="EZ25" s="413"/>
      <c r="FA25" s="452"/>
      <c r="FB25" s="453"/>
      <c r="FC25" s="413"/>
      <c r="FD25" s="413"/>
      <c r="FE25" s="413"/>
      <c r="FF25" s="413"/>
      <c r="FG25" s="413"/>
      <c r="FH25" s="413"/>
      <c r="FI25" s="413"/>
      <c r="FJ25" s="413"/>
      <c r="FK25" s="413"/>
      <c r="FL25" s="413"/>
      <c r="FM25" s="413"/>
      <c r="FN25" s="413"/>
      <c r="FO25" s="413"/>
      <c r="FP25" s="413"/>
      <c r="FQ25" s="413"/>
    </row>
    <row r="26" spans="1:213" s="455" customFormat="1" ht="30" customHeight="1" x14ac:dyDescent="0.5">
      <c r="A26" s="402"/>
      <c r="B26" s="827" t="s">
        <v>81</v>
      </c>
      <c r="C26" s="449" t="s">
        <v>106</v>
      </c>
      <c r="D26" s="446">
        <f>D41</f>
        <v>0</v>
      </c>
      <c r="E26" s="447">
        <f t="shared" ref="E26:BP26" si="149">E41</f>
        <v>0</v>
      </c>
      <c r="F26" s="447">
        <f t="shared" si="149"/>
        <v>0</v>
      </c>
      <c r="G26" s="447">
        <f t="shared" si="149"/>
        <v>0</v>
      </c>
      <c r="H26" s="447">
        <f t="shared" si="149"/>
        <v>0</v>
      </c>
      <c r="I26" s="447">
        <f t="shared" si="149"/>
        <v>0</v>
      </c>
      <c r="J26" s="447">
        <f t="shared" si="149"/>
        <v>0</v>
      </c>
      <c r="K26" s="447">
        <f t="shared" si="149"/>
        <v>0</v>
      </c>
      <c r="L26" s="447">
        <f t="shared" si="149"/>
        <v>0</v>
      </c>
      <c r="M26" s="447">
        <f t="shared" si="149"/>
        <v>0</v>
      </c>
      <c r="N26" s="447">
        <f t="shared" si="149"/>
        <v>0</v>
      </c>
      <c r="O26" s="447">
        <f t="shared" si="149"/>
        <v>0</v>
      </c>
      <c r="P26" s="447">
        <f t="shared" si="149"/>
        <v>0</v>
      </c>
      <c r="Q26" s="447" t="str">
        <f t="shared" si="149"/>
        <v>s</v>
      </c>
      <c r="R26" s="447" t="str">
        <f t="shared" si="149"/>
        <v>s</v>
      </c>
      <c r="S26" s="447" t="str">
        <f t="shared" si="149"/>
        <v>s</v>
      </c>
      <c r="T26" s="447" t="str">
        <f t="shared" si="149"/>
        <v>s</v>
      </c>
      <c r="U26" s="447">
        <f t="shared" si="149"/>
        <v>0</v>
      </c>
      <c r="V26" s="447">
        <f t="shared" si="149"/>
        <v>0</v>
      </c>
      <c r="W26" s="447" t="str">
        <f t="shared" si="149"/>
        <v>s</v>
      </c>
      <c r="X26" s="447" t="str">
        <f t="shared" si="149"/>
        <v>s</v>
      </c>
      <c r="Y26" s="447" t="str">
        <f t="shared" si="149"/>
        <v>s</v>
      </c>
      <c r="Z26" s="447" t="str">
        <f t="shared" si="149"/>
        <v>s</v>
      </c>
      <c r="AA26" s="447">
        <f t="shared" si="149"/>
        <v>0</v>
      </c>
      <c r="AB26" s="447" t="str">
        <f t="shared" si="149"/>
        <v>s</v>
      </c>
      <c r="AC26" s="447" t="str">
        <f t="shared" si="149"/>
        <v>s</v>
      </c>
      <c r="AD26" s="447" t="str">
        <f t="shared" si="149"/>
        <v>s</v>
      </c>
      <c r="AE26" s="447">
        <f t="shared" si="149"/>
        <v>0</v>
      </c>
      <c r="AF26" s="447" t="str">
        <f t="shared" si="149"/>
        <v>c</v>
      </c>
      <c r="AG26" s="447" t="str">
        <f t="shared" si="149"/>
        <v>c</v>
      </c>
      <c r="AH26" s="447" t="str">
        <f t="shared" si="149"/>
        <v>c</v>
      </c>
      <c r="AI26" s="447" t="str">
        <f t="shared" si="149"/>
        <v>c</v>
      </c>
      <c r="AJ26" s="447" t="str">
        <f t="shared" si="149"/>
        <v>c</v>
      </c>
      <c r="AK26" s="447" t="str">
        <f t="shared" si="149"/>
        <v>c</v>
      </c>
      <c r="AL26" s="447" t="str">
        <f t="shared" si="149"/>
        <v>c</v>
      </c>
      <c r="AM26" s="447" t="str">
        <f t="shared" si="149"/>
        <v>c</v>
      </c>
      <c r="AN26" s="447" t="str">
        <f t="shared" si="149"/>
        <v>c</v>
      </c>
      <c r="AO26" s="447" t="str">
        <f t="shared" si="149"/>
        <v>c</v>
      </c>
      <c r="AP26" s="447" t="str">
        <f t="shared" si="149"/>
        <v>c</v>
      </c>
      <c r="AQ26" s="447" t="str">
        <f t="shared" si="149"/>
        <v>c</v>
      </c>
      <c r="AR26" s="447" t="str">
        <f t="shared" si="149"/>
        <v>c</v>
      </c>
      <c r="AS26" s="447" t="str">
        <f t="shared" si="149"/>
        <v>c</v>
      </c>
      <c r="AT26" s="447" t="str">
        <f t="shared" si="149"/>
        <v>c</v>
      </c>
      <c r="AU26" s="447" t="str">
        <f t="shared" si="149"/>
        <v>c</v>
      </c>
      <c r="AV26" s="447" t="str">
        <f t="shared" si="149"/>
        <v>c</v>
      </c>
      <c r="AW26" s="447" t="str">
        <f t="shared" si="149"/>
        <v>c</v>
      </c>
      <c r="AX26" s="447">
        <f t="shared" si="149"/>
        <v>0</v>
      </c>
      <c r="AY26" s="447">
        <f t="shared" si="149"/>
        <v>0</v>
      </c>
      <c r="AZ26" s="447">
        <f t="shared" si="149"/>
        <v>0</v>
      </c>
      <c r="BA26" s="447">
        <f t="shared" si="149"/>
        <v>0</v>
      </c>
      <c r="BB26" s="447">
        <f t="shared" si="149"/>
        <v>0</v>
      </c>
      <c r="BC26" s="447">
        <f t="shared" si="149"/>
        <v>0</v>
      </c>
      <c r="BD26" s="447">
        <f t="shared" si="149"/>
        <v>0</v>
      </c>
      <c r="BE26" s="447">
        <f t="shared" si="149"/>
        <v>0</v>
      </c>
      <c r="BF26" s="447">
        <f t="shared" si="149"/>
        <v>0</v>
      </c>
      <c r="BG26" s="447">
        <f t="shared" si="149"/>
        <v>0</v>
      </c>
      <c r="BH26" s="447">
        <f t="shared" si="149"/>
        <v>0</v>
      </c>
      <c r="BI26" s="447">
        <f t="shared" si="149"/>
        <v>0</v>
      </c>
      <c r="BJ26" s="447">
        <f t="shared" si="149"/>
        <v>0</v>
      </c>
      <c r="BK26" s="447">
        <f t="shared" si="149"/>
        <v>0</v>
      </c>
      <c r="BL26" s="447">
        <f t="shared" si="149"/>
        <v>0</v>
      </c>
      <c r="BM26" s="447">
        <f t="shared" si="149"/>
        <v>0</v>
      </c>
      <c r="BN26" s="447">
        <f t="shared" si="149"/>
        <v>0</v>
      </c>
      <c r="BO26" s="447">
        <f t="shared" si="149"/>
        <v>0</v>
      </c>
      <c r="BP26" s="447" t="str">
        <f t="shared" si="149"/>
        <v>s</v>
      </c>
      <c r="BQ26" s="447" t="str">
        <f t="shared" ref="BQ26:CU26" si="150">BQ41</f>
        <v>s</v>
      </c>
      <c r="BR26" s="447" t="str">
        <f t="shared" si="150"/>
        <v>s</v>
      </c>
      <c r="BS26" s="447" t="str">
        <f t="shared" si="150"/>
        <v>s</v>
      </c>
      <c r="BT26" s="447">
        <f t="shared" si="150"/>
        <v>0</v>
      </c>
      <c r="BU26" s="447">
        <f t="shared" si="150"/>
        <v>0</v>
      </c>
      <c r="BV26" s="447" t="str">
        <f t="shared" si="150"/>
        <v>s</v>
      </c>
      <c r="BW26" s="447" t="str">
        <f t="shared" si="150"/>
        <v>s</v>
      </c>
      <c r="BX26" s="447" t="str">
        <f t="shared" si="150"/>
        <v>s</v>
      </c>
      <c r="BY26" s="447" t="str">
        <f t="shared" si="150"/>
        <v>s</v>
      </c>
      <c r="BZ26" s="447">
        <f t="shared" si="150"/>
        <v>0</v>
      </c>
      <c r="CA26" s="447" t="str">
        <f t="shared" si="150"/>
        <v>s</v>
      </c>
      <c r="CB26" s="447" t="str">
        <f t="shared" si="150"/>
        <v>s</v>
      </c>
      <c r="CC26" s="447" t="str">
        <f t="shared" si="150"/>
        <v>s</v>
      </c>
      <c r="CD26" s="447">
        <f t="shared" si="150"/>
        <v>0</v>
      </c>
      <c r="CE26" s="447" t="str">
        <f t="shared" si="150"/>
        <v>c</v>
      </c>
      <c r="CF26" s="447" t="str">
        <f t="shared" si="150"/>
        <v>c</v>
      </c>
      <c r="CG26" s="447" t="str">
        <f t="shared" si="150"/>
        <v>c</v>
      </c>
      <c r="CH26" s="447" t="str">
        <f t="shared" si="150"/>
        <v>c</v>
      </c>
      <c r="CI26" s="447" t="str">
        <f t="shared" si="150"/>
        <v>c</v>
      </c>
      <c r="CJ26" s="447" t="str">
        <f t="shared" si="150"/>
        <v>c</v>
      </c>
      <c r="CK26" s="447" t="str">
        <f t="shared" si="150"/>
        <v>c</v>
      </c>
      <c r="CL26" s="447" t="str">
        <f t="shared" si="150"/>
        <v>c</v>
      </c>
      <c r="CM26" s="447" t="str">
        <f t="shared" si="150"/>
        <v>c</v>
      </c>
      <c r="CN26" s="447" t="str">
        <f t="shared" si="150"/>
        <v>c</v>
      </c>
      <c r="CO26" s="447" t="str">
        <f t="shared" si="150"/>
        <v>c</v>
      </c>
      <c r="CP26" s="447" t="str">
        <f t="shared" si="150"/>
        <v>c</v>
      </c>
      <c r="CQ26" s="447" t="str">
        <f t="shared" si="150"/>
        <v>c</v>
      </c>
      <c r="CR26" s="447" t="str">
        <f t="shared" si="150"/>
        <v>c</v>
      </c>
      <c r="CS26" s="447" t="str">
        <f t="shared" si="150"/>
        <v>c</v>
      </c>
      <c r="CT26" s="447" t="str">
        <f t="shared" si="150"/>
        <v>c</v>
      </c>
      <c r="CU26" s="448">
        <f t="shared" si="150"/>
        <v>0</v>
      </c>
      <c r="CV26" s="444">
        <f>COUNTIF(D26:CU26,"c")</f>
        <v>34</v>
      </c>
      <c r="CW26" s="402"/>
      <c r="CX26" s="454"/>
      <c r="CY26" s="454"/>
      <c r="CZ26" s="454"/>
      <c r="DA26" s="454"/>
      <c r="DB26" s="454"/>
      <c r="DC26" s="454"/>
      <c r="DD26" s="454"/>
      <c r="DE26" s="454"/>
      <c r="DF26" s="454"/>
      <c r="DG26" s="454"/>
      <c r="DH26" s="454"/>
      <c r="DI26" s="454"/>
      <c r="DJ26" s="454"/>
      <c r="DK26" s="454"/>
      <c r="DL26" s="454"/>
      <c r="DM26" s="454"/>
      <c r="DN26" s="454"/>
      <c r="DO26" s="454"/>
      <c r="DP26" s="454"/>
      <c r="DQ26" s="454"/>
      <c r="DR26" s="454"/>
      <c r="DS26" s="454"/>
      <c r="DT26" s="454"/>
      <c r="DU26" s="454"/>
      <c r="DV26" s="454"/>
      <c r="DW26" s="454"/>
      <c r="DX26" s="454"/>
      <c r="DY26" s="454"/>
      <c r="DZ26" s="454"/>
      <c r="EJ26" s="454"/>
      <c r="EK26" s="454"/>
      <c r="EL26" s="454"/>
      <c r="EM26" s="454"/>
      <c r="EN26" s="454"/>
      <c r="EO26" s="454"/>
      <c r="EP26" s="454"/>
      <c r="EQ26" s="454"/>
      <c r="ER26" s="454"/>
      <c r="ES26" s="454"/>
      <c r="EZ26" s="456"/>
      <c r="FA26" s="456"/>
      <c r="FB26" s="456"/>
      <c r="FC26" s="456"/>
      <c r="FD26" s="456"/>
      <c r="FE26" s="456"/>
      <c r="FF26" s="456"/>
      <c r="FG26" s="456"/>
      <c r="FH26" s="456"/>
      <c r="FI26" s="456"/>
      <c r="FJ26" s="456"/>
      <c r="FK26" s="456"/>
      <c r="FL26" s="456"/>
      <c r="FM26" s="456"/>
      <c r="FN26" s="456"/>
      <c r="FO26" s="456"/>
      <c r="FP26" s="456"/>
      <c r="FQ26" s="456"/>
    </row>
    <row r="27" spans="1:213" s="455" customFormat="1" ht="45" customHeight="1" thickBot="1" x14ac:dyDescent="0.55000000000000004">
      <c r="A27" s="402"/>
      <c r="B27" s="828"/>
      <c r="C27" s="457" t="s">
        <v>107</v>
      </c>
      <c r="D27" s="458"/>
      <c r="E27" s="459"/>
      <c r="F27" s="459"/>
      <c r="G27" s="459"/>
      <c r="H27" s="459"/>
      <c r="I27" s="459"/>
      <c r="J27" s="459"/>
      <c r="K27" s="459"/>
      <c r="L27" s="459"/>
      <c r="M27" s="459"/>
      <c r="N27" s="459"/>
      <c r="O27" s="459"/>
      <c r="P27" s="459"/>
      <c r="Q27" s="459"/>
      <c r="R27" s="459"/>
      <c r="S27" s="459"/>
      <c r="T27" s="459"/>
      <c r="U27" s="459"/>
      <c r="V27" s="459"/>
      <c r="W27" s="459"/>
      <c r="X27" s="459"/>
      <c r="Y27" s="459"/>
      <c r="Z27" s="459"/>
      <c r="AA27" s="459"/>
      <c r="AB27" s="459"/>
      <c r="AC27" s="459"/>
      <c r="AD27" s="459"/>
      <c r="AE27" s="459"/>
      <c r="AF27" s="459"/>
      <c r="AG27" s="459"/>
      <c r="AH27" s="459"/>
      <c r="AI27" s="459"/>
      <c r="AJ27" s="459"/>
      <c r="AK27" s="459"/>
      <c r="AL27" s="459"/>
      <c r="AM27" s="459"/>
      <c r="AN27" s="459"/>
      <c r="AO27" s="459"/>
      <c r="AP27" s="459"/>
      <c r="AQ27" s="459"/>
      <c r="AR27" s="459"/>
      <c r="AS27" s="459"/>
      <c r="AT27" s="459"/>
      <c r="AU27" s="459"/>
      <c r="AV27" s="459"/>
      <c r="AW27" s="459"/>
      <c r="AX27" s="459"/>
      <c r="AY27" s="459"/>
      <c r="AZ27" s="459"/>
      <c r="BA27" s="459"/>
      <c r="BB27" s="459"/>
      <c r="BC27" s="459"/>
      <c r="BD27" s="459"/>
      <c r="BE27" s="459"/>
      <c r="BF27" s="459"/>
      <c r="BG27" s="459"/>
      <c r="BH27" s="459"/>
      <c r="BI27" s="459"/>
      <c r="BJ27" s="459"/>
      <c r="BK27" s="459"/>
      <c r="BL27" s="459"/>
      <c r="BM27" s="459"/>
      <c r="BN27" s="459"/>
      <c r="BO27" s="459"/>
      <c r="BP27" s="459"/>
      <c r="BQ27" s="459"/>
      <c r="BR27" s="459"/>
      <c r="BS27" s="459"/>
      <c r="BT27" s="459"/>
      <c r="BU27" s="459"/>
      <c r="BV27" s="459"/>
      <c r="BW27" s="459"/>
      <c r="BX27" s="459"/>
      <c r="BY27" s="459"/>
      <c r="BZ27" s="459"/>
      <c r="CA27" s="459"/>
      <c r="CB27" s="459"/>
      <c r="CC27" s="459"/>
      <c r="CD27" s="459"/>
      <c r="CE27" s="459"/>
      <c r="CF27" s="459"/>
      <c r="CG27" s="459"/>
      <c r="CH27" s="459"/>
      <c r="CI27" s="459"/>
      <c r="CJ27" s="459"/>
      <c r="CK27" s="459"/>
      <c r="CL27" s="459"/>
      <c r="CM27" s="459"/>
      <c r="CN27" s="459"/>
      <c r="CO27" s="459"/>
      <c r="CP27" s="459"/>
      <c r="CQ27" s="459"/>
      <c r="CR27" s="459"/>
      <c r="CS27" s="459"/>
      <c r="CT27" s="459"/>
      <c r="CU27" s="460"/>
      <c r="CV27" s="444"/>
      <c r="CW27" s="402"/>
      <c r="CX27" s="454"/>
      <c r="CY27" s="454"/>
      <c r="CZ27" s="454"/>
      <c r="DA27" s="454"/>
      <c r="DB27" s="454"/>
      <c r="DC27" s="454"/>
      <c r="DD27" s="454"/>
      <c r="DE27" s="454"/>
      <c r="DF27" s="454"/>
      <c r="DG27" s="454"/>
      <c r="DH27" s="454"/>
      <c r="DI27" s="454"/>
      <c r="DJ27" s="454"/>
      <c r="DK27" s="454"/>
      <c r="DL27" s="454"/>
      <c r="DM27" s="454"/>
      <c r="DN27" s="454"/>
      <c r="DO27" s="454"/>
      <c r="DP27" s="454"/>
      <c r="DQ27" s="454"/>
      <c r="DR27" s="454"/>
      <c r="DS27" s="454"/>
      <c r="DT27" s="454"/>
      <c r="DU27" s="454"/>
      <c r="DV27" s="454"/>
      <c r="DW27" s="454"/>
      <c r="DX27" s="454"/>
      <c r="DY27" s="454"/>
      <c r="DZ27" s="454"/>
      <c r="EJ27" s="454"/>
      <c r="EK27" s="454"/>
      <c r="EL27" s="454"/>
      <c r="EM27" s="454"/>
      <c r="EN27" s="454"/>
      <c r="EO27" s="454"/>
      <c r="EP27" s="454"/>
      <c r="EQ27" s="454"/>
      <c r="ER27" s="454"/>
      <c r="ES27" s="454"/>
      <c r="EZ27" s="456"/>
      <c r="FA27" s="456"/>
      <c r="FB27" s="456"/>
      <c r="FC27" s="456"/>
      <c r="FD27" s="456"/>
      <c r="FE27" s="456"/>
      <c r="FF27" s="456"/>
      <c r="FG27" s="456"/>
      <c r="FH27" s="456"/>
      <c r="FI27" s="456"/>
      <c r="FJ27" s="456"/>
      <c r="FK27" s="456"/>
      <c r="FL27" s="456"/>
      <c r="FM27" s="456"/>
      <c r="FN27" s="456"/>
      <c r="FO27" s="456"/>
      <c r="FP27" s="456"/>
      <c r="FQ27" s="456"/>
    </row>
    <row r="28" spans="1:213" s="455" customFormat="1" ht="27.95" customHeight="1" x14ac:dyDescent="0.5">
      <c r="A28" s="402"/>
      <c r="B28" s="829" t="s">
        <v>83</v>
      </c>
      <c r="C28" s="461" t="s">
        <v>102</v>
      </c>
      <c r="D28" s="462">
        <f>D42</f>
        <v>0</v>
      </c>
      <c r="E28" s="463">
        <f t="shared" ref="E28:BP28" si="151">E42</f>
        <v>0</v>
      </c>
      <c r="F28" s="463">
        <f t="shared" si="151"/>
        <v>0</v>
      </c>
      <c r="G28" s="463">
        <f t="shared" si="151"/>
        <v>0</v>
      </c>
      <c r="H28" s="463">
        <f t="shared" si="151"/>
        <v>0</v>
      </c>
      <c r="I28" s="463">
        <f t="shared" si="151"/>
        <v>0</v>
      </c>
      <c r="J28" s="463">
        <f t="shared" si="151"/>
        <v>0</v>
      </c>
      <c r="K28" s="463">
        <f t="shared" si="151"/>
        <v>0</v>
      </c>
      <c r="L28" s="463">
        <f t="shared" si="151"/>
        <v>0</v>
      </c>
      <c r="M28" s="463">
        <f t="shared" si="151"/>
        <v>0</v>
      </c>
      <c r="N28" s="463">
        <f t="shared" si="151"/>
        <v>0</v>
      </c>
      <c r="O28" s="463">
        <f t="shared" si="151"/>
        <v>0</v>
      </c>
      <c r="P28" s="463">
        <f t="shared" si="151"/>
        <v>0</v>
      </c>
      <c r="Q28" s="463">
        <f t="shared" si="151"/>
        <v>0</v>
      </c>
      <c r="R28" s="463">
        <f t="shared" si="151"/>
        <v>0</v>
      </c>
      <c r="S28" s="463">
        <f t="shared" si="151"/>
        <v>0</v>
      </c>
      <c r="T28" s="463">
        <f t="shared" si="151"/>
        <v>0</v>
      </c>
      <c r="U28" s="463">
        <f t="shared" si="151"/>
        <v>0</v>
      </c>
      <c r="V28" s="463">
        <f t="shared" si="151"/>
        <v>0</v>
      </c>
      <c r="W28" s="463">
        <f t="shared" si="151"/>
        <v>0</v>
      </c>
      <c r="X28" s="463">
        <f t="shared" si="151"/>
        <v>0</v>
      </c>
      <c r="Y28" s="463">
        <f t="shared" si="151"/>
        <v>0</v>
      </c>
      <c r="Z28" s="463">
        <f t="shared" si="151"/>
        <v>0</v>
      </c>
      <c r="AA28" s="463">
        <f t="shared" si="151"/>
        <v>0</v>
      </c>
      <c r="AB28" s="463">
        <f t="shared" si="151"/>
        <v>0</v>
      </c>
      <c r="AC28" s="463">
        <f t="shared" si="151"/>
        <v>0</v>
      </c>
      <c r="AD28" s="463">
        <f t="shared" si="151"/>
        <v>0</v>
      </c>
      <c r="AE28" s="463">
        <f t="shared" si="151"/>
        <v>0</v>
      </c>
      <c r="AF28" s="463">
        <f t="shared" si="151"/>
        <v>0</v>
      </c>
      <c r="AG28" s="463">
        <f t="shared" si="151"/>
        <v>0</v>
      </c>
      <c r="AH28" s="463">
        <f t="shared" si="151"/>
        <v>0</v>
      </c>
      <c r="AI28" s="463" t="str">
        <f t="shared" si="151"/>
        <v>r</v>
      </c>
      <c r="AJ28" s="463" t="str">
        <f t="shared" si="151"/>
        <v>r</v>
      </c>
      <c r="AK28" s="463" t="str">
        <f t="shared" si="151"/>
        <v>r</v>
      </c>
      <c r="AL28" s="463" t="str">
        <f t="shared" si="151"/>
        <v>r</v>
      </c>
      <c r="AM28" s="463" t="str">
        <f t="shared" si="151"/>
        <v>r</v>
      </c>
      <c r="AN28" s="463" t="str">
        <f t="shared" si="151"/>
        <v>r</v>
      </c>
      <c r="AO28" s="463" t="str">
        <f t="shared" si="151"/>
        <v>r</v>
      </c>
      <c r="AP28" s="463" t="str">
        <f t="shared" si="151"/>
        <v>r</v>
      </c>
      <c r="AQ28" s="463" t="str">
        <f t="shared" si="151"/>
        <v>r</v>
      </c>
      <c r="AR28" s="463" t="str">
        <f t="shared" si="151"/>
        <v>r</v>
      </c>
      <c r="AS28" s="463" t="str">
        <f t="shared" si="151"/>
        <v>r</v>
      </c>
      <c r="AT28" s="463" t="str">
        <f t="shared" si="151"/>
        <v>r</v>
      </c>
      <c r="AU28" s="463" t="str">
        <f t="shared" si="151"/>
        <v>r</v>
      </c>
      <c r="AV28" s="463" t="str">
        <f t="shared" si="151"/>
        <v>r</v>
      </c>
      <c r="AW28" s="463" t="str">
        <f t="shared" si="151"/>
        <v>r</v>
      </c>
      <c r="AX28" s="463" t="str">
        <f t="shared" si="151"/>
        <v>r</v>
      </c>
      <c r="AY28" s="463" t="str">
        <f t="shared" si="151"/>
        <v>r</v>
      </c>
      <c r="AZ28" s="463" t="str">
        <f t="shared" si="151"/>
        <v>r</v>
      </c>
      <c r="BA28" s="463" t="str">
        <f t="shared" si="151"/>
        <v>r</v>
      </c>
      <c r="BB28" s="463" t="str">
        <f t="shared" si="151"/>
        <v>r</v>
      </c>
      <c r="BC28" s="463">
        <f t="shared" si="151"/>
        <v>0</v>
      </c>
      <c r="BD28" s="463">
        <f t="shared" si="151"/>
        <v>0</v>
      </c>
      <c r="BE28" s="463" t="str">
        <f t="shared" si="151"/>
        <v>ca</v>
      </c>
      <c r="BF28" s="463" t="str">
        <f t="shared" si="151"/>
        <v>ca</v>
      </c>
      <c r="BG28" s="463" t="str">
        <f t="shared" si="151"/>
        <v>ca</v>
      </c>
      <c r="BH28" s="463" t="str">
        <f t="shared" si="151"/>
        <v>ca</v>
      </c>
      <c r="BI28" s="463" t="str">
        <f t="shared" si="151"/>
        <v>ca</v>
      </c>
      <c r="BJ28" s="463" t="str">
        <f t="shared" si="151"/>
        <v>ca</v>
      </c>
      <c r="BK28" s="463" t="str">
        <f t="shared" si="151"/>
        <v>ca</v>
      </c>
      <c r="BL28" s="463" t="str">
        <f t="shared" si="151"/>
        <v>ca</v>
      </c>
      <c r="BM28" s="463" t="str">
        <f t="shared" si="151"/>
        <v>ca</v>
      </c>
      <c r="BN28" s="463" t="str">
        <f t="shared" si="151"/>
        <v>ca</v>
      </c>
      <c r="BO28" s="463" t="str">
        <f t="shared" si="151"/>
        <v>ca</v>
      </c>
      <c r="BP28" s="463" t="str">
        <f t="shared" si="151"/>
        <v>ca</v>
      </c>
      <c r="BQ28" s="463" t="str">
        <f t="shared" ref="BQ28:CU28" si="152">BQ42</f>
        <v>ca</v>
      </c>
      <c r="BR28" s="463" t="str">
        <f t="shared" si="152"/>
        <v>ca</v>
      </c>
      <c r="BS28" s="463" t="str">
        <f t="shared" si="152"/>
        <v>ca</v>
      </c>
      <c r="BT28" s="463" t="str">
        <f t="shared" si="152"/>
        <v>ca</v>
      </c>
      <c r="BU28" s="463" t="str">
        <f t="shared" si="152"/>
        <v>ca</v>
      </c>
      <c r="BV28" s="463" t="str">
        <f t="shared" si="152"/>
        <v>ca</v>
      </c>
      <c r="BW28" s="463" t="str">
        <f t="shared" si="152"/>
        <v>ca</v>
      </c>
      <c r="BX28" s="463">
        <f t="shared" si="152"/>
        <v>0</v>
      </c>
      <c r="BY28" s="463">
        <f t="shared" si="152"/>
        <v>0</v>
      </c>
      <c r="BZ28" s="463">
        <f t="shared" si="152"/>
        <v>0</v>
      </c>
      <c r="CA28" s="463">
        <f t="shared" si="152"/>
        <v>0</v>
      </c>
      <c r="CB28" s="463">
        <f t="shared" si="152"/>
        <v>0</v>
      </c>
      <c r="CC28" s="463">
        <f t="shared" si="152"/>
        <v>0</v>
      </c>
      <c r="CD28" s="463">
        <f t="shared" si="152"/>
        <v>0</v>
      </c>
      <c r="CE28" s="463">
        <f t="shared" si="152"/>
        <v>0</v>
      </c>
      <c r="CF28" s="463">
        <f t="shared" si="152"/>
        <v>0</v>
      </c>
      <c r="CG28" s="463">
        <f t="shared" si="152"/>
        <v>0</v>
      </c>
      <c r="CH28" s="463">
        <f t="shared" si="152"/>
        <v>0</v>
      </c>
      <c r="CI28" s="463">
        <f t="shared" si="152"/>
        <v>0</v>
      </c>
      <c r="CJ28" s="463">
        <f t="shared" si="152"/>
        <v>0</v>
      </c>
      <c r="CK28" s="463">
        <f t="shared" si="152"/>
        <v>0</v>
      </c>
      <c r="CL28" s="463">
        <f t="shared" si="152"/>
        <v>0</v>
      </c>
      <c r="CM28" s="463">
        <f t="shared" si="152"/>
        <v>0</v>
      </c>
      <c r="CN28" s="463">
        <f t="shared" si="152"/>
        <v>0</v>
      </c>
      <c r="CO28" s="463">
        <f t="shared" si="152"/>
        <v>0</v>
      </c>
      <c r="CP28" s="463">
        <f t="shared" si="152"/>
        <v>0</v>
      </c>
      <c r="CQ28" s="463">
        <f t="shared" si="152"/>
        <v>0</v>
      </c>
      <c r="CR28" s="463">
        <f t="shared" si="152"/>
        <v>0</v>
      </c>
      <c r="CS28" s="463">
        <f t="shared" si="152"/>
        <v>0</v>
      </c>
      <c r="CT28" s="463">
        <f t="shared" si="152"/>
        <v>0</v>
      </c>
      <c r="CU28" s="464">
        <f t="shared" si="152"/>
        <v>0</v>
      </c>
      <c r="CV28" s="431">
        <f>COUNTIF(D28:CU28,"ca")</f>
        <v>19</v>
      </c>
      <c r="CW28" s="465">
        <f>COUNTIF(D28:CU28,"r")</f>
        <v>20</v>
      </c>
      <c r="CX28" s="466"/>
      <c r="CY28" s="466"/>
      <c r="CZ28" s="466"/>
      <c r="DA28" s="466"/>
      <c r="DB28" s="466"/>
      <c r="DC28" s="466"/>
      <c r="DD28" s="466"/>
      <c r="DE28" s="466"/>
      <c r="DF28" s="466"/>
      <c r="DG28" s="466"/>
      <c r="DH28" s="466"/>
      <c r="DI28" s="466"/>
      <c r="DJ28" s="466"/>
      <c r="DK28" s="466"/>
      <c r="DL28" s="466"/>
      <c r="DM28" s="466"/>
      <c r="DN28" s="466"/>
      <c r="DO28" s="466"/>
      <c r="DP28" s="466"/>
      <c r="DQ28" s="466"/>
      <c r="DR28" s="466"/>
      <c r="DS28" s="466"/>
      <c r="DT28" s="466"/>
      <c r="DU28" s="466"/>
      <c r="DV28" s="466"/>
      <c r="DW28" s="466"/>
      <c r="DX28" s="466"/>
      <c r="DY28" s="466"/>
      <c r="DZ28" s="466"/>
      <c r="EJ28" s="466"/>
      <c r="EK28" s="466"/>
      <c r="EL28" s="466"/>
      <c r="EM28" s="466"/>
      <c r="EN28" s="466"/>
      <c r="EO28" s="466"/>
      <c r="EP28" s="466"/>
      <c r="EQ28" s="466"/>
      <c r="ER28" s="466"/>
      <c r="ES28" s="466"/>
      <c r="EZ28" s="456"/>
      <c r="FA28" s="456"/>
      <c r="FB28" s="456"/>
      <c r="FC28" s="456"/>
      <c r="FD28" s="456"/>
      <c r="FE28" s="456"/>
      <c r="FF28" s="456"/>
      <c r="FG28" s="456"/>
      <c r="FH28" s="456"/>
      <c r="FI28" s="456"/>
      <c r="FJ28" s="456"/>
      <c r="FK28" s="456"/>
      <c r="FL28" s="456"/>
      <c r="FM28" s="456"/>
      <c r="FN28" s="456"/>
      <c r="FO28" s="456"/>
      <c r="FP28" s="456"/>
      <c r="FQ28" s="456"/>
    </row>
    <row r="29" spans="1:213" s="469" customFormat="1" ht="40.5" customHeight="1" x14ac:dyDescent="0.5">
      <c r="A29" s="402"/>
      <c r="B29" s="825"/>
      <c r="C29" s="467" t="s">
        <v>17</v>
      </c>
      <c r="D29" s="446"/>
      <c r="E29" s="447"/>
      <c r="F29" s="447"/>
      <c r="G29" s="447"/>
      <c r="H29" s="447"/>
      <c r="I29" s="447"/>
      <c r="J29" s="447"/>
      <c r="K29" s="447"/>
      <c r="L29" s="447"/>
      <c r="M29" s="447"/>
      <c r="N29" s="447"/>
      <c r="O29" s="447"/>
      <c r="P29" s="447"/>
      <c r="Q29" s="447"/>
      <c r="R29" s="447"/>
      <c r="S29" s="447"/>
      <c r="T29" s="447"/>
      <c r="U29" s="447"/>
      <c r="V29" s="447"/>
      <c r="W29" s="447"/>
      <c r="X29" s="447"/>
      <c r="Y29" s="447"/>
      <c r="Z29" s="447"/>
      <c r="AA29" s="447"/>
      <c r="AB29" s="447"/>
      <c r="AC29" s="447"/>
      <c r="AD29" s="447"/>
      <c r="AE29" s="447"/>
      <c r="AF29" s="447"/>
      <c r="AG29" s="447"/>
      <c r="AH29" s="447"/>
      <c r="AI29" s="447"/>
      <c r="AJ29" s="447"/>
      <c r="AK29" s="447"/>
      <c r="AL29" s="447"/>
      <c r="AM29" s="447"/>
      <c r="AN29" s="447"/>
      <c r="AO29" s="447"/>
      <c r="AP29" s="447"/>
      <c r="AQ29" s="447"/>
      <c r="AR29" s="447"/>
      <c r="AS29" s="447"/>
      <c r="AT29" s="447"/>
      <c r="AU29" s="447"/>
      <c r="AV29" s="447"/>
      <c r="AW29" s="447"/>
      <c r="AX29" s="447"/>
      <c r="AY29" s="447"/>
      <c r="AZ29" s="447"/>
      <c r="BA29" s="447"/>
      <c r="BB29" s="447"/>
      <c r="BC29" s="447"/>
      <c r="BD29" s="447"/>
      <c r="BE29" s="447"/>
      <c r="BF29" s="447"/>
      <c r="BG29" s="447"/>
      <c r="BH29" s="447"/>
      <c r="BI29" s="447"/>
      <c r="BJ29" s="447"/>
      <c r="BK29" s="447"/>
      <c r="BL29" s="447"/>
      <c r="BM29" s="447"/>
      <c r="BN29" s="447"/>
      <c r="BO29" s="447"/>
      <c r="BP29" s="447"/>
      <c r="BQ29" s="447"/>
      <c r="BR29" s="447"/>
      <c r="BS29" s="447"/>
      <c r="BT29" s="447"/>
      <c r="BU29" s="447"/>
      <c r="BV29" s="447"/>
      <c r="BW29" s="447"/>
      <c r="BX29" s="447"/>
      <c r="BY29" s="447"/>
      <c r="BZ29" s="447"/>
      <c r="CA29" s="447"/>
      <c r="CB29" s="447"/>
      <c r="CC29" s="447"/>
      <c r="CD29" s="447"/>
      <c r="CE29" s="447"/>
      <c r="CF29" s="447"/>
      <c r="CG29" s="447"/>
      <c r="CH29" s="447"/>
      <c r="CI29" s="447"/>
      <c r="CJ29" s="447"/>
      <c r="CK29" s="447"/>
      <c r="CL29" s="447"/>
      <c r="CM29" s="447"/>
      <c r="CN29" s="447"/>
      <c r="CO29" s="447"/>
      <c r="CP29" s="447"/>
      <c r="CQ29" s="447"/>
      <c r="CR29" s="447"/>
      <c r="CS29" s="447"/>
      <c r="CT29" s="447"/>
      <c r="CU29" s="448"/>
      <c r="CV29" s="431"/>
      <c r="CW29" s="468"/>
      <c r="CX29" s="454"/>
      <c r="CY29" s="454"/>
      <c r="CZ29" s="454"/>
      <c r="DA29" s="454"/>
      <c r="DB29" s="454"/>
      <c r="DC29" s="454"/>
      <c r="DD29" s="454"/>
      <c r="DE29" s="454"/>
      <c r="DF29" s="454"/>
      <c r="DG29" s="454"/>
      <c r="DH29" s="454"/>
      <c r="DI29" s="454"/>
      <c r="DJ29" s="454"/>
      <c r="DK29" s="454"/>
      <c r="DL29" s="454"/>
      <c r="DM29" s="454"/>
      <c r="DN29" s="454"/>
      <c r="DO29" s="454"/>
      <c r="DP29" s="454"/>
      <c r="DQ29" s="454"/>
      <c r="DR29" s="454"/>
      <c r="DS29" s="454"/>
      <c r="DT29" s="454"/>
      <c r="DU29" s="454"/>
      <c r="DV29" s="454"/>
      <c r="DW29" s="454"/>
      <c r="DX29" s="454"/>
      <c r="DY29" s="454"/>
      <c r="DZ29" s="454"/>
      <c r="EJ29" s="454"/>
      <c r="EK29" s="454"/>
      <c r="EL29" s="454"/>
      <c r="EM29" s="454"/>
      <c r="EN29" s="454"/>
      <c r="EO29" s="454"/>
      <c r="EP29" s="454"/>
      <c r="EQ29" s="454"/>
      <c r="ER29" s="454"/>
      <c r="ES29" s="454"/>
      <c r="EZ29" s="470"/>
      <c r="FA29" s="471"/>
      <c r="FB29" s="472"/>
      <c r="FC29" s="470"/>
      <c r="FD29" s="470"/>
      <c r="FE29" s="470"/>
      <c r="FF29" s="470"/>
      <c r="FG29" s="470"/>
      <c r="FH29" s="470"/>
      <c r="FI29" s="470"/>
      <c r="FJ29" s="470"/>
      <c r="FK29" s="470"/>
      <c r="FL29" s="470"/>
      <c r="FM29" s="470"/>
      <c r="FN29" s="470"/>
      <c r="FO29" s="470"/>
      <c r="FP29" s="470"/>
      <c r="FQ29" s="470"/>
    </row>
    <row r="30" spans="1:213" s="412" customFormat="1" ht="27.95" customHeight="1" x14ac:dyDescent="0.5">
      <c r="A30" s="402"/>
      <c r="B30" s="825" t="s">
        <v>84</v>
      </c>
      <c r="C30" s="473" t="s">
        <v>102</v>
      </c>
      <c r="D30" s="446">
        <f>D43</f>
        <v>0</v>
      </c>
      <c r="E30" s="447">
        <f t="shared" ref="E30:BP30" si="153">E43</f>
        <v>0</v>
      </c>
      <c r="F30" s="447">
        <f t="shared" si="153"/>
        <v>0</v>
      </c>
      <c r="G30" s="447">
        <f t="shared" si="153"/>
        <v>0</v>
      </c>
      <c r="H30" s="447">
        <f t="shared" si="153"/>
        <v>0</v>
      </c>
      <c r="I30" s="447">
        <f t="shared" si="153"/>
        <v>0</v>
      </c>
      <c r="J30" s="447">
        <f t="shared" si="153"/>
        <v>0</v>
      </c>
      <c r="K30" s="447">
        <f t="shared" si="153"/>
        <v>0</v>
      </c>
      <c r="L30" s="447" t="str">
        <f t="shared" si="153"/>
        <v>ca</v>
      </c>
      <c r="M30" s="447" t="str">
        <f t="shared" si="153"/>
        <v>ca</v>
      </c>
      <c r="N30" s="447" t="str">
        <f t="shared" si="153"/>
        <v>ca</v>
      </c>
      <c r="O30" s="447" t="str">
        <f t="shared" si="153"/>
        <v>ca</v>
      </c>
      <c r="P30" s="447" t="str">
        <f t="shared" si="153"/>
        <v>ca</v>
      </c>
      <c r="Q30" s="447" t="str">
        <f t="shared" si="153"/>
        <v>ca</v>
      </c>
      <c r="R30" s="447" t="str">
        <f t="shared" si="153"/>
        <v>ca</v>
      </c>
      <c r="S30" s="447" t="str">
        <f t="shared" si="153"/>
        <v>ca</v>
      </c>
      <c r="T30" s="447" t="str">
        <f t="shared" si="153"/>
        <v>ca</v>
      </c>
      <c r="U30" s="447" t="str">
        <f t="shared" si="153"/>
        <v>ca</v>
      </c>
      <c r="V30" s="447" t="str">
        <f t="shared" si="153"/>
        <v>ca</v>
      </c>
      <c r="W30" s="447" t="str">
        <f t="shared" si="153"/>
        <v>ca</v>
      </c>
      <c r="X30" s="447" t="str">
        <f t="shared" si="153"/>
        <v>ca</v>
      </c>
      <c r="Y30" s="447" t="str">
        <f t="shared" si="153"/>
        <v>ca</v>
      </c>
      <c r="Z30" s="447" t="str">
        <f t="shared" si="153"/>
        <v>ca</v>
      </c>
      <c r="AA30" s="447" t="str">
        <f t="shared" si="153"/>
        <v>ca</v>
      </c>
      <c r="AB30" s="447" t="str">
        <f t="shared" si="153"/>
        <v>ca</v>
      </c>
      <c r="AC30" s="447" t="str">
        <f t="shared" si="153"/>
        <v>ca</v>
      </c>
      <c r="AD30" s="447" t="str">
        <f t="shared" si="153"/>
        <v>ca</v>
      </c>
      <c r="AE30" s="447" t="str">
        <f t="shared" si="153"/>
        <v>ca</v>
      </c>
      <c r="AF30" s="447">
        <f t="shared" si="153"/>
        <v>0</v>
      </c>
      <c r="AG30" s="447">
        <f t="shared" si="153"/>
        <v>0</v>
      </c>
      <c r="AH30" s="447">
        <f t="shared" si="153"/>
        <v>0</v>
      </c>
      <c r="AI30" s="447">
        <f t="shared" si="153"/>
        <v>0</v>
      </c>
      <c r="AJ30" s="447">
        <f t="shared" si="153"/>
        <v>0</v>
      </c>
      <c r="AK30" s="447">
        <f t="shared" si="153"/>
        <v>0</v>
      </c>
      <c r="AL30" s="447">
        <f t="shared" si="153"/>
        <v>0</v>
      </c>
      <c r="AM30" s="447">
        <f t="shared" si="153"/>
        <v>0</v>
      </c>
      <c r="AN30" s="447">
        <f t="shared" si="153"/>
        <v>0</v>
      </c>
      <c r="AO30" s="447">
        <f t="shared" si="153"/>
        <v>0</v>
      </c>
      <c r="AP30" s="447">
        <f t="shared" si="153"/>
        <v>0</v>
      </c>
      <c r="AQ30" s="447">
        <f t="shared" si="153"/>
        <v>0</v>
      </c>
      <c r="AR30" s="447">
        <f t="shared" si="153"/>
        <v>0</v>
      </c>
      <c r="AS30" s="447">
        <f t="shared" si="153"/>
        <v>0</v>
      </c>
      <c r="AT30" s="447">
        <f t="shared" si="153"/>
        <v>0</v>
      </c>
      <c r="AU30" s="447">
        <f t="shared" si="153"/>
        <v>0</v>
      </c>
      <c r="AV30" s="447">
        <f t="shared" si="153"/>
        <v>0</v>
      </c>
      <c r="AW30" s="447">
        <f t="shared" si="153"/>
        <v>0</v>
      </c>
      <c r="AX30" s="447">
        <f t="shared" si="153"/>
        <v>0</v>
      </c>
      <c r="AY30" s="447">
        <f t="shared" si="153"/>
        <v>0</v>
      </c>
      <c r="AZ30" s="447">
        <f t="shared" si="153"/>
        <v>0</v>
      </c>
      <c r="BA30" s="447">
        <f t="shared" si="153"/>
        <v>0</v>
      </c>
      <c r="BB30" s="447">
        <f t="shared" si="153"/>
        <v>0</v>
      </c>
      <c r="BC30" s="447">
        <f t="shared" si="153"/>
        <v>0</v>
      </c>
      <c r="BD30" s="447">
        <f t="shared" si="153"/>
        <v>0</v>
      </c>
      <c r="BE30" s="447">
        <f t="shared" si="153"/>
        <v>0</v>
      </c>
      <c r="BF30" s="447">
        <f t="shared" si="153"/>
        <v>0</v>
      </c>
      <c r="BG30" s="447">
        <f t="shared" si="153"/>
        <v>0</v>
      </c>
      <c r="BH30" s="447">
        <f t="shared" si="153"/>
        <v>0</v>
      </c>
      <c r="BI30" s="447">
        <f t="shared" si="153"/>
        <v>0</v>
      </c>
      <c r="BJ30" s="447">
        <f t="shared" si="153"/>
        <v>0</v>
      </c>
      <c r="BK30" s="447">
        <f t="shared" si="153"/>
        <v>0</v>
      </c>
      <c r="BL30" s="447">
        <f t="shared" si="153"/>
        <v>0</v>
      </c>
      <c r="BM30" s="447">
        <f t="shared" si="153"/>
        <v>0</v>
      </c>
      <c r="BN30" s="447">
        <f t="shared" si="153"/>
        <v>0</v>
      </c>
      <c r="BO30" s="447">
        <f t="shared" si="153"/>
        <v>0</v>
      </c>
      <c r="BP30" s="447">
        <f t="shared" si="153"/>
        <v>0</v>
      </c>
      <c r="BQ30" s="447">
        <f t="shared" ref="BQ30:CU30" si="154">BQ43</f>
        <v>0</v>
      </c>
      <c r="BR30" s="447">
        <f t="shared" si="154"/>
        <v>0</v>
      </c>
      <c r="BS30" s="447" t="str">
        <f t="shared" si="154"/>
        <v>r</v>
      </c>
      <c r="BT30" s="447" t="str">
        <f t="shared" si="154"/>
        <v>r</v>
      </c>
      <c r="BU30" s="447" t="str">
        <f t="shared" si="154"/>
        <v>r</v>
      </c>
      <c r="BV30" s="447" t="str">
        <f t="shared" si="154"/>
        <v>r</v>
      </c>
      <c r="BW30" s="447" t="str">
        <f t="shared" si="154"/>
        <v>r</v>
      </c>
      <c r="BX30" s="447" t="str">
        <f t="shared" si="154"/>
        <v>r</v>
      </c>
      <c r="BY30" s="447" t="str">
        <f t="shared" si="154"/>
        <v>r</v>
      </c>
      <c r="BZ30" s="447" t="str">
        <f t="shared" si="154"/>
        <v>r</v>
      </c>
      <c r="CA30" s="447" t="str">
        <f t="shared" si="154"/>
        <v>r</v>
      </c>
      <c r="CB30" s="447" t="str">
        <f t="shared" si="154"/>
        <v>r</v>
      </c>
      <c r="CC30" s="447" t="str">
        <f t="shared" si="154"/>
        <v>r</v>
      </c>
      <c r="CD30" s="447" t="str">
        <f t="shared" si="154"/>
        <v>r</v>
      </c>
      <c r="CE30" s="447" t="str">
        <f t="shared" si="154"/>
        <v>r</v>
      </c>
      <c r="CF30" s="447" t="str">
        <f t="shared" si="154"/>
        <v>r</v>
      </c>
      <c r="CG30" s="447" t="str">
        <f t="shared" si="154"/>
        <v>r</v>
      </c>
      <c r="CH30" s="447" t="str">
        <f t="shared" si="154"/>
        <v>r</v>
      </c>
      <c r="CI30" s="447" t="str">
        <f t="shared" si="154"/>
        <v>r</v>
      </c>
      <c r="CJ30" s="447" t="str">
        <f t="shared" si="154"/>
        <v>r</v>
      </c>
      <c r="CK30" s="447" t="str">
        <f t="shared" si="154"/>
        <v>r</v>
      </c>
      <c r="CL30" s="447" t="str">
        <f t="shared" si="154"/>
        <v>r</v>
      </c>
      <c r="CM30" s="447" t="str">
        <f t="shared" si="154"/>
        <v>r</v>
      </c>
      <c r="CN30" s="447" t="str">
        <f t="shared" si="154"/>
        <v>r</v>
      </c>
      <c r="CO30" s="447" t="str">
        <f t="shared" si="154"/>
        <v>r</v>
      </c>
      <c r="CP30" s="447" t="str">
        <f t="shared" si="154"/>
        <v>r</v>
      </c>
      <c r="CQ30" s="447">
        <f t="shared" si="154"/>
        <v>0</v>
      </c>
      <c r="CR30" s="447">
        <f t="shared" si="154"/>
        <v>0</v>
      </c>
      <c r="CS30" s="447" t="str">
        <f t="shared" si="154"/>
        <v>ca</v>
      </c>
      <c r="CT30" s="447" t="str">
        <f t="shared" si="154"/>
        <v>ca</v>
      </c>
      <c r="CU30" s="448" t="str">
        <f t="shared" si="154"/>
        <v>ca</v>
      </c>
      <c r="CV30" s="431">
        <f>COUNTIF(D30:CU30,"ca")</f>
        <v>23</v>
      </c>
      <c r="CW30" s="465">
        <f>COUNTIF(D30:CU30,"r")</f>
        <v>24</v>
      </c>
      <c r="CX30" s="410"/>
      <c r="CY30" s="410"/>
      <c r="CZ30" s="474"/>
      <c r="DA30" s="475"/>
      <c r="DB30" s="476"/>
      <c r="DC30" s="477"/>
      <c r="DD30" s="477"/>
      <c r="DE30" s="477"/>
      <c r="DF30" s="477"/>
      <c r="DG30" s="477"/>
      <c r="DH30" s="477"/>
      <c r="DI30" s="477"/>
      <c r="DJ30" s="477"/>
      <c r="DK30" s="477"/>
      <c r="DL30" s="477"/>
      <c r="DM30" s="477"/>
      <c r="DN30" s="477"/>
      <c r="DO30" s="477"/>
      <c r="DP30" s="477"/>
      <c r="DQ30" s="477"/>
      <c r="DR30" s="411"/>
      <c r="DS30" s="411"/>
      <c r="DT30" s="411"/>
      <c r="DU30" s="411"/>
      <c r="DV30" s="478"/>
      <c r="DW30" s="478"/>
      <c r="DX30" s="478"/>
      <c r="DY30" s="410"/>
      <c r="DZ30" s="410"/>
      <c r="EJ30" s="410"/>
      <c r="EK30" s="410"/>
      <c r="EL30" s="410"/>
      <c r="EM30" s="410"/>
      <c r="EN30" s="410"/>
      <c r="EO30" s="454"/>
      <c r="EP30" s="454"/>
      <c r="EQ30" s="410"/>
      <c r="ER30" s="410"/>
      <c r="ES30" s="410"/>
      <c r="ET30" s="455"/>
      <c r="EU30" s="455"/>
      <c r="EV30" s="455"/>
      <c r="EW30" s="455"/>
      <c r="EX30" s="455"/>
      <c r="EY30" s="455"/>
      <c r="EZ30" s="456"/>
      <c r="FA30" s="479"/>
      <c r="FB30" s="480"/>
      <c r="FC30" s="456"/>
      <c r="FD30" s="456"/>
      <c r="FE30" s="456"/>
      <c r="FF30" s="456"/>
      <c r="FG30" s="456"/>
      <c r="FH30" s="456"/>
      <c r="FI30" s="456"/>
      <c r="FJ30" s="456"/>
      <c r="FK30" s="456"/>
      <c r="FL30" s="456"/>
      <c r="FM30" s="456"/>
      <c r="FN30" s="456"/>
      <c r="FO30" s="456"/>
      <c r="FP30" s="456"/>
      <c r="FQ30" s="456"/>
      <c r="FR30" s="455"/>
      <c r="FS30" s="455"/>
      <c r="FT30" s="455"/>
      <c r="FU30" s="455"/>
      <c r="FV30" s="455"/>
      <c r="FW30" s="455"/>
      <c r="FX30" s="455"/>
      <c r="FY30" s="455"/>
      <c r="FZ30" s="455"/>
      <c r="GA30" s="455"/>
      <c r="GB30" s="455"/>
      <c r="GC30" s="455"/>
      <c r="GD30" s="455"/>
      <c r="GE30" s="455"/>
      <c r="GF30" s="455"/>
      <c r="GG30" s="455"/>
      <c r="GH30" s="455"/>
      <c r="GI30" s="455"/>
      <c r="GJ30" s="455"/>
      <c r="GK30" s="455"/>
      <c r="GL30" s="455"/>
      <c r="GM30" s="455"/>
      <c r="GN30" s="455"/>
      <c r="GO30" s="455"/>
      <c r="GP30" s="455"/>
      <c r="GQ30" s="455"/>
      <c r="GR30" s="455"/>
      <c r="GS30" s="455"/>
      <c r="GT30" s="455"/>
      <c r="GU30" s="455"/>
      <c r="GV30" s="455"/>
      <c r="GW30" s="455"/>
      <c r="GX30" s="455"/>
      <c r="GY30" s="455"/>
      <c r="GZ30" s="455"/>
      <c r="HA30" s="455"/>
      <c r="HB30" s="455"/>
      <c r="HC30" s="455"/>
      <c r="HD30" s="455"/>
      <c r="HE30" s="455"/>
    </row>
    <row r="31" spans="1:213" s="469" customFormat="1" ht="40.5" customHeight="1" x14ac:dyDescent="0.7">
      <c r="A31" s="402"/>
      <c r="B31" s="825"/>
      <c r="C31" s="467" t="s">
        <v>17</v>
      </c>
      <c r="D31" s="446"/>
      <c r="E31" s="447"/>
      <c r="F31" s="447"/>
      <c r="G31" s="447"/>
      <c r="H31" s="447"/>
      <c r="I31" s="447"/>
      <c r="J31" s="447"/>
      <c r="K31" s="447"/>
      <c r="L31" s="447"/>
      <c r="M31" s="447"/>
      <c r="N31" s="447"/>
      <c r="O31" s="447"/>
      <c r="P31" s="447"/>
      <c r="Q31" s="447"/>
      <c r="R31" s="447"/>
      <c r="S31" s="447"/>
      <c r="T31" s="447"/>
      <c r="U31" s="447"/>
      <c r="V31" s="447"/>
      <c r="W31" s="447"/>
      <c r="X31" s="447"/>
      <c r="Y31" s="447"/>
      <c r="Z31" s="447"/>
      <c r="AA31" s="447"/>
      <c r="AB31" s="447"/>
      <c r="AC31" s="447"/>
      <c r="AD31" s="447"/>
      <c r="AE31" s="447"/>
      <c r="AF31" s="447"/>
      <c r="AG31" s="447"/>
      <c r="AH31" s="447"/>
      <c r="AI31" s="447"/>
      <c r="AJ31" s="447"/>
      <c r="AK31" s="447"/>
      <c r="AL31" s="447"/>
      <c r="AM31" s="447"/>
      <c r="AN31" s="447"/>
      <c r="AO31" s="447"/>
      <c r="AP31" s="447"/>
      <c r="AQ31" s="447"/>
      <c r="AR31" s="447"/>
      <c r="AS31" s="447"/>
      <c r="AT31" s="447"/>
      <c r="AU31" s="447"/>
      <c r="AV31" s="447"/>
      <c r="AW31" s="447"/>
      <c r="AX31" s="447"/>
      <c r="AY31" s="447"/>
      <c r="AZ31" s="447"/>
      <c r="BA31" s="447"/>
      <c r="BB31" s="447"/>
      <c r="BC31" s="447"/>
      <c r="BD31" s="447"/>
      <c r="BE31" s="447"/>
      <c r="BF31" s="447"/>
      <c r="BG31" s="447"/>
      <c r="BH31" s="447"/>
      <c r="BI31" s="447"/>
      <c r="BJ31" s="447"/>
      <c r="BK31" s="447"/>
      <c r="BL31" s="447"/>
      <c r="BM31" s="447"/>
      <c r="BN31" s="447"/>
      <c r="BO31" s="447"/>
      <c r="BP31" s="447"/>
      <c r="BQ31" s="447"/>
      <c r="BR31" s="447"/>
      <c r="BS31" s="447"/>
      <c r="BT31" s="447"/>
      <c r="BU31" s="447"/>
      <c r="BV31" s="447"/>
      <c r="BW31" s="447"/>
      <c r="BX31" s="447"/>
      <c r="BY31" s="447"/>
      <c r="BZ31" s="447"/>
      <c r="CA31" s="447"/>
      <c r="CB31" s="447"/>
      <c r="CC31" s="447"/>
      <c r="CD31" s="447"/>
      <c r="CE31" s="447"/>
      <c r="CF31" s="447"/>
      <c r="CG31" s="447"/>
      <c r="CH31" s="447"/>
      <c r="CI31" s="447"/>
      <c r="CJ31" s="447"/>
      <c r="CK31" s="447"/>
      <c r="CL31" s="447"/>
      <c r="CM31" s="447"/>
      <c r="CN31" s="447"/>
      <c r="CO31" s="447"/>
      <c r="CP31" s="447"/>
      <c r="CQ31" s="447"/>
      <c r="CR31" s="447"/>
      <c r="CS31" s="447"/>
      <c r="CT31" s="447"/>
      <c r="CU31" s="448"/>
      <c r="CV31" s="431"/>
      <c r="CW31" s="481"/>
      <c r="CX31" s="410"/>
      <c r="CY31" s="410"/>
      <c r="CZ31" s="482"/>
      <c r="DA31" s="482"/>
      <c r="DB31" s="813"/>
      <c r="DC31" s="813"/>
      <c r="DD31" s="483"/>
      <c r="DE31" s="484"/>
      <c r="DF31" s="485"/>
      <c r="DG31" s="485"/>
      <c r="DH31" s="485"/>
      <c r="DI31" s="485"/>
      <c r="DJ31" s="485"/>
      <c r="DK31" s="482"/>
      <c r="DL31" s="482"/>
      <c r="DM31" s="482"/>
      <c r="DN31" s="814"/>
      <c r="DO31" s="814"/>
      <c r="DP31" s="483"/>
      <c r="DQ31" s="484"/>
      <c r="DR31" s="411"/>
      <c r="DS31" s="485"/>
      <c r="DT31" s="485"/>
      <c r="DU31" s="485"/>
      <c r="DV31" s="485"/>
      <c r="DW31" s="814"/>
      <c r="DX31" s="814"/>
      <c r="DY31" s="410"/>
      <c r="DZ31" s="410"/>
      <c r="EJ31" s="410"/>
      <c r="EK31" s="410"/>
      <c r="EL31" s="410"/>
      <c r="EM31" s="410"/>
      <c r="EN31" s="410"/>
      <c r="EO31" s="454"/>
      <c r="EP31" s="454"/>
      <c r="EQ31" s="410"/>
      <c r="ER31" s="410"/>
      <c r="ES31" s="410"/>
      <c r="ET31" s="486"/>
      <c r="EU31" s="486"/>
      <c r="EV31" s="486"/>
      <c r="EW31" s="486"/>
      <c r="EX31" s="486"/>
      <c r="EY31" s="486"/>
      <c r="EZ31" s="487"/>
      <c r="FA31" s="488"/>
      <c r="FB31" s="489"/>
      <c r="FC31" s="487"/>
      <c r="FD31" s="487"/>
      <c r="FE31" s="487"/>
      <c r="FF31" s="487"/>
      <c r="FG31" s="487"/>
      <c r="FH31" s="487"/>
      <c r="FI31" s="487"/>
      <c r="FJ31" s="487"/>
      <c r="FK31" s="487"/>
      <c r="FL31" s="487"/>
      <c r="FM31" s="487"/>
      <c r="FN31" s="487"/>
      <c r="FO31" s="487"/>
      <c r="FP31" s="487"/>
      <c r="FQ31" s="487"/>
      <c r="FR31" s="486"/>
      <c r="FS31" s="486"/>
      <c r="FT31" s="486"/>
      <c r="FU31" s="486"/>
      <c r="FV31" s="486"/>
      <c r="FW31" s="486"/>
      <c r="FX31" s="486"/>
      <c r="FY31" s="486"/>
      <c r="FZ31" s="486"/>
      <c r="GA31" s="486"/>
      <c r="GB31" s="486"/>
      <c r="GC31" s="486"/>
      <c r="GD31" s="486"/>
      <c r="GE31" s="486"/>
      <c r="GF31" s="486"/>
      <c r="GG31" s="486"/>
      <c r="GH31" s="486"/>
      <c r="GI31" s="486"/>
      <c r="GJ31" s="486"/>
      <c r="GK31" s="486"/>
      <c r="GL31" s="486"/>
      <c r="GM31" s="486"/>
      <c r="GN31" s="486"/>
      <c r="GO31" s="486"/>
      <c r="GP31" s="486"/>
      <c r="GQ31" s="486"/>
      <c r="GR31" s="486"/>
      <c r="GS31" s="486"/>
      <c r="GT31" s="486"/>
      <c r="GU31" s="486"/>
      <c r="GV31" s="486"/>
      <c r="GW31" s="486"/>
      <c r="GX31" s="486"/>
      <c r="GY31" s="486"/>
      <c r="GZ31" s="486"/>
      <c r="HA31" s="486"/>
      <c r="HB31" s="486"/>
      <c r="HC31" s="486"/>
      <c r="HD31" s="486"/>
      <c r="HE31" s="486"/>
    </row>
    <row r="32" spans="1:213" s="455" customFormat="1" ht="24.75" customHeight="1" x14ac:dyDescent="0.7">
      <c r="A32" s="402"/>
      <c r="B32" s="809" t="s">
        <v>231</v>
      </c>
      <c r="C32" s="810"/>
      <c r="D32" s="646"/>
      <c r="E32" s="647"/>
      <c r="F32" s="647"/>
      <c r="G32" s="647"/>
      <c r="H32" s="648"/>
      <c r="I32" s="648"/>
      <c r="J32" s="648"/>
      <c r="K32" s="648"/>
      <c r="L32" s="649"/>
      <c r="M32" s="647"/>
      <c r="N32" s="647"/>
      <c r="O32" s="647"/>
      <c r="P32" s="647"/>
      <c r="Q32" s="647"/>
      <c r="R32" s="647"/>
      <c r="S32" s="647"/>
      <c r="T32" s="647"/>
      <c r="U32" s="647"/>
      <c r="V32" s="648"/>
      <c r="W32" s="648"/>
      <c r="X32" s="648"/>
      <c r="Y32" s="648"/>
      <c r="Z32" s="648"/>
      <c r="AA32" s="648"/>
      <c r="AB32" s="648"/>
      <c r="AC32" s="648"/>
      <c r="AD32" s="648"/>
      <c r="AE32" s="648"/>
      <c r="AF32" s="648"/>
      <c r="AG32" s="648"/>
      <c r="AH32" s="648"/>
      <c r="AI32" s="648"/>
      <c r="AJ32" s="648"/>
      <c r="AK32" s="648"/>
      <c r="AL32" s="648"/>
      <c r="AM32" s="647"/>
      <c r="AN32" s="647"/>
      <c r="AO32" s="647"/>
      <c r="AP32" s="647"/>
      <c r="AQ32" s="647"/>
      <c r="AR32" s="647"/>
      <c r="AS32" s="647"/>
      <c r="AT32" s="647"/>
      <c r="AU32" s="647"/>
      <c r="AV32" s="648"/>
      <c r="AW32" s="648"/>
      <c r="AX32" s="648"/>
      <c r="AY32" s="648"/>
      <c r="AZ32" s="648"/>
      <c r="BA32" s="648"/>
      <c r="BB32" s="648"/>
      <c r="BC32" s="648"/>
      <c r="BD32" s="648"/>
      <c r="BE32" s="648"/>
      <c r="BF32" s="648"/>
      <c r="BG32" s="648"/>
      <c r="BH32" s="648"/>
      <c r="BI32" s="648"/>
      <c r="BJ32" s="647"/>
      <c r="BK32" s="647"/>
      <c r="BL32" s="647"/>
      <c r="BM32" s="647"/>
      <c r="BN32" s="647"/>
      <c r="BO32" s="647"/>
      <c r="BP32" s="647"/>
      <c r="BQ32" s="647"/>
      <c r="BR32" s="647"/>
      <c r="BS32" s="647"/>
      <c r="BT32" s="647"/>
      <c r="BU32" s="647"/>
      <c r="BV32" s="647"/>
      <c r="BW32" s="647"/>
      <c r="BX32" s="647"/>
      <c r="BY32" s="647"/>
      <c r="BZ32" s="647"/>
      <c r="CA32" s="647"/>
      <c r="CB32" s="647"/>
      <c r="CC32" s="647"/>
      <c r="CD32" s="647"/>
      <c r="CE32" s="647"/>
      <c r="CF32" s="647"/>
      <c r="CG32" s="647"/>
      <c r="CH32" s="647"/>
      <c r="CI32" s="647"/>
      <c r="CJ32" s="647"/>
      <c r="CK32" s="647"/>
      <c r="CL32" s="647"/>
      <c r="CM32" s="647"/>
      <c r="CN32" s="647"/>
      <c r="CO32" s="647"/>
      <c r="CP32" s="647"/>
      <c r="CQ32" s="647"/>
      <c r="CR32" s="647"/>
      <c r="CS32" s="647"/>
      <c r="CT32" s="647"/>
      <c r="CU32" s="645"/>
      <c r="CV32" s="402"/>
      <c r="CW32" s="402"/>
      <c r="CX32" s="410"/>
      <c r="CY32" s="410"/>
      <c r="CZ32" s="482"/>
      <c r="DA32" s="482"/>
      <c r="DB32" s="813"/>
      <c r="DC32" s="813"/>
      <c r="DD32" s="483"/>
      <c r="DE32" s="484"/>
      <c r="DF32" s="485"/>
      <c r="DG32" s="485"/>
      <c r="DH32" s="485"/>
      <c r="DI32" s="485"/>
      <c r="DJ32" s="485"/>
      <c r="DK32" s="482"/>
      <c r="DL32" s="482"/>
      <c r="DM32" s="482"/>
      <c r="DN32" s="814"/>
      <c r="DO32" s="814"/>
      <c r="DP32" s="483"/>
      <c r="DQ32" s="484"/>
      <c r="DR32" s="411"/>
      <c r="DS32" s="485"/>
      <c r="DT32" s="485"/>
      <c r="DU32" s="485"/>
      <c r="DV32" s="485"/>
      <c r="DW32" s="814"/>
      <c r="DX32" s="814"/>
      <c r="DY32" s="410"/>
      <c r="DZ32" s="410"/>
      <c r="EJ32" s="410"/>
      <c r="EK32" s="410"/>
      <c r="EL32" s="410"/>
      <c r="EM32" s="410"/>
      <c r="EN32" s="410"/>
      <c r="EO32" s="410"/>
      <c r="EP32" s="410"/>
      <c r="EQ32" s="410"/>
      <c r="ER32" s="410"/>
      <c r="ES32" s="410"/>
      <c r="ET32" s="410"/>
      <c r="EU32" s="410"/>
      <c r="EV32" s="410"/>
      <c r="EW32" s="410"/>
      <c r="EX32" s="410"/>
      <c r="EY32" s="410"/>
      <c r="EZ32" s="490"/>
      <c r="FA32" s="490"/>
      <c r="FB32" s="490"/>
      <c r="FC32" s="490"/>
      <c r="FD32" s="490"/>
      <c r="FE32" s="490"/>
      <c r="FF32" s="490"/>
      <c r="FG32" s="490"/>
      <c r="FH32" s="490"/>
      <c r="FI32" s="490"/>
      <c r="FJ32" s="490"/>
      <c r="FK32" s="490"/>
      <c r="FL32" s="490"/>
      <c r="FM32" s="490"/>
      <c r="FN32" s="490"/>
      <c r="FO32" s="490"/>
      <c r="FP32" s="490"/>
      <c r="FQ32" s="490"/>
      <c r="FR32" s="410"/>
      <c r="FS32" s="410"/>
      <c r="FT32" s="454"/>
      <c r="FU32" s="454"/>
      <c r="FV32" s="410"/>
      <c r="FW32" s="410"/>
      <c r="FX32" s="410"/>
      <c r="FY32" s="410"/>
      <c r="FZ32" s="410"/>
      <c r="GA32" s="410"/>
      <c r="GB32" s="454"/>
      <c r="GC32" s="454"/>
      <c r="GD32" s="410"/>
      <c r="GE32" s="410"/>
      <c r="GF32" s="410"/>
      <c r="GG32" s="410"/>
      <c r="GH32" s="410"/>
      <c r="GI32" s="410"/>
      <c r="GJ32" s="454"/>
      <c r="GK32" s="454"/>
      <c r="GL32" s="410"/>
      <c r="GM32" s="410"/>
      <c r="GN32" s="410"/>
      <c r="GO32" s="410"/>
      <c r="GP32" s="410"/>
      <c r="GQ32" s="410"/>
      <c r="GR32" s="454"/>
      <c r="GS32" s="454"/>
      <c r="GT32" s="410"/>
      <c r="GU32" s="410"/>
      <c r="GV32" s="410"/>
      <c r="GW32" s="410"/>
      <c r="GX32" s="410"/>
      <c r="GY32" s="410"/>
      <c r="GZ32" s="410"/>
      <c r="HA32" s="410"/>
      <c r="HB32" s="410"/>
      <c r="HC32" s="410"/>
    </row>
    <row r="33" spans="1:213" s="469" customFormat="1" ht="46.5" hidden="1" x14ac:dyDescent="0.7">
      <c r="A33" s="455"/>
      <c r="B33" s="250"/>
      <c r="C33" s="491"/>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0"/>
      <c r="BH33" s="250"/>
      <c r="BI33" s="250"/>
      <c r="BJ33" s="250"/>
      <c r="BK33" s="250"/>
      <c r="BL33" s="250"/>
      <c r="BM33" s="250"/>
      <c r="BN33" s="250"/>
      <c r="BO33" s="250"/>
      <c r="BP33" s="250"/>
      <c r="BQ33" s="412"/>
      <c r="BR33" s="412"/>
      <c r="BS33" s="412"/>
      <c r="BT33" s="412"/>
      <c r="BU33" s="412"/>
      <c r="BV33" s="412"/>
      <c r="BW33" s="412"/>
      <c r="BX33" s="412"/>
      <c r="BY33" s="412"/>
      <c r="BZ33" s="412"/>
      <c r="CA33" s="412"/>
      <c r="CB33" s="412"/>
      <c r="CC33" s="412"/>
      <c r="CD33" s="402"/>
      <c r="CE33" s="454"/>
      <c r="CF33" s="410"/>
      <c r="CG33" s="410"/>
      <c r="CH33" s="410"/>
      <c r="CI33" s="410"/>
      <c r="CJ33" s="454"/>
      <c r="CK33" s="454"/>
      <c r="CL33" s="410"/>
      <c r="CM33" s="410"/>
      <c r="CN33" s="410"/>
      <c r="CO33" s="410"/>
      <c r="CP33" s="410"/>
      <c r="CQ33" s="410"/>
      <c r="CR33" s="410"/>
      <c r="CS33" s="410"/>
      <c r="CT33" s="410"/>
      <c r="CU33" s="410"/>
      <c r="CV33" s="454"/>
      <c r="CW33" s="454"/>
      <c r="CX33" s="410"/>
      <c r="CY33" s="410"/>
      <c r="CZ33" s="482"/>
      <c r="DA33" s="482"/>
      <c r="DB33" s="813"/>
      <c r="DC33" s="813"/>
      <c r="DD33" s="483"/>
      <c r="DE33" s="484"/>
      <c r="DF33" s="485"/>
      <c r="DG33" s="485"/>
      <c r="DH33" s="485"/>
      <c r="DI33" s="485"/>
      <c r="DJ33" s="485"/>
      <c r="DK33" s="485"/>
      <c r="DL33" s="485"/>
      <c r="DM33" s="485"/>
      <c r="DN33" s="485"/>
      <c r="DO33" s="485"/>
      <c r="DP33" s="485"/>
      <c r="DQ33" s="485"/>
      <c r="DR33" s="485"/>
      <c r="DS33" s="485"/>
      <c r="DT33" s="485"/>
      <c r="DU33" s="485"/>
      <c r="DV33" s="485"/>
      <c r="DW33" s="814"/>
      <c r="DX33" s="814"/>
      <c r="DY33" s="410"/>
      <c r="DZ33" s="410"/>
      <c r="EJ33" s="410"/>
      <c r="EK33" s="410"/>
      <c r="EL33" s="410"/>
      <c r="EM33" s="410"/>
      <c r="EN33" s="410"/>
      <c r="EO33" s="410"/>
      <c r="EP33" s="410"/>
      <c r="EQ33" s="410"/>
      <c r="ER33" s="410"/>
      <c r="ES33" s="410"/>
      <c r="ET33" s="494"/>
      <c r="EU33" s="494"/>
      <c r="EV33" s="494"/>
      <c r="EW33" s="494"/>
      <c r="EX33" s="494"/>
      <c r="EY33" s="494"/>
      <c r="EZ33" s="495"/>
      <c r="FA33" s="496"/>
      <c r="FB33" s="497"/>
      <c r="FC33" s="495"/>
      <c r="FD33" s="495"/>
      <c r="FE33" s="495"/>
      <c r="FF33" s="495"/>
      <c r="FG33" s="495"/>
      <c r="FH33" s="495"/>
      <c r="FI33" s="495"/>
      <c r="FJ33" s="495"/>
      <c r="FK33" s="495"/>
      <c r="FL33" s="495"/>
      <c r="FM33" s="495"/>
      <c r="FN33" s="495"/>
      <c r="FO33" s="495"/>
      <c r="FP33" s="495"/>
      <c r="FQ33" s="495"/>
      <c r="FR33" s="494"/>
      <c r="FS33" s="494"/>
      <c r="FT33" s="498"/>
      <c r="FU33" s="498"/>
      <c r="FV33" s="494"/>
      <c r="FW33" s="494"/>
      <c r="FX33" s="494"/>
      <c r="FY33" s="494"/>
      <c r="FZ33" s="494"/>
      <c r="GA33" s="494"/>
      <c r="GB33" s="498"/>
      <c r="GC33" s="498"/>
      <c r="GD33" s="494"/>
      <c r="GE33" s="494"/>
      <c r="GF33" s="494"/>
      <c r="GG33" s="494"/>
      <c r="GH33" s="494"/>
      <c r="GI33" s="494"/>
      <c r="GJ33" s="498"/>
      <c r="GK33" s="498"/>
      <c r="GL33" s="494"/>
      <c r="GM33" s="494"/>
      <c r="GN33" s="494"/>
      <c r="GO33" s="494"/>
      <c r="GP33" s="494"/>
      <c r="GQ33" s="494"/>
      <c r="GR33" s="498"/>
      <c r="GS33" s="498"/>
      <c r="GT33" s="494"/>
      <c r="GU33" s="494"/>
      <c r="GV33" s="494"/>
      <c r="GW33" s="494"/>
      <c r="GX33" s="494"/>
      <c r="GY33" s="494"/>
      <c r="GZ33" s="494"/>
      <c r="HA33" s="494"/>
      <c r="HB33" s="494"/>
      <c r="HC33" s="494"/>
      <c r="HD33" s="486"/>
      <c r="HE33" s="486"/>
    </row>
    <row r="34" spans="1:213" s="486" customFormat="1" ht="33.75" hidden="1" x14ac:dyDescent="0.5">
      <c r="A34" s="455"/>
      <c r="B34" s="250"/>
      <c r="C34" s="251"/>
      <c r="D34" s="250"/>
      <c r="E34" s="250"/>
      <c r="F34" s="499"/>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50"/>
      <c r="AQ34" s="250"/>
      <c r="AR34" s="250"/>
      <c r="AS34" s="250"/>
      <c r="AT34" s="250"/>
      <c r="AU34" s="250"/>
      <c r="AV34" s="250"/>
      <c r="AW34" s="250"/>
      <c r="AX34" s="250"/>
      <c r="AY34" s="250"/>
      <c r="AZ34" s="250"/>
      <c r="BA34" s="250"/>
      <c r="BB34" s="250"/>
      <c r="BC34" s="250"/>
      <c r="BD34" s="250"/>
      <c r="BE34" s="250"/>
      <c r="BF34" s="250"/>
      <c r="BG34" s="250"/>
      <c r="BH34" s="250"/>
      <c r="BI34" s="250"/>
      <c r="BJ34" s="250"/>
      <c r="BK34" s="250"/>
      <c r="BL34" s="250"/>
      <c r="BM34" s="250"/>
      <c r="BN34" s="250"/>
      <c r="BO34" s="250"/>
      <c r="BP34" s="250"/>
      <c r="BQ34" s="455"/>
      <c r="BR34" s="455"/>
      <c r="BS34" s="455"/>
      <c r="BT34" s="455"/>
      <c r="BU34" s="455"/>
      <c r="BV34" s="455"/>
      <c r="BW34" s="455"/>
      <c r="BX34" s="455"/>
      <c r="BY34" s="455"/>
      <c r="BZ34" s="455"/>
      <c r="CA34" s="455"/>
      <c r="CB34" s="455"/>
      <c r="CC34" s="455"/>
      <c r="CD34" s="402"/>
      <c r="CE34" s="410"/>
      <c r="CF34" s="454"/>
      <c r="CG34" s="454"/>
      <c r="CH34" s="454"/>
      <c r="CI34" s="410"/>
      <c r="CJ34" s="410"/>
      <c r="CK34" s="410"/>
      <c r="CL34" s="410"/>
      <c r="CM34" s="410"/>
      <c r="CN34" s="410"/>
      <c r="CO34" s="410"/>
      <c r="CP34" s="410"/>
      <c r="CQ34" s="410"/>
      <c r="CR34" s="410"/>
      <c r="CS34" s="410"/>
      <c r="CT34" s="410"/>
      <c r="CU34" s="410"/>
      <c r="CV34" s="410"/>
      <c r="CW34" s="410"/>
      <c r="CX34" s="410"/>
      <c r="CY34" s="410"/>
      <c r="CZ34" s="410"/>
      <c r="DA34" s="410"/>
      <c r="DB34" s="410"/>
      <c r="DC34" s="410"/>
      <c r="DD34" s="410"/>
      <c r="DE34" s="410"/>
      <c r="DF34" s="410"/>
      <c r="DG34" s="410"/>
      <c r="DH34" s="410"/>
      <c r="DI34" s="410"/>
      <c r="DJ34" s="410"/>
      <c r="DK34" s="410"/>
      <c r="DL34" s="410"/>
      <c r="DM34" s="410"/>
      <c r="DN34" s="410"/>
      <c r="DO34" s="410"/>
      <c r="DP34" s="410"/>
      <c r="DQ34" s="410"/>
      <c r="DR34" s="410"/>
      <c r="DS34" s="410"/>
      <c r="DT34" s="410"/>
      <c r="DU34" s="454"/>
      <c r="DV34" s="454"/>
      <c r="DW34" s="410"/>
      <c r="DX34" s="410"/>
      <c r="DY34" s="410"/>
      <c r="DZ34" s="410"/>
      <c r="EC34" s="502">
        <v>2</v>
      </c>
      <c r="ED34" s="502">
        <v>4</v>
      </c>
      <c r="EE34" s="502">
        <v>46</v>
      </c>
      <c r="EF34" s="502">
        <v>49</v>
      </c>
      <c r="EG34" s="502" t="s">
        <v>223</v>
      </c>
      <c r="EH34" s="502" t="s">
        <v>224</v>
      </c>
      <c r="EI34" s="502">
        <v>80</v>
      </c>
      <c r="EJ34" s="410"/>
      <c r="EK34" s="454"/>
      <c r="EL34" s="454"/>
      <c r="EM34" s="410"/>
      <c r="EN34" s="410"/>
      <c r="EO34" s="410"/>
      <c r="EP34" s="410"/>
      <c r="EQ34" s="410"/>
      <c r="ER34" s="410"/>
      <c r="ES34" s="410"/>
      <c r="ET34" s="494"/>
      <c r="EU34" s="494"/>
      <c r="EV34" s="494"/>
      <c r="EW34" s="494"/>
      <c r="EX34" s="494"/>
      <c r="EY34" s="494"/>
      <c r="EZ34" s="487"/>
      <c r="FA34" s="487"/>
      <c r="FB34" s="487"/>
      <c r="FC34" s="487"/>
      <c r="FD34" s="487"/>
      <c r="FE34" s="487"/>
      <c r="FF34" s="487"/>
      <c r="FG34" s="487"/>
      <c r="FH34" s="487"/>
      <c r="FI34" s="487"/>
      <c r="FJ34" s="487"/>
      <c r="FK34" s="487"/>
      <c r="FL34" s="487"/>
      <c r="FM34" s="487"/>
      <c r="FN34" s="487"/>
      <c r="FO34" s="487"/>
      <c r="FP34" s="487"/>
      <c r="FQ34" s="487"/>
    </row>
    <row r="35" spans="1:213" s="455" customFormat="1" ht="33.75" hidden="1" x14ac:dyDescent="0.5">
      <c r="B35" s="692" t="s">
        <v>89</v>
      </c>
      <c r="C35" s="693"/>
      <c r="D35" s="686">
        <v>175</v>
      </c>
      <c r="E35" s="687"/>
      <c r="F35" s="686">
        <v>175</v>
      </c>
      <c r="G35" s="687"/>
      <c r="H35" s="686">
        <v>175</v>
      </c>
      <c r="I35" s="687"/>
      <c r="J35" s="686">
        <v>175</v>
      </c>
      <c r="K35" s="687"/>
      <c r="L35" s="686">
        <v>175</v>
      </c>
      <c r="M35" s="687"/>
      <c r="N35" s="686">
        <v>175</v>
      </c>
      <c r="O35" s="687"/>
      <c r="P35" s="686">
        <v>175</v>
      </c>
      <c r="Q35" s="687"/>
      <c r="R35" s="686">
        <v>175</v>
      </c>
      <c r="S35" s="687"/>
      <c r="T35" s="686">
        <v>175</v>
      </c>
      <c r="U35" s="687"/>
      <c r="V35" s="686">
        <v>175</v>
      </c>
      <c r="W35" s="687"/>
      <c r="X35" s="686">
        <v>175</v>
      </c>
      <c r="Y35" s="687"/>
      <c r="Z35" s="686">
        <v>175</v>
      </c>
      <c r="AA35" s="687"/>
      <c r="AB35" s="686">
        <v>175</v>
      </c>
      <c r="AC35" s="687"/>
      <c r="AD35" s="686">
        <v>175</v>
      </c>
      <c r="AE35" s="687"/>
      <c r="AF35" s="686">
        <v>175</v>
      </c>
      <c r="AG35" s="687"/>
      <c r="AH35" s="686">
        <v>175</v>
      </c>
      <c r="AI35" s="687"/>
      <c r="AJ35" s="686">
        <v>175</v>
      </c>
      <c r="AK35" s="687"/>
      <c r="AL35" s="686">
        <v>175</v>
      </c>
      <c r="AM35" s="687"/>
      <c r="AN35" s="686">
        <v>175</v>
      </c>
      <c r="AO35" s="687"/>
      <c r="AP35" s="686">
        <v>175</v>
      </c>
      <c r="AQ35" s="687"/>
      <c r="AR35" s="686">
        <v>175</v>
      </c>
      <c r="AS35" s="687"/>
      <c r="AT35" s="686">
        <v>175</v>
      </c>
      <c r="AU35" s="687"/>
      <c r="AV35" s="686">
        <v>175</v>
      </c>
      <c r="AW35" s="687"/>
      <c r="AX35" s="686">
        <v>175</v>
      </c>
      <c r="AY35" s="687"/>
      <c r="AZ35" s="686">
        <v>175</v>
      </c>
      <c r="BA35" s="687"/>
      <c r="BB35" s="686">
        <v>175</v>
      </c>
      <c r="BC35" s="687"/>
      <c r="BD35" s="686">
        <v>175</v>
      </c>
      <c r="BE35" s="687"/>
      <c r="BF35" s="686">
        <v>175</v>
      </c>
      <c r="BG35" s="687"/>
      <c r="BH35" s="686">
        <v>175</v>
      </c>
      <c r="BI35" s="687"/>
      <c r="BJ35" s="686">
        <v>175</v>
      </c>
      <c r="BK35" s="687"/>
      <c r="BL35" s="686">
        <v>175</v>
      </c>
      <c r="BM35" s="687"/>
      <c r="BN35" s="686">
        <v>175</v>
      </c>
      <c r="BO35" s="687"/>
      <c r="BP35" s="686">
        <v>175</v>
      </c>
      <c r="BQ35" s="687"/>
      <c r="BR35" s="686">
        <v>175</v>
      </c>
      <c r="BS35" s="687"/>
      <c r="BT35" s="686">
        <v>175</v>
      </c>
      <c r="BU35" s="687"/>
      <c r="BV35" s="686">
        <v>175</v>
      </c>
      <c r="BW35" s="687"/>
      <c r="BX35" s="686">
        <v>175</v>
      </c>
      <c r="BY35" s="687"/>
      <c r="BZ35" s="686">
        <v>175</v>
      </c>
      <c r="CA35" s="687"/>
      <c r="CB35" s="686">
        <v>175</v>
      </c>
      <c r="CC35" s="687"/>
      <c r="CD35" s="686">
        <v>175</v>
      </c>
      <c r="CE35" s="687"/>
      <c r="CF35" s="686">
        <v>175</v>
      </c>
      <c r="CG35" s="687"/>
      <c r="CH35" s="686">
        <v>175</v>
      </c>
      <c r="CI35" s="687"/>
      <c r="CJ35" s="686">
        <v>175</v>
      </c>
      <c r="CK35" s="687"/>
      <c r="CL35" s="686">
        <v>175</v>
      </c>
      <c r="CM35" s="687"/>
      <c r="CN35" s="686">
        <v>175</v>
      </c>
      <c r="CO35" s="687"/>
      <c r="CP35" s="686">
        <v>175</v>
      </c>
      <c r="CQ35" s="687"/>
      <c r="CR35" s="686">
        <v>175</v>
      </c>
      <c r="CS35" s="687"/>
      <c r="CT35" s="686">
        <v>175</v>
      </c>
      <c r="CU35" s="687"/>
      <c r="CV35" s="454"/>
      <c r="CW35" s="454"/>
      <c r="CX35" s="454"/>
      <c r="CY35" s="454"/>
      <c r="CZ35" s="454"/>
      <c r="DA35" s="454"/>
      <c r="DB35" s="454"/>
      <c r="DC35" s="454"/>
      <c r="DD35" s="454"/>
      <c r="DE35" s="454"/>
      <c r="DF35" s="454"/>
      <c r="DG35" s="454"/>
      <c r="DH35" s="454"/>
      <c r="DI35" s="454"/>
      <c r="DJ35" s="454"/>
      <c r="DK35" s="454"/>
      <c r="DL35" s="454"/>
      <c r="DM35" s="454"/>
      <c r="DN35" s="454"/>
      <c r="DO35" s="454"/>
      <c r="DP35" s="454"/>
      <c r="DQ35" s="454"/>
      <c r="DR35" s="454"/>
      <c r="DS35" s="454"/>
      <c r="DT35" s="454"/>
      <c r="DU35" s="454"/>
      <c r="DV35" s="454"/>
      <c r="DW35" s="454"/>
      <c r="DX35" s="454"/>
      <c r="DY35" s="454"/>
      <c r="DZ35" s="454"/>
      <c r="EJ35" s="454"/>
      <c r="EK35" s="454"/>
      <c r="EL35" s="454"/>
      <c r="EM35" s="454"/>
      <c r="EN35" s="454"/>
      <c r="EO35" s="454"/>
      <c r="EP35" s="454"/>
      <c r="EQ35" s="454"/>
      <c r="ER35" s="454"/>
      <c r="ES35" s="454"/>
      <c r="ET35" s="454"/>
      <c r="EU35" s="454"/>
      <c r="EV35" s="454"/>
      <c r="EW35" s="454"/>
      <c r="EX35" s="454"/>
      <c r="EY35" s="454"/>
      <c r="EZ35" s="503"/>
      <c r="FA35" s="503"/>
      <c r="FB35" s="503"/>
      <c r="FC35" s="503"/>
      <c r="FD35" s="503"/>
      <c r="FE35" s="503"/>
      <c r="FF35" s="503"/>
      <c r="FG35" s="503"/>
      <c r="FH35" s="503"/>
      <c r="FI35" s="503"/>
      <c r="FJ35" s="503"/>
      <c r="FK35" s="503"/>
      <c r="FL35" s="503"/>
      <c r="FM35" s="503"/>
      <c r="FN35" s="503"/>
      <c r="FO35" s="503"/>
      <c r="FP35" s="503"/>
      <c r="FQ35" s="503"/>
      <c r="FR35" s="454"/>
      <c r="FS35" s="454"/>
      <c r="FT35" s="454"/>
      <c r="FU35" s="454"/>
      <c r="FV35" s="454"/>
      <c r="FW35" s="454"/>
    </row>
    <row r="36" spans="1:213" s="486" customFormat="1" ht="33.75" hidden="1" x14ac:dyDescent="0.5">
      <c r="A36" s="455"/>
      <c r="B36" s="688" t="s">
        <v>90</v>
      </c>
      <c r="C36" s="689"/>
      <c r="D36" s="686">
        <v>2</v>
      </c>
      <c r="E36" s="687"/>
      <c r="F36" s="687">
        <v>0</v>
      </c>
      <c r="G36" s="687"/>
      <c r="H36" s="687">
        <v>1</v>
      </c>
      <c r="I36" s="687"/>
      <c r="J36" s="687">
        <v>0</v>
      </c>
      <c r="K36" s="687"/>
      <c r="L36" s="687">
        <v>2</v>
      </c>
      <c r="M36" s="687"/>
      <c r="N36" s="687">
        <v>1</v>
      </c>
      <c r="O36" s="687"/>
      <c r="P36" s="687">
        <v>0</v>
      </c>
      <c r="Q36" s="687"/>
      <c r="R36" s="687">
        <v>0</v>
      </c>
      <c r="S36" s="687"/>
      <c r="T36" s="687">
        <v>2</v>
      </c>
      <c r="U36" s="687"/>
      <c r="V36" s="687">
        <v>1</v>
      </c>
      <c r="W36" s="687"/>
      <c r="X36" s="687">
        <v>0</v>
      </c>
      <c r="Y36" s="687"/>
      <c r="Z36" s="687">
        <v>0</v>
      </c>
      <c r="AA36" s="687"/>
      <c r="AB36" s="687">
        <v>2</v>
      </c>
      <c r="AC36" s="687"/>
      <c r="AD36" s="687">
        <v>1</v>
      </c>
      <c r="AE36" s="687"/>
      <c r="AF36" s="687">
        <v>0</v>
      </c>
      <c r="AG36" s="687"/>
      <c r="AH36" s="687">
        <v>0</v>
      </c>
      <c r="AI36" s="687"/>
      <c r="AJ36" s="687">
        <v>0</v>
      </c>
      <c r="AK36" s="687"/>
      <c r="AL36" s="687">
        <v>2</v>
      </c>
      <c r="AM36" s="687"/>
      <c r="AN36" s="687">
        <v>0</v>
      </c>
      <c r="AO36" s="687"/>
      <c r="AP36" s="687">
        <v>1</v>
      </c>
      <c r="AQ36" s="687"/>
      <c r="AR36" s="687">
        <v>0</v>
      </c>
      <c r="AS36" s="687"/>
      <c r="AT36" s="687">
        <v>2</v>
      </c>
      <c r="AU36" s="687"/>
      <c r="AV36" s="687">
        <v>1</v>
      </c>
      <c r="AW36" s="687"/>
      <c r="AX36" s="687">
        <v>0</v>
      </c>
      <c r="AY36" s="687"/>
      <c r="AZ36" s="687">
        <v>0</v>
      </c>
      <c r="BA36" s="687"/>
      <c r="BB36" s="687">
        <v>2</v>
      </c>
      <c r="BC36" s="687"/>
      <c r="BD36" s="687">
        <v>0</v>
      </c>
      <c r="BE36" s="687"/>
      <c r="BF36" s="687">
        <v>1</v>
      </c>
      <c r="BG36" s="687"/>
      <c r="BH36" s="687">
        <v>0</v>
      </c>
      <c r="BI36" s="687"/>
      <c r="BJ36" s="687">
        <v>0</v>
      </c>
      <c r="BK36" s="687"/>
      <c r="BL36" s="687">
        <v>2</v>
      </c>
      <c r="BM36" s="687"/>
      <c r="BN36" s="687">
        <v>1</v>
      </c>
      <c r="BO36" s="687"/>
      <c r="BP36" s="687">
        <v>0</v>
      </c>
      <c r="BQ36" s="687"/>
      <c r="BR36" s="687">
        <v>1</v>
      </c>
      <c r="BS36" s="687"/>
      <c r="BT36" s="687">
        <v>1</v>
      </c>
      <c r="BU36" s="687"/>
      <c r="BV36" s="687">
        <v>0</v>
      </c>
      <c r="BW36" s="687"/>
      <c r="BX36" s="687">
        <v>1</v>
      </c>
      <c r="BY36" s="687"/>
      <c r="BZ36" s="687">
        <v>0</v>
      </c>
      <c r="CA36" s="687"/>
      <c r="CB36" s="687">
        <v>1</v>
      </c>
      <c r="CC36" s="687"/>
      <c r="CD36" s="687">
        <v>2</v>
      </c>
      <c r="CE36" s="687"/>
      <c r="CF36" s="687">
        <v>0</v>
      </c>
      <c r="CG36" s="687"/>
      <c r="CH36" s="687">
        <v>0</v>
      </c>
      <c r="CI36" s="687"/>
      <c r="CJ36" s="687">
        <v>2</v>
      </c>
      <c r="CK36" s="687"/>
      <c r="CL36" s="687">
        <v>0</v>
      </c>
      <c r="CM36" s="687"/>
      <c r="CN36" s="687">
        <v>1</v>
      </c>
      <c r="CO36" s="687"/>
      <c r="CP36" s="687">
        <v>0</v>
      </c>
      <c r="CQ36" s="687"/>
      <c r="CR36" s="687">
        <v>0</v>
      </c>
      <c r="CS36" s="687"/>
      <c r="CT36" s="687">
        <v>0</v>
      </c>
      <c r="CU36" s="687"/>
      <c r="CV36" s="454"/>
      <c r="CW36" s="454"/>
      <c r="CX36" s="454"/>
      <c r="CY36" s="454"/>
      <c r="CZ36" s="454"/>
      <c r="DA36" s="454"/>
      <c r="DB36" s="454"/>
      <c r="DC36" s="454"/>
      <c r="DD36" s="454"/>
      <c r="DE36" s="454"/>
      <c r="DF36" s="454"/>
      <c r="DG36" s="454"/>
      <c r="DH36" s="454"/>
      <c r="DI36" s="454"/>
      <c r="DJ36" s="454"/>
      <c r="DK36" s="454"/>
      <c r="DL36" s="454"/>
      <c r="DM36" s="454"/>
      <c r="DN36" s="454"/>
      <c r="DO36" s="454"/>
      <c r="DP36" s="454"/>
      <c r="DQ36" s="454"/>
      <c r="DR36" s="454"/>
      <c r="DS36" s="454"/>
      <c r="DT36" s="454"/>
      <c r="DU36" s="454"/>
      <c r="DV36" s="454"/>
      <c r="DW36" s="454"/>
      <c r="DX36" s="454"/>
      <c r="DY36" s="454"/>
      <c r="DZ36" s="454"/>
      <c r="EJ36" s="454"/>
      <c r="EK36" s="454"/>
      <c r="EL36" s="454"/>
      <c r="EM36" s="454"/>
      <c r="EN36" s="454"/>
      <c r="EO36" s="454"/>
      <c r="EP36" s="454"/>
      <c r="EQ36" s="454"/>
      <c r="ER36" s="454"/>
      <c r="ES36" s="454"/>
      <c r="ET36" s="498"/>
      <c r="EU36" s="498"/>
      <c r="EV36" s="498"/>
      <c r="EW36" s="498"/>
      <c r="EX36" s="498"/>
      <c r="EY36" s="498"/>
      <c r="EZ36" s="504"/>
      <c r="FA36" s="504"/>
      <c r="FB36" s="504"/>
      <c r="FC36" s="504"/>
      <c r="FD36" s="504"/>
      <c r="FE36" s="504"/>
      <c r="FF36" s="504"/>
      <c r="FG36" s="504"/>
      <c r="FH36" s="504"/>
      <c r="FI36" s="504"/>
      <c r="FJ36" s="504"/>
      <c r="FK36" s="504"/>
      <c r="FL36" s="504"/>
      <c r="FM36" s="504"/>
      <c r="FN36" s="504"/>
      <c r="FO36" s="504"/>
      <c r="FP36" s="504"/>
      <c r="FQ36" s="504"/>
      <c r="FR36" s="498"/>
      <c r="FS36" s="498"/>
      <c r="FT36" s="498"/>
      <c r="FU36" s="498"/>
      <c r="FV36" s="498"/>
      <c r="FW36" s="498"/>
    </row>
    <row r="37" spans="1:213" s="412" customFormat="1" ht="34.5" hidden="1" thickBot="1" x14ac:dyDescent="0.55000000000000004">
      <c r="A37" s="455"/>
      <c r="B37" s="823" t="s">
        <v>88</v>
      </c>
      <c r="C37" s="824"/>
      <c r="D37" s="709" t="s">
        <v>253</v>
      </c>
      <c r="E37" s="710"/>
      <c r="F37" s="710"/>
      <c r="G37" s="710"/>
      <c r="H37" s="710"/>
      <c r="I37" s="710"/>
      <c r="J37" s="710"/>
      <c r="K37" s="710"/>
      <c r="L37" s="710"/>
      <c r="M37" s="710"/>
      <c r="N37" s="710"/>
      <c r="O37" s="710"/>
      <c r="P37" s="710"/>
      <c r="Q37" s="710"/>
      <c r="R37" s="710"/>
      <c r="S37" s="710"/>
      <c r="T37" s="710"/>
      <c r="U37" s="710"/>
      <c r="V37" s="710"/>
      <c r="W37" s="710"/>
      <c r="X37" s="710"/>
      <c r="Y37" s="710"/>
      <c r="Z37" s="710"/>
      <c r="AA37" s="710"/>
      <c r="AB37" s="710"/>
      <c r="AC37" s="710"/>
      <c r="AD37" s="710"/>
      <c r="AE37" s="710"/>
      <c r="AF37" s="710"/>
      <c r="AG37" s="710"/>
      <c r="AH37" s="710"/>
      <c r="AI37" s="710"/>
      <c r="AJ37" s="710"/>
      <c r="AK37" s="710"/>
      <c r="AL37" s="710"/>
      <c r="AM37" s="710"/>
      <c r="AN37" s="710"/>
      <c r="AO37" s="710"/>
      <c r="AP37" s="710"/>
      <c r="AQ37" s="710"/>
      <c r="AR37" s="710"/>
      <c r="AS37" s="710"/>
      <c r="AT37" s="710"/>
      <c r="AU37" s="710"/>
      <c r="AV37" s="710"/>
      <c r="AW37" s="710"/>
      <c r="AX37" s="710"/>
      <c r="AY37" s="710"/>
      <c r="AZ37" s="710"/>
      <c r="BA37" s="710"/>
      <c r="BB37" s="710"/>
      <c r="BC37" s="710"/>
      <c r="BD37" s="710"/>
      <c r="BE37" s="710"/>
      <c r="BF37" s="710"/>
      <c r="BG37" s="710"/>
      <c r="BH37" s="710"/>
      <c r="BI37" s="710"/>
      <c r="BJ37" s="710"/>
      <c r="BK37" s="710"/>
      <c r="BL37" s="710"/>
      <c r="BM37" s="710"/>
      <c r="BN37" s="710"/>
      <c r="BO37" s="710"/>
      <c r="BP37" s="710"/>
      <c r="BQ37" s="710"/>
      <c r="BR37" s="710"/>
      <c r="BS37" s="710"/>
      <c r="BT37" s="710"/>
      <c r="BU37" s="710"/>
      <c r="BV37" s="710"/>
      <c r="BW37" s="710"/>
      <c r="BX37" s="710"/>
      <c r="BY37" s="710"/>
      <c r="BZ37" s="710"/>
      <c r="CA37" s="710"/>
      <c r="CB37" s="710"/>
      <c r="CC37" s="710"/>
      <c r="CD37" s="710"/>
      <c r="CE37" s="710"/>
      <c r="CF37" s="710"/>
      <c r="CG37" s="710"/>
      <c r="CH37" s="710"/>
      <c r="CI37" s="710"/>
      <c r="CJ37" s="710"/>
      <c r="CK37" s="710"/>
      <c r="CL37" s="710"/>
      <c r="CM37" s="710"/>
      <c r="CN37" s="710"/>
      <c r="CO37" s="710"/>
      <c r="CP37" s="710"/>
      <c r="CQ37" s="710"/>
      <c r="CR37" s="710"/>
      <c r="CS37" s="710"/>
      <c r="CT37" s="710"/>
      <c r="CU37" s="710"/>
      <c r="CV37" s="410"/>
      <c r="CW37" s="410"/>
      <c r="CX37" s="410"/>
      <c r="CY37" s="410"/>
      <c r="CZ37" s="410"/>
      <c r="DA37" s="410"/>
      <c r="DB37" s="410"/>
      <c r="DC37" s="410"/>
      <c r="DD37" s="410"/>
      <c r="DE37" s="410"/>
      <c r="DF37" s="410"/>
      <c r="DG37" s="410"/>
      <c r="DH37" s="410"/>
      <c r="DI37" s="410"/>
      <c r="DJ37" s="410"/>
      <c r="DK37" s="410"/>
      <c r="DL37" s="410"/>
      <c r="DM37" s="410"/>
      <c r="DN37" s="410"/>
      <c r="DO37" s="410"/>
      <c r="DP37" s="410"/>
      <c r="DQ37" s="410"/>
      <c r="DR37" s="410"/>
      <c r="DS37" s="410"/>
      <c r="DT37" s="410"/>
      <c r="DU37" s="410"/>
      <c r="DV37" s="410"/>
      <c r="DW37" s="410"/>
      <c r="DX37" s="410"/>
      <c r="DY37" s="410"/>
      <c r="DZ37" s="410"/>
      <c r="EJ37" s="410"/>
      <c r="EK37" s="410"/>
      <c r="EL37" s="410"/>
      <c r="EM37" s="410"/>
      <c r="EN37" s="410"/>
      <c r="EO37" s="410"/>
      <c r="EP37" s="410"/>
      <c r="EQ37" s="410"/>
      <c r="ER37" s="410"/>
      <c r="ES37" s="410"/>
      <c r="ET37" s="455"/>
      <c r="EU37" s="455"/>
      <c r="EV37" s="455"/>
      <c r="EW37" s="455"/>
      <c r="EX37" s="455"/>
      <c r="EY37" s="455"/>
      <c r="EZ37" s="456"/>
      <c r="FA37" s="479"/>
      <c r="FB37" s="480"/>
      <c r="FC37" s="456"/>
      <c r="FD37" s="456"/>
      <c r="FE37" s="456"/>
      <c r="FF37" s="456"/>
      <c r="FG37" s="456"/>
      <c r="FH37" s="456"/>
      <c r="FI37" s="456"/>
      <c r="FJ37" s="456"/>
      <c r="FK37" s="456"/>
      <c r="FL37" s="456"/>
      <c r="FM37" s="456"/>
      <c r="FN37" s="456"/>
      <c r="FO37" s="456"/>
      <c r="FP37" s="456"/>
      <c r="FQ37" s="456"/>
      <c r="FR37" s="455"/>
      <c r="FS37" s="455"/>
      <c r="FT37" s="455"/>
      <c r="FU37" s="455"/>
      <c r="FV37" s="455"/>
      <c r="FW37" s="455"/>
      <c r="FX37" s="455"/>
      <c r="FY37" s="455"/>
      <c r="FZ37" s="455"/>
      <c r="GA37" s="455"/>
      <c r="GB37" s="455"/>
    </row>
    <row r="38" spans="1:213" s="417" customFormat="1" ht="46.5" hidden="1" x14ac:dyDescent="0.7">
      <c r="A38" s="482"/>
      <c r="B38" s="505" t="s">
        <v>78</v>
      </c>
      <c r="C38" s="253" t="s">
        <v>216</v>
      </c>
      <c r="D38" s="254"/>
      <c r="E38" s="254"/>
      <c r="F38" s="254" t="s">
        <v>225</v>
      </c>
      <c r="G38" s="254" t="s">
        <v>225</v>
      </c>
      <c r="H38" s="254" t="s">
        <v>225</v>
      </c>
      <c r="I38" s="254" t="s">
        <v>225</v>
      </c>
      <c r="J38" s="254"/>
      <c r="K38" s="254" t="s">
        <v>225</v>
      </c>
      <c r="L38" s="254" t="s">
        <v>225</v>
      </c>
      <c r="M38" s="254" t="s">
        <v>225</v>
      </c>
      <c r="N38" s="254"/>
      <c r="O38" s="254" t="s">
        <v>119</v>
      </c>
      <c r="P38" s="254" t="s">
        <v>119</v>
      </c>
      <c r="Q38" s="254" t="s">
        <v>119</v>
      </c>
      <c r="R38" s="254" t="s">
        <v>119</v>
      </c>
      <c r="S38" s="254" t="s">
        <v>119</v>
      </c>
      <c r="T38" s="254" t="s">
        <v>119</v>
      </c>
      <c r="U38" s="254" t="s">
        <v>119</v>
      </c>
      <c r="V38" s="254" t="s">
        <v>119</v>
      </c>
      <c r="W38" s="254" t="s">
        <v>119</v>
      </c>
      <c r="X38" s="254" t="s">
        <v>119</v>
      </c>
      <c r="Y38" s="254" t="s">
        <v>119</v>
      </c>
      <c r="Z38" s="254" t="s">
        <v>119</v>
      </c>
      <c r="AA38" s="254" t="s">
        <v>119</v>
      </c>
      <c r="AB38" s="254" t="s">
        <v>119</v>
      </c>
      <c r="AC38" s="254" t="s">
        <v>119</v>
      </c>
      <c r="AD38" s="254" t="s">
        <v>119</v>
      </c>
      <c r="AE38" s="254" t="s">
        <v>119</v>
      </c>
      <c r="AF38" s="254" t="s">
        <v>119</v>
      </c>
      <c r="AG38" s="254"/>
      <c r="AH38" s="254"/>
      <c r="AI38" s="254"/>
      <c r="AJ38" s="254"/>
      <c r="AK38" s="254"/>
      <c r="AL38" s="254"/>
      <c r="AM38" s="254"/>
      <c r="AN38" s="254"/>
      <c r="AO38" s="254"/>
      <c r="AP38" s="254"/>
      <c r="AQ38" s="254"/>
      <c r="AR38" s="254"/>
      <c r="AS38" s="254"/>
      <c r="AT38" s="254"/>
      <c r="AU38" s="254"/>
      <c r="AV38" s="254"/>
      <c r="AW38" s="254"/>
      <c r="AX38" s="254"/>
      <c r="AY38" s="254" t="s">
        <v>225</v>
      </c>
      <c r="AZ38" s="254" t="s">
        <v>225</v>
      </c>
      <c r="BA38" s="254" t="s">
        <v>225</v>
      </c>
      <c r="BB38" s="254" t="s">
        <v>225</v>
      </c>
      <c r="BC38" s="254"/>
      <c r="BD38" s="254"/>
      <c r="BE38" s="254" t="s">
        <v>225</v>
      </c>
      <c r="BF38" s="254" t="s">
        <v>225</v>
      </c>
      <c r="BG38" s="254" t="s">
        <v>225</v>
      </c>
      <c r="BH38" s="254" t="s">
        <v>225</v>
      </c>
      <c r="BI38" s="254"/>
      <c r="BJ38" s="254" t="s">
        <v>225</v>
      </c>
      <c r="BK38" s="254" t="s">
        <v>225</v>
      </c>
      <c r="BL38" s="254" t="s">
        <v>225</v>
      </c>
      <c r="BM38" s="254"/>
      <c r="BN38" s="254" t="s">
        <v>119</v>
      </c>
      <c r="BO38" s="254" t="s">
        <v>119</v>
      </c>
      <c r="BP38" s="254" t="s">
        <v>119</v>
      </c>
      <c r="BQ38" s="254" t="s">
        <v>119</v>
      </c>
      <c r="BR38" s="254" t="s">
        <v>119</v>
      </c>
      <c r="BS38" s="254" t="s">
        <v>119</v>
      </c>
      <c r="BT38" s="254" t="s">
        <v>119</v>
      </c>
      <c r="BU38" s="254" t="s">
        <v>119</v>
      </c>
      <c r="BV38" s="254" t="s">
        <v>119</v>
      </c>
      <c r="BW38" s="254" t="s">
        <v>119</v>
      </c>
      <c r="BX38" s="254" t="s">
        <v>119</v>
      </c>
      <c r="BY38" s="254" t="s">
        <v>119</v>
      </c>
      <c r="BZ38" s="254" t="s">
        <v>119</v>
      </c>
      <c r="CA38" s="254" t="s">
        <v>119</v>
      </c>
      <c r="CB38" s="254" t="s">
        <v>119</v>
      </c>
      <c r="CC38" s="254" t="s">
        <v>119</v>
      </c>
      <c r="CD38" s="254"/>
      <c r="CE38" s="254"/>
      <c r="CF38" s="254"/>
      <c r="CG38" s="254"/>
      <c r="CH38" s="254"/>
      <c r="CI38" s="254"/>
      <c r="CJ38" s="254"/>
      <c r="CK38" s="254"/>
      <c r="CL38" s="254"/>
      <c r="CM38" s="254"/>
      <c r="CN38" s="254"/>
      <c r="CO38" s="254"/>
      <c r="CP38" s="254"/>
      <c r="CQ38" s="254"/>
      <c r="CR38" s="254"/>
      <c r="CS38" s="254"/>
      <c r="CT38" s="254"/>
      <c r="CU38" s="255"/>
      <c r="CV38" s="482"/>
      <c r="CW38" s="482"/>
      <c r="CX38" s="482"/>
      <c r="CY38" s="482"/>
      <c r="CZ38" s="482"/>
      <c r="DA38" s="482"/>
      <c r="DB38" s="482"/>
      <c r="DC38" s="482"/>
      <c r="DD38" s="482"/>
      <c r="DE38" s="482"/>
      <c r="DF38" s="482"/>
      <c r="DG38" s="482"/>
      <c r="DH38" s="482"/>
      <c r="DI38" s="482"/>
      <c r="DJ38" s="482"/>
      <c r="DK38" s="482"/>
      <c r="DL38" s="482"/>
      <c r="DM38" s="482"/>
      <c r="DN38" s="482"/>
      <c r="DO38" s="482"/>
      <c r="DP38" s="482"/>
      <c r="DQ38" s="482"/>
      <c r="DR38" s="482"/>
      <c r="DS38" s="482"/>
      <c r="DT38" s="482"/>
      <c r="DU38" s="482"/>
      <c r="DV38" s="482"/>
      <c r="DW38" s="482"/>
      <c r="DX38" s="482"/>
      <c r="DY38" s="482"/>
      <c r="DZ38" s="482"/>
      <c r="EJ38" s="482"/>
      <c r="EK38" s="482"/>
      <c r="EL38" s="482"/>
      <c r="EM38" s="482"/>
      <c r="EN38" s="482"/>
      <c r="EO38" s="482"/>
      <c r="EP38" s="482"/>
      <c r="EQ38" s="482"/>
      <c r="ER38" s="482"/>
      <c r="ES38" s="482"/>
      <c r="ET38" s="482"/>
      <c r="EU38" s="482"/>
      <c r="EV38" s="482"/>
      <c r="EW38" s="482"/>
      <c r="EX38" s="482"/>
      <c r="EY38" s="482"/>
      <c r="EZ38" s="506"/>
      <c r="FA38" s="479"/>
      <c r="FB38" s="480"/>
      <c r="FC38" s="506"/>
      <c r="FD38" s="506"/>
      <c r="FE38" s="506"/>
      <c r="FF38" s="506"/>
      <c r="FG38" s="506"/>
      <c r="FH38" s="506"/>
      <c r="FI38" s="506"/>
      <c r="FJ38" s="506"/>
      <c r="FK38" s="506"/>
      <c r="FL38" s="506"/>
      <c r="FM38" s="506"/>
      <c r="FN38" s="506"/>
      <c r="FO38" s="506"/>
      <c r="FP38" s="506"/>
      <c r="FQ38" s="506"/>
      <c r="FR38" s="482"/>
      <c r="FS38" s="482"/>
      <c r="FT38" s="482"/>
      <c r="FU38" s="482"/>
      <c r="FV38" s="482"/>
      <c r="FW38" s="482"/>
      <c r="FX38" s="482"/>
      <c r="FY38" s="482"/>
      <c r="FZ38" s="482"/>
      <c r="GA38" s="482"/>
      <c r="GB38" s="482"/>
    </row>
    <row r="39" spans="1:213" s="412" customFormat="1" ht="33.75" hidden="1" x14ac:dyDescent="0.5">
      <c r="A39" s="455"/>
      <c r="B39" s="507" t="s">
        <v>79</v>
      </c>
      <c r="C39" s="256" t="s">
        <v>236</v>
      </c>
      <c r="D39" s="661"/>
      <c r="E39" s="643"/>
      <c r="F39" s="643"/>
      <c r="G39" s="643"/>
      <c r="H39" s="653"/>
      <c r="I39" s="653"/>
      <c r="J39" s="653"/>
      <c r="K39" s="643"/>
      <c r="L39" s="653"/>
      <c r="M39" s="653"/>
      <c r="N39" s="653"/>
      <c r="O39" s="388"/>
      <c r="P39" s="653"/>
      <c r="Q39" s="653"/>
      <c r="R39" s="653"/>
      <c r="S39" s="652"/>
      <c r="T39" s="653"/>
      <c r="U39" s="653"/>
      <c r="V39" s="653"/>
      <c r="W39" s="652"/>
      <c r="X39" s="662"/>
      <c r="Y39" s="662"/>
      <c r="Z39" s="662"/>
      <c r="AA39" s="662"/>
      <c r="AB39" s="662"/>
      <c r="AC39" s="653"/>
      <c r="AD39" s="662"/>
      <c r="AE39" s="662"/>
      <c r="AF39" s="662"/>
      <c r="AG39" s="662"/>
      <c r="AH39" s="653"/>
      <c r="AI39" s="662"/>
      <c r="AJ39" s="662"/>
      <c r="AK39" s="662"/>
      <c r="AL39" s="662"/>
      <c r="AM39" s="653"/>
      <c r="AN39" s="662"/>
      <c r="AO39" s="662"/>
      <c r="AP39" s="662"/>
      <c r="AQ39" s="662"/>
      <c r="AR39" s="662"/>
      <c r="AS39" s="662"/>
      <c r="AT39" s="662"/>
      <c r="AU39" s="662"/>
      <c r="AV39" s="662"/>
      <c r="AW39" s="662"/>
      <c r="AX39" s="662"/>
      <c r="AY39" s="662"/>
      <c r="AZ39" s="662"/>
      <c r="BA39" s="662"/>
      <c r="BB39" s="662"/>
      <c r="BC39" s="662"/>
      <c r="BD39" s="643"/>
      <c r="BE39" s="643"/>
      <c r="BF39" s="643"/>
      <c r="BG39" s="653"/>
      <c r="BH39" s="653"/>
      <c r="BI39" s="653"/>
      <c r="BJ39" s="643"/>
      <c r="BK39" s="653"/>
      <c r="BL39" s="653"/>
      <c r="BM39" s="653"/>
      <c r="BN39" s="388"/>
      <c r="BO39" s="653"/>
      <c r="BP39" s="653"/>
      <c r="BQ39" s="653"/>
      <c r="BR39" s="642"/>
      <c r="BS39" s="653"/>
      <c r="BT39" s="653"/>
      <c r="BU39" s="653"/>
      <c r="BV39" s="652"/>
      <c r="BW39" s="653"/>
      <c r="BX39" s="388"/>
      <c r="BY39" s="653"/>
      <c r="BZ39" s="653"/>
      <c r="CA39" s="653"/>
      <c r="CB39" s="653"/>
      <c r="CC39" s="653"/>
      <c r="CD39" s="653"/>
      <c r="CE39" s="653"/>
      <c r="CF39" s="662"/>
      <c r="CG39" s="662"/>
      <c r="CH39" s="662"/>
      <c r="CI39" s="662"/>
      <c r="CJ39" s="662"/>
      <c r="CK39" s="653"/>
      <c r="CL39" s="662"/>
      <c r="CM39" s="662"/>
      <c r="CN39" s="662"/>
      <c r="CO39" s="662"/>
      <c r="CP39" s="652"/>
      <c r="CQ39" s="662"/>
      <c r="CR39" s="662"/>
      <c r="CS39" s="662"/>
      <c r="CT39" s="662"/>
      <c r="CU39" s="257"/>
      <c r="CV39" s="455"/>
      <c r="CW39" s="455"/>
      <c r="CX39" s="455"/>
      <c r="CY39" s="455"/>
      <c r="CZ39" s="455"/>
      <c r="DA39" s="455"/>
      <c r="DB39" s="455"/>
      <c r="DC39" s="455"/>
      <c r="DD39" s="455"/>
      <c r="DE39" s="455"/>
      <c r="DF39" s="455"/>
      <c r="DG39" s="455"/>
      <c r="DH39" s="455"/>
      <c r="DI39" s="455"/>
      <c r="DJ39" s="455"/>
      <c r="DK39" s="455"/>
      <c r="DL39" s="455"/>
      <c r="DM39" s="455"/>
      <c r="DN39" s="455"/>
      <c r="DO39" s="455"/>
      <c r="DP39" s="455"/>
      <c r="DQ39" s="455"/>
      <c r="DR39" s="455"/>
      <c r="DS39" s="455"/>
      <c r="DT39" s="455"/>
      <c r="DU39" s="455"/>
      <c r="DV39" s="455"/>
      <c r="DW39" s="455"/>
      <c r="DX39" s="455"/>
      <c r="DY39" s="455"/>
      <c r="DZ39" s="455"/>
      <c r="EJ39" s="455"/>
      <c r="EK39" s="455"/>
      <c r="EL39" s="455"/>
      <c r="EM39" s="455"/>
      <c r="EN39" s="455"/>
      <c r="EO39" s="455"/>
      <c r="EP39" s="455"/>
      <c r="EQ39" s="455"/>
      <c r="ER39" s="455"/>
      <c r="ES39" s="455"/>
      <c r="ET39" s="455"/>
      <c r="EU39" s="455"/>
      <c r="EV39" s="455"/>
      <c r="EW39" s="455"/>
      <c r="EX39" s="455"/>
      <c r="EY39" s="455"/>
      <c r="EZ39" s="456"/>
      <c r="FA39" s="479"/>
      <c r="FB39" s="480"/>
      <c r="FC39" s="456"/>
      <c r="FD39" s="456"/>
      <c r="FE39" s="456"/>
      <c r="FF39" s="456"/>
      <c r="FG39" s="456"/>
      <c r="FH39" s="456"/>
      <c r="FI39" s="456"/>
      <c r="FJ39" s="456"/>
      <c r="FK39" s="456"/>
      <c r="FL39" s="456"/>
      <c r="FM39" s="456"/>
      <c r="FN39" s="456"/>
      <c r="FO39" s="456"/>
      <c r="FP39" s="456"/>
      <c r="FQ39" s="456"/>
      <c r="FR39" s="455"/>
      <c r="FS39" s="455"/>
      <c r="FT39" s="455"/>
      <c r="FU39" s="455"/>
      <c r="FV39" s="455"/>
      <c r="FW39" s="455"/>
      <c r="FX39" s="455"/>
      <c r="FY39" s="455"/>
      <c r="FZ39" s="455"/>
      <c r="GA39" s="455"/>
      <c r="GB39" s="455"/>
    </row>
    <row r="40" spans="1:213" s="406" customFormat="1" ht="46.5" hidden="1" x14ac:dyDescent="0.45">
      <c r="A40" s="407"/>
      <c r="B40" s="507" t="s">
        <v>80</v>
      </c>
      <c r="C40" s="256" t="s">
        <v>216</v>
      </c>
      <c r="D40" s="665" t="s">
        <v>119</v>
      </c>
      <c r="E40" s="666" t="s">
        <v>119</v>
      </c>
      <c r="F40" s="666" t="s">
        <v>119</v>
      </c>
      <c r="G40" s="666" t="s">
        <v>119</v>
      </c>
      <c r="H40" s="666" t="s">
        <v>119</v>
      </c>
      <c r="I40" s="666" t="s">
        <v>119</v>
      </c>
      <c r="J40" s="666" t="s">
        <v>119</v>
      </c>
      <c r="K40" s="666" t="s">
        <v>119</v>
      </c>
      <c r="L40" s="666" t="s">
        <v>119</v>
      </c>
      <c r="M40" s="666" t="s">
        <v>119</v>
      </c>
      <c r="N40" s="666" t="s">
        <v>119</v>
      </c>
      <c r="O40" s="666" t="s">
        <v>119</v>
      </c>
      <c r="P40" s="666"/>
      <c r="Q40" s="666"/>
      <c r="R40" s="666"/>
      <c r="S40" s="662"/>
      <c r="T40" s="662"/>
      <c r="U40" s="652"/>
      <c r="V40" s="662"/>
      <c r="W40" s="662"/>
      <c r="X40" s="662"/>
      <c r="Y40" s="662"/>
      <c r="Z40" s="662"/>
      <c r="AA40" s="662"/>
      <c r="AB40" s="662"/>
      <c r="AC40" s="662"/>
      <c r="AD40" s="662"/>
      <c r="AE40" s="662"/>
      <c r="AF40" s="662"/>
      <c r="AG40" s="662"/>
      <c r="AH40" s="662" t="s">
        <v>225</v>
      </c>
      <c r="AI40" s="662" t="s">
        <v>225</v>
      </c>
      <c r="AJ40" s="662" t="s">
        <v>225</v>
      </c>
      <c r="AK40" s="662" t="s">
        <v>225</v>
      </c>
      <c r="AL40" s="388"/>
      <c r="AM40" s="388"/>
      <c r="AN40" s="388" t="s">
        <v>225</v>
      </c>
      <c r="AO40" s="666" t="s">
        <v>225</v>
      </c>
      <c r="AP40" s="666" t="s">
        <v>225</v>
      </c>
      <c r="AQ40" s="666" t="s">
        <v>225</v>
      </c>
      <c r="AR40" s="666"/>
      <c r="AS40" s="653" t="s">
        <v>225</v>
      </c>
      <c r="AT40" s="653" t="s">
        <v>225</v>
      </c>
      <c r="AU40" s="666" t="s">
        <v>225</v>
      </c>
      <c r="AV40" s="666"/>
      <c r="AW40" s="666" t="s">
        <v>119</v>
      </c>
      <c r="AX40" s="666" t="s">
        <v>119</v>
      </c>
      <c r="AY40" s="653" t="s">
        <v>119</v>
      </c>
      <c r="AZ40" s="666" t="s">
        <v>119</v>
      </c>
      <c r="BA40" s="666" t="s">
        <v>119</v>
      </c>
      <c r="BB40" s="666" t="s">
        <v>119</v>
      </c>
      <c r="BC40" s="653" t="s">
        <v>119</v>
      </c>
      <c r="BD40" s="652" t="s">
        <v>119</v>
      </c>
      <c r="BE40" s="666" t="s">
        <v>119</v>
      </c>
      <c r="BF40" s="666" t="s">
        <v>119</v>
      </c>
      <c r="BG40" s="666" t="s">
        <v>119</v>
      </c>
      <c r="BH40" s="666" t="s">
        <v>119</v>
      </c>
      <c r="BI40" s="666" t="s">
        <v>119</v>
      </c>
      <c r="BJ40" s="666" t="s">
        <v>119</v>
      </c>
      <c r="BK40" s="666" t="s">
        <v>119</v>
      </c>
      <c r="BL40" s="666" t="s">
        <v>119</v>
      </c>
      <c r="BM40" s="666" t="s">
        <v>119</v>
      </c>
      <c r="BN40" s="666" t="s">
        <v>119</v>
      </c>
      <c r="BO40" s="666"/>
      <c r="BP40" s="666"/>
      <c r="BQ40" s="666"/>
      <c r="BR40" s="666"/>
      <c r="BS40" s="666"/>
      <c r="BT40" s="666"/>
      <c r="BU40" s="662"/>
      <c r="BV40" s="662"/>
      <c r="BW40" s="662"/>
      <c r="BX40" s="652"/>
      <c r="BY40" s="662"/>
      <c r="BZ40" s="662"/>
      <c r="CA40" s="662"/>
      <c r="CB40" s="662"/>
      <c r="CC40" s="652"/>
      <c r="CD40" s="662"/>
      <c r="CE40" s="662"/>
      <c r="CF40" s="662" t="s">
        <v>225</v>
      </c>
      <c r="CG40" s="662" t="s">
        <v>225</v>
      </c>
      <c r="CH40" s="662" t="s">
        <v>225</v>
      </c>
      <c r="CI40" s="662" t="s">
        <v>225</v>
      </c>
      <c r="CJ40" s="662"/>
      <c r="CK40" s="662"/>
      <c r="CL40" s="662" t="s">
        <v>225</v>
      </c>
      <c r="CM40" s="662" t="s">
        <v>225</v>
      </c>
      <c r="CN40" s="662" t="s">
        <v>225</v>
      </c>
      <c r="CO40" s="662" t="s">
        <v>225</v>
      </c>
      <c r="CP40" s="662"/>
      <c r="CQ40" s="662" t="s">
        <v>225</v>
      </c>
      <c r="CR40" s="662" t="s">
        <v>225</v>
      </c>
      <c r="CS40" s="662" t="s">
        <v>225</v>
      </c>
      <c r="CT40" s="653"/>
      <c r="CU40" s="257"/>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J40" s="2"/>
      <c r="EK40" s="2"/>
      <c r="EL40" s="2"/>
      <c r="EM40" s="2"/>
      <c r="EN40" s="2"/>
      <c r="EO40" s="2"/>
      <c r="EP40" s="2"/>
      <c r="EQ40" s="2"/>
      <c r="ER40" s="2"/>
      <c r="ES40" s="2"/>
      <c r="ET40" s="407"/>
      <c r="EU40" s="407"/>
      <c r="EV40" s="407"/>
      <c r="EW40" s="407"/>
      <c r="EX40" s="407"/>
      <c r="EY40" s="407"/>
      <c r="EZ40" s="508"/>
      <c r="FA40" s="479"/>
      <c r="FB40" s="480"/>
      <c r="FC40" s="508"/>
      <c r="FD40" s="508"/>
      <c r="FE40" s="508"/>
      <c r="FF40" s="508"/>
      <c r="FG40" s="508"/>
      <c r="FH40" s="508"/>
      <c r="FI40" s="508"/>
      <c r="FJ40" s="508"/>
      <c r="FK40" s="508"/>
      <c r="FL40" s="508"/>
      <c r="FM40" s="508"/>
      <c r="FN40" s="508"/>
      <c r="FO40" s="508"/>
      <c r="FP40" s="508"/>
      <c r="FQ40" s="508"/>
      <c r="FR40" s="407"/>
      <c r="FS40" s="407"/>
      <c r="FT40" s="407"/>
      <c r="FU40" s="407"/>
      <c r="FV40" s="407"/>
      <c r="FW40" s="407"/>
      <c r="FX40" s="407"/>
      <c r="FY40" s="407"/>
      <c r="FZ40" s="407"/>
      <c r="GA40" s="407"/>
      <c r="GB40" s="407"/>
    </row>
    <row r="41" spans="1:213" s="406" customFormat="1" ht="46.5" hidden="1" x14ac:dyDescent="0.45">
      <c r="A41" s="407"/>
      <c r="B41" s="507" t="s">
        <v>81</v>
      </c>
      <c r="C41" s="258" t="s">
        <v>216</v>
      </c>
      <c r="D41" s="259"/>
      <c r="E41" s="259"/>
      <c r="F41" s="259"/>
      <c r="G41" s="259"/>
      <c r="H41" s="259"/>
      <c r="I41" s="259"/>
      <c r="J41" s="259"/>
      <c r="K41" s="259"/>
      <c r="L41" s="259"/>
      <c r="M41" s="259"/>
      <c r="N41" s="259"/>
      <c r="O41" s="259"/>
      <c r="P41" s="259"/>
      <c r="Q41" s="259" t="s">
        <v>225</v>
      </c>
      <c r="R41" s="259" t="s">
        <v>225</v>
      </c>
      <c r="S41" s="259" t="s">
        <v>225</v>
      </c>
      <c r="T41" s="259" t="s">
        <v>225</v>
      </c>
      <c r="U41" s="259"/>
      <c r="V41" s="259"/>
      <c r="W41" s="259" t="s">
        <v>225</v>
      </c>
      <c r="X41" s="259" t="s">
        <v>225</v>
      </c>
      <c r="Y41" s="259" t="s">
        <v>225</v>
      </c>
      <c r="Z41" s="259" t="s">
        <v>225</v>
      </c>
      <c r="AA41" s="259"/>
      <c r="AB41" s="259" t="s">
        <v>225</v>
      </c>
      <c r="AC41" s="259" t="s">
        <v>225</v>
      </c>
      <c r="AD41" s="259" t="s">
        <v>225</v>
      </c>
      <c r="AE41" s="259"/>
      <c r="AF41" s="259" t="s">
        <v>119</v>
      </c>
      <c r="AG41" s="259" t="s">
        <v>119</v>
      </c>
      <c r="AH41" s="259" t="s">
        <v>119</v>
      </c>
      <c r="AI41" s="259" t="s">
        <v>119</v>
      </c>
      <c r="AJ41" s="259" t="s">
        <v>119</v>
      </c>
      <c r="AK41" s="259" t="s">
        <v>119</v>
      </c>
      <c r="AL41" s="259" t="s">
        <v>119</v>
      </c>
      <c r="AM41" s="259" t="s">
        <v>119</v>
      </c>
      <c r="AN41" s="259" t="s">
        <v>119</v>
      </c>
      <c r="AO41" s="259" t="s">
        <v>119</v>
      </c>
      <c r="AP41" s="259" t="s">
        <v>119</v>
      </c>
      <c r="AQ41" s="259" t="s">
        <v>119</v>
      </c>
      <c r="AR41" s="259" t="s">
        <v>119</v>
      </c>
      <c r="AS41" s="259" t="s">
        <v>119</v>
      </c>
      <c r="AT41" s="259" t="s">
        <v>119</v>
      </c>
      <c r="AU41" s="259" t="s">
        <v>119</v>
      </c>
      <c r="AV41" s="259" t="s">
        <v>119</v>
      </c>
      <c r="AW41" s="259" t="s">
        <v>119</v>
      </c>
      <c r="AX41" s="259"/>
      <c r="AY41" s="259"/>
      <c r="AZ41" s="259"/>
      <c r="BA41" s="259"/>
      <c r="BB41" s="259"/>
      <c r="BC41" s="259"/>
      <c r="BD41" s="259"/>
      <c r="BE41" s="259"/>
      <c r="BF41" s="259"/>
      <c r="BG41" s="259"/>
      <c r="BH41" s="259"/>
      <c r="BI41" s="259"/>
      <c r="BJ41" s="259"/>
      <c r="BK41" s="259"/>
      <c r="BL41" s="259"/>
      <c r="BM41" s="259"/>
      <c r="BN41" s="259"/>
      <c r="BO41" s="259"/>
      <c r="BP41" s="259" t="s">
        <v>225</v>
      </c>
      <c r="BQ41" s="259" t="s">
        <v>225</v>
      </c>
      <c r="BR41" s="259" t="s">
        <v>225</v>
      </c>
      <c r="BS41" s="259" t="s">
        <v>225</v>
      </c>
      <c r="BT41" s="259"/>
      <c r="BU41" s="259"/>
      <c r="BV41" s="259" t="s">
        <v>225</v>
      </c>
      <c r="BW41" s="259" t="s">
        <v>225</v>
      </c>
      <c r="BX41" s="259" t="s">
        <v>225</v>
      </c>
      <c r="BY41" s="259" t="s">
        <v>225</v>
      </c>
      <c r="BZ41" s="259"/>
      <c r="CA41" s="259" t="s">
        <v>225</v>
      </c>
      <c r="CB41" s="259" t="s">
        <v>225</v>
      </c>
      <c r="CC41" s="259" t="s">
        <v>225</v>
      </c>
      <c r="CD41" s="259"/>
      <c r="CE41" s="259" t="s">
        <v>119</v>
      </c>
      <c r="CF41" s="259" t="s">
        <v>119</v>
      </c>
      <c r="CG41" s="259" t="s">
        <v>119</v>
      </c>
      <c r="CH41" s="259" t="s">
        <v>119</v>
      </c>
      <c r="CI41" s="259" t="s">
        <v>119</v>
      </c>
      <c r="CJ41" s="259" t="s">
        <v>119</v>
      </c>
      <c r="CK41" s="259" t="s">
        <v>119</v>
      </c>
      <c r="CL41" s="259" t="s">
        <v>119</v>
      </c>
      <c r="CM41" s="259" t="s">
        <v>119</v>
      </c>
      <c r="CN41" s="259" t="s">
        <v>119</v>
      </c>
      <c r="CO41" s="259" t="s">
        <v>119</v>
      </c>
      <c r="CP41" s="259" t="s">
        <v>119</v>
      </c>
      <c r="CQ41" s="259" t="s">
        <v>119</v>
      </c>
      <c r="CR41" s="259" t="s">
        <v>119</v>
      </c>
      <c r="CS41" s="259" t="s">
        <v>119</v>
      </c>
      <c r="CT41" s="259" t="s">
        <v>119</v>
      </c>
      <c r="CU41" s="260"/>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J41" s="2"/>
      <c r="EK41" s="2"/>
      <c r="EL41" s="2"/>
      <c r="EM41" s="2"/>
      <c r="EN41" s="2"/>
      <c r="EO41" s="2"/>
      <c r="EP41" s="2"/>
      <c r="EQ41" s="2"/>
      <c r="ER41" s="2"/>
      <c r="ES41" s="2"/>
      <c r="ET41" s="407"/>
      <c r="EU41" s="407"/>
      <c r="EV41" s="407"/>
      <c r="EW41" s="407"/>
      <c r="EX41" s="407"/>
      <c r="EY41" s="407"/>
      <c r="EZ41" s="508"/>
      <c r="FA41" s="479"/>
      <c r="FB41" s="480"/>
      <c r="FC41" s="508"/>
      <c r="FD41" s="508"/>
      <c r="FE41" s="508"/>
      <c r="FF41" s="508"/>
      <c r="FG41" s="508"/>
      <c r="FH41" s="508"/>
      <c r="FI41" s="508"/>
      <c r="FJ41" s="508"/>
      <c r="FK41" s="508"/>
      <c r="FL41" s="409"/>
      <c r="FM41" s="409"/>
      <c r="FN41" s="409"/>
      <c r="FO41" s="409"/>
      <c r="FP41" s="409"/>
      <c r="FQ41" s="409"/>
    </row>
    <row r="42" spans="1:213" s="406" customFormat="1" ht="46.5" hidden="1" x14ac:dyDescent="0.45">
      <c r="A42" s="407"/>
      <c r="B42" s="509" t="s">
        <v>83</v>
      </c>
      <c r="C42" s="261"/>
      <c r="D42" s="262"/>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63"/>
      <c r="AC42" s="263"/>
      <c r="AD42" s="263"/>
      <c r="AE42" s="263"/>
      <c r="AF42" s="263"/>
      <c r="AG42" s="263"/>
      <c r="AH42" s="263"/>
      <c r="AI42" s="263" t="s">
        <v>241</v>
      </c>
      <c r="AJ42" s="263" t="s">
        <v>241</v>
      </c>
      <c r="AK42" s="263" t="s">
        <v>241</v>
      </c>
      <c r="AL42" s="263" t="s">
        <v>241</v>
      </c>
      <c r="AM42" s="263" t="s">
        <v>241</v>
      </c>
      <c r="AN42" s="263" t="s">
        <v>241</v>
      </c>
      <c r="AO42" s="263" t="s">
        <v>241</v>
      </c>
      <c r="AP42" s="263" t="s">
        <v>241</v>
      </c>
      <c r="AQ42" s="263" t="s">
        <v>241</v>
      </c>
      <c r="AR42" s="263" t="s">
        <v>241</v>
      </c>
      <c r="AS42" s="263" t="s">
        <v>241</v>
      </c>
      <c r="AT42" s="263" t="s">
        <v>241</v>
      </c>
      <c r="AU42" s="263" t="s">
        <v>241</v>
      </c>
      <c r="AV42" s="263" t="s">
        <v>241</v>
      </c>
      <c r="AW42" s="263" t="s">
        <v>241</v>
      </c>
      <c r="AX42" s="263" t="s">
        <v>241</v>
      </c>
      <c r="AY42" s="263" t="s">
        <v>241</v>
      </c>
      <c r="AZ42" s="263" t="s">
        <v>241</v>
      </c>
      <c r="BA42" s="263" t="s">
        <v>241</v>
      </c>
      <c r="BB42" s="263" t="s">
        <v>241</v>
      </c>
      <c r="BC42" s="263"/>
      <c r="BD42" s="263"/>
      <c r="BE42" s="263" t="s">
        <v>242</v>
      </c>
      <c r="BF42" s="263" t="s">
        <v>242</v>
      </c>
      <c r="BG42" s="263" t="s">
        <v>242</v>
      </c>
      <c r="BH42" s="263" t="s">
        <v>242</v>
      </c>
      <c r="BI42" s="263" t="s">
        <v>242</v>
      </c>
      <c r="BJ42" s="263" t="s">
        <v>242</v>
      </c>
      <c r="BK42" s="263" t="s">
        <v>242</v>
      </c>
      <c r="BL42" s="263" t="s">
        <v>242</v>
      </c>
      <c r="BM42" s="263" t="s">
        <v>242</v>
      </c>
      <c r="BN42" s="263" t="s">
        <v>242</v>
      </c>
      <c r="BO42" s="263" t="s">
        <v>242</v>
      </c>
      <c r="BP42" s="263" t="s">
        <v>242</v>
      </c>
      <c r="BQ42" s="263" t="s">
        <v>242</v>
      </c>
      <c r="BR42" s="263" t="s">
        <v>242</v>
      </c>
      <c r="BS42" s="263" t="s">
        <v>242</v>
      </c>
      <c r="BT42" s="263" t="s">
        <v>242</v>
      </c>
      <c r="BU42" s="263" t="s">
        <v>242</v>
      </c>
      <c r="BV42" s="263" t="s">
        <v>242</v>
      </c>
      <c r="BW42" s="263" t="s">
        <v>242</v>
      </c>
      <c r="BX42" s="263"/>
      <c r="BY42" s="263"/>
      <c r="BZ42" s="263"/>
      <c r="CA42" s="263"/>
      <c r="CB42" s="263"/>
      <c r="CC42" s="263"/>
      <c r="CD42" s="263"/>
      <c r="CE42" s="263"/>
      <c r="CF42" s="263"/>
      <c r="CG42" s="263"/>
      <c r="CH42" s="263"/>
      <c r="CI42" s="263"/>
      <c r="CJ42" s="263"/>
      <c r="CK42" s="263"/>
      <c r="CL42" s="263"/>
      <c r="CM42" s="263"/>
      <c r="CN42" s="263"/>
      <c r="CO42" s="263"/>
      <c r="CP42" s="263"/>
      <c r="CQ42" s="263"/>
      <c r="CR42" s="263"/>
      <c r="CS42" s="263"/>
      <c r="CT42" s="263"/>
      <c r="CU42" s="264"/>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J42" s="2"/>
      <c r="EK42" s="2"/>
      <c r="EL42" s="2"/>
      <c r="EM42" s="2"/>
      <c r="EN42" s="2"/>
      <c r="EO42" s="2"/>
      <c r="EP42" s="2"/>
      <c r="EQ42" s="2"/>
      <c r="ER42" s="2"/>
      <c r="ES42" s="2"/>
      <c r="ET42" s="407"/>
      <c r="EU42" s="407"/>
      <c r="EV42" s="407"/>
      <c r="EZ42" s="409"/>
      <c r="FA42" s="452"/>
      <c r="FB42" s="453"/>
      <c r="FC42" s="409"/>
      <c r="FD42" s="409"/>
      <c r="FE42" s="409"/>
      <c r="FF42" s="409"/>
      <c r="FG42" s="409"/>
      <c r="FH42" s="409"/>
      <c r="FI42" s="409"/>
      <c r="FJ42" s="409"/>
      <c r="FK42" s="409"/>
      <c r="FL42" s="409"/>
      <c r="FM42" s="409"/>
      <c r="FN42" s="409"/>
      <c r="FO42" s="409"/>
      <c r="FP42" s="409"/>
      <c r="FQ42" s="409"/>
    </row>
    <row r="43" spans="1:213" s="406" customFormat="1" ht="47.25" hidden="1" thickBot="1" x14ac:dyDescent="0.5">
      <c r="A43" s="407"/>
      <c r="B43" s="510" t="s">
        <v>84</v>
      </c>
      <c r="C43" s="265"/>
      <c r="D43" s="266"/>
      <c r="E43" s="267"/>
      <c r="F43" s="267"/>
      <c r="G43" s="267"/>
      <c r="H43" s="267"/>
      <c r="I43" s="267"/>
      <c r="J43" s="267"/>
      <c r="K43" s="267"/>
      <c r="L43" s="267" t="s">
        <v>242</v>
      </c>
      <c r="M43" s="267" t="s">
        <v>242</v>
      </c>
      <c r="N43" s="267" t="s">
        <v>242</v>
      </c>
      <c r="O43" s="267" t="s">
        <v>242</v>
      </c>
      <c r="P43" s="267" t="s">
        <v>242</v>
      </c>
      <c r="Q43" s="267" t="s">
        <v>242</v>
      </c>
      <c r="R43" s="267" t="s">
        <v>242</v>
      </c>
      <c r="S43" s="267" t="s">
        <v>242</v>
      </c>
      <c r="T43" s="267" t="s">
        <v>242</v>
      </c>
      <c r="U43" s="267" t="s">
        <v>242</v>
      </c>
      <c r="V43" s="267" t="s">
        <v>242</v>
      </c>
      <c r="W43" s="267" t="s">
        <v>242</v>
      </c>
      <c r="X43" s="267" t="s">
        <v>242</v>
      </c>
      <c r="Y43" s="267" t="s">
        <v>242</v>
      </c>
      <c r="Z43" s="267" t="s">
        <v>242</v>
      </c>
      <c r="AA43" s="267" t="s">
        <v>242</v>
      </c>
      <c r="AB43" s="267" t="s">
        <v>242</v>
      </c>
      <c r="AC43" s="267" t="s">
        <v>242</v>
      </c>
      <c r="AD43" s="267" t="s">
        <v>242</v>
      </c>
      <c r="AE43" s="267" t="s">
        <v>242</v>
      </c>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t="s">
        <v>241</v>
      </c>
      <c r="BT43" s="267" t="s">
        <v>241</v>
      </c>
      <c r="BU43" s="267" t="s">
        <v>241</v>
      </c>
      <c r="BV43" s="267" t="s">
        <v>241</v>
      </c>
      <c r="BW43" s="267" t="s">
        <v>241</v>
      </c>
      <c r="BX43" s="267" t="s">
        <v>241</v>
      </c>
      <c r="BY43" s="267" t="s">
        <v>241</v>
      </c>
      <c r="BZ43" s="267" t="s">
        <v>241</v>
      </c>
      <c r="CA43" s="267" t="s">
        <v>241</v>
      </c>
      <c r="CB43" s="267" t="s">
        <v>241</v>
      </c>
      <c r="CC43" s="267" t="s">
        <v>241</v>
      </c>
      <c r="CD43" s="267" t="s">
        <v>241</v>
      </c>
      <c r="CE43" s="267" t="s">
        <v>241</v>
      </c>
      <c r="CF43" s="267" t="s">
        <v>241</v>
      </c>
      <c r="CG43" s="267" t="s">
        <v>241</v>
      </c>
      <c r="CH43" s="267" t="s">
        <v>241</v>
      </c>
      <c r="CI43" s="267" t="s">
        <v>241</v>
      </c>
      <c r="CJ43" s="267" t="s">
        <v>241</v>
      </c>
      <c r="CK43" s="267" t="s">
        <v>241</v>
      </c>
      <c r="CL43" s="267" t="s">
        <v>241</v>
      </c>
      <c r="CM43" s="267" t="s">
        <v>241</v>
      </c>
      <c r="CN43" s="267" t="s">
        <v>241</v>
      </c>
      <c r="CO43" s="267" t="s">
        <v>241</v>
      </c>
      <c r="CP43" s="267" t="s">
        <v>241</v>
      </c>
      <c r="CQ43" s="267"/>
      <c r="CR43" s="267"/>
      <c r="CS43" s="267" t="s">
        <v>242</v>
      </c>
      <c r="CT43" s="267" t="s">
        <v>242</v>
      </c>
      <c r="CU43" s="268" t="s">
        <v>242</v>
      </c>
      <c r="CV43" s="511"/>
      <c r="CW43" s="511"/>
      <c r="CX43" s="512">
        <v>50</v>
      </c>
      <c r="CY43" s="512">
        <v>0.22</v>
      </c>
      <c r="CZ43" s="511"/>
      <c r="DA43" s="511"/>
      <c r="DB43" s="511"/>
      <c r="DC43" s="511"/>
      <c r="DD43" s="511"/>
      <c r="DE43" s="511"/>
      <c r="DF43" s="511"/>
      <c r="DG43" s="511"/>
      <c r="DH43" s="511"/>
      <c r="DI43" s="511"/>
      <c r="DJ43" s="511"/>
      <c r="DK43" s="511"/>
      <c r="DL43" s="511"/>
      <c r="DM43" s="511"/>
      <c r="DN43" s="511"/>
      <c r="DO43" s="511"/>
      <c r="DP43" s="511"/>
      <c r="DQ43" s="511"/>
      <c r="DR43" s="511"/>
      <c r="DS43" s="511"/>
      <c r="DT43" s="511"/>
      <c r="DU43" s="511"/>
      <c r="DV43" s="511"/>
      <c r="DW43" s="511"/>
      <c r="DX43" s="511"/>
      <c r="DY43" s="511"/>
      <c r="DZ43" s="511"/>
      <c r="EJ43" s="511"/>
      <c r="EK43" s="511"/>
      <c r="EL43" s="511"/>
      <c r="EM43" s="511"/>
      <c r="EN43" s="511"/>
      <c r="EO43" s="511"/>
      <c r="EP43" s="511"/>
      <c r="EQ43" s="511"/>
      <c r="ER43" s="511"/>
      <c r="ES43" s="511"/>
      <c r="ET43" s="407"/>
      <c r="EU43" s="407"/>
      <c r="EV43" s="407"/>
      <c r="EZ43" s="409"/>
      <c r="FA43" s="452"/>
      <c r="FB43" s="453"/>
      <c r="FC43" s="409"/>
      <c r="FD43" s="409"/>
      <c r="FE43" s="409"/>
      <c r="FF43" s="409"/>
      <c r="FG43" s="409"/>
      <c r="FH43" s="409"/>
      <c r="FI43" s="409"/>
      <c r="FJ43" s="409"/>
      <c r="FK43" s="409"/>
      <c r="FL43" s="409"/>
      <c r="FM43" s="409"/>
      <c r="FN43" s="409"/>
      <c r="FO43" s="409"/>
      <c r="FP43" s="409"/>
      <c r="FQ43" s="409"/>
    </row>
    <row r="44" spans="1:213" s="406" customFormat="1" ht="46.5" hidden="1" x14ac:dyDescent="0.45">
      <c r="A44" s="407"/>
      <c r="B44" s="250"/>
      <c r="C44" s="251"/>
      <c r="D44" s="252"/>
      <c r="E44" s="252"/>
      <c r="F44" s="252"/>
      <c r="G44" s="252"/>
      <c r="H44" s="252"/>
      <c r="I44" s="252"/>
      <c r="J44" s="252"/>
      <c r="K44" s="252"/>
      <c r="L44" s="25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512">
        <v>7</v>
      </c>
      <c r="CY44" s="512">
        <v>0.6</v>
      </c>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J44" s="2"/>
      <c r="EK44" s="2"/>
      <c r="EL44" s="2"/>
      <c r="EM44" s="2"/>
      <c r="EN44" s="2"/>
      <c r="EO44" s="2"/>
      <c r="EP44" s="2"/>
      <c r="EQ44" s="2"/>
      <c r="ER44" s="2"/>
      <c r="ES44" s="2"/>
      <c r="ET44" s="407"/>
      <c r="EU44" s="407"/>
      <c r="EV44" s="407"/>
      <c r="EZ44" s="409"/>
      <c r="FA44" s="452"/>
      <c r="FB44" s="453"/>
      <c r="FC44" s="409"/>
      <c r="FD44" s="409"/>
      <c r="FE44" s="409"/>
      <c r="FF44" s="409"/>
      <c r="FG44" s="409"/>
      <c r="FH44" s="409"/>
      <c r="FI44" s="409"/>
      <c r="FJ44" s="409"/>
      <c r="FK44" s="409"/>
      <c r="FL44" s="409"/>
      <c r="FM44" s="409"/>
      <c r="FN44" s="409"/>
      <c r="FO44" s="409"/>
      <c r="FP44" s="409"/>
      <c r="FQ44" s="409"/>
    </row>
    <row r="45" spans="1:213" s="412" customFormat="1" ht="46.5" hidden="1" x14ac:dyDescent="0.5">
      <c r="A45" s="455"/>
      <c r="B45" s="250" t="s">
        <v>118</v>
      </c>
      <c r="C45" s="269">
        <v>151.9</v>
      </c>
      <c r="D45" s="252"/>
      <c r="E45" s="252"/>
      <c r="F45" s="252"/>
      <c r="G45" s="252"/>
      <c r="H45" s="252"/>
      <c r="I45" s="252"/>
      <c r="J45" s="252"/>
      <c r="K45" s="252"/>
      <c r="L45" s="25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v>1</v>
      </c>
      <c r="CY45" s="2">
        <v>0.02</v>
      </c>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J45" s="2"/>
      <c r="EK45" s="2"/>
      <c r="EL45" s="2"/>
      <c r="EM45" s="2"/>
      <c r="EN45" s="2"/>
      <c r="EO45" s="2"/>
      <c r="EP45" s="2"/>
      <c r="EQ45" s="2"/>
      <c r="ER45" s="2"/>
      <c r="ES45" s="2"/>
      <c r="ET45" s="455"/>
      <c r="EU45" s="455"/>
      <c r="EV45" s="455"/>
      <c r="EZ45" s="413"/>
      <c r="FA45" s="452"/>
      <c r="FB45" s="453"/>
      <c r="FC45" s="413"/>
      <c r="FD45" s="413"/>
      <c r="FE45" s="413"/>
      <c r="FF45" s="413"/>
      <c r="FG45" s="413"/>
      <c r="FH45" s="413"/>
      <c r="FI45" s="413"/>
      <c r="FJ45" s="413"/>
      <c r="FK45" s="413"/>
      <c r="FL45" s="413"/>
      <c r="FM45" s="413"/>
      <c r="FN45" s="413"/>
      <c r="FO45" s="413"/>
      <c r="FP45" s="413"/>
      <c r="FQ45" s="413"/>
    </row>
    <row r="46" spans="1:213" s="412" customFormat="1" ht="46.5" hidden="1" x14ac:dyDescent="0.5">
      <c r="A46" s="455"/>
      <c r="B46" s="250"/>
      <c r="C46" s="251"/>
      <c r="D46" s="252"/>
      <c r="E46" s="252"/>
      <c r="F46" s="252"/>
      <c r="G46" s="252"/>
      <c r="H46" s="252"/>
      <c r="I46" s="252"/>
      <c r="J46" s="252"/>
      <c r="K46" s="252"/>
      <c r="L46" s="25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v>3</v>
      </c>
      <c r="CY46" s="2">
        <v>0.04</v>
      </c>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J46" s="2"/>
      <c r="EK46" s="2"/>
      <c r="EL46" s="2"/>
      <c r="EM46" s="2"/>
      <c r="EN46" s="2"/>
      <c r="EO46" s="2"/>
      <c r="EP46" s="2"/>
      <c r="EQ46" s="2"/>
      <c r="ER46" s="2"/>
      <c r="ES46" s="2"/>
      <c r="ET46" s="455"/>
      <c r="EU46" s="455"/>
      <c r="EV46" s="455"/>
      <c r="EZ46" s="413"/>
      <c r="FA46" s="452"/>
      <c r="FB46" s="453"/>
      <c r="FC46" s="413"/>
      <c r="FD46" s="413"/>
      <c r="FE46" s="413"/>
      <c r="FF46" s="413"/>
      <c r="FG46" s="413"/>
      <c r="FH46" s="413"/>
      <c r="FI46" s="413"/>
      <c r="FJ46" s="413"/>
      <c r="FK46" s="413"/>
      <c r="FL46" s="413"/>
      <c r="FM46" s="413"/>
      <c r="FN46" s="413"/>
      <c r="FO46" s="413"/>
      <c r="FP46" s="413"/>
      <c r="FQ46" s="413"/>
    </row>
    <row r="47" spans="1:213" s="412" customFormat="1" ht="46.5" hidden="1" x14ac:dyDescent="0.5">
      <c r="A47" s="455"/>
      <c r="B47" s="250"/>
      <c r="C47" s="251"/>
      <c r="D47" s="252"/>
      <c r="E47" s="252"/>
      <c r="F47" s="252"/>
      <c r="G47" s="252"/>
      <c r="H47" s="252"/>
      <c r="I47" s="252"/>
      <c r="J47" s="252"/>
      <c r="K47" s="252"/>
      <c r="L47" s="25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J47" s="2"/>
      <c r="EK47" s="2"/>
      <c r="EL47" s="2"/>
      <c r="EM47" s="2"/>
      <c r="EN47" s="2"/>
      <c r="EO47" s="2"/>
      <c r="EP47" s="2"/>
      <c r="EQ47" s="2"/>
      <c r="ER47" s="2"/>
      <c r="ES47" s="2"/>
      <c r="ET47" s="455"/>
      <c r="EU47" s="455"/>
      <c r="EV47" s="455"/>
      <c r="EZ47" s="413"/>
      <c r="FA47" s="452"/>
      <c r="FB47" s="453"/>
      <c r="FC47" s="413"/>
      <c r="FD47" s="413"/>
      <c r="FE47" s="413"/>
      <c r="FF47" s="413"/>
      <c r="FG47" s="413"/>
      <c r="FH47" s="413"/>
      <c r="FI47" s="413"/>
      <c r="FJ47" s="413"/>
      <c r="FK47" s="413"/>
      <c r="FL47" s="413"/>
      <c r="FM47" s="413"/>
      <c r="FN47" s="413"/>
      <c r="FO47" s="413"/>
      <c r="FP47" s="413"/>
      <c r="FQ47" s="413"/>
    </row>
    <row r="48" spans="1:213" s="412" customFormat="1" ht="46.5" hidden="1" x14ac:dyDescent="0.5">
      <c r="A48" s="455"/>
      <c r="B48" s="250"/>
      <c r="C48" s="251"/>
      <c r="D48" s="252"/>
      <c r="E48" s="252"/>
      <c r="F48" s="252"/>
      <c r="G48" s="252"/>
      <c r="H48" s="252"/>
      <c r="I48" s="252"/>
      <c r="J48" s="252"/>
      <c r="K48" s="252"/>
      <c r="L48" s="25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J48" s="2"/>
      <c r="EK48" s="2"/>
      <c r="EL48" s="2"/>
      <c r="EM48" s="2"/>
      <c r="EN48" s="2"/>
      <c r="EO48" s="2"/>
      <c r="EP48" s="2"/>
      <c r="EQ48" s="2"/>
      <c r="ER48" s="2"/>
      <c r="ES48" s="2"/>
      <c r="ET48" s="455"/>
      <c r="EU48" s="455"/>
      <c r="EV48" s="455"/>
      <c r="EZ48" s="413"/>
      <c r="FA48" s="452"/>
      <c r="FB48" s="453"/>
      <c r="FC48" s="413"/>
      <c r="FD48" s="413"/>
      <c r="FE48" s="413"/>
      <c r="FF48" s="413"/>
      <c r="FG48" s="413"/>
      <c r="FH48" s="413"/>
      <c r="FI48" s="413"/>
      <c r="FJ48" s="413"/>
      <c r="FK48" s="413"/>
      <c r="FL48" s="413"/>
      <c r="FM48" s="413"/>
      <c r="FN48" s="413"/>
      <c r="FO48" s="413"/>
      <c r="FP48" s="413"/>
      <c r="FQ48" s="413"/>
    </row>
    <row r="49" spans="1:188" s="412" customFormat="1" ht="46.5" hidden="1" x14ac:dyDescent="0.5">
      <c r="A49" s="455"/>
      <c r="B49" s="250"/>
      <c r="C49" s="251"/>
      <c r="D49" s="252"/>
      <c r="E49" s="252"/>
      <c r="F49" s="252"/>
      <c r="G49" s="252"/>
      <c r="H49" s="252"/>
      <c r="I49" s="252"/>
      <c r="J49" s="252"/>
      <c r="K49" s="252"/>
      <c r="L49" s="25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J49" s="2"/>
      <c r="EK49" s="2"/>
      <c r="EL49" s="2"/>
      <c r="EM49" s="2"/>
      <c r="EN49" s="2"/>
      <c r="EO49" s="2"/>
      <c r="EP49" s="2"/>
      <c r="EQ49" s="2"/>
      <c r="ER49" s="2"/>
      <c r="ES49" s="2"/>
      <c r="ET49" s="455"/>
      <c r="EU49" s="455"/>
      <c r="EV49" s="455"/>
      <c r="EZ49" s="413"/>
      <c r="FA49" s="452"/>
      <c r="FB49" s="453"/>
      <c r="FC49" s="413"/>
      <c r="FD49" s="413"/>
      <c r="FE49" s="413"/>
      <c r="FF49" s="413"/>
      <c r="FG49" s="413"/>
      <c r="FH49" s="413"/>
      <c r="FI49" s="413"/>
      <c r="FJ49" s="413"/>
      <c r="FK49" s="413"/>
      <c r="FL49" s="413"/>
      <c r="FM49" s="413"/>
      <c r="FN49" s="413"/>
      <c r="FO49" s="413"/>
      <c r="FP49" s="413"/>
      <c r="FQ49" s="413"/>
    </row>
    <row r="50" spans="1:188" s="412" customFormat="1" ht="46.5" hidden="1" x14ac:dyDescent="0.5">
      <c r="A50" s="455"/>
      <c r="B50" s="250"/>
      <c r="C50" s="251"/>
      <c r="D50" s="252"/>
      <c r="E50" s="252"/>
      <c r="F50" s="252"/>
      <c r="G50" s="252"/>
      <c r="H50" s="252"/>
      <c r="I50" s="252"/>
      <c r="J50" s="252"/>
      <c r="K50" s="252"/>
      <c r="L50" s="25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J50" s="2"/>
      <c r="EK50" s="2"/>
      <c r="EL50" s="2"/>
      <c r="EM50" s="2"/>
      <c r="EN50" s="2"/>
      <c r="EO50" s="2"/>
      <c r="EP50" s="2"/>
      <c r="EQ50" s="2"/>
      <c r="ER50" s="2"/>
      <c r="ES50" s="2"/>
      <c r="ET50" s="455"/>
      <c r="EU50" s="455"/>
      <c r="EV50" s="455"/>
      <c r="EZ50" s="413"/>
      <c r="FA50" s="452"/>
      <c r="FB50" s="453"/>
      <c r="FC50" s="413"/>
      <c r="FD50" s="413"/>
      <c r="FE50" s="413"/>
      <c r="FF50" s="413"/>
      <c r="FG50" s="413"/>
      <c r="FH50" s="413"/>
      <c r="FI50" s="413"/>
      <c r="FJ50" s="413"/>
      <c r="FK50" s="413"/>
      <c r="FL50" s="413"/>
      <c r="FM50" s="413"/>
      <c r="FN50" s="413"/>
      <c r="FO50" s="413"/>
      <c r="FP50" s="413"/>
      <c r="FQ50" s="413"/>
    </row>
    <row r="51" spans="1:188" s="412" customFormat="1" ht="46.5" hidden="1" x14ac:dyDescent="0.5">
      <c r="A51" s="455"/>
      <c r="B51" s="250"/>
      <c r="C51" s="251"/>
      <c r="D51" s="252"/>
      <c r="E51" s="252"/>
      <c r="F51" s="252"/>
      <c r="G51" s="252"/>
      <c r="H51" s="252"/>
      <c r="I51" s="252"/>
      <c r="J51" s="252"/>
      <c r="K51" s="252"/>
      <c r="L51" s="25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J51" s="2"/>
      <c r="EK51" s="2"/>
      <c r="EL51" s="2"/>
      <c r="EM51" s="2"/>
      <c r="EN51" s="2"/>
      <c r="EO51" s="2"/>
      <c r="EP51" s="2"/>
      <c r="EQ51" s="2"/>
      <c r="ER51" s="2"/>
      <c r="ES51" s="2"/>
      <c r="ET51" s="455"/>
      <c r="EU51" s="455"/>
      <c r="EV51" s="455"/>
      <c r="EZ51" s="413"/>
      <c r="FA51" s="452"/>
      <c r="FB51" s="453"/>
      <c r="FC51" s="413"/>
      <c r="FD51" s="413"/>
      <c r="FE51" s="413"/>
      <c r="FF51" s="413"/>
      <c r="FG51" s="413"/>
      <c r="FH51" s="413"/>
      <c r="FI51" s="413"/>
      <c r="FJ51" s="413"/>
      <c r="FK51" s="413"/>
      <c r="FL51" s="413"/>
      <c r="FM51" s="413"/>
      <c r="FN51" s="413"/>
      <c r="FO51" s="413"/>
      <c r="FP51" s="413"/>
      <c r="FQ51" s="413"/>
    </row>
    <row r="52" spans="1:188" s="412" customFormat="1" ht="33.75" hidden="1" x14ac:dyDescent="0.5">
      <c r="A52" s="455"/>
      <c r="B52" s="250"/>
      <c r="C52" s="251"/>
      <c r="D52" s="513"/>
      <c r="E52" s="513"/>
      <c r="F52" s="513"/>
      <c r="G52" s="513"/>
      <c r="H52" s="513"/>
      <c r="I52" s="513"/>
      <c r="J52" s="513"/>
      <c r="K52" s="513"/>
      <c r="L52" s="513"/>
      <c r="M52" s="455"/>
      <c r="N52" s="455"/>
      <c r="O52" s="455"/>
      <c r="P52" s="455"/>
      <c r="Q52" s="455"/>
      <c r="R52" s="455"/>
      <c r="S52" s="455"/>
      <c r="T52" s="455"/>
      <c r="U52" s="455"/>
      <c r="V52" s="455"/>
      <c r="W52" s="455"/>
      <c r="X52" s="455"/>
      <c r="Y52" s="455"/>
      <c r="Z52" s="455"/>
      <c r="AA52" s="455"/>
      <c r="AB52" s="455"/>
      <c r="AC52" s="455"/>
      <c r="AD52" s="455"/>
      <c r="AE52" s="455"/>
      <c r="AF52" s="455"/>
      <c r="AG52" s="455"/>
      <c r="AH52" s="455"/>
      <c r="AI52" s="455"/>
      <c r="AJ52" s="455"/>
      <c r="AK52" s="455"/>
      <c r="AL52" s="455"/>
      <c r="AM52" s="455"/>
      <c r="AN52" s="455"/>
      <c r="AO52" s="455"/>
      <c r="AP52" s="455"/>
      <c r="AQ52" s="455"/>
      <c r="AR52" s="455"/>
      <c r="AS52" s="455"/>
      <c r="AT52" s="455"/>
      <c r="AU52" s="455"/>
      <c r="AV52" s="455"/>
      <c r="AW52" s="455"/>
      <c r="AX52" s="455"/>
      <c r="AY52" s="455"/>
      <c r="AZ52" s="455"/>
      <c r="BA52" s="455"/>
      <c r="BB52" s="455"/>
      <c r="BC52" s="455"/>
      <c r="BD52" s="455"/>
      <c r="BE52" s="455"/>
      <c r="BF52" s="455"/>
      <c r="BG52" s="455"/>
      <c r="BH52" s="455"/>
      <c r="BI52" s="455"/>
      <c r="BJ52" s="455"/>
      <c r="BK52" s="455"/>
      <c r="BL52" s="455"/>
      <c r="BM52" s="455"/>
      <c r="BN52" s="455"/>
      <c r="BO52" s="455"/>
      <c r="BP52" s="455"/>
      <c r="BQ52" s="455"/>
      <c r="BR52" s="455"/>
      <c r="BS52" s="455"/>
      <c r="BT52" s="455"/>
      <c r="BU52" s="455"/>
      <c r="BV52" s="455"/>
      <c r="BW52" s="455"/>
      <c r="BX52" s="455"/>
      <c r="BY52" s="455"/>
      <c r="BZ52" s="455"/>
      <c r="CA52" s="455"/>
      <c r="CB52" s="455"/>
      <c r="CC52" s="455"/>
      <c r="CD52" s="455"/>
      <c r="CE52" s="455"/>
      <c r="CF52" s="455"/>
      <c r="CG52" s="455"/>
      <c r="CH52" s="455"/>
      <c r="CI52" s="455"/>
      <c r="CJ52" s="455"/>
      <c r="CK52" s="455"/>
      <c r="CL52" s="455"/>
      <c r="CM52" s="455"/>
      <c r="CN52" s="455"/>
      <c r="CO52" s="455"/>
      <c r="CP52" s="455"/>
      <c r="CQ52" s="455"/>
      <c r="CR52" s="455"/>
      <c r="CS52" s="455"/>
      <c r="CT52" s="455"/>
      <c r="CU52" s="455"/>
      <c r="CV52" s="455"/>
      <c r="CW52" s="455"/>
      <c r="CX52" s="455"/>
      <c r="CY52" s="455"/>
      <c r="CZ52" s="455"/>
      <c r="DA52" s="455"/>
      <c r="DB52" s="455"/>
      <c r="DC52" s="455"/>
      <c r="DD52" s="455"/>
      <c r="DE52" s="455"/>
      <c r="DF52" s="455"/>
      <c r="DG52" s="455"/>
      <c r="DH52" s="455"/>
      <c r="DI52" s="455"/>
      <c r="DJ52" s="455"/>
      <c r="DK52" s="455"/>
      <c r="DL52" s="455"/>
      <c r="DM52" s="455"/>
      <c r="DN52" s="455"/>
      <c r="DO52" s="455"/>
      <c r="DP52" s="455"/>
      <c r="DQ52" s="455"/>
      <c r="DR52" s="455"/>
      <c r="DS52" s="455"/>
      <c r="DT52" s="455"/>
      <c r="DU52" s="455"/>
      <c r="DV52" s="455"/>
      <c r="DW52" s="455"/>
      <c r="DX52" s="455"/>
      <c r="DY52" s="455"/>
      <c r="DZ52" s="455"/>
      <c r="EJ52" s="455"/>
      <c r="EK52" s="455"/>
      <c r="EL52" s="455"/>
      <c r="EM52" s="455"/>
      <c r="EN52" s="455"/>
      <c r="EO52" s="455"/>
      <c r="EP52" s="455"/>
      <c r="EQ52" s="455"/>
      <c r="ER52" s="455"/>
      <c r="ES52" s="455"/>
      <c r="ET52" s="455"/>
      <c r="EU52" s="455"/>
      <c r="EV52" s="455"/>
      <c r="EZ52" s="413"/>
      <c r="FA52" s="452"/>
      <c r="FB52" s="453"/>
      <c r="FC52" s="413"/>
      <c r="FD52" s="413"/>
      <c r="FE52" s="413"/>
      <c r="FF52" s="413"/>
      <c r="FG52" s="413"/>
      <c r="FH52" s="413"/>
      <c r="FI52" s="413"/>
      <c r="FJ52" s="413"/>
      <c r="FK52" s="413"/>
      <c r="FL52" s="413"/>
      <c r="FM52" s="413"/>
      <c r="FN52" s="413"/>
      <c r="FO52" s="413"/>
      <c r="FP52" s="413"/>
      <c r="FQ52" s="413"/>
    </row>
    <row r="53" spans="1:188" s="412" customFormat="1" ht="33.75" hidden="1" x14ac:dyDescent="0.5">
      <c r="A53" s="455"/>
      <c r="B53" s="250"/>
      <c r="C53" s="251"/>
      <c r="D53" s="513"/>
      <c r="E53" s="513"/>
      <c r="F53" s="513"/>
      <c r="G53" s="513"/>
      <c r="H53" s="513"/>
      <c r="I53" s="513"/>
      <c r="J53" s="513"/>
      <c r="K53" s="513"/>
      <c r="L53" s="513"/>
      <c r="M53" s="455"/>
      <c r="N53" s="455"/>
      <c r="O53" s="455"/>
      <c r="P53" s="455"/>
      <c r="Q53" s="455"/>
      <c r="R53" s="455"/>
      <c r="S53" s="455"/>
      <c r="T53" s="455"/>
      <c r="U53" s="455"/>
      <c r="V53" s="455"/>
      <c r="W53" s="455"/>
      <c r="X53" s="455"/>
      <c r="Y53" s="455"/>
      <c r="Z53" s="455"/>
      <c r="AA53" s="455"/>
      <c r="AB53" s="455"/>
      <c r="AC53" s="455"/>
      <c r="AD53" s="455"/>
      <c r="AE53" s="455"/>
      <c r="AF53" s="455"/>
      <c r="AG53" s="455"/>
      <c r="AH53" s="455"/>
      <c r="AI53" s="455"/>
      <c r="AJ53" s="455"/>
      <c r="AK53" s="455"/>
      <c r="AL53" s="455"/>
      <c r="AM53" s="455"/>
      <c r="AN53" s="455"/>
      <c r="AO53" s="455"/>
      <c r="AP53" s="455"/>
      <c r="AQ53" s="455"/>
      <c r="AR53" s="455"/>
      <c r="AS53" s="455"/>
      <c r="AT53" s="455"/>
      <c r="AU53" s="455"/>
      <c r="AV53" s="455"/>
      <c r="AW53" s="455"/>
      <c r="AX53" s="455"/>
      <c r="AY53" s="455"/>
      <c r="AZ53" s="455"/>
      <c r="BA53" s="455"/>
      <c r="BB53" s="455"/>
      <c r="BC53" s="455"/>
      <c r="BD53" s="455"/>
      <c r="BE53" s="455"/>
      <c r="BF53" s="455"/>
      <c r="BG53" s="455"/>
      <c r="BH53" s="455"/>
      <c r="BI53" s="455"/>
      <c r="BJ53" s="455"/>
      <c r="BK53" s="455"/>
      <c r="BL53" s="455"/>
      <c r="BM53" s="455"/>
      <c r="BN53" s="455"/>
      <c r="BO53" s="455"/>
      <c r="BP53" s="455"/>
      <c r="BQ53" s="455"/>
      <c r="BR53" s="455"/>
      <c r="BS53" s="455"/>
      <c r="BT53" s="455"/>
      <c r="BU53" s="455"/>
      <c r="BV53" s="455"/>
      <c r="BW53" s="455"/>
      <c r="BX53" s="455"/>
      <c r="BY53" s="455"/>
      <c r="BZ53" s="455"/>
      <c r="CA53" s="455"/>
      <c r="CB53" s="455"/>
      <c r="CC53" s="455"/>
      <c r="CD53" s="455"/>
      <c r="CE53" s="455"/>
      <c r="CF53" s="455"/>
      <c r="CG53" s="455"/>
      <c r="CH53" s="455"/>
      <c r="CI53" s="455"/>
      <c r="CJ53" s="455"/>
      <c r="CK53" s="455"/>
      <c r="CL53" s="455"/>
      <c r="CM53" s="455"/>
      <c r="CN53" s="455"/>
      <c r="CO53" s="455"/>
      <c r="CP53" s="455"/>
      <c r="CQ53" s="455"/>
      <c r="CR53" s="455"/>
      <c r="CS53" s="455"/>
      <c r="CT53" s="455"/>
      <c r="CU53" s="455"/>
      <c r="CV53" s="455"/>
      <c r="CW53" s="455"/>
      <c r="CX53" s="455"/>
      <c r="CY53" s="455"/>
      <c r="CZ53" s="455"/>
      <c r="DA53" s="455"/>
      <c r="DB53" s="455"/>
      <c r="DC53" s="455"/>
      <c r="DD53" s="455"/>
      <c r="DE53" s="455"/>
      <c r="DF53" s="455"/>
      <c r="DG53" s="455"/>
      <c r="DH53" s="455"/>
      <c r="DI53" s="455"/>
      <c r="DJ53" s="455"/>
      <c r="DK53" s="455"/>
      <c r="DL53" s="455"/>
      <c r="DM53" s="455"/>
      <c r="DN53" s="455"/>
      <c r="DO53" s="455"/>
      <c r="DP53" s="455"/>
      <c r="DQ53" s="455"/>
      <c r="DR53" s="455"/>
      <c r="DS53" s="455"/>
      <c r="DT53" s="455"/>
      <c r="DU53" s="455"/>
      <c r="DV53" s="455"/>
      <c r="DW53" s="455"/>
      <c r="DX53" s="455"/>
      <c r="DY53" s="455"/>
      <c r="DZ53" s="455"/>
      <c r="EJ53" s="455"/>
      <c r="EK53" s="455"/>
      <c r="EL53" s="455"/>
      <c r="EM53" s="455"/>
      <c r="EN53" s="455"/>
      <c r="EO53" s="455"/>
      <c r="EP53" s="455"/>
      <c r="EQ53" s="455"/>
      <c r="ER53" s="455"/>
      <c r="ES53" s="455"/>
      <c r="ET53" s="455"/>
      <c r="EU53" s="455"/>
      <c r="EV53" s="455"/>
      <c r="EZ53" s="413"/>
      <c r="FA53" s="452"/>
      <c r="FB53" s="453"/>
      <c r="FC53" s="413"/>
      <c r="FD53" s="413"/>
      <c r="FE53" s="413"/>
      <c r="FF53" s="413"/>
      <c r="FG53" s="413"/>
      <c r="FH53" s="413"/>
      <c r="FI53" s="413"/>
      <c r="FJ53" s="413"/>
      <c r="FK53" s="413"/>
      <c r="FL53" s="413"/>
      <c r="FM53" s="413"/>
      <c r="FN53" s="413"/>
      <c r="FO53" s="413"/>
      <c r="FP53" s="413"/>
      <c r="FQ53" s="413"/>
    </row>
    <row r="54" spans="1:188" ht="15.75" hidden="1" x14ac:dyDescent="0.25">
      <c r="A54" s="514"/>
      <c r="B54" s="250"/>
      <c r="C54" s="251"/>
      <c r="D54" s="513"/>
      <c r="E54" s="513"/>
      <c r="F54" s="513"/>
      <c r="G54" s="513"/>
      <c r="H54" s="513"/>
      <c r="I54" s="513"/>
      <c r="J54" s="513"/>
      <c r="K54" s="513"/>
      <c r="L54" s="513"/>
      <c r="M54" s="514"/>
      <c r="N54" s="514"/>
      <c r="O54" s="514"/>
      <c r="P54" s="514"/>
      <c r="Q54" s="514"/>
      <c r="R54" s="514"/>
      <c r="S54" s="514"/>
      <c r="T54" s="514"/>
      <c r="U54" s="514"/>
      <c r="V54" s="514"/>
      <c r="W54" s="514"/>
      <c r="X54" s="514"/>
      <c r="Y54" s="514"/>
      <c r="Z54" s="514"/>
      <c r="AA54" s="514"/>
      <c r="AB54" s="514"/>
      <c r="AC54" s="514"/>
      <c r="AD54" s="514"/>
      <c r="AE54" s="514"/>
      <c r="AF54" s="514"/>
      <c r="AG54" s="514"/>
      <c r="AH54" s="514"/>
      <c r="AI54" s="514"/>
      <c r="AJ54" s="514"/>
      <c r="AK54" s="514"/>
      <c r="AL54" s="514"/>
      <c r="AM54" s="514"/>
      <c r="AN54" s="514"/>
      <c r="AO54" s="514"/>
      <c r="AP54" s="514"/>
      <c r="AQ54" s="514"/>
      <c r="AR54" s="514"/>
      <c r="AS54" s="514"/>
      <c r="AT54" s="514"/>
      <c r="AU54" s="514"/>
      <c r="AV54" s="514"/>
      <c r="AW54" s="514"/>
      <c r="AX54" s="514"/>
      <c r="AY54" s="514"/>
      <c r="AZ54" s="514"/>
      <c r="BA54" s="514"/>
      <c r="BB54" s="514"/>
      <c r="BC54" s="514"/>
      <c r="BD54" s="514"/>
      <c r="BE54" s="514"/>
      <c r="BF54" s="514"/>
      <c r="BG54" s="514"/>
      <c r="BH54" s="514"/>
      <c r="BI54" s="514"/>
      <c r="BJ54" s="514"/>
      <c r="BK54" s="514"/>
      <c r="BL54" s="514"/>
      <c r="BM54" s="514"/>
      <c r="BN54" s="514"/>
      <c r="BO54" s="514"/>
      <c r="BP54" s="514"/>
      <c r="BQ54" s="514"/>
      <c r="BR54" s="514"/>
      <c r="BS54" s="514"/>
      <c r="BT54" s="514"/>
      <c r="BU54" s="514"/>
      <c r="BV54" s="514"/>
      <c r="BW54" s="514"/>
      <c r="BX54" s="514"/>
      <c r="BY54" s="514"/>
      <c r="BZ54" s="514"/>
      <c r="CA54" s="514"/>
      <c r="CB54" s="514"/>
      <c r="CC54" s="514"/>
      <c r="CD54" s="514"/>
      <c r="CE54" s="514"/>
      <c r="CF54" s="514"/>
      <c r="CG54" s="514"/>
      <c r="CH54" s="514"/>
      <c r="CI54" s="514"/>
      <c r="CJ54" s="514"/>
      <c r="CK54" s="514"/>
      <c r="CL54" s="514"/>
      <c r="CM54" s="514"/>
      <c r="CN54" s="514"/>
      <c r="CO54" s="514"/>
      <c r="CP54" s="514"/>
      <c r="CQ54" s="514"/>
      <c r="CR54" s="514"/>
      <c r="CS54" s="514"/>
      <c r="CT54" s="514"/>
      <c r="CU54" s="514"/>
      <c r="CV54" s="514"/>
      <c r="CW54" s="514"/>
      <c r="CX54" s="514"/>
      <c r="CY54" s="514"/>
      <c r="CZ54" s="514"/>
      <c r="DA54" s="514"/>
      <c r="DB54" s="514"/>
      <c r="DC54" s="514"/>
      <c r="DD54" s="514"/>
      <c r="DE54" s="514"/>
      <c r="DF54" s="514"/>
      <c r="DG54" s="514"/>
      <c r="DH54" s="514"/>
      <c r="DI54" s="514"/>
      <c r="DJ54" s="514"/>
      <c r="DK54" s="514"/>
      <c r="DL54" s="514"/>
      <c r="DM54" s="514"/>
      <c r="DN54" s="514"/>
      <c r="DO54" s="514"/>
      <c r="DP54" s="514"/>
      <c r="DQ54" s="514"/>
      <c r="DR54" s="514"/>
      <c r="DS54" s="514"/>
      <c r="DT54" s="514"/>
      <c r="DU54" s="514"/>
      <c r="DV54" s="514"/>
      <c r="DW54" s="514"/>
      <c r="DX54" s="514"/>
      <c r="DY54" s="514"/>
      <c r="DZ54" s="514"/>
      <c r="EJ54" s="514"/>
      <c r="EK54" s="514"/>
      <c r="EL54" s="514"/>
      <c r="EM54" s="514"/>
      <c r="EN54" s="514"/>
      <c r="EO54" s="514"/>
      <c r="EP54" s="514"/>
      <c r="EQ54" s="514"/>
      <c r="ER54" s="514"/>
      <c r="ES54" s="514"/>
      <c r="ET54" s="514"/>
      <c r="EU54" s="514"/>
      <c r="EV54" s="515"/>
      <c r="FA54" s="452"/>
      <c r="FB54" s="453"/>
    </row>
    <row r="55" spans="1:188" ht="12.75" hidden="1" x14ac:dyDescent="0.2">
      <c r="B55" s="688" t="s">
        <v>200</v>
      </c>
      <c r="C55" s="688"/>
      <c r="D55" s="848">
        <f>((((D35*(CY43/100)/(CY44/100))/CX44)/2)+$CX$43)-(D36*$CX$44)</f>
        <v>40.583333333333336</v>
      </c>
      <c r="E55" s="848"/>
      <c r="F55" s="840">
        <f>((((F35*($CY$43/100)/($CY$44/100))/$CX$44)/2)+D55)-(F36*$CX$44)</f>
        <v>45.166666666666671</v>
      </c>
      <c r="G55" s="840"/>
      <c r="H55" s="840">
        <f t="shared" ref="H55" si="155">((((H35*($CY$43/100)/($CY$44/100))/$CX$44)/2)+F55)-(H36*$CX$44)</f>
        <v>42.750000000000007</v>
      </c>
      <c r="I55" s="840"/>
      <c r="J55" s="840">
        <f t="shared" ref="J55" si="156">((((J35*($CY$43/100)/($CY$44/100))/$CX$44)/2)+H55)-(J36*$CX$44)</f>
        <v>47.333333333333343</v>
      </c>
      <c r="K55" s="840"/>
      <c r="L55" s="840">
        <f t="shared" ref="L55" si="157">((((L35*($CY$43/100)/($CY$44/100))/$CX$44)/2)+J55)-(L36*$CX$44)</f>
        <v>37.916666666666679</v>
      </c>
      <c r="M55" s="840"/>
      <c r="N55" s="840">
        <f t="shared" ref="N55" si="158">((((N35*($CY$43/100)/($CY$44/100))/$CX$44)/2)+L55)-(N36*$CX$44)</f>
        <v>35.500000000000014</v>
      </c>
      <c r="O55" s="840"/>
      <c r="P55" s="840">
        <f t="shared" ref="P55" si="159">((((P35*($CY$43/100)/($CY$44/100))/$CX$44)/2)+N55)-(P36*$CX$44)</f>
        <v>40.08333333333335</v>
      </c>
      <c r="Q55" s="840"/>
      <c r="R55" s="840">
        <f t="shared" ref="R55" si="160">((((R35*($CY$43/100)/($CY$44/100))/$CX$44)/2)+P55)-(R36*$CX$44)</f>
        <v>44.666666666666686</v>
      </c>
      <c r="S55" s="840"/>
      <c r="T55" s="840">
        <f t="shared" ref="T55" si="161">((((T35*($CY$43/100)/($CY$44/100))/$CX$44)/2)+R55)-(T36*$CX$44)</f>
        <v>35.250000000000021</v>
      </c>
      <c r="U55" s="840"/>
      <c r="V55" s="840">
        <f t="shared" ref="V55" si="162">((((V35*($CY$43/100)/($CY$44/100))/$CX$44)/2)+T55)-(V36*$CX$44)</f>
        <v>32.833333333333357</v>
      </c>
      <c r="W55" s="840"/>
      <c r="X55" s="840">
        <f t="shared" ref="X55" si="163">((((X35*($CY$43/100)/($CY$44/100))/$CX$44)/2)+V55)-(X36*$CX$44)</f>
        <v>37.416666666666693</v>
      </c>
      <c r="Y55" s="840"/>
      <c r="Z55" s="840">
        <f t="shared" ref="Z55" si="164">((((Z35*($CY$43/100)/($CY$44/100))/$CX$44)/2)+X55)-(Z36*$CX$44)</f>
        <v>42.000000000000028</v>
      </c>
      <c r="AA55" s="840"/>
      <c r="AB55" s="840">
        <f t="shared" ref="AB55" si="165">((((AB35*($CY$43/100)/($CY$44/100))/$CX$44)/2)+Z55)-(AB36*$CX$44)</f>
        <v>32.583333333333364</v>
      </c>
      <c r="AC55" s="840"/>
      <c r="AD55" s="840">
        <f t="shared" ref="AD55" si="166">((((AD35*($CY$43/100)/($CY$44/100))/$CX$44)/2)+AB55)-(AD36*$CX$44)</f>
        <v>30.1666666666667</v>
      </c>
      <c r="AE55" s="840"/>
      <c r="AF55" s="840">
        <f t="shared" ref="AF55" si="167">((((AF35*($CY$43/100)/($CY$44/100))/$CX$44)/2)+AD55)-(AF36*$CX$44)</f>
        <v>34.750000000000036</v>
      </c>
      <c r="AG55" s="840"/>
      <c r="AH55" s="840">
        <f t="shared" ref="AH55" si="168">((((AH35*($CY$43/100)/($CY$44/100))/$CX$44)/2)+AF55)-(AH36*$CX$44)</f>
        <v>39.333333333333371</v>
      </c>
      <c r="AI55" s="840"/>
      <c r="AJ55" s="840">
        <f t="shared" ref="AJ55" si="169">((((AJ35*($CY$43/100)/($CY$44/100))/$CX$44)/2)+AH55)-(AJ36*$CX$44)</f>
        <v>43.916666666666707</v>
      </c>
      <c r="AK55" s="840"/>
      <c r="AL55" s="840">
        <f t="shared" ref="AL55" si="170">((((AL35*($CY$43/100)/($CY$44/100))/$CX$44)/2)+AJ55)-(AL36*$CX$44)</f>
        <v>34.500000000000043</v>
      </c>
      <c r="AM55" s="840"/>
      <c r="AN55" s="840">
        <f t="shared" ref="AN55" si="171">((((AN35*($CY$43/100)/($CY$44/100))/$CX$44)/2)+AL55)-(AN36*$CX$44)</f>
        <v>39.083333333333378</v>
      </c>
      <c r="AO55" s="840"/>
      <c r="AP55" s="840">
        <f t="shared" ref="AP55" si="172">((((AP35*($CY$43/100)/($CY$44/100))/$CX$44)/2)+AN55)-(AP36*$CX$44)</f>
        <v>36.666666666666714</v>
      </c>
      <c r="AQ55" s="840"/>
      <c r="AR55" s="840">
        <f t="shared" ref="AR55" si="173">((((AR35*($CY$43/100)/($CY$44/100))/$CX$44)/2)+AP55)-(AR36*$CX$44)</f>
        <v>41.25000000000005</v>
      </c>
      <c r="AS55" s="840"/>
      <c r="AT55" s="840">
        <f t="shared" ref="AT55" si="174">((((AT35*($CY$43/100)/($CY$44/100))/$CX$44)/2)+AR55)-(AT36*$CX$44)</f>
        <v>31.833333333333385</v>
      </c>
      <c r="AU55" s="840"/>
      <c r="AV55" s="840">
        <f t="shared" ref="AV55" si="175">((((AV35*($CY$43/100)/($CY$44/100))/$CX$44)/2)+AT55)-(AV36*$CX$44)</f>
        <v>29.416666666666721</v>
      </c>
      <c r="AW55" s="840"/>
      <c r="AX55" s="840">
        <f t="shared" ref="AX55" si="176">((((AX35*($CY$43/100)/($CY$44/100))/$CX$44)/2)+AV55)-(AX36*$CX$44)</f>
        <v>34.000000000000057</v>
      </c>
      <c r="AY55" s="840"/>
      <c r="AZ55" s="840">
        <f t="shared" ref="AZ55" si="177">((((AZ35*($CY$43/100)/($CY$44/100))/$CX$44)/2)+AX55)-(AZ36*$CX$44)</f>
        <v>38.583333333333393</v>
      </c>
      <c r="BA55" s="840"/>
      <c r="BB55" s="840">
        <f t="shared" ref="BB55" si="178">((((BB35*($CY$43/100)/($CY$44/100))/$CX$44)/2)+AZ55)-(BB36*$CX$44)</f>
        <v>29.166666666666728</v>
      </c>
      <c r="BC55" s="840"/>
      <c r="BD55" s="840">
        <f t="shared" ref="BD55" si="179">((((BD35*($CY$43/100)/($CY$44/100))/$CX$44)/2)+BB55)-(BD36*$CX$44)</f>
        <v>33.750000000000064</v>
      </c>
      <c r="BE55" s="840"/>
      <c r="BF55" s="840">
        <f t="shared" ref="BF55" si="180">((((BF35*($CY$43/100)/($CY$44/100))/$CX$44)/2)+BD55)-(BF36*$CX$44)</f>
        <v>31.3333333333334</v>
      </c>
      <c r="BG55" s="840"/>
      <c r="BH55" s="840">
        <f t="shared" ref="BH55" si="181">((((BH35*($CY$43/100)/($CY$44/100))/$CX$44)/2)+BF55)-(BH36*$CX$44)</f>
        <v>35.916666666666735</v>
      </c>
      <c r="BI55" s="840"/>
      <c r="BJ55" s="840">
        <f t="shared" ref="BJ55" si="182">((((BJ35*($CY$43/100)/($CY$44/100))/$CX$44)/2)+BH55)-(BJ36*$CX$44)</f>
        <v>40.500000000000071</v>
      </c>
      <c r="BK55" s="840"/>
      <c r="BL55" s="840">
        <f t="shared" ref="BL55" si="183">((((BL35*($CY$43/100)/($CY$44/100))/$CX$44)/2)+BJ55)-(BL36*$CX$44)</f>
        <v>31.083333333333407</v>
      </c>
      <c r="BM55" s="840"/>
      <c r="BN55" s="840">
        <f t="shared" ref="BN55" si="184">((((BN35*($CY$43/100)/($CY$44/100))/$CX$44)/2)+BL55)-(BN36*$CX$44)</f>
        <v>28.666666666666742</v>
      </c>
      <c r="BO55" s="840"/>
      <c r="BP55" s="840">
        <f t="shared" ref="BP55" si="185">((((BP35*($CY$43/100)/($CY$44/100))/$CX$44)/2)+BN55)-(BP36*$CX$44)</f>
        <v>33.250000000000078</v>
      </c>
      <c r="BQ55" s="840"/>
      <c r="BR55" s="840">
        <f t="shared" ref="BR55" si="186">((((BR35*($CY$43/100)/($CY$44/100))/$CX$44)/2)+BP55)-(BR36*$CX$44)</f>
        <v>30.833333333333414</v>
      </c>
      <c r="BS55" s="840"/>
      <c r="BT55" s="840">
        <f t="shared" ref="BT55" si="187">((((BT35*($CY$43/100)/($CY$44/100))/$CX$44)/2)+BR55)-(BT36*$CX$44)</f>
        <v>28.41666666666675</v>
      </c>
      <c r="BU55" s="840"/>
      <c r="BV55" s="840">
        <f t="shared" ref="BV55" si="188">((((BV35*($CY$43/100)/($CY$44/100))/$CX$44)/2)+BT55)-(BV36*$CX$44)</f>
        <v>33.000000000000085</v>
      </c>
      <c r="BW55" s="840"/>
      <c r="BX55" s="840">
        <f t="shared" ref="BX55" si="189">((((BX35*($CY$43/100)/($CY$44/100))/$CX$44)/2)+BV55)-(BX36*$CX$44)</f>
        <v>30.583333333333421</v>
      </c>
      <c r="BY55" s="840"/>
      <c r="BZ55" s="840">
        <f t="shared" ref="BZ55" si="190">((((BZ35*($CY$43/100)/($CY$44/100))/$CX$44)/2)+BX55)-(BZ36*$CX$44)</f>
        <v>35.166666666666757</v>
      </c>
      <c r="CA55" s="840"/>
      <c r="CB55" s="840">
        <f t="shared" ref="CB55" si="191">((((CB35*($CY$43/100)/($CY$44/100))/$CX$44)/2)+BZ55)-(CB36*$CX$44)</f>
        <v>32.750000000000092</v>
      </c>
      <c r="CC55" s="840"/>
      <c r="CD55" s="840">
        <f t="shared" ref="CD55" si="192">((((CD35*($CY$43/100)/($CY$44/100))/$CX$44)/2)+CB55)-(CD36*$CX$44)</f>
        <v>23.333333333333428</v>
      </c>
      <c r="CE55" s="840"/>
      <c r="CF55" s="840">
        <f t="shared" ref="CF55" si="193">((((CF35*($CY$43/100)/($CY$44/100))/$CX$44)/2)+CD55)-(CF36*$CX$44)</f>
        <v>27.916666666666764</v>
      </c>
      <c r="CG55" s="840"/>
      <c r="CH55" s="840">
        <f t="shared" ref="CH55" si="194">((((CH35*($CY$43/100)/($CY$44/100))/$CX$44)/2)+CF55)-(CH36*$CX$44)</f>
        <v>32.500000000000099</v>
      </c>
      <c r="CI55" s="840"/>
      <c r="CJ55" s="840">
        <f t="shared" ref="CJ55" si="195">((((CJ35*($CY$43/100)/($CY$44/100))/$CX$44)/2)+CH55)-(CJ36*$CX$44)</f>
        <v>23.083333333333435</v>
      </c>
      <c r="CK55" s="840"/>
      <c r="CL55" s="840">
        <f t="shared" ref="CL55" si="196">((((CL35*($CY$43/100)/($CY$44/100))/$CX$44)/2)+CJ55)-(CL36*$CX$44)</f>
        <v>27.666666666666771</v>
      </c>
      <c r="CM55" s="840"/>
      <c r="CN55" s="840">
        <f t="shared" ref="CN55" si="197">((((CN35*($CY$43/100)/($CY$44/100))/$CX$44)/2)+CL55)-(CN36*$CX$44)</f>
        <v>25.250000000000107</v>
      </c>
      <c r="CO55" s="840"/>
      <c r="CP55" s="840">
        <f t="shared" ref="CP55" si="198">((((CP35*($CY$43/100)/($CY$44/100))/$CX$44)/2)+CN55)-(CP36*$CX$44)</f>
        <v>29.833333333333442</v>
      </c>
      <c r="CQ55" s="840"/>
      <c r="CR55" s="840">
        <f t="shared" ref="CR55" si="199">((((CR35*($CY$43/100)/($CY$44/100))/$CX$44)/2)+CP55)-(CR36*$CX$44)</f>
        <v>34.416666666666778</v>
      </c>
      <c r="CS55" s="840"/>
      <c r="CT55" s="840">
        <f t="shared" ref="CT55" si="200">((((CT35*($CY$43/100)/($CY$44/100))/$CX$44)/2)+CR55)-(CT36*$CX$44)</f>
        <v>39.000000000000114</v>
      </c>
      <c r="CU55" s="840"/>
      <c r="CV55" s="514"/>
      <c r="CW55" s="514"/>
      <c r="CX55" s="514"/>
      <c r="CY55" s="514"/>
      <c r="CZ55" s="514"/>
      <c r="DA55" s="514"/>
      <c r="DB55" s="514"/>
      <c r="DC55" s="514"/>
      <c r="DD55" s="514"/>
      <c r="DE55" s="514"/>
      <c r="DF55" s="514"/>
      <c r="DG55" s="514"/>
      <c r="DH55" s="514"/>
      <c r="DI55" s="514"/>
      <c r="DJ55" s="514"/>
      <c r="DK55" s="514"/>
      <c r="DL55" s="514"/>
      <c r="DM55" s="514"/>
      <c r="DN55" s="514"/>
      <c r="DO55" s="514"/>
      <c r="DP55" s="514"/>
      <c r="DQ55" s="514"/>
      <c r="DR55" s="514"/>
      <c r="DS55" s="514"/>
      <c r="DT55" s="514"/>
      <c r="DU55" s="514"/>
      <c r="DV55" s="514"/>
      <c r="DW55" s="514"/>
      <c r="DX55" s="514"/>
      <c r="DY55" s="514"/>
      <c r="DZ55" s="514"/>
      <c r="EJ55" s="514"/>
      <c r="EK55" s="514"/>
      <c r="EL55" s="514"/>
      <c r="EM55" s="514"/>
      <c r="EN55" s="514"/>
      <c r="EO55" s="514"/>
      <c r="EP55" s="514"/>
      <c r="EQ55" s="514"/>
      <c r="ER55" s="514"/>
      <c r="ES55" s="514"/>
      <c r="ET55" s="514"/>
      <c r="EU55" s="514"/>
      <c r="EV55" s="516"/>
      <c r="EW55" s="517"/>
      <c r="FA55" s="452"/>
      <c r="FB55" s="453"/>
    </row>
    <row r="56" spans="1:188" ht="33.75" x14ac:dyDescent="0.25">
      <c r="B56" s="250"/>
      <c r="C56" s="251"/>
      <c r="D56" s="353" t="s">
        <v>198</v>
      </c>
      <c r="E56" s="513"/>
      <c r="F56" s="513"/>
      <c r="G56" s="513"/>
      <c r="H56" s="513"/>
      <c r="I56" s="513"/>
      <c r="J56" s="513"/>
      <c r="K56" s="513"/>
      <c r="L56" s="513"/>
      <c r="M56" s="514"/>
      <c r="N56" s="514"/>
      <c r="O56" s="514"/>
      <c r="P56" s="514"/>
      <c r="Q56" s="514"/>
      <c r="R56" s="514"/>
      <c r="S56" s="514"/>
      <c r="T56" s="514"/>
      <c r="U56" s="514"/>
      <c r="V56" s="514"/>
      <c r="W56" s="514"/>
      <c r="X56" s="514"/>
      <c r="Y56" s="514"/>
      <c r="Z56" s="514"/>
      <c r="AA56" s="514"/>
      <c r="AB56" s="514"/>
      <c r="AC56" s="514"/>
      <c r="AD56" s="514"/>
      <c r="AE56" s="514"/>
      <c r="AF56" s="514"/>
      <c r="AG56" s="514"/>
      <c r="AH56" s="514"/>
      <c r="AI56" s="514"/>
      <c r="AJ56" s="514"/>
      <c r="AK56" s="514"/>
      <c r="AL56" s="514"/>
      <c r="AM56" s="514"/>
      <c r="AN56" s="514"/>
      <c r="AO56" s="514"/>
      <c r="AP56" s="514"/>
      <c r="AQ56" s="514"/>
      <c r="AR56" s="514"/>
      <c r="AS56" s="514"/>
      <c r="AT56" s="514"/>
      <c r="AU56" s="514"/>
      <c r="AV56" s="514"/>
      <c r="AW56" s="514"/>
      <c r="AX56" s="514"/>
      <c r="AY56" s="514"/>
      <c r="AZ56" s="514"/>
      <c r="BA56" s="514"/>
      <c r="BB56" s="514"/>
      <c r="BC56" s="514"/>
      <c r="BD56" s="514"/>
      <c r="BE56" s="514"/>
      <c r="BF56" s="514"/>
      <c r="BG56" s="514"/>
      <c r="BH56" s="514"/>
      <c r="BI56" s="514"/>
      <c r="BJ56" s="514"/>
      <c r="BK56" s="514"/>
      <c r="BL56" s="514"/>
      <c r="BM56" s="514"/>
      <c r="BN56" s="514"/>
      <c r="BO56" s="514"/>
      <c r="BP56" s="514"/>
      <c r="BQ56" s="514"/>
      <c r="BR56" s="514"/>
      <c r="BS56" s="514"/>
      <c r="BT56" s="514"/>
      <c r="BU56" s="514"/>
      <c r="BV56" s="514"/>
      <c r="BW56" s="514"/>
      <c r="BX56" s="514"/>
      <c r="BY56" s="514"/>
      <c r="BZ56" s="514"/>
      <c r="CA56" s="514"/>
      <c r="CB56" s="514"/>
      <c r="CC56" s="514"/>
      <c r="CD56" s="514"/>
      <c r="CE56" s="514"/>
      <c r="CF56" s="514"/>
      <c r="CG56" s="514"/>
      <c r="CH56" s="514"/>
      <c r="CI56" s="514"/>
      <c r="CJ56" s="514"/>
      <c r="CK56" s="514"/>
      <c r="CL56" s="514"/>
      <c r="CM56" s="514"/>
      <c r="CN56" s="514"/>
      <c r="CO56" s="514"/>
      <c r="CP56" s="514"/>
      <c r="CQ56" s="514"/>
      <c r="CR56" s="514"/>
      <c r="CS56" s="514"/>
      <c r="CT56" s="514"/>
      <c r="CU56" s="514"/>
      <c r="CV56" s="514"/>
      <c r="CW56" s="514"/>
      <c r="CX56" s="514"/>
      <c r="CY56" s="514"/>
      <c r="CZ56" s="514"/>
      <c r="DA56" s="514"/>
      <c r="DB56" s="514"/>
      <c r="DC56" s="514"/>
      <c r="DD56" s="514"/>
      <c r="DE56" s="514"/>
      <c r="DF56" s="514"/>
      <c r="DG56" s="514"/>
      <c r="DH56" s="514"/>
      <c r="DI56" s="514"/>
      <c r="DJ56" s="514"/>
      <c r="DK56" s="514"/>
      <c r="DL56" s="514"/>
      <c r="DM56" s="514"/>
      <c r="DN56" s="514"/>
      <c r="DO56" s="514"/>
      <c r="DP56" s="514"/>
      <c r="DQ56" s="514"/>
      <c r="DR56" s="514"/>
      <c r="DS56" s="514"/>
      <c r="DT56" s="514"/>
      <c r="DU56" s="514"/>
      <c r="DV56" s="514"/>
      <c r="DW56" s="514"/>
      <c r="DX56" s="514"/>
      <c r="DY56" s="514"/>
      <c r="DZ56" s="514"/>
      <c r="EA56" s="435"/>
      <c r="EB56" s="435"/>
      <c r="EC56" s="839" t="s">
        <v>73</v>
      </c>
      <c r="ED56" s="839"/>
      <c r="EE56" s="839" t="s">
        <v>77</v>
      </c>
      <c r="EF56" s="839"/>
      <c r="EG56" s="839"/>
      <c r="EH56" s="839" t="s">
        <v>209</v>
      </c>
      <c r="EI56" s="839"/>
      <c r="EJ56" s="514"/>
      <c r="EK56" s="514"/>
      <c r="EL56" s="514"/>
      <c r="EM56" s="514"/>
      <c r="EN56" s="514"/>
      <c r="EO56" s="514"/>
      <c r="EP56" s="514"/>
      <c r="EQ56" s="514"/>
      <c r="ER56" s="514"/>
      <c r="ES56" s="514"/>
      <c r="ET56" s="514"/>
      <c r="EU56" s="516"/>
      <c r="EV56" s="518"/>
      <c r="EW56" s="517"/>
      <c r="FA56" s="452"/>
      <c r="FB56" s="453"/>
    </row>
    <row r="57" spans="1:188" ht="18.95" customHeight="1" thickBot="1" x14ac:dyDescent="0.55000000000000004">
      <c r="B57" s="250"/>
      <c r="C57" s="251"/>
      <c r="D57" s="513"/>
      <c r="E57" s="513"/>
      <c r="F57" s="513"/>
      <c r="G57" s="513"/>
      <c r="H57" s="694"/>
      <c r="I57" s="694"/>
      <c r="J57" s="351" t="s">
        <v>238</v>
      </c>
      <c r="K57" s="352"/>
      <c r="L57" s="492"/>
      <c r="M57" s="22"/>
      <c r="N57" s="22"/>
      <c r="O57" s="22"/>
      <c r="P57" s="22"/>
      <c r="Q57" s="22"/>
      <c r="R57" s="22"/>
      <c r="S57" s="22"/>
      <c r="T57" s="22"/>
      <c r="U57" s="22"/>
      <c r="V57" s="493"/>
      <c r="W57" s="821"/>
      <c r="X57" s="821"/>
      <c r="Y57" s="351" t="s">
        <v>240</v>
      </c>
      <c r="Z57" s="352"/>
      <c r="AA57" s="492"/>
      <c r="AB57" s="22"/>
      <c r="AC57" s="22"/>
      <c r="AD57" s="493"/>
      <c r="AE57" s="412"/>
      <c r="AF57" s="412"/>
      <c r="AG57" s="815"/>
      <c r="AH57" s="816"/>
      <c r="AI57" s="351" t="s">
        <v>193</v>
      </c>
      <c r="AJ57" s="352"/>
      <c r="AK57" s="22"/>
      <c r="AL57" s="22"/>
      <c r="AM57" s="22"/>
      <c r="AN57" s="22"/>
      <c r="AO57" s="22"/>
      <c r="AP57" s="412"/>
      <c r="AQ57" s="412"/>
      <c r="AR57" s="817"/>
      <c r="AS57" s="818"/>
      <c r="AT57" s="351" t="s">
        <v>195</v>
      </c>
      <c r="AU57" s="352"/>
      <c r="AV57" s="412"/>
      <c r="AW57" s="22"/>
      <c r="AX57" s="410"/>
      <c r="AY57" s="412"/>
      <c r="AZ57" s="412"/>
      <c r="BA57" s="822"/>
      <c r="BB57" s="822"/>
      <c r="BC57" s="351" t="s">
        <v>197</v>
      </c>
      <c r="BD57" s="352"/>
      <c r="BE57" s="412"/>
      <c r="BF57" s="469"/>
      <c r="BG57" s="469"/>
      <c r="BH57" s="469"/>
      <c r="BI57" s="469"/>
      <c r="BJ57" s="469"/>
      <c r="BK57" s="469"/>
      <c r="BL57" s="469"/>
      <c r="BM57" s="469"/>
      <c r="BN57" s="469"/>
      <c r="BO57" s="514"/>
      <c r="BP57" s="514"/>
      <c r="BQ57" s="514"/>
      <c r="BR57" s="514"/>
      <c r="BS57" s="514"/>
      <c r="BT57" s="514"/>
      <c r="BU57" s="514"/>
      <c r="BV57" s="514"/>
      <c r="BW57" s="514"/>
      <c r="BX57" s="514"/>
      <c r="BY57" s="514"/>
      <c r="BZ57" s="514"/>
      <c r="CA57" s="514"/>
      <c r="CB57" s="514"/>
      <c r="CC57" s="514"/>
      <c r="CD57" s="514"/>
      <c r="CE57" s="514"/>
      <c r="CF57" s="514"/>
      <c r="CG57" s="514"/>
      <c r="CH57" s="514"/>
      <c r="CI57" s="514"/>
      <c r="CJ57" s="514"/>
      <c r="CK57" s="514"/>
      <c r="CL57" s="514"/>
      <c r="CM57" s="514"/>
      <c r="CN57" s="514"/>
      <c r="CO57" s="514"/>
      <c r="CP57" s="514"/>
      <c r="CQ57" s="514"/>
      <c r="CR57" s="514"/>
      <c r="CS57" s="514"/>
      <c r="CT57" s="514"/>
      <c r="CU57" s="514"/>
      <c r="CV57" s="514"/>
      <c r="CW57" s="514"/>
      <c r="CX57" s="514"/>
      <c r="CY57" s="514"/>
      <c r="CZ57" s="514"/>
      <c r="DA57" s="514"/>
      <c r="DB57" s="514"/>
      <c r="DC57" s="514"/>
      <c r="DD57" s="514"/>
      <c r="DE57" s="514"/>
      <c r="DF57" s="514"/>
      <c r="DG57" s="514"/>
      <c r="DH57" s="514"/>
      <c r="DI57" s="514"/>
      <c r="DJ57" s="514"/>
      <c r="DK57" s="514"/>
      <c r="DL57" s="514"/>
      <c r="DM57" s="514"/>
      <c r="DN57" s="514"/>
      <c r="DO57" s="514"/>
      <c r="DP57" s="514"/>
      <c r="DQ57" s="514"/>
      <c r="DR57" s="514"/>
      <c r="DS57" s="514"/>
      <c r="DT57" s="514"/>
      <c r="DU57" s="514"/>
      <c r="DV57" s="514"/>
      <c r="DW57" s="514"/>
      <c r="DX57" s="514"/>
      <c r="DY57" s="514"/>
      <c r="DZ57" s="514"/>
      <c r="EA57" s="435"/>
      <c r="EB57" s="435"/>
      <c r="EC57" s="519" t="s">
        <v>204</v>
      </c>
      <c r="ED57" s="519" t="s">
        <v>205</v>
      </c>
      <c r="EE57" s="519" t="s">
        <v>206</v>
      </c>
      <c r="EF57" s="519" t="s">
        <v>207</v>
      </c>
      <c r="EG57" s="519" t="s">
        <v>208</v>
      </c>
      <c r="EH57" s="520" t="s">
        <v>210</v>
      </c>
      <c r="EI57" s="520" t="s">
        <v>211</v>
      </c>
      <c r="EJ57" s="514"/>
      <c r="EK57" s="514"/>
      <c r="EL57" s="514"/>
      <c r="EM57" s="514"/>
      <c r="EN57" s="514"/>
      <c r="EO57" s="514"/>
      <c r="EP57" s="514"/>
      <c r="EQ57" s="514"/>
      <c r="ER57" s="514"/>
      <c r="ES57" s="514"/>
      <c r="ET57" s="514"/>
      <c r="EU57" s="514"/>
      <c r="EV57" s="515"/>
      <c r="FA57" s="452" t="s">
        <v>226</v>
      </c>
      <c r="FB57" s="521">
        <f ca="1">TODAY() + (6/24)</f>
        <v>42254.25</v>
      </c>
    </row>
    <row r="58" spans="1:188" ht="18.95" customHeight="1" x14ac:dyDescent="0.5">
      <c r="B58" s="250"/>
      <c r="C58" s="251"/>
      <c r="D58" s="513"/>
      <c r="E58" s="513"/>
      <c r="F58" s="513"/>
      <c r="G58" s="513"/>
      <c r="H58" s="819"/>
      <c r="I58" s="820"/>
      <c r="J58" s="351" t="s">
        <v>239</v>
      </c>
      <c r="K58" s="352"/>
      <c r="L58" s="494"/>
      <c r="M58" s="494"/>
      <c r="N58" s="494"/>
      <c r="O58" s="22"/>
      <c r="P58" s="22"/>
      <c r="Q58" s="22"/>
      <c r="R58" s="22"/>
      <c r="S58" s="22"/>
      <c r="T58" s="22"/>
      <c r="U58" s="22"/>
      <c r="V58" s="22"/>
      <c r="W58" s="455"/>
      <c r="X58" s="455"/>
      <c r="Y58" s="455"/>
      <c r="Z58" s="455"/>
      <c r="AA58" s="22"/>
      <c r="AB58" s="22"/>
      <c r="AC58" s="22"/>
      <c r="AD58" s="22"/>
      <c r="AE58" s="455"/>
      <c r="AF58" s="455"/>
      <c r="AG58" s="500"/>
      <c r="AH58" s="501"/>
      <c r="AI58" s="351" t="s">
        <v>194</v>
      </c>
      <c r="AJ58" s="352"/>
      <c r="AK58" s="22"/>
      <c r="AL58" s="22"/>
      <c r="AM58" s="22"/>
      <c r="AN58" s="22"/>
      <c r="AO58" s="22"/>
      <c r="AP58" s="455"/>
      <c r="AQ58" s="455"/>
      <c r="AR58" s="811"/>
      <c r="AS58" s="812"/>
      <c r="AT58" s="351" t="s">
        <v>196</v>
      </c>
      <c r="AU58" s="352"/>
      <c r="AV58" s="486"/>
      <c r="AW58" s="22"/>
      <c r="AX58" s="410"/>
      <c r="AY58" s="410"/>
      <c r="AZ58" s="410"/>
      <c r="BA58" s="410"/>
      <c r="BB58" s="455"/>
      <c r="BC58" s="455"/>
      <c r="BD58" s="455"/>
      <c r="BE58" s="455"/>
      <c r="BF58" s="455"/>
      <c r="BG58" s="455"/>
      <c r="BH58" s="455"/>
      <c r="BI58" s="455"/>
      <c r="BJ58" s="455"/>
      <c r="BK58" s="455"/>
      <c r="BL58" s="455"/>
      <c r="BM58" s="455"/>
      <c r="BN58" s="455"/>
      <c r="BO58" s="514"/>
      <c r="BP58" s="514"/>
      <c r="BQ58" s="514"/>
      <c r="BR58" s="514"/>
      <c r="BS58" s="514"/>
      <c r="BT58" s="514"/>
      <c r="BU58" s="514"/>
      <c r="BV58" s="514"/>
      <c r="BW58" s="514"/>
      <c r="BX58" s="514"/>
      <c r="BY58" s="514"/>
      <c r="BZ58" s="514"/>
      <c r="CA58" s="514"/>
      <c r="CB58" s="514"/>
      <c r="CC58" s="514"/>
      <c r="CD58" s="514"/>
      <c r="CE58" s="514"/>
      <c r="CF58" s="514"/>
      <c r="CG58" s="514"/>
      <c r="CH58" s="514"/>
      <c r="CI58" s="514"/>
      <c r="CJ58" s="514"/>
      <c r="CK58" s="514"/>
      <c r="CL58" s="514"/>
      <c r="CM58" s="514"/>
      <c r="CN58" s="514"/>
      <c r="CO58" s="514"/>
      <c r="CP58" s="514"/>
      <c r="CQ58" s="514"/>
      <c r="CR58" s="514"/>
      <c r="CS58" s="514"/>
      <c r="CT58" s="514"/>
      <c r="CU58" s="514"/>
      <c r="CV58" s="514"/>
      <c r="CW58" s="514"/>
      <c r="CX58" s="514"/>
      <c r="CY58" s="514"/>
      <c r="CZ58" s="514"/>
      <c r="DA58" s="514"/>
      <c r="DB58" s="514"/>
      <c r="DC58" s="514"/>
      <c r="DD58" s="514"/>
      <c r="DE58" s="514"/>
      <c r="DF58" s="514"/>
      <c r="DG58" s="514"/>
      <c r="DH58" s="514"/>
      <c r="DI58" s="514"/>
      <c r="DJ58" s="514"/>
      <c r="DK58" s="514"/>
      <c r="DL58" s="514"/>
      <c r="DM58" s="514"/>
      <c r="DN58" s="514"/>
      <c r="DO58" s="514"/>
      <c r="DP58" s="514"/>
      <c r="DQ58" s="514"/>
      <c r="DR58" s="514"/>
      <c r="DS58" s="514"/>
      <c r="DT58" s="514"/>
      <c r="DU58" s="514"/>
      <c r="DV58" s="514"/>
      <c r="DW58" s="514"/>
      <c r="DX58" s="514"/>
      <c r="DY58" s="514"/>
      <c r="DZ58" s="514"/>
      <c r="EA58" s="522">
        <v>41153</v>
      </c>
      <c r="EB58" s="523">
        <v>1</v>
      </c>
      <c r="EC58" s="524">
        <v>2385.3000000000002</v>
      </c>
      <c r="ED58" s="524">
        <v>22.92</v>
      </c>
      <c r="EE58" s="524">
        <v>4</v>
      </c>
      <c r="EF58" s="524">
        <v>619</v>
      </c>
      <c r="EG58" s="524">
        <v>519</v>
      </c>
      <c r="EH58" s="524">
        <v>1.9822729411764706</v>
      </c>
      <c r="EI58" s="524">
        <v>842.46600000000001</v>
      </c>
      <c r="EJ58" s="514"/>
      <c r="EK58" s="514"/>
      <c r="EL58" s="514"/>
      <c r="EM58" s="514"/>
      <c r="EN58" s="514"/>
      <c r="EO58" s="514"/>
      <c r="EP58" s="514"/>
      <c r="EQ58" s="514"/>
      <c r="ER58" s="514"/>
      <c r="ES58" s="514"/>
      <c r="ET58" s="514"/>
      <c r="EU58" s="514"/>
      <c r="EV58" s="516"/>
      <c r="EW58" s="517"/>
    </row>
    <row r="59" spans="1:188" ht="18.95" customHeight="1" x14ac:dyDescent="0.25">
      <c r="B59" s="250"/>
      <c r="C59" s="251"/>
      <c r="D59" s="513"/>
      <c r="E59" s="513"/>
      <c r="F59" s="513"/>
      <c r="G59" s="513"/>
      <c r="H59" s="513"/>
      <c r="I59" s="513"/>
      <c r="J59" s="513"/>
      <c r="K59" s="513"/>
      <c r="L59" s="513"/>
      <c r="M59" s="514"/>
      <c r="N59" s="514"/>
      <c r="O59" s="514"/>
      <c r="P59" s="514"/>
      <c r="Q59" s="514"/>
      <c r="R59" s="514"/>
      <c r="S59" s="514"/>
      <c r="T59" s="514"/>
      <c r="U59" s="514"/>
      <c r="V59" s="514"/>
      <c r="W59" s="514"/>
      <c r="X59" s="514"/>
      <c r="Y59" s="514"/>
      <c r="Z59" s="514"/>
      <c r="AA59" s="514"/>
      <c r="AB59" s="514"/>
      <c r="AC59" s="514"/>
      <c r="AD59" s="514"/>
      <c r="AE59" s="514"/>
      <c r="AF59" s="514"/>
      <c r="AG59" s="514"/>
      <c r="AH59" s="514"/>
      <c r="AI59" s="514"/>
      <c r="AJ59" s="514"/>
      <c r="AK59" s="514"/>
      <c r="AL59" s="514"/>
      <c r="AM59" s="514"/>
      <c r="AN59" s="514"/>
      <c r="AO59" s="514"/>
      <c r="AP59" s="514"/>
      <c r="AQ59" s="514"/>
      <c r="AR59" s="514"/>
      <c r="AS59" s="514"/>
      <c r="AT59" s="514"/>
      <c r="AU59" s="514"/>
      <c r="AV59" s="514"/>
      <c r="AW59" s="514"/>
      <c r="AX59" s="514"/>
      <c r="AY59" s="514"/>
      <c r="AZ59" s="514"/>
      <c r="BA59" s="514"/>
      <c r="BB59" s="514"/>
      <c r="BC59" s="514"/>
      <c r="BD59" s="514"/>
      <c r="BE59" s="514"/>
      <c r="BF59" s="514"/>
      <c r="BG59" s="514"/>
      <c r="BH59" s="514"/>
      <c r="BI59" s="514"/>
      <c r="BJ59" s="514"/>
      <c r="BK59" s="514"/>
      <c r="BL59" s="514"/>
      <c r="BM59" s="514"/>
      <c r="BN59" s="514"/>
      <c r="BO59" s="514"/>
      <c r="BP59" s="514"/>
      <c r="BQ59" s="514"/>
      <c r="BR59" s="514"/>
      <c r="BS59" s="514"/>
      <c r="BT59" s="514"/>
      <c r="BU59" s="514"/>
      <c r="BV59" s="514"/>
      <c r="BW59" s="514"/>
      <c r="BX59" s="514"/>
      <c r="BY59" s="514"/>
      <c r="BZ59" s="514"/>
      <c r="CA59" s="514"/>
      <c r="CB59" s="514"/>
      <c r="CC59" s="514"/>
      <c r="CD59" s="514"/>
      <c r="CE59" s="514"/>
      <c r="CF59" s="514"/>
      <c r="CG59" s="514"/>
      <c r="CH59" s="514"/>
      <c r="CI59" s="514"/>
      <c r="CJ59" s="514"/>
      <c r="CK59" s="514"/>
      <c r="CL59" s="514"/>
      <c r="CM59" s="514"/>
      <c r="CN59" s="514"/>
      <c r="CO59" s="514"/>
      <c r="CP59" s="514"/>
      <c r="CQ59" s="514"/>
      <c r="CR59" s="514"/>
      <c r="CS59" s="514"/>
      <c r="CT59" s="514"/>
      <c r="CU59" s="514"/>
      <c r="CV59" s="514"/>
      <c r="CW59" s="514"/>
      <c r="CX59" s="514"/>
      <c r="CY59" s="514"/>
      <c r="CZ59" s="514"/>
      <c r="DA59" s="514"/>
      <c r="DB59" s="514"/>
      <c r="DC59" s="514"/>
      <c r="DD59" s="514"/>
      <c r="DE59" s="514"/>
      <c r="DF59" s="514"/>
      <c r="DG59" s="514"/>
      <c r="DH59" s="514"/>
      <c r="DI59" s="514"/>
      <c r="DJ59" s="514"/>
      <c r="DK59" s="514"/>
      <c r="DL59" s="514"/>
      <c r="DM59" s="514"/>
      <c r="DN59" s="514"/>
      <c r="DO59" s="514"/>
      <c r="DP59" s="514"/>
      <c r="DQ59" s="514"/>
      <c r="DR59" s="514"/>
      <c r="DS59" s="514"/>
      <c r="DT59" s="514"/>
      <c r="DU59" s="514"/>
      <c r="DV59" s="514"/>
      <c r="DW59" s="514"/>
      <c r="DX59" s="514"/>
      <c r="DY59" s="514"/>
      <c r="DZ59" s="514"/>
      <c r="EA59" s="525">
        <v>41154</v>
      </c>
      <c r="EB59" s="523">
        <v>2</v>
      </c>
      <c r="EC59" s="524">
        <v>1545.54</v>
      </c>
      <c r="ED59" s="524">
        <v>13.43</v>
      </c>
      <c r="EE59" s="524">
        <v>3</v>
      </c>
      <c r="EF59" s="524">
        <v>445</v>
      </c>
      <c r="EG59" s="524">
        <v>169</v>
      </c>
      <c r="EH59" s="524">
        <v>0.87054352941176472</v>
      </c>
      <c r="EI59" s="524">
        <v>369.98099999999999</v>
      </c>
      <c r="EJ59" s="514"/>
      <c r="EK59" s="514"/>
      <c r="EL59" s="514"/>
      <c r="EM59" s="514"/>
      <c r="EN59" s="514"/>
      <c r="EO59" s="514"/>
      <c r="EP59" s="514"/>
      <c r="EQ59" s="514"/>
      <c r="ER59" s="514"/>
      <c r="ES59" s="514"/>
      <c r="ET59" s="514"/>
      <c r="EU59" s="514"/>
      <c r="EV59" s="516"/>
      <c r="EW59" s="517"/>
      <c r="EZ59" s="526"/>
      <c r="FA59" s="527"/>
      <c r="FB59" s="527"/>
      <c r="FC59" s="527"/>
      <c r="FD59" s="527"/>
      <c r="FE59" s="527"/>
      <c r="FF59" s="527"/>
      <c r="FG59" s="527"/>
      <c r="FH59" s="527"/>
    </row>
    <row r="60" spans="1:188" ht="18.95" customHeight="1" x14ac:dyDescent="0.25">
      <c r="B60" s="250"/>
      <c r="C60" s="251"/>
      <c r="EA60" s="525">
        <v>41155</v>
      </c>
      <c r="EB60" s="523">
        <v>3</v>
      </c>
      <c r="EC60" s="524">
        <v>2195.48</v>
      </c>
      <c r="ED60" s="524">
        <v>22.78</v>
      </c>
      <c r="EE60" s="524">
        <v>4</v>
      </c>
      <c r="EF60" s="524">
        <v>631</v>
      </c>
      <c r="EG60" s="524">
        <v>410</v>
      </c>
      <c r="EH60" s="524">
        <v>2.0140047058823529</v>
      </c>
      <c r="EI60" s="524">
        <v>855.952</v>
      </c>
      <c r="EV60" s="529"/>
      <c r="EW60" s="517"/>
      <c r="FA60" s="527"/>
      <c r="FB60" s="527"/>
      <c r="FC60" s="527"/>
      <c r="FD60" s="527"/>
      <c r="FE60" s="527"/>
      <c r="FF60" s="527"/>
      <c r="FG60" s="527"/>
      <c r="FH60" s="527"/>
    </row>
    <row r="61" spans="1:188" ht="18.95" customHeight="1" x14ac:dyDescent="0.25">
      <c r="B61" s="250"/>
      <c r="C61" s="251"/>
      <c r="EA61" s="525">
        <v>41156</v>
      </c>
      <c r="EB61" s="523">
        <v>4</v>
      </c>
      <c r="EC61" s="524">
        <v>2378.8000000000002</v>
      </c>
      <c r="ED61" s="524">
        <v>24</v>
      </c>
      <c r="EE61" s="524">
        <v>4</v>
      </c>
      <c r="EF61" s="524">
        <v>617</v>
      </c>
      <c r="EG61" s="524">
        <v>431</v>
      </c>
      <c r="EH61" s="524">
        <v>1.0108588235294118</v>
      </c>
      <c r="EI61" s="524">
        <v>429.61500000000001</v>
      </c>
      <c r="EV61" s="529"/>
      <c r="EW61" s="517"/>
      <c r="FA61" s="530" t="s">
        <v>19</v>
      </c>
      <c r="FB61" s="531">
        <v>42252.25</v>
      </c>
      <c r="FC61" s="532"/>
      <c r="FD61" s="527"/>
      <c r="FE61" s="527"/>
      <c r="FF61" s="527"/>
      <c r="FG61" s="527"/>
      <c r="FH61" s="527"/>
    </row>
    <row r="62" spans="1:188" ht="18.95" customHeight="1" x14ac:dyDescent="0.25">
      <c r="B62" s="250"/>
      <c r="C62" s="251"/>
      <c r="EA62" s="525">
        <v>41157</v>
      </c>
      <c r="EB62" s="523">
        <v>5</v>
      </c>
      <c r="EC62" s="524">
        <v>2005.2218569302497</v>
      </c>
      <c r="ED62" s="524">
        <v>18</v>
      </c>
      <c r="EE62" s="524">
        <v>4</v>
      </c>
      <c r="EF62" s="524">
        <v>525</v>
      </c>
      <c r="EG62" s="524">
        <v>385</v>
      </c>
      <c r="EH62" s="524">
        <v>1.9925929411764705</v>
      </c>
      <c r="EI62" s="524">
        <v>846.85199999999998</v>
      </c>
      <c r="EV62" s="529"/>
      <c r="EW62" s="517"/>
      <c r="FA62" s="530" t="s">
        <v>20</v>
      </c>
      <c r="FB62" s="531">
        <f>keyindate+1</f>
        <v>42253.25</v>
      </c>
      <c r="FC62" s="532"/>
      <c r="FD62" s="527"/>
      <c r="FE62" s="527"/>
      <c r="FF62" s="527"/>
      <c r="FG62" s="527"/>
      <c r="FH62" s="527"/>
    </row>
    <row r="63" spans="1:188" ht="18.95" customHeight="1" x14ac:dyDescent="0.25">
      <c r="B63" s="250"/>
      <c r="C63" s="251"/>
      <c r="EA63" s="525">
        <v>41158</v>
      </c>
      <c r="EB63" s="523">
        <v>6</v>
      </c>
      <c r="EC63" s="524">
        <v>2079.0237592643307</v>
      </c>
      <c r="ED63" s="524">
        <v>20.54</v>
      </c>
      <c r="EE63" s="524">
        <v>4</v>
      </c>
      <c r="EF63" s="524">
        <v>565</v>
      </c>
      <c r="EG63" s="524">
        <v>417</v>
      </c>
      <c r="EH63" s="524">
        <v>0.85753411764705878</v>
      </c>
      <c r="EI63" s="524">
        <v>364.452</v>
      </c>
      <c r="EV63" s="529"/>
      <c r="EW63" s="517"/>
      <c r="FA63" s="527"/>
      <c r="FB63" s="527"/>
      <c r="FC63" s="527"/>
      <c r="FD63" s="527"/>
      <c r="FE63" s="527"/>
      <c r="FF63" s="527"/>
      <c r="FG63" s="527"/>
      <c r="FH63" s="527"/>
      <c r="GF63" s="400" t="s">
        <v>248</v>
      </c>
    </row>
    <row r="64" spans="1:188" ht="18.95" customHeight="1" x14ac:dyDescent="0.25">
      <c r="B64" s="250"/>
      <c r="C64" s="251"/>
      <c r="EA64" s="525">
        <v>41159</v>
      </c>
      <c r="EB64" s="523">
        <v>7</v>
      </c>
      <c r="EC64" s="524">
        <v>2272.9445601574853</v>
      </c>
      <c r="ED64" s="524">
        <v>23.46</v>
      </c>
      <c r="EE64" s="524">
        <v>4</v>
      </c>
      <c r="EF64" s="524">
        <v>678</v>
      </c>
      <c r="EG64" s="524">
        <v>440</v>
      </c>
      <c r="EH64" s="524">
        <v>0.9273529411764706</v>
      </c>
      <c r="EI64" s="524">
        <v>394.125</v>
      </c>
      <c r="EV64" s="529">
        <f>keyindate-(6/24)</f>
        <v>42252</v>
      </c>
      <c r="EW64" s="517"/>
      <c r="EX64" s="517"/>
      <c r="FA64" s="533"/>
      <c r="FB64" s="534"/>
      <c r="FC64" s="535"/>
      <c r="FD64" s="527"/>
      <c r="FE64" s="527"/>
      <c r="FF64" s="527"/>
      <c r="FG64" s="527"/>
      <c r="FH64" s="527"/>
    </row>
    <row r="65" spans="2:197" ht="18.95" customHeight="1" x14ac:dyDescent="0.25">
      <c r="B65" s="250"/>
      <c r="C65" s="251"/>
      <c r="DW65" s="536"/>
      <c r="DX65" s="536"/>
      <c r="DY65" s="536"/>
      <c r="DZ65" s="537"/>
      <c r="EA65" s="525">
        <v>41160</v>
      </c>
      <c r="EB65" s="523">
        <v>8</v>
      </c>
      <c r="EC65" s="524">
        <v>2266.7930705194212</v>
      </c>
      <c r="ED65" s="524">
        <v>20.8</v>
      </c>
      <c r="EE65" s="524">
        <v>4</v>
      </c>
      <c r="EF65" s="524">
        <v>550</v>
      </c>
      <c r="EG65" s="524">
        <v>392</v>
      </c>
      <c r="EH65" s="524">
        <v>1.0327788235294117</v>
      </c>
      <c r="EI65" s="524">
        <v>438.93099999999998</v>
      </c>
      <c r="EJ65" s="474"/>
      <c r="EK65" s="474"/>
      <c r="EL65" s="474"/>
      <c r="EM65" s="474"/>
      <c r="EN65" s="474"/>
      <c r="EO65" s="474"/>
      <c r="EP65" s="474"/>
      <c r="EQ65" s="474"/>
      <c r="ER65" s="474"/>
      <c r="EV65" s="529"/>
      <c r="EW65" s="517"/>
      <c r="FA65" s="533"/>
      <c r="FB65" s="538"/>
      <c r="FC65" s="538"/>
      <c r="FD65" s="527"/>
      <c r="FE65" s="527"/>
      <c r="FF65" s="527"/>
      <c r="FG65" s="527"/>
      <c r="FH65" s="527"/>
      <c r="GL65" s="400" t="s">
        <v>247</v>
      </c>
    </row>
    <row r="66" spans="2:197" ht="18.95" customHeight="1" x14ac:dyDescent="0.25">
      <c r="B66" s="250"/>
      <c r="C66" s="251"/>
      <c r="DW66" s="477"/>
      <c r="DX66" s="477"/>
      <c r="DY66" s="477"/>
      <c r="DZ66" s="411"/>
      <c r="EA66" s="525">
        <v>41161</v>
      </c>
      <c r="EB66" s="523">
        <v>9</v>
      </c>
      <c r="EC66" s="524">
        <v>1264.9848666415376</v>
      </c>
      <c r="ED66" s="524">
        <v>12.84</v>
      </c>
      <c r="EE66" s="524">
        <v>2</v>
      </c>
      <c r="EF66" s="524">
        <v>292</v>
      </c>
      <c r="EG66" s="524">
        <v>70</v>
      </c>
      <c r="EH66" s="524">
        <v>0.78741176470588226</v>
      </c>
      <c r="EI66" s="524">
        <v>334.65</v>
      </c>
      <c r="EJ66" s="478"/>
      <c r="EK66" s="539"/>
      <c r="EL66" s="539"/>
      <c r="EM66" s="539"/>
      <c r="EN66" s="539"/>
      <c r="EO66" s="539"/>
      <c r="EP66" s="539"/>
      <c r="EQ66" s="539"/>
      <c r="ER66" s="539"/>
      <c r="EV66" s="540" t="e">
        <f>VLOOKUP(EV64,EA58:EB800,2,FALSE)</f>
        <v>#N/A</v>
      </c>
      <c r="EW66" s="517"/>
      <c r="FA66" s="527"/>
      <c r="FB66" s="527"/>
      <c r="FC66" s="527"/>
      <c r="FD66" s="527"/>
      <c r="FE66" s="527"/>
      <c r="FF66" s="527"/>
      <c r="FG66" s="527"/>
      <c r="FH66" s="527"/>
    </row>
    <row r="67" spans="2:197" ht="18.95" customHeight="1" x14ac:dyDescent="0.25">
      <c r="B67" s="250"/>
      <c r="C67" s="251"/>
      <c r="DW67" s="477"/>
      <c r="DX67" s="477"/>
      <c r="DY67" s="477"/>
      <c r="DZ67" s="411"/>
      <c r="EA67" s="525">
        <v>41162</v>
      </c>
      <c r="EB67" s="523">
        <v>10</v>
      </c>
      <c r="EC67" s="524">
        <v>2293.8059730587852</v>
      </c>
      <c r="ED67" s="524">
        <v>22.88</v>
      </c>
      <c r="EE67" s="524">
        <v>5</v>
      </c>
      <c r="EF67" s="524">
        <v>766</v>
      </c>
      <c r="EG67" s="524">
        <v>513</v>
      </c>
      <c r="EH67" s="524">
        <v>0.89937647058823533</v>
      </c>
      <c r="EI67" s="524">
        <v>382.23500000000001</v>
      </c>
      <c r="EJ67" s="478"/>
      <c r="EK67" s="539"/>
      <c r="EL67" s="539"/>
      <c r="EM67" s="539"/>
      <c r="EN67" s="539"/>
      <c r="EO67" s="539"/>
      <c r="EP67" s="539"/>
      <c r="EQ67" s="539"/>
      <c r="ER67" s="539"/>
      <c r="EV67" s="529"/>
      <c r="EW67" s="517"/>
      <c r="FA67" s="527"/>
      <c r="FB67" s="527"/>
      <c r="FC67" s="527"/>
      <c r="FD67" s="527"/>
      <c r="FE67" s="527"/>
      <c r="FF67" s="527"/>
      <c r="FG67" s="527"/>
      <c r="FH67" s="527"/>
      <c r="GH67" s="400" t="s">
        <v>249</v>
      </c>
      <c r="GJ67" s="400" t="s">
        <v>250</v>
      </c>
      <c r="GN67" s="400" t="s">
        <v>251</v>
      </c>
      <c r="GO67" s="400" t="s">
        <v>252</v>
      </c>
    </row>
    <row r="68" spans="2:197" ht="18.95" customHeight="1" x14ac:dyDescent="0.25">
      <c r="B68" s="250"/>
      <c r="C68" s="251"/>
      <c r="DW68" s="477"/>
      <c r="DX68" s="477"/>
      <c r="DY68" s="477"/>
      <c r="DZ68" s="411"/>
      <c r="EA68" s="525">
        <v>41163</v>
      </c>
      <c r="EB68" s="523">
        <v>11</v>
      </c>
      <c r="EC68" s="524">
        <v>1713.81</v>
      </c>
      <c r="ED68" s="524">
        <v>16.14</v>
      </c>
      <c r="EE68" s="524">
        <v>3</v>
      </c>
      <c r="EF68" s="524">
        <v>523</v>
      </c>
      <c r="EG68" s="524">
        <v>374</v>
      </c>
      <c r="EH68" s="524">
        <v>2.039983529411765</v>
      </c>
      <c r="EI68" s="524">
        <v>866.99300000000005</v>
      </c>
      <c r="EJ68" s="478"/>
      <c r="EK68" s="539"/>
      <c r="EL68" s="539"/>
      <c r="EM68" s="539"/>
      <c r="EN68" s="539"/>
      <c r="EO68" s="539"/>
      <c r="EP68" s="539"/>
      <c r="EQ68" s="539"/>
      <c r="ER68" s="539"/>
      <c r="EV68" s="541"/>
      <c r="EW68" s="529"/>
      <c r="EX68" s="517"/>
      <c r="FA68" s="542" t="s">
        <v>21</v>
      </c>
      <c r="FB68" s="543"/>
      <c r="FC68" s="544" t="s">
        <v>22</v>
      </c>
      <c r="FD68" s="545"/>
      <c r="FE68" s="546" t="s">
        <v>23</v>
      </c>
      <c r="FF68" s="547"/>
      <c r="FG68" s="548" t="s">
        <v>18</v>
      </c>
      <c r="FH68" s="549"/>
      <c r="GF68" s="650" t="s">
        <v>232</v>
      </c>
      <c r="GG68" s="549"/>
      <c r="GH68" s="548" t="s">
        <v>245</v>
      </c>
      <c r="GI68" s="549"/>
      <c r="GJ68" s="548" t="s">
        <v>246</v>
      </c>
      <c r="GK68" s="549"/>
      <c r="GL68" s="548" t="s">
        <v>244</v>
      </c>
      <c r="GM68" s="549"/>
    </row>
    <row r="69" spans="2:197" ht="18.95" customHeight="1" thickBot="1" x14ac:dyDescent="0.3">
      <c r="B69" s="250"/>
      <c r="C69" s="251"/>
      <c r="DN69" s="550" t="s">
        <v>137</v>
      </c>
      <c r="DO69" s="550" t="s">
        <v>141</v>
      </c>
      <c r="DP69" s="550" t="s">
        <v>145</v>
      </c>
      <c r="DQ69" s="550" t="s">
        <v>149</v>
      </c>
      <c r="DR69" s="550" t="s">
        <v>153</v>
      </c>
      <c r="DS69" s="550" t="s">
        <v>157</v>
      </c>
      <c r="DT69" s="550" t="s">
        <v>161</v>
      </c>
      <c r="DU69" s="550" t="s">
        <v>165</v>
      </c>
      <c r="DV69" s="550" t="s">
        <v>169</v>
      </c>
      <c r="DW69" s="550" t="s">
        <v>173</v>
      </c>
      <c r="DX69" s="550" t="s">
        <v>177</v>
      </c>
      <c r="DY69" s="551" t="s">
        <v>181</v>
      </c>
      <c r="DZ69" s="411"/>
      <c r="EA69" s="525">
        <v>41164</v>
      </c>
      <c r="EB69" s="523">
        <v>12</v>
      </c>
      <c r="EC69" s="524">
        <v>1635.026564022502</v>
      </c>
      <c r="ED69" s="524">
        <v>16.71</v>
      </c>
      <c r="EE69" s="524">
        <v>4</v>
      </c>
      <c r="EF69" s="524">
        <v>678</v>
      </c>
      <c r="EG69" s="524">
        <v>376</v>
      </c>
      <c r="EH69" s="524">
        <v>1.0065600000000001</v>
      </c>
      <c r="EI69" s="524">
        <v>427.78800000000001</v>
      </c>
      <c r="EJ69" s="478"/>
      <c r="EK69" s="552"/>
      <c r="EL69" s="552"/>
      <c r="EM69" s="552"/>
      <c r="EN69" s="552"/>
      <c r="EO69" s="552"/>
      <c r="EP69" s="552"/>
      <c r="EQ69" s="552"/>
      <c r="ER69" s="552"/>
      <c r="EV69" s="529"/>
      <c r="EW69" s="517"/>
      <c r="EY69" s="400" t="s">
        <v>24</v>
      </c>
      <c r="EZ69" s="396" t="s">
        <v>24</v>
      </c>
      <c r="FA69" s="553" t="s">
        <v>25</v>
      </c>
      <c r="FB69" s="553" t="s">
        <v>26</v>
      </c>
      <c r="FC69" s="553" t="s">
        <v>25</v>
      </c>
      <c r="FD69" s="553" t="s">
        <v>26</v>
      </c>
      <c r="FE69" s="553" t="s">
        <v>25</v>
      </c>
      <c r="FF69" s="553" t="s">
        <v>26</v>
      </c>
      <c r="FG69" s="553" t="s">
        <v>25</v>
      </c>
      <c r="FH69" s="553" t="s">
        <v>26</v>
      </c>
      <c r="GF69" s="553" t="s">
        <v>25</v>
      </c>
      <c r="GG69" s="553" t="s">
        <v>26</v>
      </c>
      <c r="GH69" s="553" t="s">
        <v>25</v>
      </c>
      <c r="GI69" s="667" t="s">
        <v>26</v>
      </c>
      <c r="GJ69" s="553" t="s">
        <v>25</v>
      </c>
      <c r="GK69" s="553" t="s">
        <v>26</v>
      </c>
      <c r="GL69" s="553" t="s">
        <v>25</v>
      </c>
      <c r="GM69" s="553" t="s">
        <v>26</v>
      </c>
    </row>
    <row r="70" spans="2:197" ht="18.95" customHeight="1" x14ac:dyDescent="0.5">
      <c r="B70" s="250"/>
      <c r="C70" s="251"/>
      <c r="DJ70" s="400">
        <f>IF(OR(DK70,DL70),1,0)</f>
        <v>1</v>
      </c>
      <c r="DK70" s="400">
        <f>IF(DO70=0,0,1)</f>
        <v>1</v>
      </c>
      <c r="DL70" s="400">
        <f>IF(ISTEXT(DN70),0,IF(DN70=0,0,1))</f>
        <v>1</v>
      </c>
      <c r="DM70" s="529">
        <f t="array" ref="DM70:DN70">_xll.PICompDat(Plan_vs_Actual!$DN$69,Plan_vs_Actual!$FB$61,Plan_vs_Actual!$FB$62,9,"pi_server","inside")</f>
        <v>42252.704861111109</v>
      </c>
      <c r="DN70" s="554">
        <v>19</v>
      </c>
      <c r="DO70" s="555">
        <f>IF(ISTEXT(_xll.PIArcVal(Plan_vs_Actual!DO$69,Plan_vs_Actual!$DM70,0,"pi_server","exact time")),0,_xll.PIArcVal(Plan_vs_Actual!DO$69,Plan_vs_Actual!$DM70,0,"pi_server","exact time"))</f>
        <v>210</v>
      </c>
      <c r="DP70" s="555">
        <f>IF(ISTEXT(_xll.PIArcVal(Plan_vs_Actual!DP$69,Plan_vs_Actual!$DM70,0,"pi_server","exact time")),0,_xll.PIArcVal(Plan_vs_Actual!DP$69,Plan_vs_Actual!$DM70,0,"pi_server","exact time"))</f>
        <v>30</v>
      </c>
      <c r="DQ70" s="555">
        <f>IF(ISTEXT(_xll.PIArcVal(Plan_vs_Actual!DQ$69,Plan_vs_Actual!$DM70,0,"pi_server","exact time")),0,_xll.PIArcVal(Plan_vs_Actual!DQ$69,Plan_vs_Actual!$DM70,0,"pi_server","exact time"))</f>
        <v>0</v>
      </c>
      <c r="DR70" s="555">
        <f>IF(ISTEXT(_xll.PIArcVal(Plan_vs_Actual!DR$69,Plan_vs_Actual!$DM70,0,"pi_server","exact time")),0,_xll.PIArcVal(Plan_vs_Actual!DR$69,Plan_vs_Actual!$DM70,0,"pi_server","exact time"))</f>
        <v>59</v>
      </c>
      <c r="DS70" s="555">
        <f>IF(ISTEXT(_xll.PIArcVal(Plan_vs_Actual!DS$69,Plan_vs_Actual!$DM70,0,"pi_server","exact time")),0,_xll.PIArcVal(Plan_vs_Actual!DS$69,Plan_vs_Actual!$DM70,0,"pi_server","exact time"))</f>
        <v>15.710000038146973</v>
      </c>
      <c r="DT70" s="555">
        <f>IF(ISTEXT(_xll.PIArcVal(Plan_vs_Actual!DT$69,Plan_vs_Actual!$DM70,0,"pi_server","exact time")),0,_xll.PIArcVal(Plan_vs_Actual!DT$69,Plan_vs_Actual!$DM70,0,"pi_server","exact time"))</f>
        <v>1.5</v>
      </c>
      <c r="DU70" s="555">
        <f>IF(ISTEXT(_xll.PIArcVal(Plan_vs_Actual!DU$69,Plan_vs_Actual!$DM70,0,"pi_server","exact time")),0,_xll.PIArcVal(Plan_vs_Actual!DU$69,Plan_vs_Actual!$DM70,0,"pi_server","exact time"))</f>
        <v>96.209999084472656</v>
      </c>
      <c r="DV70" s="555">
        <f>IF(ISTEXT(_xll.PIArcVal(Plan_vs_Actual!DV$69,Plan_vs_Actual!$DM70,0,"pi_server","exact time")),0,_xll.PIArcVal(Plan_vs_Actual!DV$69,Plan_vs_Actual!$DM70,0,"pi_server","exact time"))</f>
        <v>0</v>
      </c>
      <c r="DW70" s="555">
        <f>IF(ISTEXT(_xll.PIArcVal(Plan_vs_Actual!DW$69,Plan_vs_Actual!$DM70,0,"pi_server","exact time")),0,_xll.PIArcVal(Plan_vs_Actual!DW$69,Plan_vs_Actual!$DM70,0,"pi_server","exact time"))</f>
        <v>0</v>
      </c>
      <c r="DX70" s="556">
        <f>IF(ISTEXT(_xll.PIArcVal(Plan_vs_Actual!DX$69,Plan_vs_Actual!$DM70,0,"pi_server","exact time")),0,_xll.PIArcVal(Plan_vs_Actual!DX$69,Plan_vs_Actual!$DM70,0,"pi_server","exact time"))</f>
        <v>0</v>
      </c>
      <c r="DY70" s="557">
        <f>SUM(DP70:DX70)</f>
        <v>202.41999912261963</v>
      </c>
      <c r="DZ70" s="514"/>
      <c r="EA70" s="525">
        <v>41165</v>
      </c>
      <c r="EB70" s="523">
        <v>13</v>
      </c>
      <c r="EC70" s="524">
        <v>1789.9863208237869</v>
      </c>
      <c r="ED70" s="524">
        <v>16.71</v>
      </c>
      <c r="EE70" s="524">
        <v>0</v>
      </c>
      <c r="EF70" s="524">
        <v>0</v>
      </c>
      <c r="EG70" s="524">
        <v>0</v>
      </c>
      <c r="EH70" s="524">
        <v>1.9933717647058824</v>
      </c>
      <c r="EI70" s="524">
        <v>847.18299999999999</v>
      </c>
      <c r="EJ70" s="514"/>
      <c r="EK70" s="514"/>
      <c r="EL70" s="514"/>
      <c r="EM70" s="514"/>
      <c r="EN70" s="514"/>
      <c r="EO70" s="514"/>
      <c r="EP70" s="514"/>
      <c r="EQ70" s="514"/>
      <c r="ER70" s="514"/>
      <c r="EU70" s="558" t="s">
        <v>1</v>
      </c>
      <c r="EV70" s="559"/>
      <c r="EW70" s="560"/>
      <c r="EZ70" s="836">
        <v>7</v>
      </c>
      <c r="FA70" s="561">
        <f t="array" ref="FA70:FB2949">_xll.PIAdvCalcFilDat(Plan_vs_Actual!$FA$68,Plan_vs_Actual!$FB$61,Plan_vs_Actual!$FB$62,"30s","'F-D99A'&gt;1","average","time-weighted","pt. compressed","10m",0,1,129,"pi_server")</f>
        <v>42252.250347222223</v>
      </c>
      <c r="FB70" s="562">
        <v>691.8681237546142</v>
      </c>
      <c r="FC70" s="561">
        <f t="array" ref="FC70:FD2949">_xll.PIAdvCalcFilDat(Plan_vs_Actual!$FC$68,Plan_vs_Actual!$FB$61,Plan_vs_Actual!$FB$62,"30s","'F-D99B'&gt;1","average","time-weighted","pt. compressed","10m",0,1,129,"pi_server")</f>
        <v>42252.250347222223</v>
      </c>
      <c r="FD70" s="562" t="str">
        <v>[-11101] All data events are filtered in summary calculation</v>
      </c>
      <c r="FE70" s="561">
        <f t="array" ref="FE70:FF2949">_xll.PIAdvCalcFilDat(Plan_vs_Actual!$FE$68,Plan_vs_Actual!$FB$61,Plan_vs_Actual!$FB$62,"30s","'F-D99C'&gt;1","average","time-weighted","pt. compressed","10m",0,1,65,"pi_server")</f>
        <v>42252.25</v>
      </c>
      <c r="FF70" s="562">
        <v>38221.379215598106</v>
      </c>
      <c r="FG70" s="561">
        <f t="array" ref="FG70:FH2949">_xll.PIAdvCalcFilDat(Plan_vs_Actual!$FG$68,Plan_vs_Actual!$FB$61,Plan_vs_Actual!$FB$62,"30s","'F-D99D'&gt;1","average","time-weighted","pt. compressed","10m",0,1,65,"pi_server")</f>
        <v>42252.25</v>
      </c>
      <c r="FH70" s="562" t="str">
        <v>[-11101] All data events are filtered in summary calculation</v>
      </c>
      <c r="FN70" s="563" t="s">
        <v>235</v>
      </c>
      <c r="FO70" s="564" t="s">
        <v>27</v>
      </c>
      <c r="GE70" s="400">
        <f>IF(AND(GI70=$GF$63,GK70=$GF$63),0,IF(GI70&lt;&gt;$GF$63,1,IF(GK70&lt;&gt;$GF$63,2,0)))</f>
        <v>0</v>
      </c>
      <c r="GF70" s="529"/>
      <c r="GG70" s="517"/>
      <c r="GH70" s="529">
        <f t="array" ref="GH70:GI2949">_xll.PIAdvCalcFilDat(Plan_vs_Actual!$GH$68,Plan_vs_Actual!$FB$61,Plan_vs_Actual!$FB$62,"30s","'FI-E10' &gt; 250","average","time-weighted","pt. compressed","10m",0,1,65,"PI_SERVER")</f>
        <v>42252.25</v>
      </c>
      <c r="GI70" s="668" t="str">
        <v>[-11101] All data events are filtered in summary calculation</v>
      </c>
      <c r="GJ70" s="669">
        <f t="array" ref="GJ70:GK2949">_xll.PIAdvCalcFilDat(Plan_vs_Actual!$GJ$68,Plan_vs_Actual!$FB$61,Plan_vs_Actual!$FB$62,"30s","'FI-E20' &gt; 250","average","time-weighted","pt. compressed","10m",0,1,65,"PI_SERVER")</f>
        <v>42252.25</v>
      </c>
      <c r="GK70" s="668" t="str">
        <v>[-11101] All data events are filtered in summary calculation</v>
      </c>
      <c r="GL70" s="669">
        <f t="array" ref="GL70:GM2949">_xll.PIAdvCalcFilDat(Plan_vs_Actual!$GL$68,Plan_vs_Actual!$FB$61,Plan_vs_Actual!$FB$62,"30s","'FI-E93' &gt; 250","average","time-weighted","pt. compressed","10m",0,1,65,"PI_SERVER")</f>
        <v>42252.25</v>
      </c>
      <c r="GM70" s="668">
        <v>475.86807250976562</v>
      </c>
      <c r="GN70" s="400">
        <f>IF($GE70=1,$GM70,0)</f>
        <v>0</v>
      </c>
      <c r="GO70" s="400">
        <f>IF($GE70=2,$GM70,0)</f>
        <v>0</v>
      </c>
    </row>
    <row r="71" spans="2:197" ht="18.95" customHeight="1" x14ac:dyDescent="0.35">
      <c r="B71" s="250"/>
      <c r="C71" s="251"/>
      <c r="DJ71" s="400">
        <f t="shared" ref="DJ71:DJ100" si="201">IF(OR(DK71,DL71),1,0)</f>
        <v>0</v>
      </c>
      <c r="DK71" s="400">
        <f t="shared" ref="DK71:DK76" si="202">IF(DO71=0,0,1)</f>
        <v>0</v>
      </c>
      <c r="DL71" s="400">
        <f t="shared" ref="DL71:DL100" si="203">IF(ISTEXT(DN71),0,IF(DN71=0,0,1))</f>
        <v>0</v>
      </c>
      <c r="DM71" s="529"/>
      <c r="DN71" s="565"/>
      <c r="DO71" s="555">
        <f>IF(ISTEXT(_xll.PIArcVal(Plan_vs_Actual!DO$69,Plan_vs_Actual!$DM71,0,"pi_server","exact time")),0,_xll.PIArcVal(Plan_vs_Actual!DO$69,Plan_vs_Actual!$DM71,0,"pi_server","exact time"))</f>
        <v>0</v>
      </c>
      <c r="DP71" s="555">
        <f>IF(ISTEXT(_xll.PIArcVal(Plan_vs_Actual!DP$69,Plan_vs_Actual!$DM71,0,"pi_server","exact time")),0,_xll.PIArcVal(Plan_vs_Actual!DP$69,Plan_vs_Actual!$DM71,0,"pi_server","exact time"))</f>
        <v>0</v>
      </c>
      <c r="DQ71" s="555">
        <f>IF(ISTEXT(_xll.PIArcVal(Plan_vs_Actual!DQ$69,Plan_vs_Actual!$DM71,0,"pi_server","exact time")),0,_xll.PIArcVal(Plan_vs_Actual!DQ$69,Plan_vs_Actual!$DM71,0,"pi_server","exact time"))</f>
        <v>0</v>
      </c>
      <c r="DR71" s="555">
        <f>IF(ISTEXT(_xll.PIArcVal(Plan_vs_Actual!DR$69,Plan_vs_Actual!$DM71,0,"pi_server","exact time")),0,_xll.PIArcVal(Plan_vs_Actual!DR$69,Plan_vs_Actual!$DM71,0,"pi_server","exact time"))</f>
        <v>0</v>
      </c>
      <c r="DS71" s="555">
        <f>IF(ISTEXT(_xll.PIArcVal(Plan_vs_Actual!DS$69,Plan_vs_Actual!$DM71,0,"pi_server","exact time")),0,_xll.PIArcVal(Plan_vs_Actual!DS$69,Plan_vs_Actual!$DM71,0,"pi_server","exact time"))</f>
        <v>0</v>
      </c>
      <c r="DT71" s="555">
        <f>IF(ISTEXT(_xll.PIArcVal(Plan_vs_Actual!DT$69,Plan_vs_Actual!$DM71,0,"pi_server","exact time")),0,_xll.PIArcVal(Plan_vs_Actual!DT$69,Plan_vs_Actual!$DM71,0,"pi_server","exact time"))</f>
        <v>0</v>
      </c>
      <c r="DU71" s="555">
        <f>IF(ISTEXT(_xll.PIArcVal(Plan_vs_Actual!DU$69,Plan_vs_Actual!$DM71,0,"pi_server","exact time")),0,_xll.PIArcVal(Plan_vs_Actual!DU$69,Plan_vs_Actual!$DM71,0,"pi_server","exact time"))</f>
        <v>0</v>
      </c>
      <c r="DV71" s="555">
        <f>IF(ISTEXT(_xll.PIArcVal(Plan_vs_Actual!DV$69,Plan_vs_Actual!$DM71,0,"pi_server","exact time")),0,_xll.PIArcVal(Plan_vs_Actual!DV$69,Plan_vs_Actual!$DM71,0,"pi_server","exact time"))</f>
        <v>0</v>
      </c>
      <c r="DW71" s="555">
        <f>IF(ISTEXT(_xll.PIArcVal(Plan_vs_Actual!DW$69,Plan_vs_Actual!$DM71,0,"pi_server","exact time")),0,_xll.PIArcVal(Plan_vs_Actual!DW$69,Plan_vs_Actual!$DM71,0,"pi_server","exact time"))</f>
        <v>0</v>
      </c>
      <c r="DX71" s="556">
        <f>IF(ISTEXT(_xll.PIArcVal(Plan_vs_Actual!DX$69,Plan_vs_Actual!$DM71,0,"pi_server","exact time")),0,_xll.PIArcVal(Plan_vs_Actual!DX$69,Plan_vs_Actual!$DM71,0,"pi_server","exact time"))</f>
        <v>0</v>
      </c>
      <c r="DY71" s="557">
        <f t="shared" ref="DY71:DY76" si="204">SUM(DP71:DX71)</f>
        <v>0</v>
      </c>
      <c r="EA71" s="525">
        <v>41166</v>
      </c>
      <c r="EB71" s="523">
        <v>14</v>
      </c>
      <c r="EC71" s="524">
        <v>892.25688191751351</v>
      </c>
      <c r="ED71" s="524">
        <v>7.6999999999999993</v>
      </c>
      <c r="EE71" s="524">
        <v>1</v>
      </c>
      <c r="EF71" s="524">
        <v>130</v>
      </c>
      <c r="EG71" s="524">
        <v>94</v>
      </c>
      <c r="EH71" s="524">
        <v>1.0046470588235294</v>
      </c>
      <c r="EI71" s="524">
        <v>426.97500000000002</v>
      </c>
      <c r="EU71" s="566" t="s">
        <v>4</v>
      </c>
      <c r="EV71" s="515" t="s">
        <v>130</v>
      </c>
      <c r="EW71" s="567" t="e">
        <f ca="1">OFFSET($EB$57,$EV$66,EX71)</f>
        <v>#N/A</v>
      </c>
      <c r="EX71" s="400">
        <v>1</v>
      </c>
      <c r="EZ71" s="837"/>
      <c r="FA71" s="568">
        <v>42252.250694444447</v>
      </c>
      <c r="FB71" s="569">
        <v>716.3140739412712</v>
      </c>
      <c r="FC71" s="570">
        <v>42252.250694444447</v>
      </c>
      <c r="FD71" s="571" t="str">
        <v>[-11101] All data events are filtered in summary calculation</v>
      </c>
      <c r="FE71" s="570">
        <v>42252.250347222223</v>
      </c>
      <c r="FF71" s="571">
        <v>37693.035658808549</v>
      </c>
      <c r="FG71" s="570">
        <v>42252.250347222223</v>
      </c>
      <c r="FH71" s="571" t="str">
        <v>[-11101] All data events are filtered in summary calculation</v>
      </c>
      <c r="FM71" s="570"/>
      <c r="FN71" s="572"/>
      <c r="GE71" s="400">
        <f>IF(GI71&lt;&gt;$GF$63,1,IF(GK71&lt;&gt;$GF$63,2,IF(GE70&lt;&gt;0,GE70,0)))</f>
        <v>0</v>
      </c>
      <c r="GF71" s="529"/>
      <c r="GG71" s="517"/>
      <c r="GH71" s="529">
        <v>42252.250347222223</v>
      </c>
      <c r="GI71" s="668" t="str">
        <v>[-11101] All data events are filtered in summary calculation</v>
      </c>
      <c r="GJ71" s="669">
        <v>42252.250347222223</v>
      </c>
      <c r="GK71" s="668" t="str">
        <v>[-11101] All data events are filtered in summary calculation</v>
      </c>
      <c r="GL71" s="669">
        <v>42252.250347222223</v>
      </c>
      <c r="GM71" s="668">
        <v>475.86807250976562</v>
      </c>
      <c r="GN71" s="400">
        <f t="shared" ref="GN71:GN134" si="205">IF($GE71=1,$GM71,0)</f>
        <v>0</v>
      </c>
      <c r="GO71" s="400">
        <f t="shared" ref="GO71:GO134" si="206">IF($GE71=2,$GM71,0)</f>
        <v>0</v>
      </c>
    </row>
    <row r="72" spans="2:197" ht="18.95" customHeight="1" x14ac:dyDescent="0.35">
      <c r="B72" s="250"/>
      <c r="C72" s="251"/>
      <c r="DJ72" s="400">
        <f t="shared" si="201"/>
        <v>0</v>
      </c>
      <c r="DK72" s="400">
        <f t="shared" si="202"/>
        <v>0</v>
      </c>
      <c r="DL72" s="400">
        <f t="shared" si="203"/>
        <v>0</v>
      </c>
      <c r="DM72" s="529"/>
      <c r="DN72" s="565"/>
      <c r="DO72" s="555">
        <f>IF(ISTEXT(_xll.PIArcVal(Plan_vs_Actual!DO$69,Plan_vs_Actual!$DM72,0,"pi_server","exact time")),0,_xll.PIArcVal(Plan_vs_Actual!DO$69,Plan_vs_Actual!$DM72,0,"pi_server","exact time"))</f>
        <v>0</v>
      </c>
      <c r="DP72" s="555">
        <f>IF(ISTEXT(_xll.PIArcVal(Plan_vs_Actual!DP$69,Plan_vs_Actual!$DM72,0,"pi_server","exact time")),0,_xll.PIArcVal(Plan_vs_Actual!DP$69,Plan_vs_Actual!$DM72,0,"pi_server","exact time"))</f>
        <v>0</v>
      </c>
      <c r="DQ72" s="555">
        <f>IF(ISTEXT(_xll.PIArcVal(Plan_vs_Actual!DQ$69,Plan_vs_Actual!$DM72,0,"pi_server","exact time")),0,_xll.PIArcVal(Plan_vs_Actual!DQ$69,Plan_vs_Actual!$DM72,0,"pi_server","exact time"))</f>
        <v>0</v>
      </c>
      <c r="DR72" s="555">
        <f>IF(ISTEXT(_xll.PIArcVal(Plan_vs_Actual!DR$69,Plan_vs_Actual!$DM72,0,"pi_server","exact time")),0,_xll.PIArcVal(Plan_vs_Actual!DR$69,Plan_vs_Actual!$DM72,0,"pi_server","exact time"))</f>
        <v>0</v>
      </c>
      <c r="DS72" s="555">
        <f>IF(ISTEXT(_xll.PIArcVal(Plan_vs_Actual!DS$69,Plan_vs_Actual!$DM72,0,"pi_server","exact time")),0,_xll.PIArcVal(Plan_vs_Actual!DS$69,Plan_vs_Actual!$DM72,0,"pi_server","exact time"))</f>
        <v>0</v>
      </c>
      <c r="DT72" s="555">
        <f>IF(ISTEXT(_xll.PIArcVal(Plan_vs_Actual!DT$69,Plan_vs_Actual!$DM72,0,"pi_server","exact time")),0,_xll.PIArcVal(Plan_vs_Actual!DT$69,Plan_vs_Actual!$DM72,0,"pi_server","exact time"))</f>
        <v>0</v>
      </c>
      <c r="DU72" s="555">
        <f>IF(ISTEXT(_xll.PIArcVal(Plan_vs_Actual!DU$69,Plan_vs_Actual!$DM72,0,"pi_server","exact time")),0,_xll.PIArcVal(Plan_vs_Actual!DU$69,Plan_vs_Actual!$DM72,0,"pi_server","exact time"))</f>
        <v>0</v>
      </c>
      <c r="DV72" s="555">
        <f>IF(ISTEXT(_xll.PIArcVal(Plan_vs_Actual!DV$69,Plan_vs_Actual!$DM72,0,"pi_server","exact time")),0,_xll.PIArcVal(Plan_vs_Actual!DV$69,Plan_vs_Actual!$DM72,0,"pi_server","exact time"))</f>
        <v>0</v>
      </c>
      <c r="DW72" s="555">
        <f>IF(ISTEXT(_xll.PIArcVal(Plan_vs_Actual!DW$69,Plan_vs_Actual!$DM72,0,"pi_server","exact time")),0,_xll.PIArcVal(Plan_vs_Actual!DW$69,Plan_vs_Actual!$DM72,0,"pi_server","exact time"))</f>
        <v>0</v>
      </c>
      <c r="DX72" s="556">
        <f>IF(ISTEXT(_xll.PIArcVal(Plan_vs_Actual!DX$69,Plan_vs_Actual!$DM72,0,"pi_server","exact time")),0,_xll.PIArcVal(Plan_vs_Actual!DX$69,Plan_vs_Actual!$DM72,0,"pi_server","exact time"))</f>
        <v>0</v>
      </c>
      <c r="DY72" s="557">
        <f t="shared" si="204"/>
        <v>0</v>
      </c>
      <c r="EA72" s="525">
        <v>41167</v>
      </c>
      <c r="EB72" s="523">
        <v>15</v>
      </c>
      <c r="EC72" s="524">
        <v>1163.1917866281722</v>
      </c>
      <c r="ED72" s="524">
        <v>12.68</v>
      </c>
      <c r="EE72" s="524">
        <v>3</v>
      </c>
      <c r="EF72" s="524">
        <v>509</v>
      </c>
      <c r="EG72" s="524">
        <v>249</v>
      </c>
      <c r="EH72" s="524">
        <v>0.95605411764705872</v>
      </c>
      <c r="EI72" s="524">
        <v>406.32299999999998</v>
      </c>
      <c r="EU72" s="566" t="s">
        <v>8</v>
      </c>
      <c r="EV72" s="449"/>
      <c r="EW72" s="567" t="e">
        <f ca="1">OFFSET($EB$57,$EV$66,EX72)</f>
        <v>#N/A</v>
      </c>
      <c r="EX72" s="400">
        <v>2</v>
      </c>
      <c r="EZ72" s="837"/>
      <c r="FA72" s="568">
        <v>42252.251041666663</v>
      </c>
      <c r="FB72" s="569">
        <v>775.2399545465945</v>
      </c>
      <c r="FC72" s="570">
        <v>42252.251041666663</v>
      </c>
      <c r="FD72" s="571" t="str">
        <v>[-11101] All data events are filtered in summary calculation</v>
      </c>
      <c r="FE72" s="570">
        <v>42252.250694444447</v>
      </c>
      <c r="FF72" s="571">
        <v>37369.19464806914</v>
      </c>
      <c r="FG72" s="570">
        <v>42252.250694444447</v>
      </c>
      <c r="FH72" s="571" t="str">
        <v>[-11101] All data events are filtered in summary calculation</v>
      </c>
      <c r="FM72" s="570"/>
      <c r="FN72" s="572"/>
      <c r="GE72" s="400">
        <f t="shared" ref="GE72:GE135" si="207">IF(GI72&lt;&gt;$GF$63,1,IF(GK72&lt;&gt;$GF$63,2,IF(GE71&lt;&gt;0,GE71,0)))</f>
        <v>0</v>
      </c>
      <c r="GF72" s="529"/>
      <c r="GG72" s="517"/>
      <c r="GH72" s="529">
        <v>42252.250694444447</v>
      </c>
      <c r="GI72" s="668" t="str">
        <v>[-11101] All data events are filtered in summary calculation</v>
      </c>
      <c r="GJ72" s="669">
        <v>42252.250694444447</v>
      </c>
      <c r="GK72" s="668" t="str">
        <v>[-11101] All data events are filtered in summary calculation</v>
      </c>
      <c r="GL72" s="669">
        <v>42252.250694444447</v>
      </c>
      <c r="GM72" s="668">
        <v>489.90286575164646</v>
      </c>
      <c r="GN72" s="400">
        <f t="shared" si="205"/>
        <v>0</v>
      </c>
      <c r="GO72" s="400">
        <f t="shared" si="206"/>
        <v>0</v>
      </c>
    </row>
    <row r="73" spans="2:197" ht="18.95" customHeight="1" x14ac:dyDescent="0.35">
      <c r="B73" s="250"/>
      <c r="C73" s="251"/>
      <c r="DJ73" s="400">
        <f t="shared" si="201"/>
        <v>0</v>
      </c>
      <c r="DK73" s="400">
        <f t="shared" si="202"/>
        <v>0</v>
      </c>
      <c r="DL73" s="400">
        <f t="shared" si="203"/>
        <v>0</v>
      </c>
      <c r="DN73" s="573"/>
      <c r="DO73" s="555">
        <f>IF(ISTEXT(_xll.PIArcVal(Plan_vs_Actual!DO$69,Plan_vs_Actual!$DM73,0,"pi_server","exact time")),0,_xll.PIArcVal(Plan_vs_Actual!DO$69,Plan_vs_Actual!$DM73,0,"pi_server","exact time"))</f>
        <v>0</v>
      </c>
      <c r="DP73" s="555">
        <f>IF(ISTEXT(_xll.PIArcVal(Plan_vs_Actual!DP$69,Plan_vs_Actual!$DM73,0,"pi_server","exact time")),0,_xll.PIArcVal(Plan_vs_Actual!DP$69,Plan_vs_Actual!$DM73,0,"pi_server","exact time"))</f>
        <v>0</v>
      </c>
      <c r="DQ73" s="555">
        <f>IF(ISTEXT(_xll.PIArcVal(Plan_vs_Actual!DQ$69,Plan_vs_Actual!$DM73,0,"pi_server","exact time")),0,_xll.PIArcVal(Plan_vs_Actual!DQ$69,Plan_vs_Actual!$DM73,0,"pi_server","exact time"))</f>
        <v>0</v>
      </c>
      <c r="DR73" s="555">
        <f>IF(ISTEXT(_xll.PIArcVal(Plan_vs_Actual!DR$69,Plan_vs_Actual!$DM73,0,"pi_server","exact time")),0,_xll.PIArcVal(Plan_vs_Actual!DR$69,Plan_vs_Actual!$DM73,0,"pi_server","exact time"))</f>
        <v>0</v>
      </c>
      <c r="DS73" s="555">
        <f>IF(ISTEXT(_xll.PIArcVal(Plan_vs_Actual!DS$69,Plan_vs_Actual!$DM73,0,"pi_server","exact time")),0,_xll.PIArcVal(Plan_vs_Actual!DS$69,Plan_vs_Actual!$DM73,0,"pi_server","exact time"))</f>
        <v>0</v>
      </c>
      <c r="DT73" s="555">
        <f>IF(ISTEXT(_xll.PIArcVal(Plan_vs_Actual!DT$69,Plan_vs_Actual!$DM73,0,"pi_server","exact time")),0,_xll.PIArcVal(Plan_vs_Actual!DT$69,Plan_vs_Actual!$DM73,0,"pi_server","exact time"))</f>
        <v>0</v>
      </c>
      <c r="DU73" s="555">
        <f>IF(ISTEXT(_xll.PIArcVal(Plan_vs_Actual!DU$69,Plan_vs_Actual!$DM73,0,"pi_server","exact time")),0,_xll.PIArcVal(Plan_vs_Actual!DU$69,Plan_vs_Actual!$DM73,0,"pi_server","exact time"))</f>
        <v>0</v>
      </c>
      <c r="DV73" s="555">
        <f>IF(ISTEXT(_xll.PIArcVal(Plan_vs_Actual!DV$69,Plan_vs_Actual!$DM73,0,"pi_server","exact time")),0,_xll.PIArcVal(Plan_vs_Actual!DV$69,Plan_vs_Actual!$DM73,0,"pi_server","exact time"))</f>
        <v>0</v>
      </c>
      <c r="DW73" s="555">
        <f>IF(ISTEXT(_xll.PIArcVal(Plan_vs_Actual!DW$69,Plan_vs_Actual!$DM73,0,"pi_server","exact time")),0,_xll.PIArcVal(Plan_vs_Actual!DW$69,Plan_vs_Actual!$DM73,0,"pi_server","exact time"))</f>
        <v>0</v>
      </c>
      <c r="DX73" s="556">
        <f>IF(ISTEXT(_xll.PIArcVal(Plan_vs_Actual!DX$69,Plan_vs_Actual!$DM73,0,"pi_server","exact time")),0,_xll.PIArcVal(Plan_vs_Actual!DX$69,Plan_vs_Actual!$DM73,0,"pi_server","exact time"))</f>
        <v>0</v>
      </c>
      <c r="DY73" s="557">
        <f t="shared" si="204"/>
        <v>0</v>
      </c>
      <c r="EA73" s="525">
        <v>41168</v>
      </c>
      <c r="EB73" s="523">
        <v>16</v>
      </c>
      <c r="EC73" s="524">
        <v>1842.6329892153708</v>
      </c>
      <c r="ED73" s="524">
        <v>19.170000000000002</v>
      </c>
      <c r="EE73" s="524">
        <v>2</v>
      </c>
      <c r="EF73" s="524">
        <v>283</v>
      </c>
      <c r="EG73" s="524">
        <v>248</v>
      </c>
      <c r="EH73" s="524">
        <v>1.0404070588235295</v>
      </c>
      <c r="EI73" s="524">
        <v>442.173</v>
      </c>
      <c r="EU73" s="566" t="s">
        <v>6</v>
      </c>
      <c r="EV73" s="515" t="s">
        <v>129</v>
      </c>
      <c r="EW73" s="574">
        <f>IF(ISTEXT(_xll.PIAdvCalcVal(Plan_vs_Actual!$EV$73,Plan_vs_Actual!$FB$61,Plan_vs_Actual!$FB$62,"average","time-weighted",0,1,0,"pi_server")),0,_xll.PIAdvCalcVal(Plan_vs_Actual!$EV$73,Plan_vs_Actual!$FB$61,Plan_vs_Actual!$FB$62,"average","time-weighted",0,1,0,"pi_server"))</f>
        <v>60.019351422230827</v>
      </c>
      <c r="EZ73" s="837"/>
      <c r="FA73" s="568">
        <v>42252.251388888893</v>
      </c>
      <c r="FB73" s="569">
        <v>694.36520780910007</v>
      </c>
      <c r="FC73" s="570">
        <v>42252.251388888893</v>
      </c>
      <c r="FD73" s="571" t="str">
        <v>[-11101] All data events are filtered in summary calculation</v>
      </c>
      <c r="FE73" s="570">
        <v>42252.251041666663</v>
      </c>
      <c r="FF73" s="571">
        <v>36385.971783026056</v>
      </c>
      <c r="FG73" s="570">
        <v>42252.251041666663</v>
      </c>
      <c r="FH73" s="571" t="str">
        <v>[-11101] All data events are filtered in summary calculation</v>
      </c>
      <c r="FM73" s="570"/>
      <c r="FN73" s="572"/>
      <c r="GE73" s="400">
        <f t="shared" si="207"/>
        <v>0</v>
      </c>
      <c r="GF73" s="529"/>
      <c r="GG73" s="517"/>
      <c r="GH73" s="529">
        <v>42252.251041666663</v>
      </c>
      <c r="GI73" s="668" t="str">
        <v>[-11101] All data events are filtered in summary calculation</v>
      </c>
      <c r="GJ73" s="669">
        <v>42252.251041666663</v>
      </c>
      <c r="GK73" s="668" t="str">
        <v>[-11101] All data events are filtered in summary calculation</v>
      </c>
      <c r="GL73" s="669">
        <v>42252.251041666663</v>
      </c>
      <c r="GM73" s="668">
        <v>493.40280151367187</v>
      </c>
      <c r="GN73" s="400">
        <f t="shared" si="205"/>
        <v>0</v>
      </c>
      <c r="GO73" s="400">
        <f t="shared" si="206"/>
        <v>0</v>
      </c>
    </row>
    <row r="74" spans="2:197" ht="18.95" customHeight="1" x14ac:dyDescent="0.35">
      <c r="B74" s="250"/>
      <c r="C74" s="251"/>
      <c r="DJ74" s="400">
        <f t="shared" si="201"/>
        <v>0</v>
      </c>
      <c r="DK74" s="400">
        <f t="shared" si="202"/>
        <v>0</v>
      </c>
      <c r="DL74" s="400">
        <f t="shared" si="203"/>
        <v>0</v>
      </c>
      <c r="DN74" s="573"/>
      <c r="DO74" s="555">
        <f>IF(ISTEXT(_xll.PIArcVal(Plan_vs_Actual!DO$69,Plan_vs_Actual!$DM74,0,"pi_server","exact time")),0,_xll.PIArcVal(Plan_vs_Actual!DO$69,Plan_vs_Actual!$DM74,0,"pi_server","exact time"))</f>
        <v>0</v>
      </c>
      <c r="DP74" s="555">
        <f>IF(ISTEXT(_xll.PIArcVal(Plan_vs_Actual!DP$69,Plan_vs_Actual!$DM74,0,"pi_server","exact time")),0,_xll.PIArcVal(Plan_vs_Actual!DP$69,Plan_vs_Actual!$DM74,0,"pi_server","exact time"))</f>
        <v>0</v>
      </c>
      <c r="DQ74" s="555">
        <f>IF(ISTEXT(_xll.PIArcVal(Plan_vs_Actual!DQ$69,Plan_vs_Actual!$DM74,0,"pi_server","exact time")),0,_xll.PIArcVal(Plan_vs_Actual!DQ$69,Plan_vs_Actual!$DM74,0,"pi_server","exact time"))</f>
        <v>0</v>
      </c>
      <c r="DR74" s="555">
        <f>IF(ISTEXT(_xll.PIArcVal(Plan_vs_Actual!DR$69,Plan_vs_Actual!$DM74,0,"pi_server","exact time")),0,_xll.PIArcVal(Plan_vs_Actual!DR$69,Plan_vs_Actual!$DM74,0,"pi_server","exact time"))</f>
        <v>0</v>
      </c>
      <c r="DS74" s="555">
        <f>IF(ISTEXT(_xll.PIArcVal(Plan_vs_Actual!DS$69,Plan_vs_Actual!$DM74,0,"pi_server","exact time")),0,_xll.PIArcVal(Plan_vs_Actual!DS$69,Plan_vs_Actual!$DM74,0,"pi_server","exact time"))</f>
        <v>0</v>
      </c>
      <c r="DT74" s="555">
        <f>IF(ISTEXT(_xll.PIArcVal(Plan_vs_Actual!DT$69,Plan_vs_Actual!$DM74,0,"pi_server","exact time")),0,_xll.PIArcVal(Plan_vs_Actual!DT$69,Plan_vs_Actual!$DM74,0,"pi_server","exact time"))</f>
        <v>0</v>
      </c>
      <c r="DU74" s="555">
        <f>IF(ISTEXT(_xll.PIArcVal(Plan_vs_Actual!DU$69,Plan_vs_Actual!$DM74,0,"pi_server","exact time")),0,_xll.PIArcVal(Plan_vs_Actual!DU$69,Plan_vs_Actual!$DM74,0,"pi_server","exact time"))</f>
        <v>0</v>
      </c>
      <c r="DV74" s="555">
        <f>IF(ISTEXT(_xll.PIArcVal(Plan_vs_Actual!DV$69,Plan_vs_Actual!$DM74,0,"pi_server","exact time")),0,_xll.PIArcVal(Plan_vs_Actual!DV$69,Plan_vs_Actual!$DM74,0,"pi_server","exact time"))</f>
        <v>0</v>
      </c>
      <c r="DW74" s="555">
        <f>IF(ISTEXT(_xll.PIArcVal(Plan_vs_Actual!DW$69,Plan_vs_Actual!$DM74,0,"pi_server","exact time")),0,_xll.PIArcVal(Plan_vs_Actual!DW$69,Plan_vs_Actual!$DM74,0,"pi_server","exact time"))</f>
        <v>0</v>
      </c>
      <c r="DX74" s="556">
        <f>IF(ISTEXT(_xll.PIArcVal(Plan_vs_Actual!DX$69,Plan_vs_Actual!$DM74,0,"pi_server","exact time")),0,_xll.PIArcVal(Plan_vs_Actual!DX$69,Plan_vs_Actual!$DM74,0,"pi_server","exact time"))</f>
        <v>0</v>
      </c>
      <c r="DY74" s="557">
        <f t="shared" si="204"/>
        <v>0</v>
      </c>
      <c r="EA74" s="525">
        <v>41169</v>
      </c>
      <c r="EB74" s="523">
        <v>17</v>
      </c>
      <c r="EC74" s="524">
        <v>2260.330143266403</v>
      </c>
      <c r="ED74" s="524">
        <v>23.08</v>
      </c>
      <c r="EE74" s="524">
        <v>4</v>
      </c>
      <c r="EF74" s="524">
        <v>658</v>
      </c>
      <c r="EG74" s="524">
        <v>431</v>
      </c>
      <c r="EH74" s="524">
        <v>1.0482541176470588</v>
      </c>
      <c r="EI74" s="524">
        <v>445.50799999999998</v>
      </c>
      <c r="EU74" s="566" t="s">
        <v>127</v>
      </c>
      <c r="EV74" s="449" t="s">
        <v>128</v>
      </c>
      <c r="EW74" s="575">
        <f>IF(ISTEXT(_xll.PIAdvCalcVal(Plan_vs_Actual!$EV$74,Plan_vs_Actual!$FB$61,Plan_vs_Actual!$FB$62,"average","time-weighted",0,1,0,"pi_server")),0,_xll.PIAdvCalcVal(Plan_vs_Actual!$EV$74,Plan_vs_Actual!$FB$61,Plan_vs_Actual!$FB$62,"average","time-weighted",0,1,0,"pi_server"))</f>
        <v>1.0268070619201206</v>
      </c>
      <c r="EZ74" s="837"/>
      <c r="FA74" s="568">
        <v>42252.251736111109</v>
      </c>
      <c r="FB74" s="569">
        <v>727.20302579529891</v>
      </c>
      <c r="FC74" s="570">
        <v>42252.251736111109</v>
      </c>
      <c r="FD74" s="571" t="str">
        <v>[-11101] All data events are filtered in summary calculation</v>
      </c>
      <c r="FE74" s="570">
        <v>42252.251388888893</v>
      </c>
      <c r="FF74" s="571">
        <v>35962.793854653835</v>
      </c>
      <c r="FG74" s="570">
        <v>42252.251388888893</v>
      </c>
      <c r="FH74" s="571" t="str">
        <v>[-11101] All data events are filtered in summary calculation</v>
      </c>
      <c r="FM74" s="570"/>
      <c r="FN74" s="572"/>
      <c r="GE74" s="400">
        <f t="shared" si="207"/>
        <v>0</v>
      </c>
      <c r="GF74" s="529"/>
      <c r="GG74" s="517"/>
      <c r="GH74" s="529">
        <v>42252.251388888893</v>
      </c>
      <c r="GI74" s="668" t="str">
        <v>[-11101] All data events are filtered in summary calculation</v>
      </c>
      <c r="GJ74" s="669">
        <v>42252.251388888893</v>
      </c>
      <c r="GK74" s="668" t="str">
        <v>[-11101] All data events are filtered in summary calculation</v>
      </c>
      <c r="GL74" s="669">
        <v>42252.251388888893</v>
      </c>
      <c r="GM74" s="668">
        <v>493.40280151367187</v>
      </c>
      <c r="GN74" s="400">
        <f t="shared" si="205"/>
        <v>0</v>
      </c>
      <c r="GO74" s="400">
        <f t="shared" si="206"/>
        <v>0</v>
      </c>
    </row>
    <row r="75" spans="2:197" ht="18.95" customHeight="1" x14ac:dyDescent="0.35">
      <c r="B75" s="250"/>
      <c r="C75" s="251"/>
      <c r="DJ75" s="400">
        <f t="shared" si="201"/>
        <v>0</v>
      </c>
      <c r="DK75" s="400">
        <f t="shared" si="202"/>
        <v>0</v>
      </c>
      <c r="DL75" s="400">
        <f t="shared" si="203"/>
        <v>0</v>
      </c>
      <c r="DN75" s="573"/>
      <c r="DO75" s="555">
        <f>IF(ISTEXT(_xll.PIArcVal(Plan_vs_Actual!DO$69,Plan_vs_Actual!$DM75,0,"pi_server","exact time")),0,_xll.PIArcVal(Plan_vs_Actual!DO$69,Plan_vs_Actual!$DM75,0,"pi_server","exact time"))</f>
        <v>0</v>
      </c>
      <c r="DP75" s="555">
        <f>IF(ISTEXT(_xll.PIArcVal(Plan_vs_Actual!DP$69,Plan_vs_Actual!$DM75,0,"pi_server","exact time")),0,_xll.PIArcVal(Plan_vs_Actual!DP$69,Plan_vs_Actual!$DM75,0,"pi_server","exact time"))</f>
        <v>0</v>
      </c>
      <c r="DQ75" s="555">
        <f>IF(ISTEXT(_xll.PIArcVal(Plan_vs_Actual!DQ$69,Plan_vs_Actual!$DM75,0,"pi_server","exact time")),0,_xll.PIArcVal(Plan_vs_Actual!DQ$69,Plan_vs_Actual!$DM75,0,"pi_server","exact time"))</f>
        <v>0</v>
      </c>
      <c r="DR75" s="555">
        <f>IF(ISTEXT(_xll.PIArcVal(Plan_vs_Actual!DR$69,Plan_vs_Actual!$DM75,0,"pi_server","exact time")),0,_xll.PIArcVal(Plan_vs_Actual!DR$69,Plan_vs_Actual!$DM75,0,"pi_server","exact time"))</f>
        <v>0</v>
      </c>
      <c r="DS75" s="555">
        <f>IF(ISTEXT(_xll.PIArcVal(Plan_vs_Actual!DS$69,Plan_vs_Actual!$DM75,0,"pi_server","exact time")),0,_xll.PIArcVal(Plan_vs_Actual!DS$69,Plan_vs_Actual!$DM75,0,"pi_server","exact time"))</f>
        <v>0</v>
      </c>
      <c r="DT75" s="555">
        <f>IF(ISTEXT(_xll.PIArcVal(Plan_vs_Actual!DT$69,Plan_vs_Actual!$DM75,0,"pi_server","exact time")),0,_xll.PIArcVal(Plan_vs_Actual!DT$69,Plan_vs_Actual!$DM75,0,"pi_server","exact time"))</f>
        <v>0</v>
      </c>
      <c r="DU75" s="555">
        <f>IF(ISTEXT(_xll.PIArcVal(Plan_vs_Actual!DU$69,Plan_vs_Actual!$DM75,0,"pi_server","exact time")),0,_xll.PIArcVal(Plan_vs_Actual!DU$69,Plan_vs_Actual!$DM75,0,"pi_server","exact time"))</f>
        <v>0</v>
      </c>
      <c r="DV75" s="555">
        <f>IF(ISTEXT(_xll.PIArcVal(Plan_vs_Actual!DV$69,Plan_vs_Actual!$DM75,0,"pi_server","exact time")),0,_xll.PIArcVal(Plan_vs_Actual!DV$69,Plan_vs_Actual!$DM75,0,"pi_server","exact time"))</f>
        <v>0</v>
      </c>
      <c r="DW75" s="555">
        <f>IF(ISTEXT(_xll.PIArcVal(Plan_vs_Actual!DW$69,Plan_vs_Actual!$DM75,0,"pi_server","exact time")),0,_xll.PIArcVal(Plan_vs_Actual!DW$69,Plan_vs_Actual!$DM75,0,"pi_server","exact time"))</f>
        <v>0</v>
      </c>
      <c r="DX75" s="556">
        <f>IF(ISTEXT(_xll.PIArcVal(Plan_vs_Actual!DX$69,Plan_vs_Actual!$DM75,0,"pi_server","exact time")),0,_xll.PIArcVal(Plan_vs_Actual!DX$69,Plan_vs_Actual!$DM75,0,"pi_server","exact time"))</f>
        <v>0</v>
      </c>
      <c r="DY75" s="557">
        <f t="shared" si="204"/>
        <v>0</v>
      </c>
      <c r="EA75" s="525">
        <v>41170</v>
      </c>
      <c r="EB75" s="523">
        <v>18</v>
      </c>
      <c r="EC75" s="524">
        <v>2409.6334261681413</v>
      </c>
      <c r="ED75" s="524">
        <v>24</v>
      </c>
      <c r="EE75" s="524">
        <v>4</v>
      </c>
      <c r="EF75" s="524">
        <v>658</v>
      </c>
      <c r="EG75" s="524">
        <v>431</v>
      </c>
      <c r="EH75" s="524">
        <v>0.98383529411764703</v>
      </c>
      <c r="EI75" s="524">
        <v>418.13</v>
      </c>
      <c r="EZ75" s="837"/>
      <c r="FA75" s="568">
        <v>42252.252083333333</v>
      </c>
      <c r="FB75" s="569">
        <v>716.04490600275562</v>
      </c>
      <c r="FC75" s="570">
        <v>42252.252083333333</v>
      </c>
      <c r="FD75" s="571" t="str">
        <v>[-11101] All data events are filtered in summary calculation</v>
      </c>
      <c r="FE75" s="570">
        <v>42252.251736111109</v>
      </c>
      <c r="FF75" s="571">
        <v>37249.463806511958</v>
      </c>
      <c r="FG75" s="570">
        <v>42252.251736111109</v>
      </c>
      <c r="FH75" s="571" t="str">
        <v>[-11101] All data events are filtered in summary calculation</v>
      </c>
      <c r="FM75" s="570"/>
      <c r="FN75" s="572"/>
      <c r="GE75" s="400">
        <f t="shared" si="207"/>
        <v>0</v>
      </c>
      <c r="GF75" s="529"/>
      <c r="GG75" s="517"/>
      <c r="GH75" s="529">
        <v>42252.251736111109</v>
      </c>
      <c r="GI75" s="668" t="str">
        <v>[-11101] All data events are filtered in summary calculation</v>
      </c>
      <c r="GJ75" s="669">
        <v>42252.251736111109</v>
      </c>
      <c r="GK75" s="668" t="str">
        <v>[-11101] All data events are filtered in summary calculation</v>
      </c>
      <c r="GL75" s="669">
        <v>42252.251736111109</v>
      </c>
      <c r="GM75" s="668">
        <v>493.40280151367187</v>
      </c>
      <c r="GN75" s="400">
        <f t="shared" si="205"/>
        <v>0</v>
      </c>
      <c r="GO75" s="400">
        <f t="shared" si="206"/>
        <v>0</v>
      </c>
    </row>
    <row r="76" spans="2:197" ht="18.95" customHeight="1" x14ac:dyDescent="0.35">
      <c r="B76" s="250"/>
      <c r="C76" s="251"/>
      <c r="DJ76" s="400">
        <f t="shared" si="201"/>
        <v>0</v>
      </c>
      <c r="DK76" s="400">
        <f t="shared" si="202"/>
        <v>0</v>
      </c>
      <c r="DL76" s="400">
        <f t="shared" si="203"/>
        <v>0</v>
      </c>
      <c r="DN76" s="576"/>
      <c r="DO76" s="555">
        <f>IF(ISTEXT(_xll.PIArcVal(Plan_vs_Actual!DO$69,Plan_vs_Actual!$DM76,0,"pi_server","exact time")),0,_xll.PIArcVal(Plan_vs_Actual!DO$69,Plan_vs_Actual!$DM76,0,"pi_server","exact time"))</f>
        <v>0</v>
      </c>
      <c r="DP76" s="555">
        <f>IF(ISTEXT(_xll.PIArcVal(Plan_vs_Actual!DP$69,Plan_vs_Actual!$DM76,0,"pi_server","exact time")),0,_xll.PIArcVal(Plan_vs_Actual!DP$69,Plan_vs_Actual!$DM76,0,"pi_server","exact time"))</f>
        <v>0</v>
      </c>
      <c r="DQ76" s="555">
        <f>IF(ISTEXT(_xll.PIArcVal(Plan_vs_Actual!DQ$69,Plan_vs_Actual!$DM76,0,"pi_server","exact time")),0,_xll.PIArcVal(Plan_vs_Actual!DQ$69,Plan_vs_Actual!$DM76,0,"pi_server","exact time"))</f>
        <v>0</v>
      </c>
      <c r="DR76" s="555">
        <f>IF(ISTEXT(_xll.PIArcVal(Plan_vs_Actual!DR$69,Plan_vs_Actual!$DM76,0,"pi_server","exact time")),0,_xll.PIArcVal(Plan_vs_Actual!DR$69,Plan_vs_Actual!$DM76,0,"pi_server","exact time"))</f>
        <v>0</v>
      </c>
      <c r="DS76" s="555">
        <f>IF(ISTEXT(_xll.PIArcVal(Plan_vs_Actual!DS$69,Plan_vs_Actual!$DM76,0,"pi_server","exact time")),0,_xll.PIArcVal(Plan_vs_Actual!DS$69,Plan_vs_Actual!$DM76,0,"pi_server","exact time"))</f>
        <v>0</v>
      </c>
      <c r="DT76" s="555">
        <f>IF(ISTEXT(_xll.PIArcVal(Plan_vs_Actual!DT$69,Plan_vs_Actual!$DM76,0,"pi_server","exact time")),0,_xll.PIArcVal(Plan_vs_Actual!DT$69,Plan_vs_Actual!$DM76,0,"pi_server","exact time"))</f>
        <v>0</v>
      </c>
      <c r="DU76" s="555">
        <f>IF(ISTEXT(_xll.PIArcVal(Plan_vs_Actual!DU$69,Plan_vs_Actual!$DM76,0,"pi_server","exact time")),0,_xll.PIArcVal(Plan_vs_Actual!DU$69,Plan_vs_Actual!$DM76,0,"pi_server","exact time"))</f>
        <v>0</v>
      </c>
      <c r="DV76" s="555">
        <f>IF(ISTEXT(_xll.PIArcVal(Plan_vs_Actual!DV$69,Plan_vs_Actual!$DM76,0,"pi_server","exact time")),0,_xll.PIArcVal(Plan_vs_Actual!DV$69,Plan_vs_Actual!$DM76,0,"pi_server","exact time"))</f>
        <v>0</v>
      </c>
      <c r="DW76" s="555">
        <f>IF(ISTEXT(_xll.PIArcVal(Plan_vs_Actual!DW$69,Plan_vs_Actual!$DM76,0,"pi_server","exact time")),0,_xll.PIArcVal(Plan_vs_Actual!DW$69,Plan_vs_Actual!$DM76,0,"pi_server","exact time"))</f>
        <v>0</v>
      </c>
      <c r="DX76" s="556">
        <f>IF(ISTEXT(_xll.PIArcVal(Plan_vs_Actual!DX$69,Plan_vs_Actual!$DM76,0,"pi_server","exact time")),0,_xll.PIArcVal(Plan_vs_Actual!DX$69,Plan_vs_Actual!$DM76,0,"pi_server","exact time"))</f>
        <v>0</v>
      </c>
      <c r="DY76" s="557">
        <f t="shared" si="204"/>
        <v>0</v>
      </c>
      <c r="EA76" s="525">
        <v>41171</v>
      </c>
      <c r="EB76" s="523">
        <v>19</v>
      </c>
      <c r="EC76" s="524">
        <v>2324.4810184292205</v>
      </c>
      <c r="ED76" s="524">
        <v>23.29</v>
      </c>
      <c r="EE76" s="524">
        <v>4</v>
      </c>
      <c r="EF76" s="524">
        <v>699</v>
      </c>
      <c r="EG76" s="524">
        <v>373</v>
      </c>
      <c r="EH76" s="524">
        <v>2.0210776470588234</v>
      </c>
      <c r="EI76" s="524">
        <v>858.95799999999997</v>
      </c>
      <c r="EZ76" s="837"/>
      <c r="FA76" s="568">
        <v>42252.252430555556</v>
      </c>
      <c r="FB76" s="569">
        <v>772.66078446206325</v>
      </c>
      <c r="FC76" s="570">
        <v>42252.252430555556</v>
      </c>
      <c r="FD76" s="571" t="str">
        <v>[-11101] All data events are filtered in summary calculation</v>
      </c>
      <c r="FE76" s="570">
        <v>42252.252083333333</v>
      </c>
      <c r="FF76" s="571">
        <v>38172.645811982948</v>
      </c>
      <c r="FG76" s="570">
        <v>42252.252083333333</v>
      </c>
      <c r="FH76" s="571" t="str">
        <v>[-11101] All data events are filtered in summary calculation</v>
      </c>
      <c r="FM76" s="570"/>
      <c r="FN76" s="572"/>
      <c r="GE76" s="400">
        <f t="shared" si="207"/>
        <v>0</v>
      </c>
      <c r="GF76" s="529"/>
      <c r="GG76" s="517"/>
      <c r="GH76" s="529">
        <v>42252.252083333333</v>
      </c>
      <c r="GI76" s="668" t="str">
        <v>[-11101] All data events are filtered in summary calculation</v>
      </c>
      <c r="GJ76" s="669">
        <v>42252.252083333333</v>
      </c>
      <c r="GK76" s="668" t="str">
        <v>[-11101] All data events are filtered in summary calculation</v>
      </c>
      <c r="GL76" s="669">
        <v>42252.252083333333</v>
      </c>
      <c r="GM76" s="668">
        <v>493.40280151367187</v>
      </c>
      <c r="GN76" s="400">
        <f t="shared" si="205"/>
        <v>0</v>
      </c>
      <c r="GO76" s="400">
        <f t="shared" si="206"/>
        <v>0</v>
      </c>
    </row>
    <row r="77" spans="2:197" ht="18.95" customHeight="1" x14ac:dyDescent="0.35">
      <c r="B77" s="250"/>
      <c r="C77" s="251"/>
      <c r="DN77" s="550" t="s">
        <v>138</v>
      </c>
      <c r="DO77" s="577" t="s">
        <v>142</v>
      </c>
      <c r="DP77" s="577" t="s">
        <v>146</v>
      </c>
      <c r="DQ77" s="577" t="s">
        <v>150</v>
      </c>
      <c r="DR77" s="577" t="s">
        <v>154</v>
      </c>
      <c r="DS77" s="577" t="s">
        <v>158</v>
      </c>
      <c r="DT77" s="577" t="s">
        <v>162</v>
      </c>
      <c r="DU77" s="577" t="s">
        <v>166</v>
      </c>
      <c r="DV77" s="577" t="s">
        <v>170</v>
      </c>
      <c r="DW77" s="577" t="s">
        <v>174</v>
      </c>
      <c r="DX77" s="577" t="s">
        <v>178</v>
      </c>
      <c r="EA77" s="525">
        <v>41172</v>
      </c>
      <c r="EB77" s="523">
        <v>20</v>
      </c>
      <c r="EC77" s="524">
        <v>2315.4228107083245</v>
      </c>
      <c r="ED77" s="524">
        <v>24</v>
      </c>
      <c r="EE77" s="524">
        <v>4</v>
      </c>
      <c r="EF77" s="524">
        <v>637</v>
      </c>
      <c r="EG77" s="524">
        <v>476.4</v>
      </c>
      <c r="EH77" s="524">
        <v>2.0101647058823531</v>
      </c>
      <c r="EI77" s="524">
        <v>854.32</v>
      </c>
      <c r="EJ77" s="477"/>
      <c r="EK77" s="477"/>
      <c r="EL77" s="477"/>
      <c r="EM77" s="477"/>
      <c r="EN77" s="477"/>
      <c r="EO77" s="477"/>
      <c r="EP77" s="477"/>
      <c r="EQ77" s="477"/>
      <c r="ER77" s="477"/>
      <c r="ES77" s="477"/>
      <c r="EU77" s="578" t="s">
        <v>11</v>
      </c>
      <c r="EV77" s="579"/>
      <c r="EW77" s="567">
        <f>DJ101</f>
        <v>4</v>
      </c>
      <c r="EX77" s="400">
        <v>3</v>
      </c>
      <c r="EZ77" s="837"/>
      <c r="FA77" s="568">
        <v>42252.25277777778</v>
      </c>
      <c r="FB77" s="569">
        <v>812.02737441367162</v>
      </c>
      <c r="FC77" s="570">
        <v>42252.25277777778</v>
      </c>
      <c r="FD77" s="571" t="str">
        <v>[-11101] All data events are filtered in summary calculation</v>
      </c>
      <c r="FE77" s="570">
        <v>42252.252430555556</v>
      </c>
      <c r="FF77" s="571">
        <v>38343.297761225702</v>
      </c>
      <c r="FG77" s="570">
        <v>42252.252430555556</v>
      </c>
      <c r="FH77" s="571" t="str">
        <v>[-11101] All data events are filtered in summary calculation</v>
      </c>
      <c r="FM77" s="570"/>
      <c r="FN77" s="572"/>
      <c r="GE77" s="400">
        <f t="shared" si="207"/>
        <v>0</v>
      </c>
      <c r="GF77" s="529"/>
      <c r="GG77" s="517"/>
      <c r="GH77" s="529">
        <v>42252.252430555556</v>
      </c>
      <c r="GI77" s="668" t="str">
        <v>[-11101] All data events are filtered in summary calculation</v>
      </c>
      <c r="GJ77" s="669">
        <v>42252.252430555556</v>
      </c>
      <c r="GK77" s="668" t="str">
        <v>[-11101] All data events are filtered in summary calculation</v>
      </c>
      <c r="GL77" s="669">
        <v>42252.252430555556</v>
      </c>
      <c r="GM77" s="668">
        <v>484.96318916804159</v>
      </c>
      <c r="GN77" s="400">
        <f t="shared" si="205"/>
        <v>0</v>
      </c>
      <c r="GO77" s="400">
        <f t="shared" si="206"/>
        <v>0</v>
      </c>
    </row>
    <row r="78" spans="2:197" ht="18.95" customHeight="1" x14ac:dyDescent="0.35">
      <c r="B78" s="250"/>
      <c r="C78" s="251"/>
      <c r="DJ78" s="400">
        <f t="shared" si="201"/>
        <v>0</v>
      </c>
      <c r="DK78" s="400">
        <f>IF(DO78=0,0,1)</f>
        <v>0</v>
      </c>
      <c r="DL78" s="400">
        <f t="shared" si="203"/>
        <v>0</v>
      </c>
      <c r="DM78" s="529" t="str">
        <f t="array" ref="DM78:DN78">_xll.PICompDat(Plan_vs_Actual!$DN$77,Plan_vs_Actual!$FB$61,Plan_vs_Actual!$FB$62,9,"pi_server","inside")</f>
        <v>No more values:</v>
      </c>
      <c r="DN78" s="554" t="str">
        <v>No more values:</v>
      </c>
      <c r="DO78" s="555">
        <f>IF(ISTEXT(_xll.PIArcVal(Plan_vs_Actual!DO$77,Plan_vs_Actual!$DM78,0,"pi_server","exact time")),0,_xll.PIArcVal(Plan_vs_Actual!DO$77,Plan_vs_Actual!$DM78,0,"pi_server","exact time"))</f>
        <v>0</v>
      </c>
      <c r="DP78" s="555">
        <f>IF(ISTEXT(_xll.PIArcVal(Plan_vs_Actual!DP$77,Plan_vs_Actual!$DM78,0,"pi_server","exact time")),0,_xll.PIArcVal(Plan_vs_Actual!DP$77,Plan_vs_Actual!$DM78,0,"pi_server","exact time"))</f>
        <v>0</v>
      </c>
      <c r="DQ78" s="555">
        <f>IF(ISTEXT(_xll.PIArcVal(Plan_vs_Actual!DQ$77,Plan_vs_Actual!$DM78,0,"pi_server","exact time")),0,_xll.PIArcVal(Plan_vs_Actual!DQ$77,Plan_vs_Actual!$DM78,0,"pi_server","exact time"))</f>
        <v>0</v>
      </c>
      <c r="DR78" s="555">
        <f>IF(ISTEXT(_xll.PIArcVal(Plan_vs_Actual!DR$77,Plan_vs_Actual!$DM78,0,"pi_server","exact time")),0,_xll.PIArcVal(Plan_vs_Actual!DR$77,Plan_vs_Actual!$DM78,0,"pi_server","exact time"))</f>
        <v>0</v>
      </c>
      <c r="DS78" s="555">
        <f>IF(ISTEXT(_xll.PIArcVal(Plan_vs_Actual!DS$77,Plan_vs_Actual!$DM78,0,"pi_server","exact time")),0,_xll.PIArcVal(Plan_vs_Actual!DS$77,Plan_vs_Actual!$DM78,0,"pi_server","exact time"))</f>
        <v>0</v>
      </c>
      <c r="DT78" s="555">
        <f>IF(ISTEXT(_xll.PIArcVal(Plan_vs_Actual!DT$77,Plan_vs_Actual!$DM78,0,"pi_server","exact time")),0,_xll.PIArcVal(Plan_vs_Actual!DT$77,Plan_vs_Actual!$DM78,0,"pi_server","exact time"))</f>
        <v>0</v>
      </c>
      <c r="DU78" s="555">
        <f>IF(ISTEXT(_xll.PIArcVal(Plan_vs_Actual!DU$77,Plan_vs_Actual!$DM78,0,"pi_server","exact time")),0,_xll.PIArcVal(Plan_vs_Actual!DU$77,Plan_vs_Actual!$DM78,0,"pi_server","exact time"))</f>
        <v>0</v>
      </c>
      <c r="DV78" s="555">
        <f>IF(ISTEXT(_xll.PIArcVal(Plan_vs_Actual!DV$77,Plan_vs_Actual!$DM78,0,"pi_server","exact time")),0,_xll.PIArcVal(Plan_vs_Actual!DV$77,Plan_vs_Actual!$DM78,0,"pi_server","exact time"))</f>
        <v>0</v>
      </c>
      <c r="DW78" s="555">
        <f>IF(ISTEXT(_xll.PIArcVal(Plan_vs_Actual!DW$77,Plan_vs_Actual!$DM78,0,"pi_server","exact time")),0,_xll.PIArcVal(Plan_vs_Actual!DW$77,Plan_vs_Actual!$DM78,0,"pi_server","exact time"))</f>
        <v>0</v>
      </c>
      <c r="DX78" s="555">
        <f>IF(ISTEXT(_xll.PIArcVal(Plan_vs_Actual!DX$77,Plan_vs_Actual!$DM78,0,"pi_server","exact time")),0,_xll.PIArcVal(Plan_vs_Actual!DX$77,Plan_vs_Actual!$DM78,0,"pi_server","exact time"))</f>
        <v>0</v>
      </c>
      <c r="DY78" s="557">
        <f>SUM(DP78:DX78)</f>
        <v>0</v>
      </c>
      <c r="EA78" s="525">
        <v>41173</v>
      </c>
      <c r="EB78" s="523">
        <v>21</v>
      </c>
      <c r="EC78" s="524">
        <v>2023.9689223375738</v>
      </c>
      <c r="ED78" s="524">
        <v>20.74</v>
      </c>
      <c r="EE78" s="524">
        <v>4</v>
      </c>
      <c r="EF78" s="524">
        <v>663</v>
      </c>
      <c r="EG78" s="524">
        <v>487</v>
      </c>
      <c r="EH78" s="524">
        <v>1.0673435294117646</v>
      </c>
      <c r="EI78" s="524">
        <v>453.62099999999998</v>
      </c>
      <c r="EJ78" s="477"/>
      <c r="EK78" s="477"/>
      <c r="EL78" s="477"/>
      <c r="EM78" s="477"/>
      <c r="EN78" s="477"/>
      <c r="EO78" s="477"/>
      <c r="EP78" s="477"/>
      <c r="EQ78" s="477"/>
      <c r="ER78" s="477"/>
      <c r="ES78" s="477"/>
      <c r="EU78" s="578" t="s">
        <v>10</v>
      </c>
      <c r="EV78" s="579"/>
      <c r="EW78" s="567">
        <f>DO101</f>
        <v>803</v>
      </c>
      <c r="EX78" s="400">
        <v>4</v>
      </c>
      <c r="EZ78" s="837"/>
      <c r="FA78" s="568">
        <v>42252.253125000003</v>
      </c>
      <c r="FB78" s="569">
        <v>778.71744652063069</v>
      </c>
      <c r="FC78" s="570">
        <v>42252.253125000003</v>
      </c>
      <c r="FD78" s="571" t="str">
        <v>[-11101] All data events are filtered in summary calculation</v>
      </c>
      <c r="FE78" s="570">
        <v>42252.25277777778</v>
      </c>
      <c r="FF78" s="571">
        <v>38456.704000693557</v>
      </c>
      <c r="FG78" s="570">
        <v>42252.25277777778</v>
      </c>
      <c r="FH78" s="571" t="str">
        <v>[-11101] All data events are filtered in summary calculation</v>
      </c>
      <c r="FM78" s="570"/>
      <c r="FN78" s="572"/>
      <c r="GE78" s="400">
        <f t="shared" si="207"/>
        <v>0</v>
      </c>
      <c r="GF78" s="529"/>
      <c r="GG78" s="517"/>
      <c r="GH78" s="529">
        <v>42252.25277777778</v>
      </c>
      <c r="GI78" s="668" t="str">
        <v>[-11101] All data events are filtered in summary calculation</v>
      </c>
      <c r="GJ78" s="669">
        <v>42252.25277777778</v>
      </c>
      <c r="GK78" s="668" t="str">
        <v>[-11101] All data events are filtered in summary calculation</v>
      </c>
      <c r="GL78" s="669">
        <v>42252.25277777778</v>
      </c>
      <c r="GM78" s="668">
        <v>471.69196658122041</v>
      </c>
      <c r="GN78" s="400">
        <f t="shared" si="205"/>
        <v>0</v>
      </c>
      <c r="GO78" s="400">
        <f t="shared" si="206"/>
        <v>0</v>
      </c>
    </row>
    <row r="79" spans="2:197" ht="18.95" customHeight="1" x14ac:dyDescent="0.35">
      <c r="B79" s="250"/>
      <c r="C79" s="251"/>
      <c r="DJ79" s="400">
        <f t="shared" si="201"/>
        <v>0</v>
      </c>
      <c r="DK79" s="400">
        <f t="shared" ref="DK79:DK84" si="208">IF(DO79=0,0,1)</f>
        <v>0</v>
      </c>
      <c r="DL79" s="400">
        <f t="shared" si="203"/>
        <v>0</v>
      </c>
      <c r="DM79" s="529"/>
      <c r="DN79" s="565"/>
      <c r="DO79" s="555">
        <f>IF(ISTEXT(_xll.PIArcVal(Plan_vs_Actual!DO$77,Plan_vs_Actual!$DM79,0,"pi_server","exact time")),0,_xll.PIArcVal(Plan_vs_Actual!DO$77,Plan_vs_Actual!$DM79,0,"pi_server","exact time"))</f>
        <v>0</v>
      </c>
      <c r="DP79" s="555">
        <f>IF(ISTEXT(_xll.PIArcVal(Plan_vs_Actual!DP$77,Plan_vs_Actual!$DM79,0,"pi_server","exact time")),0,_xll.PIArcVal(Plan_vs_Actual!DP$77,Plan_vs_Actual!$DM79,0,"pi_server","exact time"))</f>
        <v>0</v>
      </c>
      <c r="DQ79" s="555">
        <f>IF(ISTEXT(_xll.PIArcVal(Plan_vs_Actual!DQ$77,Plan_vs_Actual!$DM79,0,"pi_server","exact time")),0,_xll.PIArcVal(Plan_vs_Actual!DQ$77,Plan_vs_Actual!$DM79,0,"pi_server","exact time"))</f>
        <v>0</v>
      </c>
      <c r="DR79" s="555">
        <f>IF(ISTEXT(_xll.PIArcVal(Plan_vs_Actual!DR$77,Plan_vs_Actual!$DM79,0,"pi_server","exact time")),0,_xll.PIArcVal(Plan_vs_Actual!DR$77,Plan_vs_Actual!$DM79,0,"pi_server","exact time"))</f>
        <v>0</v>
      </c>
      <c r="DS79" s="555">
        <f>IF(ISTEXT(_xll.PIArcVal(Plan_vs_Actual!DS$77,Plan_vs_Actual!$DM79,0,"pi_server","exact time")),0,_xll.PIArcVal(Plan_vs_Actual!DS$77,Plan_vs_Actual!$DM79,0,"pi_server","exact time"))</f>
        <v>0</v>
      </c>
      <c r="DT79" s="555">
        <f>IF(ISTEXT(_xll.PIArcVal(Plan_vs_Actual!DT$77,Plan_vs_Actual!$DM79,0,"pi_server","exact time")),0,_xll.PIArcVal(Plan_vs_Actual!DT$77,Plan_vs_Actual!$DM79,0,"pi_server","exact time"))</f>
        <v>0</v>
      </c>
      <c r="DU79" s="555">
        <f>IF(ISTEXT(_xll.PIArcVal(Plan_vs_Actual!DU$77,Plan_vs_Actual!$DM79,0,"pi_server","exact time")),0,_xll.PIArcVal(Plan_vs_Actual!DU$77,Plan_vs_Actual!$DM79,0,"pi_server","exact time"))</f>
        <v>0</v>
      </c>
      <c r="DV79" s="555">
        <f>IF(ISTEXT(_xll.PIArcVal(Plan_vs_Actual!DV$77,Plan_vs_Actual!$DM79,0,"pi_server","exact time")),0,_xll.PIArcVal(Plan_vs_Actual!DV$77,Plan_vs_Actual!$DM79,0,"pi_server","exact time"))</f>
        <v>0</v>
      </c>
      <c r="DW79" s="555">
        <f>IF(ISTEXT(_xll.PIArcVal(Plan_vs_Actual!DW$77,Plan_vs_Actual!$DM79,0,"pi_server","exact time")),0,_xll.PIArcVal(Plan_vs_Actual!DW$77,Plan_vs_Actual!$DM79,0,"pi_server","exact time"))</f>
        <v>0</v>
      </c>
      <c r="DX79" s="555">
        <f>IF(ISTEXT(_xll.PIArcVal(Plan_vs_Actual!DX$77,Plan_vs_Actual!$DM79,0,"pi_server","exact time")),0,_xll.PIArcVal(Plan_vs_Actual!DX$77,Plan_vs_Actual!$DM79,0,"pi_server","exact time"))</f>
        <v>0</v>
      </c>
      <c r="DY79" s="557">
        <f t="shared" ref="DY79:DY84" si="209">SUM(DP79:DX79)</f>
        <v>0</v>
      </c>
      <c r="EA79" s="525">
        <v>41174</v>
      </c>
      <c r="EB79" s="523">
        <v>22</v>
      </c>
      <c r="EC79" s="524">
        <v>1925.3831203953082</v>
      </c>
      <c r="ED79" s="524">
        <v>19.84</v>
      </c>
      <c r="EE79" s="524">
        <v>4</v>
      </c>
      <c r="EF79" s="524">
        <v>655</v>
      </c>
      <c r="EG79" s="524">
        <v>455.9</v>
      </c>
      <c r="EH79" s="524">
        <v>2.0565952941176469</v>
      </c>
      <c r="EI79" s="524">
        <v>874.053</v>
      </c>
      <c r="EJ79" s="477"/>
      <c r="EK79" s="477"/>
      <c r="EL79" s="477"/>
      <c r="EM79" s="477"/>
      <c r="EN79" s="477"/>
      <c r="EO79" s="477"/>
      <c r="EP79" s="477"/>
      <c r="EQ79" s="477"/>
      <c r="ER79" s="477"/>
      <c r="ES79" s="477"/>
      <c r="EU79" s="578" t="s">
        <v>136</v>
      </c>
      <c r="EV79" s="579"/>
      <c r="EW79" s="567">
        <f>DY101</f>
        <v>775.01999425888062</v>
      </c>
      <c r="EX79" s="400">
        <v>5</v>
      </c>
      <c r="EZ79" s="837"/>
      <c r="FA79" s="568">
        <v>42252.253472222219</v>
      </c>
      <c r="FB79" s="569">
        <v>785.95747956567118</v>
      </c>
      <c r="FC79" s="570">
        <v>42252.253472222219</v>
      </c>
      <c r="FD79" s="571" t="str">
        <v>[-11101] All data events are filtered in summary calculation</v>
      </c>
      <c r="FE79" s="570">
        <v>42252.253125000003</v>
      </c>
      <c r="FF79" s="571">
        <v>38120.069808653992</v>
      </c>
      <c r="FG79" s="570">
        <v>42252.253125000003</v>
      </c>
      <c r="FH79" s="571" t="str">
        <v>[-11101] All data events are filtered in summary calculation</v>
      </c>
      <c r="FM79" s="570"/>
      <c r="FN79" s="572"/>
      <c r="GE79" s="400">
        <f t="shared" si="207"/>
        <v>0</v>
      </c>
      <c r="GF79" s="529"/>
      <c r="GG79" s="517"/>
      <c r="GH79" s="529">
        <v>42252.253125000003</v>
      </c>
      <c r="GI79" s="668" t="str">
        <v>[-11101] All data events are filtered in summary calculation</v>
      </c>
      <c r="GJ79" s="669">
        <v>42252.253125000003</v>
      </c>
      <c r="GK79" s="668" t="str">
        <v>[-11101] All data events are filtered in summary calculation</v>
      </c>
      <c r="GL79" s="669">
        <v>42252.253125000003</v>
      </c>
      <c r="GM79" s="668">
        <v>459.89584350585937</v>
      </c>
      <c r="GN79" s="400">
        <f t="shared" si="205"/>
        <v>0</v>
      </c>
      <c r="GO79" s="400">
        <f t="shared" si="206"/>
        <v>0</v>
      </c>
    </row>
    <row r="80" spans="2:197" ht="18.95" customHeight="1" x14ac:dyDescent="0.35">
      <c r="B80" s="250"/>
      <c r="C80" s="251"/>
      <c r="DJ80" s="400">
        <f t="shared" si="201"/>
        <v>0</v>
      </c>
      <c r="DK80" s="400">
        <f t="shared" si="208"/>
        <v>0</v>
      </c>
      <c r="DL80" s="400">
        <f t="shared" si="203"/>
        <v>0</v>
      </c>
      <c r="DM80" s="529"/>
      <c r="DN80" s="565"/>
      <c r="DO80" s="555">
        <f>IF(ISTEXT(_xll.PIArcVal(Plan_vs_Actual!DO$77,Plan_vs_Actual!$DM80,0,"pi_server","exact time")),0,_xll.PIArcVal(Plan_vs_Actual!DO$77,Plan_vs_Actual!$DM80,0,"pi_server","exact time"))</f>
        <v>0</v>
      </c>
      <c r="DP80" s="555">
        <f>IF(ISTEXT(_xll.PIArcVal(Plan_vs_Actual!DP$77,Plan_vs_Actual!$DM80,0,"pi_server","exact time")),0,_xll.PIArcVal(Plan_vs_Actual!DP$77,Plan_vs_Actual!$DM80,0,"pi_server","exact time"))</f>
        <v>0</v>
      </c>
      <c r="DQ80" s="555">
        <f>IF(ISTEXT(_xll.PIArcVal(Plan_vs_Actual!DQ$77,Plan_vs_Actual!$DM80,0,"pi_server","exact time")),0,_xll.PIArcVal(Plan_vs_Actual!DQ$77,Plan_vs_Actual!$DM80,0,"pi_server","exact time"))</f>
        <v>0</v>
      </c>
      <c r="DR80" s="555">
        <f>IF(ISTEXT(_xll.PIArcVal(Plan_vs_Actual!DR$77,Plan_vs_Actual!$DM80,0,"pi_server","exact time")),0,_xll.PIArcVal(Plan_vs_Actual!DR$77,Plan_vs_Actual!$DM80,0,"pi_server","exact time"))</f>
        <v>0</v>
      </c>
      <c r="DS80" s="555">
        <f>IF(ISTEXT(_xll.PIArcVal(Plan_vs_Actual!DS$77,Plan_vs_Actual!$DM80,0,"pi_server","exact time")),0,_xll.PIArcVal(Plan_vs_Actual!DS$77,Plan_vs_Actual!$DM80,0,"pi_server","exact time"))</f>
        <v>0</v>
      </c>
      <c r="DT80" s="555">
        <f>IF(ISTEXT(_xll.PIArcVal(Plan_vs_Actual!DT$77,Plan_vs_Actual!$DM80,0,"pi_server","exact time")),0,_xll.PIArcVal(Plan_vs_Actual!DT$77,Plan_vs_Actual!$DM80,0,"pi_server","exact time"))</f>
        <v>0</v>
      </c>
      <c r="DU80" s="555">
        <f>IF(ISTEXT(_xll.PIArcVal(Plan_vs_Actual!DU$77,Plan_vs_Actual!$DM80,0,"pi_server","exact time")),0,_xll.PIArcVal(Plan_vs_Actual!DU$77,Plan_vs_Actual!$DM80,0,"pi_server","exact time"))</f>
        <v>0</v>
      </c>
      <c r="DV80" s="555">
        <f>IF(ISTEXT(_xll.PIArcVal(Plan_vs_Actual!DV$77,Plan_vs_Actual!$DM80,0,"pi_server","exact time")),0,_xll.PIArcVal(Plan_vs_Actual!DV$77,Plan_vs_Actual!$DM80,0,"pi_server","exact time"))</f>
        <v>0</v>
      </c>
      <c r="DW80" s="555">
        <f>IF(ISTEXT(_xll.PIArcVal(Plan_vs_Actual!DW$77,Plan_vs_Actual!$DM80,0,"pi_server","exact time")),0,_xll.PIArcVal(Plan_vs_Actual!DW$77,Plan_vs_Actual!$DM80,0,"pi_server","exact time"))</f>
        <v>0</v>
      </c>
      <c r="DX80" s="555">
        <f>IF(ISTEXT(_xll.PIArcVal(Plan_vs_Actual!DX$77,Plan_vs_Actual!$DM80,0,"pi_server","exact time")),0,_xll.PIArcVal(Plan_vs_Actual!DX$77,Plan_vs_Actual!$DM80,0,"pi_server","exact time"))</f>
        <v>0</v>
      </c>
      <c r="DY80" s="557">
        <f t="shared" si="209"/>
        <v>0</v>
      </c>
      <c r="EA80" s="525">
        <v>41175</v>
      </c>
      <c r="EB80" s="523">
        <v>23</v>
      </c>
      <c r="EC80" s="524">
        <v>2327.043070586069</v>
      </c>
      <c r="ED80" s="524">
        <v>23.59</v>
      </c>
      <c r="EE80" s="524">
        <v>4</v>
      </c>
      <c r="EF80" s="524">
        <v>610</v>
      </c>
      <c r="EG80" s="524">
        <v>387</v>
      </c>
      <c r="EH80" s="524">
        <v>0.99156235294117645</v>
      </c>
      <c r="EI80" s="524">
        <v>421.41399999999999</v>
      </c>
      <c r="EZ80" s="837"/>
      <c r="FA80" s="568">
        <v>42252.25381944445</v>
      </c>
      <c r="FB80" s="569">
        <v>738.62022722392066</v>
      </c>
      <c r="FC80" s="570">
        <v>42252.25381944445</v>
      </c>
      <c r="FD80" s="571" t="str">
        <v>[-11101] All data events are filtered in summary calculation</v>
      </c>
      <c r="FE80" s="570">
        <v>42252.253472222219</v>
      </c>
      <c r="FF80" s="571">
        <v>37484.868987947702</v>
      </c>
      <c r="FG80" s="570">
        <v>42252.253472222219</v>
      </c>
      <c r="FH80" s="571" t="str">
        <v>[-11101] All data events are filtered in summary calculation</v>
      </c>
      <c r="FM80" s="570"/>
      <c r="FN80" s="572"/>
      <c r="GE80" s="400">
        <f t="shared" si="207"/>
        <v>0</v>
      </c>
      <c r="GF80" s="529"/>
      <c r="GG80" s="517"/>
      <c r="GH80" s="529">
        <v>42252.253472222219</v>
      </c>
      <c r="GI80" s="668" t="str">
        <v>[-11101] All data events are filtered in summary calculation</v>
      </c>
      <c r="GJ80" s="669">
        <v>42252.253472222219</v>
      </c>
      <c r="GK80" s="668" t="str">
        <v>[-11101] All data events are filtered in summary calculation</v>
      </c>
      <c r="GL80" s="669">
        <v>42252.253472222219</v>
      </c>
      <c r="GM80" s="668">
        <v>459.91047668430645</v>
      </c>
      <c r="GN80" s="400">
        <f t="shared" si="205"/>
        <v>0</v>
      </c>
      <c r="GO80" s="400">
        <f t="shared" si="206"/>
        <v>0</v>
      </c>
    </row>
    <row r="81" spans="2:197" ht="18.95" customHeight="1" x14ac:dyDescent="0.35">
      <c r="B81" s="250"/>
      <c r="C81" s="251"/>
      <c r="DJ81" s="400">
        <f t="shared" si="201"/>
        <v>0</v>
      </c>
      <c r="DK81" s="400">
        <f t="shared" si="208"/>
        <v>0</v>
      </c>
      <c r="DL81" s="400">
        <f t="shared" si="203"/>
        <v>0</v>
      </c>
      <c r="DM81" s="529"/>
      <c r="DN81" s="565"/>
      <c r="DO81" s="555">
        <f>IF(ISTEXT(_xll.PIArcVal(Plan_vs_Actual!DO$77,Plan_vs_Actual!$DM81,0,"pi_server","exact time")),0,_xll.PIArcVal(Plan_vs_Actual!DO$77,Plan_vs_Actual!$DM81,0,"pi_server","exact time"))</f>
        <v>0</v>
      </c>
      <c r="DP81" s="555">
        <f>IF(ISTEXT(_xll.PIArcVal(Plan_vs_Actual!DP$77,Plan_vs_Actual!$DM81,0,"pi_server","exact time")),0,_xll.PIArcVal(Plan_vs_Actual!DP$77,Plan_vs_Actual!$DM81,0,"pi_server","exact time"))</f>
        <v>0</v>
      </c>
      <c r="DQ81" s="555">
        <f>IF(ISTEXT(_xll.PIArcVal(Plan_vs_Actual!DQ$77,Plan_vs_Actual!$DM81,0,"pi_server","exact time")),0,_xll.PIArcVal(Plan_vs_Actual!DQ$77,Plan_vs_Actual!$DM81,0,"pi_server","exact time"))</f>
        <v>0</v>
      </c>
      <c r="DR81" s="555">
        <f>IF(ISTEXT(_xll.PIArcVal(Plan_vs_Actual!DR$77,Plan_vs_Actual!$DM81,0,"pi_server","exact time")),0,_xll.PIArcVal(Plan_vs_Actual!DR$77,Plan_vs_Actual!$DM81,0,"pi_server","exact time"))</f>
        <v>0</v>
      </c>
      <c r="DS81" s="555">
        <f>IF(ISTEXT(_xll.PIArcVal(Plan_vs_Actual!DS$77,Plan_vs_Actual!$DM81,0,"pi_server","exact time")),0,_xll.PIArcVal(Plan_vs_Actual!DS$77,Plan_vs_Actual!$DM81,0,"pi_server","exact time"))</f>
        <v>0</v>
      </c>
      <c r="DT81" s="555">
        <f>IF(ISTEXT(_xll.PIArcVal(Plan_vs_Actual!DT$77,Plan_vs_Actual!$DM81,0,"pi_server","exact time")),0,_xll.PIArcVal(Plan_vs_Actual!DT$77,Plan_vs_Actual!$DM81,0,"pi_server","exact time"))</f>
        <v>0</v>
      </c>
      <c r="DU81" s="555">
        <f>IF(ISTEXT(_xll.PIArcVal(Plan_vs_Actual!DU$77,Plan_vs_Actual!$DM81,0,"pi_server","exact time")),0,_xll.PIArcVal(Plan_vs_Actual!DU$77,Plan_vs_Actual!$DM81,0,"pi_server","exact time"))</f>
        <v>0</v>
      </c>
      <c r="DV81" s="555">
        <f>IF(ISTEXT(_xll.PIArcVal(Plan_vs_Actual!DV$77,Plan_vs_Actual!$DM81,0,"pi_server","exact time")),0,_xll.PIArcVal(Plan_vs_Actual!DV$77,Plan_vs_Actual!$DM81,0,"pi_server","exact time"))</f>
        <v>0</v>
      </c>
      <c r="DW81" s="555">
        <f>IF(ISTEXT(_xll.PIArcVal(Plan_vs_Actual!DW$77,Plan_vs_Actual!$DM81,0,"pi_server","exact time")),0,_xll.PIArcVal(Plan_vs_Actual!DW$77,Plan_vs_Actual!$DM81,0,"pi_server","exact time"))</f>
        <v>0</v>
      </c>
      <c r="DX81" s="555">
        <f>IF(ISTEXT(_xll.PIArcVal(Plan_vs_Actual!DX$77,Plan_vs_Actual!$DM81,0,"pi_server","exact time")),0,_xll.PIArcVal(Plan_vs_Actual!DX$77,Plan_vs_Actual!$DM81,0,"pi_server","exact time"))</f>
        <v>0</v>
      </c>
      <c r="DY81" s="557">
        <f t="shared" si="209"/>
        <v>0</v>
      </c>
      <c r="EA81" s="525">
        <v>41176</v>
      </c>
      <c r="EB81" s="523">
        <v>24</v>
      </c>
      <c r="EC81" s="524">
        <v>1413.3528750988651</v>
      </c>
      <c r="ED81" s="524">
        <v>14.379999999999999</v>
      </c>
      <c r="EE81" s="524">
        <v>2</v>
      </c>
      <c r="EF81" s="524">
        <v>317</v>
      </c>
      <c r="EG81" s="524">
        <v>148</v>
      </c>
      <c r="EH81" s="524">
        <v>1.9440141176470589</v>
      </c>
      <c r="EI81" s="524">
        <v>826.20600000000002</v>
      </c>
      <c r="EZ81" s="837"/>
      <c r="FA81" s="568">
        <v>42252.254166666666</v>
      </c>
      <c r="FB81" s="569">
        <v>803.77583488521213</v>
      </c>
      <c r="FC81" s="570">
        <v>42252.254166666666</v>
      </c>
      <c r="FD81" s="571" t="str">
        <v>[-11101] All data events are filtered in summary calculation</v>
      </c>
      <c r="FE81" s="570">
        <v>42252.25381944445</v>
      </c>
      <c r="FF81" s="571">
        <v>36299.154800187716</v>
      </c>
      <c r="FG81" s="570">
        <v>42252.25381944445</v>
      </c>
      <c r="FH81" s="571" t="str">
        <v>[-11101] All data events are filtered in summary calculation</v>
      </c>
      <c r="FM81" s="570"/>
      <c r="FN81" s="572"/>
      <c r="GE81" s="400">
        <f t="shared" si="207"/>
        <v>0</v>
      </c>
      <c r="GF81" s="529"/>
      <c r="GG81" s="517"/>
      <c r="GH81" s="529">
        <v>42252.25381944445</v>
      </c>
      <c r="GI81" s="668" t="str">
        <v>[-11101] All data events are filtered in summary calculation</v>
      </c>
      <c r="GJ81" s="669">
        <v>42252.25381944445</v>
      </c>
      <c r="GK81" s="668" t="str">
        <v>[-11101] All data events are filtered in summary calculation</v>
      </c>
      <c r="GL81" s="669">
        <v>42252.25381944445</v>
      </c>
      <c r="GM81" s="668">
        <v>479.86114501953125</v>
      </c>
      <c r="GN81" s="400">
        <f t="shared" si="205"/>
        <v>0</v>
      </c>
      <c r="GO81" s="400">
        <f t="shared" si="206"/>
        <v>0</v>
      </c>
    </row>
    <row r="82" spans="2:197" ht="18.95" customHeight="1" x14ac:dyDescent="0.35">
      <c r="B82" s="250"/>
      <c r="C82" s="251"/>
      <c r="DJ82" s="400">
        <f t="shared" si="201"/>
        <v>0</v>
      </c>
      <c r="DK82" s="400">
        <f t="shared" si="208"/>
        <v>0</v>
      </c>
      <c r="DL82" s="400">
        <f t="shared" si="203"/>
        <v>0</v>
      </c>
      <c r="DM82" s="529"/>
      <c r="DN82" s="565"/>
      <c r="DO82" s="555">
        <f>IF(ISTEXT(_xll.PIArcVal(Plan_vs_Actual!DO$77,Plan_vs_Actual!$DM82,0,"pi_server","exact time")),0,_xll.PIArcVal(Plan_vs_Actual!DO$77,Plan_vs_Actual!$DM82,0,"pi_server","exact time"))</f>
        <v>0</v>
      </c>
      <c r="DP82" s="555">
        <f>IF(ISTEXT(_xll.PIArcVal(Plan_vs_Actual!DP$77,Plan_vs_Actual!$DM82,0,"pi_server","exact time")),0,_xll.PIArcVal(Plan_vs_Actual!DP$77,Plan_vs_Actual!$DM82,0,"pi_server","exact time"))</f>
        <v>0</v>
      </c>
      <c r="DQ82" s="555">
        <f>IF(ISTEXT(_xll.PIArcVal(Plan_vs_Actual!DQ$77,Plan_vs_Actual!$DM82,0,"pi_server","exact time")),0,_xll.PIArcVal(Plan_vs_Actual!DQ$77,Plan_vs_Actual!$DM82,0,"pi_server","exact time"))</f>
        <v>0</v>
      </c>
      <c r="DR82" s="555">
        <f>IF(ISTEXT(_xll.PIArcVal(Plan_vs_Actual!DR$77,Plan_vs_Actual!$DM82,0,"pi_server","exact time")),0,_xll.PIArcVal(Plan_vs_Actual!DR$77,Plan_vs_Actual!$DM82,0,"pi_server","exact time"))</f>
        <v>0</v>
      </c>
      <c r="DS82" s="555">
        <f>IF(ISTEXT(_xll.PIArcVal(Plan_vs_Actual!DS$77,Plan_vs_Actual!$DM82,0,"pi_server","exact time")),0,_xll.PIArcVal(Plan_vs_Actual!DS$77,Plan_vs_Actual!$DM82,0,"pi_server","exact time"))</f>
        <v>0</v>
      </c>
      <c r="DT82" s="555">
        <f>IF(ISTEXT(_xll.PIArcVal(Plan_vs_Actual!DT$77,Plan_vs_Actual!$DM82,0,"pi_server","exact time")),0,_xll.PIArcVal(Plan_vs_Actual!DT$77,Plan_vs_Actual!$DM82,0,"pi_server","exact time"))</f>
        <v>0</v>
      </c>
      <c r="DU82" s="555">
        <f>IF(ISTEXT(_xll.PIArcVal(Plan_vs_Actual!DU$77,Plan_vs_Actual!$DM82,0,"pi_server","exact time")),0,_xll.PIArcVal(Plan_vs_Actual!DU$77,Plan_vs_Actual!$DM82,0,"pi_server","exact time"))</f>
        <v>0</v>
      </c>
      <c r="DV82" s="555">
        <f>IF(ISTEXT(_xll.PIArcVal(Plan_vs_Actual!DV$77,Plan_vs_Actual!$DM82,0,"pi_server","exact time")),0,_xll.PIArcVal(Plan_vs_Actual!DV$77,Plan_vs_Actual!$DM82,0,"pi_server","exact time"))</f>
        <v>0</v>
      </c>
      <c r="DW82" s="555">
        <f>IF(ISTEXT(_xll.PIArcVal(Plan_vs_Actual!DW$77,Plan_vs_Actual!$DM82,0,"pi_server","exact time")),0,_xll.PIArcVal(Plan_vs_Actual!DW$77,Plan_vs_Actual!$DM82,0,"pi_server","exact time"))</f>
        <v>0</v>
      </c>
      <c r="DX82" s="555">
        <f>IF(ISTEXT(_xll.PIArcVal(Plan_vs_Actual!DX$77,Plan_vs_Actual!$DM82,0,"pi_server","exact time")),0,_xll.PIArcVal(Plan_vs_Actual!DX$77,Plan_vs_Actual!$DM82,0,"pi_server","exact time"))</f>
        <v>0</v>
      </c>
      <c r="DY82" s="557">
        <f t="shared" si="209"/>
        <v>0</v>
      </c>
      <c r="EA82" s="525">
        <v>41177</v>
      </c>
      <c r="EB82" s="523">
        <v>25</v>
      </c>
      <c r="EC82" s="524">
        <v>2431.8175902632465</v>
      </c>
      <c r="ED82" s="524">
        <v>23.87</v>
      </c>
      <c r="EE82" s="524">
        <v>4</v>
      </c>
      <c r="EF82" s="524">
        <v>574</v>
      </c>
      <c r="EG82" s="524">
        <v>337.9</v>
      </c>
      <c r="EH82" s="524">
        <v>0</v>
      </c>
      <c r="EI82" s="524">
        <v>0</v>
      </c>
      <c r="EU82" s="578" t="s">
        <v>214</v>
      </c>
      <c r="EV82" s="579"/>
      <c r="EW82" s="567" t="e">
        <f ca="1">OFFSET($EB$57,$EV$66,EX82)</f>
        <v>#N/A</v>
      </c>
      <c r="EX82" s="400">
        <v>6</v>
      </c>
      <c r="EZ82" s="837"/>
      <c r="FA82" s="568">
        <v>42252.254513888889</v>
      </c>
      <c r="FB82" s="569">
        <v>786.15922894945106</v>
      </c>
      <c r="FC82" s="570">
        <v>42252.254513888889</v>
      </c>
      <c r="FD82" s="571" t="str">
        <v>[-11101] All data events are filtered in summary calculation</v>
      </c>
      <c r="FE82" s="570">
        <v>42252.254166666666</v>
      </c>
      <c r="FF82" s="571" t="str">
        <v>[-11101] All data events are filtered in summary calculation</v>
      </c>
      <c r="FG82" s="570">
        <v>42252.254166666666</v>
      </c>
      <c r="FH82" s="571" t="str">
        <v>[-11101] All data events are filtered in summary calculation</v>
      </c>
      <c r="FM82" s="570"/>
      <c r="FN82" s="572"/>
      <c r="GE82" s="400">
        <f t="shared" si="207"/>
        <v>0</v>
      </c>
      <c r="GF82" s="529"/>
      <c r="GG82" s="517"/>
      <c r="GH82" s="529">
        <v>42252.254166666666</v>
      </c>
      <c r="GI82" s="668" t="str">
        <v>[-11101] All data events are filtered in summary calculation</v>
      </c>
      <c r="GJ82" s="669">
        <v>42252.254166666666</v>
      </c>
      <c r="GK82" s="668" t="str">
        <v>[-11101] All data events are filtered in summary calculation</v>
      </c>
      <c r="GL82" s="669">
        <v>42252.254166666666</v>
      </c>
      <c r="GM82" s="668">
        <v>479.86114501953125</v>
      </c>
      <c r="GN82" s="400">
        <f t="shared" si="205"/>
        <v>0</v>
      </c>
      <c r="GO82" s="400">
        <f t="shared" si="206"/>
        <v>0</v>
      </c>
    </row>
    <row r="83" spans="2:197" ht="18.95" customHeight="1" x14ac:dyDescent="0.35">
      <c r="B83" s="250"/>
      <c r="C83" s="251"/>
      <c r="DJ83" s="400">
        <f t="shared" si="201"/>
        <v>0</v>
      </c>
      <c r="DK83" s="400">
        <f t="shared" si="208"/>
        <v>0</v>
      </c>
      <c r="DL83" s="400">
        <f t="shared" si="203"/>
        <v>0</v>
      </c>
      <c r="DM83" s="529"/>
      <c r="DN83" s="565"/>
      <c r="DO83" s="555">
        <f>IF(ISTEXT(_xll.PIArcVal(Plan_vs_Actual!DO$77,Plan_vs_Actual!$DM83,0,"pi_server","exact time")),0,_xll.PIArcVal(Plan_vs_Actual!DO$77,Plan_vs_Actual!$DM83,0,"pi_server","exact time"))</f>
        <v>0</v>
      </c>
      <c r="DP83" s="555">
        <f>IF(ISTEXT(_xll.PIArcVal(Plan_vs_Actual!DP$77,Plan_vs_Actual!$DM83,0,"pi_server","exact time")),0,_xll.PIArcVal(Plan_vs_Actual!DP$77,Plan_vs_Actual!$DM83,0,"pi_server","exact time"))</f>
        <v>0</v>
      </c>
      <c r="DQ83" s="555">
        <f>IF(ISTEXT(_xll.PIArcVal(Plan_vs_Actual!DQ$77,Plan_vs_Actual!$DM83,0,"pi_server","exact time")),0,_xll.PIArcVal(Plan_vs_Actual!DQ$77,Plan_vs_Actual!$DM83,0,"pi_server","exact time"))</f>
        <v>0</v>
      </c>
      <c r="DR83" s="555">
        <f>IF(ISTEXT(_xll.PIArcVal(Plan_vs_Actual!DR$77,Plan_vs_Actual!$DM83,0,"pi_server","exact time")),0,_xll.PIArcVal(Plan_vs_Actual!DR$77,Plan_vs_Actual!$DM83,0,"pi_server","exact time"))</f>
        <v>0</v>
      </c>
      <c r="DS83" s="555">
        <f>IF(ISTEXT(_xll.PIArcVal(Plan_vs_Actual!DS$77,Plan_vs_Actual!$DM83,0,"pi_server","exact time")),0,_xll.PIArcVal(Plan_vs_Actual!DS$77,Plan_vs_Actual!$DM83,0,"pi_server","exact time"))</f>
        <v>0</v>
      </c>
      <c r="DT83" s="555">
        <f>IF(ISTEXT(_xll.PIArcVal(Plan_vs_Actual!DT$77,Plan_vs_Actual!$DM83,0,"pi_server","exact time")),0,_xll.PIArcVal(Plan_vs_Actual!DT$77,Plan_vs_Actual!$DM83,0,"pi_server","exact time"))</f>
        <v>0</v>
      </c>
      <c r="DU83" s="555">
        <f>IF(ISTEXT(_xll.PIArcVal(Plan_vs_Actual!DU$77,Plan_vs_Actual!$DM83,0,"pi_server","exact time")),0,_xll.PIArcVal(Plan_vs_Actual!DU$77,Plan_vs_Actual!$DM83,0,"pi_server","exact time"))</f>
        <v>0</v>
      </c>
      <c r="DV83" s="555">
        <f>IF(ISTEXT(_xll.PIArcVal(Plan_vs_Actual!DV$77,Plan_vs_Actual!$DM83,0,"pi_server","exact time")),0,_xll.PIArcVal(Plan_vs_Actual!DV$77,Plan_vs_Actual!$DM83,0,"pi_server","exact time"))</f>
        <v>0</v>
      </c>
      <c r="DW83" s="555">
        <f>IF(ISTEXT(_xll.PIArcVal(Plan_vs_Actual!DW$77,Plan_vs_Actual!$DM83,0,"pi_server","exact time")),0,_xll.PIArcVal(Plan_vs_Actual!DW$77,Plan_vs_Actual!$DM83,0,"pi_server","exact time"))</f>
        <v>0</v>
      </c>
      <c r="DX83" s="555">
        <f>IF(ISTEXT(_xll.PIArcVal(Plan_vs_Actual!DX$77,Plan_vs_Actual!$DM83,0,"pi_server","exact time")),0,_xll.PIArcVal(Plan_vs_Actual!DX$77,Plan_vs_Actual!$DM83,0,"pi_server","exact time"))</f>
        <v>0</v>
      </c>
      <c r="DY83" s="557">
        <f t="shared" si="209"/>
        <v>0</v>
      </c>
      <c r="EA83" s="525">
        <v>41178</v>
      </c>
      <c r="EB83" s="523">
        <v>26</v>
      </c>
      <c r="EC83" s="524">
        <v>2325.2862053328022</v>
      </c>
      <c r="ED83" s="524">
        <v>23.9</v>
      </c>
      <c r="EE83" s="524">
        <v>4</v>
      </c>
      <c r="EF83" s="524">
        <v>647</v>
      </c>
      <c r="EG83" s="524">
        <v>436</v>
      </c>
      <c r="EH83" s="524">
        <v>1.976195294117647</v>
      </c>
      <c r="EI83" s="524">
        <v>839.88300000000004</v>
      </c>
      <c r="EU83" s="578" t="s">
        <v>215</v>
      </c>
      <c r="EV83" s="579"/>
      <c r="EW83" s="567" t="e">
        <f t="shared" ref="EW83" ca="1" si="210">OFFSET($EB$57,$EV$66,EX83)</f>
        <v>#N/A</v>
      </c>
      <c r="EX83" s="400">
        <v>7</v>
      </c>
      <c r="EZ83" s="837"/>
      <c r="FA83" s="568">
        <v>42252.254861111112</v>
      </c>
      <c r="FB83" s="569">
        <v>699.29476826761982</v>
      </c>
      <c r="FC83" s="570">
        <v>42252.254861111112</v>
      </c>
      <c r="FD83" s="571" t="str">
        <v>[-11101] All data events are filtered in summary calculation</v>
      </c>
      <c r="FE83" s="570">
        <v>42252.254513888889</v>
      </c>
      <c r="FF83" s="571">
        <v>36014.587394003938</v>
      </c>
      <c r="FG83" s="570">
        <v>42252.254513888889</v>
      </c>
      <c r="FH83" s="571" t="str">
        <v>[-11101] All data events are filtered in summary calculation</v>
      </c>
      <c r="FM83" s="570"/>
      <c r="FN83" s="572"/>
      <c r="GE83" s="400">
        <f t="shared" si="207"/>
        <v>0</v>
      </c>
      <c r="GF83" s="529"/>
      <c r="GG83" s="517"/>
      <c r="GH83" s="529">
        <v>42252.254513888889</v>
      </c>
      <c r="GI83" s="668" t="str">
        <v>[-11101] All data events are filtered in summary calculation</v>
      </c>
      <c r="GJ83" s="669">
        <v>42252.254513888889</v>
      </c>
      <c r="GK83" s="668" t="str">
        <v>[-11101] All data events are filtered in summary calculation</v>
      </c>
      <c r="GL83" s="669">
        <v>42252.254513888889</v>
      </c>
      <c r="GM83" s="668">
        <v>489.00270693246273</v>
      </c>
      <c r="GN83" s="400">
        <f t="shared" si="205"/>
        <v>0</v>
      </c>
      <c r="GO83" s="400">
        <f t="shared" si="206"/>
        <v>0</v>
      </c>
    </row>
    <row r="84" spans="2:197" ht="18.95" customHeight="1" x14ac:dyDescent="0.35">
      <c r="B84" s="250"/>
      <c r="C84" s="251"/>
      <c r="DJ84" s="400">
        <f t="shared" si="201"/>
        <v>0</v>
      </c>
      <c r="DK84" s="400">
        <f t="shared" si="208"/>
        <v>0</v>
      </c>
      <c r="DL84" s="400">
        <f t="shared" si="203"/>
        <v>0</v>
      </c>
      <c r="DN84" s="576"/>
      <c r="DO84" s="555">
        <f>IF(ISTEXT(_xll.PIArcVal(Plan_vs_Actual!DO$77,Plan_vs_Actual!$DM84,0,"pi_server","exact time")),0,_xll.PIArcVal(Plan_vs_Actual!DO$77,Plan_vs_Actual!$DM84,0,"pi_server","exact time"))</f>
        <v>0</v>
      </c>
      <c r="DP84" s="555">
        <f>IF(ISTEXT(_xll.PIArcVal(Plan_vs_Actual!DP$77,Plan_vs_Actual!$DM84,0,"pi_server","exact time")),0,_xll.PIArcVal(Plan_vs_Actual!DP$77,Plan_vs_Actual!$DM84,0,"pi_server","exact time"))</f>
        <v>0</v>
      </c>
      <c r="DQ84" s="555">
        <f>IF(ISTEXT(_xll.PIArcVal(Plan_vs_Actual!DQ$77,Plan_vs_Actual!$DM84,0,"pi_server","exact time")),0,_xll.PIArcVal(Plan_vs_Actual!DQ$77,Plan_vs_Actual!$DM84,0,"pi_server","exact time"))</f>
        <v>0</v>
      </c>
      <c r="DR84" s="555">
        <f>IF(ISTEXT(_xll.PIArcVal(Plan_vs_Actual!DR$77,Plan_vs_Actual!$DM84,0,"pi_server","exact time")),0,_xll.PIArcVal(Plan_vs_Actual!DR$77,Plan_vs_Actual!$DM84,0,"pi_server","exact time"))</f>
        <v>0</v>
      </c>
      <c r="DS84" s="555">
        <f>IF(ISTEXT(_xll.PIArcVal(Plan_vs_Actual!DS$77,Plan_vs_Actual!$DM84,0,"pi_server","exact time")),0,_xll.PIArcVal(Plan_vs_Actual!DS$77,Plan_vs_Actual!$DM84,0,"pi_server","exact time"))</f>
        <v>0</v>
      </c>
      <c r="DT84" s="555">
        <f>IF(ISTEXT(_xll.PIArcVal(Plan_vs_Actual!DT$77,Plan_vs_Actual!$DM84,0,"pi_server","exact time")),0,_xll.PIArcVal(Plan_vs_Actual!DT$77,Plan_vs_Actual!$DM84,0,"pi_server","exact time"))</f>
        <v>0</v>
      </c>
      <c r="DU84" s="555">
        <f>IF(ISTEXT(_xll.PIArcVal(Plan_vs_Actual!DU$77,Plan_vs_Actual!$DM84,0,"pi_server","exact time")),0,_xll.PIArcVal(Plan_vs_Actual!DU$77,Plan_vs_Actual!$DM84,0,"pi_server","exact time"))</f>
        <v>0</v>
      </c>
      <c r="DV84" s="555">
        <f>IF(ISTEXT(_xll.PIArcVal(Plan_vs_Actual!DV$77,Plan_vs_Actual!$DM84,0,"pi_server","exact time")),0,_xll.PIArcVal(Plan_vs_Actual!DV$77,Plan_vs_Actual!$DM84,0,"pi_server","exact time"))</f>
        <v>0</v>
      </c>
      <c r="DW84" s="555">
        <f>IF(ISTEXT(_xll.PIArcVal(Plan_vs_Actual!DW$77,Plan_vs_Actual!$DM84,0,"pi_server","exact time")),0,_xll.PIArcVal(Plan_vs_Actual!DW$77,Plan_vs_Actual!$DM84,0,"pi_server","exact time"))</f>
        <v>0</v>
      </c>
      <c r="DX84" s="555">
        <f>IF(ISTEXT(_xll.PIArcVal(Plan_vs_Actual!DX$77,Plan_vs_Actual!$DM84,0,"pi_server","exact time")),0,_xll.PIArcVal(Plan_vs_Actual!DX$77,Plan_vs_Actual!$DM84,0,"pi_server","exact time"))</f>
        <v>0</v>
      </c>
      <c r="DY84" s="557">
        <f t="shared" si="209"/>
        <v>0</v>
      </c>
      <c r="EA84" s="525">
        <v>41179</v>
      </c>
      <c r="EB84" s="523">
        <v>27</v>
      </c>
      <c r="EC84" s="524">
        <v>1733.8254462084572</v>
      </c>
      <c r="ED84" s="524">
        <v>17.5</v>
      </c>
      <c r="EE84" s="524">
        <v>4</v>
      </c>
      <c r="EF84" s="524">
        <v>629</v>
      </c>
      <c r="EG84" s="524">
        <v>298</v>
      </c>
      <c r="EH84" s="524">
        <v>1.0333764705882353</v>
      </c>
      <c r="EI84" s="524">
        <v>439.185</v>
      </c>
      <c r="EZ84" s="837"/>
      <c r="FA84" s="568">
        <v>42252.255208333328</v>
      </c>
      <c r="FB84" s="569">
        <v>772.22046838928998</v>
      </c>
      <c r="FC84" s="570">
        <v>42252.255208333328</v>
      </c>
      <c r="FD84" s="571" t="str">
        <v>[-11101] All data events are filtered in summary calculation</v>
      </c>
      <c r="FE84" s="570">
        <v>42252.254861111112</v>
      </c>
      <c r="FF84" s="571">
        <v>37255.312049470347</v>
      </c>
      <c r="FG84" s="570">
        <v>42252.254861111112</v>
      </c>
      <c r="FH84" s="571" t="str">
        <v>[-11101] All data events are filtered in summary calculation</v>
      </c>
      <c r="FM84" s="570"/>
      <c r="FN84" s="572"/>
      <c r="GE84" s="400">
        <f t="shared" si="207"/>
        <v>0</v>
      </c>
      <c r="GF84" s="529"/>
      <c r="GG84" s="517"/>
      <c r="GH84" s="529">
        <v>42252.254861111112</v>
      </c>
      <c r="GI84" s="668" t="str">
        <v>[-11101] All data events are filtered in summary calculation</v>
      </c>
      <c r="GJ84" s="669">
        <v>42252.254861111112</v>
      </c>
      <c r="GK84" s="668" t="str">
        <v>[-11101] All data events are filtered in summary calculation</v>
      </c>
      <c r="GL84" s="669">
        <v>42252.254861111112</v>
      </c>
      <c r="GM84" s="668">
        <v>512.326416015625</v>
      </c>
      <c r="GN84" s="400">
        <f t="shared" si="205"/>
        <v>0</v>
      </c>
      <c r="GO84" s="400">
        <f t="shared" si="206"/>
        <v>0</v>
      </c>
    </row>
    <row r="85" spans="2:197" ht="18.95" customHeight="1" x14ac:dyDescent="0.35">
      <c r="B85" s="250"/>
      <c r="C85" s="251"/>
      <c r="DN85" s="550" t="s">
        <v>139</v>
      </c>
      <c r="DO85" s="577" t="s">
        <v>143</v>
      </c>
      <c r="DP85" s="577" t="s">
        <v>147</v>
      </c>
      <c r="DQ85" s="577" t="s">
        <v>151</v>
      </c>
      <c r="DR85" s="577" t="s">
        <v>155</v>
      </c>
      <c r="DS85" s="577" t="s">
        <v>159</v>
      </c>
      <c r="DT85" s="577" t="s">
        <v>163</v>
      </c>
      <c r="DU85" s="577" t="s">
        <v>167</v>
      </c>
      <c r="DV85" s="577" t="s">
        <v>171</v>
      </c>
      <c r="DW85" s="577" t="s">
        <v>175</v>
      </c>
      <c r="DX85" s="577" t="s">
        <v>179</v>
      </c>
      <c r="EA85" s="525">
        <v>41180</v>
      </c>
      <c r="EB85" s="523">
        <v>28</v>
      </c>
      <c r="EC85" s="524">
        <v>2241.8118521794636</v>
      </c>
      <c r="ED85" s="524">
        <v>22.52</v>
      </c>
      <c r="EE85" s="524">
        <v>4</v>
      </c>
      <c r="EF85" s="524">
        <v>621</v>
      </c>
      <c r="EG85" s="524">
        <v>498</v>
      </c>
      <c r="EH85" s="524">
        <v>2.0439952941176469</v>
      </c>
      <c r="EI85" s="524">
        <v>868.69799999999998</v>
      </c>
      <c r="EZ85" s="837"/>
      <c r="FA85" s="568">
        <v>42252.255555555559</v>
      </c>
      <c r="FB85" s="569">
        <v>699.95772587477779</v>
      </c>
      <c r="FC85" s="570">
        <v>42252.255555555559</v>
      </c>
      <c r="FD85" s="571" t="str">
        <v>[-11101] All data events are filtered in summary calculation</v>
      </c>
      <c r="FE85" s="570">
        <v>42252.255208333328</v>
      </c>
      <c r="FF85" s="571">
        <v>37577.961981811124</v>
      </c>
      <c r="FG85" s="570">
        <v>42252.255208333328</v>
      </c>
      <c r="FH85" s="571" t="str">
        <v>[-11101] All data events are filtered in summary calculation</v>
      </c>
      <c r="FM85" s="570"/>
      <c r="FN85" s="572"/>
      <c r="GE85" s="400">
        <f t="shared" si="207"/>
        <v>0</v>
      </c>
      <c r="GF85" s="529"/>
      <c r="GG85" s="517"/>
      <c r="GH85" s="529">
        <v>42252.255208333328</v>
      </c>
      <c r="GI85" s="668" t="str">
        <v>[-11101] All data events are filtered in summary calculation</v>
      </c>
      <c r="GJ85" s="669">
        <v>42252.255208333328</v>
      </c>
      <c r="GK85" s="668" t="str">
        <v>[-11101] All data events are filtered in summary calculation</v>
      </c>
      <c r="GL85" s="669">
        <v>42252.255208333328</v>
      </c>
      <c r="GM85" s="668">
        <v>525.19105898411942</v>
      </c>
      <c r="GN85" s="400">
        <f t="shared" si="205"/>
        <v>0</v>
      </c>
      <c r="GO85" s="400">
        <f t="shared" si="206"/>
        <v>0</v>
      </c>
    </row>
    <row r="86" spans="2:197" ht="18.95" customHeight="1" x14ac:dyDescent="0.35">
      <c r="B86" s="250"/>
      <c r="C86" s="251"/>
      <c r="DJ86" s="400">
        <f t="shared" si="201"/>
        <v>1</v>
      </c>
      <c r="DK86" s="400">
        <f>IF(DO86=0,0,1)</f>
        <v>1</v>
      </c>
      <c r="DL86" s="400">
        <f t="shared" si="203"/>
        <v>1</v>
      </c>
      <c r="DM86" s="529">
        <f t="array" ref="DM86:DN86">_xll.PICompDat(Plan_vs_Actual!$DN$85,Plan_vs_Actual!$FB$61,Plan_vs_Actual!$FB$62,9,"pi_server","inside")</f>
        <v>42252.522916666669</v>
      </c>
      <c r="DN86" s="554">
        <v>174</v>
      </c>
      <c r="DO86" s="555">
        <f>IF(ISTEXT(_xll.PIArcVal(Plan_vs_Actual!DO$85,Plan_vs_Actual!$DM86,0,"pi_server","exact time")),0,_xll.PIArcVal(Plan_vs_Actual!DO$85,Plan_vs_Actual!$DM86,0,"pi_server","exact time"))</f>
        <v>199</v>
      </c>
      <c r="DP86" s="555">
        <f>IF(ISTEXT(_xll.PIArcVal(Plan_vs_Actual!DP$85,Plan_vs_Actual!$DM86,0,"pi_server","exact time")),0,_xll.PIArcVal(Plan_vs_Actual!DP$85,Plan_vs_Actual!$DM86,0,"pi_server","exact time"))</f>
        <v>30</v>
      </c>
      <c r="DQ86" s="555">
        <f>IF(ISTEXT(_xll.PIArcVal(Plan_vs_Actual!DQ$85,Plan_vs_Actual!$DM86,0,"pi_server","exact time")),0,_xll.PIArcVal(Plan_vs_Actual!DQ$85,Plan_vs_Actual!$DM86,0,"pi_server","exact time"))</f>
        <v>0</v>
      </c>
      <c r="DR86" s="555">
        <f>IF(ISTEXT(_xll.PIArcVal(Plan_vs_Actual!DR$85,Plan_vs_Actual!$DM86,0,"pi_server","exact time")),0,_xll.PIArcVal(Plan_vs_Actual!DR$85,Plan_vs_Actual!$DM86,0,"pi_server","exact time"))</f>
        <v>60</v>
      </c>
      <c r="DS86" s="555">
        <f>IF(ISTEXT(_xll.PIArcVal(Plan_vs_Actual!DS$85,Plan_vs_Actual!$DM86,0,"pi_server","exact time")),0,_xll.PIArcVal(Plan_vs_Actual!DS$85,Plan_vs_Actual!$DM86,0,"pi_server","exact time"))</f>
        <v>15</v>
      </c>
      <c r="DT86" s="555">
        <f>IF(ISTEXT(_xll.PIArcVal(Plan_vs_Actual!DT$85,Plan_vs_Actual!$DM86,0,"pi_server","exact time")),0,_xll.PIArcVal(Plan_vs_Actual!DT$85,Plan_vs_Actual!$DM86,0,"pi_server","exact time"))</f>
        <v>3.0999999046325684</v>
      </c>
      <c r="DU86" s="555">
        <f>IF(ISTEXT(_xll.PIArcVal(Plan_vs_Actual!DU$85,Plan_vs_Actual!$DM86,0,"pi_server","exact time")),0,_xll.PIArcVal(Plan_vs_Actual!DU$85,Plan_vs_Actual!$DM86,0,"pi_server","exact time"))</f>
        <v>82.099998474121094</v>
      </c>
      <c r="DV86" s="555">
        <f>IF(ISTEXT(_xll.PIArcVal(Plan_vs_Actual!DV$85,Plan_vs_Actual!$DM86,0,"pi_server","exact time")),0,_xll.PIArcVal(Plan_vs_Actual!DV$85,Plan_vs_Actual!$DM86,0,"pi_server","exact time"))</f>
        <v>0</v>
      </c>
      <c r="DW86" s="555">
        <f>IF(ISTEXT(_xll.PIArcVal(Plan_vs_Actual!DW$85,Plan_vs_Actual!$DM86,0,"pi_server","exact time")),0,_xll.PIArcVal(Plan_vs_Actual!DW$85,Plan_vs_Actual!$DM86,0,"pi_server","exact time"))</f>
        <v>0</v>
      </c>
      <c r="DX86" s="555">
        <f>IF(ISTEXT(_xll.PIArcVal(Plan_vs_Actual!DX$85,Plan_vs_Actual!$DM86,0,"pi_server","exact time")),0,_xll.PIArcVal(Plan_vs_Actual!DX$85,Plan_vs_Actual!$DM86,0,"pi_server","exact time"))</f>
        <v>0</v>
      </c>
      <c r="DY86" s="557">
        <f>SUM(DP86:DX86)</f>
        <v>190.19999837875366</v>
      </c>
      <c r="EA86" s="525">
        <v>41181</v>
      </c>
      <c r="EB86" s="523">
        <v>29</v>
      </c>
      <c r="EC86" s="524">
        <v>2310.580186779503</v>
      </c>
      <c r="ED86" s="524">
        <v>23.48</v>
      </c>
      <c r="EE86" s="524">
        <v>4</v>
      </c>
      <c r="EF86" s="524">
        <v>614</v>
      </c>
      <c r="EG86" s="524">
        <v>513.9</v>
      </c>
      <c r="EH86" s="524">
        <v>1.0202752941176472</v>
      </c>
      <c r="EI86" s="524">
        <v>433.61700000000002</v>
      </c>
      <c r="EZ86" s="837"/>
      <c r="FA86" s="568">
        <v>42252.255902777775</v>
      </c>
      <c r="FB86" s="569">
        <v>956.98545805975448</v>
      </c>
      <c r="FC86" s="570">
        <v>42252.255902777775</v>
      </c>
      <c r="FD86" s="571" t="str">
        <v>[-11101] All data events are filtered in summary calculation</v>
      </c>
      <c r="FE86" s="570">
        <v>42252.255555555559</v>
      </c>
      <c r="FF86" s="571">
        <v>38143.556010168788</v>
      </c>
      <c r="FG86" s="570">
        <v>42252.255555555559</v>
      </c>
      <c r="FH86" s="571" t="str">
        <v>[-11101] All data events are filtered in summary calculation</v>
      </c>
      <c r="FM86" s="570"/>
      <c r="FN86" s="572"/>
      <c r="GE86" s="400">
        <f t="shared" si="207"/>
        <v>0</v>
      </c>
      <c r="GF86" s="529"/>
      <c r="GG86" s="517"/>
      <c r="GH86" s="529">
        <v>42252.255555555559</v>
      </c>
      <c r="GI86" s="668" t="str">
        <v>[-11101] All data events are filtered in summary calculation</v>
      </c>
      <c r="GJ86" s="669">
        <v>42252.255555555559</v>
      </c>
      <c r="GK86" s="668" t="str">
        <v>[-11101] All data events are filtered in summary calculation</v>
      </c>
      <c r="GL86" s="669">
        <v>42252.255555555559</v>
      </c>
      <c r="GM86" s="668">
        <v>540.05446935221551</v>
      </c>
      <c r="GN86" s="400">
        <f t="shared" si="205"/>
        <v>0</v>
      </c>
      <c r="GO86" s="400">
        <f t="shared" si="206"/>
        <v>0</v>
      </c>
    </row>
    <row r="87" spans="2:197" ht="18.95" customHeight="1" thickBot="1" x14ac:dyDescent="0.4">
      <c r="B87" s="250"/>
      <c r="C87" s="251"/>
      <c r="DJ87" s="400">
        <f t="shared" si="201"/>
        <v>0</v>
      </c>
      <c r="DK87" s="400">
        <f t="shared" ref="DK87:DK92" si="211">IF(DO87=0,0,1)</f>
        <v>0</v>
      </c>
      <c r="DL87" s="400">
        <f t="shared" si="203"/>
        <v>0</v>
      </c>
      <c r="DM87" s="529"/>
      <c r="DN87" s="565"/>
      <c r="DO87" s="555">
        <f>IF(ISTEXT(_xll.PIArcVal(Plan_vs_Actual!DO$85,Plan_vs_Actual!$DM87,0,"pi_server","exact time")),0,_xll.PIArcVal(Plan_vs_Actual!DO$85,Plan_vs_Actual!$DM87,0,"pi_server","exact time"))</f>
        <v>0</v>
      </c>
      <c r="DP87" s="555">
        <f>IF(ISTEXT(_xll.PIArcVal(Plan_vs_Actual!DP$85,Plan_vs_Actual!$DM87,0,"pi_server","exact time")),0,_xll.PIArcVal(Plan_vs_Actual!DP$85,Plan_vs_Actual!$DM87,0,"pi_server","exact time"))</f>
        <v>0</v>
      </c>
      <c r="DQ87" s="555">
        <f>IF(ISTEXT(_xll.PIArcVal(Plan_vs_Actual!DQ$85,Plan_vs_Actual!$DM87,0,"pi_server","exact time")),0,_xll.PIArcVal(Plan_vs_Actual!DQ$85,Plan_vs_Actual!$DM87,0,"pi_server","exact time"))</f>
        <v>0</v>
      </c>
      <c r="DR87" s="555">
        <f>IF(ISTEXT(_xll.PIArcVal(Plan_vs_Actual!DR$85,Plan_vs_Actual!$DM87,0,"pi_server","exact time")),0,_xll.PIArcVal(Plan_vs_Actual!DR$85,Plan_vs_Actual!$DM87,0,"pi_server","exact time"))</f>
        <v>0</v>
      </c>
      <c r="DS87" s="555">
        <f>IF(ISTEXT(_xll.PIArcVal(Plan_vs_Actual!DS$85,Plan_vs_Actual!$DM87,0,"pi_server","exact time")),0,_xll.PIArcVal(Plan_vs_Actual!DS$85,Plan_vs_Actual!$DM87,0,"pi_server","exact time"))</f>
        <v>0</v>
      </c>
      <c r="DT87" s="555">
        <f>IF(ISTEXT(_xll.PIArcVal(Plan_vs_Actual!DT$85,Plan_vs_Actual!$DM87,0,"pi_server","exact time")),0,_xll.PIArcVal(Plan_vs_Actual!DT$85,Plan_vs_Actual!$DM87,0,"pi_server","exact time"))</f>
        <v>0</v>
      </c>
      <c r="DU87" s="555">
        <f>IF(ISTEXT(_xll.PIArcVal(Plan_vs_Actual!DU$85,Plan_vs_Actual!$DM87,0,"pi_server","exact time")),0,_xll.PIArcVal(Plan_vs_Actual!DU$85,Plan_vs_Actual!$DM87,0,"pi_server","exact time"))</f>
        <v>0</v>
      </c>
      <c r="DV87" s="555">
        <f>IF(ISTEXT(_xll.PIArcVal(Plan_vs_Actual!DV$85,Plan_vs_Actual!$DM87,0,"pi_server","exact time")),0,_xll.PIArcVal(Plan_vs_Actual!DV$85,Plan_vs_Actual!$DM87,0,"pi_server","exact time"))</f>
        <v>0</v>
      </c>
      <c r="DW87" s="555">
        <f>IF(ISTEXT(_xll.PIArcVal(Plan_vs_Actual!DW$85,Plan_vs_Actual!$DM87,0,"pi_server","exact time")),0,_xll.PIArcVal(Plan_vs_Actual!DW$85,Plan_vs_Actual!$DM87,0,"pi_server","exact time"))</f>
        <v>0</v>
      </c>
      <c r="DX87" s="555">
        <f>IF(ISTEXT(_xll.PIArcVal(Plan_vs_Actual!DX$85,Plan_vs_Actual!$DM87,0,"pi_server","exact time")),0,_xll.PIArcVal(Plan_vs_Actual!DX$85,Plan_vs_Actual!$DM87,0,"pi_server","exact time"))</f>
        <v>0</v>
      </c>
      <c r="DY87" s="557">
        <f t="shared" ref="DY87:DY92" si="212">SUM(DP87:DX87)</f>
        <v>0</v>
      </c>
      <c r="EA87" s="580">
        <v>41182</v>
      </c>
      <c r="EB87" s="523">
        <v>30</v>
      </c>
      <c r="EC87" s="581">
        <v>2332.4934991104687</v>
      </c>
      <c r="ED87" s="581">
        <v>23.61</v>
      </c>
      <c r="EE87" s="581">
        <v>4</v>
      </c>
      <c r="EF87" s="581">
        <v>578</v>
      </c>
      <c r="EG87" s="581">
        <v>455</v>
      </c>
      <c r="EH87" s="524">
        <v>1.052470588235294</v>
      </c>
      <c r="EI87" s="581">
        <v>447.3</v>
      </c>
      <c r="EZ87" s="837"/>
      <c r="FA87" s="568">
        <v>42252.256249999999</v>
      </c>
      <c r="FB87" s="569">
        <v>748.29508728563189</v>
      </c>
      <c r="FC87" s="570">
        <v>42252.256249999999</v>
      </c>
      <c r="FD87" s="571" t="str">
        <v>[-11101] All data events are filtered in summary calculation</v>
      </c>
      <c r="FE87" s="570">
        <v>42252.255902777775</v>
      </c>
      <c r="FF87" s="571">
        <v>38153.692133118711</v>
      </c>
      <c r="FG87" s="570">
        <v>42252.255902777775</v>
      </c>
      <c r="FH87" s="571" t="str">
        <v>[-11101] All data events are filtered in summary calculation</v>
      </c>
      <c r="FM87" s="570"/>
      <c r="FN87" s="572"/>
      <c r="GE87" s="400">
        <f t="shared" si="207"/>
        <v>0</v>
      </c>
      <c r="GF87" s="529"/>
      <c r="GG87" s="517"/>
      <c r="GH87" s="529">
        <v>42252.255902777775</v>
      </c>
      <c r="GI87" s="668" t="str">
        <v>[-11101] All data events are filtered in summary calculation</v>
      </c>
      <c r="GJ87" s="669">
        <v>42252.255902777775</v>
      </c>
      <c r="GK87" s="668" t="str">
        <v>[-11101] All data events are filtered in summary calculation</v>
      </c>
      <c r="GL87" s="669">
        <v>42252.255902777775</v>
      </c>
      <c r="GM87" s="668">
        <v>545.138916015625</v>
      </c>
      <c r="GN87" s="400">
        <f t="shared" si="205"/>
        <v>0</v>
      </c>
      <c r="GO87" s="400">
        <f t="shared" si="206"/>
        <v>0</v>
      </c>
    </row>
    <row r="88" spans="2:197" ht="18.95" customHeight="1" x14ac:dyDescent="0.35">
      <c r="B88" s="250"/>
      <c r="C88" s="251"/>
      <c r="DJ88" s="400">
        <f t="shared" si="201"/>
        <v>0</v>
      </c>
      <c r="DK88" s="400">
        <f t="shared" si="211"/>
        <v>0</v>
      </c>
      <c r="DL88" s="400">
        <f t="shared" si="203"/>
        <v>0</v>
      </c>
      <c r="DM88" s="529"/>
      <c r="DN88" s="565"/>
      <c r="DO88" s="555">
        <f>IF(ISTEXT(_xll.PIArcVal(Plan_vs_Actual!DO$85,Plan_vs_Actual!$DM88,0,"pi_server","exact time")),0,_xll.PIArcVal(Plan_vs_Actual!DO$85,Plan_vs_Actual!$DM88,0,"pi_server","exact time"))</f>
        <v>0</v>
      </c>
      <c r="DP88" s="555">
        <f>IF(ISTEXT(_xll.PIArcVal(Plan_vs_Actual!DP$85,Plan_vs_Actual!$DM88,0,"pi_server","exact time")),0,_xll.PIArcVal(Plan_vs_Actual!DP$85,Plan_vs_Actual!$DM88,0,"pi_server","exact time"))</f>
        <v>0</v>
      </c>
      <c r="DQ88" s="555">
        <f>IF(ISTEXT(_xll.PIArcVal(Plan_vs_Actual!DQ$85,Plan_vs_Actual!$DM88,0,"pi_server","exact time")),0,_xll.PIArcVal(Plan_vs_Actual!DQ$85,Plan_vs_Actual!$DM88,0,"pi_server","exact time"))</f>
        <v>0</v>
      </c>
      <c r="DR88" s="555">
        <f>IF(ISTEXT(_xll.PIArcVal(Plan_vs_Actual!DR$85,Plan_vs_Actual!$DM88,0,"pi_server","exact time")),0,_xll.PIArcVal(Plan_vs_Actual!DR$85,Plan_vs_Actual!$DM88,0,"pi_server","exact time"))</f>
        <v>0</v>
      </c>
      <c r="DS88" s="555">
        <f>IF(ISTEXT(_xll.PIArcVal(Plan_vs_Actual!DS$85,Plan_vs_Actual!$DM88,0,"pi_server","exact time")),0,_xll.PIArcVal(Plan_vs_Actual!DS$85,Plan_vs_Actual!$DM88,0,"pi_server","exact time"))</f>
        <v>0</v>
      </c>
      <c r="DT88" s="555">
        <f>IF(ISTEXT(_xll.PIArcVal(Plan_vs_Actual!DT$85,Plan_vs_Actual!$DM88,0,"pi_server","exact time")),0,_xll.PIArcVal(Plan_vs_Actual!DT$85,Plan_vs_Actual!$DM88,0,"pi_server","exact time"))</f>
        <v>0</v>
      </c>
      <c r="DU88" s="555">
        <f>IF(ISTEXT(_xll.PIArcVal(Plan_vs_Actual!DU$85,Plan_vs_Actual!$DM88,0,"pi_server","exact time")),0,_xll.PIArcVal(Plan_vs_Actual!DU$85,Plan_vs_Actual!$DM88,0,"pi_server","exact time"))</f>
        <v>0</v>
      </c>
      <c r="DV88" s="555">
        <f>IF(ISTEXT(_xll.PIArcVal(Plan_vs_Actual!DV$85,Plan_vs_Actual!$DM88,0,"pi_server","exact time")),0,_xll.PIArcVal(Plan_vs_Actual!DV$85,Plan_vs_Actual!$DM88,0,"pi_server","exact time"))</f>
        <v>0</v>
      </c>
      <c r="DW88" s="555">
        <f>IF(ISTEXT(_xll.PIArcVal(Plan_vs_Actual!DW$85,Plan_vs_Actual!$DM88,0,"pi_server","exact time")),0,_xll.PIArcVal(Plan_vs_Actual!DW$85,Plan_vs_Actual!$DM88,0,"pi_server","exact time"))</f>
        <v>0</v>
      </c>
      <c r="DX88" s="555">
        <f>IF(ISTEXT(_xll.PIArcVal(Plan_vs_Actual!DX$85,Plan_vs_Actual!$DM88,0,"pi_server","exact time")),0,_xll.PIArcVal(Plan_vs_Actual!DX$85,Plan_vs_Actual!$DM88,0,"pi_server","exact time"))</f>
        <v>0</v>
      </c>
      <c r="DY88" s="557">
        <f t="shared" si="212"/>
        <v>0</v>
      </c>
      <c r="EA88" s="522">
        <v>41183</v>
      </c>
      <c r="EB88" s="523">
        <v>31</v>
      </c>
      <c r="EC88" s="582">
        <v>2441.1037534040001</v>
      </c>
      <c r="ED88" s="582">
        <v>24</v>
      </c>
      <c r="EE88" s="582">
        <v>5</v>
      </c>
      <c r="EF88" s="582">
        <v>655</v>
      </c>
      <c r="EG88" s="582">
        <v>468</v>
      </c>
      <c r="EH88" s="524">
        <v>2.0813200000000003</v>
      </c>
      <c r="EI88" s="582">
        <v>884.56100000000004</v>
      </c>
      <c r="EV88" s="449" t="s">
        <v>128</v>
      </c>
      <c r="EW88" s="517"/>
      <c r="EX88" s="517"/>
      <c r="EZ88" s="837"/>
      <c r="FA88" s="568">
        <v>42252.256597222222</v>
      </c>
      <c r="FB88" s="569">
        <v>700.83699188336368</v>
      </c>
      <c r="FC88" s="570">
        <v>42252.256597222222</v>
      </c>
      <c r="FD88" s="571" t="str">
        <v>[-11101] All data events are filtered in summary calculation</v>
      </c>
      <c r="FE88" s="570">
        <v>42252.256249999999</v>
      </c>
      <c r="FF88" s="571">
        <v>37547.65743398865</v>
      </c>
      <c r="FG88" s="570">
        <v>42252.256249999999</v>
      </c>
      <c r="FH88" s="571" t="str">
        <v>[-11101] All data events are filtered in summary calculation</v>
      </c>
      <c r="FM88" s="570"/>
      <c r="FN88" s="572"/>
      <c r="GE88" s="400">
        <f t="shared" si="207"/>
        <v>0</v>
      </c>
      <c r="GF88" s="529"/>
      <c r="GG88" s="517"/>
      <c r="GH88" s="529">
        <v>42252.256249999999</v>
      </c>
      <c r="GI88" s="668" t="str">
        <v>[-11101] All data events are filtered in summary calculation</v>
      </c>
      <c r="GJ88" s="669">
        <v>42252.256249999999</v>
      </c>
      <c r="GK88" s="668" t="str">
        <v>[-11101] All data events are filtered in summary calculation</v>
      </c>
      <c r="GL88" s="669">
        <v>42252.256249999999</v>
      </c>
      <c r="GM88" s="668">
        <v>478.80709273396059</v>
      </c>
      <c r="GN88" s="400">
        <f t="shared" si="205"/>
        <v>0</v>
      </c>
      <c r="GO88" s="400">
        <f t="shared" si="206"/>
        <v>0</v>
      </c>
    </row>
    <row r="89" spans="2:197" ht="18.95" customHeight="1" x14ac:dyDescent="0.35">
      <c r="B89" s="250"/>
      <c r="C89" s="251"/>
      <c r="DJ89" s="400">
        <f t="shared" si="201"/>
        <v>0</v>
      </c>
      <c r="DK89" s="400">
        <f t="shared" si="211"/>
        <v>0</v>
      </c>
      <c r="DL89" s="400">
        <f t="shared" si="203"/>
        <v>0</v>
      </c>
      <c r="DN89" s="573"/>
      <c r="DO89" s="555">
        <f>IF(ISTEXT(_xll.PIArcVal(Plan_vs_Actual!DO$85,Plan_vs_Actual!$DM89,0,"pi_server","exact time")),0,_xll.PIArcVal(Plan_vs_Actual!DO$85,Plan_vs_Actual!$DM89,0,"pi_server","exact time"))</f>
        <v>0</v>
      </c>
      <c r="DP89" s="555">
        <f>IF(ISTEXT(_xll.PIArcVal(Plan_vs_Actual!DP$85,Plan_vs_Actual!$DM89,0,"pi_server","exact time")),0,_xll.PIArcVal(Plan_vs_Actual!DP$85,Plan_vs_Actual!$DM89,0,"pi_server","exact time"))</f>
        <v>0</v>
      </c>
      <c r="DQ89" s="555">
        <f>IF(ISTEXT(_xll.PIArcVal(Plan_vs_Actual!DQ$85,Plan_vs_Actual!$DM89,0,"pi_server","exact time")),0,_xll.PIArcVal(Plan_vs_Actual!DQ$85,Plan_vs_Actual!$DM89,0,"pi_server","exact time"))</f>
        <v>0</v>
      </c>
      <c r="DR89" s="555">
        <f>IF(ISTEXT(_xll.PIArcVal(Plan_vs_Actual!DR$85,Plan_vs_Actual!$DM89,0,"pi_server","exact time")),0,_xll.PIArcVal(Plan_vs_Actual!DR$85,Plan_vs_Actual!$DM89,0,"pi_server","exact time"))</f>
        <v>0</v>
      </c>
      <c r="DS89" s="555">
        <f>IF(ISTEXT(_xll.PIArcVal(Plan_vs_Actual!DS$85,Plan_vs_Actual!$DM89,0,"pi_server","exact time")),0,_xll.PIArcVal(Plan_vs_Actual!DS$85,Plan_vs_Actual!$DM89,0,"pi_server","exact time"))</f>
        <v>0</v>
      </c>
      <c r="DT89" s="555">
        <f>IF(ISTEXT(_xll.PIArcVal(Plan_vs_Actual!DT$85,Plan_vs_Actual!$DM89,0,"pi_server","exact time")),0,_xll.PIArcVal(Plan_vs_Actual!DT$85,Plan_vs_Actual!$DM89,0,"pi_server","exact time"))</f>
        <v>0</v>
      </c>
      <c r="DU89" s="555">
        <f>IF(ISTEXT(_xll.PIArcVal(Plan_vs_Actual!DU$85,Plan_vs_Actual!$DM89,0,"pi_server","exact time")),0,_xll.PIArcVal(Plan_vs_Actual!DU$85,Plan_vs_Actual!$DM89,0,"pi_server","exact time"))</f>
        <v>0</v>
      </c>
      <c r="DV89" s="555">
        <f>IF(ISTEXT(_xll.PIArcVal(Plan_vs_Actual!DV$85,Plan_vs_Actual!$DM89,0,"pi_server","exact time")),0,_xll.PIArcVal(Plan_vs_Actual!DV$85,Plan_vs_Actual!$DM89,0,"pi_server","exact time"))</f>
        <v>0</v>
      </c>
      <c r="DW89" s="555">
        <f>IF(ISTEXT(_xll.PIArcVal(Plan_vs_Actual!DW$85,Plan_vs_Actual!$DM89,0,"pi_server","exact time")),0,_xll.PIArcVal(Plan_vs_Actual!DW$85,Plan_vs_Actual!$DM89,0,"pi_server","exact time"))</f>
        <v>0</v>
      </c>
      <c r="DX89" s="555">
        <f>IF(ISTEXT(_xll.PIArcVal(Plan_vs_Actual!DX$85,Plan_vs_Actual!$DM89,0,"pi_server","exact time")),0,_xll.PIArcVal(Plan_vs_Actual!DX$85,Plan_vs_Actual!$DM89,0,"pi_server","exact time"))</f>
        <v>0</v>
      </c>
      <c r="DY89" s="557">
        <f t="shared" si="212"/>
        <v>0</v>
      </c>
      <c r="EA89" s="525">
        <v>41184</v>
      </c>
      <c r="EB89" s="523">
        <v>32</v>
      </c>
      <c r="EC89" s="524">
        <v>2423.8204339739596</v>
      </c>
      <c r="ED89" s="524">
        <v>24</v>
      </c>
      <c r="EE89" s="524">
        <v>4</v>
      </c>
      <c r="EF89" s="524">
        <v>613</v>
      </c>
      <c r="EG89" s="524">
        <v>495.6</v>
      </c>
      <c r="EH89" s="524">
        <v>1.0203247058823528</v>
      </c>
      <c r="EI89" s="524">
        <v>433.63799999999998</v>
      </c>
      <c r="EZ89" s="837"/>
      <c r="FA89" s="568">
        <v>42252.256944444445</v>
      </c>
      <c r="FB89" s="569">
        <v>886.00820962691955</v>
      </c>
      <c r="FC89" s="570">
        <v>42252.256944444445</v>
      </c>
      <c r="FD89" s="571" t="str">
        <v>[-11101] All data events are filtered in summary calculation</v>
      </c>
      <c r="FE89" s="570">
        <v>42252.256597222222</v>
      </c>
      <c r="FF89" s="571">
        <v>37310.721861569087</v>
      </c>
      <c r="FG89" s="570">
        <v>42252.256597222222</v>
      </c>
      <c r="FH89" s="571" t="str">
        <v>[-11101] All data events are filtered in summary calculation</v>
      </c>
      <c r="FM89" s="570"/>
      <c r="FN89" s="572"/>
      <c r="GE89" s="400">
        <f t="shared" si="207"/>
        <v>0</v>
      </c>
      <c r="GF89" s="529"/>
      <c r="GG89" s="517"/>
      <c r="GH89" s="529">
        <v>42252.256597222222</v>
      </c>
      <c r="GI89" s="668" t="str">
        <v>[-11101] All data events are filtered in summary calculation</v>
      </c>
      <c r="GJ89" s="669">
        <v>42252.256597222222</v>
      </c>
      <c r="GK89" s="668" t="str">
        <v>[-11101] All data events are filtered in summary calculation</v>
      </c>
      <c r="GL89" s="669">
        <v>42252.256597222222</v>
      </c>
      <c r="GM89" s="668">
        <v>465.54702043440193</v>
      </c>
      <c r="GN89" s="400">
        <f t="shared" si="205"/>
        <v>0</v>
      </c>
      <c r="GO89" s="400">
        <f t="shared" si="206"/>
        <v>0</v>
      </c>
    </row>
    <row r="90" spans="2:197" ht="18.95" customHeight="1" x14ac:dyDescent="0.35">
      <c r="B90" s="250"/>
      <c r="C90" s="251"/>
      <c r="DJ90" s="400">
        <f t="shared" si="201"/>
        <v>0</v>
      </c>
      <c r="DK90" s="400">
        <f t="shared" si="211"/>
        <v>0</v>
      </c>
      <c r="DL90" s="400">
        <f t="shared" si="203"/>
        <v>0</v>
      </c>
      <c r="DN90" s="573"/>
      <c r="DO90" s="555">
        <f>IF(ISTEXT(_xll.PIArcVal(Plan_vs_Actual!DO$85,Plan_vs_Actual!$DM90,0,"pi_server","exact time")),0,_xll.PIArcVal(Plan_vs_Actual!DO$85,Plan_vs_Actual!$DM90,0,"pi_server","exact time"))</f>
        <v>0</v>
      </c>
      <c r="DP90" s="555">
        <f>IF(ISTEXT(_xll.PIArcVal(Plan_vs_Actual!DP$85,Plan_vs_Actual!$DM90,0,"pi_server","exact time")),0,_xll.PIArcVal(Plan_vs_Actual!DP$85,Plan_vs_Actual!$DM90,0,"pi_server","exact time"))</f>
        <v>0</v>
      </c>
      <c r="DQ90" s="555">
        <f>IF(ISTEXT(_xll.PIArcVal(Plan_vs_Actual!DQ$85,Plan_vs_Actual!$DM90,0,"pi_server","exact time")),0,_xll.PIArcVal(Plan_vs_Actual!DQ$85,Plan_vs_Actual!$DM90,0,"pi_server","exact time"))</f>
        <v>0</v>
      </c>
      <c r="DR90" s="555">
        <f>IF(ISTEXT(_xll.PIArcVal(Plan_vs_Actual!DR$85,Plan_vs_Actual!$DM90,0,"pi_server","exact time")),0,_xll.PIArcVal(Plan_vs_Actual!DR$85,Plan_vs_Actual!$DM90,0,"pi_server","exact time"))</f>
        <v>0</v>
      </c>
      <c r="DS90" s="555">
        <f>IF(ISTEXT(_xll.PIArcVal(Plan_vs_Actual!DS$85,Plan_vs_Actual!$DM90,0,"pi_server","exact time")),0,_xll.PIArcVal(Plan_vs_Actual!DS$85,Plan_vs_Actual!$DM90,0,"pi_server","exact time"))</f>
        <v>0</v>
      </c>
      <c r="DT90" s="555">
        <f>IF(ISTEXT(_xll.PIArcVal(Plan_vs_Actual!DT$85,Plan_vs_Actual!$DM90,0,"pi_server","exact time")),0,_xll.PIArcVal(Plan_vs_Actual!DT$85,Plan_vs_Actual!$DM90,0,"pi_server","exact time"))</f>
        <v>0</v>
      </c>
      <c r="DU90" s="555">
        <f>IF(ISTEXT(_xll.PIArcVal(Plan_vs_Actual!DU$85,Plan_vs_Actual!$DM90,0,"pi_server","exact time")),0,_xll.PIArcVal(Plan_vs_Actual!DU$85,Plan_vs_Actual!$DM90,0,"pi_server","exact time"))</f>
        <v>0</v>
      </c>
      <c r="DV90" s="555">
        <f>IF(ISTEXT(_xll.PIArcVal(Plan_vs_Actual!DV$85,Plan_vs_Actual!$DM90,0,"pi_server","exact time")),0,_xll.PIArcVal(Plan_vs_Actual!DV$85,Plan_vs_Actual!$DM90,0,"pi_server","exact time"))</f>
        <v>0</v>
      </c>
      <c r="DW90" s="555">
        <f>IF(ISTEXT(_xll.PIArcVal(Plan_vs_Actual!DW$85,Plan_vs_Actual!$DM90,0,"pi_server","exact time")),0,_xll.PIArcVal(Plan_vs_Actual!DW$85,Plan_vs_Actual!$DM90,0,"pi_server","exact time"))</f>
        <v>0</v>
      </c>
      <c r="DX90" s="555">
        <f>IF(ISTEXT(_xll.PIArcVal(Plan_vs_Actual!DX$85,Plan_vs_Actual!$DM90,0,"pi_server","exact time")),0,_xll.PIArcVal(Plan_vs_Actual!DX$85,Plan_vs_Actual!$DM90,0,"pi_server","exact time"))</f>
        <v>0</v>
      </c>
      <c r="DY90" s="557">
        <f t="shared" si="212"/>
        <v>0</v>
      </c>
      <c r="EA90" s="525">
        <v>41185</v>
      </c>
      <c r="EB90" s="523">
        <v>33</v>
      </c>
      <c r="EC90" s="524">
        <v>2398.2200130004053</v>
      </c>
      <c r="ED90" s="524">
        <v>24</v>
      </c>
      <c r="EE90" s="524">
        <v>5</v>
      </c>
      <c r="EF90" s="524">
        <v>655</v>
      </c>
      <c r="EG90" s="524">
        <v>485</v>
      </c>
      <c r="EH90" s="524">
        <v>1.9549599999999998</v>
      </c>
      <c r="EI90" s="524">
        <v>830.85799999999995</v>
      </c>
      <c r="EZ90" s="837"/>
      <c r="FA90" s="568">
        <v>42252.257291666669</v>
      </c>
      <c r="FB90" s="569">
        <v>20279.647075234712</v>
      </c>
      <c r="FC90" s="570">
        <v>42252.257291666669</v>
      </c>
      <c r="FD90" s="571" t="str">
        <v>[-11101] All data events are filtered in summary calculation</v>
      </c>
      <c r="FE90" s="570">
        <v>42252.256944444445</v>
      </c>
      <c r="FF90" s="571">
        <v>37461.558788913491</v>
      </c>
      <c r="FG90" s="570">
        <v>42252.256944444445</v>
      </c>
      <c r="FH90" s="571" t="str">
        <v>[-11101] All data events are filtered in summary calculation</v>
      </c>
      <c r="FM90" s="570"/>
      <c r="FN90" s="572"/>
      <c r="GE90" s="400">
        <f t="shared" si="207"/>
        <v>0</v>
      </c>
      <c r="GF90" s="529"/>
      <c r="GG90" s="517"/>
      <c r="GH90" s="529">
        <v>42252.256944444445</v>
      </c>
      <c r="GI90" s="668" t="str">
        <v>[-11101] All data events are filtered in summary calculation</v>
      </c>
      <c r="GJ90" s="669">
        <v>42252.256944444445</v>
      </c>
      <c r="GK90" s="668" t="str">
        <v>[-11101] All data events are filtered in summary calculation</v>
      </c>
      <c r="GL90" s="669">
        <v>42252.256944444445</v>
      </c>
      <c r="GM90" s="668">
        <v>453.47222900390625</v>
      </c>
      <c r="GN90" s="400">
        <f t="shared" si="205"/>
        <v>0</v>
      </c>
      <c r="GO90" s="400">
        <f t="shared" si="206"/>
        <v>0</v>
      </c>
    </row>
    <row r="91" spans="2:197" ht="18.95" customHeight="1" x14ac:dyDescent="0.35">
      <c r="B91" s="250"/>
      <c r="C91" s="251"/>
      <c r="DJ91" s="400">
        <f t="shared" si="201"/>
        <v>0</v>
      </c>
      <c r="DK91" s="400">
        <f t="shared" si="211"/>
        <v>0</v>
      </c>
      <c r="DL91" s="400">
        <f t="shared" si="203"/>
        <v>0</v>
      </c>
      <c r="DN91" s="573"/>
      <c r="DO91" s="555">
        <f>IF(ISTEXT(_xll.PIArcVal(Plan_vs_Actual!DO$85,Plan_vs_Actual!$DM91,0,"pi_server","exact time")),0,_xll.PIArcVal(Plan_vs_Actual!DO$85,Plan_vs_Actual!$DM91,0,"pi_server","exact time"))</f>
        <v>0</v>
      </c>
      <c r="DP91" s="555">
        <f>IF(ISTEXT(_xll.PIArcVal(Plan_vs_Actual!DP$85,Plan_vs_Actual!$DM91,0,"pi_server","exact time")),0,_xll.PIArcVal(Plan_vs_Actual!DP$85,Plan_vs_Actual!$DM91,0,"pi_server","exact time"))</f>
        <v>0</v>
      </c>
      <c r="DQ91" s="555">
        <f>IF(ISTEXT(_xll.PIArcVal(Plan_vs_Actual!DQ$85,Plan_vs_Actual!$DM91,0,"pi_server","exact time")),0,_xll.PIArcVal(Plan_vs_Actual!DQ$85,Plan_vs_Actual!$DM91,0,"pi_server","exact time"))</f>
        <v>0</v>
      </c>
      <c r="DR91" s="555">
        <f>IF(ISTEXT(_xll.PIArcVal(Plan_vs_Actual!DR$85,Plan_vs_Actual!$DM91,0,"pi_server","exact time")),0,_xll.PIArcVal(Plan_vs_Actual!DR$85,Plan_vs_Actual!$DM91,0,"pi_server","exact time"))</f>
        <v>0</v>
      </c>
      <c r="DS91" s="555">
        <f>IF(ISTEXT(_xll.PIArcVal(Plan_vs_Actual!DS$85,Plan_vs_Actual!$DM91,0,"pi_server","exact time")),0,_xll.PIArcVal(Plan_vs_Actual!DS$85,Plan_vs_Actual!$DM91,0,"pi_server","exact time"))</f>
        <v>0</v>
      </c>
      <c r="DT91" s="555">
        <f>IF(ISTEXT(_xll.PIArcVal(Plan_vs_Actual!DT$85,Plan_vs_Actual!$DM91,0,"pi_server","exact time")),0,_xll.PIArcVal(Plan_vs_Actual!DT$85,Plan_vs_Actual!$DM91,0,"pi_server","exact time"))</f>
        <v>0</v>
      </c>
      <c r="DU91" s="555">
        <f>IF(ISTEXT(_xll.PIArcVal(Plan_vs_Actual!DU$85,Plan_vs_Actual!$DM91,0,"pi_server","exact time")),0,_xll.PIArcVal(Plan_vs_Actual!DU$85,Plan_vs_Actual!$DM91,0,"pi_server","exact time"))</f>
        <v>0</v>
      </c>
      <c r="DV91" s="555">
        <f>IF(ISTEXT(_xll.PIArcVal(Plan_vs_Actual!DV$85,Plan_vs_Actual!$DM91,0,"pi_server","exact time")),0,_xll.PIArcVal(Plan_vs_Actual!DV$85,Plan_vs_Actual!$DM91,0,"pi_server","exact time"))</f>
        <v>0</v>
      </c>
      <c r="DW91" s="555">
        <f>IF(ISTEXT(_xll.PIArcVal(Plan_vs_Actual!DW$85,Plan_vs_Actual!$DM91,0,"pi_server","exact time")),0,_xll.PIArcVal(Plan_vs_Actual!DW$85,Plan_vs_Actual!$DM91,0,"pi_server","exact time"))</f>
        <v>0</v>
      </c>
      <c r="DX91" s="555">
        <f>IF(ISTEXT(_xll.PIArcVal(Plan_vs_Actual!DX$85,Plan_vs_Actual!$DM91,0,"pi_server","exact time")),0,_xll.PIArcVal(Plan_vs_Actual!DX$85,Plan_vs_Actual!$DM91,0,"pi_server","exact time"))</f>
        <v>0</v>
      </c>
      <c r="DY91" s="557">
        <f t="shared" si="212"/>
        <v>0</v>
      </c>
      <c r="EA91" s="525">
        <v>41186</v>
      </c>
      <c r="EB91" s="523">
        <v>34</v>
      </c>
      <c r="EC91" s="524">
        <v>2303.4342899549688</v>
      </c>
      <c r="ED91" s="524">
        <v>23.14</v>
      </c>
      <c r="EE91" s="524">
        <v>4</v>
      </c>
      <c r="EF91" s="524">
        <v>548</v>
      </c>
      <c r="EG91" s="524">
        <v>376.2</v>
      </c>
      <c r="EH91" s="524">
        <v>1.0252823529411765</v>
      </c>
      <c r="EI91" s="524">
        <v>435.745</v>
      </c>
      <c r="EV91" s="583" t="s">
        <v>235</v>
      </c>
      <c r="EZ91" s="837"/>
      <c r="FA91" s="568">
        <v>42252.257638888885</v>
      </c>
      <c r="FB91" s="569">
        <v>40104.498472358784</v>
      </c>
      <c r="FC91" s="570">
        <v>42252.257638888885</v>
      </c>
      <c r="FD91" s="571" t="str">
        <v>[-11101] All data events are filtered in summary calculation</v>
      </c>
      <c r="FE91" s="570">
        <v>42252.257291666669</v>
      </c>
      <c r="FF91" s="571">
        <v>37688.839143830541</v>
      </c>
      <c r="FG91" s="570">
        <v>42252.257291666669</v>
      </c>
      <c r="FH91" s="571" t="str">
        <v>[-11101] All data events are filtered in summary calculation</v>
      </c>
      <c r="FM91" s="570"/>
      <c r="FN91" s="572"/>
      <c r="GE91" s="400">
        <f t="shared" si="207"/>
        <v>0</v>
      </c>
      <c r="GF91" s="529"/>
      <c r="GG91" s="517"/>
      <c r="GH91" s="529">
        <v>42252.257291666669</v>
      </c>
      <c r="GI91" s="668" t="str">
        <v>[-11101] All data events are filtered in summary calculation</v>
      </c>
      <c r="GJ91" s="669">
        <v>42252.257291666669</v>
      </c>
      <c r="GK91" s="668" t="str">
        <v>[-11101] All data events are filtered in summary calculation</v>
      </c>
      <c r="GL91" s="669">
        <v>42252.257291666669</v>
      </c>
      <c r="GM91" s="668">
        <v>445.69694957919421</v>
      </c>
      <c r="GN91" s="400">
        <f t="shared" si="205"/>
        <v>0</v>
      </c>
      <c r="GO91" s="400">
        <f t="shared" si="206"/>
        <v>0</v>
      </c>
    </row>
    <row r="92" spans="2:197" ht="18.95" customHeight="1" x14ac:dyDescent="0.35">
      <c r="B92" s="250"/>
      <c r="C92" s="251"/>
      <c r="DJ92" s="400">
        <f t="shared" si="201"/>
        <v>0</v>
      </c>
      <c r="DK92" s="400">
        <f t="shared" si="211"/>
        <v>0</v>
      </c>
      <c r="DL92" s="400">
        <f t="shared" si="203"/>
        <v>0</v>
      </c>
      <c r="DN92" s="576"/>
      <c r="DO92" s="555">
        <f>IF(ISTEXT(_xll.PIArcVal(Plan_vs_Actual!DO$85,Plan_vs_Actual!$DM92,0,"pi_server","exact time")),0,_xll.PIArcVal(Plan_vs_Actual!DO$85,Plan_vs_Actual!$DM92,0,"pi_server","exact time"))</f>
        <v>0</v>
      </c>
      <c r="DP92" s="555">
        <f>IF(ISTEXT(_xll.PIArcVal(Plan_vs_Actual!DP$85,Plan_vs_Actual!$DM92,0,"pi_server","exact time")),0,_xll.PIArcVal(Plan_vs_Actual!DP$85,Plan_vs_Actual!$DM92,0,"pi_server","exact time"))</f>
        <v>0</v>
      </c>
      <c r="DQ92" s="555">
        <f>IF(ISTEXT(_xll.PIArcVal(Plan_vs_Actual!DQ$85,Plan_vs_Actual!$DM92,0,"pi_server","exact time")),0,_xll.PIArcVal(Plan_vs_Actual!DQ$85,Plan_vs_Actual!$DM92,0,"pi_server","exact time"))</f>
        <v>0</v>
      </c>
      <c r="DR92" s="555">
        <f>IF(ISTEXT(_xll.PIArcVal(Plan_vs_Actual!DR$85,Plan_vs_Actual!$DM92,0,"pi_server","exact time")),0,_xll.PIArcVal(Plan_vs_Actual!DR$85,Plan_vs_Actual!$DM92,0,"pi_server","exact time"))</f>
        <v>0</v>
      </c>
      <c r="DS92" s="555">
        <f>IF(ISTEXT(_xll.PIArcVal(Plan_vs_Actual!DS$85,Plan_vs_Actual!$DM92,0,"pi_server","exact time")),0,_xll.PIArcVal(Plan_vs_Actual!DS$85,Plan_vs_Actual!$DM92,0,"pi_server","exact time"))</f>
        <v>0</v>
      </c>
      <c r="DT92" s="555">
        <f>IF(ISTEXT(_xll.PIArcVal(Plan_vs_Actual!DT$85,Plan_vs_Actual!$DM92,0,"pi_server","exact time")),0,_xll.PIArcVal(Plan_vs_Actual!DT$85,Plan_vs_Actual!$DM92,0,"pi_server","exact time"))</f>
        <v>0</v>
      </c>
      <c r="DU92" s="555">
        <f>IF(ISTEXT(_xll.PIArcVal(Plan_vs_Actual!DU$85,Plan_vs_Actual!$DM92,0,"pi_server","exact time")),0,_xll.PIArcVal(Plan_vs_Actual!DU$85,Plan_vs_Actual!$DM92,0,"pi_server","exact time"))</f>
        <v>0</v>
      </c>
      <c r="DV92" s="555">
        <f>IF(ISTEXT(_xll.PIArcVal(Plan_vs_Actual!DV$85,Plan_vs_Actual!$DM92,0,"pi_server","exact time")),0,_xll.PIArcVal(Plan_vs_Actual!DV$85,Plan_vs_Actual!$DM92,0,"pi_server","exact time"))</f>
        <v>0</v>
      </c>
      <c r="DW92" s="555">
        <f>IF(ISTEXT(_xll.PIArcVal(Plan_vs_Actual!DW$85,Plan_vs_Actual!$DM92,0,"pi_server","exact time")),0,_xll.PIArcVal(Plan_vs_Actual!DW$85,Plan_vs_Actual!$DM92,0,"pi_server","exact time"))</f>
        <v>0</v>
      </c>
      <c r="DX92" s="555">
        <f>IF(ISTEXT(_xll.PIArcVal(Plan_vs_Actual!DX$85,Plan_vs_Actual!$DM92,0,"pi_server","exact time")),0,_xll.PIArcVal(Plan_vs_Actual!DX$85,Plan_vs_Actual!$DM92,0,"pi_server","exact time"))</f>
        <v>0</v>
      </c>
      <c r="DY92" s="557">
        <f t="shared" si="212"/>
        <v>0</v>
      </c>
      <c r="EA92" s="525">
        <v>41187</v>
      </c>
      <c r="EB92" s="523">
        <v>35</v>
      </c>
      <c r="EC92" s="524">
        <v>2429.4821826004154</v>
      </c>
      <c r="ED92" s="524">
        <v>23.97</v>
      </c>
      <c r="EE92" s="524">
        <v>3</v>
      </c>
      <c r="EF92" s="524">
        <v>459</v>
      </c>
      <c r="EG92" s="524">
        <v>442</v>
      </c>
      <c r="EH92" s="524">
        <v>1.016764705882353</v>
      </c>
      <c r="EI92" s="524">
        <v>432.125</v>
      </c>
      <c r="EV92" s="517">
        <f t="array" ref="EV92">_xll.PITimeFilterVal("'FSF-TotalFeed_PV' &gt; 20",Plan_vs_Actual!$FB$61,Plan_vs_Actual!$FB$62,"hours",0,"PI_SERVER")</f>
        <v>19.628073336283368</v>
      </c>
      <c r="EW92" s="400">
        <f>SUM(EW94:EW117)</f>
        <v>2707.9675723805153</v>
      </c>
      <c r="EZ92" s="837"/>
      <c r="FA92" s="568">
        <v>42252.257986111115</v>
      </c>
      <c r="FB92" s="569">
        <v>39292.208817499879</v>
      </c>
      <c r="FC92" s="570">
        <v>42252.257986111115</v>
      </c>
      <c r="FD92" s="571" t="str">
        <v>[-11101] All data events are filtered in summary calculation</v>
      </c>
      <c r="FE92" s="570">
        <v>42252.257638888885</v>
      </c>
      <c r="FF92" s="571">
        <v>37523.347420038779</v>
      </c>
      <c r="FG92" s="570">
        <v>42252.257638888885</v>
      </c>
      <c r="FH92" s="571" t="str">
        <v>[-11101] All data events are filtered in summary calculation</v>
      </c>
      <c r="FM92" s="570"/>
      <c r="FN92" s="572"/>
      <c r="GB92" s="583" t="s">
        <v>221</v>
      </c>
      <c r="GE92" s="400">
        <f t="shared" si="207"/>
        <v>0</v>
      </c>
      <c r="GF92" s="529"/>
      <c r="GG92" s="517"/>
      <c r="GH92" s="529">
        <v>42252.257638888885</v>
      </c>
      <c r="GI92" s="668" t="str">
        <v>[-11101] All data events are filtered in summary calculation</v>
      </c>
      <c r="GJ92" s="669">
        <v>42252.257638888885</v>
      </c>
      <c r="GK92" s="668" t="str">
        <v>[-11101] All data events are filtered in summary calculation</v>
      </c>
      <c r="GL92" s="669">
        <v>42252.257638888885</v>
      </c>
      <c r="GM92" s="668">
        <v>463.96095212018116</v>
      </c>
      <c r="GN92" s="400">
        <f t="shared" si="205"/>
        <v>0</v>
      </c>
      <c r="GO92" s="400">
        <f t="shared" si="206"/>
        <v>0</v>
      </c>
    </row>
    <row r="93" spans="2:197" ht="18.95" customHeight="1" x14ac:dyDescent="0.35">
      <c r="B93" s="250"/>
      <c r="C93" s="251"/>
      <c r="DN93" s="550" t="s">
        <v>140</v>
      </c>
      <c r="DO93" s="577" t="s">
        <v>144</v>
      </c>
      <c r="DP93" s="577" t="s">
        <v>148</v>
      </c>
      <c r="DQ93" s="577" t="s">
        <v>152</v>
      </c>
      <c r="DR93" s="577" t="s">
        <v>156</v>
      </c>
      <c r="DS93" s="577" t="s">
        <v>160</v>
      </c>
      <c r="DT93" s="577" t="s">
        <v>164</v>
      </c>
      <c r="DU93" s="577" t="s">
        <v>168</v>
      </c>
      <c r="DV93" s="577" t="s">
        <v>172</v>
      </c>
      <c r="DW93" s="577" t="s">
        <v>176</v>
      </c>
      <c r="DX93" s="577" t="s">
        <v>180</v>
      </c>
      <c r="EA93" s="525">
        <v>41188</v>
      </c>
      <c r="EB93" s="523">
        <v>36</v>
      </c>
      <c r="EC93" s="524">
        <v>2300.2724309663545</v>
      </c>
      <c r="ED93" s="524">
        <v>23.22</v>
      </c>
      <c r="EE93" s="524">
        <v>5</v>
      </c>
      <c r="EF93" s="524">
        <v>736</v>
      </c>
      <c r="EG93" s="524">
        <v>448.6</v>
      </c>
      <c r="EH93" s="524">
        <v>1.9688682352941176</v>
      </c>
      <c r="EI93" s="524">
        <v>836.76900000000001</v>
      </c>
      <c r="EZ93" s="837"/>
      <c r="FA93" s="568">
        <v>42252.258333333331</v>
      </c>
      <c r="FB93" s="569">
        <v>38661.062379109862</v>
      </c>
      <c r="FC93" s="570">
        <v>42252.258333333331</v>
      </c>
      <c r="FD93" s="571" t="str">
        <v>[-11101] All data events are filtered in summary calculation</v>
      </c>
      <c r="FE93" s="570">
        <v>42252.257986111115</v>
      </c>
      <c r="FF93" s="571">
        <v>37486.563635893661</v>
      </c>
      <c r="FG93" s="570">
        <v>42252.257986111115</v>
      </c>
      <c r="FH93" s="571" t="str">
        <v>[-11101] All data events are filtered in summary calculation</v>
      </c>
      <c r="FM93" s="570"/>
      <c r="FN93" s="572"/>
      <c r="GB93" s="400" t="s">
        <v>217</v>
      </c>
      <c r="GE93" s="400">
        <f t="shared" si="207"/>
        <v>0</v>
      </c>
      <c r="GF93" s="529"/>
      <c r="GG93" s="517"/>
      <c r="GH93" s="529">
        <v>42252.257986111115</v>
      </c>
      <c r="GI93" s="668" t="str">
        <v>[-11101] All data events are filtered in summary calculation</v>
      </c>
      <c r="GJ93" s="669">
        <v>42252.257986111115</v>
      </c>
      <c r="GK93" s="668" t="str">
        <v>[-11101] All data events are filtered in summary calculation</v>
      </c>
      <c r="GL93" s="669">
        <v>42252.257986111115</v>
      </c>
      <c r="GM93" s="668">
        <v>472.53367348299361</v>
      </c>
      <c r="GN93" s="400">
        <f t="shared" si="205"/>
        <v>0</v>
      </c>
      <c r="GO93" s="400">
        <f t="shared" si="206"/>
        <v>0</v>
      </c>
    </row>
    <row r="94" spans="2:197" ht="18.95" customHeight="1" x14ac:dyDescent="0.35">
      <c r="B94" s="250"/>
      <c r="C94" s="251"/>
      <c r="DJ94" s="400">
        <f t="shared" si="201"/>
        <v>1</v>
      </c>
      <c r="DK94" s="400">
        <f>IF(DO94=0,0,1)</f>
        <v>1</v>
      </c>
      <c r="DL94" s="400">
        <f t="shared" si="203"/>
        <v>1</v>
      </c>
      <c r="DM94" s="529">
        <f t="array" ref="DM94:DN95">_xll.PICompDat(Plan_vs_Actual!$DN$93,Plan_vs_Actual!$FB$61,Plan_vs_Actual!$FB$62,9,"pi_server","inside")</f>
        <v>42252.25</v>
      </c>
      <c r="DN94" s="554">
        <v>42</v>
      </c>
      <c r="DO94" s="555">
        <f>IF(ISTEXT(_xll.PIArcVal(Plan_vs_Actual!DO$93,Plan_vs_Actual!$DM94,0,"pi_server","exact time")),0,_xll.PIArcVal(Plan_vs_Actual!DO$93,Plan_vs_Actual!$DM94,0,"pi_server","exact time"))</f>
        <v>190</v>
      </c>
      <c r="DP94" s="555">
        <f>IF(ISTEXT(_xll.PIArcVal(Plan_vs_Actual!DP$93,Plan_vs_Actual!$DM94,0,"pi_server","exact time")),0,_xll.PIArcVal(Plan_vs_Actual!DP$93,Plan_vs_Actual!$DM94,0,"pi_server","exact time"))</f>
        <v>29</v>
      </c>
      <c r="DQ94" s="555">
        <f>IF(ISTEXT(_xll.PIArcVal(Plan_vs_Actual!DQ$93,Plan_vs_Actual!$DM94,0,"pi_server","exact time")),0,_xll.PIArcVal(Plan_vs_Actual!DQ$93,Plan_vs_Actual!$DM94,0,"pi_server","exact time"))</f>
        <v>0</v>
      </c>
      <c r="DR94" s="555">
        <f>IF(ISTEXT(_xll.PIArcVal(Plan_vs_Actual!DR$93,Plan_vs_Actual!$DM94,0,"pi_server","exact time")),0,_xll.PIArcVal(Plan_vs_Actual!DR$93,Plan_vs_Actual!$DM94,0,"pi_server","exact time"))</f>
        <v>57</v>
      </c>
      <c r="DS94" s="555">
        <f>IF(ISTEXT(_xll.PIArcVal(Plan_vs_Actual!DS$93,Plan_vs_Actual!$DM94,0,"pi_server","exact time")),0,_xll.PIArcVal(Plan_vs_Actual!DS$93,Plan_vs_Actual!$DM94,0,"pi_server","exact time"))</f>
        <v>15.699999809265137</v>
      </c>
      <c r="DT94" s="555">
        <f>IF(ISTEXT(_xll.PIArcVal(Plan_vs_Actual!DT$93,Plan_vs_Actual!$DM94,0,"pi_server","exact time")),0,_xll.PIArcVal(Plan_vs_Actual!DT$93,Plan_vs_Actual!$DM94,0,"pi_server","exact time"))</f>
        <v>4</v>
      </c>
      <c r="DU94" s="555">
        <f>IF(ISTEXT(_xll.PIArcVal(Plan_vs_Actual!DU$93,Plan_vs_Actual!$DM94,0,"pi_server","exact time")),0,_xll.PIArcVal(Plan_vs_Actual!DU$93,Plan_vs_Actual!$DM94,0,"pi_server","exact time"))</f>
        <v>75.699996948242188</v>
      </c>
      <c r="DV94" s="555">
        <f>IF(ISTEXT(_xll.PIArcVal(Plan_vs_Actual!DV$93,Plan_vs_Actual!$DM94,0,"pi_server","exact time")),0,_xll.PIArcVal(Plan_vs_Actual!DV$93,Plan_vs_Actual!$DM94,0,"pi_server","exact time"))</f>
        <v>0</v>
      </c>
      <c r="DW94" s="555">
        <f>IF(ISTEXT(_xll.PIArcVal(Plan_vs_Actual!DW$93,Plan_vs_Actual!$DM94,0,"pi_server","exact time")),0,_xll.PIArcVal(Plan_vs_Actual!DW$93,Plan_vs_Actual!$DM94,0,"pi_server","exact time"))</f>
        <v>0</v>
      </c>
      <c r="DX94" s="555">
        <f>IF(ISTEXT(_xll.PIArcVal(Plan_vs_Actual!DX$93,Plan_vs_Actual!$DM94,0,"pi_server","exact time")),0,_xll.PIArcVal(Plan_vs_Actual!DX$93,Plan_vs_Actual!$DM94,0,"pi_server","exact time"))</f>
        <v>0</v>
      </c>
      <c r="DY94" s="557">
        <f>SUM(DP94:DX94)</f>
        <v>181.39999675750732</v>
      </c>
      <c r="EA94" s="525">
        <v>41189</v>
      </c>
      <c r="EB94" s="523">
        <v>37</v>
      </c>
      <c r="EC94" s="524">
        <v>2244.6807094318078</v>
      </c>
      <c r="ED94" s="524">
        <v>22.93</v>
      </c>
      <c r="EE94" s="524">
        <v>5</v>
      </c>
      <c r="EF94" s="524">
        <v>694</v>
      </c>
      <c r="EG94" s="524">
        <v>581</v>
      </c>
      <c r="EH94" s="524">
        <v>1.0378517647058823</v>
      </c>
      <c r="EI94" s="524">
        <v>441.08699999999999</v>
      </c>
      <c r="EU94" s="529">
        <f t="array" ref="EU94:EV117">_xll.PIAdvCalcDat(Plan_vs_Actual!$EV$91,Plan_vs_Actual!$FB$61,Plan_vs_Actual!$FB$62,"1h","average","time-weighted",0,1,65,"PI_SERVER")</f>
        <v>42252.25</v>
      </c>
      <c r="EV94" s="517">
        <v>174.94399544588489</v>
      </c>
      <c r="EW94" s="400">
        <f>IF(ISTEXT(EV94),0,EV94)</f>
        <v>174.94399544588489</v>
      </c>
      <c r="EZ94" s="837"/>
      <c r="FA94" s="568">
        <v>42252.258680555555</v>
      </c>
      <c r="FB94" s="569">
        <v>38368.341956136625</v>
      </c>
      <c r="FC94" s="570">
        <v>42252.258680555555</v>
      </c>
      <c r="FD94" s="571" t="str">
        <v>[-11101] All data events are filtered in summary calculation</v>
      </c>
      <c r="FE94" s="570">
        <v>42252.258333333331</v>
      </c>
      <c r="FF94" s="571">
        <v>37176.834553472203</v>
      </c>
      <c r="FG94" s="570">
        <v>42252.258333333331</v>
      </c>
      <c r="FH94" s="571" t="str">
        <v>[-11101] All data events are filtered in summary calculation</v>
      </c>
      <c r="FM94" s="570"/>
      <c r="FN94" s="572"/>
      <c r="FO94" s="849" t="s">
        <v>117</v>
      </c>
      <c r="FP94" s="849"/>
      <c r="FQ94" s="849"/>
      <c r="FU94" s="849" t="s">
        <v>131</v>
      </c>
      <c r="FV94" s="849"/>
      <c r="FW94" s="849"/>
      <c r="GB94" s="849" t="s">
        <v>117</v>
      </c>
      <c r="GC94" s="849"/>
      <c r="GD94" s="849"/>
      <c r="GE94" s="400">
        <f t="shared" si="207"/>
        <v>0</v>
      </c>
      <c r="GF94" s="529"/>
      <c r="GG94" s="517"/>
      <c r="GH94" s="529">
        <v>42252.258333333331</v>
      </c>
      <c r="GI94" s="668" t="str">
        <v>[-11101] All data events are filtered in summary calculation</v>
      </c>
      <c r="GJ94" s="669">
        <v>42252.258333333331</v>
      </c>
      <c r="GK94" s="668" t="str">
        <v>[-11101] All data events are filtered in summary calculation</v>
      </c>
      <c r="GL94" s="669">
        <v>42252.258333333331</v>
      </c>
      <c r="GM94" s="668">
        <v>474.30557250976563</v>
      </c>
      <c r="GN94" s="400">
        <f t="shared" si="205"/>
        <v>0</v>
      </c>
      <c r="GO94" s="400">
        <f t="shared" si="206"/>
        <v>0</v>
      </c>
    </row>
    <row r="95" spans="2:197" ht="18.95" customHeight="1" x14ac:dyDescent="0.35">
      <c r="B95" s="250"/>
      <c r="C95" s="251"/>
      <c r="DJ95" s="400">
        <f t="shared" si="201"/>
        <v>1</v>
      </c>
      <c r="DK95" s="400">
        <f t="shared" ref="DK95:DK100" si="213">IF(DO95=0,0,1)</f>
        <v>1</v>
      </c>
      <c r="DL95" s="400">
        <f t="shared" si="203"/>
        <v>1</v>
      </c>
      <c r="DM95" s="529">
        <v>42252.77847222222</v>
      </c>
      <c r="DN95" s="565">
        <v>43</v>
      </c>
      <c r="DO95" s="555">
        <f>IF(ISTEXT(_xll.PIArcVal(Plan_vs_Actual!DO$93,Plan_vs_Actual!$DM95,0,"pi_server","exact time")),0,_xll.PIArcVal(Plan_vs_Actual!DO$93,Plan_vs_Actual!$DM95,0,"pi_server","exact time"))</f>
        <v>204</v>
      </c>
      <c r="DP95" s="555">
        <f>IF(ISTEXT(_xll.PIArcVal(Plan_vs_Actual!DP$93,Plan_vs_Actual!$DM95,0,"pi_server","exact time")),0,_xll.PIArcVal(Plan_vs_Actual!DP$93,Plan_vs_Actual!$DM95,0,"pi_server","exact time"))</f>
        <v>29</v>
      </c>
      <c r="DQ95" s="555">
        <f>IF(ISTEXT(_xll.PIArcVal(Plan_vs_Actual!DQ$93,Plan_vs_Actual!$DM95,0,"pi_server","exact time")),0,_xll.PIArcVal(Plan_vs_Actual!DQ$93,Plan_vs_Actual!$DM95,0,"pi_server","exact time"))</f>
        <v>0</v>
      </c>
      <c r="DR95" s="555">
        <f>IF(ISTEXT(_xll.PIArcVal(Plan_vs_Actual!DR$93,Plan_vs_Actual!$DM95,0,"pi_server","exact time")),0,_xll.PIArcVal(Plan_vs_Actual!DR$93,Plan_vs_Actual!$DM95,0,"pi_server","exact time"))</f>
        <v>59</v>
      </c>
      <c r="DS95" s="555">
        <f>IF(ISTEXT(_xll.PIArcVal(Plan_vs_Actual!DS$93,Plan_vs_Actual!$DM95,0,"pi_server","exact time")),0,_xll.PIArcVal(Plan_vs_Actual!DS$93,Plan_vs_Actual!$DM95,0,"pi_server","exact time"))</f>
        <v>15</v>
      </c>
      <c r="DT95" s="555">
        <f>IF(ISTEXT(_xll.PIArcVal(Plan_vs_Actual!DT$93,Plan_vs_Actual!$DM95,0,"pi_server","exact time")),0,_xll.PIArcVal(Plan_vs_Actual!DT$93,Plan_vs_Actual!$DM95,0,"pi_server","exact time"))</f>
        <v>8</v>
      </c>
      <c r="DU95" s="555">
        <f>IF(ISTEXT(_xll.PIArcVal(Plan_vs_Actual!DU$93,Plan_vs_Actual!$DM95,0,"pi_server","exact time")),0,_xll.PIArcVal(Plan_vs_Actual!DU$93,Plan_vs_Actual!$DM95,0,"pi_server","exact time"))</f>
        <v>90</v>
      </c>
      <c r="DV95" s="555">
        <f>IF(ISTEXT(_xll.PIArcVal(Plan_vs_Actual!DV$93,Plan_vs_Actual!$DM95,0,"pi_server","exact time")),0,_xll.PIArcVal(Plan_vs_Actual!DV$93,Plan_vs_Actual!$DM95,0,"pi_server","exact time"))</f>
        <v>0</v>
      </c>
      <c r="DW95" s="555">
        <f>IF(ISTEXT(_xll.PIArcVal(Plan_vs_Actual!DW$93,Plan_vs_Actual!$DM95,0,"pi_server","exact time")),0,_xll.PIArcVal(Plan_vs_Actual!DW$93,Plan_vs_Actual!$DM95,0,"pi_server","exact time"))</f>
        <v>0</v>
      </c>
      <c r="DX95" s="555">
        <f>IF(ISTEXT(_xll.PIArcVal(Plan_vs_Actual!DX$93,Plan_vs_Actual!$DM95,0,"pi_server","exact time")),0,_xll.PIArcVal(Plan_vs_Actual!DX$93,Plan_vs_Actual!$DM95,0,"pi_server","exact time"))</f>
        <v>0</v>
      </c>
      <c r="DY95" s="557">
        <f t="shared" ref="DY95:DY100" si="214">SUM(DP95:DX95)</f>
        <v>201</v>
      </c>
      <c r="EA95" s="525">
        <v>41190</v>
      </c>
      <c r="EB95" s="523">
        <v>38</v>
      </c>
      <c r="EC95" s="524">
        <v>2520.9454989912379</v>
      </c>
      <c r="ED95" s="524">
        <v>23.97</v>
      </c>
      <c r="EE95" s="524">
        <v>4</v>
      </c>
      <c r="EF95" s="524">
        <v>613</v>
      </c>
      <c r="EG95" s="524">
        <v>394</v>
      </c>
      <c r="EH95" s="524">
        <v>2.0552305882352941</v>
      </c>
      <c r="EI95" s="524">
        <v>873.47299999999996</v>
      </c>
      <c r="EU95" s="529">
        <v>42252.291666666672</v>
      </c>
      <c r="EV95" s="517">
        <v>175.13049130902368</v>
      </c>
      <c r="EW95" s="400">
        <f t="shared" ref="EW95:EW117" si="215">IF(ISTEXT(EV95),0,EV95)</f>
        <v>175.13049130902368</v>
      </c>
      <c r="EZ95" s="837"/>
      <c r="FA95" s="568">
        <v>42252.259027777778</v>
      </c>
      <c r="FB95" s="569">
        <v>39002.500780075788</v>
      </c>
      <c r="FC95" s="570">
        <v>42252.259027777778</v>
      </c>
      <c r="FD95" s="571" t="str">
        <v>[-11101] All data events are filtered in summary calculation</v>
      </c>
      <c r="FE95" s="570">
        <v>42252.258680555555</v>
      </c>
      <c r="FF95" s="571">
        <v>36967.188393845157</v>
      </c>
      <c r="FG95" s="570">
        <v>42252.258680555555</v>
      </c>
      <c r="FH95" s="571" t="str">
        <v>[-11101] All data events are filtered in summary calculation</v>
      </c>
      <c r="FN95" s="584"/>
      <c r="FO95" s="849"/>
      <c r="FP95" s="849"/>
      <c r="FQ95" s="849"/>
      <c r="FU95" s="849"/>
      <c r="FV95" s="849"/>
      <c r="FW95" s="849"/>
      <c r="GB95" s="849"/>
      <c r="GC95" s="849"/>
      <c r="GD95" s="849"/>
      <c r="GE95" s="400">
        <f t="shared" si="207"/>
        <v>0</v>
      </c>
      <c r="GF95" s="529"/>
      <c r="GG95" s="517"/>
      <c r="GH95" s="529">
        <v>42252.258680555555</v>
      </c>
      <c r="GI95" s="668" t="str">
        <v>[-11101] All data events are filtered in summary calculation</v>
      </c>
      <c r="GJ95" s="669">
        <v>42252.258680555555</v>
      </c>
      <c r="GK95" s="668" t="str">
        <v>[-11101] All data events are filtered in summary calculation</v>
      </c>
      <c r="GL95" s="669">
        <v>42252.258680555555</v>
      </c>
      <c r="GM95" s="668">
        <v>476.96225944917336</v>
      </c>
      <c r="GN95" s="400">
        <f t="shared" si="205"/>
        <v>0</v>
      </c>
      <c r="GO95" s="400">
        <f t="shared" si="206"/>
        <v>0</v>
      </c>
    </row>
    <row r="96" spans="2:197" ht="18.95" customHeight="1" x14ac:dyDescent="0.35">
      <c r="B96" s="250"/>
      <c r="C96" s="251"/>
      <c r="DJ96" s="400">
        <f t="shared" si="201"/>
        <v>0</v>
      </c>
      <c r="DK96" s="400">
        <f t="shared" si="213"/>
        <v>0</v>
      </c>
      <c r="DL96" s="400">
        <f t="shared" si="203"/>
        <v>0</v>
      </c>
      <c r="DM96" s="529"/>
      <c r="DN96" s="565"/>
      <c r="DO96" s="555">
        <f>IF(ISTEXT(_xll.PIArcVal(Plan_vs_Actual!DO$93,Plan_vs_Actual!$DM96,0,"pi_server","exact time")),0,_xll.PIArcVal(Plan_vs_Actual!DO$93,Plan_vs_Actual!$DM96,0,"pi_server","exact time"))</f>
        <v>0</v>
      </c>
      <c r="DP96" s="555">
        <f>IF(ISTEXT(_xll.PIArcVal(Plan_vs_Actual!DP$93,Plan_vs_Actual!$DM96,0,"pi_server","exact time")),0,_xll.PIArcVal(Plan_vs_Actual!DP$93,Plan_vs_Actual!$DM96,0,"pi_server","exact time"))</f>
        <v>0</v>
      </c>
      <c r="DQ96" s="555">
        <f>IF(ISTEXT(_xll.PIArcVal(Plan_vs_Actual!DQ$93,Plan_vs_Actual!$DM96,0,"pi_server","exact time")),0,_xll.PIArcVal(Plan_vs_Actual!DQ$93,Plan_vs_Actual!$DM96,0,"pi_server","exact time"))</f>
        <v>0</v>
      </c>
      <c r="DR96" s="555">
        <f>IF(ISTEXT(_xll.PIArcVal(Plan_vs_Actual!DR$93,Plan_vs_Actual!$DM96,0,"pi_server","exact time")),0,_xll.PIArcVal(Plan_vs_Actual!DR$93,Plan_vs_Actual!$DM96,0,"pi_server","exact time"))</f>
        <v>0</v>
      </c>
      <c r="DS96" s="555">
        <f>IF(ISTEXT(_xll.PIArcVal(Plan_vs_Actual!DS$93,Plan_vs_Actual!$DM96,0,"pi_server","exact time")),0,_xll.PIArcVal(Plan_vs_Actual!DS$93,Plan_vs_Actual!$DM96,0,"pi_server","exact time"))</f>
        <v>0</v>
      </c>
      <c r="DT96" s="555">
        <f>IF(ISTEXT(_xll.PIArcVal(Plan_vs_Actual!DT$93,Plan_vs_Actual!$DM96,0,"pi_server","exact time")),0,_xll.PIArcVal(Plan_vs_Actual!DT$93,Plan_vs_Actual!$DM96,0,"pi_server","exact time"))</f>
        <v>0</v>
      </c>
      <c r="DU96" s="555">
        <f>IF(ISTEXT(_xll.PIArcVal(Plan_vs_Actual!DU$93,Plan_vs_Actual!$DM96,0,"pi_server","exact time")),0,_xll.PIArcVal(Plan_vs_Actual!DU$93,Plan_vs_Actual!$DM96,0,"pi_server","exact time"))</f>
        <v>0</v>
      </c>
      <c r="DV96" s="555">
        <f>IF(ISTEXT(_xll.PIArcVal(Plan_vs_Actual!DV$93,Plan_vs_Actual!$DM96,0,"pi_server","exact time")),0,_xll.PIArcVal(Plan_vs_Actual!DV$93,Plan_vs_Actual!$DM96,0,"pi_server","exact time"))</f>
        <v>0</v>
      </c>
      <c r="DW96" s="555">
        <f>IF(ISTEXT(_xll.PIArcVal(Plan_vs_Actual!DW$93,Plan_vs_Actual!$DM96,0,"pi_server","exact time")),0,_xll.PIArcVal(Plan_vs_Actual!DW$93,Plan_vs_Actual!$DM96,0,"pi_server","exact time"))</f>
        <v>0</v>
      </c>
      <c r="DX96" s="555">
        <f>IF(ISTEXT(_xll.PIArcVal(Plan_vs_Actual!DX$93,Plan_vs_Actual!$DM96,0,"pi_server","exact time")),0,_xll.PIArcVal(Plan_vs_Actual!DX$93,Plan_vs_Actual!$DM96,0,"pi_server","exact time"))</f>
        <v>0</v>
      </c>
      <c r="DY96" s="557">
        <f t="shared" si="214"/>
        <v>0</v>
      </c>
      <c r="EA96" s="525">
        <v>41191</v>
      </c>
      <c r="EB96" s="523">
        <v>39</v>
      </c>
      <c r="EC96" s="524">
        <v>2620.4741244340075</v>
      </c>
      <c r="ED96" s="524">
        <v>23.09</v>
      </c>
      <c r="EE96" s="524">
        <v>5</v>
      </c>
      <c r="EF96" s="524">
        <v>774</v>
      </c>
      <c r="EG96" s="524">
        <v>562</v>
      </c>
      <c r="EH96" s="524">
        <v>1.0530611764705882</v>
      </c>
      <c r="EI96" s="524">
        <v>447.55099999999999</v>
      </c>
      <c r="EU96" s="529">
        <v>42252.333333333328</v>
      </c>
      <c r="EV96" s="517">
        <v>174.94352639482545</v>
      </c>
      <c r="EW96" s="400">
        <f t="shared" si="215"/>
        <v>174.94352639482545</v>
      </c>
      <c r="EZ96" s="837"/>
      <c r="FA96" s="568">
        <v>42252.259375000001</v>
      </c>
      <c r="FB96" s="569">
        <v>38778.156264553465</v>
      </c>
      <c r="FC96" s="570">
        <v>42252.259375000001</v>
      </c>
      <c r="FD96" s="571" t="str">
        <v>[-11101] All data events are filtered in summary calculation</v>
      </c>
      <c r="FE96" s="570">
        <v>42252.259027777778</v>
      </c>
      <c r="FF96" s="571">
        <v>37230.028149227299</v>
      </c>
      <c r="FG96" s="570">
        <v>42252.259027777778</v>
      </c>
      <c r="FH96" s="571" t="str">
        <v>[-11101] All data events are filtered in summary calculation</v>
      </c>
      <c r="FN96" s="584"/>
      <c r="FO96" s="849"/>
      <c r="FP96" s="849"/>
      <c r="FQ96" s="849"/>
      <c r="FU96" s="849"/>
      <c r="FV96" s="849"/>
      <c r="FW96" s="849"/>
      <c r="GB96" s="849"/>
      <c r="GC96" s="849"/>
      <c r="GD96" s="849"/>
      <c r="GE96" s="400">
        <f t="shared" si="207"/>
        <v>0</v>
      </c>
      <c r="GF96" s="529"/>
      <c r="GG96" s="517"/>
      <c r="GH96" s="529">
        <v>42252.259027777778</v>
      </c>
      <c r="GI96" s="668" t="str">
        <v>[-11101] All data events are filtered in summary calculation</v>
      </c>
      <c r="GJ96" s="669">
        <v>42252.259027777778</v>
      </c>
      <c r="GK96" s="668" t="str">
        <v>[-11101] All data events are filtered in summary calculation</v>
      </c>
      <c r="GL96" s="669">
        <v>42252.259027777778</v>
      </c>
      <c r="GM96" s="668">
        <v>480.2172506505313</v>
      </c>
      <c r="GN96" s="400">
        <f t="shared" si="205"/>
        <v>0</v>
      </c>
      <c r="GO96" s="400">
        <f t="shared" si="206"/>
        <v>0</v>
      </c>
    </row>
    <row r="97" spans="2:197" ht="18.95" customHeight="1" x14ac:dyDescent="0.4">
      <c r="B97" s="250"/>
      <c r="C97" s="251"/>
      <c r="DJ97" s="400">
        <f t="shared" si="201"/>
        <v>0</v>
      </c>
      <c r="DK97" s="400">
        <f t="shared" si="213"/>
        <v>0</v>
      </c>
      <c r="DL97" s="400">
        <f t="shared" si="203"/>
        <v>0</v>
      </c>
      <c r="DN97" s="573"/>
      <c r="DO97" s="555">
        <f>IF(ISTEXT(_xll.PIArcVal(Plan_vs_Actual!DO$93,Plan_vs_Actual!$DM97,0,"pi_server","exact time")),0,_xll.PIArcVal(Plan_vs_Actual!DO$93,Plan_vs_Actual!$DM97,0,"pi_server","exact time"))</f>
        <v>0</v>
      </c>
      <c r="DP97" s="555">
        <f>IF(ISTEXT(_xll.PIArcVal(Plan_vs_Actual!DP$93,Plan_vs_Actual!$DM97,0,"pi_server","exact time")),0,_xll.PIArcVal(Plan_vs_Actual!DP$93,Plan_vs_Actual!$DM97,0,"pi_server","exact time"))</f>
        <v>0</v>
      </c>
      <c r="DQ97" s="555">
        <f>IF(ISTEXT(_xll.PIArcVal(Plan_vs_Actual!DQ$93,Plan_vs_Actual!$DM97,0,"pi_server","exact time")),0,_xll.PIArcVal(Plan_vs_Actual!DQ$93,Plan_vs_Actual!$DM97,0,"pi_server","exact time"))</f>
        <v>0</v>
      </c>
      <c r="DR97" s="555">
        <f>IF(ISTEXT(_xll.PIArcVal(Plan_vs_Actual!DR$93,Plan_vs_Actual!$DM97,0,"pi_server","exact time")),0,_xll.PIArcVal(Plan_vs_Actual!DR$93,Plan_vs_Actual!$DM97,0,"pi_server","exact time"))</f>
        <v>0</v>
      </c>
      <c r="DS97" s="555">
        <f>IF(ISTEXT(_xll.PIArcVal(Plan_vs_Actual!DS$93,Plan_vs_Actual!$DM97,0,"pi_server","exact time")),0,_xll.PIArcVal(Plan_vs_Actual!DS$93,Plan_vs_Actual!$DM97,0,"pi_server","exact time"))</f>
        <v>0</v>
      </c>
      <c r="DT97" s="555">
        <f>IF(ISTEXT(_xll.PIArcVal(Plan_vs_Actual!DT$93,Plan_vs_Actual!$DM97,0,"pi_server","exact time")),0,_xll.PIArcVal(Plan_vs_Actual!DT$93,Plan_vs_Actual!$DM97,0,"pi_server","exact time"))</f>
        <v>0</v>
      </c>
      <c r="DU97" s="555">
        <f>IF(ISTEXT(_xll.PIArcVal(Plan_vs_Actual!DU$93,Plan_vs_Actual!$DM97,0,"pi_server","exact time")),0,_xll.PIArcVal(Plan_vs_Actual!DU$93,Plan_vs_Actual!$DM97,0,"pi_server","exact time"))</f>
        <v>0</v>
      </c>
      <c r="DV97" s="555">
        <f>IF(ISTEXT(_xll.PIArcVal(Plan_vs_Actual!DV$93,Plan_vs_Actual!$DM97,0,"pi_server","exact time")),0,_xll.PIArcVal(Plan_vs_Actual!DV$93,Plan_vs_Actual!$DM97,0,"pi_server","exact time"))</f>
        <v>0</v>
      </c>
      <c r="DW97" s="555">
        <f>IF(ISTEXT(_xll.PIArcVal(Plan_vs_Actual!DW$93,Plan_vs_Actual!$DM97,0,"pi_server","exact time")),0,_xll.PIArcVal(Plan_vs_Actual!DW$93,Plan_vs_Actual!$DM97,0,"pi_server","exact time"))</f>
        <v>0</v>
      </c>
      <c r="DX97" s="555">
        <f>IF(ISTEXT(_xll.PIArcVal(Plan_vs_Actual!DX$93,Plan_vs_Actual!$DM97,0,"pi_server","exact time")),0,_xll.PIArcVal(Plan_vs_Actual!DX$93,Plan_vs_Actual!$DM97,0,"pi_server","exact time"))</f>
        <v>0</v>
      </c>
      <c r="DY97" s="557">
        <f t="shared" si="214"/>
        <v>0</v>
      </c>
      <c r="EA97" s="525">
        <v>41192</v>
      </c>
      <c r="EB97" s="523">
        <v>40</v>
      </c>
      <c r="EC97" s="524">
        <v>2628.0346368716414</v>
      </c>
      <c r="ED97" s="524">
        <v>24</v>
      </c>
      <c r="EE97" s="524">
        <v>4</v>
      </c>
      <c r="EF97" s="524">
        <v>620</v>
      </c>
      <c r="EG97" s="524">
        <v>492</v>
      </c>
      <c r="EH97" s="524">
        <v>1.9555011764705881</v>
      </c>
      <c r="EI97" s="524">
        <v>831.08799999999997</v>
      </c>
      <c r="EU97" s="529">
        <v>42252.375</v>
      </c>
      <c r="EV97" s="517">
        <v>150.04908029264837</v>
      </c>
      <c r="EW97" s="400">
        <f t="shared" si="215"/>
        <v>150.04908029264837</v>
      </c>
      <c r="EZ97" s="837"/>
      <c r="FA97" s="568">
        <v>42252.259722222225</v>
      </c>
      <c r="FB97" s="569">
        <v>38602.227576118705</v>
      </c>
      <c r="FC97" s="570">
        <v>42252.259722222225</v>
      </c>
      <c r="FD97" s="571" t="str">
        <v>[-11101] All data events are filtered in summary calculation</v>
      </c>
      <c r="FE97" s="570">
        <v>42252.259375000001</v>
      </c>
      <c r="FF97" s="571">
        <v>37219.649010856949</v>
      </c>
      <c r="FG97" s="570">
        <v>42252.259375000001</v>
      </c>
      <c r="FH97" s="571" t="str">
        <v>[-11101] All data events are filtered in summary calculation</v>
      </c>
      <c r="FJ97" s="396">
        <f>'pi tag'!BM5</f>
        <v>0</v>
      </c>
      <c r="FK97" s="585">
        <f>'pi tag'!AU5</f>
        <v>0</v>
      </c>
      <c r="FL97" s="396">
        <v>1</v>
      </c>
      <c r="FM97" s="570">
        <f t="array" ref="FM97:FN144">_xll.PIAdvCalcDat(Plan_vs_Actual!$FN$70,Plan_vs_Actual!$FB$61,Plan_vs_Actual!$FB$62,"30m","average","time-weighted",0,1,65,"pi_server")</f>
        <v>42252.25</v>
      </c>
      <c r="FN97" s="572">
        <v>174.66058124577691</v>
      </c>
      <c r="FO97" s="586">
        <f>IF(ISTEXT($FN97),"-",$FN97)</f>
        <v>174.66058124577691</v>
      </c>
      <c r="FQ97" s="586">
        <f>$FO97</f>
        <v>174.66058124577691</v>
      </c>
      <c r="FT97" s="400">
        <v>1</v>
      </c>
      <c r="FU97" s="529">
        <f t="array" ref="FU97:FV240">_xll.PIAdvCalcDat(Plan_vs_Actual!$FN$70,Plan_vs_Actual!$FB$61,Plan_vs_Actual!$FB$62,"10m","average","time-weighted",0,1,65,"pi_server")</f>
        <v>42252.25</v>
      </c>
      <c r="FV97" s="517">
        <v>174.8251521934763</v>
      </c>
      <c r="FW97" s="587">
        <f>IF(ISTEXT(FV97),"t",IF(FV97&lt;20,0,1))</f>
        <v>1</v>
      </c>
      <c r="FY97" s="400">
        <v>1</v>
      </c>
      <c r="GA97" s="517">
        <f>_xll.PITimeDat(Plan_vs_Actual!$GB$92,Plan_vs_Actual!$FM97,"PI_SERVER","interpolated")</f>
        <v>48.882015228271484</v>
      </c>
      <c r="GB97" s="517"/>
      <c r="GC97" s="588">
        <f>IF(ISTEXT($GA97),"-",$GA97)</f>
        <v>48.882015228271484</v>
      </c>
      <c r="GE97" s="400">
        <f t="shared" si="207"/>
        <v>0</v>
      </c>
      <c r="GF97" s="529"/>
      <c r="GG97" s="517"/>
      <c r="GH97" s="529">
        <v>42252.259375000001</v>
      </c>
      <c r="GI97" s="668" t="str">
        <v>[-11101] All data events are filtered in summary calculation</v>
      </c>
      <c r="GJ97" s="669">
        <v>42252.259375000001</v>
      </c>
      <c r="GK97" s="668" t="str">
        <v>[-11101] All data events are filtered in summary calculation</v>
      </c>
      <c r="GL97" s="669">
        <v>42252.259375000001</v>
      </c>
      <c r="GM97" s="668">
        <v>499.30557250976562</v>
      </c>
      <c r="GN97" s="400">
        <f t="shared" si="205"/>
        <v>0</v>
      </c>
      <c r="GO97" s="400">
        <f t="shared" si="206"/>
        <v>0</v>
      </c>
    </row>
    <row r="98" spans="2:197" ht="18.95" customHeight="1" x14ac:dyDescent="0.35">
      <c r="B98" s="250"/>
      <c r="C98" s="251"/>
      <c r="DJ98" s="400">
        <f t="shared" si="201"/>
        <v>0</v>
      </c>
      <c r="DK98" s="400">
        <f t="shared" si="213"/>
        <v>0</v>
      </c>
      <c r="DL98" s="400">
        <f t="shared" si="203"/>
        <v>0</v>
      </c>
      <c r="DN98" s="573"/>
      <c r="DO98" s="555">
        <f>IF(ISTEXT(_xll.PIArcVal(Plan_vs_Actual!DO$93,Plan_vs_Actual!$DM98,0,"pi_server","exact time")),0,_xll.PIArcVal(Plan_vs_Actual!DO$93,Plan_vs_Actual!$DM98,0,"pi_server","exact time"))</f>
        <v>0</v>
      </c>
      <c r="DP98" s="555">
        <f>IF(ISTEXT(_xll.PIArcVal(Plan_vs_Actual!DP$93,Plan_vs_Actual!$DM98,0,"pi_server","exact time")),0,_xll.PIArcVal(Plan_vs_Actual!DP$93,Plan_vs_Actual!$DM98,0,"pi_server","exact time"))</f>
        <v>0</v>
      </c>
      <c r="DQ98" s="555">
        <f>IF(ISTEXT(_xll.PIArcVal(Plan_vs_Actual!DQ$93,Plan_vs_Actual!$DM98,0,"pi_server","exact time")),0,_xll.PIArcVal(Plan_vs_Actual!DQ$93,Plan_vs_Actual!$DM98,0,"pi_server","exact time"))</f>
        <v>0</v>
      </c>
      <c r="DR98" s="555">
        <f>IF(ISTEXT(_xll.PIArcVal(Plan_vs_Actual!DR$93,Plan_vs_Actual!$DM98,0,"pi_server","exact time")),0,_xll.PIArcVal(Plan_vs_Actual!DR$93,Plan_vs_Actual!$DM98,0,"pi_server","exact time"))</f>
        <v>0</v>
      </c>
      <c r="DS98" s="555">
        <f>IF(ISTEXT(_xll.PIArcVal(Plan_vs_Actual!DS$93,Plan_vs_Actual!$DM98,0,"pi_server","exact time")),0,_xll.PIArcVal(Plan_vs_Actual!DS$93,Plan_vs_Actual!$DM98,0,"pi_server","exact time"))</f>
        <v>0</v>
      </c>
      <c r="DT98" s="555">
        <f>IF(ISTEXT(_xll.PIArcVal(Plan_vs_Actual!DT$93,Plan_vs_Actual!$DM98,0,"pi_server","exact time")),0,_xll.PIArcVal(Plan_vs_Actual!DT$93,Plan_vs_Actual!$DM98,0,"pi_server","exact time"))</f>
        <v>0</v>
      </c>
      <c r="DU98" s="555">
        <f>IF(ISTEXT(_xll.PIArcVal(Plan_vs_Actual!DU$93,Plan_vs_Actual!$DM98,0,"pi_server","exact time")),0,_xll.PIArcVal(Plan_vs_Actual!DU$93,Plan_vs_Actual!$DM98,0,"pi_server","exact time"))</f>
        <v>0</v>
      </c>
      <c r="DV98" s="555">
        <f>IF(ISTEXT(_xll.PIArcVal(Plan_vs_Actual!DV$93,Plan_vs_Actual!$DM98,0,"pi_server","exact time")),0,_xll.PIArcVal(Plan_vs_Actual!DV$93,Plan_vs_Actual!$DM98,0,"pi_server","exact time"))</f>
        <v>0</v>
      </c>
      <c r="DW98" s="555">
        <f>IF(ISTEXT(_xll.PIArcVal(Plan_vs_Actual!DW$93,Plan_vs_Actual!$DM98,0,"pi_server","exact time")),0,_xll.PIArcVal(Plan_vs_Actual!DW$93,Plan_vs_Actual!$DM98,0,"pi_server","exact time"))</f>
        <v>0</v>
      </c>
      <c r="DX98" s="555">
        <f>IF(ISTEXT(_xll.PIArcVal(Plan_vs_Actual!DX$93,Plan_vs_Actual!$DM98,0,"pi_server","exact time")),0,_xll.PIArcVal(Plan_vs_Actual!DX$93,Plan_vs_Actual!$DM98,0,"pi_server","exact time"))</f>
        <v>0</v>
      </c>
      <c r="DY98" s="557">
        <f t="shared" si="214"/>
        <v>0</v>
      </c>
      <c r="EA98" s="525">
        <v>41193</v>
      </c>
      <c r="EB98" s="523">
        <v>41</v>
      </c>
      <c r="EC98" s="524">
        <v>2333.2199999999998</v>
      </c>
      <c r="ED98" s="524">
        <v>21.82</v>
      </c>
      <c r="EE98" s="524">
        <v>4</v>
      </c>
      <c r="EF98" s="524">
        <v>657</v>
      </c>
      <c r="EG98" s="524">
        <v>479.7</v>
      </c>
      <c r="EH98" s="524">
        <v>1.0184894117647059</v>
      </c>
      <c r="EI98" s="524">
        <v>432.858</v>
      </c>
      <c r="EU98" s="529">
        <v>42252.416666666672</v>
      </c>
      <c r="EV98" s="517">
        <v>100.08949068603836</v>
      </c>
      <c r="EW98" s="400">
        <f t="shared" si="215"/>
        <v>100.08949068603836</v>
      </c>
      <c r="EZ98" s="837"/>
      <c r="FA98" s="568">
        <v>42252.260069444441</v>
      </c>
      <c r="FB98" s="569">
        <v>38847.81008672317</v>
      </c>
      <c r="FC98" s="570">
        <v>42252.260069444441</v>
      </c>
      <c r="FD98" s="571" t="str">
        <v>[-11101] All data events are filtered in summary calculation</v>
      </c>
      <c r="FE98" s="570">
        <v>42252.259722222225</v>
      </c>
      <c r="FF98" s="571">
        <v>37829.819532767935</v>
      </c>
      <c r="FG98" s="570">
        <v>42252.259722222225</v>
      </c>
      <c r="FH98" s="571" t="str">
        <v>[-11101] All data events are filtered in summary calculation</v>
      </c>
      <c r="FJ98" s="396">
        <f>'pi tag'!BM6</f>
        <v>0</v>
      </c>
      <c r="FK98" s="396">
        <f>'pi tag'!AU6</f>
        <v>0</v>
      </c>
      <c r="FL98" s="396">
        <v>2</v>
      </c>
      <c r="FM98" s="570">
        <v>42252.270833333328</v>
      </c>
      <c r="FN98" s="572">
        <v>175.22740964599291</v>
      </c>
      <c r="FO98" s="586">
        <f t="shared" ref="FO98:FO161" si="216">IF(ISTEXT($FN98),"-",$FN98)</f>
        <v>175.22740964599291</v>
      </c>
      <c r="FQ98" s="586">
        <f t="shared" ref="FQ98:FQ161" si="217">$FO98</f>
        <v>175.22740964599291</v>
      </c>
      <c r="FT98" s="400">
        <v>2</v>
      </c>
      <c r="FU98" s="529">
        <v>42252.256944444445</v>
      </c>
      <c r="FV98" s="517">
        <v>173.82872910174075</v>
      </c>
      <c r="FW98" s="587">
        <f t="shared" ref="FW98:FW161" si="218">IF(ISTEXT(FV98),"t",IF(FV98&lt;20,0,1))</f>
        <v>1</v>
      </c>
      <c r="FY98" s="400">
        <v>2</v>
      </c>
      <c r="GA98" s="517">
        <f>_xll.PITimeDat(Plan_vs_Actual!$GB$92,Plan_vs_Actual!$FM98,"PI_SERVER","interpolated")</f>
        <v>52.562507629394531</v>
      </c>
      <c r="GB98" s="517"/>
      <c r="GC98" s="588">
        <f t="shared" ref="GC98:GC161" si="219">IF(ISTEXT($GA98),"-",$GA98)</f>
        <v>52.562507629394531</v>
      </c>
      <c r="GE98" s="400">
        <f t="shared" si="207"/>
        <v>0</v>
      </c>
      <c r="GF98" s="529"/>
      <c r="GG98" s="517"/>
      <c r="GH98" s="529">
        <v>42252.259722222225</v>
      </c>
      <c r="GI98" s="668" t="str">
        <v>[-11101] All data events are filtered in summary calculation</v>
      </c>
      <c r="GJ98" s="669">
        <v>42252.259722222225</v>
      </c>
      <c r="GK98" s="668" t="str">
        <v>[-11101] All data events are filtered in summary calculation</v>
      </c>
      <c r="GL98" s="669">
        <v>42252.259722222225</v>
      </c>
      <c r="GM98" s="668">
        <v>478.7995986508671</v>
      </c>
      <c r="GN98" s="400">
        <f t="shared" si="205"/>
        <v>0</v>
      </c>
      <c r="GO98" s="400">
        <f t="shared" si="206"/>
        <v>0</v>
      </c>
    </row>
    <row r="99" spans="2:197" ht="18.95" customHeight="1" x14ac:dyDescent="0.35">
      <c r="B99" s="250"/>
      <c r="C99" s="251"/>
      <c r="DJ99" s="400">
        <f t="shared" si="201"/>
        <v>0</v>
      </c>
      <c r="DK99" s="400">
        <f t="shared" si="213"/>
        <v>0</v>
      </c>
      <c r="DL99" s="400">
        <f t="shared" si="203"/>
        <v>0</v>
      </c>
      <c r="DN99" s="573"/>
      <c r="DO99" s="555">
        <f>IF(ISTEXT(_xll.PIArcVal(Plan_vs_Actual!DO$93,Plan_vs_Actual!$DM99,0,"pi_server","exact time")),0,_xll.PIArcVal(Plan_vs_Actual!DO$93,Plan_vs_Actual!$DM99,0,"pi_server","exact time"))</f>
        <v>0</v>
      </c>
      <c r="DP99" s="555">
        <f>IF(ISTEXT(_xll.PIArcVal(Plan_vs_Actual!DP$93,Plan_vs_Actual!$DM99,0,"pi_server","exact time")),0,_xll.PIArcVal(Plan_vs_Actual!DP$93,Plan_vs_Actual!$DM99,0,"pi_server","exact time"))</f>
        <v>0</v>
      </c>
      <c r="DQ99" s="555">
        <f>IF(ISTEXT(_xll.PIArcVal(Plan_vs_Actual!DQ$93,Plan_vs_Actual!$DM99,0,"pi_server","exact time")),0,_xll.PIArcVal(Plan_vs_Actual!DQ$93,Plan_vs_Actual!$DM99,0,"pi_server","exact time"))</f>
        <v>0</v>
      </c>
      <c r="DR99" s="555">
        <f>IF(ISTEXT(_xll.PIArcVal(Plan_vs_Actual!DR$93,Plan_vs_Actual!$DM99,0,"pi_server","exact time")),0,_xll.PIArcVal(Plan_vs_Actual!DR$93,Plan_vs_Actual!$DM99,0,"pi_server","exact time"))</f>
        <v>0</v>
      </c>
      <c r="DS99" s="555">
        <f>IF(ISTEXT(_xll.PIArcVal(Plan_vs_Actual!DS$93,Plan_vs_Actual!$DM99,0,"pi_server","exact time")),0,_xll.PIArcVal(Plan_vs_Actual!DS$93,Plan_vs_Actual!$DM99,0,"pi_server","exact time"))</f>
        <v>0</v>
      </c>
      <c r="DT99" s="555">
        <f>IF(ISTEXT(_xll.PIArcVal(Plan_vs_Actual!DT$93,Plan_vs_Actual!$DM99,0,"pi_server","exact time")),0,_xll.PIArcVal(Plan_vs_Actual!DT$93,Plan_vs_Actual!$DM99,0,"pi_server","exact time"))</f>
        <v>0</v>
      </c>
      <c r="DU99" s="555">
        <f>IF(ISTEXT(_xll.PIArcVal(Plan_vs_Actual!DU$93,Plan_vs_Actual!$DM99,0,"pi_server","exact time")),0,_xll.PIArcVal(Plan_vs_Actual!DU$93,Plan_vs_Actual!$DM99,0,"pi_server","exact time"))</f>
        <v>0</v>
      </c>
      <c r="DV99" s="555">
        <f>IF(ISTEXT(_xll.PIArcVal(Plan_vs_Actual!DV$93,Plan_vs_Actual!$DM99,0,"pi_server","exact time")),0,_xll.PIArcVal(Plan_vs_Actual!DV$93,Plan_vs_Actual!$DM99,0,"pi_server","exact time"))</f>
        <v>0</v>
      </c>
      <c r="DW99" s="555">
        <f>IF(ISTEXT(_xll.PIArcVal(Plan_vs_Actual!DW$93,Plan_vs_Actual!$DM99,0,"pi_server","exact time")),0,_xll.PIArcVal(Plan_vs_Actual!DW$93,Plan_vs_Actual!$DM99,0,"pi_server","exact time"))</f>
        <v>0</v>
      </c>
      <c r="DX99" s="555">
        <f>IF(ISTEXT(_xll.PIArcVal(Plan_vs_Actual!DX$93,Plan_vs_Actual!$DM99,0,"pi_server","exact time")),0,_xll.PIArcVal(Plan_vs_Actual!DX$93,Plan_vs_Actual!$DM99,0,"pi_server","exact time"))</f>
        <v>0</v>
      </c>
      <c r="DY99" s="557">
        <f t="shared" si="214"/>
        <v>0</v>
      </c>
      <c r="EA99" s="525">
        <v>41194</v>
      </c>
      <c r="EB99" s="523">
        <v>42</v>
      </c>
      <c r="EC99" s="524">
        <v>2699.5494119230589</v>
      </c>
      <c r="ED99" s="524">
        <v>24</v>
      </c>
      <c r="EE99" s="524">
        <v>5</v>
      </c>
      <c r="EF99" s="524">
        <v>770</v>
      </c>
      <c r="EG99" s="524">
        <v>483</v>
      </c>
      <c r="EH99" s="524">
        <v>1.8077223529411766</v>
      </c>
      <c r="EI99" s="524">
        <v>768.28200000000004</v>
      </c>
      <c r="EU99" s="529">
        <v>42252.458333333328</v>
      </c>
      <c r="EV99" s="517">
        <v>99.996070595290732</v>
      </c>
      <c r="EW99" s="400">
        <f t="shared" si="215"/>
        <v>99.996070595290732</v>
      </c>
      <c r="EZ99" s="837"/>
      <c r="FA99" s="568">
        <v>42252.260416666672</v>
      </c>
      <c r="FB99" s="569">
        <v>38573.400351709126</v>
      </c>
      <c r="FC99" s="570">
        <v>42252.260416666672</v>
      </c>
      <c r="FD99" s="571" t="str">
        <v>[-11101] All data events are filtered in summary calculation</v>
      </c>
      <c r="FE99" s="570">
        <v>42252.260069444441</v>
      </c>
      <c r="FF99" s="571">
        <v>38427.007382897536</v>
      </c>
      <c r="FG99" s="570">
        <v>42252.260069444441</v>
      </c>
      <c r="FH99" s="571" t="str">
        <v>[-11101] All data events are filtered in summary calculation</v>
      </c>
      <c r="FJ99" s="396">
        <f>'pi tag'!BM7</f>
        <v>0</v>
      </c>
      <c r="FK99" s="396">
        <f>'pi tag'!AU7</f>
        <v>0</v>
      </c>
      <c r="FL99" s="396">
        <v>3</v>
      </c>
      <c r="FM99" s="570">
        <v>42252.291666666672</v>
      </c>
      <c r="FN99" s="572">
        <v>175.05529889611606</v>
      </c>
      <c r="FO99" s="586">
        <f t="shared" si="216"/>
        <v>175.05529889611606</v>
      </c>
      <c r="FQ99" s="586">
        <f t="shared" si="217"/>
        <v>175.05529889611606</v>
      </c>
      <c r="FT99" s="400">
        <v>3</v>
      </c>
      <c r="FU99" s="529">
        <v>42252.263888888891</v>
      </c>
      <c r="FV99" s="517">
        <v>175.32786244211368</v>
      </c>
      <c r="FW99" s="587">
        <f t="shared" si="218"/>
        <v>1</v>
      </c>
      <c r="FY99" s="400">
        <v>3</v>
      </c>
      <c r="GA99" s="517">
        <f>_xll.PITimeDat(Plan_vs_Actual!$GB$92,Plan_vs_Actual!$FM99,"PI_SERVER","interpolated")</f>
        <v>48.777297973632812</v>
      </c>
      <c r="GB99" s="517"/>
      <c r="GC99" s="588">
        <f t="shared" si="219"/>
        <v>48.777297973632812</v>
      </c>
      <c r="GE99" s="400">
        <f t="shared" si="207"/>
        <v>0</v>
      </c>
      <c r="GF99" s="529"/>
      <c r="GG99" s="517"/>
      <c r="GH99" s="529">
        <v>42252.260069444441</v>
      </c>
      <c r="GI99" s="668" t="str">
        <v>[-11101] All data events are filtered in summary calculation</v>
      </c>
      <c r="GJ99" s="669">
        <v>42252.260069444441</v>
      </c>
      <c r="GK99" s="668" t="str">
        <v>[-11101] All data events are filtered in summary calculation</v>
      </c>
      <c r="GL99" s="669">
        <v>42252.260069444441</v>
      </c>
      <c r="GM99" s="668">
        <v>448.7304363623727</v>
      </c>
      <c r="GN99" s="400">
        <f t="shared" si="205"/>
        <v>0</v>
      </c>
      <c r="GO99" s="400">
        <f t="shared" si="206"/>
        <v>0</v>
      </c>
    </row>
    <row r="100" spans="2:197" ht="18.95" customHeight="1" x14ac:dyDescent="0.35">
      <c r="B100" s="250"/>
      <c r="C100" s="251"/>
      <c r="DJ100" s="400">
        <f t="shared" si="201"/>
        <v>0</v>
      </c>
      <c r="DK100" s="400">
        <f t="shared" si="213"/>
        <v>0</v>
      </c>
      <c r="DL100" s="400">
        <f t="shared" si="203"/>
        <v>0</v>
      </c>
      <c r="DN100" s="576"/>
      <c r="DO100" s="555">
        <f>IF(ISTEXT(_xll.PIArcVal(Plan_vs_Actual!DO$93,Plan_vs_Actual!$DM100,0,"pi_server","exact time")),0,_xll.PIArcVal(Plan_vs_Actual!DO$93,Plan_vs_Actual!$DM100,0,"pi_server","exact time"))</f>
        <v>0</v>
      </c>
      <c r="DP100" s="555">
        <f>IF(ISTEXT(_xll.PIArcVal(Plan_vs_Actual!DP$93,Plan_vs_Actual!$DM100,0,"pi_server","exact time")),0,_xll.PIArcVal(Plan_vs_Actual!DP$93,Plan_vs_Actual!$DM100,0,"pi_server","exact time"))</f>
        <v>0</v>
      </c>
      <c r="DQ100" s="555">
        <f>IF(ISTEXT(_xll.PIArcVal(Plan_vs_Actual!DQ$93,Plan_vs_Actual!$DM100,0,"pi_server","exact time")),0,_xll.PIArcVal(Plan_vs_Actual!DQ$93,Plan_vs_Actual!$DM100,0,"pi_server","exact time"))</f>
        <v>0</v>
      </c>
      <c r="DR100" s="555">
        <f>IF(ISTEXT(_xll.PIArcVal(Plan_vs_Actual!DR$93,Plan_vs_Actual!$DM100,0,"pi_server","exact time")),0,_xll.PIArcVal(Plan_vs_Actual!DR$93,Plan_vs_Actual!$DM100,0,"pi_server","exact time"))</f>
        <v>0</v>
      </c>
      <c r="DS100" s="555">
        <f>IF(ISTEXT(_xll.PIArcVal(Plan_vs_Actual!DS$93,Plan_vs_Actual!$DM100,0,"pi_server","exact time")),0,_xll.PIArcVal(Plan_vs_Actual!DS$93,Plan_vs_Actual!$DM100,0,"pi_server","exact time"))</f>
        <v>0</v>
      </c>
      <c r="DT100" s="555">
        <f>IF(ISTEXT(_xll.PIArcVal(Plan_vs_Actual!DT$93,Plan_vs_Actual!$DM100,0,"pi_server","exact time")),0,_xll.PIArcVal(Plan_vs_Actual!DT$93,Plan_vs_Actual!$DM100,0,"pi_server","exact time"))</f>
        <v>0</v>
      </c>
      <c r="DU100" s="555">
        <f>IF(ISTEXT(_xll.PIArcVal(Plan_vs_Actual!DU$93,Plan_vs_Actual!$DM100,0,"pi_server","exact time")),0,_xll.PIArcVal(Plan_vs_Actual!DU$93,Plan_vs_Actual!$DM100,0,"pi_server","exact time"))</f>
        <v>0</v>
      </c>
      <c r="DV100" s="555">
        <f>IF(ISTEXT(_xll.PIArcVal(Plan_vs_Actual!DV$93,Plan_vs_Actual!$DM100,0,"pi_server","exact time")),0,_xll.PIArcVal(Plan_vs_Actual!DV$93,Plan_vs_Actual!$DM100,0,"pi_server","exact time"))</f>
        <v>0</v>
      </c>
      <c r="DW100" s="555">
        <f>IF(ISTEXT(_xll.PIArcVal(Plan_vs_Actual!DW$93,Plan_vs_Actual!$DM100,0,"pi_server","exact time")),0,_xll.PIArcVal(Plan_vs_Actual!DW$93,Plan_vs_Actual!$DM100,0,"pi_server","exact time"))</f>
        <v>0</v>
      </c>
      <c r="DX100" s="555">
        <f>IF(ISTEXT(_xll.PIArcVal(Plan_vs_Actual!DX$93,Plan_vs_Actual!$DM100,0,"pi_server","exact time")),0,_xll.PIArcVal(Plan_vs_Actual!DX$93,Plan_vs_Actual!$DM100,0,"pi_server","exact time"))</f>
        <v>0</v>
      </c>
      <c r="DY100" s="557">
        <f t="shared" si="214"/>
        <v>0</v>
      </c>
      <c r="EA100" s="525">
        <v>41195</v>
      </c>
      <c r="EB100" s="523">
        <v>43</v>
      </c>
      <c r="EC100" s="524">
        <v>2838.5334304721437</v>
      </c>
      <c r="ED100" s="524">
        <v>24</v>
      </c>
      <c r="EE100" s="524">
        <v>5</v>
      </c>
      <c r="EF100" s="524">
        <v>800</v>
      </c>
      <c r="EG100" s="524">
        <v>529.20000000000005</v>
      </c>
      <c r="EH100" s="524">
        <v>1.7595976470588235</v>
      </c>
      <c r="EI100" s="524">
        <v>747.82899999999995</v>
      </c>
      <c r="EU100" s="529">
        <v>42252.5</v>
      </c>
      <c r="EV100" s="517">
        <v>110.412941520236</v>
      </c>
      <c r="EW100" s="400">
        <f t="shared" si="215"/>
        <v>110.412941520236</v>
      </c>
      <c r="EZ100" s="837"/>
      <c r="FA100" s="568">
        <v>42252.260763888888</v>
      </c>
      <c r="FB100" s="569">
        <v>38448.080171253285</v>
      </c>
      <c r="FC100" s="570">
        <v>42252.260763888888</v>
      </c>
      <c r="FD100" s="571" t="str">
        <v>[-11101] All data events are filtered in summary calculation</v>
      </c>
      <c r="FE100" s="570">
        <v>42252.260416666672</v>
      </c>
      <c r="FF100" s="571">
        <v>38448.738889304797</v>
      </c>
      <c r="FG100" s="570">
        <v>42252.260416666672</v>
      </c>
      <c r="FH100" s="571" t="str">
        <v>[-11101] All data events are filtered in summary calculation</v>
      </c>
      <c r="FJ100" s="396">
        <f>'pi tag'!BM8</f>
        <v>0</v>
      </c>
      <c r="FK100" s="396">
        <f>'pi tag'!AU8</f>
        <v>0</v>
      </c>
      <c r="FL100" s="396">
        <v>4</v>
      </c>
      <c r="FM100" s="570">
        <v>42252.3125</v>
      </c>
      <c r="FN100" s="572">
        <v>175.20568372193128</v>
      </c>
      <c r="FO100" s="586">
        <f t="shared" si="216"/>
        <v>175.20568372193128</v>
      </c>
      <c r="FQ100" s="586">
        <f t="shared" si="217"/>
        <v>175.20568372193128</v>
      </c>
      <c r="FT100" s="400">
        <v>4</v>
      </c>
      <c r="FU100" s="529">
        <v>42252.270833333328</v>
      </c>
      <c r="FV100" s="517">
        <v>175.88511316000989</v>
      </c>
      <c r="FW100" s="587">
        <f t="shared" si="218"/>
        <v>1</v>
      </c>
      <c r="FY100" s="400">
        <v>4</v>
      </c>
      <c r="GA100" s="517">
        <f>_xll.PITimeDat(Plan_vs_Actual!$GB$92,Plan_vs_Actual!$FM100,"PI_SERVER","interpolated")</f>
        <v>43.984935760498047</v>
      </c>
      <c r="GB100" s="517"/>
      <c r="GC100" s="588">
        <f t="shared" si="219"/>
        <v>43.984935760498047</v>
      </c>
      <c r="GE100" s="400">
        <f t="shared" si="207"/>
        <v>0</v>
      </c>
      <c r="GF100" s="529"/>
      <c r="GG100" s="517"/>
      <c r="GH100" s="529">
        <v>42252.260416666672</v>
      </c>
      <c r="GI100" s="668" t="str">
        <v>[-11101] All data events are filtered in summary calculation</v>
      </c>
      <c r="GJ100" s="669">
        <v>42252.260416666672</v>
      </c>
      <c r="GK100" s="668" t="str">
        <v>[-11101] All data events are filtered in summary calculation</v>
      </c>
      <c r="GL100" s="669">
        <v>42252.260416666672</v>
      </c>
      <c r="GM100" s="668">
        <v>416.42993476358242</v>
      </c>
      <c r="GN100" s="400">
        <f t="shared" si="205"/>
        <v>0</v>
      </c>
      <c r="GO100" s="400">
        <f t="shared" si="206"/>
        <v>0</v>
      </c>
    </row>
    <row r="101" spans="2:197" ht="18.95" customHeight="1" x14ac:dyDescent="0.35">
      <c r="B101" s="250"/>
      <c r="C101" s="251"/>
      <c r="DJ101" s="589">
        <f>COUNTIF(DJ70:DJ99,"1")</f>
        <v>4</v>
      </c>
      <c r="DK101" s="590"/>
      <c r="DO101" s="591">
        <f>SUM(DO70:DO76,DO78:DO84,DO86:DO92,DO94:DO100)</f>
        <v>803</v>
      </c>
      <c r="DY101" s="591">
        <f>SUM(DY70:DY76,DY78:DY84,DY86:DY92,DY94:DY100)</f>
        <v>775.01999425888062</v>
      </c>
      <c r="EA101" s="525">
        <v>41196</v>
      </c>
      <c r="EB101" s="523">
        <v>44</v>
      </c>
      <c r="EC101" s="524">
        <v>2775.1337892063229</v>
      </c>
      <c r="ED101" s="524">
        <v>24</v>
      </c>
      <c r="EE101" s="524">
        <v>5</v>
      </c>
      <c r="EF101" s="524">
        <v>842</v>
      </c>
      <c r="EG101" s="524">
        <v>483</v>
      </c>
      <c r="EH101" s="524">
        <v>1.9763929411764705</v>
      </c>
      <c r="EI101" s="524">
        <v>839.96699999999998</v>
      </c>
      <c r="EU101" s="529">
        <v>42252.541666666672</v>
      </c>
      <c r="EV101" s="517">
        <v>120.03602914186808</v>
      </c>
      <c r="EW101" s="400">
        <f t="shared" si="215"/>
        <v>120.03602914186808</v>
      </c>
      <c r="EZ101" s="837"/>
      <c r="FA101" s="568">
        <v>42252.261111111111</v>
      </c>
      <c r="FB101" s="569">
        <v>38342.647130892678</v>
      </c>
      <c r="FC101" s="570">
        <v>42252.261111111111</v>
      </c>
      <c r="FD101" s="571" t="str">
        <v>[-11101] All data events are filtered in summary calculation</v>
      </c>
      <c r="FE101" s="570">
        <v>42252.260763888888</v>
      </c>
      <c r="FF101" s="571">
        <v>38673.298637286825</v>
      </c>
      <c r="FG101" s="570">
        <v>42252.260763888888</v>
      </c>
      <c r="FH101" s="571" t="str">
        <v>[-11101] All data events are filtered in summary calculation</v>
      </c>
      <c r="FJ101" s="396">
        <f>'pi tag'!BM9</f>
        <v>0</v>
      </c>
      <c r="FK101" s="396">
        <f>'pi tag'!AU9</f>
        <v>0</v>
      </c>
      <c r="FL101" s="396">
        <v>5</v>
      </c>
      <c r="FM101" s="570">
        <v>42252.333333333328</v>
      </c>
      <c r="FN101" s="572">
        <v>174.77650056275203</v>
      </c>
      <c r="FO101" s="586">
        <f t="shared" si="216"/>
        <v>174.77650056275203</v>
      </c>
      <c r="FQ101" s="586">
        <f t="shared" si="217"/>
        <v>174.77650056275203</v>
      </c>
      <c r="FT101" s="400">
        <v>5</v>
      </c>
      <c r="FU101" s="529">
        <v>42252.277777777781</v>
      </c>
      <c r="FV101" s="517">
        <v>174.02245287207771</v>
      </c>
      <c r="FW101" s="587">
        <f t="shared" si="218"/>
        <v>1</v>
      </c>
      <c r="FY101" s="400">
        <f>COUNTIF(FY97:FY100,"&gt;1")</f>
        <v>3</v>
      </c>
      <c r="GA101" s="517">
        <f>_xll.PITimeDat(Plan_vs_Actual!$GB$92,Plan_vs_Actual!$FM101,"PI_SERVER","interpolated")</f>
        <v>44.302879333496094</v>
      </c>
      <c r="GB101" s="517"/>
      <c r="GC101" s="588">
        <f t="shared" si="219"/>
        <v>44.302879333496094</v>
      </c>
      <c r="GE101" s="400">
        <f t="shared" si="207"/>
        <v>0</v>
      </c>
      <c r="GF101" s="529"/>
      <c r="GG101" s="517"/>
      <c r="GH101" s="529">
        <v>42252.260763888888</v>
      </c>
      <c r="GI101" s="668" t="str">
        <v>[-11101] All data events are filtered in summary calculation</v>
      </c>
      <c r="GJ101" s="669">
        <v>42252.260763888888</v>
      </c>
      <c r="GK101" s="668" t="str">
        <v>[-11101] All data events are filtered in summary calculation</v>
      </c>
      <c r="GL101" s="669">
        <v>42252.260763888888</v>
      </c>
      <c r="GM101" s="668">
        <v>406.076416015625</v>
      </c>
      <c r="GN101" s="400">
        <f t="shared" si="205"/>
        <v>0</v>
      </c>
      <c r="GO101" s="400">
        <f t="shared" si="206"/>
        <v>0</v>
      </c>
    </row>
    <row r="102" spans="2:197" ht="18.95" customHeight="1" x14ac:dyDescent="0.35">
      <c r="B102" s="250"/>
      <c r="C102" s="251"/>
      <c r="DK102" s="590"/>
      <c r="EA102" s="525">
        <v>41197</v>
      </c>
      <c r="EB102" s="523">
        <v>45</v>
      </c>
      <c r="EC102" s="524">
        <v>2774.91</v>
      </c>
      <c r="ED102" s="524">
        <v>23.01</v>
      </c>
      <c r="EE102" s="524">
        <v>5</v>
      </c>
      <c r="EF102" s="524">
        <v>864</v>
      </c>
      <c r="EG102" s="524">
        <v>537</v>
      </c>
      <c r="EH102" s="524">
        <v>1.9856470588235293</v>
      </c>
      <c r="EI102" s="524">
        <v>843.9</v>
      </c>
      <c r="EU102" s="529">
        <v>42252.583333333328</v>
      </c>
      <c r="EV102" s="517">
        <v>127.50599636677161</v>
      </c>
      <c r="EW102" s="400">
        <f t="shared" si="215"/>
        <v>127.50599636677161</v>
      </c>
      <c r="EZ102" s="837"/>
      <c r="FA102" s="568">
        <v>42252.261458333334</v>
      </c>
      <c r="FB102" s="569">
        <v>38321.719571727517</v>
      </c>
      <c r="FC102" s="570">
        <v>42252.261458333334</v>
      </c>
      <c r="FD102" s="571" t="str">
        <v>[-11101] All data events are filtered in summary calculation</v>
      </c>
      <c r="FE102" s="570">
        <v>42252.261111111111</v>
      </c>
      <c r="FF102" s="571">
        <v>21257.070626446606</v>
      </c>
      <c r="FG102" s="570">
        <v>42252.261111111111</v>
      </c>
      <c r="FH102" s="571" t="str">
        <v>[-11101] All data events are filtered in summary calculation</v>
      </c>
      <c r="FJ102" s="396">
        <f>'pi tag'!BM10</f>
        <v>0</v>
      </c>
      <c r="FK102" s="396">
        <f>'pi tag'!AU10</f>
        <v>0</v>
      </c>
      <c r="FL102" s="396">
        <v>6</v>
      </c>
      <c r="FM102" s="570">
        <v>42252.354166666672</v>
      </c>
      <c r="FN102" s="572">
        <v>175.11055222689885</v>
      </c>
      <c r="FO102" s="586">
        <f t="shared" si="216"/>
        <v>175.11055222689885</v>
      </c>
      <c r="FQ102" s="586">
        <f t="shared" si="217"/>
        <v>175.11055222689885</v>
      </c>
      <c r="FT102" s="400">
        <v>6</v>
      </c>
      <c r="FU102" s="529">
        <v>42252.284722222219</v>
      </c>
      <c r="FV102" s="517">
        <v>175.77466290589112</v>
      </c>
      <c r="FW102" s="587">
        <f t="shared" si="218"/>
        <v>1</v>
      </c>
      <c r="GA102" s="517">
        <f>_xll.PITimeDat(Plan_vs_Actual!$GB$92,Plan_vs_Actual!$FM102,"PI_SERVER","interpolated")</f>
        <v>45.942798614501953</v>
      </c>
      <c r="GB102" s="517"/>
      <c r="GC102" s="588">
        <f t="shared" si="219"/>
        <v>45.942798614501953</v>
      </c>
      <c r="GE102" s="400">
        <f t="shared" si="207"/>
        <v>0</v>
      </c>
      <c r="GF102" s="529"/>
      <c r="GG102" s="517"/>
      <c r="GH102" s="529">
        <v>42252.261111111111</v>
      </c>
      <c r="GI102" s="668" t="str">
        <v>[-11101] All data events are filtered in summary calculation</v>
      </c>
      <c r="GJ102" s="669">
        <v>42252.261111111111</v>
      </c>
      <c r="GK102" s="668" t="str">
        <v>[-11101] All data events are filtered in summary calculation</v>
      </c>
      <c r="GL102" s="669">
        <v>42252.261111111111</v>
      </c>
      <c r="GM102" s="668">
        <v>406.076416015625</v>
      </c>
      <c r="GN102" s="400">
        <f t="shared" si="205"/>
        <v>0</v>
      </c>
      <c r="GO102" s="400">
        <f t="shared" si="206"/>
        <v>0</v>
      </c>
    </row>
    <row r="103" spans="2:197" ht="18.95" customHeight="1" x14ac:dyDescent="0.35">
      <c r="B103" s="250"/>
      <c r="C103" s="251"/>
      <c r="EA103" s="525">
        <v>41198</v>
      </c>
      <c r="EB103" s="523">
        <v>46</v>
      </c>
      <c r="EC103" s="524">
        <v>2465.14</v>
      </c>
      <c r="ED103" s="524">
        <v>21.96</v>
      </c>
      <c r="EE103" s="524">
        <v>4</v>
      </c>
      <c r="EF103" s="524">
        <v>715</v>
      </c>
      <c r="EG103" s="524">
        <v>417.2</v>
      </c>
      <c r="EH103" s="524">
        <v>1.9850847058823529</v>
      </c>
      <c r="EI103" s="524">
        <v>843.66099999999994</v>
      </c>
      <c r="EU103" s="529">
        <v>42252.625</v>
      </c>
      <c r="EV103" s="517">
        <v>140.07636805376427</v>
      </c>
      <c r="EW103" s="400">
        <f t="shared" si="215"/>
        <v>140.07636805376427</v>
      </c>
      <c r="EZ103" s="837"/>
      <c r="FA103" s="568">
        <v>42252.26180555555</v>
      </c>
      <c r="FB103" s="569">
        <v>38192.997566837075</v>
      </c>
      <c r="FC103" s="570">
        <v>42252.26180555555</v>
      </c>
      <c r="FD103" s="571" t="str">
        <v>[-11101] All data events are filtered in summary calculation</v>
      </c>
      <c r="FE103" s="570">
        <v>42252.261458333334</v>
      </c>
      <c r="FF103" s="571">
        <v>2844.0965980879482</v>
      </c>
      <c r="FG103" s="570">
        <v>42252.261458333334</v>
      </c>
      <c r="FH103" s="571" t="str">
        <v>[-11101] All data events are filtered in summary calculation</v>
      </c>
      <c r="FJ103" s="396">
        <f>'pi tag'!BM11</f>
        <v>0</v>
      </c>
      <c r="FK103" s="396">
        <f>'pi tag'!AU11</f>
        <v>0</v>
      </c>
      <c r="FL103" s="396">
        <v>7</v>
      </c>
      <c r="FM103" s="570">
        <v>42252.375</v>
      </c>
      <c r="FN103" s="572">
        <v>173.17197266349271</v>
      </c>
      <c r="FO103" s="586">
        <f t="shared" si="216"/>
        <v>173.17197266349271</v>
      </c>
      <c r="FQ103" s="586">
        <f t="shared" si="217"/>
        <v>173.17197266349271</v>
      </c>
      <c r="FT103" s="400">
        <v>7</v>
      </c>
      <c r="FU103" s="529">
        <v>42252.291666666672</v>
      </c>
      <c r="FV103" s="517">
        <v>175.21310196346488</v>
      </c>
      <c r="FW103" s="587">
        <f t="shared" si="218"/>
        <v>1</v>
      </c>
      <c r="GA103" s="517">
        <f>_xll.PITimeDat(Plan_vs_Actual!$GB$92,Plan_vs_Actual!$FM103,"PI_SERVER","interpolated")</f>
        <v>47.582717895507813</v>
      </c>
      <c r="GB103" s="517"/>
      <c r="GC103" s="588">
        <f t="shared" si="219"/>
        <v>47.582717895507813</v>
      </c>
      <c r="GE103" s="400">
        <f t="shared" si="207"/>
        <v>0</v>
      </c>
      <c r="GF103" s="529"/>
      <c r="GG103" s="517"/>
      <c r="GH103" s="529">
        <v>42252.261458333334</v>
      </c>
      <c r="GI103" s="668" t="str">
        <v>[-11101] All data events are filtered in summary calculation</v>
      </c>
      <c r="GJ103" s="669">
        <v>42252.261458333334</v>
      </c>
      <c r="GK103" s="668" t="str">
        <v>[-11101] All data events are filtered in summary calculation</v>
      </c>
      <c r="GL103" s="669">
        <v>42252.261458333334</v>
      </c>
      <c r="GM103" s="668">
        <v>413.23752732722397</v>
      </c>
      <c r="GN103" s="400">
        <f t="shared" si="205"/>
        <v>0</v>
      </c>
      <c r="GO103" s="400">
        <f t="shared" si="206"/>
        <v>0</v>
      </c>
    </row>
    <row r="104" spans="2:197" ht="18.95" customHeight="1" x14ac:dyDescent="0.35">
      <c r="B104" s="250"/>
      <c r="C104" s="251"/>
      <c r="DJ104" s="529"/>
      <c r="DK104" s="517"/>
      <c r="DN104" s="400" t="s">
        <v>46</v>
      </c>
      <c r="DO104" s="400" t="s">
        <v>183</v>
      </c>
      <c r="DP104" s="400" t="s">
        <v>182</v>
      </c>
      <c r="EA104" s="525">
        <v>41199</v>
      </c>
      <c r="EB104" s="523">
        <v>47</v>
      </c>
      <c r="EC104" s="524">
        <v>2842.63</v>
      </c>
      <c r="ED104" s="524">
        <v>23.72</v>
      </c>
      <c r="EE104" s="524">
        <v>4</v>
      </c>
      <c r="EF104" s="524">
        <v>667</v>
      </c>
      <c r="EG104" s="524">
        <v>496.8</v>
      </c>
      <c r="EH104" s="524">
        <v>1.0049600000000001</v>
      </c>
      <c r="EI104" s="524">
        <v>427.108</v>
      </c>
      <c r="EU104" s="529">
        <v>42252.666666666672</v>
      </c>
      <c r="EV104" s="517">
        <v>116.01290271486059</v>
      </c>
      <c r="EW104" s="400">
        <f t="shared" si="215"/>
        <v>116.01290271486059</v>
      </c>
      <c r="EZ104" s="837"/>
      <c r="FA104" s="568">
        <v>42252.262152777781</v>
      </c>
      <c r="FB104" s="569">
        <v>38136.751902061704</v>
      </c>
      <c r="FC104" s="570">
        <v>42252.262152777781</v>
      </c>
      <c r="FD104" s="571" t="str">
        <v>[-11101] All data events are filtered in summary calculation</v>
      </c>
      <c r="FE104" s="570">
        <v>42252.26180555555</v>
      </c>
      <c r="FF104" s="571">
        <v>2946.835770215715</v>
      </c>
      <c r="FG104" s="570">
        <v>42252.26180555555</v>
      </c>
      <c r="FH104" s="571" t="str">
        <v>[-11101] All data events are filtered in summary calculation</v>
      </c>
      <c r="FJ104" s="396">
        <f>'pi tag'!BM12</f>
        <v>0</v>
      </c>
      <c r="FK104" s="396">
        <f>'pi tag'!AU12</f>
        <v>0</v>
      </c>
      <c r="FL104" s="396">
        <v>8</v>
      </c>
      <c r="FM104" s="570">
        <v>42252.395833333328</v>
      </c>
      <c r="FN104" s="572">
        <v>126.92618792180406</v>
      </c>
      <c r="FO104" s="586">
        <f t="shared" si="216"/>
        <v>126.92618792180406</v>
      </c>
      <c r="FQ104" s="586">
        <f t="shared" si="217"/>
        <v>126.92618792180406</v>
      </c>
      <c r="FT104" s="400">
        <v>8</v>
      </c>
      <c r="FU104" s="529">
        <v>42252.298611111109</v>
      </c>
      <c r="FV104" s="517">
        <v>175.20389804657589</v>
      </c>
      <c r="FW104" s="587">
        <f t="shared" si="218"/>
        <v>1</v>
      </c>
      <c r="GA104" s="517">
        <f>_xll.PITimeDat(Plan_vs_Actual!$GB$92,Plan_vs_Actual!$FM104,"PI_SERVER","interpolated")</f>
        <v>46.513904571533203</v>
      </c>
      <c r="GB104" s="517"/>
      <c r="GC104" s="588">
        <f t="shared" si="219"/>
        <v>46.513904571533203</v>
      </c>
      <c r="GE104" s="400">
        <f t="shared" si="207"/>
        <v>0</v>
      </c>
      <c r="GF104" s="529"/>
      <c r="GG104" s="517"/>
      <c r="GH104" s="529">
        <v>42252.26180555555</v>
      </c>
      <c r="GI104" s="668" t="str">
        <v>[-11101] All data events are filtered in summary calculation</v>
      </c>
      <c r="GJ104" s="669">
        <v>42252.26180555555</v>
      </c>
      <c r="GK104" s="668" t="str">
        <v>[-11101] All data events are filtered in summary calculation</v>
      </c>
      <c r="GL104" s="669">
        <v>42252.26180555555</v>
      </c>
      <c r="GM104" s="668">
        <v>423.95834350585937</v>
      </c>
      <c r="GN104" s="400">
        <f t="shared" si="205"/>
        <v>0</v>
      </c>
      <c r="GO104" s="400">
        <f t="shared" si="206"/>
        <v>0</v>
      </c>
    </row>
    <row r="105" spans="2:197" ht="18.95" customHeight="1" x14ac:dyDescent="0.35">
      <c r="B105" s="250"/>
      <c r="C105" s="251"/>
      <c r="DJ105" s="529"/>
      <c r="DK105" s="517"/>
      <c r="DM105" s="592" t="str">
        <f t="array" ref="DM105:DN105">_xll.PICompDat(Plan_vs_Actual!$DN$104,Plan_vs_Actual!$FB$61,Plan_vs_Actual!$FB$62,9,"pi_server","inside")</f>
        <v>No more values:</v>
      </c>
      <c r="DN105" s="593" t="str">
        <v>No more values:</v>
      </c>
      <c r="DO105" s="594">
        <f>IF(ISTEXT(_xll.PIArcVal(Plan_vs_Actual!$DO$104,Plan_vs_Actual!$DM105,0,"pi_server","exact time")),0,_xll.PIArcVal(Plan_vs_Actual!$DO$104,Plan_vs_Actual!$DM105,0,"pi_server","exact time"))</f>
        <v>0</v>
      </c>
      <c r="DP105" s="594">
        <f>IF(ISTEXT(_xll.PIArcVal(DP$104,Plan_vs_Actual!$DM105,0,"pi_server","exact time")),0,_xll.PIArcVal(DP$104,Plan_vs_Actual!$DM105,0,"pi_server","exact time"))</f>
        <v>0</v>
      </c>
      <c r="DQ105" s="579" t="str">
        <f>IF(DP105&lt;50,"",DN105)</f>
        <v/>
      </c>
      <c r="DR105" s="400">
        <f>IF(DQ105="",0,DO105)</f>
        <v>0</v>
      </c>
      <c r="EA105" s="525">
        <v>41200</v>
      </c>
      <c r="EB105" s="523">
        <v>48</v>
      </c>
      <c r="EC105" s="524">
        <v>2724.83</v>
      </c>
      <c r="ED105" s="524">
        <v>23.92</v>
      </c>
      <c r="EE105" s="524">
        <v>5</v>
      </c>
      <c r="EF105" s="524">
        <v>864</v>
      </c>
      <c r="EG105" s="524">
        <v>537</v>
      </c>
      <c r="EH105" s="524">
        <v>1.944435294117647</v>
      </c>
      <c r="EI105" s="524">
        <v>826.38499999999999</v>
      </c>
      <c r="EU105" s="529">
        <v>42252.708333333328</v>
      </c>
      <c r="EV105" s="517">
        <v>99.861971835378924</v>
      </c>
      <c r="EW105" s="400">
        <f t="shared" si="215"/>
        <v>99.861971835378924</v>
      </c>
      <c r="EZ105" s="837"/>
      <c r="FA105" s="568">
        <v>42252.262499999997</v>
      </c>
      <c r="FB105" s="569">
        <v>38096.328301129739</v>
      </c>
      <c r="FC105" s="570">
        <v>42252.262499999997</v>
      </c>
      <c r="FD105" s="571" t="str">
        <v>[-11101] All data events are filtered in summary calculation</v>
      </c>
      <c r="FE105" s="570">
        <v>42252.262152777781</v>
      </c>
      <c r="FF105" s="571">
        <v>2938.6110744340967</v>
      </c>
      <c r="FG105" s="570">
        <v>42252.262152777781</v>
      </c>
      <c r="FH105" s="571" t="str">
        <v>[-11101] All data events are filtered in summary calculation</v>
      </c>
      <c r="FJ105" s="396">
        <f>'pi tag'!BM13</f>
        <v>0</v>
      </c>
      <c r="FK105" s="396">
        <f>'pi tag'!AU13</f>
        <v>0</v>
      </c>
      <c r="FL105" s="396">
        <v>9</v>
      </c>
      <c r="FM105" s="570">
        <v>42252.416666666672</v>
      </c>
      <c r="FN105" s="572">
        <v>100.00485622311062</v>
      </c>
      <c r="FO105" s="586">
        <f t="shared" si="216"/>
        <v>100.00485622311062</v>
      </c>
      <c r="FQ105" s="586">
        <f t="shared" si="217"/>
        <v>100.00485622311062</v>
      </c>
      <c r="FT105" s="400">
        <v>9</v>
      </c>
      <c r="FU105" s="529">
        <v>42252.305555555555</v>
      </c>
      <c r="FV105" s="517">
        <v>174.7488966783074</v>
      </c>
      <c r="FW105" s="587">
        <f t="shared" si="218"/>
        <v>1</v>
      </c>
      <c r="GA105" s="517">
        <f>_xll.PITimeDat(Plan_vs_Actual!$GB$92,Plan_vs_Actual!$FM105,"PI_SERVER","interpolated")</f>
        <v>44.520610809326172</v>
      </c>
      <c r="GB105" s="517"/>
      <c r="GC105" s="588">
        <f t="shared" si="219"/>
        <v>44.520610809326172</v>
      </c>
      <c r="GE105" s="400">
        <f t="shared" si="207"/>
        <v>0</v>
      </c>
      <c r="GF105" s="529"/>
      <c r="GG105" s="517"/>
      <c r="GH105" s="529">
        <v>42252.262152777781</v>
      </c>
      <c r="GI105" s="668" t="str">
        <v>[-11101] All data events are filtered in summary calculation</v>
      </c>
      <c r="GJ105" s="669">
        <v>42252.262152777781</v>
      </c>
      <c r="GK105" s="668" t="str">
        <v>[-11101] All data events are filtered in summary calculation</v>
      </c>
      <c r="GL105" s="669">
        <v>42252.262152777781</v>
      </c>
      <c r="GM105" s="668">
        <v>423.95834350585937</v>
      </c>
      <c r="GN105" s="400">
        <f t="shared" si="205"/>
        <v>0</v>
      </c>
      <c r="GO105" s="400">
        <f t="shared" si="206"/>
        <v>0</v>
      </c>
    </row>
    <row r="106" spans="2:197" ht="18.95" customHeight="1" x14ac:dyDescent="0.35">
      <c r="B106" s="250"/>
      <c r="C106" s="251"/>
      <c r="DJ106" s="529"/>
      <c r="DK106" s="517"/>
      <c r="DM106" s="592"/>
      <c r="DN106" s="593"/>
      <c r="DO106" s="594">
        <f>IF(ISTEXT(_xll.PIArcVal(Plan_vs_Actual!$DO$104,Plan_vs_Actual!$DM106,0,"pi_server","exact time")),0,_xll.PIArcVal(Plan_vs_Actual!$DO$104,Plan_vs_Actual!$DM106,0,"pi_server","exact time"))</f>
        <v>0</v>
      </c>
      <c r="DP106" s="594">
        <f>IF(ISTEXT(_xll.PIArcVal(DP$104,Plan_vs_Actual!$DM106,0,"pi_server","exact time")),0,_xll.PIArcVal(DP$104,Plan_vs_Actual!$DM106,0,"pi_server","exact time"))</f>
        <v>0</v>
      </c>
      <c r="DQ106" s="579" t="str">
        <f>IF(DP106&gt;50,IF(DN106=DN105,"",DN106),"")</f>
        <v/>
      </c>
      <c r="DR106" s="400">
        <f t="shared" ref="DR106:DR113" si="220">IF(DQ106="",0,DO106)</f>
        <v>0</v>
      </c>
      <c r="EA106" s="525">
        <v>41201</v>
      </c>
      <c r="EB106" s="523">
        <v>49</v>
      </c>
      <c r="EC106" s="524">
        <v>2827.4</v>
      </c>
      <c r="ED106" s="524">
        <v>23.92</v>
      </c>
      <c r="EE106" s="524">
        <v>5</v>
      </c>
      <c r="EF106" s="524">
        <v>788</v>
      </c>
      <c r="EG106" s="524">
        <v>498</v>
      </c>
      <c r="EH106" s="524">
        <v>1.0945717647058824</v>
      </c>
      <c r="EI106" s="524">
        <v>465.19299999999998</v>
      </c>
      <c r="EU106" s="529">
        <v>42252.75</v>
      </c>
      <c r="EV106" s="517">
        <v>116.33794762911531</v>
      </c>
      <c r="EW106" s="400">
        <f t="shared" si="215"/>
        <v>116.33794762911531</v>
      </c>
      <c r="EZ106" s="837"/>
      <c r="FA106" s="568">
        <v>42252.26284722222</v>
      </c>
      <c r="FB106" s="569">
        <v>38082.912285546459</v>
      </c>
      <c r="FC106" s="570">
        <v>42252.26284722222</v>
      </c>
      <c r="FD106" s="571" t="str">
        <v>[-11101] All data events are filtered in summary calculation</v>
      </c>
      <c r="FE106" s="570">
        <v>42252.262499999997</v>
      </c>
      <c r="FF106" s="571">
        <v>2978.8701282461484</v>
      </c>
      <c r="FG106" s="570">
        <v>42252.262499999997</v>
      </c>
      <c r="FH106" s="571" t="str">
        <v>[-11101] All data events are filtered in summary calculation</v>
      </c>
      <c r="FJ106" s="396">
        <f>'pi tag'!BM14</f>
        <v>0</v>
      </c>
      <c r="FK106" s="396">
        <f>'pi tag'!AU14</f>
        <v>0</v>
      </c>
      <c r="FL106" s="396">
        <v>10</v>
      </c>
      <c r="FM106" s="570">
        <v>42252.4375</v>
      </c>
      <c r="FN106" s="572">
        <v>100.17412514896611</v>
      </c>
      <c r="FO106" s="586">
        <f t="shared" si="216"/>
        <v>100.17412514896611</v>
      </c>
      <c r="FQ106" s="586">
        <f t="shared" si="217"/>
        <v>100.17412514896611</v>
      </c>
      <c r="FT106" s="400">
        <v>10</v>
      </c>
      <c r="FU106" s="529">
        <v>42252.3125</v>
      </c>
      <c r="FV106" s="517">
        <v>175.67847518189888</v>
      </c>
      <c r="FW106" s="587">
        <f t="shared" si="218"/>
        <v>1</v>
      </c>
      <c r="GA106" s="517">
        <f>_xll.PITimeDat(Plan_vs_Actual!$GB$92,Plan_vs_Actual!$FM106,"PI_SERVER","interpolated")</f>
        <v>43.298580169677734</v>
      </c>
      <c r="GB106" s="517"/>
      <c r="GC106" s="588">
        <f t="shared" si="219"/>
        <v>43.298580169677734</v>
      </c>
      <c r="GE106" s="400">
        <f t="shared" si="207"/>
        <v>0</v>
      </c>
      <c r="GF106" s="529"/>
      <c r="GG106" s="517"/>
      <c r="GH106" s="529">
        <v>42252.262499999997</v>
      </c>
      <c r="GI106" s="668" t="str">
        <v>[-11101] All data events are filtered in summary calculation</v>
      </c>
      <c r="GJ106" s="669">
        <v>42252.262499999997</v>
      </c>
      <c r="GK106" s="668" t="str">
        <v>[-11101] All data events are filtered in summary calculation</v>
      </c>
      <c r="GL106" s="669">
        <v>42252.262499999997</v>
      </c>
      <c r="GM106" s="668">
        <v>431.87232485692948</v>
      </c>
      <c r="GN106" s="400">
        <f t="shared" si="205"/>
        <v>0</v>
      </c>
      <c r="GO106" s="400">
        <f t="shared" si="206"/>
        <v>0</v>
      </c>
    </row>
    <row r="107" spans="2:197" ht="18.95" customHeight="1" x14ac:dyDescent="0.35">
      <c r="B107" s="250"/>
      <c r="C107" s="251"/>
      <c r="DJ107" s="529"/>
      <c r="DK107" s="517"/>
      <c r="DM107" s="592"/>
      <c r="DN107" s="593"/>
      <c r="DO107" s="594">
        <f>IF(ISTEXT(_xll.PIArcVal(Plan_vs_Actual!$DO$104,Plan_vs_Actual!$DM107,0,"pi_server","exact time")),0,_xll.PIArcVal(Plan_vs_Actual!$DO$104,Plan_vs_Actual!$DM107,0,"pi_server","exact time"))</f>
        <v>0</v>
      </c>
      <c r="DP107" s="594">
        <f>IF(ISTEXT(_xll.PIArcVal(DP$104,Plan_vs_Actual!$DM107,0,"pi_server","exact time")),0,_xll.PIArcVal(DP$104,Plan_vs_Actual!$DM107,0,"pi_server","exact time"))</f>
        <v>0</v>
      </c>
      <c r="DQ107" s="579" t="str">
        <f t="shared" ref="DQ107:DQ113" si="221">IF(DP107&gt;50,IF(DN107=DN106,"",DN107),"")</f>
        <v/>
      </c>
      <c r="DR107" s="400">
        <f t="shared" si="220"/>
        <v>0</v>
      </c>
      <c r="EA107" s="525">
        <v>41202</v>
      </c>
      <c r="EB107" s="523">
        <v>50</v>
      </c>
      <c r="EC107" s="524">
        <v>1336.48</v>
      </c>
      <c r="ED107" s="524">
        <v>15.61</v>
      </c>
      <c r="EE107" s="524">
        <v>2</v>
      </c>
      <c r="EF107" s="524">
        <v>325</v>
      </c>
      <c r="EG107" s="524">
        <v>245.1</v>
      </c>
      <c r="EH107" s="524">
        <v>2.0872376470588234</v>
      </c>
      <c r="EI107" s="524">
        <v>887.07600000000002</v>
      </c>
      <c r="EU107" s="529">
        <v>42252.791666666672</v>
      </c>
      <c r="EV107" s="517">
        <v>120.11897774433535</v>
      </c>
      <c r="EW107" s="400">
        <f t="shared" si="215"/>
        <v>120.11897774433535</v>
      </c>
      <c r="EZ107" s="837"/>
      <c r="FA107" s="568">
        <v>42252.263194444444</v>
      </c>
      <c r="FB107" s="569">
        <v>38043.927572810651</v>
      </c>
      <c r="FC107" s="570">
        <v>42252.263194444444</v>
      </c>
      <c r="FD107" s="571" t="str">
        <v>[-11101] All data events are filtered in summary calculation</v>
      </c>
      <c r="FE107" s="570">
        <v>42252.26284722222</v>
      </c>
      <c r="FF107" s="571">
        <v>2989.4442620708296</v>
      </c>
      <c r="FG107" s="570">
        <v>42252.26284722222</v>
      </c>
      <c r="FH107" s="571" t="str">
        <v>[-11101] All data events are filtered in summary calculation</v>
      </c>
      <c r="FJ107" s="396">
        <f>'pi tag'!BM15</f>
        <v>0</v>
      </c>
      <c r="FK107" s="396">
        <f>'pi tag'!AU15</f>
        <v>0</v>
      </c>
      <c r="FL107" s="396">
        <v>11</v>
      </c>
      <c r="FM107" s="570">
        <v>42252.458333333328</v>
      </c>
      <c r="FN107" s="572">
        <v>99.88161314344363</v>
      </c>
      <c r="FO107" s="586">
        <f t="shared" si="216"/>
        <v>99.88161314344363</v>
      </c>
      <c r="FQ107" s="586">
        <f t="shared" si="217"/>
        <v>99.88161314344363</v>
      </c>
      <c r="FT107" s="400">
        <v>11</v>
      </c>
      <c r="FU107" s="529">
        <v>42252.319444444445</v>
      </c>
      <c r="FV107" s="517">
        <v>174.65502844954725</v>
      </c>
      <c r="FW107" s="587">
        <f t="shared" si="218"/>
        <v>1</v>
      </c>
      <c r="GA107" s="517">
        <f>_xll.PITimeDat(Plan_vs_Actual!$GB$92,Plan_vs_Actual!$FM107,"PI_SERVER","interpolated")</f>
        <v>44.557689666748047</v>
      </c>
      <c r="GB107" s="517"/>
      <c r="GC107" s="588">
        <f t="shared" si="219"/>
        <v>44.557689666748047</v>
      </c>
      <c r="GE107" s="400">
        <f t="shared" si="207"/>
        <v>0</v>
      </c>
      <c r="GF107" s="529"/>
      <c r="GG107" s="517"/>
      <c r="GH107" s="529">
        <v>42252.26284722222</v>
      </c>
      <c r="GI107" s="668" t="str">
        <v>[-11101] All data events are filtered in summary calculation</v>
      </c>
      <c r="GJ107" s="669">
        <v>42252.26284722222</v>
      </c>
      <c r="GK107" s="668" t="str">
        <v>[-11101] All data events are filtered in summary calculation</v>
      </c>
      <c r="GL107" s="669">
        <v>42252.26284722222</v>
      </c>
      <c r="GM107" s="668">
        <v>429.58411768462196</v>
      </c>
      <c r="GN107" s="400">
        <f t="shared" si="205"/>
        <v>0</v>
      </c>
      <c r="GO107" s="400">
        <f t="shared" si="206"/>
        <v>0</v>
      </c>
    </row>
    <row r="108" spans="2:197" ht="18.95" customHeight="1" x14ac:dyDescent="0.35">
      <c r="B108" s="250"/>
      <c r="C108" s="251"/>
      <c r="DJ108" s="529"/>
      <c r="DK108" s="517"/>
      <c r="DM108" s="592"/>
      <c r="DN108" s="593"/>
      <c r="DO108" s="594">
        <f>IF(ISTEXT(_xll.PIArcVal(Plan_vs_Actual!$DO$104,Plan_vs_Actual!$DM108,0,"pi_server","exact time")),0,_xll.PIArcVal(Plan_vs_Actual!$DO$104,Plan_vs_Actual!$DM108,0,"pi_server","exact time"))</f>
        <v>0</v>
      </c>
      <c r="DP108" s="594">
        <f>IF(ISTEXT(_xll.PIArcVal(DP$104,Plan_vs_Actual!$DM108,0,"pi_server","exact time")),0,_xll.PIArcVal(DP$104,Plan_vs_Actual!$DM108,0,"pi_server","exact time"))</f>
        <v>0</v>
      </c>
      <c r="DQ108" s="579" t="str">
        <f t="shared" si="221"/>
        <v/>
      </c>
      <c r="DR108" s="400">
        <f t="shared" si="220"/>
        <v>0</v>
      </c>
      <c r="EA108" s="525">
        <v>41203</v>
      </c>
      <c r="EB108" s="523">
        <v>51</v>
      </c>
      <c r="EC108" s="524">
        <v>2913.93</v>
      </c>
      <c r="ED108" s="524">
        <v>24</v>
      </c>
      <c r="EE108" s="524">
        <v>4</v>
      </c>
      <c r="EF108" s="524">
        <v>696</v>
      </c>
      <c r="EG108" s="524">
        <v>466.3</v>
      </c>
      <c r="EH108" s="524">
        <v>1.0514517647058823</v>
      </c>
      <c r="EI108" s="524">
        <v>446.86700000000002</v>
      </c>
      <c r="EU108" s="529">
        <v>42252.833333333328</v>
      </c>
      <c r="EV108" s="517">
        <v>119.90493013599549</v>
      </c>
      <c r="EW108" s="400">
        <f t="shared" si="215"/>
        <v>119.90493013599549</v>
      </c>
      <c r="EZ108" s="837"/>
      <c r="FA108" s="568">
        <v>42252.263541666667</v>
      </c>
      <c r="FB108" s="569">
        <v>38040.993592365579</v>
      </c>
      <c r="FC108" s="570">
        <v>42252.263541666667</v>
      </c>
      <c r="FD108" s="571" t="str">
        <v>[-11101] All data events are filtered in summary calculation</v>
      </c>
      <c r="FE108" s="570">
        <v>42252.263194444444</v>
      </c>
      <c r="FF108" s="571">
        <v>2966.4818133709332</v>
      </c>
      <c r="FG108" s="570">
        <v>42252.263194444444</v>
      </c>
      <c r="FH108" s="571" t="str">
        <v>[-11101] All data events are filtered in summary calculation</v>
      </c>
      <c r="FJ108" s="396">
        <f>'pi tag'!BM16</f>
        <v>0</v>
      </c>
      <c r="FK108" s="396">
        <f>'pi tag'!AU16</f>
        <v>0</v>
      </c>
      <c r="FL108" s="396">
        <v>12</v>
      </c>
      <c r="FM108" s="570">
        <v>42252.479166666672</v>
      </c>
      <c r="FN108" s="572">
        <v>100.11052804713785</v>
      </c>
      <c r="FO108" s="586">
        <f t="shared" si="216"/>
        <v>100.11052804713785</v>
      </c>
      <c r="FQ108" s="586">
        <f t="shared" si="217"/>
        <v>100.11052804713785</v>
      </c>
      <c r="FT108" s="400">
        <v>12</v>
      </c>
      <c r="FU108" s="529">
        <v>42252.326388888891</v>
      </c>
      <c r="FV108" s="517">
        <v>175.28354753434775</v>
      </c>
      <c r="FW108" s="587">
        <f t="shared" si="218"/>
        <v>1</v>
      </c>
      <c r="GA108" s="517">
        <f>_xll.PITimeDat(Plan_vs_Actual!$GB$92,Plan_vs_Actual!$FM108,"PI_SERVER","interpolated")</f>
        <v>45.816799163818359</v>
      </c>
      <c r="GB108" s="517"/>
      <c r="GC108" s="588">
        <f t="shared" si="219"/>
        <v>45.816799163818359</v>
      </c>
      <c r="GE108" s="400">
        <f t="shared" si="207"/>
        <v>0</v>
      </c>
      <c r="GF108" s="529"/>
      <c r="GG108" s="517"/>
      <c r="GH108" s="529">
        <v>42252.263194444444</v>
      </c>
      <c r="GI108" s="668" t="str">
        <v>[-11101] All data events are filtered in summary calculation</v>
      </c>
      <c r="GJ108" s="669">
        <v>42252.263194444444</v>
      </c>
      <c r="GK108" s="668" t="str">
        <v>[-11101] All data events are filtered in summary calculation</v>
      </c>
      <c r="GL108" s="669">
        <v>42252.263194444444</v>
      </c>
      <c r="GM108" s="668">
        <v>426.388916015625</v>
      </c>
      <c r="GN108" s="400">
        <f t="shared" si="205"/>
        <v>0</v>
      </c>
      <c r="GO108" s="400">
        <f t="shared" si="206"/>
        <v>0</v>
      </c>
    </row>
    <row r="109" spans="2:197" ht="18.95" customHeight="1" x14ac:dyDescent="0.35">
      <c r="B109" s="250"/>
      <c r="C109" s="251"/>
      <c r="DM109" s="592"/>
      <c r="DN109" s="593"/>
      <c r="DO109" s="594">
        <f>IF(ISTEXT(_xll.PIArcVal(Plan_vs_Actual!$DO$104,Plan_vs_Actual!$DM109,0,"pi_server","exact time")),0,_xll.PIArcVal(Plan_vs_Actual!$DO$104,Plan_vs_Actual!$DM109,0,"pi_server","exact time"))</f>
        <v>0</v>
      </c>
      <c r="DP109" s="594">
        <f>IF(ISTEXT(_xll.PIArcVal(DP$104,Plan_vs_Actual!$DM109,0,"pi_server","exact time")),0,_xll.PIArcVal(DP$104,Plan_vs_Actual!$DM109,0,"pi_server","exact time"))</f>
        <v>0</v>
      </c>
      <c r="DQ109" s="579" t="str">
        <f t="shared" si="221"/>
        <v/>
      </c>
      <c r="DR109" s="400">
        <f t="shared" si="220"/>
        <v>0</v>
      </c>
      <c r="EA109" s="525">
        <v>41204</v>
      </c>
      <c r="EB109" s="523">
        <v>52</v>
      </c>
      <c r="EC109" s="524">
        <v>2881.02</v>
      </c>
      <c r="ED109" s="524">
        <v>24</v>
      </c>
      <c r="EE109" s="524">
        <v>5</v>
      </c>
      <c r="EF109" s="524">
        <v>754</v>
      </c>
      <c r="EG109" s="524">
        <v>391.5</v>
      </c>
      <c r="EH109" s="524">
        <v>0.93610352941176467</v>
      </c>
      <c r="EI109" s="524">
        <v>397.84399999999999</v>
      </c>
      <c r="EU109" s="529">
        <v>42252.875</v>
      </c>
      <c r="EV109" s="517">
        <v>138.50295623055288</v>
      </c>
      <c r="EW109" s="400">
        <f t="shared" si="215"/>
        <v>138.50295623055288</v>
      </c>
      <c r="EZ109" s="837"/>
      <c r="FA109" s="568">
        <v>42252.263888888891</v>
      </c>
      <c r="FB109" s="569">
        <v>38052.016605470577</v>
      </c>
      <c r="FC109" s="570">
        <v>42252.263888888891</v>
      </c>
      <c r="FD109" s="571" t="str">
        <v>[-11101] All data events are filtered in summary calculation</v>
      </c>
      <c r="FE109" s="570">
        <v>42252.263541666667</v>
      </c>
      <c r="FF109" s="571">
        <v>3033.3897252184647</v>
      </c>
      <c r="FG109" s="570">
        <v>42252.263541666667</v>
      </c>
      <c r="FH109" s="571" t="str">
        <v>[-11101] All data events are filtered in summary calculation</v>
      </c>
      <c r="FJ109" s="396">
        <f>'pi tag'!BM17</f>
        <v>0</v>
      </c>
      <c r="FK109" s="396">
        <f>'pi tag'!AU17</f>
        <v>0</v>
      </c>
      <c r="FL109" s="396">
        <v>13</v>
      </c>
      <c r="FM109" s="570">
        <v>42252.5</v>
      </c>
      <c r="FN109" s="572">
        <v>100.75994580750354</v>
      </c>
      <c r="FO109" s="586">
        <f t="shared" si="216"/>
        <v>100.75994580750354</v>
      </c>
      <c r="FQ109" s="586">
        <f t="shared" si="217"/>
        <v>100.75994580750354</v>
      </c>
      <c r="FT109" s="400">
        <v>13</v>
      </c>
      <c r="FU109" s="529">
        <v>42252.333333333328</v>
      </c>
      <c r="FV109" s="517">
        <v>174.94997952283788</v>
      </c>
      <c r="FW109" s="587">
        <f t="shared" si="218"/>
        <v>1</v>
      </c>
      <c r="GA109" s="517">
        <f>_xll.PITimeDat(Plan_vs_Actual!$GB$92,Plan_vs_Actual!$FM109,"PI_SERVER","interpolated")</f>
        <v>47.075904846191406</v>
      </c>
      <c r="GB109" s="517"/>
      <c r="GC109" s="588">
        <f t="shared" si="219"/>
        <v>47.075904846191406</v>
      </c>
      <c r="GE109" s="400">
        <f t="shared" si="207"/>
        <v>0</v>
      </c>
      <c r="GF109" s="529"/>
      <c r="GG109" s="517"/>
      <c r="GH109" s="529">
        <v>42252.263541666667</v>
      </c>
      <c r="GI109" s="668" t="str">
        <v>[-11101] All data events are filtered in summary calculation</v>
      </c>
      <c r="GJ109" s="669">
        <v>42252.263541666667</v>
      </c>
      <c r="GK109" s="668" t="str">
        <v>[-11101] All data events are filtered in summary calculation</v>
      </c>
      <c r="GL109" s="669">
        <v>42252.263541666667</v>
      </c>
      <c r="GM109" s="668">
        <v>426.388916015625</v>
      </c>
      <c r="GN109" s="400">
        <f t="shared" si="205"/>
        <v>0</v>
      </c>
      <c r="GO109" s="400">
        <f t="shared" si="206"/>
        <v>0</v>
      </c>
    </row>
    <row r="110" spans="2:197" ht="18.95" customHeight="1" x14ac:dyDescent="0.35">
      <c r="B110" s="250"/>
      <c r="C110" s="251"/>
      <c r="DM110" s="579"/>
      <c r="DN110" s="595"/>
      <c r="DO110" s="594">
        <f>IF(ISTEXT(_xll.PIArcVal(Plan_vs_Actual!$DO$104,Plan_vs_Actual!$DM110,0,"pi_server","exact time")),0,_xll.PIArcVal(Plan_vs_Actual!$DO$104,Plan_vs_Actual!$DM110,0,"pi_server","exact time"))</f>
        <v>0</v>
      </c>
      <c r="DP110" s="594">
        <f>IF(ISTEXT(_xll.PIArcVal(DP$104,Plan_vs_Actual!$DM110,0,"pi_server","exact time")),0,_xll.PIArcVal(DP$104,Plan_vs_Actual!$DM110,0,"pi_server","exact time"))</f>
        <v>0</v>
      </c>
      <c r="DQ110" s="579" t="str">
        <f t="shared" si="221"/>
        <v/>
      </c>
      <c r="DR110" s="400">
        <f t="shared" si="220"/>
        <v>0</v>
      </c>
      <c r="EA110" s="525">
        <v>41205</v>
      </c>
      <c r="EB110" s="523">
        <v>53</v>
      </c>
      <c r="EC110" s="524">
        <v>2396.2023420022847</v>
      </c>
      <c r="ED110" s="524">
        <v>20.95</v>
      </c>
      <c r="EE110" s="524">
        <v>4</v>
      </c>
      <c r="EF110" s="524">
        <v>598</v>
      </c>
      <c r="EG110" s="524">
        <v>312.20000000000005</v>
      </c>
      <c r="EH110" s="524">
        <v>2.0678188235294117</v>
      </c>
      <c r="EI110" s="524">
        <v>878.82299999999998</v>
      </c>
      <c r="EU110" s="529">
        <v>42252.916666666672</v>
      </c>
      <c r="EV110" s="517">
        <v>147.61900129001219</v>
      </c>
      <c r="EW110" s="400">
        <f t="shared" si="215"/>
        <v>147.61900129001219</v>
      </c>
      <c r="EZ110" s="837"/>
      <c r="FA110" s="568">
        <v>42252.264236111107</v>
      </c>
      <c r="FB110" s="569">
        <v>38004.721401349707</v>
      </c>
      <c r="FC110" s="570">
        <v>42252.264236111107</v>
      </c>
      <c r="FD110" s="571" t="str">
        <v>[-11101] All data events are filtered in summary calculation</v>
      </c>
      <c r="FE110" s="570">
        <v>42252.263888888891</v>
      </c>
      <c r="FF110" s="571">
        <v>13972.28147356684</v>
      </c>
      <c r="FG110" s="570">
        <v>42252.263888888891</v>
      </c>
      <c r="FH110" s="571" t="str">
        <v>[-11101] All data events are filtered in summary calculation</v>
      </c>
      <c r="FJ110" s="396">
        <f>'pi tag'!BM18</f>
        <v>0</v>
      </c>
      <c r="FK110" s="396">
        <f>'pi tag'!AU18</f>
        <v>0</v>
      </c>
      <c r="FL110" s="396">
        <v>14</v>
      </c>
      <c r="FM110" s="570">
        <v>42252.520833333328</v>
      </c>
      <c r="FN110" s="572">
        <v>120.06593723296848</v>
      </c>
      <c r="FO110" s="586">
        <f t="shared" si="216"/>
        <v>120.06593723296848</v>
      </c>
      <c r="FQ110" s="586">
        <f t="shared" si="217"/>
        <v>120.06593723296848</v>
      </c>
      <c r="FT110" s="400">
        <v>14</v>
      </c>
      <c r="FU110" s="529">
        <v>42252.340277777781</v>
      </c>
      <c r="FV110" s="517">
        <v>174.83034859785732</v>
      </c>
      <c r="FW110" s="587">
        <f t="shared" si="218"/>
        <v>1</v>
      </c>
      <c r="GA110" s="517">
        <f>_xll.PITimeDat(Plan_vs_Actual!$GB$92,Plan_vs_Actual!$FM110,"PI_SERVER","interpolated")</f>
        <v>41.938568115234375</v>
      </c>
      <c r="GB110" s="517"/>
      <c r="GC110" s="588">
        <f t="shared" si="219"/>
        <v>41.938568115234375</v>
      </c>
      <c r="GE110" s="400">
        <f t="shared" si="207"/>
        <v>0</v>
      </c>
      <c r="GF110" s="529"/>
      <c r="GG110" s="517"/>
      <c r="GH110" s="529">
        <v>42252.263888888891</v>
      </c>
      <c r="GI110" s="668" t="str">
        <v>[-11101] All data events are filtered in summary calculation</v>
      </c>
      <c r="GJ110" s="669">
        <v>42252.263888888891</v>
      </c>
      <c r="GK110" s="668" t="str">
        <v>[-11101] All data events are filtered in summary calculation</v>
      </c>
      <c r="GL110" s="669">
        <v>42252.263888888891</v>
      </c>
      <c r="GM110" s="668">
        <v>411.47647285461426</v>
      </c>
      <c r="GN110" s="400">
        <f t="shared" si="205"/>
        <v>0</v>
      </c>
      <c r="GO110" s="400">
        <f t="shared" si="206"/>
        <v>0</v>
      </c>
    </row>
    <row r="111" spans="2:197" ht="18.95" customHeight="1" x14ac:dyDescent="0.35">
      <c r="B111" s="250"/>
      <c r="C111" s="251"/>
      <c r="DM111" s="579"/>
      <c r="DN111" s="595"/>
      <c r="DO111" s="594">
        <f>IF(ISTEXT(_xll.PIArcVal(Plan_vs_Actual!$DO$104,Plan_vs_Actual!$DM111,0,"pi_server","exact time")),0,_xll.PIArcVal(Plan_vs_Actual!$DO$104,Plan_vs_Actual!$DM111,0,"pi_server","exact time"))</f>
        <v>0</v>
      </c>
      <c r="DP111" s="594">
        <f>IF(ISTEXT(_xll.PIArcVal(DP$104,Plan_vs_Actual!$DM111,0,"pi_server","exact time")),0,_xll.PIArcVal(DP$104,Plan_vs_Actual!$DM111,0,"pi_server","exact time"))</f>
        <v>0</v>
      </c>
      <c r="DQ111" s="579" t="str">
        <f t="shared" si="221"/>
        <v/>
      </c>
      <c r="DR111" s="400">
        <f t="shared" si="220"/>
        <v>0</v>
      </c>
      <c r="EA111" s="525">
        <v>41206</v>
      </c>
      <c r="EB111" s="523">
        <v>54</v>
      </c>
      <c r="EC111" s="524">
        <v>1612.3</v>
      </c>
      <c r="ED111" s="524">
        <v>13.52</v>
      </c>
      <c r="EE111" s="524">
        <v>2</v>
      </c>
      <c r="EF111" s="524">
        <v>283</v>
      </c>
      <c r="EG111" s="524">
        <v>173.4</v>
      </c>
      <c r="EH111" s="524">
        <v>0.96736235294117656</v>
      </c>
      <c r="EI111" s="524">
        <v>411.12900000000002</v>
      </c>
      <c r="EU111" s="529">
        <v>42252.958333333328</v>
      </c>
      <c r="EV111" s="517">
        <v>156.41437296929098</v>
      </c>
      <c r="EW111" s="400">
        <f t="shared" si="215"/>
        <v>156.41437296929098</v>
      </c>
      <c r="EZ111" s="837"/>
      <c r="FA111" s="568">
        <v>42252.264583333337</v>
      </c>
      <c r="FB111" s="569">
        <v>37985.592467319962</v>
      </c>
      <c r="FC111" s="570">
        <v>42252.264583333337</v>
      </c>
      <c r="FD111" s="571" t="str">
        <v>[-11101] All data events are filtered in summary calculation</v>
      </c>
      <c r="FE111" s="570">
        <v>42252.264236111107</v>
      </c>
      <c r="FF111" s="571">
        <v>37805.954331586756</v>
      </c>
      <c r="FG111" s="570">
        <v>42252.264236111107</v>
      </c>
      <c r="FH111" s="571" t="str">
        <v>[-11101] All data events are filtered in summary calculation</v>
      </c>
      <c r="FJ111" s="396">
        <f>'pi tag'!BM19</f>
        <v>0</v>
      </c>
      <c r="FK111" s="396">
        <f>'pi tag'!AU19</f>
        <v>0</v>
      </c>
      <c r="FL111" s="396">
        <v>15</v>
      </c>
      <c r="FM111" s="570">
        <v>42252.541666666672</v>
      </c>
      <c r="FN111" s="572">
        <v>120.06754473716117</v>
      </c>
      <c r="FO111" s="586">
        <f t="shared" si="216"/>
        <v>120.06754473716117</v>
      </c>
      <c r="FQ111" s="586">
        <f t="shared" si="217"/>
        <v>120.06754473716117</v>
      </c>
      <c r="FT111" s="400">
        <v>15</v>
      </c>
      <c r="FU111" s="529">
        <v>42252.347222222219</v>
      </c>
      <c r="FV111" s="517">
        <v>174.5491735675609</v>
      </c>
      <c r="FW111" s="587">
        <f t="shared" si="218"/>
        <v>1</v>
      </c>
      <c r="GA111" s="517">
        <f>_xll.PITimeDat(Plan_vs_Actual!$GB$92,Plan_vs_Actual!$FM111,"PI_SERVER","interpolated")</f>
        <v>41.692806243896484</v>
      </c>
      <c r="GB111" s="517"/>
      <c r="GC111" s="588">
        <f t="shared" si="219"/>
        <v>41.692806243896484</v>
      </c>
      <c r="GE111" s="400">
        <f t="shared" si="207"/>
        <v>0</v>
      </c>
      <c r="GF111" s="529"/>
      <c r="GG111" s="517"/>
      <c r="GH111" s="529">
        <v>42252.264236111107</v>
      </c>
      <c r="GI111" s="668" t="str">
        <v>[-11101] All data events are filtered in summary calculation</v>
      </c>
      <c r="GJ111" s="669">
        <v>42252.264236111107</v>
      </c>
      <c r="GK111" s="668" t="str">
        <v>[-11101] All data events are filtered in summary calculation</v>
      </c>
      <c r="GL111" s="669">
        <v>42252.264236111107</v>
      </c>
      <c r="GM111" s="668">
        <v>409.201416015625</v>
      </c>
      <c r="GN111" s="400">
        <f t="shared" si="205"/>
        <v>0</v>
      </c>
      <c r="GO111" s="400">
        <f t="shared" si="206"/>
        <v>0</v>
      </c>
    </row>
    <row r="112" spans="2:197" ht="18.95" customHeight="1" x14ac:dyDescent="0.35">
      <c r="B112" s="250"/>
      <c r="C112" s="251"/>
      <c r="DM112" s="579"/>
      <c r="DN112" s="595"/>
      <c r="DO112" s="594">
        <f>IF(ISTEXT(_xll.PIArcVal(Plan_vs_Actual!$DO$104,Plan_vs_Actual!$DM112,0,"pi_server","exact time")),0,_xll.PIArcVal(Plan_vs_Actual!$DO$104,Plan_vs_Actual!$DM112,0,"pi_server","exact time"))</f>
        <v>0</v>
      </c>
      <c r="DP112" s="594">
        <f>IF(ISTEXT(_xll.PIArcVal(DP$104,Plan_vs_Actual!$DM112,0,"pi_server","exact time")),0,_xll.PIArcVal(DP$104,Plan_vs_Actual!$DM112,0,"pi_server","exact time"))</f>
        <v>0</v>
      </c>
      <c r="DQ112" s="579" t="str">
        <f t="shared" si="221"/>
        <v/>
      </c>
      <c r="DR112" s="400">
        <f t="shared" si="220"/>
        <v>0</v>
      </c>
      <c r="EA112" s="525">
        <v>41207</v>
      </c>
      <c r="EB112" s="523">
        <v>55</v>
      </c>
      <c r="EC112" s="524">
        <v>2864.17</v>
      </c>
      <c r="ED112" s="524">
        <v>24</v>
      </c>
      <c r="EE112" s="524">
        <v>4</v>
      </c>
      <c r="EF112" s="524">
        <v>583</v>
      </c>
      <c r="EG112" s="524">
        <v>348.8</v>
      </c>
      <c r="EH112" s="524">
        <v>0.94458352941176471</v>
      </c>
      <c r="EI112" s="524">
        <v>401.44799999999998</v>
      </c>
      <c r="EU112" s="529">
        <v>42253</v>
      </c>
      <c r="EV112" s="517">
        <v>159.90771463640945</v>
      </c>
      <c r="EW112" s="400">
        <f t="shared" si="215"/>
        <v>159.90771463640945</v>
      </c>
      <c r="EZ112" s="837"/>
      <c r="FA112" s="568">
        <v>42252.264930555553</v>
      </c>
      <c r="FB112" s="569">
        <v>37964.845200818774</v>
      </c>
      <c r="FC112" s="570">
        <v>42252.264930555553</v>
      </c>
      <c r="FD112" s="571" t="str">
        <v>[-11101] All data events are filtered in summary calculation</v>
      </c>
      <c r="FE112" s="570">
        <v>42252.264583333337</v>
      </c>
      <c r="FF112" s="571">
        <v>38258.691074603797</v>
      </c>
      <c r="FG112" s="570">
        <v>42252.264583333337</v>
      </c>
      <c r="FH112" s="571" t="str">
        <v>[-11101] All data events are filtered in summary calculation</v>
      </c>
      <c r="FJ112" s="396">
        <f>'pi tag'!BM20</f>
        <v>0</v>
      </c>
      <c r="FK112" s="396">
        <f>'pi tag'!AU20</f>
        <v>0</v>
      </c>
      <c r="FL112" s="396">
        <v>16</v>
      </c>
      <c r="FM112" s="570">
        <v>42252.5625</v>
      </c>
      <c r="FN112" s="572">
        <v>120.004513546575</v>
      </c>
      <c r="FO112" s="586">
        <f t="shared" si="216"/>
        <v>120.004513546575</v>
      </c>
      <c r="FQ112" s="586">
        <f t="shared" si="217"/>
        <v>120.004513546575</v>
      </c>
      <c r="FT112" s="400">
        <v>16</v>
      </c>
      <c r="FU112" s="529">
        <v>42252.354166666672</v>
      </c>
      <c r="FV112" s="517">
        <v>174.72748230769727</v>
      </c>
      <c r="FW112" s="587">
        <f t="shared" si="218"/>
        <v>1</v>
      </c>
      <c r="GA112" s="517">
        <f>_xll.PITimeDat(Plan_vs_Actual!$GB$92,Plan_vs_Actual!$FM112,"PI_SERVER","interpolated")</f>
        <v>41.447048187255859</v>
      </c>
      <c r="GB112" s="517"/>
      <c r="GC112" s="588">
        <f t="shared" si="219"/>
        <v>41.447048187255859</v>
      </c>
      <c r="GE112" s="400">
        <f t="shared" si="207"/>
        <v>0</v>
      </c>
      <c r="GF112" s="529"/>
      <c r="GG112" s="517"/>
      <c r="GH112" s="529">
        <v>42252.264583333337</v>
      </c>
      <c r="GI112" s="668" t="str">
        <v>[-11101] All data events are filtered in summary calculation</v>
      </c>
      <c r="GJ112" s="669">
        <v>42252.264583333337</v>
      </c>
      <c r="GK112" s="668" t="str">
        <v>[-11101] All data events are filtered in summary calculation</v>
      </c>
      <c r="GL112" s="669">
        <v>42252.264583333337</v>
      </c>
      <c r="GM112" s="668">
        <v>409.201416015625</v>
      </c>
      <c r="GN112" s="400">
        <f t="shared" si="205"/>
        <v>0</v>
      </c>
      <c r="GO112" s="400">
        <f t="shared" si="206"/>
        <v>0</v>
      </c>
    </row>
    <row r="113" spans="2:197" ht="18.95" customHeight="1" x14ac:dyDescent="0.35">
      <c r="B113" s="250"/>
      <c r="C113" s="251"/>
      <c r="DM113" s="579"/>
      <c r="DN113" s="595"/>
      <c r="DO113" s="594">
        <f>IF(ISTEXT(_xll.PIArcVal(Plan_vs_Actual!$DO$104,Plan_vs_Actual!$DM113,0,"pi_server","exact time")),0,_xll.PIArcVal(Plan_vs_Actual!$DO$104,Plan_vs_Actual!$DM113,0,"pi_server","exact time"))</f>
        <v>0</v>
      </c>
      <c r="DP113" s="594">
        <f>IF(ISTEXT(_xll.PIArcVal(DP$104,Plan_vs_Actual!$DM113,0,"pi_server","exact time")),0,_xll.PIArcVal(DP$104,Plan_vs_Actual!$DM113,0,"pi_server","exact time"))</f>
        <v>0</v>
      </c>
      <c r="DQ113" s="579" t="str">
        <f t="shared" si="221"/>
        <v/>
      </c>
      <c r="DR113" s="400">
        <f t="shared" si="220"/>
        <v>0</v>
      </c>
      <c r="EA113" s="525">
        <v>41208</v>
      </c>
      <c r="EB113" s="523">
        <v>56</v>
      </c>
      <c r="EC113" s="524">
        <v>2875.38</v>
      </c>
      <c r="ED113" s="524">
        <v>24</v>
      </c>
      <c r="EE113" s="524">
        <v>5</v>
      </c>
      <c r="EF113" s="524">
        <v>785</v>
      </c>
      <c r="EG113" s="524">
        <v>431.1</v>
      </c>
      <c r="EH113" s="524">
        <v>1.9074141176470587</v>
      </c>
      <c r="EI113" s="524">
        <v>810.65099999999995</v>
      </c>
      <c r="EU113" s="529">
        <v>42253.041666666672</v>
      </c>
      <c r="EV113" s="517">
        <v>160.10280738821288</v>
      </c>
      <c r="EW113" s="400">
        <f t="shared" si="215"/>
        <v>160.10280738821288</v>
      </c>
      <c r="EZ113" s="837"/>
      <c r="FA113" s="568">
        <v>42252.265277777777</v>
      </c>
      <c r="FB113" s="569">
        <v>37992.442722292741</v>
      </c>
      <c r="FC113" s="570">
        <v>42252.265277777777</v>
      </c>
      <c r="FD113" s="571" t="str">
        <v>[-11101] All data events are filtered in summary calculation</v>
      </c>
      <c r="FE113" s="570">
        <v>42252.264930555553</v>
      </c>
      <c r="FF113" s="571">
        <v>38069.814395437636</v>
      </c>
      <c r="FG113" s="570">
        <v>42252.264930555553</v>
      </c>
      <c r="FH113" s="571" t="str">
        <v>[-11101] All data events are filtered in summary calculation</v>
      </c>
      <c r="FJ113" s="396">
        <f>'pi tag'!BM21</f>
        <v>0</v>
      </c>
      <c r="FK113" s="396">
        <f>'pi tag'!AU21</f>
        <v>0</v>
      </c>
      <c r="FL113" s="396">
        <v>17</v>
      </c>
      <c r="FM113" s="570">
        <v>42252.583333333328</v>
      </c>
      <c r="FN113" s="572">
        <v>120.2020430601284</v>
      </c>
      <c r="FO113" s="586">
        <f t="shared" si="216"/>
        <v>120.2020430601284</v>
      </c>
      <c r="FQ113" s="586">
        <f t="shared" si="217"/>
        <v>120.2020430601284</v>
      </c>
      <c r="FT113" s="400">
        <v>17</v>
      </c>
      <c r="FU113" s="529">
        <v>42252.361111111109</v>
      </c>
      <c r="FV113" s="517">
        <v>175.40289281458089</v>
      </c>
      <c r="FW113" s="587">
        <f t="shared" si="218"/>
        <v>1</v>
      </c>
      <c r="GA113" s="517">
        <f>_xll.PITimeDat(Plan_vs_Actual!$GB$92,Plan_vs_Actual!$FM113,"PI_SERVER","interpolated")</f>
        <v>41.201286315917969</v>
      </c>
      <c r="GB113" s="517"/>
      <c r="GC113" s="588">
        <f t="shared" si="219"/>
        <v>41.201286315917969</v>
      </c>
      <c r="GE113" s="400">
        <f t="shared" si="207"/>
        <v>0</v>
      </c>
      <c r="GF113" s="529"/>
      <c r="GG113" s="517"/>
      <c r="GH113" s="529">
        <v>42252.264930555553</v>
      </c>
      <c r="GI113" s="668" t="str">
        <v>[-11101] All data events are filtered in summary calculation</v>
      </c>
      <c r="GJ113" s="669">
        <v>42252.264930555553</v>
      </c>
      <c r="GK113" s="668" t="str">
        <v>[-11101] All data events are filtered in summary calculation</v>
      </c>
      <c r="GL113" s="669">
        <v>42252.264930555553</v>
      </c>
      <c r="GM113" s="668">
        <v>410.36866062497722</v>
      </c>
      <c r="GN113" s="400">
        <f t="shared" si="205"/>
        <v>0</v>
      </c>
      <c r="GO113" s="400">
        <f t="shared" si="206"/>
        <v>0</v>
      </c>
    </row>
    <row r="114" spans="2:197" ht="18.95" customHeight="1" x14ac:dyDescent="0.35">
      <c r="B114" s="250"/>
      <c r="C114" s="251"/>
      <c r="EA114" s="525">
        <v>41209</v>
      </c>
      <c r="EB114" s="523">
        <v>57</v>
      </c>
      <c r="EC114" s="524">
        <v>2875.38</v>
      </c>
      <c r="ED114" s="524">
        <v>23.34</v>
      </c>
      <c r="EE114" s="524">
        <v>4</v>
      </c>
      <c r="EF114" s="524">
        <v>577</v>
      </c>
      <c r="EG114" s="524">
        <v>316</v>
      </c>
      <c r="EH114" s="524">
        <v>0.97339529411764703</v>
      </c>
      <c r="EI114" s="524">
        <v>413.69299999999998</v>
      </c>
      <c r="EU114" s="529">
        <v>42253.083333333328</v>
      </c>
      <c r="EV114" s="517" t="str">
        <v>[-11059] No Good Data For Calculation</v>
      </c>
      <c r="EW114" s="400">
        <f t="shared" si="215"/>
        <v>0</v>
      </c>
      <c r="EZ114" s="837"/>
      <c r="FA114" s="568">
        <v>42252.265625</v>
      </c>
      <c r="FB114" s="569">
        <v>38016.955973192053</v>
      </c>
      <c r="FC114" s="570">
        <v>42252.265625</v>
      </c>
      <c r="FD114" s="571" t="str">
        <v>[-11101] All data events are filtered in summary calculation</v>
      </c>
      <c r="FE114" s="570">
        <v>42252.265277777777</v>
      </c>
      <c r="FF114" s="571">
        <v>36660.983913977521</v>
      </c>
      <c r="FG114" s="570">
        <v>42252.265277777777</v>
      </c>
      <c r="FH114" s="571" t="str">
        <v>[-11101] All data events are filtered in summary calculation</v>
      </c>
      <c r="FJ114" s="396">
        <f>'pi tag'!BM22</f>
        <v>0</v>
      </c>
      <c r="FK114" s="396">
        <f>'pi tag'!AU22</f>
        <v>0</v>
      </c>
      <c r="FL114" s="396">
        <v>18</v>
      </c>
      <c r="FM114" s="570">
        <v>42252.604166666672</v>
      </c>
      <c r="FN114" s="572">
        <v>134.80994967341482</v>
      </c>
      <c r="FO114" s="586">
        <f t="shared" si="216"/>
        <v>134.80994967341482</v>
      </c>
      <c r="FQ114" s="586">
        <f t="shared" si="217"/>
        <v>134.80994967341482</v>
      </c>
      <c r="FT114" s="400">
        <v>18</v>
      </c>
      <c r="FU114" s="529">
        <v>42252.368055555555</v>
      </c>
      <c r="FV114" s="517">
        <v>175.2012815584184</v>
      </c>
      <c r="FW114" s="587">
        <f t="shared" si="218"/>
        <v>1</v>
      </c>
      <c r="GA114" s="517">
        <f>_xll.PITimeDat(Plan_vs_Actual!$GB$92,Plan_vs_Actual!$FM114,"PI_SERVER","interpolated")</f>
        <v>40.955528259277344</v>
      </c>
      <c r="GB114" s="517"/>
      <c r="GC114" s="588">
        <f t="shared" si="219"/>
        <v>40.955528259277344</v>
      </c>
      <c r="GE114" s="400">
        <f t="shared" si="207"/>
        <v>0</v>
      </c>
      <c r="GF114" s="529"/>
      <c r="GG114" s="517"/>
      <c r="GH114" s="529">
        <v>42252.265277777777</v>
      </c>
      <c r="GI114" s="668" t="str">
        <v>[-11101] All data events are filtered in summary calculation</v>
      </c>
      <c r="GJ114" s="669">
        <v>42252.265277777777</v>
      </c>
      <c r="GK114" s="668" t="str">
        <v>[-11101] All data events are filtered in summary calculation</v>
      </c>
      <c r="GL114" s="669">
        <v>42252.265277777777</v>
      </c>
      <c r="GM114" s="668">
        <v>422.33850967735054</v>
      </c>
      <c r="GN114" s="400">
        <f t="shared" si="205"/>
        <v>0</v>
      </c>
      <c r="GO114" s="400">
        <f t="shared" si="206"/>
        <v>0</v>
      </c>
    </row>
    <row r="115" spans="2:197" ht="20.25" customHeight="1" x14ac:dyDescent="0.35">
      <c r="B115" s="250"/>
      <c r="C115" s="251"/>
      <c r="DN115" s="400">
        <f>COUNT(DN105:DN113)</f>
        <v>0</v>
      </c>
      <c r="DQ115" s="596">
        <f>9-COUNTIF(DQ105:DQ113,"")</f>
        <v>0</v>
      </c>
      <c r="DR115" s="597">
        <f>SUM(DR105:DR113)</f>
        <v>0</v>
      </c>
      <c r="EA115" s="525">
        <v>41210</v>
      </c>
      <c r="EB115" s="523">
        <v>58</v>
      </c>
      <c r="EC115" s="524">
        <v>2599.58</v>
      </c>
      <c r="ED115" s="524">
        <v>23.65</v>
      </c>
      <c r="EE115" s="524">
        <v>5</v>
      </c>
      <c r="EF115" s="524">
        <v>692</v>
      </c>
      <c r="EG115" s="524">
        <v>395</v>
      </c>
      <c r="EH115" s="524">
        <v>1.0296376470588235</v>
      </c>
      <c r="EI115" s="524">
        <v>437.596</v>
      </c>
      <c r="EU115" s="529">
        <v>42253.125</v>
      </c>
      <c r="EV115" s="517" t="str">
        <v>[-11059] No Good Data For Calculation</v>
      </c>
      <c r="EW115" s="400">
        <f t="shared" si="215"/>
        <v>0</v>
      </c>
      <c r="EZ115" s="837"/>
      <c r="FA115" s="568">
        <v>42252.265972222223</v>
      </c>
      <c r="FB115" s="569">
        <v>38070.617639211814</v>
      </c>
      <c r="FC115" s="570">
        <v>42252.265972222223</v>
      </c>
      <c r="FD115" s="571" t="str">
        <v>[-11101] All data events are filtered in summary calculation</v>
      </c>
      <c r="FE115" s="570">
        <v>42252.265625</v>
      </c>
      <c r="FF115" s="571">
        <v>32437.616568084533</v>
      </c>
      <c r="FG115" s="570">
        <v>42252.265625</v>
      </c>
      <c r="FH115" s="571" t="str">
        <v>[-11101] All data events are filtered in summary calculation</v>
      </c>
      <c r="FJ115" s="396">
        <f>'pi tag'!BM23</f>
        <v>0</v>
      </c>
      <c r="FK115" s="396">
        <f>'pi tag'!AU23</f>
        <v>0</v>
      </c>
      <c r="FL115" s="396">
        <v>19</v>
      </c>
      <c r="FM115" s="570">
        <v>42252.625</v>
      </c>
      <c r="FN115" s="572">
        <v>140.13787795652854</v>
      </c>
      <c r="FO115" s="586">
        <f t="shared" si="216"/>
        <v>140.13787795652854</v>
      </c>
      <c r="FQ115" s="586">
        <f t="shared" si="217"/>
        <v>140.13787795652854</v>
      </c>
      <c r="FT115" s="400">
        <v>19</v>
      </c>
      <c r="FU115" s="529">
        <v>42252.375</v>
      </c>
      <c r="FV115" s="517">
        <v>175.05580559237083</v>
      </c>
      <c r="FW115" s="587">
        <f t="shared" si="218"/>
        <v>1</v>
      </c>
      <c r="GA115" s="517">
        <f>_xll.PITimeDat(Plan_vs_Actual!$GB$92,Plan_vs_Actual!$FM115,"PI_SERVER","interpolated")</f>
        <v>40.709766387939453</v>
      </c>
      <c r="GB115" s="517"/>
      <c r="GC115" s="588">
        <f t="shared" si="219"/>
        <v>40.709766387939453</v>
      </c>
      <c r="GE115" s="400">
        <f t="shared" si="207"/>
        <v>0</v>
      </c>
      <c r="GF115" s="529"/>
      <c r="GG115" s="517"/>
      <c r="GH115" s="529">
        <v>42252.265625</v>
      </c>
      <c r="GI115" s="668" t="str">
        <v>[-11101] All data events are filtered in summary calculation</v>
      </c>
      <c r="GJ115" s="669">
        <v>42252.265625</v>
      </c>
      <c r="GK115" s="668" t="str">
        <v>[-11101] All data events are filtered in summary calculation</v>
      </c>
      <c r="GL115" s="669">
        <v>42252.265625</v>
      </c>
      <c r="GM115" s="668">
        <v>422.19091716970627</v>
      </c>
      <c r="GN115" s="400">
        <f t="shared" si="205"/>
        <v>0</v>
      </c>
      <c r="GO115" s="400">
        <f t="shared" si="206"/>
        <v>0</v>
      </c>
    </row>
    <row r="116" spans="2:197" ht="18.95" customHeight="1" x14ac:dyDescent="0.35">
      <c r="B116" s="250"/>
      <c r="C116" s="251"/>
      <c r="EA116" s="525">
        <v>41211</v>
      </c>
      <c r="EB116" s="523">
        <v>59</v>
      </c>
      <c r="EC116" s="524">
        <v>2650.89</v>
      </c>
      <c r="ED116" s="524">
        <v>23.58</v>
      </c>
      <c r="EE116" s="524">
        <v>4</v>
      </c>
      <c r="EF116" s="524">
        <v>623</v>
      </c>
      <c r="EG116" s="524">
        <v>475.6</v>
      </c>
      <c r="EH116" s="524">
        <v>2.0403176470588233</v>
      </c>
      <c r="EI116" s="524">
        <v>867.13499999999999</v>
      </c>
      <c r="EU116" s="529">
        <v>42253.166666666672</v>
      </c>
      <c r="EV116" s="517" t="str">
        <v>[-11059] No Good Data For Calculation</v>
      </c>
      <c r="EW116" s="400">
        <f t="shared" si="215"/>
        <v>0</v>
      </c>
      <c r="EZ116" s="837"/>
      <c r="FA116" s="568">
        <v>42252.266319444447</v>
      </c>
      <c r="FB116" s="569">
        <v>38087.422563310465</v>
      </c>
      <c r="FC116" s="570">
        <v>42252.266319444447</v>
      </c>
      <c r="FD116" s="571" t="str">
        <v>[-11101] All data events are filtered in summary calculation</v>
      </c>
      <c r="FE116" s="570">
        <v>42252.265972222223</v>
      </c>
      <c r="FF116" s="571">
        <v>35894.234266954612</v>
      </c>
      <c r="FG116" s="570">
        <v>42252.265972222223</v>
      </c>
      <c r="FH116" s="571" t="str">
        <v>[-11101] All data events are filtered in summary calculation</v>
      </c>
      <c r="FJ116" s="396">
        <f>'pi tag'!BM24</f>
        <v>0</v>
      </c>
      <c r="FK116" s="396">
        <f>'pi tag'!AU24</f>
        <v>0</v>
      </c>
      <c r="FL116" s="396">
        <v>20</v>
      </c>
      <c r="FM116" s="570">
        <v>42252.645833333328</v>
      </c>
      <c r="FN116" s="572">
        <v>140.01485815099997</v>
      </c>
      <c r="FO116" s="586">
        <f t="shared" si="216"/>
        <v>140.01485815099997</v>
      </c>
      <c r="FQ116" s="586">
        <f t="shared" si="217"/>
        <v>140.01485815099997</v>
      </c>
      <c r="FT116" s="400">
        <v>20</v>
      </c>
      <c r="FU116" s="529">
        <v>42252.381944444445</v>
      </c>
      <c r="FV116" s="517">
        <v>175.69466318540702</v>
      </c>
      <c r="FW116" s="587">
        <f t="shared" si="218"/>
        <v>1</v>
      </c>
      <c r="GA116" s="517">
        <f>_xll.PITimeDat(Plan_vs_Actual!$GB$92,Plan_vs_Actual!$FM116,"PI_SERVER","interpolated")</f>
        <v>40.464008331298828</v>
      </c>
      <c r="GB116" s="517"/>
      <c r="GC116" s="588">
        <f t="shared" si="219"/>
        <v>40.464008331298828</v>
      </c>
      <c r="GE116" s="400">
        <f t="shared" si="207"/>
        <v>0</v>
      </c>
      <c r="GF116" s="529"/>
      <c r="GG116" s="517"/>
      <c r="GH116" s="529">
        <v>42252.265972222223</v>
      </c>
      <c r="GI116" s="668" t="str">
        <v>[-11101] All data events are filtered in summary calculation</v>
      </c>
      <c r="GJ116" s="669">
        <v>42252.265972222223</v>
      </c>
      <c r="GK116" s="668" t="str">
        <v>[-11101] All data events are filtered in summary calculation</v>
      </c>
      <c r="GL116" s="669">
        <v>42252.265972222223</v>
      </c>
      <c r="GM116" s="668">
        <v>432.89375911966584</v>
      </c>
      <c r="GN116" s="400">
        <f t="shared" si="205"/>
        <v>0</v>
      </c>
      <c r="GO116" s="400">
        <f t="shared" si="206"/>
        <v>0</v>
      </c>
    </row>
    <row r="117" spans="2:197" ht="18.95" customHeight="1" x14ac:dyDescent="0.35">
      <c r="B117" s="250"/>
      <c r="C117" s="251"/>
      <c r="DP117" s="590"/>
      <c r="DQ117" s="590"/>
      <c r="EA117" s="525">
        <v>41212</v>
      </c>
      <c r="EB117" s="523">
        <v>60</v>
      </c>
      <c r="EC117" s="524">
        <v>2843.19</v>
      </c>
      <c r="ED117" s="524">
        <v>24</v>
      </c>
      <c r="EE117" s="524">
        <v>4</v>
      </c>
      <c r="EF117" s="524">
        <v>598</v>
      </c>
      <c r="EG117" s="524">
        <v>389.2</v>
      </c>
      <c r="EH117" s="524">
        <v>0.98541882352941179</v>
      </c>
      <c r="EI117" s="524">
        <v>418.803</v>
      </c>
      <c r="EU117" s="529">
        <v>42253.208333333328</v>
      </c>
      <c r="EV117" s="517" t="str">
        <v>[-11059] No Good Data For Calculation</v>
      </c>
      <c r="EW117" s="400">
        <f t="shared" si="215"/>
        <v>0</v>
      </c>
      <c r="EZ117" s="837"/>
      <c r="FA117" s="568">
        <v>42252.266666666663</v>
      </c>
      <c r="FB117" s="569">
        <v>38093.337880963089</v>
      </c>
      <c r="FC117" s="570">
        <v>42252.266666666663</v>
      </c>
      <c r="FD117" s="571" t="str">
        <v>[-11101] All data events are filtered in summary calculation</v>
      </c>
      <c r="FE117" s="570">
        <v>42252.266319444447</v>
      </c>
      <c r="FF117" s="571">
        <v>36396.733425575498</v>
      </c>
      <c r="FG117" s="570">
        <v>42252.266319444447</v>
      </c>
      <c r="FH117" s="571" t="str">
        <v>[-11101] All data events are filtered in summary calculation</v>
      </c>
      <c r="FJ117" s="396">
        <f>'pi tag'!BM25</f>
        <v>0</v>
      </c>
      <c r="FK117" s="396">
        <f>'pi tag'!AU25</f>
        <v>0</v>
      </c>
      <c r="FL117" s="396">
        <v>21</v>
      </c>
      <c r="FM117" s="570">
        <v>42252.666666666672</v>
      </c>
      <c r="FN117" s="572">
        <v>132.2107915728582</v>
      </c>
      <c r="FO117" s="586">
        <f t="shared" si="216"/>
        <v>132.2107915728582</v>
      </c>
      <c r="FQ117" s="586">
        <f t="shared" si="217"/>
        <v>132.2107915728582</v>
      </c>
      <c r="FT117" s="400">
        <v>21</v>
      </c>
      <c r="FU117" s="529">
        <v>42252.388888888891</v>
      </c>
      <c r="FV117" s="517">
        <v>168.76544921270028</v>
      </c>
      <c r="FW117" s="587">
        <f t="shared" si="218"/>
        <v>1</v>
      </c>
      <c r="GA117" s="517">
        <f>_xll.PITimeDat(Plan_vs_Actual!$GB$92,Plan_vs_Actual!$FM117,"PI_SERVER","interpolated")</f>
        <v>40.218246459960938</v>
      </c>
      <c r="GB117" s="517"/>
      <c r="GC117" s="588">
        <f t="shared" si="219"/>
        <v>40.218246459960938</v>
      </c>
      <c r="GE117" s="400">
        <f t="shared" si="207"/>
        <v>0</v>
      </c>
      <c r="GF117" s="529"/>
      <c r="GG117" s="517"/>
      <c r="GH117" s="529">
        <v>42252.266319444447</v>
      </c>
      <c r="GI117" s="668" t="str">
        <v>[-11101] All data events are filtered in summary calculation</v>
      </c>
      <c r="GJ117" s="669">
        <v>42252.266319444447</v>
      </c>
      <c r="GK117" s="668" t="str">
        <v>[-11101] All data events are filtered in summary calculation</v>
      </c>
      <c r="GL117" s="669">
        <v>42252.266319444447</v>
      </c>
      <c r="GM117" s="668">
        <v>435.24307250976563</v>
      </c>
      <c r="GN117" s="400">
        <f t="shared" si="205"/>
        <v>0</v>
      </c>
      <c r="GO117" s="400">
        <f t="shared" si="206"/>
        <v>0</v>
      </c>
    </row>
    <row r="118" spans="2:197" ht="18.95" customHeight="1" thickBot="1" x14ac:dyDescent="0.4">
      <c r="B118" s="250"/>
      <c r="C118" s="251"/>
      <c r="EA118" s="580">
        <v>41213</v>
      </c>
      <c r="EB118" s="523">
        <v>61</v>
      </c>
      <c r="EC118" s="598">
        <v>2912.84</v>
      </c>
      <c r="ED118" s="598">
        <v>24</v>
      </c>
      <c r="EE118" s="598">
        <v>5</v>
      </c>
      <c r="EF118" s="598">
        <v>719</v>
      </c>
      <c r="EG118" s="598">
        <v>455</v>
      </c>
      <c r="EH118" s="524">
        <v>2.0364164705882351</v>
      </c>
      <c r="EI118" s="598">
        <v>865.47699999999998</v>
      </c>
      <c r="EZ118" s="837"/>
      <c r="FA118" s="568">
        <v>42252.267013888893</v>
      </c>
      <c r="FB118" s="569">
        <v>38135.903941063087</v>
      </c>
      <c r="FC118" s="570">
        <v>42252.267013888893</v>
      </c>
      <c r="FD118" s="571" t="str">
        <v>[-11101] All data events are filtered in summary calculation</v>
      </c>
      <c r="FE118" s="570">
        <v>42252.266666666663</v>
      </c>
      <c r="FF118" s="571">
        <v>37062.909820115565</v>
      </c>
      <c r="FG118" s="570">
        <v>42252.266666666663</v>
      </c>
      <c r="FH118" s="571" t="str">
        <v>[-11101] All data events are filtered in summary calculation</v>
      </c>
      <c r="FJ118" s="396">
        <f>'pi tag'!BM26</f>
        <v>0</v>
      </c>
      <c r="FK118" s="396">
        <f>'pi tag'!AU26</f>
        <v>0</v>
      </c>
      <c r="FL118" s="396">
        <v>22</v>
      </c>
      <c r="FM118" s="570">
        <v>42252.6875</v>
      </c>
      <c r="FN118" s="572">
        <v>99.815013856862976</v>
      </c>
      <c r="FO118" s="586">
        <f t="shared" si="216"/>
        <v>99.815013856862976</v>
      </c>
      <c r="FQ118" s="586">
        <f t="shared" si="217"/>
        <v>99.815013856862976</v>
      </c>
      <c r="FT118" s="400">
        <v>22</v>
      </c>
      <c r="FU118" s="529">
        <v>42252.395833333328</v>
      </c>
      <c r="FV118" s="517">
        <v>159.87774932002182</v>
      </c>
      <c r="FW118" s="587">
        <f t="shared" si="218"/>
        <v>1</v>
      </c>
      <c r="GA118" s="517">
        <f>_xll.PITimeDat(Plan_vs_Actual!$GB$92,Plan_vs_Actual!$FM118,"PI_SERVER","interpolated")</f>
        <v>40.053642272949219</v>
      </c>
      <c r="GB118" s="517"/>
      <c r="GC118" s="588">
        <f t="shared" si="219"/>
        <v>40.053642272949219</v>
      </c>
      <c r="GE118" s="400">
        <f t="shared" si="207"/>
        <v>0</v>
      </c>
      <c r="GF118" s="529"/>
      <c r="GG118" s="517"/>
      <c r="GH118" s="529">
        <v>42252.266666666663</v>
      </c>
      <c r="GI118" s="668" t="str">
        <v>[-11101] All data events are filtered in summary calculation</v>
      </c>
      <c r="GJ118" s="669">
        <v>42252.266666666663</v>
      </c>
      <c r="GK118" s="668" t="str">
        <v>[-11101] All data events are filtered in summary calculation</v>
      </c>
      <c r="GL118" s="669">
        <v>42252.266666666663</v>
      </c>
      <c r="GM118" s="668">
        <v>424.22957460694016</v>
      </c>
      <c r="GN118" s="400">
        <f t="shared" si="205"/>
        <v>0</v>
      </c>
      <c r="GO118" s="400">
        <f t="shared" si="206"/>
        <v>0</v>
      </c>
    </row>
    <row r="119" spans="2:197" ht="18.95" customHeight="1" x14ac:dyDescent="0.35">
      <c r="B119" s="250"/>
      <c r="C119" s="251"/>
      <c r="DN119" s="529"/>
      <c r="DO119" s="517"/>
      <c r="EA119" s="522">
        <v>41214</v>
      </c>
      <c r="EB119" s="523">
        <v>62</v>
      </c>
      <c r="EC119" s="599">
        <v>2798.94</v>
      </c>
      <c r="ED119" s="599">
        <v>23.49</v>
      </c>
      <c r="EE119" s="599">
        <v>5</v>
      </c>
      <c r="EF119" s="599">
        <v>726</v>
      </c>
      <c r="EG119" s="599">
        <v>451.6</v>
      </c>
      <c r="EH119" s="524">
        <v>1.0151011764705882</v>
      </c>
      <c r="EI119" s="599">
        <v>431.41800000000001</v>
      </c>
      <c r="EZ119" s="837"/>
      <c r="FA119" s="568">
        <v>42252.267361111109</v>
      </c>
      <c r="FB119" s="569">
        <v>38136.283214849231</v>
      </c>
      <c r="FC119" s="570">
        <v>42252.267361111109</v>
      </c>
      <c r="FD119" s="571" t="str">
        <v>[-11101] All data events are filtered in summary calculation</v>
      </c>
      <c r="FE119" s="570">
        <v>42252.267013888893</v>
      </c>
      <c r="FF119" s="571">
        <v>37307.514610902472</v>
      </c>
      <c r="FG119" s="570">
        <v>42252.267013888893</v>
      </c>
      <c r="FH119" s="571" t="str">
        <v>[-11101] All data events are filtered in summary calculation</v>
      </c>
      <c r="FJ119" s="396">
        <f>'pi tag'!BM27</f>
        <v>0</v>
      </c>
      <c r="FK119" s="396">
        <f>'pi tag'!AU27</f>
        <v>0</v>
      </c>
      <c r="FL119" s="396">
        <v>23</v>
      </c>
      <c r="FM119" s="570">
        <v>42252.708333333328</v>
      </c>
      <c r="FN119" s="572">
        <v>99.82792272913845</v>
      </c>
      <c r="FO119" s="586">
        <f t="shared" si="216"/>
        <v>99.82792272913845</v>
      </c>
      <c r="FQ119" s="586">
        <f t="shared" si="217"/>
        <v>99.82792272913845</v>
      </c>
      <c r="FT119" s="400">
        <v>23</v>
      </c>
      <c r="FU119" s="529">
        <v>42252.402777777781</v>
      </c>
      <c r="FV119" s="517">
        <v>120.62065032933198</v>
      </c>
      <c r="FW119" s="587">
        <f t="shared" si="218"/>
        <v>1</v>
      </c>
      <c r="GA119" s="517">
        <f>_xll.PITimeDat(Plan_vs_Actual!$GB$92,Plan_vs_Actual!$FM119,"PI_SERVER","interpolated")</f>
        <v>40.532791137695312</v>
      </c>
      <c r="GB119" s="517"/>
      <c r="GC119" s="588">
        <f t="shared" si="219"/>
        <v>40.532791137695312</v>
      </c>
      <c r="GE119" s="400">
        <f t="shared" si="207"/>
        <v>0</v>
      </c>
      <c r="GF119" s="529"/>
      <c r="GG119" s="517"/>
      <c r="GH119" s="529">
        <v>42252.267013888893</v>
      </c>
      <c r="GI119" s="668" t="str">
        <v>[-11101] All data events are filtered in summary calculation</v>
      </c>
      <c r="GJ119" s="669">
        <v>42252.267013888893</v>
      </c>
      <c r="GK119" s="668" t="str">
        <v>[-11101] All data events are filtered in summary calculation</v>
      </c>
      <c r="GL119" s="669">
        <v>42252.267013888893</v>
      </c>
      <c r="GM119" s="668">
        <v>414.50034752298768</v>
      </c>
      <c r="GN119" s="400">
        <f t="shared" si="205"/>
        <v>0</v>
      </c>
      <c r="GO119" s="400">
        <f t="shared" si="206"/>
        <v>0</v>
      </c>
    </row>
    <row r="120" spans="2:197" ht="18.95" customHeight="1" x14ac:dyDescent="0.35">
      <c r="B120" s="250"/>
      <c r="C120" s="251"/>
      <c r="DN120" s="529"/>
      <c r="DO120" s="517"/>
      <c r="EA120" s="525">
        <v>41215</v>
      </c>
      <c r="EB120" s="523">
        <v>63</v>
      </c>
      <c r="EC120" s="599">
        <v>2646.97</v>
      </c>
      <c r="ED120" s="599">
        <v>23.85</v>
      </c>
      <c r="EE120" s="599">
        <v>4</v>
      </c>
      <c r="EF120" s="599">
        <v>584</v>
      </c>
      <c r="EG120" s="599">
        <v>455</v>
      </c>
      <c r="EH120" s="524">
        <v>1.9421317647058822</v>
      </c>
      <c r="EI120" s="599">
        <v>825.40599999999995</v>
      </c>
      <c r="EZ120" s="837"/>
      <c r="FA120" s="568">
        <v>42252.267708333333</v>
      </c>
      <c r="FB120" s="569">
        <v>38141.826009569566</v>
      </c>
      <c r="FC120" s="570">
        <v>42252.267708333333</v>
      </c>
      <c r="FD120" s="571" t="str">
        <v>[-11101] All data events are filtered in summary calculation</v>
      </c>
      <c r="FE120" s="570">
        <v>42252.267361111109</v>
      </c>
      <c r="FF120" s="571">
        <v>37436.766396254301</v>
      </c>
      <c r="FG120" s="570">
        <v>42252.267361111109</v>
      </c>
      <c r="FH120" s="571" t="str">
        <v>[-11101] All data events are filtered in summary calculation</v>
      </c>
      <c r="FJ120" s="396">
        <f>'pi tag'!BM28</f>
        <v>0</v>
      </c>
      <c r="FK120" s="396">
        <f>'pi tag'!AU28</f>
        <v>0</v>
      </c>
      <c r="FL120" s="396">
        <v>24</v>
      </c>
      <c r="FM120" s="570">
        <v>42252.729166666672</v>
      </c>
      <c r="FN120" s="572">
        <v>99.896020941619383</v>
      </c>
      <c r="FO120" s="586">
        <f t="shared" si="216"/>
        <v>99.896020941619383</v>
      </c>
      <c r="FQ120" s="586">
        <f t="shared" si="217"/>
        <v>99.896020941619383</v>
      </c>
      <c r="FT120" s="400">
        <v>24</v>
      </c>
      <c r="FU120" s="529">
        <v>42252.409722222219</v>
      </c>
      <c r="FV120" s="517">
        <v>100.28016411605834</v>
      </c>
      <c r="FW120" s="587">
        <f t="shared" si="218"/>
        <v>1</v>
      </c>
      <c r="GA120" s="517">
        <f>_xll.PITimeDat(Plan_vs_Actual!$GB$92,Plan_vs_Actual!$FM120,"PI_SERVER","interpolated")</f>
        <v>41.011940002441406</v>
      </c>
      <c r="GB120" s="517"/>
      <c r="GC120" s="588">
        <f t="shared" si="219"/>
        <v>41.011940002441406</v>
      </c>
      <c r="GE120" s="400">
        <f t="shared" si="207"/>
        <v>0</v>
      </c>
      <c r="GF120" s="529"/>
      <c r="GG120" s="517"/>
      <c r="GH120" s="529">
        <v>42252.267361111109</v>
      </c>
      <c r="GI120" s="668" t="str">
        <v>[-11101] All data events are filtered in summary calculation</v>
      </c>
      <c r="GJ120" s="669">
        <v>42252.267361111109</v>
      </c>
      <c r="GK120" s="668" t="str">
        <v>[-11101] All data events are filtered in summary calculation</v>
      </c>
      <c r="GL120" s="669">
        <v>42252.267361111109</v>
      </c>
      <c r="GM120" s="668">
        <v>410.55359185254201</v>
      </c>
      <c r="GN120" s="400">
        <f t="shared" si="205"/>
        <v>0</v>
      </c>
      <c r="GO120" s="400">
        <f t="shared" si="206"/>
        <v>0</v>
      </c>
    </row>
    <row r="121" spans="2:197" ht="18.95" customHeight="1" x14ac:dyDescent="0.35">
      <c r="B121" s="250"/>
      <c r="C121" s="251"/>
      <c r="DN121" s="529"/>
      <c r="DO121" s="517"/>
      <c r="EA121" s="525">
        <v>41216</v>
      </c>
      <c r="EB121" s="523">
        <v>64</v>
      </c>
      <c r="EC121" s="599">
        <v>2860.97</v>
      </c>
      <c r="ED121" s="599">
        <v>24</v>
      </c>
      <c r="EE121" s="599">
        <v>5</v>
      </c>
      <c r="EF121" s="599">
        <v>703</v>
      </c>
      <c r="EG121" s="599">
        <v>446</v>
      </c>
      <c r="EH121" s="524">
        <v>1.0236447058823528</v>
      </c>
      <c r="EI121" s="599">
        <v>435.04899999999998</v>
      </c>
      <c r="EZ121" s="837"/>
      <c r="FA121" s="568">
        <v>42252.268055555556</v>
      </c>
      <c r="FB121" s="569">
        <v>38171.968234684071</v>
      </c>
      <c r="FC121" s="570">
        <v>42252.268055555556</v>
      </c>
      <c r="FD121" s="571" t="str">
        <v>[-11101] All data events are filtered in summary calculation</v>
      </c>
      <c r="FE121" s="570">
        <v>42252.267708333333</v>
      </c>
      <c r="FF121" s="571">
        <v>37481.901244884728</v>
      </c>
      <c r="FG121" s="570">
        <v>42252.267708333333</v>
      </c>
      <c r="FH121" s="571" t="str">
        <v>[-11101] All data events are filtered in summary calculation</v>
      </c>
      <c r="FJ121" s="396">
        <f>'pi tag'!BM29</f>
        <v>0</v>
      </c>
      <c r="FK121" s="396">
        <f>'pi tag'!AU29</f>
        <v>0</v>
      </c>
      <c r="FL121" s="396">
        <v>25</v>
      </c>
      <c r="FM121" s="570">
        <v>42252.75</v>
      </c>
      <c r="FN121" s="572">
        <v>112.83319490285028</v>
      </c>
      <c r="FO121" s="586">
        <f t="shared" si="216"/>
        <v>112.83319490285028</v>
      </c>
      <c r="FQ121" s="586">
        <f t="shared" si="217"/>
        <v>112.83319490285028</v>
      </c>
      <c r="FT121" s="400">
        <v>25</v>
      </c>
      <c r="FU121" s="529">
        <v>42252.416666666672</v>
      </c>
      <c r="FV121" s="517">
        <v>100.17425110136547</v>
      </c>
      <c r="FW121" s="587">
        <f t="shared" si="218"/>
        <v>1</v>
      </c>
      <c r="GA121" s="517">
        <f>_xll.PITimeDat(Plan_vs_Actual!$GB$92,Plan_vs_Actual!$FM121,"PI_SERVER","interpolated")</f>
        <v>41.4910888671875</v>
      </c>
      <c r="GB121" s="517"/>
      <c r="GC121" s="588">
        <f t="shared" si="219"/>
        <v>41.4910888671875</v>
      </c>
      <c r="GE121" s="400">
        <f t="shared" si="207"/>
        <v>0</v>
      </c>
      <c r="GF121" s="529"/>
      <c r="GG121" s="517"/>
      <c r="GH121" s="529">
        <v>42252.267708333333</v>
      </c>
      <c r="GI121" s="668" t="str">
        <v>[-11101] All data events are filtered in summary calculation</v>
      </c>
      <c r="GJ121" s="669">
        <v>42252.267708333333</v>
      </c>
      <c r="GK121" s="668" t="str">
        <v>[-11101] All data events are filtered in summary calculation</v>
      </c>
      <c r="GL121" s="669">
        <v>42252.267708333333</v>
      </c>
      <c r="GM121" s="668">
        <v>407.42362141373258</v>
      </c>
      <c r="GN121" s="400">
        <f t="shared" si="205"/>
        <v>0</v>
      </c>
      <c r="GO121" s="400">
        <f t="shared" si="206"/>
        <v>0</v>
      </c>
    </row>
    <row r="122" spans="2:197" ht="18.95" customHeight="1" x14ac:dyDescent="0.35">
      <c r="B122" s="250"/>
      <c r="C122" s="251"/>
      <c r="DN122" s="529"/>
      <c r="DO122" s="517"/>
      <c r="EA122" s="525">
        <v>41217</v>
      </c>
      <c r="EB122" s="523">
        <v>65</v>
      </c>
      <c r="EC122" s="599">
        <v>2730.55</v>
      </c>
      <c r="ED122" s="599">
        <v>24</v>
      </c>
      <c r="EE122" s="599">
        <v>4</v>
      </c>
      <c r="EF122" s="599">
        <v>523</v>
      </c>
      <c r="EG122" s="599">
        <v>390</v>
      </c>
      <c r="EH122" s="524">
        <v>0.99707529411764706</v>
      </c>
      <c r="EI122" s="599">
        <v>423.75700000000001</v>
      </c>
      <c r="EZ122" s="837"/>
      <c r="FA122" s="568">
        <v>42252.26840277778</v>
      </c>
      <c r="FB122" s="569">
        <v>38187.944496967393</v>
      </c>
      <c r="FC122" s="570">
        <v>42252.26840277778</v>
      </c>
      <c r="FD122" s="571" t="str">
        <v>[-11101] All data events are filtered in summary calculation</v>
      </c>
      <c r="FE122" s="570">
        <v>42252.268055555556</v>
      </c>
      <c r="FF122" s="571">
        <v>37375.281563041608</v>
      </c>
      <c r="FG122" s="570">
        <v>42252.268055555556</v>
      </c>
      <c r="FH122" s="571" t="str">
        <v>[-11101] All data events are filtered in summary calculation</v>
      </c>
      <c r="FJ122" s="396">
        <f>'pi tag'!BM30</f>
        <v>0</v>
      </c>
      <c r="FK122" s="396">
        <f>'pi tag'!AU30</f>
        <v>0</v>
      </c>
      <c r="FL122" s="396">
        <v>26</v>
      </c>
      <c r="FM122" s="570">
        <v>42252.770833333328</v>
      </c>
      <c r="FN122" s="572">
        <v>119.84270035538033</v>
      </c>
      <c r="FO122" s="586">
        <f t="shared" si="216"/>
        <v>119.84270035538033</v>
      </c>
      <c r="FQ122" s="586">
        <f t="shared" si="217"/>
        <v>119.84270035538033</v>
      </c>
      <c r="FT122" s="400">
        <v>26</v>
      </c>
      <c r="FU122" s="529">
        <v>42252.423611111109</v>
      </c>
      <c r="FV122" s="517">
        <v>99.951220679143447</v>
      </c>
      <c r="FW122" s="587">
        <f t="shared" si="218"/>
        <v>1</v>
      </c>
      <c r="GA122" s="517">
        <f>_xll.PITimeDat(Plan_vs_Actual!$GB$92,Plan_vs_Actual!$FM122,"PI_SERVER","interpolated")</f>
        <v>41.970237731933594</v>
      </c>
      <c r="GB122" s="517"/>
      <c r="GC122" s="588">
        <f t="shared" si="219"/>
        <v>41.970237731933594</v>
      </c>
      <c r="GE122" s="400">
        <f t="shared" si="207"/>
        <v>0</v>
      </c>
      <c r="GF122" s="529"/>
      <c r="GG122" s="517"/>
      <c r="GH122" s="529">
        <v>42252.268055555556</v>
      </c>
      <c r="GI122" s="668" t="str">
        <v>[-11101] All data events are filtered in summary calculation</v>
      </c>
      <c r="GJ122" s="669">
        <v>42252.268055555556</v>
      </c>
      <c r="GK122" s="668" t="str">
        <v>[-11101] All data events are filtered in summary calculation</v>
      </c>
      <c r="GL122" s="669">
        <v>42252.268055555556</v>
      </c>
      <c r="GM122" s="668">
        <v>409.72222900390625</v>
      </c>
      <c r="GN122" s="400">
        <f t="shared" si="205"/>
        <v>0</v>
      </c>
      <c r="GO122" s="400">
        <f t="shared" si="206"/>
        <v>0</v>
      </c>
    </row>
    <row r="123" spans="2:197" ht="18.95" customHeight="1" x14ac:dyDescent="0.35">
      <c r="B123" s="250"/>
      <c r="C123" s="251"/>
      <c r="DN123" s="529"/>
      <c r="DO123" s="517"/>
      <c r="EA123" s="525">
        <v>41218</v>
      </c>
      <c r="EB123" s="523">
        <v>66</v>
      </c>
      <c r="EC123" s="599">
        <v>2160.34</v>
      </c>
      <c r="ED123" s="599">
        <v>22.53</v>
      </c>
      <c r="EE123" s="599">
        <v>5</v>
      </c>
      <c r="EF123" s="599">
        <v>758</v>
      </c>
      <c r="EG123" s="599">
        <v>374.1</v>
      </c>
      <c r="EH123" s="524">
        <v>1.9151694117647058</v>
      </c>
      <c r="EI123" s="599">
        <v>813.947</v>
      </c>
      <c r="EZ123" s="837"/>
      <c r="FA123" s="568">
        <v>42252.268750000003</v>
      </c>
      <c r="FB123" s="569">
        <v>38133.824849045275</v>
      </c>
      <c r="FC123" s="570">
        <v>42252.268750000003</v>
      </c>
      <c r="FD123" s="571" t="str">
        <v>[-11101] All data events are filtered in summary calculation</v>
      </c>
      <c r="FE123" s="570">
        <v>42252.26840277778</v>
      </c>
      <c r="FF123" s="571">
        <v>37428.240188284712</v>
      </c>
      <c r="FG123" s="570">
        <v>42252.26840277778</v>
      </c>
      <c r="FH123" s="571" t="str">
        <v>[-11101] All data events are filtered in summary calculation</v>
      </c>
      <c r="FJ123" s="396">
        <f>'pi tag'!BM31</f>
        <v>0</v>
      </c>
      <c r="FK123" s="396">
        <f>'pi tag'!AU31</f>
        <v>0</v>
      </c>
      <c r="FL123" s="396">
        <v>27</v>
      </c>
      <c r="FM123" s="570">
        <v>42252.791666666672</v>
      </c>
      <c r="FN123" s="572">
        <v>120.22255650780028</v>
      </c>
      <c r="FO123" s="586">
        <f t="shared" si="216"/>
        <v>120.22255650780028</v>
      </c>
      <c r="FQ123" s="586">
        <f t="shared" si="217"/>
        <v>120.22255650780028</v>
      </c>
      <c r="FT123" s="400">
        <v>27</v>
      </c>
      <c r="FU123" s="529">
        <v>42252.430555555555</v>
      </c>
      <c r="FV123" s="517">
        <v>99.889096888822962</v>
      </c>
      <c r="FW123" s="587">
        <f t="shared" si="218"/>
        <v>1</v>
      </c>
      <c r="GA123" s="517">
        <f>_xll.PITimeDat(Plan_vs_Actual!$GB$92,Plan_vs_Actual!$FM123,"PI_SERVER","interpolated")</f>
        <v>42.449386596679688</v>
      </c>
      <c r="GB123" s="517"/>
      <c r="GC123" s="588">
        <f t="shared" si="219"/>
        <v>42.449386596679688</v>
      </c>
      <c r="GE123" s="400">
        <f t="shared" si="207"/>
        <v>0</v>
      </c>
      <c r="GF123" s="529"/>
      <c r="GG123" s="517"/>
      <c r="GH123" s="529">
        <v>42252.26840277778</v>
      </c>
      <c r="GI123" s="668" t="str">
        <v>[-11101] All data events are filtered in summary calculation</v>
      </c>
      <c r="GJ123" s="669">
        <v>42252.26840277778</v>
      </c>
      <c r="GK123" s="668" t="str">
        <v>[-11101] All data events are filtered in summary calculation</v>
      </c>
      <c r="GL123" s="669">
        <v>42252.26840277778</v>
      </c>
      <c r="GM123" s="668">
        <v>417.19243550471339</v>
      </c>
      <c r="GN123" s="400">
        <f t="shared" si="205"/>
        <v>0</v>
      </c>
      <c r="GO123" s="400">
        <f t="shared" si="206"/>
        <v>0</v>
      </c>
    </row>
    <row r="124" spans="2:197" ht="18.95" customHeight="1" x14ac:dyDescent="0.35">
      <c r="B124" s="250"/>
      <c r="C124" s="251"/>
      <c r="DN124" s="529"/>
      <c r="DO124" s="517"/>
      <c r="EA124" s="525">
        <v>41219</v>
      </c>
      <c r="EB124" s="523">
        <v>67</v>
      </c>
      <c r="EC124" s="599">
        <v>2219.8881366002702</v>
      </c>
      <c r="ED124" s="599">
        <v>22.96</v>
      </c>
      <c r="EE124" s="599">
        <v>4</v>
      </c>
      <c r="EF124" s="599">
        <v>556</v>
      </c>
      <c r="EG124" s="599">
        <v>310</v>
      </c>
      <c r="EH124" s="524">
        <v>0.97542588235294114</v>
      </c>
      <c r="EI124" s="599">
        <v>414.55599999999998</v>
      </c>
      <c r="EZ124" s="837"/>
      <c r="FA124" s="568">
        <v>42252.269097222219</v>
      </c>
      <c r="FB124" s="569">
        <v>38012.298618259032</v>
      </c>
      <c r="FC124" s="570">
        <v>42252.269097222219</v>
      </c>
      <c r="FD124" s="571" t="str">
        <v>[-11101] All data events are filtered in summary calculation</v>
      </c>
      <c r="FE124" s="570">
        <v>42252.268750000003</v>
      </c>
      <c r="FF124" s="571">
        <v>37351.535017106929</v>
      </c>
      <c r="FG124" s="570">
        <v>42252.268750000003</v>
      </c>
      <c r="FH124" s="571" t="str">
        <v>[-11101] All data events are filtered in summary calculation</v>
      </c>
      <c r="FJ124" s="396">
        <f>'pi tag'!BM32</f>
        <v>0</v>
      </c>
      <c r="FK124" s="396">
        <f>'pi tag'!AU32</f>
        <v>0</v>
      </c>
      <c r="FL124" s="396">
        <v>28</v>
      </c>
      <c r="FM124" s="570">
        <v>42252.8125</v>
      </c>
      <c r="FN124" s="572">
        <v>120.01539898087044</v>
      </c>
      <c r="FO124" s="586">
        <f t="shared" si="216"/>
        <v>120.01539898087044</v>
      </c>
      <c r="FQ124" s="586">
        <f t="shared" si="217"/>
        <v>120.01539898087044</v>
      </c>
      <c r="FT124" s="400">
        <v>28</v>
      </c>
      <c r="FU124" s="529">
        <v>42252.4375</v>
      </c>
      <c r="FV124" s="517">
        <v>99.85860577683934</v>
      </c>
      <c r="FW124" s="587">
        <f t="shared" si="218"/>
        <v>1</v>
      </c>
      <c r="GA124" s="517">
        <f>_xll.PITimeDat(Plan_vs_Actual!$GB$92,Plan_vs_Actual!$FM124,"PI_SERVER","interpolated")</f>
        <v>42.928535461425781</v>
      </c>
      <c r="GB124" s="517"/>
      <c r="GC124" s="588">
        <f t="shared" si="219"/>
        <v>42.928535461425781</v>
      </c>
      <c r="GE124" s="400">
        <f t="shared" si="207"/>
        <v>0</v>
      </c>
      <c r="GF124" s="529"/>
      <c r="GG124" s="517"/>
      <c r="GH124" s="529">
        <v>42252.268750000003</v>
      </c>
      <c r="GI124" s="668" t="str">
        <v>[-11101] All data events are filtered in summary calculation</v>
      </c>
      <c r="GJ124" s="669">
        <v>42252.268750000003</v>
      </c>
      <c r="GK124" s="668" t="str">
        <v>[-11101] All data events are filtered in summary calculation</v>
      </c>
      <c r="GL124" s="669">
        <v>42252.268750000003</v>
      </c>
      <c r="GM124" s="668">
        <v>425.6944580078125</v>
      </c>
      <c r="GN124" s="400">
        <f t="shared" si="205"/>
        <v>0</v>
      </c>
      <c r="GO124" s="400">
        <f t="shared" si="206"/>
        <v>0</v>
      </c>
    </row>
    <row r="125" spans="2:197" ht="18.95" customHeight="1" x14ac:dyDescent="0.35">
      <c r="B125" s="250"/>
      <c r="C125" s="251"/>
      <c r="DN125" s="529"/>
      <c r="DO125" s="517"/>
      <c r="EA125" s="525">
        <v>41220</v>
      </c>
      <c r="EB125" s="523">
        <v>68</v>
      </c>
      <c r="EC125" s="599">
        <v>2608.15</v>
      </c>
      <c r="ED125" s="599">
        <v>22.84</v>
      </c>
      <c r="EE125" s="599">
        <v>5</v>
      </c>
      <c r="EF125" s="599">
        <v>753</v>
      </c>
      <c r="EG125" s="599">
        <v>408</v>
      </c>
      <c r="EH125" s="524">
        <v>1.9007223529411765</v>
      </c>
      <c r="EI125" s="599">
        <v>807.80700000000002</v>
      </c>
      <c r="EZ125" s="837"/>
      <c r="FA125" s="568">
        <v>42252.26944444445</v>
      </c>
      <c r="FB125" s="569">
        <v>37947.706312608716</v>
      </c>
      <c r="FC125" s="570">
        <v>42252.26944444445</v>
      </c>
      <c r="FD125" s="571" t="str">
        <v>[-11101] All data events are filtered in summary calculation</v>
      </c>
      <c r="FE125" s="570">
        <v>42252.269097222219</v>
      </c>
      <c r="FF125" s="571">
        <v>37413.388453026615</v>
      </c>
      <c r="FG125" s="570">
        <v>42252.269097222219</v>
      </c>
      <c r="FH125" s="571" t="str">
        <v>[-11101] All data events are filtered in summary calculation</v>
      </c>
      <c r="FJ125" s="396">
        <f>'pi tag'!BM33</f>
        <v>0</v>
      </c>
      <c r="FK125" s="396">
        <f>'pi tag'!AU33</f>
        <v>0</v>
      </c>
      <c r="FL125" s="396">
        <v>29</v>
      </c>
      <c r="FM125" s="570">
        <v>42252.833333333328</v>
      </c>
      <c r="FN125" s="572">
        <v>119.82227037390959</v>
      </c>
      <c r="FO125" s="586">
        <f t="shared" si="216"/>
        <v>119.82227037390959</v>
      </c>
      <c r="FQ125" s="586">
        <f t="shared" si="217"/>
        <v>119.82227037390959</v>
      </c>
      <c r="FT125" s="400">
        <v>29</v>
      </c>
      <c r="FU125" s="529">
        <v>42252.444444444445</v>
      </c>
      <c r="FV125" s="517">
        <v>100.3290611647929</v>
      </c>
      <c r="FW125" s="587">
        <f t="shared" si="218"/>
        <v>1</v>
      </c>
      <c r="GA125" s="517">
        <f>_xll.PITimeDat(Plan_vs_Actual!$GB$92,Plan_vs_Actual!$FM125,"PI_SERVER","interpolated")</f>
        <v>43.407684326171875</v>
      </c>
      <c r="GB125" s="517"/>
      <c r="GC125" s="588">
        <f t="shared" si="219"/>
        <v>43.407684326171875</v>
      </c>
      <c r="GE125" s="400">
        <f t="shared" si="207"/>
        <v>0</v>
      </c>
      <c r="GF125" s="529"/>
      <c r="GG125" s="517"/>
      <c r="GH125" s="529">
        <v>42252.269097222219</v>
      </c>
      <c r="GI125" s="668" t="str">
        <v>[-11101] All data events are filtered in summary calculation</v>
      </c>
      <c r="GJ125" s="669">
        <v>42252.269097222219</v>
      </c>
      <c r="GK125" s="668" t="str">
        <v>[-11101] All data events are filtered in summary calculation</v>
      </c>
      <c r="GL125" s="669">
        <v>42252.269097222219</v>
      </c>
      <c r="GM125" s="668">
        <v>425.6944580078125</v>
      </c>
      <c r="GN125" s="400">
        <f t="shared" si="205"/>
        <v>0</v>
      </c>
      <c r="GO125" s="400">
        <f t="shared" si="206"/>
        <v>0</v>
      </c>
    </row>
    <row r="126" spans="2:197" ht="18.95" customHeight="1" x14ac:dyDescent="0.35">
      <c r="B126" s="250"/>
      <c r="C126" s="251"/>
      <c r="DN126" s="529"/>
      <c r="DO126" s="517"/>
      <c r="EA126" s="525">
        <v>41221</v>
      </c>
      <c r="EB126" s="523">
        <v>69</v>
      </c>
      <c r="EC126" s="599">
        <v>2505.88</v>
      </c>
      <c r="ED126" s="599">
        <v>24</v>
      </c>
      <c r="EE126" s="599">
        <v>4</v>
      </c>
      <c r="EF126" s="599">
        <v>515</v>
      </c>
      <c r="EG126" s="599">
        <v>341</v>
      </c>
      <c r="EH126" s="524">
        <v>0.95071529411764699</v>
      </c>
      <c r="EI126" s="599">
        <v>404.05399999999997</v>
      </c>
      <c r="EZ126" s="837"/>
      <c r="FA126" s="568">
        <v>42252.269791666666</v>
      </c>
      <c r="FB126" s="569">
        <v>37981.038935518263</v>
      </c>
      <c r="FC126" s="570">
        <v>42252.269791666666</v>
      </c>
      <c r="FD126" s="571" t="str">
        <v>[-11101] All data events are filtered in summary calculation</v>
      </c>
      <c r="FE126" s="570">
        <v>42252.26944444445</v>
      </c>
      <c r="FF126" s="571">
        <v>37483.730646153293</v>
      </c>
      <c r="FG126" s="570">
        <v>42252.26944444445</v>
      </c>
      <c r="FH126" s="571" t="str">
        <v>[-11101] All data events are filtered in summary calculation</v>
      </c>
      <c r="FJ126" s="396">
        <f>'pi tag'!BM34</f>
        <v>0</v>
      </c>
      <c r="FK126" s="396">
        <f>'pi tag'!AU34</f>
        <v>0</v>
      </c>
      <c r="FL126" s="396">
        <v>30</v>
      </c>
      <c r="FM126" s="570">
        <v>42252.854166666672</v>
      </c>
      <c r="FN126" s="572">
        <v>119.98758989808137</v>
      </c>
      <c r="FO126" s="586">
        <f t="shared" si="216"/>
        <v>119.98758989808137</v>
      </c>
      <c r="FQ126" s="586">
        <f t="shared" si="217"/>
        <v>119.98758989808137</v>
      </c>
      <c r="FT126" s="400">
        <v>30</v>
      </c>
      <c r="FU126" s="529">
        <v>42252.451388888891</v>
      </c>
      <c r="FV126" s="517">
        <v>100.33470850526608</v>
      </c>
      <c r="FW126" s="587">
        <f t="shared" si="218"/>
        <v>1</v>
      </c>
      <c r="GA126" s="517">
        <f>_xll.PITimeDat(Plan_vs_Actual!$GB$92,Plan_vs_Actual!$FM126,"PI_SERVER","interpolated")</f>
        <v>43.886833190917969</v>
      </c>
      <c r="GB126" s="517"/>
      <c r="GC126" s="588">
        <f t="shared" si="219"/>
        <v>43.886833190917969</v>
      </c>
      <c r="GE126" s="400">
        <f t="shared" si="207"/>
        <v>0</v>
      </c>
      <c r="GF126" s="529"/>
      <c r="GG126" s="517"/>
      <c r="GH126" s="529">
        <v>42252.26944444445</v>
      </c>
      <c r="GI126" s="668" t="str">
        <v>[-11101] All data events are filtered in summary calculation</v>
      </c>
      <c r="GJ126" s="669">
        <v>42252.26944444445</v>
      </c>
      <c r="GK126" s="668" t="str">
        <v>[-11101] All data events are filtered in summary calculation</v>
      </c>
      <c r="GL126" s="669">
        <v>42252.26944444445</v>
      </c>
      <c r="GM126" s="668">
        <v>425.6944580078125</v>
      </c>
      <c r="GN126" s="400">
        <f t="shared" si="205"/>
        <v>0</v>
      </c>
      <c r="GO126" s="400">
        <f t="shared" si="206"/>
        <v>0</v>
      </c>
    </row>
    <row r="127" spans="2:197" ht="18.95" customHeight="1" x14ac:dyDescent="0.35">
      <c r="B127" s="250"/>
      <c r="C127" s="251"/>
      <c r="DN127" s="529"/>
      <c r="DO127" s="517"/>
      <c r="EA127" s="525">
        <v>41222</v>
      </c>
      <c r="EB127" s="523">
        <v>70</v>
      </c>
      <c r="EC127" s="599">
        <v>2805.1139398608088</v>
      </c>
      <c r="ED127" s="599">
        <v>24</v>
      </c>
      <c r="EE127" s="599">
        <v>4</v>
      </c>
      <c r="EF127" s="599">
        <v>567</v>
      </c>
      <c r="EG127" s="599">
        <v>356</v>
      </c>
      <c r="EH127" s="524">
        <v>2.0171694117647059</v>
      </c>
      <c r="EI127" s="599">
        <v>857.29700000000003</v>
      </c>
      <c r="EZ127" s="837"/>
      <c r="FA127" s="568">
        <v>42252.270138888889</v>
      </c>
      <c r="FB127" s="569">
        <v>37776.528421931223</v>
      </c>
      <c r="FC127" s="570">
        <v>42252.270138888889</v>
      </c>
      <c r="FD127" s="571" t="str">
        <v>[-11101] All data events are filtered in summary calculation</v>
      </c>
      <c r="FE127" s="570">
        <v>42252.269791666666</v>
      </c>
      <c r="FF127" s="571">
        <v>37553.385634938873</v>
      </c>
      <c r="FG127" s="570">
        <v>42252.269791666666</v>
      </c>
      <c r="FH127" s="571" t="str">
        <v>[-11101] All data events are filtered in summary calculation</v>
      </c>
      <c r="FJ127" s="396">
        <f>'pi tag'!BM35</f>
        <v>0</v>
      </c>
      <c r="FK127" s="396">
        <f>'pi tag'!AU35</f>
        <v>0</v>
      </c>
      <c r="FL127" s="396">
        <v>31</v>
      </c>
      <c r="FM127" s="570">
        <v>42252.875</v>
      </c>
      <c r="FN127" s="572">
        <v>137.08634327822514</v>
      </c>
      <c r="FO127" s="586">
        <f t="shared" si="216"/>
        <v>137.08634327822514</v>
      </c>
      <c r="FQ127" s="586">
        <f t="shared" si="217"/>
        <v>137.08634327822514</v>
      </c>
      <c r="FT127" s="400">
        <v>31</v>
      </c>
      <c r="FU127" s="529">
        <v>42252.458333333328</v>
      </c>
      <c r="FV127" s="517">
        <v>99.572341558814514</v>
      </c>
      <c r="FW127" s="587">
        <f t="shared" si="218"/>
        <v>1</v>
      </c>
      <c r="GA127" s="517">
        <f>_xll.PITimeDat(Plan_vs_Actual!$GB$92,Plan_vs_Actual!$FM127,"PI_SERVER","interpolated")</f>
        <v>43.188892364501953</v>
      </c>
      <c r="GB127" s="517"/>
      <c r="GC127" s="588">
        <f t="shared" si="219"/>
        <v>43.188892364501953</v>
      </c>
      <c r="GE127" s="400">
        <f t="shared" si="207"/>
        <v>0</v>
      </c>
      <c r="GF127" s="529"/>
      <c r="GG127" s="517"/>
      <c r="GH127" s="529">
        <v>42252.269791666666</v>
      </c>
      <c r="GI127" s="668" t="str">
        <v>[-11101] All data events are filtered in summary calculation</v>
      </c>
      <c r="GJ127" s="669">
        <v>42252.269791666666</v>
      </c>
      <c r="GK127" s="668" t="str">
        <v>[-11101] All data events are filtered in summary calculation</v>
      </c>
      <c r="GL127" s="669">
        <v>42252.269791666666</v>
      </c>
      <c r="GM127" s="668">
        <v>432.91385947847738</v>
      </c>
      <c r="GN127" s="400">
        <f t="shared" si="205"/>
        <v>0</v>
      </c>
      <c r="GO127" s="400">
        <f t="shared" si="206"/>
        <v>0</v>
      </c>
    </row>
    <row r="128" spans="2:197" ht="18.95" customHeight="1" x14ac:dyDescent="0.35">
      <c r="B128" s="250"/>
      <c r="C128" s="251"/>
      <c r="DN128" s="529"/>
      <c r="DO128" s="517"/>
      <c r="EA128" s="525">
        <v>41223</v>
      </c>
      <c r="EB128" s="523">
        <v>71</v>
      </c>
      <c r="EC128" s="599">
        <v>1610.03</v>
      </c>
      <c r="ED128" s="599">
        <v>15.6</v>
      </c>
      <c r="EE128" s="599">
        <v>3</v>
      </c>
      <c r="EF128" s="599">
        <v>397</v>
      </c>
      <c r="EG128" s="599">
        <v>223.3</v>
      </c>
      <c r="EH128" s="524">
        <v>0.87210352941176472</v>
      </c>
      <c r="EI128" s="599">
        <v>370.64400000000001</v>
      </c>
      <c r="EZ128" s="837"/>
      <c r="FA128" s="568">
        <v>42252.270486111112</v>
      </c>
      <c r="FB128" s="569">
        <v>37503.120012834836</v>
      </c>
      <c r="FC128" s="570">
        <v>42252.270486111112</v>
      </c>
      <c r="FD128" s="571" t="str">
        <v>[-11101] All data events are filtered in summary calculation</v>
      </c>
      <c r="FE128" s="570">
        <v>42252.270138888889</v>
      </c>
      <c r="FF128" s="571">
        <v>37568.385313187042</v>
      </c>
      <c r="FG128" s="570">
        <v>42252.270138888889</v>
      </c>
      <c r="FH128" s="571" t="str">
        <v>[-11101] All data events are filtered in summary calculation</v>
      </c>
      <c r="FJ128" s="396">
        <f>'pi tag'!BM36</f>
        <v>0</v>
      </c>
      <c r="FK128" s="396">
        <f>'pi tag'!AU36</f>
        <v>0</v>
      </c>
      <c r="FL128" s="396">
        <v>32</v>
      </c>
      <c r="FM128" s="570">
        <v>42252.895833333328</v>
      </c>
      <c r="FN128" s="572">
        <v>139.91956918288062</v>
      </c>
      <c r="FO128" s="586">
        <f t="shared" si="216"/>
        <v>139.91956918288062</v>
      </c>
      <c r="FQ128" s="586">
        <f t="shared" si="217"/>
        <v>139.91956918288062</v>
      </c>
      <c r="FT128" s="400">
        <v>32</v>
      </c>
      <c r="FU128" s="529">
        <v>42252.465277777781</v>
      </c>
      <c r="FV128" s="517">
        <v>100.0170581224322</v>
      </c>
      <c r="FW128" s="587">
        <f t="shared" si="218"/>
        <v>1</v>
      </c>
      <c r="GA128" s="517">
        <f>_xll.PITimeDat(Plan_vs_Actual!$GB$92,Plan_vs_Actual!$FM128,"PI_SERVER","interpolated")</f>
        <v>42.126979827880859</v>
      </c>
      <c r="GB128" s="517"/>
      <c r="GC128" s="588">
        <f t="shared" si="219"/>
        <v>42.126979827880859</v>
      </c>
      <c r="GE128" s="400">
        <f t="shared" si="207"/>
        <v>0</v>
      </c>
      <c r="GF128" s="529"/>
      <c r="GG128" s="517"/>
      <c r="GH128" s="529">
        <v>42252.270138888889</v>
      </c>
      <c r="GI128" s="668" t="str">
        <v>[-11101] All data events are filtered in summary calculation</v>
      </c>
      <c r="GJ128" s="669">
        <v>42252.270138888889</v>
      </c>
      <c r="GK128" s="668" t="str">
        <v>[-11101] All data events are filtered in summary calculation</v>
      </c>
      <c r="GL128" s="669">
        <v>42252.270138888889</v>
      </c>
      <c r="GM128" s="668">
        <v>441.14584350585937</v>
      </c>
      <c r="GN128" s="400">
        <f t="shared" si="205"/>
        <v>0</v>
      </c>
      <c r="GO128" s="400">
        <f t="shared" si="206"/>
        <v>0</v>
      </c>
    </row>
    <row r="129" spans="2:197" ht="18.95" customHeight="1" x14ac:dyDescent="0.35">
      <c r="B129" s="250"/>
      <c r="C129" s="251"/>
      <c r="EA129" s="525">
        <v>41224</v>
      </c>
      <c r="EB129" s="523">
        <v>72</v>
      </c>
      <c r="EC129" s="599">
        <v>2808.04</v>
      </c>
      <c r="ED129" s="599">
        <v>23.96</v>
      </c>
      <c r="EE129" s="599">
        <v>4</v>
      </c>
      <c r="EF129" s="599">
        <v>641</v>
      </c>
      <c r="EG129" s="599">
        <v>428.7</v>
      </c>
      <c r="EH129" s="524">
        <v>0.84883058823529411</v>
      </c>
      <c r="EI129" s="599">
        <v>360.75299999999999</v>
      </c>
      <c r="EZ129" s="837"/>
      <c r="FA129" s="568">
        <v>42252.270833333328</v>
      </c>
      <c r="FB129" s="569">
        <v>36918.180661881335</v>
      </c>
      <c r="FC129" s="570">
        <v>42252.270833333328</v>
      </c>
      <c r="FD129" s="571" t="str">
        <v>[-11101] All data events are filtered in summary calculation</v>
      </c>
      <c r="FE129" s="570">
        <v>42252.270486111112</v>
      </c>
      <c r="FF129" s="571">
        <v>38149.876956156892</v>
      </c>
      <c r="FG129" s="570">
        <v>42252.270486111112</v>
      </c>
      <c r="FH129" s="571" t="str">
        <v>[-11101] All data events are filtered in summary calculation</v>
      </c>
      <c r="FJ129" s="396">
        <f>'pi tag'!BM37</f>
        <v>0</v>
      </c>
      <c r="FK129" s="396">
        <f>'pi tag'!AU37</f>
        <v>0</v>
      </c>
      <c r="FL129" s="396">
        <v>33</v>
      </c>
      <c r="FM129" s="570">
        <v>42252.916666666672</v>
      </c>
      <c r="FN129" s="572">
        <v>145.31010614596954</v>
      </c>
      <c r="FO129" s="586">
        <f t="shared" si="216"/>
        <v>145.31010614596954</v>
      </c>
      <c r="FQ129" s="586">
        <f t="shared" si="217"/>
        <v>145.31010614596954</v>
      </c>
      <c r="FT129" s="400">
        <v>33</v>
      </c>
      <c r="FU129" s="529">
        <v>42252.472222222219</v>
      </c>
      <c r="FV129" s="517">
        <v>100.05543974908419</v>
      </c>
      <c r="FW129" s="587">
        <f t="shared" si="218"/>
        <v>1</v>
      </c>
      <c r="GA129" s="517">
        <f>_xll.PITimeDat(Plan_vs_Actual!$GB$92,Plan_vs_Actual!$FM129,"PI_SERVER","interpolated")</f>
        <v>41.065067291259766</v>
      </c>
      <c r="GB129" s="517"/>
      <c r="GC129" s="588">
        <f t="shared" si="219"/>
        <v>41.065067291259766</v>
      </c>
      <c r="GE129" s="400">
        <f t="shared" si="207"/>
        <v>0</v>
      </c>
      <c r="GF129" s="529"/>
      <c r="GG129" s="517"/>
      <c r="GH129" s="529">
        <v>42252.270486111112</v>
      </c>
      <c r="GI129" s="668" t="str">
        <v>[-11101] All data events are filtered in summary calculation</v>
      </c>
      <c r="GJ129" s="669">
        <v>42252.270486111112</v>
      </c>
      <c r="GK129" s="668" t="str">
        <v>[-11101] All data events are filtered in summary calculation</v>
      </c>
      <c r="GL129" s="669">
        <v>42252.270486111112</v>
      </c>
      <c r="GM129" s="668">
        <v>439.96876192061853</v>
      </c>
      <c r="GN129" s="400">
        <f t="shared" si="205"/>
        <v>0</v>
      </c>
      <c r="GO129" s="400">
        <f t="shared" si="206"/>
        <v>0</v>
      </c>
    </row>
    <row r="130" spans="2:197" ht="18.95" customHeight="1" x14ac:dyDescent="0.35">
      <c r="B130" s="250"/>
      <c r="C130" s="251"/>
      <c r="EA130" s="525">
        <v>41225</v>
      </c>
      <c r="EB130" s="523">
        <v>73</v>
      </c>
      <c r="EC130" s="599">
        <v>2821.36</v>
      </c>
      <c r="ED130" s="599">
        <v>23.52</v>
      </c>
      <c r="EE130" s="599">
        <v>5</v>
      </c>
      <c r="EF130" s="599">
        <v>763</v>
      </c>
      <c r="EG130" s="599">
        <v>419.4</v>
      </c>
      <c r="EH130" s="524">
        <v>2.0135529411764708</v>
      </c>
      <c r="EI130" s="599">
        <v>855.76</v>
      </c>
      <c r="EZ130" s="837"/>
      <c r="FA130" s="568">
        <v>42252.271180555559</v>
      </c>
      <c r="FB130" s="569">
        <v>37317.519544974559</v>
      </c>
      <c r="FC130" s="570">
        <v>42252.271180555559</v>
      </c>
      <c r="FD130" s="571" t="str">
        <v>[-11101] All data events are filtered in summary calculation</v>
      </c>
      <c r="FE130" s="570">
        <v>42252.270833333328</v>
      </c>
      <c r="FF130" s="571">
        <v>38391.325735942526</v>
      </c>
      <c r="FG130" s="570">
        <v>42252.270833333328</v>
      </c>
      <c r="FH130" s="571" t="str">
        <v>[-11101] All data events are filtered in summary calculation</v>
      </c>
      <c r="FJ130" s="396">
        <f>'pi tag'!BM38</f>
        <v>0</v>
      </c>
      <c r="FK130" s="396">
        <f>'pi tag'!AU38</f>
        <v>0</v>
      </c>
      <c r="FL130" s="396">
        <v>34</v>
      </c>
      <c r="FM130" s="570">
        <v>42252.9375</v>
      </c>
      <c r="FN130" s="572">
        <v>149.92789643405484</v>
      </c>
      <c r="FO130" s="586">
        <f t="shared" si="216"/>
        <v>149.92789643405484</v>
      </c>
      <c r="FQ130" s="586">
        <f t="shared" si="217"/>
        <v>149.92789643405484</v>
      </c>
      <c r="FT130" s="400">
        <v>34</v>
      </c>
      <c r="FU130" s="529">
        <v>42252.479166666672</v>
      </c>
      <c r="FV130" s="517">
        <v>99.955864560508246</v>
      </c>
      <c r="FW130" s="587">
        <f t="shared" si="218"/>
        <v>1</v>
      </c>
      <c r="GA130" s="517">
        <f>_xll.PITimeDat(Plan_vs_Actual!$GB$92,Plan_vs_Actual!$FM130,"PI_SERVER","interpolated")</f>
        <v>40.003154754638672</v>
      </c>
      <c r="GB130" s="517"/>
      <c r="GC130" s="588">
        <f t="shared" si="219"/>
        <v>40.003154754638672</v>
      </c>
      <c r="GE130" s="400">
        <f t="shared" si="207"/>
        <v>0</v>
      </c>
      <c r="GF130" s="529"/>
      <c r="GG130" s="517"/>
      <c r="GH130" s="529">
        <v>42252.270833333328</v>
      </c>
      <c r="GI130" s="668" t="str">
        <v>[-11101] All data events are filtered in summary calculation</v>
      </c>
      <c r="GJ130" s="669">
        <v>42252.270833333328</v>
      </c>
      <c r="GK130" s="668" t="str">
        <v>[-11101] All data events are filtered in summary calculation</v>
      </c>
      <c r="GL130" s="669">
        <v>42252.270833333328</v>
      </c>
      <c r="GM130" s="668">
        <v>423.78472900390625</v>
      </c>
      <c r="GN130" s="400">
        <f t="shared" si="205"/>
        <v>0</v>
      </c>
      <c r="GO130" s="400">
        <f t="shared" si="206"/>
        <v>0</v>
      </c>
    </row>
    <row r="131" spans="2:197" ht="18.95" customHeight="1" x14ac:dyDescent="0.35">
      <c r="EA131" s="525">
        <v>41226</v>
      </c>
      <c r="EB131" s="523">
        <v>74</v>
      </c>
      <c r="EC131" s="599">
        <v>1355.5377044665597</v>
      </c>
      <c r="ED131" s="599">
        <v>14.56</v>
      </c>
      <c r="EE131" s="599">
        <v>3</v>
      </c>
      <c r="EF131" s="599">
        <v>513</v>
      </c>
      <c r="EG131" s="599">
        <v>245.7</v>
      </c>
      <c r="EH131" s="524">
        <v>0.89583058823529416</v>
      </c>
      <c r="EI131" s="599">
        <v>380.72800000000001</v>
      </c>
      <c r="EZ131" s="837"/>
      <c r="FA131" s="568">
        <v>42252.271527777775</v>
      </c>
      <c r="FB131" s="569">
        <v>39248.805421803394</v>
      </c>
      <c r="FC131" s="570">
        <v>42252.271527777775</v>
      </c>
      <c r="FD131" s="571" t="str">
        <v>[-11101] All data events are filtered in summary calculation</v>
      </c>
      <c r="FE131" s="570">
        <v>42252.271180555559</v>
      </c>
      <c r="FF131" s="571">
        <v>38439.836822203797</v>
      </c>
      <c r="FG131" s="570">
        <v>42252.271180555559</v>
      </c>
      <c r="FH131" s="571" t="str">
        <v>[-11101] All data events are filtered in summary calculation</v>
      </c>
      <c r="FJ131" s="396">
        <f>'pi tag'!BM39</f>
        <v>0</v>
      </c>
      <c r="FK131" s="396">
        <f>'pi tag'!AU39</f>
        <v>0</v>
      </c>
      <c r="FL131" s="396">
        <v>35</v>
      </c>
      <c r="FM131" s="570">
        <v>42252.958333333328</v>
      </c>
      <c r="FN131" s="572">
        <v>152.66848553835518</v>
      </c>
      <c r="FO131" s="586">
        <f t="shared" si="216"/>
        <v>152.66848553835518</v>
      </c>
      <c r="FQ131" s="586">
        <f t="shared" si="217"/>
        <v>152.66848553835518</v>
      </c>
      <c r="FT131" s="400">
        <v>35</v>
      </c>
      <c r="FU131" s="529">
        <v>42252.486111111109</v>
      </c>
      <c r="FV131" s="517">
        <v>100.36773664515175</v>
      </c>
      <c r="FW131" s="587">
        <f t="shared" si="218"/>
        <v>1</v>
      </c>
      <c r="GA131" s="517">
        <f>_xll.PITimeDat(Plan_vs_Actual!$GB$92,Plan_vs_Actual!$FM131,"PI_SERVER","interpolated")</f>
        <v>38.941242218017578</v>
      </c>
      <c r="GB131" s="517"/>
      <c r="GC131" s="588">
        <f t="shared" si="219"/>
        <v>38.941242218017578</v>
      </c>
      <c r="GE131" s="400">
        <f t="shared" si="207"/>
        <v>0</v>
      </c>
      <c r="GF131" s="529"/>
      <c r="GG131" s="517"/>
      <c r="GH131" s="529">
        <v>42252.271180555559</v>
      </c>
      <c r="GI131" s="668" t="str">
        <v>[-11101] All data events are filtered in summary calculation</v>
      </c>
      <c r="GJ131" s="669">
        <v>42252.271180555559</v>
      </c>
      <c r="GK131" s="668" t="str">
        <v>[-11101] All data events are filtered in summary calculation</v>
      </c>
      <c r="GL131" s="669">
        <v>42252.271180555559</v>
      </c>
      <c r="GM131" s="668">
        <v>413.87626189459115</v>
      </c>
      <c r="GN131" s="400">
        <f t="shared" si="205"/>
        <v>0</v>
      </c>
      <c r="GO131" s="400">
        <f t="shared" si="206"/>
        <v>0</v>
      </c>
    </row>
    <row r="132" spans="2:197" ht="18.95" customHeight="1" x14ac:dyDescent="0.35">
      <c r="EA132" s="525">
        <v>41227</v>
      </c>
      <c r="EB132" s="523">
        <v>75</v>
      </c>
      <c r="EC132" s="599">
        <v>2913.95</v>
      </c>
      <c r="ED132" s="599">
        <v>24</v>
      </c>
      <c r="EE132" s="599">
        <v>5</v>
      </c>
      <c r="EF132" s="599">
        <v>703</v>
      </c>
      <c r="EG132" s="599">
        <v>469</v>
      </c>
      <c r="EH132" s="524">
        <v>1.9396188235294116</v>
      </c>
      <c r="EI132" s="599">
        <v>824.33799999999997</v>
      </c>
      <c r="EZ132" s="837"/>
      <c r="FA132" s="568">
        <v>42252.271874999999</v>
      </c>
      <c r="FB132" s="569">
        <v>39439.759776022038</v>
      </c>
      <c r="FC132" s="570">
        <v>42252.271874999999</v>
      </c>
      <c r="FD132" s="571" t="str">
        <v>[-11101] All data events are filtered in summary calculation</v>
      </c>
      <c r="FE132" s="570">
        <v>42252.271527777775</v>
      </c>
      <c r="FF132" s="571">
        <v>38536.230039640264</v>
      </c>
      <c r="FG132" s="570">
        <v>42252.271527777775</v>
      </c>
      <c r="FH132" s="571" t="str">
        <v>[-11101] All data events are filtered in summary calculation</v>
      </c>
      <c r="FJ132" s="396">
        <f>'pi tag'!BM40</f>
        <v>0</v>
      </c>
      <c r="FK132" s="396">
        <f>'pi tag'!AU40</f>
        <v>0</v>
      </c>
      <c r="FL132" s="396">
        <v>36</v>
      </c>
      <c r="FM132" s="570">
        <v>42252.979166666672</v>
      </c>
      <c r="FN132" s="572">
        <v>160.16026040022675</v>
      </c>
      <c r="FO132" s="586">
        <f t="shared" si="216"/>
        <v>160.16026040022675</v>
      </c>
      <c r="FQ132" s="586">
        <f t="shared" si="217"/>
        <v>160.16026040022675</v>
      </c>
      <c r="FT132" s="400">
        <v>36</v>
      </c>
      <c r="FU132" s="529">
        <v>42252.493055555555</v>
      </c>
      <c r="FV132" s="517">
        <v>100.00798293575353</v>
      </c>
      <c r="FW132" s="587">
        <f t="shared" si="218"/>
        <v>1</v>
      </c>
      <c r="GA132" s="517">
        <f>_xll.PITimeDat(Plan_vs_Actual!$GB$92,Plan_vs_Actual!$FM132,"PI_SERVER","interpolated")</f>
        <v>40.104984283447266</v>
      </c>
      <c r="GB132" s="517"/>
      <c r="GC132" s="588">
        <f t="shared" si="219"/>
        <v>40.104984283447266</v>
      </c>
      <c r="GE132" s="400">
        <f t="shared" si="207"/>
        <v>0</v>
      </c>
      <c r="GF132" s="529"/>
      <c r="GG132" s="517"/>
      <c r="GH132" s="529">
        <v>42252.271527777775</v>
      </c>
      <c r="GI132" s="668" t="str">
        <v>[-11101] All data events are filtered in summary calculation</v>
      </c>
      <c r="GJ132" s="669">
        <v>42252.271527777775</v>
      </c>
      <c r="GK132" s="668" t="str">
        <v>[-11101] All data events are filtered in summary calculation</v>
      </c>
      <c r="GL132" s="669">
        <v>42252.271527777775</v>
      </c>
      <c r="GM132" s="668">
        <v>408.35314242045087</v>
      </c>
      <c r="GN132" s="400">
        <f t="shared" si="205"/>
        <v>0</v>
      </c>
      <c r="GO132" s="400">
        <f t="shared" si="206"/>
        <v>0</v>
      </c>
    </row>
    <row r="133" spans="2:197" ht="18.95" customHeight="1" x14ac:dyDescent="0.35">
      <c r="EA133" s="525">
        <v>41228</v>
      </c>
      <c r="EB133" s="523">
        <v>76</v>
      </c>
      <c r="EC133" s="599">
        <v>2601.5998944313615</v>
      </c>
      <c r="ED133" s="599">
        <v>23.36</v>
      </c>
      <c r="EE133" s="599">
        <v>5</v>
      </c>
      <c r="EF133" s="599">
        <v>769</v>
      </c>
      <c r="EG133" s="599">
        <v>433</v>
      </c>
      <c r="EH133" s="524">
        <v>0.96776705882352942</v>
      </c>
      <c r="EI133" s="599">
        <v>411.30099999999999</v>
      </c>
      <c r="EZ133" s="837"/>
      <c r="FA133" s="568">
        <v>42252.272222222222</v>
      </c>
      <c r="FB133" s="569">
        <v>39045.110947368543</v>
      </c>
      <c r="FC133" s="570">
        <v>42252.272222222222</v>
      </c>
      <c r="FD133" s="571" t="str">
        <v>[-11101] All data events are filtered in summary calculation</v>
      </c>
      <c r="FE133" s="570">
        <v>42252.271874999999</v>
      </c>
      <c r="FF133" s="571">
        <v>38452.043641879158</v>
      </c>
      <c r="FG133" s="570">
        <v>42252.271874999999</v>
      </c>
      <c r="FH133" s="571" t="str">
        <v>[-11101] All data events are filtered in summary calculation</v>
      </c>
      <c r="FJ133" s="396">
        <f>'pi tag'!BM41</f>
        <v>0</v>
      </c>
      <c r="FK133" s="396">
        <f>'pi tag'!AU41</f>
        <v>0</v>
      </c>
      <c r="FL133" s="396">
        <v>37</v>
      </c>
      <c r="FM133" s="570">
        <v>42253</v>
      </c>
      <c r="FN133" s="572">
        <v>159.739161423318</v>
      </c>
      <c r="FO133" s="586">
        <f t="shared" si="216"/>
        <v>159.739161423318</v>
      </c>
      <c r="FQ133" s="586">
        <f t="shared" si="217"/>
        <v>159.739161423318</v>
      </c>
      <c r="FT133" s="400">
        <v>37</v>
      </c>
      <c r="FU133" s="529">
        <v>42252.5</v>
      </c>
      <c r="FV133" s="517">
        <v>100.47630394846065</v>
      </c>
      <c r="FW133" s="587">
        <f t="shared" si="218"/>
        <v>1</v>
      </c>
      <c r="GA133" s="517">
        <f>_xll.PITimeDat(Plan_vs_Actual!$GB$92,Plan_vs_Actual!$FM133,"PI_SERVER","interpolated")</f>
        <v>41.867740631103516</v>
      </c>
      <c r="GB133" s="517"/>
      <c r="GC133" s="588">
        <f t="shared" si="219"/>
        <v>41.867740631103516</v>
      </c>
      <c r="GE133" s="400">
        <f t="shared" si="207"/>
        <v>0</v>
      </c>
      <c r="GF133" s="529"/>
      <c r="GG133" s="517"/>
      <c r="GH133" s="529">
        <v>42252.271874999999</v>
      </c>
      <c r="GI133" s="668" t="str">
        <v>[-11101] All data events are filtered in summary calculation</v>
      </c>
      <c r="GJ133" s="669">
        <v>42252.271874999999</v>
      </c>
      <c r="GK133" s="668" t="str">
        <v>[-11101] All data events are filtered in summary calculation</v>
      </c>
      <c r="GL133" s="669">
        <v>42252.271874999999</v>
      </c>
      <c r="GM133" s="668">
        <v>402.31593242588764</v>
      </c>
      <c r="GN133" s="400">
        <f t="shared" si="205"/>
        <v>0</v>
      </c>
      <c r="GO133" s="400">
        <f t="shared" si="206"/>
        <v>0</v>
      </c>
    </row>
    <row r="134" spans="2:197" ht="18.95" customHeight="1" x14ac:dyDescent="0.35">
      <c r="EA134" s="525">
        <v>41229</v>
      </c>
      <c r="EB134" s="523">
        <v>77</v>
      </c>
      <c r="EC134" s="599">
        <v>2587.692</v>
      </c>
      <c r="ED134" s="599">
        <v>23.85</v>
      </c>
      <c r="EE134" s="599">
        <v>5</v>
      </c>
      <c r="EF134" s="599">
        <v>770</v>
      </c>
      <c r="EG134" s="599">
        <v>426</v>
      </c>
      <c r="EH134" s="524">
        <v>1.9904070588235294</v>
      </c>
      <c r="EI134" s="599">
        <v>845.923</v>
      </c>
      <c r="EZ134" s="837"/>
      <c r="FA134" s="568">
        <v>42252.272569444445</v>
      </c>
      <c r="FB134" s="569">
        <v>38561.73755789399</v>
      </c>
      <c r="FC134" s="570">
        <v>42252.272569444445</v>
      </c>
      <c r="FD134" s="571" t="str">
        <v>[-11101] All data events are filtered in summary calculation</v>
      </c>
      <c r="FE134" s="570">
        <v>42252.272222222222</v>
      </c>
      <c r="FF134" s="571">
        <v>38351.692225631079</v>
      </c>
      <c r="FG134" s="570">
        <v>42252.272222222222</v>
      </c>
      <c r="FH134" s="571" t="str">
        <v>[-11101] All data events are filtered in summary calculation</v>
      </c>
      <c r="FJ134" s="396">
        <f>'pi tag'!BM42</f>
        <v>0</v>
      </c>
      <c r="FK134" s="396">
        <f>'pi tag'!AU42</f>
        <v>0</v>
      </c>
      <c r="FL134" s="396">
        <v>38</v>
      </c>
      <c r="FM134" s="570">
        <v>42253.020833333328</v>
      </c>
      <c r="FN134" s="572">
        <v>160.07626784950094</v>
      </c>
      <c r="FO134" s="586">
        <f t="shared" si="216"/>
        <v>160.07626784950094</v>
      </c>
      <c r="FQ134" s="586">
        <f t="shared" si="217"/>
        <v>160.07626784950094</v>
      </c>
      <c r="FT134" s="400">
        <v>38</v>
      </c>
      <c r="FU134" s="529">
        <v>42252.506944444445</v>
      </c>
      <c r="FV134" s="517">
        <v>100.23184384482525</v>
      </c>
      <c r="FW134" s="587">
        <f t="shared" si="218"/>
        <v>1</v>
      </c>
      <c r="GA134" s="517">
        <f>_xll.PITimeDat(Plan_vs_Actual!$GB$92,Plan_vs_Actual!$FM134,"PI_SERVER","interpolated")</f>
        <v>43.630500793457031</v>
      </c>
      <c r="GB134" s="517"/>
      <c r="GC134" s="588">
        <f t="shared" si="219"/>
        <v>43.630500793457031</v>
      </c>
      <c r="GE134" s="400">
        <f t="shared" si="207"/>
        <v>0</v>
      </c>
      <c r="GF134" s="529"/>
      <c r="GG134" s="517"/>
      <c r="GH134" s="529">
        <v>42252.272222222222</v>
      </c>
      <c r="GI134" s="668" t="str">
        <v>[-11101] All data events are filtered in summary calculation</v>
      </c>
      <c r="GJ134" s="669">
        <v>42252.272222222222</v>
      </c>
      <c r="GK134" s="668" t="str">
        <v>[-11101] All data events are filtered in summary calculation</v>
      </c>
      <c r="GL134" s="669">
        <v>42252.272222222222</v>
      </c>
      <c r="GM134" s="668">
        <v>410.36988550601529</v>
      </c>
      <c r="GN134" s="400">
        <f t="shared" si="205"/>
        <v>0</v>
      </c>
      <c r="GO134" s="400">
        <f t="shared" si="206"/>
        <v>0</v>
      </c>
    </row>
    <row r="135" spans="2:197" ht="18.95" customHeight="1" x14ac:dyDescent="0.35">
      <c r="EA135" s="525">
        <v>41230</v>
      </c>
      <c r="EB135" s="523">
        <v>78</v>
      </c>
      <c r="EC135" s="599">
        <v>2460</v>
      </c>
      <c r="ED135" s="599">
        <v>23.75</v>
      </c>
      <c r="EE135" s="599">
        <v>4</v>
      </c>
      <c r="EF135" s="599">
        <v>631</v>
      </c>
      <c r="EG135" s="599">
        <v>452</v>
      </c>
      <c r="EH135" s="524">
        <v>1.0185599999999999</v>
      </c>
      <c r="EI135" s="599">
        <v>432.88799999999998</v>
      </c>
      <c r="EZ135" s="837"/>
      <c r="FA135" s="568">
        <v>42252.272916666669</v>
      </c>
      <c r="FB135" s="569">
        <v>37855.929069105783</v>
      </c>
      <c r="FC135" s="570">
        <v>42252.272916666669</v>
      </c>
      <c r="FD135" s="571" t="str">
        <v>[-11101] All data events are filtered in summary calculation</v>
      </c>
      <c r="FE135" s="570">
        <v>42252.272569444445</v>
      </c>
      <c r="FF135" s="571">
        <v>38284.349853016931</v>
      </c>
      <c r="FG135" s="570">
        <v>42252.272569444445</v>
      </c>
      <c r="FH135" s="571" t="str">
        <v>[-11101] All data events are filtered in summary calculation</v>
      </c>
      <c r="FJ135" s="396">
        <f>'pi tag'!BM43</f>
        <v>0</v>
      </c>
      <c r="FK135" s="396">
        <f>'pi tag'!AU43</f>
        <v>0</v>
      </c>
      <c r="FL135" s="396">
        <v>39</v>
      </c>
      <c r="FM135" s="570">
        <v>42253.041666666672</v>
      </c>
      <c r="FN135" s="572">
        <v>159.88843958101921</v>
      </c>
      <c r="FO135" s="586">
        <f t="shared" si="216"/>
        <v>159.88843958101921</v>
      </c>
      <c r="FQ135" s="586">
        <f t="shared" si="217"/>
        <v>159.88843958101921</v>
      </c>
      <c r="FT135" s="400">
        <v>39</v>
      </c>
      <c r="FU135" s="529">
        <v>42252.513888888891</v>
      </c>
      <c r="FV135" s="517">
        <v>101.57168962922471</v>
      </c>
      <c r="FW135" s="587">
        <f t="shared" si="218"/>
        <v>1</v>
      </c>
      <c r="GA135" s="517">
        <f>_xll.PITimeDat(Plan_vs_Actual!$GB$92,Plan_vs_Actual!$FM135,"PI_SERVER","interpolated")</f>
        <v>41.748195648193359</v>
      </c>
      <c r="GB135" s="517"/>
      <c r="GC135" s="588">
        <f t="shared" si="219"/>
        <v>41.748195648193359</v>
      </c>
      <c r="GE135" s="400">
        <f t="shared" si="207"/>
        <v>0</v>
      </c>
      <c r="GF135" s="529"/>
      <c r="GG135" s="517"/>
      <c r="GH135" s="529">
        <v>42252.272569444445</v>
      </c>
      <c r="GI135" s="668" t="str">
        <v>[-11101] All data events are filtered in summary calculation</v>
      </c>
      <c r="GJ135" s="669">
        <v>42252.272569444445</v>
      </c>
      <c r="GK135" s="668" t="str">
        <v>[-11101] All data events are filtered in summary calculation</v>
      </c>
      <c r="GL135" s="669">
        <v>42252.272569444445</v>
      </c>
      <c r="GM135" s="668">
        <v>416.66668701171875</v>
      </c>
      <c r="GN135" s="400">
        <f t="shared" ref="GN135:GN198" si="222">IF($GE135=1,$GM135,0)</f>
        <v>0</v>
      </c>
      <c r="GO135" s="400">
        <f t="shared" ref="GO135:GO198" si="223">IF($GE135=2,$GM135,0)</f>
        <v>0</v>
      </c>
    </row>
    <row r="136" spans="2:197" ht="18.95" customHeight="1" x14ac:dyDescent="0.35">
      <c r="EA136" s="525">
        <v>41231</v>
      </c>
      <c r="EB136" s="523">
        <v>79</v>
      </c>
      <c r="EC136" s="599">
        <v>2917.98</v>
      </c>
      <c r="ED136" s="599">
        <v>23.39</v>
      </c>
      <c r="EE136" s="599">
        <v>5</v>
      </c>
      <c r="EF136" s="599">
        <v>703</v>
      </c>
      <c r="EG136" s="599">
        <v>469</v>
      </c>
      <c r="EH136" s="524">
        <v>1.9990423529411763</v>
      </c>
      <c r="EI136" s="599">
        <v>849.59299999999996</v>
      </c>
      <c r="EZ136" s="837"/>
      <c r="FA136" s="568">
        <v>42252.273263888885</v>
      </c>
      <c r="FB136" s="569">
        <v>37575.516299414783</v>
      </c>
      <c r="FC136" s="570">
        <v>42252.273263888885</v>
      </c>
      <c r="FD136" s="571" t="str">
        <v>[-11101] All data events are filtered in summary calculation</v>
      </c>
      <c r="FE136" s="570">
        <v>42252.272916666669</v>
      </c>
      <c r="FF136" s="571">
        <v>38296.578224098681</v>
      </c>
      <c r="FG136" s="570">
        <v>42252.272916666669</v>
      </c>
      <c r="FH136" s="571" t="str">
        <v>[-11101] All data events are filtered in summary calculation</v>
      </c>
      <c r="FJ136" s="396">
        <f>'pi tag'!BM44</f>
        <v>0</v>
      </c>
      <c r="FK136" s="396">
        <f>'pi tag'!AU44</f>
        <v>0</v>
      </c>
      <c r="FL136" s="396">
        <v>40</v>
      </c>
      <c r="FM136" s="570">
        <v>42253.0625</v>
      </c>
      <c r="FN136" s="572">
        <v>160.94163793810117</v>
      </c>
      <c r="FO136" s="586">
        <f t="shared" si="216"/>
        <v>160.94163793810117</v>
      </c>
      <c r="FQ136" s="586">
        <f t="shared" si="217"/>
        <v>160.94163793810117</v>
      </c>
      <c r="FT136" s="400">
        <v>40</v>
      </c>
      <c r="FU136" s="529">
        <v>42252.520833333328</v>
      </c>
      <c r="FV136" s="517">
        <v>120.39069706916091</v>
      </c>
      <c r="FW136" s="587">
        <f t="shared" si="218"/>
        <v>1</v>
      </c>
      <c r="GA136" s="517">
        <f>_xll.PITimeDat(Plan_vs_Actual!$GB$92,Plan_vs_Actual!$FM136,"PI_SERVER","interpolated")</f>
        <v>40</v>
      </c>
      <c r="GB136" s="517"/>
      <c r="GC136" s="588">
        <f t="shared" si="219"/>
        <v>40</v>
      </c>
      <c r="GE136" s="400">
        <f t="shared" ref="GE136:GE199" si="224">IF(GI136&lt;&gt;$GF$63,1,IF(GK136&lt;&gt;$GF$63,2,IF(GE135&lt;&gt;0,GE135,0)))</f>
        <v>0</v>
      </c>
      <c r="GF136" s="529"/>
      <c r="GG136" s="517"/>
      <c r="GH136" s="529">
        <v>42252.272916666669</v>
      </c>
      <c r="GI136" s="668" t="str">
        <v>[-11101] All data events are filtered in summary calculation</v>
      </c>
      <c r="GJ136" s="669">
        <v>42252.272916666669</v>
      </c>
      <c r="GK136" s="668" t="str">
        <v>[-11101] All data events are filtered in summary calculation</v>
      </c>
      <c r="GL136" s="669">
        <v>42252.272916666669</v>
      </c>
      <c r="GM136" s="668">
        <v>422.28908722127477</v>
      </c>
      <c r="GN136" s="400">
        <f t="shared" si="222"/>
        <v>0</v>
      </c>
      <c r="GO136" s="400">
        <f t="shared" si="223"/>
        <v>0</v>
      </c>
    </row>
    <row r="137" spans="2:197" ht="18.95" customHeight="1" x14ac:dyDescent="0.35">
      <c r="EA137" s="525">
        <v>41232</v>
      </c>
      <c r="EB137" s="523">
        <v>80</v>
      </c>
      <c r="EC137" s="599">
        <v>1819.855</v>
      </c>
      <c r="ED137" s="599">
        <v>18.579999999999998</v>
      </c>
      <c r="EE137" s="599">
        <v>5</v>
      </c>
      <c r="EF137" s="599">
        <v>854</v>
      </c>
      <c r="EG137" s="599">
        <v>476.2</v>
      </c>
      <c r="EH137" s="524">
        <v>2.0475552941176471</v>
      </c>
      <c r="EI137" s="599">
        <v>870.21100000000001</v>
      </c>
      <c r="EZ137" s="837"/>
      <c r="FA137" s="568">
        <v>42252.273611111115</v>
      </c>
      <c r="FB137" s="569">
        <v>37697.131502261043</v>
      </c>
      <c r="FC137" s="570">
        <v>42252.273611111115</v>
      </c>
      <c r="FD137" s="571" t="str">
        <v>[-11101] All data events are filtered in summary calculation</v>
      </c>
      <c r="FE137" s="570">
        <v>42252.273263888885</v>
      </c>
      <c r="FF137" s="571">
        <v>38312.604120725395</v>
      </c>
      <c r="FG137" s="570">
        <v>42252.273263888885</v>
      </c>
      <c r="FH137" s="571" t="str">
        <v>[-11101] All data events are filtered in summary calculation</v>
      </c>
      <c r="FJ137" s="396">
        <f>'pi tag'!BM45</f>
        <v>0</v>
      </c>
      <c r="FK137" s="396">
        <f>'pi tag'!AU45</f>
        <v>0</v>
      </c>
      <c r="FL137" s="396">
        <v>41</v>
      </c>
      <c r="FM137" s="570">
        <v>42253.083333333328</v>
      </c>
      <c r="FN137" s="572" t="str">
        <v>[-11059] No Good Data For Calculation</v>
      </c>
      <c r="FO137" s="586" t="str">
        <f t="shared" si="216"/>
        <v>-</v>
      </c>
      <c r="FQ137" s="586" t="str">
        <f t="shared" si="217"/>
        <v>-</v>
      </c>
      <c r="FT137" s="400">
        <v>41</v>
      </c>
      <c r="FU137" s="529">
        <v>42252.527777777781</v>
      </c>
      <c r="FV137" s="517">
        <v>120.01342564011789</v>
      </c>
      <c r="FW137" s="587">
        <f t="shared" si="218"/>
        <v>1</v>
      </c>
      <c r="GA137" s="517" t="str">
        <f>_xll.PITimeDat(Plan_vs_Actual!$GB$92,Plan_vs_Actual!$FM137,"PI_SERVER","interpolated")</f>
        <v>No Data</v>
      </c>
      <c r="GB137" s="517"/>
      <c r="GC137" s="588" t="str">
        <f t="shared" si="219"/>
        <v>-</v>
      </c>
      <c r="GE137" s="400">
        <f t="shared" si="224"/>
        <v>0</v>
      </c>
      <c r="GF137" s="529"/>
      <c r="GG137" s="517"/>
      <c r="GH137" s="529">
        <v>42252.273263888885</v>
      </c>
      <c r="GI137" s="668" t="str">
        <v>[-11101] All data events are filtered in summary calculation</v>
      </c>
      <c r="GJ137" s="669">
        <v>42252.273263888885</v>
      </c>
      <c r="GK137" s="668" t="str">
        <v>[-11101] All data events are filtered in summary calculation</v>
      </c>
      <c r="GL137" s="669">
        <v>42252.273263888885</v>
      </c>
      <c r="GM137" s="668">
        <v>433.5069580078125</v>
      </c>
      <c r="GN137" s="400">
        <f t="shared" si="222"/>
        <v>0</v>
      </c>
      <c r="GO137" s="400">
        <f t="shared" si="223"/>
        <v>0</v>
      </c>
    </row>
    <row r="138" spans="2:197" ht="18.95" customHeight="1" x14ac:dyDescent="0.35">
      <c r="EA138" s="525">
        <v>41233</v>
      </c>
      <c r="EB138" s="523">
        <v>81</v>
      </c>
      <c r="EC138" s="599">
        <v>2756.9320943480129</v>
      </c>
      <c r="ED138" s="599">
        <v>24</v>
      </c>
      <c r="EE138" s="599">
        <v>5</v>
      </c>
      <c r="EF138" s="599">
        <v>764</v>
      </c>
      <c r="EG138" s="599">
        <v>524</v>
      </c>
      <c r="EH138" s="524">
        <v>1.0673764705882354</v>
      </c>
      <c r="EI138" s="599">
        <v>453.63499999999999</v>
      </c>
      <c r="EZ138" s="837"/>
      <c r="FA138" s="568">
        <v>42252.273958333331</v>
      </c>
      <c r="FB138" s="569">
        <v>37888.121853798628</v>
      </c>
      <c r="FC138" s="570">
        <v>42252.273958333331</v>
      </c>
      <c r="FD138" s="571" t="str">
        <v>[-11101] All data events are filtered in summary calculation</v>
      </c>
      <c r="FE138" s="570">
        <v>42252.273611111115</v>
      </c>
      <c r="FF138" s="571">
        <v>38282.608027015129</v>
      </c>
      <c r="FG138" s="570">
        <v>42252.273611111115</v>
      </c>
      <c r="FH138" s="571" t="str">
        <v>[-11101] All data events are filtered in summary calculation</v>
      </c>
      <c r="FJ138" s="396">
        <f>'pi tag'!BM46</f>
        <v>0</v>
      </c>
      <c r="FK138" s="396">
        <f>'pi tag'!AU46</f>
        <v>0</v>
      </c>
      <c r="FL138" s="396">
        <v>42</v>
      </c>
      <c r="FM138" s="570">
        <v>42253.104166666672</v>
      </c>
      <c r="FN138" s="572" t="str">
        <v>[-11059] No Good Data For Calculation</v>
      </c>
      <c r="FO138" s="586" t="str">
        <f t="shared" si="216"/>
        <v>-</v>
      </c>
      <c r="FQ138" s="586" t="str">
        <f t="shared" si="217"/>
        <v>-</v>
      </c>
      <c r="FT138" s="400">
        <v>42</v>
      </c>
      <c r="FU138" s="529">
        <v>42252.534722222219</v>
      </c>
      <c r="FV138" s="517">
        <v>119.79368898962663</v>
      </c>
      <c r="FW138" s="587">
        <f t="shared" si="218"/>
        <v>1</v>
      </c>
      <c r="GA138" s="517" t="str">
        <f>_xll.PITimeDat(Plan_vs_Actual!$GB$92,Plan_vs_Actual!$FM138,"PI_SERVER","interpolated")</f>
        <v>No Data</v>
      </c>
      <c r="GB138" s="517"/>
      <c r="GC138" s="588" t="str">
        <f t="shared" si="219"/>
        <v>-</v>
      </c>
      <c r="GE138" s="400">
        <f t="shared" si="224"/>
        <v>0</v>
      </c>
      <c r="GF138" s="529"/>
      <c r="GG138" s="517"/>
      <c r="GH138" s="529">
        <v>42252.273611111115</v>
      </c>
      <c r="GI138" s="668" t="str">
        <v>[-11101] All data events are filtered in summary calculation</v>
      </c>
      <c r="GJ138" s="669">
        <v>42252.273611111115</v>
      </c>
      <c r="GK138" s="668" t="str">
        <v>[-11101] All data events are filtered in summary calculation</v>
      </c>
      <c r="GL138" s="669">
        <v>42252.273611111115</v>
      </c>
      <c r="GM138" s="668">
        <v>433.5069580078125</v>
      </c>
      <c r="GN138" s="400">
        <f t="shared" si="222"/>
        <v>0</v>
      </c>
      <c r="GO138" s="400">
        <f t="shared" si="223"/>
        <v>0</v>
      </c>
    </row>
    <row r="139" spans="2:197" ht="18.95" customHeight="1" x14ac:dyDescent="0.35">
      <c r="EA139" s="525">
        <v>41234</v>
      </c>
      <c r="EB139" s="523">
        <v>82</v>
      </c>
      <c r="EC139" s="599">
        <v>2757.8330000000001</v>
      </c>
      <c r="ED139" s="599">
        <v>24</v>
      </c>
      <c r="EE139" s="599">
        <v>5</v>
      </c>
      <c r="EF139" s="599">
        <v>768</v>
      </c>
      <c r="EG139" s="599">
        <v>529.6</v>
      </c>
      <c r="EH139" s="524">
        <v>2.0252188235294115</v>
      </c>
      <c r="EI139" s="599">
        <v>860.71799999999996</v>
      </c>
      <c r="EZ139" s="837"/>
      <c r="FA139" s="568">
        <v>42252.274305555555</v>
      </c>
      <c r="FB139" s="569">
        <v>38882.391471079987</v>
      </c>
      <c r="FC139" s="570">
        <v>42252.274305555555</v>
      </c>
      <c r="FD139" s="571" t="str">
        <v>[-11101] All data events are filtered in summary calculation</v>
      </c>
      <c r="FE139" s="570">
        <v>42252.273958333331</v>
      </c>
      <c r="FF139" s="571">
        <v>38252.86405637463</v>
      </c>
      <c r="FG139" s="570">
        <v>42252.273958333331</v>
      </c>
      <c r="FH139" s="571" t="str">
        <v>[-11101] All data events are filtered in summary calculation</v>
      </c>
      <c r="FJ139" s="396">
        <f>'pi tag'!BM47</f>
        <v>0</v>
      </c>
      <c r="FK139" s="396">
        <f>'pi tag'!AU47</f>
        <v>0</v>
      </c>
      <c r="FL139" s="396">
        <v>43</v>
      </c>
      <c r="FM139" s="570">
        <v>42253.125</v>
      </c>
      <c r="FN139" s="572" t="str">
        <v>[-11059] No Good Data For Calculation</v>
      </c>
      <c r="FO139" s="586" t="str">
        <f t="shared" si="216"/>
        <v>-</v>
      </c>
      <c r="FQ139" s="586" t="str">
        <f t="shared" si="217"/>
        <v>-</v>
      </c>
      <c r="FT139" s="400">
        <v>43</v>
      </c>
      <c r="FU139" s="529">
        <v>42252.541666666672</v>
      </c>
      <c r="FV139" s="517">
        <v>120.23254836857028</v>
      </c>
      <c r="FW139" s="587">
        <f t="shared" si="218"/>
        <v>1</v>
      </c>
      <c r="GA139" s="517" t="str">
        <f>_xll.PITimeDat(Plan_vs_Actual!$GB$92,Plan_vs_Actual!$FM139,"PI_SERVER","interpolated")</f>
        <v>No Data</v>
      </c>
      <c r="GB139" s="517"/>
      <c r="GC139" s="588" t="str">
        <f t="shared" si="219"/>
        <v>-</v>
      </c>
      <c r="GE139" s="400">
        <f t="shared" si="224"/>
        <v>0</v>
      </c>
      <c r="GF139" s="529"/>
      <c r="GG139" s="517"/>
      <c r="GH139" s="529">
        <v>42252.273958333331</v>
      </c>
      <c r="GI139" s="668" t="str">
        <v>[-11101] All data events are filtered in summary calculation</v>
      </c>
      <c r="GJ139" s="669">
        <v>42252.273958333331</v>
      </c>
      <c r="GK139" s="668" t="str">
        <v>[-11101] All data events are filtered in summary calculation</v>
      </c>
      <c r="GL139" s="669">
        <v>42252.273958333331</v>
      </c>
      <c r="GM139" s="668">
        <v>416.01782101169226</v>
      </c>
      <c r="GN139" s="400">
        <f t="shared" si="222"/>
        <v>0</v>
      </c>
      <c r="GO139" s="400">
        <f t="shared" si="223"/>
        <v>0</v>
      </c>
    </row>
    <row r="140" spans="2:197" ht="18.95" customHeight="1" x14ac:dyDescent="0.35">
      <c r="EA140" s="525">
        <v>41235</v>
      </c>
      <c r="EB140" s="523">
        <v>83</v>
      </c>
      <c r="EC140" s="599">
        <v>2686.0569999999998</v>
      </c>
      <c r="ED140" s="599">
        <v>23.49</v>
      </c>
      <c r="EE140" s="599">
        <v>4</v>
      </c>
      <c r="EF140" s="599">
        <v>628</v>
      </c>
      <c r="EG140" s="599">
        <v>416</v>
      </c>
      <c r="EH140" s="524">
        <v>0.73501882352941172</v>
      </c>
      <c r="EI140" s="599">
        <v>312.38299999999998</v>
      </c>
      <c r="EZ140" s="837"/>
      <c r="FA140" s="568">
        <v>42252.274652777778</v>
      </c>
      <c r="FB140" s="569">
        <v>39368.551500163478</v>
      </c>
      <c r="FC140" s="570">
        <v>42252.274652777778</v>
      </c>
      <c r="FD140" s="571" t="str">
        <v>[-11101] All data events are filtered in summary calculation</v>
      </c>
      <c r="FE140" s="570">
        <v>42252.274305555555</v>
      </c>
      <c r="FF140" s="571">
        <v>38255.417468529937</v>
      </c>
      <c r="FG140" s="570">
        <v>42252.274305555555</v>
      </c>
      <c r="FH140" s="571" t="str">
        <v>[-11101] All data events are filtered in summary calculation</v>
      </c>
      <c r="FJ140" s="396">
        <f>'pi tag'!BM48</f>
        <v>0</v>
      </c>
      <c r="FK140" s="396">
        <f>'pi tag'!AU48</f>
        <v>0</v>
      </c>
      <c r="FL140" s="396">
        <v>44</v>
      </c>
      <c r="FM140" s="570">
        <v>42253.145833333328</v>
      </c>
      <c r="FN140" s="572" t="str">
        <v>[-11059] No Good Data For Calculation</v>
      </c>
      <c r="FO140" s="586" t="str">
        <f t="shared" si="216"/>
        <v>-</v>
      </c>
      <c r="FQ140" s="586" t="str">
        <f t="shared" si="217"/>
        <v>-</v>
      </c>
      <c r="FT140" s="400">
        <v>44</v>
      </c>
      <c r="FU140" s="529">
        <v>42252.548611111109</v>
      </c>
      <c r="FV140" s="517">
        <v>120.04463609479271</v>
      </c>
      <c r="FW140" s="587">
        <f t="shared" si="218"/>
        <v>1</v>
      </c>
      <c r="GA140" s="517" t="str">
        <f>_xll.PITimeDat(Plan_vs_Actual!$GB$92,Plan_vs_Actual!$FM140,"PI_SERVER","interpolated")</f>
        <v>No Data</v>
      </c>
      <c r="GB140" s="517"/>
      <c r="GC140" s="588" t="str">
        <f t="shared" si="219"/>
        <v>-</v>
      </c>
      <c r="GE140" s="400">
        <f t="shared" si="224"/>
        <v>0</v>
      </c>
      <c r="GF140" s="529"/>
      <c r="GG140" s="517"/>
      <c r="GH140" s="529">
        <v>42252.274305555555</v>
      </c>
      <c r="GI140" s="668" t="str">
        <v>[-11101] All data events are filtered in summary calculation</v>
      </c>
      <c r="GJ140" s="669">
        <v>42252.274305555555</v>
      </c>
      <c r="GK140" s="668" t="str">
        <v>[-11101] All data events are filtered in summary calculation</v>
      </c>
      <c r="GL140" s="669">
        <v>42252.274305555555</v>
      </c>
      <c r="GM140" s="668">
        <v>410.85009879797389</v>
      </c>
      <c r="GN140" s="400">
        <f t="shared" si="222"/>
        <v>0</v>
      </c>
      <c r="GO140" s="400">
        <f t="shared" si="223"/>
        <v>0</v>
      </c>
    </row>
    <row r="141" spans="2:197" ht="18.95" customHeight="1" x14ac:dyDescent="0.35">
      <c r="EA141" s="525">
        <v>41236</v>
      </c>
      <c r="EB141" s="523">
        <v>84</v>
      </c>
      <c r="EC141" s="599">
        <v>2396.2023420022847</v>
      </c>
      <c r="ED141" s="599">
        <v>20.95</v>
      </c>
      <c r="EE141" s="599">
        <v>5</v>
      </c>
      <c r="EF141" s="599">
        <v>756</v>
      </c>
      <c r="EG141" s="599">
        <v>428.5</v>
      </c>
      <c r="EH141" s="524">
        <v>1.4589882352941177</v>
      </c>
      <c r="EI141" s="599">
        <v>620.07000000000005</v>
      </c>
      <c r="EZ141" s="837"/>
      <c r="FA141" s="568">
        <v>42252.275000000001</v>
      </c>
      <c r="FB141" s="569">
        <v>38596.945534394188</v>
      </c>
      <c r="FC141" s="570">
        <v>42252.275000000001</v>
      </c>
      <c r="FD141" s="571" t="str">
        <v>[-11101] All data events are filtered in summary calculation</v>
      </c>
      <c r="FE141" s="570">
        <v>42252.274652777778</v>
      </c>
      <c r="FF141" s="571">
        <v>38207.483824104071</v>
      </c>
      <c r="FG141" s="570">
        <v>42252.274652777778</v>
      </c>
      <c r="FH141" s="571" t="str">
        <v>[-11101] All data events are filtered in summary calculation</v>
      </c>
      <c r="FJ141" s="396">
        <f>'pi tag'!BM49</f>
        <v>0</v>
      </c>
      <c r="FK141" s="396">
        <f>'pi tag'!AU49</f>
        <v>0</v>
      </c>
      <c r="FL141" s="396">
        <v>45</v>
      </c>
      <c r="FM141" s="570">
        <v>42253.166666666672</v>
      </c>
      <c r="FN141" s="572" t="str">
        <v>[-11059] No Good Data For Calculation</v>
      </c>
      <c r="FO141" s="586" t="str">
        <f t="shared" si="216"/>
        <v>-</v>
      </c>
      <c r="FQ141" s="586" t="str">
        <f t="shared" si="217"/>
        <v>-</v>
      </c>
      <c r="FT141" s="400">
        <v>45</v>
      </c>
      <c r="FU141" s="529">
        <v>42252.555555555555</v>
      </c>
      <c r="FV141" s="517">
        <v>119.92544974812054</v>
      </c>
      <c r="FW141" s="587">
        <f t="shared" si="218"/>
        <v>1</v>
      </c>
      <c r="GA141" s="517" t="str">
        <f>_xll.PITimeDat(Plan_vs_Actual!$GB$92,Plan_vs_Actual!$FM141,"PI_SERVER","interpolated")</f>
        <v>No Data</v>
      </c>
      <c r="GB141" s="517"/>
      <c r="GC141" s="588" t="str">
        <f t="shared" si="219"/>
        <v>-</v>
      </c>
      <c r="GE141" s="400">
        <f t="shared" si="224"/>
        <v>0</v>
      </c>
      <c r="GF141" s="529"/>
      <c r="GG141" s="517"/>
      <c r="GH141" s="529">
        <v>42252.274652777778</v>
      </c>
      <c r="GI141" s="668" t="str">
        <v>[-11101] All data events are filtered in summary calculation</v>
      </c>
      <c r="GJ141" s="669">
        <v>42252.274652777778</v>
      </c>
      <c r="GK141" s="668" t="str">
        <v>[-11101] All data events are filtered in summary calculation</v>
      </c>
      <c r="GL141" s="669">
        <v>42252.274652777778</v>
      </c>
      <c r="GM141" s="668">
        <v>403.62502314297791</v>
      </c>
      <c r="GN141" s="400">
        <f t="shared" si="222"/>
        <v>0</v>
      </c>
      <c r="GO141" s="400">
        <f t="shared" si="223"/>
        <v>0</v>
      </c>
    </row>
    <row r="142" spans="2:197" ht="18.95" customHeight="1" x14ac:dyDescent="0.35">
      <c r="EA142" s="525">
        <v>41237</v>
      </c>
      <c r="EB142" s="523">
        <v>85</v>
      </c>
      <c r="EC142" s="599">
        <v>2582.0590000000002</v>
      </c>
      <c r="ED142" s="599">
        <v>23.94</v>
      </c>
      <c r="EE142" s="599">
        <v>6</v>
      </c>
      <c r="EF142" s="599">
        <v>888</v>
      </c>
      <c r="EG142" s="599">
        <v>502</v>
      </c>
      <c r="EH142" s="524">
        <v>2.0658470588235294</v>
      </c>
      <c r="EI142" s="599">
        <v>877.98500000000001</v>
      </c>
      <c r="EZ142" s="837"/>
      <c r="FA142" s="568">
        <v>42252.275347222225</v>
      </c>
      <c r="FB142" s="569">
        <v>37774.889244850281</v>
      </c>
      <c r="FC142" s="570">
        <v>42252.275347222225</v>
      </c>
      <c r="FD142" s="571" t="str">
        <v>[-11101] All data events are filtered in summary calculation</v>
      </c>
      <c r="FE142" s="570">
        <v>42252.275000000001</v>
      </c>
      <c r="FF142" s="571">
        <v>38169.368594503401</v>
      </c>
      <c r="FG142" s="570">
        <v>42252.275000000001</v>
      </c>
      <c r="FH142" s="571" t="str">
        <v>[-11101] All data events are filtered in summary calculation</v>
      </c>
      <c r="FJ142" s="396">
        <f>'pi tag'!BM50</f>
        <v>0</v>
      </c>
      <c r="FK142" s="396">
        <f>'pi tag'!AU50</f>
        <v>0</v>
      </c>
      <c r="FL142" s="396">
        <v>46</v>
      </c>
      <c r="FM142" s="570">
        <v>42253.1875</v>
      </c>
      <c r="FN142" s="572" t="str">
        <v>[-11059] No Good Data For Calculation</v>
      </c>
      <c r="FO142" s="586" t="str">
        <f t="shared" si="216"/>
        <v>-</v>
      </c>
      <c r="FQ142" s="586" t="str">
        <f t="shared" si="217"/>
        <v>-</v>
      </c>
      <c r="FT142" s="400">
        <v>46</v>
      </c>
      <c r="FU142" s="529">
        <v>42252.5625</v>
      </c>
      <c r="FV142" s="517">
        <v>120.25967707572097</v>
      </c>
      <c r="FW142" s="587">
        <f t="shared" si="218"/>
        <v>1</v>
      </c>
      <c r="GA142" s="517" t="str">
        <f>_xll.PITimeDat(Plan_vs_Actual!$GB$92,Plan_vs_Actual!$FM142,"PI_SERVER","interpolated")</f>
        <v>No Data</v>
      </c>
      <c r="GB142" s="517"/>
      <c r="GC142" s="588" t="str">
        <f t="shared" si="219"/>
        <v>-</v>
      </c>
      <c r="GE142" s="400">
        <f t="shared" si="224"/>
        <v>0</v>
      </c>
      <c r="GF142" s="529"/>
      <c r="GG142" s="517"/>
      <c r="GH142" s="529">
        <v>42252.275000000001</v>
      </c>
      <c r="GI142" s="668" t="str">
        <v>[-11101] All data events are filtered in summary calculation</v>
      </c>
      <c r="GJ142" s="669">
        <v>42252.275000000001</v>
      </c>
      <c r="GK142" s="668" t="str">
        <v>[-11101] All data events are filtered in summary calculation</v>
      </c>
      <c r="GL142" s="669">
        <v>42252.275000000001</v>
      </c>
      <c r="GM142" s="668">
        <v>415.97222900390625</v>
      </c>
      <c r="GN142" s="400">
        <f t="shared" si="222"/>
        <v>0</v>
      </c>
      <c r="GO142" s="400">
        <f t="shared" si="223"/>
        <v>0</v>
      </c>
    </row>
    <row r="143" spans="2:197" ht="18.95" customHeight="1" x14ac:dyDescent="0.35">
      <c r="EA143" s="525">
        <v>41238</v>
      </c>
      <c r="EB143" s="523">
        <v>86</v>
      </c>
      <c r="EC143" s="599">
        <v>2670.2809999999999</v>
      </c>
      <c r="ED143" s="599">
        <v>24</v>
      </c>
      <c r="EE143" s="599">
        <v>4</v>
      </c>
      <c r="EF143" s="599">
        <v>569</v>
      </c>
      <c r="EG143" s="599">
        <v>384</v>
      </c>
      <c r="EH143" s="524">
        <v>2.0249717647058825</v>
      </c>
      <c r="EI143" s="599">
        <v>860.61300000000006</v>
      </c>
      <c r="EZ143" s="837"/>
      <c r="FA143" s="568">
        <v>42252.275694444441</v>
      </c>
      <c r="FB143" s="569">
        <v>36175.739403565683</v>
      </c>
      <c r="FC143" s="570">
        <v>42252.275694444441</v>
      </c>
      <c r="FD143" s="571" t="str">
        <v>[-11101] All data events are filtered in summary calculation</v>
      </c>
      <c r="FE143" s="570">
        <v>42252.275347222225</v>
      </c>
      <c r="FF143" s="571">
        <v>38138.087607020141</v>
      </c>
      <c r="FG143" s="570">
        <v>42252.275347222225</v>
      </c>
      <c r="FH143" s="571" t="str">
        <v>[-11101] All data events are filtered in summary calculation</v>
      </c>
      <c r="FJ143" s="396">
        <f>'pi tag'!BM51</f>
        <v>0</v>
      </c>
      <c r="FK143" s="396">
        <f>'pi tag'!AU51</f>
        <v>0</v>
      </c>
      <c r="FL143" s="396">
        <v>47</v>
      </c>
      <c r="FM143" s="570">
        <v>42253.208333333328</v>
      </c>
      <c r="FN143" s="572" t="str">
        <v>[-11059] No Good Data For Calculation</v>
      </c>
      <c r="FO143" s="586" t="str">
        <f t="shared" si="216"/>
        <v>-</v>
      </c>
      <c r="FQ143" s="586" t="str">
        <f t="shared" si="217"/>
        <v>-</v>
      </c>
      <c r="FT143" s="400">
        <v>47</v>
      </c>
      <c r="FU143" s="529">
        <v>42252.569444444445</v>
      </c>
      <c r="FV143" s="517">
        <v>120.4898675635913</v>
      </c>
      <c r="FW143" s="587">
        <f t="shared" si="218"/>
        <v>1</v>
      </c>
      <c r="GA143" s="517" t="str">
        <f>_xll.PITimeDat(Plan_vs_Actual!$GB$92,Plan_vs_Actual!$FM143,"PI_SERVER","interpolated")</f>
        <v>No Data</v>
      </c>
      <c r="GB143" s="517"/>
      <c r="GC143" s="588" t="str">
        <f t="shared" si="219"/>
        <v>-</v>
      </c>
      <c r="GE143" s="400">
        <f t="shared" si="224"/>
        <v>0</v>
      </c>
      <c r="GF143" s="529"/>
      <c r="GG143" s="517"/>
      <c r="GH143" s="529">
        <v>42252.275347222225</v>
      </c>
      <c r="GI143" s="668" t="str">
        <v>[-11101] All data events are filtered in summary calculation</v>
      </c>
      <c r="GJ143" s="669">
        <v>42252.275347222225</v>
      </c>
      <c r="GK143" s="668" t="str">
        <v>[-11101] All data events are filtered in summary calculation</v>
      </c>
      <c r="GL143" s="669">
        <v>42252.275347222225</v>
      </c>
      <c r="GM143" s="668">
        <v>415.97222900390625</v>
      </c>
      <c r="GN143" s="400">
        <f t="shared" si="222"/>
        <v>0</v>
      </c>
      <c r="GO143" s="400">
        <f t="shared" si="223"/>
        <v>0</v>
      </c>
    </row>
    <row r="144" spans="2:197" ht="18.95" customHeight="1" x14ac:dyDescent="0.35">
      <c r="EA144" s="525">
        <v>41239</v>
      </c>
      <c r="EB144" s="523">
        <v>87</v>
      </c>
      <c r="EC144" s="599">
        <v>2501.84</v>
      </c>
      <c r="ED144" s="599">
        <v>23.46</v>
      </c>
      <c r="EE144" s="599">
        <v>4</v>
      </c>
      <c r="EF144" s="599">
        <v>648</v>
      </c>
      <c r="EG144" s="599">
        <v>397</v>
      </c>
      <c r="EH144" s="524">
        <v>1.0366517647058824</v>
      </c>
      <c r="EI144" s="599">
        <v>440.577</v>
      </c>
      <c r="EZ144" s="837"/>
      <c r="FA144" s="568">
        <v>42252.276041666672</v>
      </c>
      <c r="FB144" s="569">
        <v>38608.924036322038</v>
      </c>
      <c r="FC144" s="570">
        <v>42252.276041666672</v>
      </c>
      <c r="FD144" s="571" t="str">
        <v>[-11101] All data events are filtered in summary calculation</v>
      </c>
      <c r="FE144" s="570">
        <v>42252.275694444441</v>
      </c>
      <c r="FF144" s="571">
        <v>38168.734186047317</v>
      </c>
      <c r="FG144" s="570">
        <v>42252.275694444441</v>
      </c>
      <c r="FH144" s="571" t="str">
        <v>[-11101] All data events are filtered in summary calculation</v>
      </c>
      <c r="FJ144" s="396">
        <f>'pi tag'!BM52</f>
        <v>0</v>
      </c>
      <c r="FK144" s="396">
        <f>'pi tag'!AU52</f>
        <v>0</v>
      </c>
      <c r="FL144" s="396">
        <v>48</v>
      </c>
      <c r="FM144" s="570">
        <v>42253.229166666672</v>
      </c>
      <c r="FN144" s="572" t="str">
        <v>[-11059] No Good Data For Calculation</v>
      </c>
      <c r="FO144" s="586" t="str">
        <f t="shared" si="216"/>
        <v>-</v>
      </c>
      <c r="FQ144" s="586" t="str">
        <f t="shared" si="217"/>
        <v>-</v>
      </c>
      <c r="FT144" s="400">
        <v>48</v>
      </c>
      <c r="FU144" s="529">
        <v>42252.576388888891</v>
      </c>
      <c r="FV144" s="517">
        <v>119.26399600041273</v>
      </c>
      <c r="FW144" s="587">
        <f t="shared" si="218"/>
        <v>1</v>
      </c>
      <c r="GA144" s="517" t="str">
        <f>_xll.PITimeDat(Plan_vs_Actual!$GB$92,Plan_vs_Actual!$FM144,"PI_SERVER","interpolated")</f>
        <v>No Data</v>
      </c>
      <c r="GB144" s="517"/>
      <c r="GC144" s="588" t="str">
        <f t="shared" si="219"/>
        <v>-</v>
      </c>
      <c r="GE144" s="400">
        <f t="shared" si="224"/>
        <v>0</v>
      </c>
      <c r="GF144" s="529"/>
      <c r="GG144" s="517"/>
      <c r="GH144" s="529">
        <v>42252.275694444441</v>
      </c>
      <c r="GI144" s="668" t="str">
        <v>[-11101] All data events are filtered in summary calculation</v>
      </c>
      <c r="GJ144" s="669">
        <v>42252.275694444441</v>
      </c>
      <c r="GK144" s="668" t="str">
        <v>[-11101] All data events are filtered in summary calculation</v>
      </c>
      <c r="GL144" s="669">
        <v>42252.275694444441</v>
      </c>
      <c r="GM144" s="668">
        <v>419.06353756866105</v>
      </c>
      <c r="GN144" s="400">
        <f t="shared" si="222"/>
        <v>0</v>
      </c>
      <c r="GO144" s="400">
        <f t="shared" si="223"/>
        <v>0</v>
      </c>
    </row>
    <row r="145" spans="131:197" ht="18.95" customHeight="1" x14ac:dyDescent="0.35">
      <c r="EA145" s="525">
        <v>41240</v>
      </c>
      <c r="EB145" s="523">
        <v>88</v>
      </c>
      <c r="EC145" s="599">
        <v>2533.681</v>
      </c>
      <c r="ED145" s="599">
        <v>22.42</v>
      </c>
      <c r="EE145" s="599">
        <v>5</v>
      </c>
      <c r="EF145" s="599">
        <v>774</v>
      </c>
      <c r="EG145" s="599">
        <v>469</v>
      </c>
      <c r="EH145" s="524">
        <v>1.0055952941176469</v>
      </c>
      <c r="EI145" s="599">
        <v>427.37799999999999</v>
      </c>
      <c r="EZ145" s="837"/>
      <c r="FA145" s="568">
        <v>42252.276388888888</v>
      </c>
      <c r="FB145" s="569">
        <v>39129.328586765128</v>
      </c>
      <c r="FC145" s="570">
        <v>42252.276388888888</v>
      </c>
      <c r="FD145" s="571" t="str">
        <v>[-11101] All data events are filtered in summary calculation</v>
      </c>
      <c r="FE145" s="570">
        <v>42252.276041666672</v>
      </c>
      <c r="FF145" s="571">
        <v>38112.429264861348</v>
      </c>
      <c r="FG145" s="570">
        <v>42252.276041666672</v>
      </c>
      <c r="FH145" s="571" t="str">
        <v>[-11101] All data events are filtered in summary calculation</v>
      </c>
      <c r="FJ145" s="396">
        <f>'pi tag'!BM53</f>
        <v>0</v>
      </c>
      <c r="FK145" s="396">
        <f>'pi tag'!AU53</f>
        <v>0</v>
      </c>
      <c r="FL145" s="396">
        <v>49</v>
      </c>
      <c r="FM145" s="570"/>
      <c r="FN145" s="572"/>
      <c r="FO145" s="586">
        <f t="shared" si="216"/>
        <v>0</v>
      </c>
      <c r="FQ145" s="586">
        <f t="shared" si="217"/>
        <v>0</v>
      </c>
      <c r="FT145" s="400">
        <v>49</v>
      </c>
      <c r="FU145" s="529">
        <v>42252.583333333328</v>
      </c>
      <c r="FV145" s="517">
        <v>120.43648674747402</v>
      </c>
      <c r="FW145" s="587">
        <f t="shared" si="218"/>
        <v>1</v>
      </c>
      <c r="GA145" s="517"/>
      <c r="GB145" s="517"/>
      <c r="GC145" s="588">
        <f t="shared" si="219"/>
        <v>0</v>
      </c>
      <c r="GE145" s="400">
        <f t="shared" si="224"/>
        <v>0</v>
      </c>
      <c r="GF145" s="529"/>
      <c r="GG145" s="517"/>
      <c r="GH145" s="529">
        <v>42252.276041666672</v>
      </c>
      <c r="GI145" s="668" t="str">
        <v>[-11101] All data events are filtered in summary calculation</v>
      </c>
      <c r="GJ145" s="669">
        <v>42252.276041666672</v>
      </c>
      <c r="GK145" s="668" t="str">
        <v>[-11101] All data events are filtered in summary calculation</v>
      </c>
      <c r="GL145" s="669">
        <v>42252.276041666672</v>
      </c>
      <c r="GM145" s="668">
        <v>424.6776792504204</v>
      </c>
      <c r="GN145" s="400">
        <f t="shared" si="222"/>
        <v>0</v>
      </c>
      <c r="GO145" s="400">
        <f t="shared" si="223"/>
        <v>0</v>
      </c>
    </row>
    <row r="146" spans="131:197" ht="18.95" customHeight="1" x14ac:dyDescent="0.35">
      <c r="EA146" s="525">
        <v>41241</v>
      </c>
      <c r="EB146" s="523">
        <v>89</v>
      </c>
      <c r="EC146" s="599">
        <v>2665.4117000000001</v>
      </c>
      <c r="ED146" s="599">
        <v>23.97</v>
      </c>
      <c r="EE146" s="599">
        <v>4</v>
      </c>
      <c r="EF146" s="599">
        <v>552</v>
      </c>
      <c r="EG146" s="599">
        <v>399</v>
      </c>
      <c r="EH146" s="524">
        <v>1.9824823529411764</v>
      </c>
      <c r="EI146" s="599">
        <v>842.55499999999995</v>
      </c>
      <c r="EZ146" s="837"/>
      <c r="FA146" s="568">
        <v>42252.276736111111</v>
      </c>
      <c r="FB146" s="569">
        <v>38956.530794652303</v>
      </c>
      <c r="FC146" s="570">
        <v>42252.276736111111</v>
      </c>
      <c r="FD146" s="571" t="str">
        <v>[-11101] All data events are filtered in summary calculation</v>
      </c>
      <c r="FE146" s="570">
        <v>42252.276388888888</v>
      </c>
      <c r="FF146" s="571">
        <v>38065.781803448997</v>
      </c>
      <c r="FG146" s="570">
        <v>42252.276388888888</v>
      </c>
      <c r="FH146" s="571" t="str">
        <v>[-11101] All data events are filtered in summary calculation</v>
      </c>
      <c r="FJ146" s="396">
        <f>'pi tag'!BM54</f>
        <v>0</v>
      </c>
      <c r="FK146" s="396">
        <f>'pi tag'!AU54</f>
        <v>0</v>
      </c>
      <c r="FL146" s="396">
        <v>50</v>
      </c>
      <c r="FM146" s="570"/>
      <c r="FN146" s="572"/>
      <c r="FO146" s="586">
        <f t="shared" si="216"/>
        <v>0</v>
      </c>
      <c r="FQ146" s="586">
        <f t="shared" si="217"/>
        <v>0</v>
      </c>
      <c r="FT146" s="400">
        <v>50</v>
      </c>
      <c r="FU146" s="529">
        <v>42252.590277777781</v>
      </c>
      <c r="FV146" s="517">
        <v>119.8460187183402</v>
      </c>
      <c r="FW146" s="587">
        <f t="shared" si="218"/>
        <v>1</v>
      </c>
      <c r="GA146" s="517"/>
      <c r="GB146" s="517"/>
      <c r="GC146" s="588">
        <f t="shared" si="219"/>
        <v>0</v>
      </c>
      <c r="GE146" s="400">
        <f t="shared" si="224"/>
        <v>0</v>
      </c>
      <c r="GF146" s="529"/>
      <c r="GG146" s="517"/>
      <c r="GH146" s="529">
        <v>42252.276388888888</v>
      </c>
      <c r="GI146" s="668" t="str">
        <v>[-11101] All data events are filtered in summary calculation</v>
      </c>
      <c r="GJ146" s="669">
        <v>42252.276388888888</v>
      </c>
      <c r="GK146" s="668" t="str">
        <v>[-11101] All data events are filtered in summary calculation</v>
      </c>
      <c r="GL146" s="669">
        <v>42252.276388888888</v>
      </c>
      <c r="GM146" s="668">
        <v>438.54168701171875</v>
      </c>
      <c r="GN146" s="400">
        <f t="shared" si="222"/>
        <v>0</v>
      </c>
      <c r="GO146" s="400">
        <f t="shared" si="223"/>
        <v>0</v>
      </c>
    </row>
    <row r="147" spans="131:197" ht="18.95" customHeight="1" x14ac:dyDescent="0.35">
      <c r="EA147" s="525">
        <v>41242</v>
      </c>
      <c r="EB147" s="523">
        <v>90</v>
      </c>
      <c r="EC147" s="599">
        <v>2493.2638342879941</v>
      </c>
      <c r="ED147" s="599">
        <v>22.21</v>
      </c>
      <c r="EE147" s="599">
        <v>4</v>
      </c>
      <c r="EF147" s="599">
        <v>590</v>
      </c>
      <c r="EG147" s="599">
        <v>494.7</v>
      </c>
      <c r="EH147" s="524">
        <v>0.94489176470588232</v>
      </c>
      <c r="EI147" s="599">
        <v>401.57900000000001</v>
      </c>
      <c r="EZ147" s="837"/>
      <c r="FA147" s="568">
        <v>42252.277083333334</v>
      </c>
      <c r="FB147" s="569">
        <v>38041.031946402785</v>
      </c>
      <c r="FC147" s="570">
        <v>42252.277083333334</v>
      </c>
      <c r="FD147" s="571" t="str">
        <v>[-11101] All data events are filtered in summary calculation</v>
      </c>
      <c r="FE147" s="570">
        <v>42252.276736111111</v>
      </c>
      <c r="FF147" s="571">
        <v>38044.31872131626</v>
      </c>
      <c r="FG147" s="570">
        <v>42252.276736111111</v>
      </c>
      <c r="FH147" s="571" t="str">
        <v>[-11101] All data events are filtered in summary calculation</v>
      </c>
      <c r="FJ147" s="396">
        <f>'pi tag'!BM55</f>
        <v>0</v>
      </c>
      <c r="FK147" s="396">
        <f>'pi tag'!AU55</f>
        <v>0</v>
      </c>
      <c r="FL147" s="396">
        <v>51</v>
      </c>
      <c r="FM147" s="570"/>
      <c r="FN147" s="572"/>
      <c r="FO147" s="586">
        <f t="shared" si="216"/>
        <v>0</v>
      </c>
      <c r="FQ147" s="586">
        <f t="shared" si="217"/>
        <v>0</v>
      </c>
      <c r="FT147" s="400">
        <v>51</v>
      </c>
      <c r="FU147" s="529">
        <v>42252.597222222219</v>
      </c>
      <c r="FV147" s="517">
        <v>120.323623714571</v>
      </c>
      <c r="FW147" s="587">
        <f t="shared" si="218"/>
        <v>1</v>
      </c>
      <c r="GA147" s="517"/>
      <c r="GB147" s="517"/>
      <c r="GC147" s="588">
        <f t="shared" si="219"/>
        <v>0</v>
      </c>
      <c r="GE147" s="400">
        <f t="shared" si="224"/>
        <v>0</v>
      </c>
      <c r="GF147" s="529"/>
      <c r="GG147" s="517"/>
      <c r="GH147" s="529">
        <v>42252.276736111111</v>
      </c>
      <c r="GI147" s="668" t="str">
        <v>[-11101] All data events are filtered in summary calculation</v>
      </c>
      <c r="GJ147" s="669">
        <v>42252.276736111111</v>
      </c>
      <c r="GK147" s="668" t="str">
        <v>[-11101] All data events are filtered in summary calculation</v>
      </c>
      <c r="GL147" s="669">
        <v>42252.276736111111</v>
      </c>
      <c r="GM147" s="668">
        <v>438.54168701171875</v>
      </c>
      <c r="GN147" s="400">
        <f t="shared" si="222"/>
        <v>0</v>
      </c>
      <c r="GO147" s="400">
        <f t="shared" si="223"/>
        <v>0</v>
      </c>
    </row>
    <row r="148" spans="131:197" ht="18.95" customHeight="1" thickBot="1" x14ac:dyDescent="0.4">
      <c r="EA148" s="580">
        <v>41243</v>
      </c>
      <c r="EB148" s="523">
        <v>91</v>
      </c>
      <c r="EC148" s="599">
        <v>2699.6462863085389</v>
      </c>
      <c r="ED148" s="599">
        <v>23.65</v>
      </c>
      <c r="EE148" s="599">
        <v>5</v>
      </c>
      <c r="EF148" s="599">
        <v>803</v>
      </c>
      <c r="EG148" s="599">
        <v>449</v>
      </c>
      <c r="EH148" s="524">
        <v>2.0306635294117648</v>
      </c>
      <c r="EI148" s="599">
        <v>863.03200000000004</v>
      </c>
      <c r="EZ148" s="837"/>
      <c r="FA148" s="568">
        <v>42252.27743055555</v>
      </c>
      <c r="FB148" s="569">
        <v>36462.005827123947</v>
      </c>
      <c r="FC148" s="570">
        <v>42252.27743055555</v>
      </c>
      <c r="FD148" s="571" t="str">
        <v>[-11101] All data events are filtered in summary calculation</v>
      </c>
      <c r="FE148" s="570">
        <v>42252.277083333334</v>
      </c>
      <c r="FF148" s="571">
        <v>37986.912954030435</v>
      </c>
      <c r="FG148" s="570">
        <v>42252.277083333334</v>
      </c>
      <c r="FH148" s="571" t="str">
        <v>[-11101] All data events are filtered in summary calculation</v>
      </c>
      <c r="FJ148" s="396">
        <f>'pi tag'!BM56</f>
        <v>0</v>
      </c>
      <c r="FK148" s="396">
        <f>'pi tag'!AU56</f>
        <v>0</v>
      </c>
      <c r="FL148" s="396">
        <v>52</v>
      </c>
      <c r="FM148" s="570"/>
      <c r="FN148" s="572"/>
      <c r="FO148" s="586">
        <f t="shared" si="216"/>
        <v>0</v>
      </c>
      <c r="FQ148" s="586">
        <f t="shared" si="217"/>
        <v>0</v>
      </c>
      <c r="FT148" s="400">
        <v>52</v>
      </c>
      <c r="FU148" s="529">
        <v>42252.604166666672</v>
      </c>
      <c r="FV148" s="517">
        <v>124.11740916396549</v>
      </c>
      <c r="FW148" s="587">
        <f t="shared" si="218"/>
        <v>1</v>
      </c>
      <c r="GA148" s="517"/>
      <c r="GB148" s="517"/>
      <c r="GC148" s="588">
        <f t="shared" si="219"/>
        <v>0</v>
      </c>
      <c r="GE148" s="400">
        <f t="shared" si="224"/>
        <v>0</v>
      </c>
      <c r="GF148" s="529"/>
      <c r="GG148" s="517"/>
      <c r="GH148" s="529">
        <v>42252.277083333334</v>
      </c>
      <c r="GI148" s="668" t="str">
        <v>[-11101] All data events are filtered in summary calculation</v>
      </c>
      <c r="GJ148" s="669">
        <v>42252.277083333334</v>
      </c>
      <c r="GK148" s="668" t="str">
        <v>[-11101] All data events are filtered in summary calculation</v>
      </c>
      <c r="GL148" s="669">
        <v>42252.277083333334</v>
      </c>
      <c r="GM148" s="668">
        <v>438.54168701171875</v>
      </c>
      <c r="GN148" s="400">
        <f t="shared" si="222"/>
        <v>0</v>
      </c>
      <c r="GO148" s="400">
        <f t="shared" si="223"/>
        <v>0</v>
      </c>
    </row>
    <row r="149" spans="131:197" ht="18.95" customHeight="1" x14ac:dyDescent="0.35">
      <c r="EA149" s="522">
        <v>41244</v>
      </c>
      <c r="EB149" s="523">
        <v>92</v>
      </c>
      <c r="EC149" s="599">
        <v>2204.4540000000002</v>
      </c>
      <c r="ED149" s="599">
        <v>22.07</v>
      </c>
      <c r="EE149" s="599">
        <v>5</v>
      </c>
      <c r="EF149" s="599">
        <v>794</v>
      </c>
      <c r="EG149" s="599">
        <v>445.8</v>
      </c>
      <c r="EH149" s="524">
        <v>2.0077317647058823</v>
      </c>
      <c r="EI149" s="599">
        <v>853.28599999999994</v>
      </c>
      <c r="EZ149" s="837"/>
      <c r="FA149" s="568">
        <v>42252.277777777781</v>
      </c>
      <c r="FB149" s="569">
        <v>37957.390785568212</v>
      </c>
      <c r="FC149" s="570">
        <v>42252.277777777781</v>
      </c>
      <c r="FD149" s="571" t="str">
        <v>[-11101] All data events are filtered in summary calculation</v>
      </c>
      <c r="FE149" s="570">
        <v>42252.27743055555</v>
      </c>
      <c r="FF149" s="571">
        <v>37976.408239446086</v>
      </c>
      <c r="FG149" s="570">
        <v>42252.27743055555</v>
      </c>
      <c r="FH149" s="571" t="str">
        <v>[-11101] All data events are filtered in summary calculation</v>
      </c>
      <c r="FJ149" s="396">
        <f>'pi tag'!BM57</f>
        <v>0</v>
      </c>
      <c r="FK149" s="396">
        <f>'pi tag'!AU57</f>
        <v>0</v>
      </c>
      <c r="FL149" s="396">
        <v>53</v>
      </c>
      <c r="FM149" s="570"/>
      <c r="FN149" s="572"/>
      <c r="FO149" s="586">
        <f t="shared" si="216"/>
        <v>0</v>
      </c>
      <c r="FQ149" s="586">
        <f t="shared" si="217"/>
        <v>0</v>
      </c>
      <c r="FT149" s="400">
        <v>53</v>
      </c>
      <c r="FU149" s="529">
        <v>42252.611111111109</v>
      </c>
      <c r="FV149" s="517">
        <v>140.92382815473636</v>
      </c>
      <c r="FW149" s="587">
        <f t="shared" si="218"/>
        <v>1</v>
      </c>
      <c r="GA149" s="517"/>
      <c r="GB149" s="517"/>
      <c r="GC149" s="588">
        <f t="shared" si="219"/>
        <v>0</v>
      </c>
      <c r="GE149" s="400">
        <f t="shared" si="224"/>
        <v>0</v>
      </c>
      <c r="GF149" s="529"/>
      <c r="GG149" s="517"/>
      <c r="GH149" s="529">
        <v>42252.27743055555</v>
      </c>
      <c r="GI149" s="668" t="str">
        <v>[-11101] All data events are filtered in summary calculation</v>
      </c>
      <c r="GJ149" s="669">
        <v>42252.27743055555</v>
      </c>
      <c r="GK149" s="668" t="str">
        <v>[-11101] All data events are filtered in summary calculation</v>
      </c>
      <c r="GL149" s="669">
        <v>42252.27743055555</v>
      </c>
      <c r="GM149" s="668">
        <v>438.54168701171875</v>
      </c>
      <c r="GN149" s="400">
        <f t="shared" si="222"/>
        <v>0</v>
      </c>
      <c r="GO149" s="400">
        <f t="shared" si="223"/>
        <v>0</v>
      </c>
    </row>
    <row r="150" spans="131:197" ht="18.95" customHeight="1" x14ac:dyDescent="0.35">
      <c r="EA150" s="525">
        <v>41245</v>
      </c>
      <c r="EB150" s="523">
        <v>93</v>
      </c>
      <c r="EC150" s="599">
        <v>1974.944</v>
      </c>
      <c r="ED150" s="599">
        <v>17.829999999999998</v>
      </c>
      <c r="EE150" s="599">
        <v>3</v>
      </c>
      <c r="EF150" s="599">
        <v>552</v>
      </c>
      <c r="EG150" s="599">
        <v>336</v>
      </c>
      <c r="EH150" s="524">
        <v>0.98800941176470591</v>
      </c>
      <c r="EI150" s="599">
        <v>419.904</v>
      </c>
      <c r="EZ150" s="837"/>
      <c r="FA150" s="568">
        <v>42252.278124999997</v>
      </c>
      <c r="FB150" s="569">
        <v>39181.757867435612</v>
      </c>
      <c r="FC150" s="570">
        <v>42252.278124999997</v>
      </c>
      <c r="FD150" s="571" t="str">
        <v>[-11101] All data events are filtered in summary calculation</v>
      </c>
      <c r="FE150" s="570">
        <v>42252.277777777781</v>
      </c>
      <c r="FF150" s="571">
        <v>37881.801296116908</v>
      </c>
      <c r="FG150" s="570">
        <v>42252.277777777781</v>
      </c>
      <c r="FH150" s="571" t="str">
        <v>[-11101] All data events are filtered in summary calculation</v>
      </c>
      <c r="FJ150" s="396">
        <f>'pi tag'!BM58</f>
        <v>0</v>
      </c>
      <c r="FK150" s="396">
        <f>'pi tag'!AU58</f>
        <v>0</v>
      </c>
      <c r="FL150" s="396">
        <v>54</v>
      </c>
      <c r="FM150" s="570"/>
      <c r="FN150" s="572"/>
      <c r="FO150" s="586">
        <f t="shared" si="216"/>
        <v>0</v>
      </c>
      <c r="FQ150" s="586">
        <f t="shared" si="217"/>
        <v>0</v>
      </c>
      <c r="FT150" s="400">
        <v>54</v>
      </c>
      <c r="FU150" s="529">
        <v>42252.618055555555</v>
      </c>
      <c r="FV150" s="517">
        <v>139.3886117015426</v>
      </c>
      <c r="FW150" s="587">
        <f t="shared" si="218"/>
        <v>1</v>
      </c>
      <c r="GA150" s="517"/>
      <c r="GB150" s="517"/>
      <c r="GC150" s="588">
        <f t="shared" si="219"/>
        <v>0</v>
      </c>
      <c r="GE150" s="400">
        <f t="shared" si="224"/>
        <v>0</v>
      </c>
      <c r="GF150" s="529"/>
      <c r="GG150" s="517"/>
      <c r="GH150" s="529">
        <v>42252.277777777781</v>
      </c>
      <c r="GI150" s="668" t="str">
        <v>[-11101] All data events are filtered in summary calculation</v>
      </c>
      <c r="GJ150" s="669">
        <v>42252.277777777781</v>
      </c>
      <c r="GK150" s="668" t="str">
        <v>[-11101] All data events are filtered in summary calculation</v>
      </c>
      <c r="GL150" s="669">
        <v>42252.277777777781</v>
      </c>
      <c r="GM150" s="668">
        <v>419.56586329142254</v>
      </c>
      <c r="GN150" s="400">
        <f t="shared" si="222"/>
        <v>0</v>
      </c>
      <c r="GO150" s="400">
        <f t="shared" si="223"/>
        <v>0</v>
      </c>
    </row>
    <row r="151" spans="131:197" ht="18.95" customHeight="1" x14ac:dyDescent="0.35">
      <c r="EA151" s="525">
        <v>41246</v>
      </c>
      <c r="EB151" s="523">
        <v>94</v>
      </c>
      <c r="EC151" s="599">
        <v>2417.2910000000002</v>
      </c>
      <c r="ED151" s="599">
        <v>24</v>
      </c>
      <c r="EE151" s="599">
        <v>5</v>
      </c>
      <c r="EF151" s="599">
        <v>826</v>
      </c>
      <c r="EG151" s="599">
        <v>489.65600000000001</v>
      </c>
      <c r="EH151" s="524">
        <v>1.9970705882352942</v>
      </c>
      <c r="EI151" s="599">
        <v>848.755</v>
      </c>
      <c r="EZ151" s="837"/>
      <c r="FA151" s="568">
        <v>42252.27847222222</v>
      </c>
      <c r="FB151" s="569">
        <v>39272.841922326879</v>
      </c>
      <c r="FC151" s="570">
        <v>42252.27847222222</v>
      </c>
      <c r="FD151" s="571" t="str">
        <v>[-11101] All data events are filtered in summary calculation</v>
      </c>
      <c r="FE151" s="570">
        <v>42252.278124999997</v>
      </c>
      <c r="FF151" s="571">
        <v>37829.753044050929</v>
      </c>
      <c r="FG151" s="570">
        <v>42252.278124999997</v>
      </c>
      <c r="FH151" s="571" t="str">
        <v>[-11101] All data events are filtered in summary calculation</v>
      </c>
      <c r="FJ151" s="396">
        <f>'pi tag'!BM59</f>
        <v>0</v>
      </c>
      <c r="FK151" s="396">
        <f>'pi tag'!AU59</f>
        <v>0</v>
      </c>
      <c r="FL151" s="396">
        <v>55</v>
      </c>
      <c r="FM151" s="570"/>
      <c r="FN151" s="572"/>
      <c r="FO151" s="586">
        <f t="shared" si="216"/>
        <v>0</v>
      </c>
      <c r="FQ151" s="586">
        <f t="shared" si="217"/>
        <v>0</v>
      </c>
      <c r="FT151" s="400">
        <v>55</v>
      </c>
      <c r="FU151" s="529">
        <v>42252.625</v>
      </c>
      <c r="FV151" s="517">
        <v>140.5516011144415</v>
      </c>
      <c r="FW151" s="587">
        <f t="shared" si="218"/>
        <v>1</v>
      </c>
      <c r="GA151" s="517"/>
      <c r="GB151" s="517"/>
      <c r="GC151" s="588">
        <f t="shared" si="219"/>
        <v>0</v>
      </c>
      <c r="GE151" s="400">
        <f t="shared" si="224"/>
        <v>0</v>
      </c>
      <c r="GF151" s="529"/>
      <c r="GG151" s="517"/>
      <c r="GH151" s="529">
        <v>42252.278124999997</v>
      </c>
      <c r="GI151" s="668" t="str">
        <v>[-11101] All data events are filtered in summary calculation</v>
      </c>
      <c r="GJ151" s="669">
        <v>42252.278124999997</v>
      </c>
      <c r="GK151" s="668" t="str">
        <v>[-11101] All data events are filtered in summary calculation</v>
      </c>
      <c r="GL151" s="669">
        <v>42252.278124999997</v>
      </c>
      <c r="GM151" s="668">
        <v>416.66668701171875</v>
      </c>
      <c r="GN151" s="400">
        <f t="shared" si="222"/>
        <v>0</v>
      </c>
      <c r="GO151" s="400">
        <f t="shared" si="223"/>
        <v>0</v>
      </c>
    </row>
    <row r="152" spans="131:197" ht="18.95" customHeight="1" x14ac:dyDescent="0.35">
      <c r="EA152" s="525">
        <v>41247</v>
      </c>
      <c r="EB152" s="523">
        <v>95</v>
      </c>
      <c r="EC152" s="599">
        <v>1683.2716164954957</v>
      </c>
      <c r="ED152" s="599">
        <v>15.459999999999999</v>
      </c>
      <c r="EE152" s="599">
        <v>2</v>
      </c>
      <c r="EF152" s="599">
        <v>304</v>
      </c>
      <c r="EG152" s="599">
        <v>216</v>
      </c>
      <c r="EH152" s="524">
        <v>0.96564470588235296</v>
      </c>
      <c r="EI152" s="599">
        <v>410.399</v>
      </c>
      <c r="EZ152" s="837"/>
      <c r="FA152" s="568">
        <v>42252.278819444444</v>
      </c>
      <c r="FB152" s="569">
        <v>38647.853500038385</v>
      </c>
      <c r="FC152" s="570">
        <v>42252.278819444444</v>
      </c>
      <c r="FD152" s="571" t="str">
        <v>[-11101] All data events are filtered in summary calculation</v>
      </c>
      <c r="FE152" s="570">
        <v>42252.27847222222</v>
      </c>
      <c r="FF152" s="571">
        <v>37781.973387251295</v>
      </c>
      <c r="FG152" s="570">
        <v>42252.27847222222</v>
      </c>
      <c r="FH152" s="571" t="str">
        <v>[-11101] All data events are filtered in summary calculation</v>
      </c>
      <c r="FJ152" s="396">
        <f>'pi tag'!BM60</f>
        <v>0</v>
      </c>
      <c r="FK152" s="396">
        <f>'pi tag'!AU60</f>
        <v>0</v>
      </c>
      <c r="FL152" s="396">
        <v>56</v>
      </c>
      <c r="FM152" s="570"/>
      <c r="FN152" s="572"/>
      <c r="FO152" s="586">
        <f t="shared" si="216"/>
        <v>0</v>
      </c>
      <c r="FQ152" s="586">
        <f t="shared" si="217"/>
        <v>0</v>
      </c>
      <c r="FT152" s="400">
        <v>56</v>
      </c>
      <c r="FU152" s="529">
        <v>42252.631944444445</v>
      </c>
      <c r="FV152" s="517">
        <v>139.75883480834543</v>
      </c>
      <c r="FW152" s="587">
        <f t="shared" si="218"/>
        <v>1</v>
      </c>
      <c r="GA152" s="517"/>
      <c r="GB152" s="517"/>
      <c r="GC152" s="588">
        <f t="shared" si="219"/>
        <v>0</v>
      </c>
      <c r="GE152" s="400">
        <f t="shared" si="224"/>
        <v>0</v>
      </c>
      <c r="GF152" s="529"/>
      <c r="GG152" s="517"/>
      <c r="GH152" s="529">
        <v>42252.27847222222</v>
      </c>
      <c r="GI152" s="668" t="str">
        <v>[-11101] All data events are filtered in summary calculation</v>
      </c>
      <c r="GJ152" s="669">
        <v>42252.27847222222</v>
      </c>
      <c r="GK152" s="668" t="str">
        <v>[-11101] All data events are filtered in summary calculation</v>
      </c>
      <c r="GL152" s="669">
        <v>42252.27847222222</v>
      </c>
      <c r="GM152" s="668">
        <v>408.57469374338785</v>
      </c>
      <c r="GN152" s="400">
        <f t="shared" si="222"/>
        <v>0</v>
      </c>
      <c r="GO152" s="400">
        <f t="shared" si="223"/>
        <v>0</v>
      </c>
    </row>
    <row r="153" spans="131:197" ht="18.95" customHeight="1" x14ac:dyDescent="0.35">
      <c r="EA153" s="525">
        <v>41248</v>
      </c>
      <c r="EB153" s="523">
        <v>96</v>
      </c>
      <c r="EC153" s="599">
        <v>1107.4659999999999</v>
      </c>
      <c r="ED153" s="599">
        <v>11.440000000000001</v>
      </c>
      <c r="EE153" s="599">
        <v>4</v>
      </c>
      <c r="EF153" s="599">
        <v>672</v>
      </c>
      <c r="EG153" s="599">
        <v>362</v>
      </c>
      <c r="EH153" s="524">
        <v>0.97448470588235292</v>
      </c>
      <c r="EI153" s="599">
        <v>414.15600000000001</v>
      </c>
      <c r="EZ153" s="837"/>
      <c r="FA153" s="568">
        <v>42252.279166666667</v>
      </c>
      <c r="FB153" s="569">
        <v>37853.222944903377</v>
      </c>
      <c r="FC153" s="570">
        <v>42252.279166666667</v>
      </c>
      <c r="FD153" s="571" t="str">
        <v>[-11101] All data events are filtered in summary calculation</v>
      </c>
      <c r="FE153" s="570">
        <v>42252.278819444444</v>
      </c>
      <c r="FF153" s="571">
        <v>37760.875410676003</v>
      </c>
      <c r="FG153" s="570">
        <v>42252.278819444444</v>
      </c>
      <c r="FH153" s="571" t="str">
        <v>[-11101] All data events are filtered in summary calculation</v>
      </c>
      <c r="FJ153" s="396">
        <f>'pi tag'!BM61</f>
        <v>0</v>
      </c>
      <c r="FK153" s="396">
        <f>'pi tag'!AU61</f>
        <v>0</v>
      </c>
      <c r="FL153" s="396">
        <v>57</v>
      </c>
      <c r="FM153" s="570"/>
      <c r="FN153" s="572"/>
      <c r="FO153" s="586">
        <f t="shared" si="216"/>
        <v>0</v>
      </c>
      <c r="FQ153" s="586">
        <f t="shared" si="217"/>
        <v>0</v>
      </c>
      <c r="FT153" s="400">
        <v>57</v>
      </c>
      <c r="FU153" s="529">
        <v>42252.638888888891</v>
      </c>
      <c r="FV153" s="517">
        <v>140.10319794679876</v>
      </c>
      <c r="FW153" s="587">
        <f t="shared" si="218"/>
        <v>1</v>
      </c>
      <c r="GA153" s="517"/>
      <c r="GB153" s="517"/>
      <c r="GC153" s="588">
        <f t="shared" si="219"/>
        <v>0</v>
      </c>
      <c r="GE153" s="400">
        <f t="shared" si="224"/>
        <v>0</v>
      </c>
      <c r="GF153" s="529"/>
      <c r="GG153" s="517"/>
      <c r="GH153" s="529">
        <v>42252.278819444444</v>
      </c>
      <c r="GI153" s="668" t="str">
        <v>[-11101] All data events are filtered in summary calculation</v>
      </c>
      <c r="GJ153" s="669">
        <v>42252.278819444444</v>
      </c>
      <c r="GK153" s="668" t="str">
        <v>[-11101] All data events are filtered in summary calculation</v>
      </c>
      <c r="GL153" s="669">
        <v>42252.278819444444</v>
      </c>
      <c r="GM153" s="668">
        <v>401.20794686578836</v>
      </c>
      <c r="GN153" s="400">
        <f t="shared" si="222"/>
        <v>0</v>
      </c>
      <c r="GO153" s="400">
        <f t="shared" si="223"/>
        <v>0</v>
      </c>
    </row>
    <row r="154" spans="131:197" ht="18.95" customHeight="1" x14ac:dyDescent="0.35">
      <c r="EA154" s="525">
        <v>41249</v>
      </c>
      <c r="EB154" s="523">
        <v>97</v>
      </c>
      <c r="EC154" s="599">
        <v>513.33069999999998</v>
      </c>
      <c r="ED154" s="599">
        <v>4.2799999999999976</v>
      </c>
      <c r="EE154" s="599">
        <v>0</v>
      </c>
      <c r="EF154" s="599">
        <v>0</v>
      </c>
      <c r="EG154" s="599">
        <v>0</v>
      </c>
      <c r="EH154" s="524">
        <v>1.0288729411764705</v>
      </c>
      <c r="EI154" s="599">
        <v>437.27100000000002</v>
      </c>
      <c r="EZ154" s="837"/>
      <c r="FA154" s="568">
        <v>42252.279513888891</v>
      </c>
      <c r="FB154" s="569">
        <v>36457.257659561772</v>
      </c>
      <c r="FC154" s="570">
        <v>42252.279513888891</v>
      </c>
      <c r="FD154" s="571" t="str">
        <v>[-11101] All data events are filtered in summary calculation</v>
      </c>
      <c r="FE154" s="570">
        <v>42252.279166666667</v>
      </c>
      <c r="FF154" s="571">
        <v>37719.566346170504</v>
      </c>
      <c r="FG154" s="570">
        <v>42252.279166666667</v>
      </c>
      <c r="FH154" s="571" t="str">
        <v>[-11101] All data events are filtered in summary calculation</v>
      </c>
      <c r="FJ154" s="396">
        <f>'pi tag'!BM62</f>
        <v>0</v>
      </c>
      <c r="FK154" s="396">
        <f>'pi tag'!AU62</f>
        <v>0</v>
      </c>
      <c r="FL154" s="396">
        <v>58</v>
      </c>
      <c r="FM154" s="570"/>
      <c r="FN154" s="572"/>
      <c r="FO154" s="586">
        <f t="shared" si="216"/>
        <v>0</v>
      </c>
      <c r="FQ154" s="586">
        <f t="shared" si="217"/>
        <v>0</v>
      </c>
      <c r="FT154" s="400">
        <v>58</v>
      </c>
      <c r="FU154" s="529">
        <v>42252.645833333328</v>
      </c>
      <c r="FV154" s="517">
        <v>140.03562482765022</v>
      </c>
      <c r="FW154" s="587">
        <f t="shared" si="218"/>
        <v>1</v>
      </c>
      <c r="GA154" s="517"/>
      <c r="GB154" s="517"/>
      <c r="GC154" s="588">
        <f t="shared" si="219"/>
        <v>0</v>
      </c>
      <c r="GE154" s="400">
        <f t="shared" si="224"/>
        <v>0</v>
      </c>
      <c r="GF154" s="529"/>
      <c r="GG154" s="517"/>
      <c r="GH154" s="529">
        <v>42252.279166666667</v>
      </c>
      <c r="GI154" s="668" t="str">
        <v>[-11101] All data events are filtered in summary calculation</v>
      </c>
      <c r="GJ154" s="669">
        <v>42252.279166666667</v>
      </c>
      <c r="GK154" s="668" t="str">
        <v>[-11101] All data events are filtered in summary calculation</v>
      </c>
      <c r="GL154" s="669">
        <v>42252.279166666667</v>
      </c>
      <c r="GM154" s="668">
        <v>413.20121213941212</v>
      </c>
      <c r="GN154" s="400">
        <f t="shared" si="222"/>
        <v>0</v>
      </c>
      <c r="GO154" s="400">
        <f t="shared" si="223"/>
        <v>0</v>
      </c>
    </row>
    <row r="155" spans="131:197" ht="18.95" customHeight="1" x14ac:dyDescent="0.35">
      <c r="EA155" s="525">
        <v>41250</v>
      </c>
      <c r="EB155" s="523">
        <v>98</v>
      </c>
      <c r="EC155" s="599">
        <v>2230.83</v>
      </c>
      <c r="ED155" s="599">
        <v>20.62</v>
      </c>
      <c r="EE155" s="599">
        <v>4</v>
      </c>
      <c r="EF155" s="599">
        <v>609</v>
      </c>
      <c r="EG155" s="599">
        <v>390</v>
      </c>
      <c r="EH155" s="524">
        <v>0</v>
      </c>
      <c r="EI155" s="599">
        <v>0</v>
      </c>
      <c r="EZ155" s="837"/>
      <c r="FA155" s="568">
        <v>42252.279861111107</v>
      </c>
      <c r="FB155" s="569">
        <v>37807.205181865298</v>
      </c>
      <c r="FC155" s="570">
        <v>42252.279861111107</v>
      </c>
      <c r="FD155" s="571" t="str">
        <v>[-11101] All data events are filtered in summary calculation</v>
      </c>
      <c r="FE155" s="570">
        <v>42252.279513888891</v>
      </c>
      <c r="FF155" s="571">
        <v>37660.603732933603</v>
      </c>
      <c r="FG155" s="570">
        <v>42252.279513888891</v>
      </c>
      <c r="FH155" s="571" t="str">
        <v>[-11101] All data events are filtered in summary calculation</v>
      </c>
      <c r="FJ155" s="396">
        <f>'pi tag'!BM63</f>
        <v>0</v>
      </c>
      <c r="FK155" s="396">
        <f>'pi tag'!AU63</f>
        <v>0</v>
      </c>
      <c r="FL155" s="396">
        <v>59</v>
      </c>
      <c r="FM155" s="570"/>
      <c r="FN155" s="572"/>
      <c r="FO155" s="586">
        <f t="shared" si="216"/>
        <v>0</v>
      </c>
      <c r="FQ155" s="586">
        <f t="shared" si="217"/>
        <v>0</v>
      </c>
      <c r="FT155" s="400">
        <v>59</v>
      </c>
      <c r="FU155" s="529">
        <v>42252.652777777781</v>
      </c>
      <c r="FV155" s="517">
        <v>140.2238393169564</v>
      </c>
      <c r="FW155" s="587">
        <f t="shared" si="218"/>
        <v>1</v>
      </c>
      <c r="GA155" s="517"/>
      <c r="GB155" s="517"/>
      <c r="GC155" s="588">
        <f t="shared" si="219"/>
        <v>0</v>
      </c>
      <c r="GE155" s="400">
        <f t="shared" si="224"/>
        <v>0</v>
      </c>
      <c r="GF155" s="529"/>
      <c r="GG155" s="517"/>
      <c r="GH155" s="529">
        <v>42252.279513888891</v>
      </c>
      <c r="GI155" s="668" t="str">
        <v>[-11101] All data events are filtered in summary calculation</v>
      </c>
      <c r="GJ155" s="669">
        <v>42252.279513888891</v>
      </c>
      <c r="GK155" s="668" t="str">
        <v>[-11101] All data events are filtered in summary calculation</v>
      </c>
      <c r="GL155" s="669">
        <v>42252.279513888891</v>
      </c>
      <c r="GM155" s="668">
        <v>415.79864501953125</v>
      </c>
      <c r="GN155" s="400">
        <f t="shared" si="222"/>
        <v>0</v>
      </c>
      <c r="GO155" s="400">
        <f t="shared" si="223"/>
        <v>0</v>
      </c>
    </row>
    <row r="156" spans="131:197" ht="18.95" customHeight="1" x14ac:dyDescent="0.35">
      <c r="EA156" s="525">
        <v>41251</v>
      </c>
      <c r="EB156" s="523">
        <v>99</v>
      </c>
      <c r="EC156" s="599">
        <v>2380.4396000000002</v>
      </c>
      <c r="ED156" s="599">
        <v>21.1</v>
      </c>
      <c r="EE156" s="599">
        <v>3</v>
      </c>
      <c r="EF156" s="599">
        <v>498</v>
      </c>
      <c r="EG156" s="599">
        <v>434.5</v>
      </c>
      <c r="EH156" s="524">
        <v>2.0097482352941176</v>
      </c>
      <c r="EI156" s="599">
        <v>854.14300000000003</v>
      </c>
      <c r="EZ156" s="837"/>
      <c r="FA156" s="568">
        <v>42252.280208333337</v>
      </c>
      <c r="FB156" s="569">
        <v>39030.024954030909</v>
      </c>
      <c r="FC156" s="570">
        <v>42252.280208333337</v>
      </c>
      <c r="FD156" s="571" t="str">
        <v>[-11101] All data events are filtered in summary calculation</v>
      </c>
      <c r="FE156" s="570">
        <v>42252.279861111107</v>
      </c>
      <c r="FF156" s="571">
        <v>37622.507462155816</v>
      </c>
      <c r="FG156" s="570">
        <v>42252.279861111107</v>
      </c>
      <c r="FH156" s="571" t="str">
        <v>[-11101] All data events are filtered in summary calculation</v>
      </c>
      <c r="FJ156" s="396">
        <f>'pi tag'!BM64</f>
        <v>0</v>
      </c>
      <c r="FK156" s="396">
        <f>'pi tag'!AU64</f>
        <v>0</v>
      </c>
      <c r="FL156" s="396">
        <v>60</v>
      </c>
      <c r="FM156" s="570"/>
      <c r="FN156" s="572"/>
      <c r="FO156" s="586">
        <f t="shared" si="216"/>
        <v>0</v>
      </c>
      <c r="FQ156" s="586">
        <f t="shared" si="217"/>
        <v>0</v>
      </c>
      <c r="FT156" s="400">
        <v>60</v>
      </c>
      <c r="FU156" s="529">
        <v>42252.659722222219</v>
      </c>
      <c r="FV156" s="517">
        <v>139.78511030839329</v>
      </c>
      <c r="FW156" s="587">
        <f t="shared" si="218"/>
        <v>1</v>
      </c>
      <c r="GA156" s="517"/>
      <c r="GB156" s="517"/>
      <c r="GC156" s="588">
        <f t="shared" si="219"/>
        <v>0</v>
      </c>
      <c r="GE156" s="400">
        <f t="shared" si="224"/>
        <v>0</v>
      </c>
      <c r="GF156" s="529"/>
      <c r="GG156" s="517"/>
      <c r="GH156" s="529">
        <v>42252.279861111107</v>
      </c>
      <c r="GI156" s="668" t="str">
        <v>[-11101] All data events are filtered in summary calculation</v>
      </c>
      <c r="GJ156" s="669">
        <v>42252.279861111107</v>
      </c>
      <c r="GK156" s="668" t="str">
        <v>[-11101] All data events are filtered in summary calculation</v>
      </c>
      <c r="GL156" s="669">
        <v>42252.279861111107</v>
      </c>
      <c r="GM156" s="668">
        <v>427.14562264198128</v>
      </c>
      <c r="GN156" s="400">
        <f t="shared" si="222"/>
        <v>0</v>
      </c>
      <c r="GO156" s="400">
        <f t="shared" si="223"/>
        <v>0</v>
      </c>
    </row>
    <row r="157" spans="131:197" ht="18.95" customHeight="1" x14ac:dyDescent="0.35">
      <c r="EA157" s="525">
        <v>41252</v>
      </c>
      <c r="EB157" s="523">
        <v>100</v>
      </c>
      <c r="EC157" s="599">
        <v>2003.4290000000001</v>
      </c>
      <c r="ED157" s="599">
        <v>19.11</v>
      </c>
      <c r="EE157" s="599">
        <v>4</v>
      </c>
      <c r="EF157" s="599">
        <v>688</v>
      </c>
      <c r="EG157" s="599">
        <v>387.4</v>
      </c>
      <c r="EH157" s="524">
        <v>1.0447529411764704</v>
      </c>
      <c r="EI157" s="599">
        <v>444.02</v>
      </c>
      <c r="EZ157" s="837"/>
      <c r="FA157" s="568">
        <v>42252.280555555553</v>
      </c>
      <c r="FB157" s="569">
        <v>39288.923475734395</v>
      </c>
      <c r="FC157" s="570">
        <v>42252.280555555553</v>
      </c>
      <c r="FD157" s="571" t="str">
        <v>[-11101] All data events are filtered in summary calculation</v>
      </c>
      <c r="FE157" s="570">
        <v>42252.280208333337</v>
      </c>
      <c r="FF157" s="571">
        <v>37624.242937453586</v>
      </c>
      <c r="FG157" s="570">
        <v>42252.280208333337</v>
      </c>
      <c r="FH157" s="571" t="str">
        <v>[-11101] All data events are filtered in summary calculation</v>
      </c>
      <c r="FJ157" s="396">
        <f>'pi tag'!BM65</f>
        <v>0</v>
      </c>
      <c r="FK157" s="396">
        <f>'pi tag'!AU65</f>
        <v>0</v>
      </c>
      <c r="FL157" s="396">
        <v>61</v>
      </c>
      <c r="FM157" s="570"/>
      <c r="FN157" s="572"/>
      <c r="FO157" s="586">
        <f t="shared" si="216"/>
        <v>0</v>
      </c>
      <c r="FQ157" s="586">
        <f t="shared" si="217"/>
        <v>0</v>
      </c>
      <c r="FT157" s="400">
        <v>61</v>
      </c>
      <c r="FU157" s="529">
        <v>42252.666666666672</v>
      </c>
      <c r="FV157" s="517">
        <v>140.03739026090054</v>
      </c>
      <c r="FW157" s="587">
        <f t="shared" si="218"/>
        <v>1</v>
      </c>
      <c r="GA157" s="517"/>
      <c r="GB157" s="517"/>
      <c r="GC157" s="588">
        <f t="shared" si="219"/>
        <v>0</v>
      </c>
      <c r="GE157" s="400">
        <f t="shared" si="224"/>
        <v>0</v>
      </c>
      <c r="GF157" s="529"/>
      <c r="GG157" s="517"/>
      <c r="GH157" s="529">
        <v>42252.280208333337</v>
      </c>
      <c r="GI157" s="668" t="str">
        <v>[-11101] All data events are filtered in summary calculation</v>
      </c>
      <c r="GJ157" s="669">
        <v>42252.280208333337</v>
      </c>
      <c r="GK157" s="668" t="str">
        <v>[-11101] All data events are filtered in summary calculation</v>
      </c>
      <c r="GL157" s="669">
        <v>42252.280208333337</v>
      </c>
      <c r="GM157" s="668">
        <v>431.25003051757812</v>
      </c>
      <c r="GN157" s="400">
        <f t="shared" si="222"/>
        <v>0</v>
      </c>
      <c r="GO157" s="400">
        <f t="shared" si="223"/>
        <v>0</v>
      </c>
    </row>
    <row r="158" spans="131:197" ht="18.95" customHeight="1" x14ac:dyDescent="0.35">
      <c r="EA158" s="525">
        <v>41253</v>
      </c>
      <c r="EB158" s="523">
        <v>101</v>
      </c>
      <c r="EC158" s="599">
        <v>1900.0630000000001</v>
      </c>
      <c r="ED158" s="599">
        <v>17.899999999999999</v>
      </c>
      <c r="EE158" s="599">
        <v>3</v>
      </c>
      <c r="EF158" s="599">
        <v>483</v>
      </c>
      <c r="EG158" s="599">
        <v>319.5</v>
      </c>
      <c r="EH158" s="524">
        <v>0.88453411764705892</v>
      </c>
      <c r="EI158" s="599">
        <v>375.92700000000002</v>
      </c>
      <c r="EZ158" s="837"/>
      <c r="FA158" s="568">
        <v>42252.280902777777</v>
      </c>
      <c r="FB158" s="569">
        <v>38853.828475932278</v>
      </c>
      <c r="FC158" s="570">
        <v>42252.280902777777</v>
      </c>
      <c r="FD158" s="571" t="str">
        <v>[-11101] All data events are filtered in summary calculation</v>
      </c>
      <c r="FE158" s="570">
        <v>42252.280555555553</v>
      </c>
      <c r="FF158" s="571">
        <v>37599.602866174777</v>
      </c>
      <c r="FG158" s="570">
        <v>42252.280555555553</v>
      </c>
      <c r="FH158" s="571" t="str">
        <v>[-11101] All data events are filtered in summary calculation</v>
      </c>
      <c r="FJ158" s="396">
        <f>'pi tag'!BM66</f>
        <v>0</v>
      </c>
      <c r="FK158" s="396">
        <f>'pi tag'!AU66</f>
        <v>0</v>
      </c>
      <c r="FL158" s="396">
        <v>62</v>
      </c>
      <c r="FM158" s="570"/>
      <c r="FN158" s="572"/>
      <c r="FO158" s="586">
        <f t="shared" si="216"/>
        <v>0</v>
      </c>
      <c r="FQ158" s="586">
        <f t="shared" si="217"/>
        <v>0</v>
      </c>
      <c r="FT158" s="400">
        <v>62</v>
      </c>
      <c r="FU158" s="529">
        <v>42252.673611111109</v>
      </c>
      <c r="FV158" s="517">
        <v>139.56383642476285</v>
      </c>
      <c r="FW158" s="587">
        <f t="shared" si="218"/>
        <v>1</v>
      </c>
      <c r="GA158" s="517"/>
      <c r="GB158" s="517"/>
      <c r="GC158" s="588">
        <f t="shared" si="219"/>
        <v>0</v>
      </c>
      <c r="GE158" s="400">
        <f t="shared" si="224"/>
        <v>0</v>
      </c>
      <c r="GF158" s="529"/>
      <c r="GG158" s="517"/>
      <c r="GH158" s="529">
        <v>42252.280555555553</v>
      </c>
      <c r="GI158" s="668" t="str">
        <v>[-11101] All data events are filtered in summary calculation</v>
      </c>
      <c r="GJ158" s="669">
        <v>42252.280555555553</v>
      </c>
      <c r="GK158" s="668" t="str">
        <v>[-11101] All data events are filtered in summary calculation</v>
      </c>
      <c r="GL158" s="669">
        <v>42252.280555555553</v>
      </c>
      <c r="GM158" s="668">
        <v>431.25003051757812</v>
      </c>
      <c r="GN158" s="400">
        <f t="shared" si="222"/>
        <v>0</v>
      </c>
      <c r="GO158" s="400">
        <f t="shared" si="223"/>
        <v>0</v>
      </c>
    </row>
    <row r="159" spans="131:197" ht="18.95" customHeight="1" x14ac:dyDescent="0.35">
      <c r="EA159" s="525">
        <v>41254</v>
      </c>
      <c r="EB159" s="523">
        <v>102</v>
      </c>
      <c r="EC159" s="599">
        <v>1612.993062705131</v>
      </c>
      <c r="ED159" s="599">
        <v>14</v>
      </c>
      <c r="EE159" s="599">
        <v>2</v>
      </c>
      <c r="EF159" s="599">
        <v>620</v>
      </c>
      <c r="EG159" s="599">
        <v>113.2</v>
      </c>
      <c r="EH159" s="524">
        <v>1.0160470588235293</v>
      </c>
      <c r="EI159" s="599">
        <v>431.82</v>
      </c>
      <c r="EZ159" s="837"/>
      <c r="FA159" s="568">
        <v>42252.28125</v>
      </c>
      <c r="FB159" s="569">
        <v>38167.841919426122</v>
      </c>
      <c r="FC159" s="570">
        <v>42252.28125</v>
      </c>
      <c r="FD159" s="571" t="str">
        <v>[-11101] All data events are filtered in summary calculation</v>
      </c>
      <c r="FE159" s="570">
        <v>42252.280902777777</v>
      </c>
      <c r="FF159" s="571">
        <v>37616.137156325582</v>
      </c>
      <c r="FG159" s="570">
        <v>42252.280902777777</v>
      </c>
      <c r="FH159" s="571" t="str">
        <v>[-11101] All data events are filtered in summary calculation</v>
      </c>
      <c r="FJ159" s="396">
        <f>'pi tag'!BM67</f>
        <v>0</v>
      </c>
      <c r="FK159" s="396">
        <f>'pi tag'!AU67</f>
        <v>0</v>
      </c>
      <c r="FL159" s="396">
        <v>63</v>
      </c>
      <c r="FM159" s="570"/>
      <c r="FN159" s="572"/>
      <c r="FO159" s="586">
        <f t="shared" si="216"/>
        <v>0</v>
      </c>
      <c r="FQ159" s="586">
        <f t="shared" si="217"/>
        <v>0</v>
      </c>
      <c r="FT159" s="400">
        <v>63</v>
      </c>
      <c r="FU159" s="529">
        <v>42252.680555555555</v>
      </c>
      <c r="FV159" s="517">
        <v>117.0311480329112</v>
      </c>
      <c r="FW159" s="587">
        <f t="shared" si="218"/>
        <v>1</v>
      </c>
      <c r="GA159" s="517"/>
      <c r="GB159" s="517"/>
      <c r="GC159" s="588">
        <f t="shared" si="219"/>
        <v>0</v>
      </c>
      <c r="GE159" s="400">
        <f t="shared" si="224"/>
        <v>0</v>
      </c>
      <c r="GF159" s="529"/>
      <c r="GG159" s="517"/>
      <c r="GH159" s="529">
        <v>42252.280902777777</v>
      </c>
      <c r="GI159" s="668" t="str">
        <v>[-11101] All data events are filtered in summary calculation</v>
      </c>
      <c r="GJ159" s="669">
        <v>42252.280902777777</v>
      </c>
      <c r="GK159" s="668" t="str">
        <v>[-11101] All data events are filtered in summary calculation</v>
      </c>
      <c r="GL159" s="669">
        <v>42252.280902777777</v>
      </c>
      <c r="GM159" s="668">
        <v>431.25003051757812</v>
      </c>
      <c r="GN159" s="400">
        <f t="shared" si="222"/>
        <v>0</v>
      </c>
      <c r="GO159" s="400">
        <f t="shared" si="223"/>
        <v>0</v>
      </c>
    </row>
    <row r="160" spans="131:197" ht="18.95" customHeight="1" x14ac:dyDescent="0.35">
      <c r="EA160" s="525">
        <v>41255</v>
      </c>
      <c r="EB160" s="523">
        <v>103</v>
      </c>
      <c r="EC160" s="599">
        <v>2496.36</v>
      </c>
      <c r="ED160" s="599">
        <v>22.57</v>
      </c>
      <c r="EE160" s="599">
        <v>5</v>
      </c>
      <c r="EF160" s="599">
        <v>807</v>
      </c>
      <c r="EG160" s="599">
        <v>418</v>
      </c>
      <c r="EH160" s="524">
        <v>1.1011458823529412</v>
      </c>
      <c r="EI160" s="599">
        <v>467.98700000000002</v>
      </c>
      <c r="EZ160" s="837"/>
      <c r="FA160" s="568">
        <v>42252.281597222223</v>
      </c>
      <c r="FB160" s="569">
        <v>37566.278988461869</v>
      </c>
      <c r="FC160" s="570">
        <v>42252.281597222223</v>
      </c>
      <c r="FD160" s="571" t="str">
        <v>[-11101] All data events are filtered in summary calculation</v>
      </c>
      <c r="FE160" s="570">
        <v>42252.28125</v>
      </c>
      <c r="FF160" s="571">
        <v>37553.439069396256</v>
      </c>
      <c r="FG160" s="570">
        <v>42252.28125</v>
      </c>
      <c r="FH160" s="571" t="str">
        <v>[-11101] All data events are filtered in summary calculation</v>
      </c>
      <c r="FJ160" s="396">
        <f>'pi tag'!BM68</f>
        <v>0</v>
      </c>
      <c r="FK160" s="396">
        <f>'pi tag'!AU68</f>
        <v>0</v>
      </c>
      <c r="FL160" s="396">
        <v>64</v>
      </c>
      <c r="FM160" s="570"/>
      <c r="FN160" s="572"/>
      <c r="FO160" s="586">
        <f t="shared" si="216"/>
        <v>0</v>
      </c>
      <c r="FQ160" s="586">
        <f t="shared" si="217"/>
        <v>0</v>
      </c>
      <c r="FT160" s="400">
        <v>64</v>
      </c>
      <c r="FU160" s="529">
        <v>42252.6875</v>
      </c>
      <c r="FV160" s="517">
        <v>99.782556443956764</v>
      </c>
      <c r="FW160" s="587">
        <f t="shared" si="218"/>
        <v>1</v>
      </c>
      <c r="GA160" s="517"/>
      <c r="GB160" s="517"/>
      <c r="GC160" s="588">
        <f t="shared" si="219"/>
        <v>0</v>
      </c>
      <c r="GE160" s="400">
        <f t="shared" si="224"/>
        <v>0</v>
      </c>
      <c r="GF160" s="529"/>
      <c r="GG160" s="517"/>
      <c r="GH160" s="529">
        <v>42252.28125</v>
      </c>
      <c r="GI160" s="668" t="str">
        <v>[-11101] All data events are filtered in summary calculation</v>
      </c>
      <c r="GJ160" s="669">
        <v>42252.28125</v>
      </c>
      <c r="GK160" s="668" t="str">
        <v>[-11101] All data events are filtered in summary calculation</v>
      </c>
      <c r="GL160" s="669">
        <v>42252.28125</v>
      </c>
      <c r="GM160" s="668">
        <v>431.25003051757812</v>
      </c>
      <c r="GN160" s="400">
        <f t="shared" si="222"/>
        <v>0</v>
      </c>
      <c r="GO160" s="400">
        <f t="shared" si="223"/>
        <v>0</v>
      </c>
    </row>
    <row r="161" spans="131:197" ht="18.95" customHeight="1" x14ac:dyDescent="0.35">
      <c r="EA161" s="525">
        <v>41256</v>
      </c>
      <c r="EB161" s="523">
        <v>104</v>
      </c>
      <c r="EC161" s="599">
        <v>2592.4319999999998</v>
      </c>
      <c r="ED161" s="599">
        <v>23.09</v>
      </c>
      <c r="EE161" s="599">
        <v>4</v>
      </c>
      <c r="EF161" s="599">
        <v>658</v>
      </c>
      <c r="EG161" s="599">
        <v>427</v>
      </c>
      <c r="EH161" s="524">
        <v>1.9821129411764706</v>
      </c>
      <c r="EI161" s="599">
        <v>842.39800000000002</v>
      </c>
      <c r="EZ161" s="837"/>
      <c r="FA161" s="568">
        <v>42252.281944444447</v>
      </c>
      <c r="FB161" s="569">
        <v>35438.899414864958</v>
      </c>
      <c r="FC161" s="570">
        <v>42252.281944444447</v>
      </c>
      <c r="FD161" s="571" t="str">
        <v>[-11101] All data events are filtered in summary calculation</v>
      </c>
      <c r="FE161" s="570">
        <v>42252.281597222223</v>
      </c>
      <c r="FF161" s="571">
        <v>37615.841836382948</v>
      </c>
      <c r="FG161" s="570">
        <v>42252.281597222223</v>
      </c>
      <c r="FH161" s="571" t="str">
        <v>[-11101] All data events are filtered in summary calculation</v>
      </c>
      <c r="FJ161" s="396">
        <f>'pi tag'!BM69</f>
        <v>0</v>
      </c>
      <c r="FK161" s="396">
        <f>'pi tag'!AU69</f>
        <v>0</v>
      </c>
      <c r="FL161" s="396">
        <v>65</v>
      </c>
      <c r="FM161" s="570"/>
      <c r="FN161" s="572"/>
      <c r="FO161" s="586">
        <f t="shared" si="216"/>
        <v>0</v>
      </c>
      <c r="FQ161" s="586">
        <f t="shared" si="217"/>
        <v>0</v>
      </c>
      <c r="FT161" s="400">
        <v>65</v>
      </c>
      <c r="FU161" s="529">
        <v>42252.694444444445</v>
      </c>
      <c r="FV161" s="517">
        <v>100.26339284509537</v>
      </c>
      <c r="FW161" s="587">
        <f t="shared" si="218"/>
        <v>1</v>
      </c>
      <c r="GA161" s="517"/>
      <c r="GB161" s="517"/>
      <c r="GC161" s="588">
        <f t="shared" si="219"/>
        <v>0</v>
      </c>
      <c r="GE161" s="400">
        <f t="shared" si="224"/>
        <v>0</v>
      </c>
      <c r="GF161" s="529"/>
      <c r="GG161" s="517"/>
      <c r="GH161" s="529">
        <v>42252.281597222223</v>
      </c>
      <c r="GI161" s="668" t="str">
        <v>[-11101] All data events are filtered in summary calculation</v>
      </c>
      <c r="GJ161" s="669">
        <v>42252.281597222223</v>
      </c>
      <c r="GK161" s="668" t="str">
        <v>[-11101] All data events are filtered in summary calculation</v>
      </c>
      <c r="GL161" s="669">
        <v>42252.281597222223</v>
      </c>
      <c r="GM161" s="668">
        <v>422.28987283888273</v>
      </c>
      <c r="GN161" s="400">
        <f t="shared" si="222"/>
        <v>0</v>
      </c>
      <c r="GO161" s="400">
        <f t="shared" si="223"/>
        <v>0</v>
      </c>
    </row>
    <row r="162" spans="131:197" ht="18.95" customHeight="1" x14ac:dyDescent="0.35">
      <c r="EA162" s="525">
        <v>41257</v>
      </c>
      <c r="EB162" s="523">
        <v>105</v>
      </c>
      <c r="EC162" s="599">
        <v>2585.2159999999999</v>
      </c>
      <c r="ED162" s="599">
        <v>23.68</v>
      </c>
      <c r="EE162" s="599">
        <v>5</v>
      </c>
      <c r="EF162" s="599">
        <v>861</v>
      </c>
      <c r="EG162" s="599">
        <v>462</v>
      </c>
      <c r="EH162" s="524">
        <v>1.0218682352941175</v>
      </c>
      <c r="EI162" s="599">
        <v>434.29399999999998</v>
      </c>
      <c r="EZ162" s="837"/>
      <c r="FA162" s="568">
        <v>42252.282291666663</v>
      </c>
      <c r="FB162" s="569">
        <v>38525.064954286812</v>
      </c>
      <c r="FC162" s="570">
        <v>42252.282291666663</v>
      </c>
      <c r="FD162" s="571" t="str">
        <v>[-11101] All data events are filtered in summary calculation</v>
      </c>
      <c r="FE162" s="570">
        <v>42252.281944444447</v>
      </c>
      <c r="FF162" s="571">
        <v>37536.596768216295</v>
      </c>
      <c r="FG162" s="570">
        <v>42252.281944444447</v>
      </c>
      <c r="FH162" s="571" t="str">
        <v>[-11101] All data events are filtered in summary calculation</v>
      </c>
      <c r="FJ162" s="396">
        <f>'pi tag'!BM70</f>
        <v>0</v>
      </c>
      <c r="FK162" s="396">
        <f>'pi tag'!AU70</f>
        <v>0</v>
      </c>
      <c r="FL162" s="396">
        <v>66</v>
      </c>
      <c r="FM162" s="570"/>
      <c r="FN162" s="572"/>
      <c r="FO162" s="586">
        <f t="shared" ref="FO162:FO225" si="225">IF(ISTEXT($FN162),"-",$FN162)</f>
        <v>0</v>
      </c>
      <c r="FQ162" s="586">
        <f t="shared" ref="FQ162:FQ225" si="226">$FO162</f>
        <v>0</v>
      </c>
      <c r="FT162" s="400">
        <v>66</v>
      </c>
      <c r="FU162" s="529">
        <v>42252.701388888891</v>
      </c>
      <c r="FV162" s="517">
        <v>99.399092281536824</v>
      </c>
      <c r="FW162" s="587">
        <f t="shared" ref="FW162:FW225" si="227">IF(ISTEXT(FV162),"t",IF(FV162&lt;20,0,1))</f>
        <v>1</v>
      </c>
      <c r="GA162" s="517"/>
      <c r="GB162" s="517"/>
      <c r="GC162" s="588">
        <f t="shared" ref="GC162:GC192" si="228">IF(ISTEXT($GA162),"-",$GA162)</f>
        <v>0</v>
      </c>
      <c r="GE162" s="400">
        <f t="shared" si="224"/>
        <v>0</v>
      </c>
      <c r="GF162" s="529"/>
      <c r="GG162" s="517"/>
      <c r="GH162" s="529">
        <v>42252.281944444447</v>
      </c>
      <c r="GI162" s="668" t="str">
        <v>[-11101] All data events are filtered in summary calculation</v>
      </c>
      <c r="GJ162" s="669">
        <v>42252.281944444447</v>
      </c>
      <c r="GK162" s="668" t="str">
        <v>[-11101] All data events are filtered in summary calculation</v>
      </c>
      <c r="GL162" s="669">
        <v>42252.281944444447</v>
      </c>
      <c r="GM162" s="668">
        <v>414.40972900390625</v>
      </c>
      <c r="GN162" s="400">
        <f t="shared" si="222"/>
        <v>0</v>
      </c>
      <c r="GO162" s="400">
        <f t="shared" si="223"/>
        <v>0</v>
      </c>
    </row>
    <row r="163" spans="131:197" ht="18.95" customHeight="1" x14ac:dyDescent="0.35">
      <c r="EA163" s="525">
        <v>41258</v>
      </c>
      <c r="EB163" s="523">
        <v>106</v>
      </c>
      <c r="EC163" s="599">
        <v>2503.6546803004185</v>
      </c>
      <c r="ED163" s="599">
        <v>23.19</v>
      </c>
      <c r="EE163" s="599">
        <v>5</v>
      </c>
      <c r="EF163" s="599">
        <v>766</v>
      </c>
      <c r="EG163" s="599">
        <v>437</v>
      </c>
      <c r="EH163" s="524">
        <v>2.0274658823529412</v>
      </c>
      <c r="EI163" s="599">
        <v>861.673</v>
      </c>
      <c r="EZ163" s="837"/>
      <c r="FA163" s="568">
        <v>42252.282638888893</v>
      </c>
      <c r="FB163" s="569">
        <v>39351.13980738719</v>
      </c>
      <c r="FC163" s="570">
        <v>42252.282638888893</v>
      </c>
      <c r="FD163" s="571" t="str">
        <v>[-11101] All data events are filtered in summary calculation</v>
      </c>
      <c r="FE163" s="570">
        <v>42252.282291666663</v>
      </c>
      <c r="FF163" s="571">
        <v>37349.213905298711</v>
      </c>
      <c r="FG163" s="570">
        <v>42252.282291666663</v>
      </c>
      <c r="FH163" s="571" t="str">
        <v>[-11101] All data events are filtered in summary calculation</v>
      </c>
      <c r="FJ163" s="396">
        <f>'pi tag'!BM71</f>
        <v>0</v>
      </c>
      <c r="FK163" s="396">
        <f>'pi tag'!AU71</f>
        <v>0</v>
      </c>
      <c r="FL163" s="396">
        <v>67</v>
      </c>
      <c r="FM163" s="570"/>
      <c r="FN163" s="572"/>
      <c r="FO163" s="586">
        <f t="shared" si="225"/>
        <v>0</v>
      </c>
      <c r="FQ163" s="586">
        <f t="shared" si="226"/>
        <v>0</v>
      </c>
      <c r="FT163" s="400">
        <v>67</v>
      </c>
      <c r="FU163" s="529">
        <v>42252.708333333328</v>
      </c>
      <c r="FV163" s="517">
        <v>100.15284021492272</v>
      </c>
      <c r="FW163" s="587">
        <f t="shared" si="227"/>
        <v>1</v>
      </c>
      <c r="GA163" s="517"/>
      <c r="GB163" s="517"/>
      <c r="GC163" s="588">
        <f t="shared" si="228"/>
        <v>0</v>
      </c>
      <c r="GE163" s="400">
        <f t="shared" si="224"/>
        <v>0</v>
      </c>
      <c r="GF163" s="529"/>
      <c r="GG163" s="517"/>
      <c r="GH163" s="529">
        <v>42252.282291666663</v>
      </c>
      <c r="GI163" s="668" t="str">
        <v>[-11101] All data events are filtered in summary calculation</v>
      </c>
      <c r="GJ163" s="669">
        <v>42252.282291666663</v>
      </c>
      <c r="GK163" s="668" t="str">
        <v>[-11101] All data events are filtered in summary calculation</v>
      </c>
      <c r="GL163" s="669">
        <v>42252.282291666663</v>
      </c>
      <c r="GM163" s="668">
        <v>408.38921597433898</v>
      </c>
      <c r="GN163" s="400">
        <f t="shared" si="222"/>
        <v>0</v>
      </c>
      <c r="GO163" s="400">
        <f t="shared" si="223"/>
        <v>0</v>
      </c>
    </row>
    <row r="164" spans="131:197" ht="18.95" customHeight="1" x14ac:dyDescent="0.35">
      <c r="EA164" s="525">
        <v>41259</v>
      </c>
      <c r="EB164" s="523">
        <v>107</v>
      </c>
      <c r="EC164" s="599">
        <v>2605.8807784547903</v>
      </c>
      <c r="ED164" s="599">
        <v>24</v>
      </c>
      <c r="EE164" s="599">
        <v>5</v>
      </c>
      <c r="EF164" s="599">
        <v>761</v>
      </c>
      <c r="EG164" s="599">
        <v>418</v>
      </c>
      <c r="EH164" s="524">
        <v>1.0319458823529413</v>
      </c>
      <c r="EI164" s="599">
        <v>438.577</v>
      </c>
      <c r="EZ164" s="837"/>
      <c r="FA164" s="568">
        <v>42252.282986111109</v>
      </c>
      <c r="FB164" s="569">
        <v>38954.365282962717</v>
      </c>
      <c r="FC164" s="570">
        <v>42252.282986111109</v>
      </c>
      <c r="FD164" s="571" t="str">
        <v>[-11101] All data events are filtered in summary calculation</v>
      </c>
      <c r="FE164" s="570">
        <v>42252.282638888893</v>
      </c>
      <c r="FF164" s="571">
        <v>37110.538588825861</v>
      </c>
      <c r="FG164" s="570">
        <v>42252.282638888893</v>
      </c>
      <c r="FH164" s="571" t="str">
        <v>[-11101] All data events are filtered in summary calculation</v>
      </c>
      <c r="FJ164" s="396">
        <f>'pi tag'!BM72</f>
        <v>0</v>
      </c>
      <c r="FK164" s="396">
        <f>'pi tag'!AU72</f>
        <v>0</v>
      </c>
      <c r="FL164" s="396">
        <v>68</v>
      </c>
      <c r="FM164" s="570"/>
      <c r="FN164" s="572"/>
      <c r="FO164" s="586">
        <f t="shared" si="225"/>
        <v>0</v>
      </c>
      <c r="FQ164" s="586">
        <f t="shared" si="226"/>
        <v>0</v>
      </c>
      <c r="FT164" s="400">
        <v>68</v>
      </c>
      <c r="FU164" s="529">
        <v>42252.715277777781</v>
      </c>
      <c r="FV164" s="517">
        <v>99.87620890400683</v>
      </c>
      <c r="FW164" s="587">
        <f t="shared" si="227"/>
        <v>1</v>
      </c>
      <c r="GA164" s="517"/>
      <c r="GB164" s="517"/>
      <c r="GC164" s="588">
        <f t="shared" si="228"/>
        <v>0</v>
      </c>
      <c r="GE164" s="400">
        <f t="shared" si="224"/>
        <v>0</v>
      </c>
      <c r="GF164" s="529"/>
      <c r="GG164" s="517"/>
      <c r="GH164" s="529">
        <v>42252.282638888893</v>
      </c>
      <c r="GI164" s="668" t="str">
        <v>[-11101] All data events are filtered in summary calculation</v>
      </c>
      <c r="GJ164" s="669">
        <v>42252.282638888893</v>
      </c>
      <c r="GK164" s="668" t="str">
        <v>[-11101] All data events are filtered in summary calculation</v>
      </c>
      <c r="GL164" s="669">
        <v>42252.282638888893</v>
      </c>
      <c r="GM164" s="668">
        <v>410.20295647634191</v>
      </c>
      <c r="GN164" s="400">
        <f t="shared" si="222"/>
        <v>0</v>
      </c>
      <c r="GO164" s="400">
        <f t="shared" si="223"/>
        <v>0</v>
      </c>
    </row>
    <row r="165" spans="131:197" ht="18.95" customHeight="1" x14ac:dyDescent="0.35">
      <c r="EA165" s="525">
        <v>41260</v>
      </c>
      <c r="EB165" s="523">
        <v>108</v>
      </c>
      <c r="EC165" s="599">
        <v>2438.3118370695711</v>
      </c>
      <c r="ED165" s="599">
        <v>21.67</v>
      </c>
      <c r="EE165" s="599">
        <v>4</v>
      </c>
      <c r="EF165" s="599">
        <v>673</v>
      </c>
      <c r="EG165" s="599">
        <v>368</v>
      </c>
      <c r="EH165" s="524">
        <v>1.9356447058823529</v>
      </c>
      <c r="EI165" s="599">
        <v>822.649</v>
      </c>
      <c r="EZ165" s="837"/>
      <c r="FA165" s="568">
        <v>42252.283333333333</v>
      </c>
      <c r="FB165" s="569">
        <v>38494.904720820981</v>
      </c>
      <c r="FC165" s="570">
        <v>42252.283333333333</v>
      </c>
      <c r="FD165" s="571" t="str">
        <v>[-11101] All data events are filtered in summary calculation</v>
      </c>
      <c r="FE165" s="570">
        <v>42252.282986111109</v>
      </c>
      <c r="FF165" s="571">
        <v>36898.749456675847</v>
      </c>
      <c r="FG165" s="570">
        <v>42252.282986111109</v>
      </c>
      <c r="FH165" s="571" t="str">
        <v>[-11101] All data events are filtered in summary calculation</v>
      </c>
      <c r="FJ165" s="396">
        <f>'pi tag'!BM73</f>
        <v>0</v>
      </c>
      <c r="FK165" s="396">
        <f>'pi tag'!AU73</f>
        <v>0</v>
      </c>
      <c r="FL165" s="396">
        <v>69</v>
      </c>
      <c r="FM165" s="570"/>
      <c r="FN165" s="572"/>
      <c r="FO165" s="586">
        <f t="shared" si="225"/>
        <v>0</v>
      </c>
      <c r="FQ165" s="586">
        <f t="shared" si="226"/>
        <v>0</v>
      </c>
      <c r="FT165" s="400">
        <v>69</v>
      </c>
      <c r="FU165" s="529">
        <v>42252.722222222219</v>
      </c>
      <c r="FV165" s="517">
        <v>99.454719068485815</v>
      </c>
      <c r="FW165" s="587">
        <f t="shared" si="227"/>
        <v>1</v>
      </c>
      <c r="GA165" s="517"/>
      <c r="GB165" s="517"/>
      <c r="GC165" s="588">
        <f t="shared" si="228"/>
        <v>0</v>
      </c>
      <c r="GE165" s="400">
        <f t="shared" si="224"/>
        <v>0</v>
      </c>
      <c r="GF165" s="529"/>
      <c r="GG165" s="517"/>
      <c r="GH165" s="529">
        <v>42252.282986111109</v>
      </c>
      <c r="GI165" s="668" t="str">
        <v>[-11101] All data events are filtered in summary calculation</v>
      </c>
      <c r="GJ165" s="669">
        <v>42252.282986111109</v>
      </c>
      <c r="GK165" s="668" t="str">
        <v>[-11101] All data events are filtered in summary calculation</v>
      </c>
      <c r="GL165" s="669">
        <v>42252.282986111109</v>
      </c>
      <c r="GM165" s="668">
        <v>417.53472900390625</v>
      </c>
      <c r="GN165" s="400">
        <f t="shared" si="222"/>
        <v>0</v>
      </c>
      <c r="GO165" s="400">
        <f t="shared" si="223"/>
        <v>0</v>
      </c>
    </row>
    <row r="166" spans="131:197" ht="18.95" customHeight="1" x14ac:dyDescent="0.35">
      <c r="EA166" s="525">
        <v>41261</v>
      </c>
      <c r="EB166" s="523">
        <v>109</v>
      </c>
      <c r="EC166" s="599">
        <v>2600.192979288227</v>
      </c>
      <c r="ED166" s="599">
        <v>23.63</v>
      </c>
      <c r="EE166" s="599">
        <v>4</v>
      </c>
      <c r="EF166" s="599">
        <v>664</v>
      </c>
      <c r="EG166" s="599">
        <v>434</v>
      </c>
      <c r="EH166" s="524">
        <v>1.9617223529411765</v>
      </c>
      <c r="EI166" s="599">
        <v>833.73199999999997</v>
      </c>
      <c r="EZ166" s="837"/>
      <c r="FA166" s="568">
        <v>42252.283680555556</v>
      </c>
      <c r="FB166" s="569">
        <v>38732.299210071564</v>
      </c>
      <c r="FC166" s="570">
        <v>42252.283680555556</v>
      </c>
      <c r="FD166" s="571" t="str">
        <v>[-11101] All data events are filtered in summary calculation</v>
      </c>
      <c r="FE166" s="570">
        <v>42252.283333333333</v>
      </c>
      <c r="FF166" s="571">
        <v>36625.069849703708</v>
      </c>
      <c r="FG166" s="570">
        <v>42252.283333333333</v>
      </c>
      <c r="FH166" s="571" t="str">
        <v>[-11101] All data events are filtered in summary calculation</v>
      </c>
      <c r="FJ166" s="396">
        <f>'pi tag'!BM74</f>
        <v>0</v>
      </c>
      <c r="FK166" s="396">
        <f>'pi tag'!AU74</f>
        <v>0</v>
      </c>
      <c r="FL166" s="396">
        <v>70</v>
      </c>
      <c r="FM166" s="570"/>
      <c r="FN166" s="572"/>
      <c r="FO166" s="586">
        <f t="shared" si="225"/>
        <v>0</v>
      </c>
      <c r="FQ166" s="586">
        <f t="shared" si="226"/>
        <v>0</v>
      </c>
      <c r="FT166" s="400">
        <v>70</v>
      </c>
      <c r="FU166" s="529">
        <v>42252.729166666672</v>
      </c>
      <c r="FV166" s="517">
        <v>100.21869226373519</v>
      </c>
      <c r="FW166" s="587">
        <f t="shared" si="227"/>
        <v>1</v>
      </c>
      <c r="GA166" s="517"/>
      <c r="GB166" s="517"/>
      <c r="GC166" s="588">
        <f t="shared" si="228"/>
        <v>0</v>
      </c>
      <c r="GE166" s="400">
        <f t="shared" si="224"/>
        <v>0</v>
      </c>
      <c r="GF166" s="529"/>
      <c r="GG166" s="517"/>
      <c r="GH166" s="529">
        <v>42252.283333333333</v>
      </c>
      <c r="GI166" s="668" t="str">
        <v>[-11101] All data events are filtered in summary calculation</v>
      </c>
      <c r="GJ166" s="669">
        <v>42252.283333333333</v>
      </c>
      <c r="GK166" s="668" t="str">
        <v>[-11101] All data events are filtered in summary calculation</v>
      </c>
      <c r="GL166" s="669">
        <v>42252.283333333333</v>
      </c>
      <c r="GM166" s="668">
        <v>417.53472900390625</v>
      </c>
      <c r="GN166" s="400">
        <f t="shared" si="222"/>
        <v>0</v>
      </c>
      <c r="GO166" s="400">
        <f t="shared" si="223"/>
        <v>0</v>
      </c>
    </row>
    <row r="167" spans="131:197" ht="18.95" customHeight="1" x14ac:dyDescent="0.35">
      <c r="EA167" s="525">
        <v>41262</v>
      </c>
      <c r="EB167" s="523">
        <v>110</v>
      </c>
      <c r="EC167" s="599">
        <v>2302.0164591732637</v>
      </c>
      <c r="ED167" s="599">
        <v>20.92</v>
      </c>
      <c r="EE167" s="599">
        <v>5</v>
      </c>
      <c r="EF167" s="599">
        <v>744</v>
      </c>
      <c r="EG167" s="599">
        <v>380</v>
      </c>
      <c r="EH167" s="524">
        <v>0.99166588235294129</v>
      </c>
      <c r="EI167" s="599">
        <v>421.45800000000003</v>
      </c>
      <c r="EZ167" s="837"/>
      <c r="FA167" s="568">
        <v>42252.28402777778</v>
      </c>
      <c r="FB167" s="569">
        <v>14417.22495966833</v>
      </c>
      <c r="FC167" s="570">
        <v>42252.28402777778</v>
      </c>
      <c r="FD167" s="571" t="str">
        <v>[-11101] All data events are filtered in summary calculation</v>
      </c>
      <c r="FE167" s="570">
        <v>42252.283680555556</v>
      </c>
      <c r="FF167" s="571">
        <v>36553.546651343502</v>
      </c>
      <c r="FG167" s="570">
        <v>42252.283680555556</v>
      </c>
      <c r="FH167" s="571" t="str">
        <v>[-11101] All data events are filtered in summary calculation</v>
      </c>
      <c r="FJ167" s="396">
        <f>'pi tag'!BM75</f>
        <v>0</v>
      </c>
      <c r="FK167" s="396">
        <f>'pi tag'!AU75</f>
        <v>0</v>
      </c>
      <c r="FL167" s="396">
        <v>71</v>
      </c>
      <c r="FM167" s="570"/>
      <c r="FN167" s="572"/>
      <c r="FO167" s="586">
        <f t="shared" si="225"/>
        <v>0</v>
      </c>
      <c r="FQ167" s="586">
        <f t="shared" si="226"/>
        <v>0</v>
      </c>
      <c r="FT167" s="400">
        <v>71</v>
      </c>
      <c r="FU167" s="529">
        <v>42252.736111111109</v>
      </c>
      <c r="FV167" s="517">
        <v>99.574128482236986</v>
      </c>
      <c r="FW167" s="587">
        <f t="shared" si="227"/>
        <v>1</v>
      </c>
      <c r="GA167" s="517"/>
      <c r="GB167" s="517"/>
      <c r="GC167" s="588">
        <f t="shared" si="228"/>
        <v>0</v>
      </c>
      <c r="GE167" s="400">
        <f t="shared" si="224"/>
        <v>0</v>
      </c>
      <c r="GF167" s="529"/>
      <c r="GG167" s="517"/>
      <c r="GH167" s="529">
        <v>42252.283680555556</v>
      </c>
      <c r="GI167" s="668" t="str">
        <v>[-11101] All data events are filtered in summary calculation</v>
      </c>
      <c r="GJ167" s="669">
        <v>42252.283680555556</v>
      </c>
      <c r="GK167" s="668" t="str">
        <v>[-11101] All data events are filtered in summary calculation</v>
      </c>
      <c r="GL167" s="669">
        <v>42252.283680555556</v>
      </c>
      <c r="GM167" s="668">
        <v>425.74200488676627</v>
      </c>
      <c r="GN167" s="400">
        <f t="shared" si="222"/>
        <v>0</v>
      </c>
      <c r="GO167" s="400">
        <f t="shared" si="223"/>
        <v>0</v>
      </c>
    </row>
    <row r="168" spans="131:197" ht="18.95" customHeight="1" x14ac:dyDescent="0.35">
      <c r="EA168" s="525">
        <v>41263</v>
      </c>
      <c r="EB168" s="523">
        <v>111</v>
      </c>
      <c r="EC168" s="599">
        <v>2664.1315640493608</v>
      </c>
      <c r="ED168" s="599">
        <v>23.38</v>
      </c>
      <c r="EE168" s="599">
        <v>5</v>
      </c>
      <c r="EF168" s="599">
        <v>764</v>
      </c>
      <c r="EG168" s="599">
        <v>465.5</v>
      </c>
      <c r="EH168" s="524">
        <v>1.8620870588235292</v>
      </c>
      <c r="EI168" s="599">
        <v>791.38699999999994</v>
      </c>
      <c r="EZ168" s="837"/>
      <c r="FA168" s="568">
        <v>42252.284375000003</v>
      </c>
      <c r="FB168" s="569">
        <v>2603.8455453291635</v>
      </c>
      <c r="FC168" s="570">
        <v>42252.284375000003</v>
      </c>
      <c r="FD168" s="571" t="str">
        <v>[-11101] All data events are filtered in summary calculation</v>
      </c>
      <c r="FE168" s="570">
        <v>42252.28402777778</v>
      </c>
      <c r="FF168" s="571">
        <v>36329.007942793767</v>
      </c>
      <c r="FG168" s="570">
        <v>42252.28402777778</v>
      </c>
      <c r="FH168" s="571" t="str">
        <v>[-11101] All data events are filtered in summary calculation</v>
      </c>
      <c r="FJ168" s="396">
        <f>'pi tag'!BM76</f>
        <v>0</v>
      </c>
      <c r="FK168" s="396">
        <f>'pi tag'!AU76</f>
        <v>0</v>
      </c>
      <c r="FL168" s="396">
        <v>72</v>
      </c>
      <c r="FM168" s="570"/>
      <c r="FN168" s="572"/>
      <c r="FO168" s="586">
        <f t="shared" si="225"/>
        <v>0</v>
      </c>
      <c r="FQ168" s="586">
        <f t="shared" si="226"/>
        <v>0</v>
      </c>
      <c r="FT168" s="400">
        <v>72</v>
      </c>
      <c r="FU168" s="529">
        <v>42252.743055555555</v>
      </c>
      <c r="FV168" s="517">
        <v>99.895242078885985</v>
      </c>
      <c r="FW168" s="587">
        <f t="shared" si="227"/>
        <v>1</v>
      </c>
      <c r="GA168" s="517"/>
      <c r="GB168" s="517"/>
      <c r="GC168" s="588">
        <f t="shared" si="228"/>
        <v>0</v>
      </c>
      <c r="GE168" s="400">
        <f t="shared" si="224"/>
        <v>0</v>
      </c>
      <c r="GF168" s="529"/>
      <c r="GG168" s="517"/>
      <c r="GH168" s="529">
        <v>42252.28402777778</v>
      </c>
      <c r="GI168" s="668" t="str">
        <v>[-11101] All data events are filtered in summary calculation</v>
      </c>
      <c r="GJ168" s="669">
        <v>42252.28402777778</v>
      </c>
      <c r="GK168" s="668" t="str">
        <v>[-11101] All data events are filtered in summary calculation</v>
      </c>
      <c r="GL168" s="669">
        <v>42252.28402777778</v>
      </c>
      <c r="GM168" s="668">
        <v>432.98614501953125</v>
      </c>
      <c r="GN168" s="400">
        <f t="shared" si="222"/>
        <v>0</v>
      </c>
      <c r="GO168" s="400">
        <f t="shared" si="223"/>
        <v>0</v>
      </c>
    </row>
    <row r="169" spans="131:197" ht="18.95" customHeight="1" x14ac:dyDescent="0.35">
      <c r="EA169" s="525">
        <v>41264</v>
      </c>
      <c r="EB169" s="523">
        <v>112</v>
      </c>
      <c r="EC169" s="599">
        <v>2734.616</v>
      </c>
      <c r="ED169" s="599">
        <v>23.73</v>
      </c>
      <c r="EE169" s="599">
        <v>4</v>
      </c>
      <c r="EF169" s="599">
        <v>572</v>
      </c>
      <c r="EG169" s="599">
        <v>385.4</v>
      </c>
      <c r="EH169" s="524">
        <v>0.94372235294117646</v>
      </c>
      <c r="EI169" s="599">
        <v>401.08199999999999</v>
      </c>
      <c r="EZ169" s="837"/>
      <c r="FA169" s="568">
        <v>42252.284722222219</v>
      </c>
      <c r="FB169" s="569">
        <v>637.91692062722359</v>
      </c>
      <c r="FC169" s="570">
        <v>42252.284722222219</v>
      </c>
      <c r="FD169" s="571" t="str">
        <v>[-11101] All data events are filtered in summary calculation</v>
      </c>
      <c r="FE169" s="570">
        <v>42252.284375000003</v>
      </c>
      <c r="FF169" s="571">
        <v>36153.479160495597</v>
      </c>
      <c r="FG169" s="570">
        <v>42252.284375000003</v>
      </c>
      <c r="FH169" s="571" t="str">
        <v>[-11101] All data events are filtered in summary calculation</v>
      </c>
      <c r="FJ169" s="396">
        <f>'pi tag'!BM77</f>
        <v>0</v>
      </c>
      <c r="FK169" s="396">
        <f>'pi tag'!AU77</f>
        <v>0</v>
      </c>
      <c r="FL169" s="396">
        <v>73</v>
      </c>
      <c r="FM169" s="570"/>
      <c r="FN169" s="572"/>
      <c r="FO169" s="586">
        <f t="shared" si="225"/>
        <v>0</v>
      </c>
      <c r="FQ169" s="586">
        <f t="shared" si="226"/>
        <v>0</v>
      </c>
      <c r="FT169" s="400">
        <v>73</v>
      </c>
      <c r="FU169" s="529">
        <v>42252.75</v>
      </c>
      <c r="FV169" s="517">
        <v>99.686559061156785</v>
      </c>
      <c r="FW169" s="587">
        <f t="shared" si="227"/>
        <v>1</v>
      </c>
      <c r="GA169" s="517"/>
      <c r="GB169" s="517"/>
      <c r="GC169" s="588">
        <f t="shared" si="228"/>
        <v>0</v>
      </c>
      <c r="GE169" s="400">
        <f t="shared" si="224"/>
        <v>0</v>
      </c>
      <c r="GF169" s="529"/>
      <c r="GG169" s="517"/>
      <c r="GH169" s="529">
        <v>42252.284375000003</v>
      </c>
      <c r="GI169" s="668" t="str">
        <v>[-11101] All data events are filtered in summary calculation</v>
      </c>
      <c r="GJ169" s="669">
        <v>42252.284375000003</v>
      </c>
      <c r="GK169" s="668" t="str">
        <v>[-11101] All data events are filtered in summary calculation</v>
      </c>
      <c r="GL169" s="669">
        <v>42252.284375000003</v>
      </c>
      <c r="GM169" s="668">
        <v>432.98614501953125</v>
      </c>
      <c r="GN169" s="400">
        <f t="shared" si="222"/>
        <v>0</v>
      </c>
      <c r="GO169" s="400">
        <f t="shared" si="223"/>
        <v>0</v>
      </c>
    </row>
    <row r="170" spans="131:197" ht="18.95" customHeight="1" x14ac:dyDescent="0.35">
      <c r="EA170" s="525">
        <v>41265</v>
      </c>
      <c r="EB170" s="523">
        <v>113</v>
      </c>
      <c r="EC170" s="599">
        <v>2555.2088899999999</v>
      </c>
      <c r="ED170" s="599">
        <v>22.99</v>
      </c>
      <c r="EE170" s="599">
        <v>5</v>
      </c>
      <c r="EF170" s="599">
        <v>792</v>
      </c>
      <c r="EG170" s="599">
        <v>426</v>
      </c>
      <c r="EH170" s="524">
        <v>2.0028705882352944</v>
      </c>
      <c r="EI170" s="599">
        <v>851.22</v>
      </c>
      <c r="EZ170" s="837"/>
      <c r="FA170" s="568">
        <v>42252.28506944445</v>
      </c>
      <c r="FB170" s="569">
        <v>711.4483600270114</v>
      </c>
      <c r="FC170" s="570">
        <v>42252.28506944445</v>
      </c>
      <c r="FD170" s="571" t="str">
        <v>[-11101] All data events are filtered in summary calculation</v>
      </c>
      <c r="FE170" s="570">
        <v>42252.284722222219</v>
      </c>
      <c r="FF170" s="571">
        <v>35875.055071890354</v>
      </c>
      <c r="FG170" s="570">
        <v>42252.284722222219</v>
      </c>
      <c r="FH170" s="571" t="str">
        <v>[-11101] All data events are filtered in summary calculation</v>
      </c>
      <c r="FJ170" s="396">
        <f>'pi tag'!BM78</f>
        <v>0</v>
      </c>
      <c r="FK170" s="396">
        <f>'pi tag'!AU78</f>
        <v>0</v>
      </c>
      <c r="FL170" s="396">
        <v>74</v>
      </c>
      <c r="FM170" s="570"/>
      <c r="FN170" s="572"/>
      <c r="FO170" s="586">
        <f t="shared" si="225"/>
        <v>0</v>
      </c>
      <c r="FQ170" s="586">
        <f t="shared" si="226"/>
        <v>0</v>
      </c>
      <c r="FT170" s="400">
        <v>74</v>
      </c>
      <c r="FU170" s="529">
        <v>42252.756944444445</v>
      </c>
      <c r="FV170" s="517">
        <v>118.64976832178635</v>
      </c>
      <c r="FW170" s="587">
        <f t="shared" si="227"/>
        <v>1</v>
      </c>
      <c r="GA170" s="517"/>
      <c r="GB170" s="517"/>
      <c r="GC170" s="588">
        <f t="shared" si="228"/>
        <v>0</v>
      </c>
      <c r="GE170" s="400">
        <f t="shared" si="224"/>
        <v>0</v>
      </c>
      <c r="GF170" s="529"/>
      <c r="GG170" s="517"/>
      <c r="GH170" s="529">
        <v>42252.284722222219</v>
      </c>
      <c r="GI170" s="668" t="str">
        <v>[-11101] All data events are filtered in summary calculation</v>
      </c>
      <c r="GJ170" s="669">
        <v>42252.284722222219</v>
      </c>
      <c r="GK170" s="668" t="str">
        <v>[-11101] All data events are filtered in summary calculation</v>
      </c>
      <c r="GL170" s="669">
        <v>42252.284722222219</v>
      </c>
      <c r="GM170" s="668">
        <v>432.98614501953125</v>
      </c>
      <c r="GN170" s="400">
        <f t="shared" si="222"/>
        <v>0</v>
      </c>
      <c r="GO170" s="400">
        <f t="shared" si="223"/>
        <v>0</v>
      </c>
    </row>
    <row r="171" spans="131:197" ht="18.95" customHeight="1" x14ac:dyDescent="0.35">
      <c r="EA171" s="525">
        <v>41266</v>
      </c>
      <c r="EB171" s="523">
        <v>114</v>
      </c>
      <c r="EC171" s="599">
        <v>2503.433</v>
      </c>
      <c r="ED171" s="599">
        <v>23.44</v>
      </c>
      <c r="EE171" s="599">
        <v>4</v>
      </c>
      <c r="EF171" s="599">
        <v>680</v>
      </c>
      <c r="EG171" s="599">
        <v>340</v>
      </c>
      <c r="EH171" s="524">
        <v>0.89877411764705883</v>
      </c>
      <c r="EI171" s="599">
        <v>381.97899999999998</v>
      </c>
      <c r="EZ171" s="837"/>
      <c r="FA171" s="568">
        <v>42252.285416666666</v>
      </c>
      <c r="FB171" s="569">
        <v>669.41379481917727</v>
      </c>
      <c r="FC171" s="570">
        <v>42252.285416666666</v>
      </c>
      <c r="FD171" s="571" t="str">
        <v>[-11101] All data events are filtered in summary calculation</v>
      </c>
      <c r="FE171" s="570">
        <v>42252.28506944445</v>
      </c>
      <c r="FF171" s="571">
        <v>36671.669408563772</v>
      </c>
      <c r="FG171" s="570">
        <v>42252.28506944445</v>
      </c>
      <c r="FH171" s="571" t="str">
        <v>[-11101] All data events are filtered in summary calculation</v>
      </c>
      <c r="FJ171" s="396">
        <f>'pi tag'!BM79</f>
        <v>0</v>
      </c>
      <c r="FK171" s="396">
        <f>'pi tag'!AU79</f>
        <v>0</v>
      </c>
      <c r="FL171" s="396">
        <v>75</v>
      </c>
      <c r="FM171" s="570"/>
      <c r="FN171" s="572"/>
      <c r="FO171" s="586">
        <f t="shared" si="225"/>
        <v>0</v>
      </c>
      <c r="FQ171" s="586">
        <f t="shared" si="226"/>
        <v>0</v>
      </c>
      <c r="FT171" s="400">
        <v>75</v>
      </c>
      <c r="FU171" s="529">
        <v>42252.763888888891</v>
      </c>
      <c r="FV171" s="517">
        <v>120.1632573256077</v>
      </c>
      <c r="FW171" s="587">
        <f t="shared" si="227"/>
        <v>1</v>
      </c>
      <c r="GA171" s="517"/>
      <c r="GB171" s="517"/>
      <c r="GC171" s="588">
        <f t="shared" si="228"/>
        <v>0</v>
      </c>
      <c r="GE171" s="400">
        <f t="shared" si="224"/>
        <v>0</v>
      </c>
      <c r="GF171" s="529"/>
      <c r="GG171" s="517"/>
      <c r="GH171" s="529">
        <v>42252.28506944445</v>
      </c>
      <c r="GI171" s="668" t="str">
        <v>[-11101] All data events are filtered in summary calculation</v>
      </c>
      <c r="GJ171" s="669">
        <v>42252.28506944445</v>
      </c>
      <c r="GK171" s="668" t="str">
        <v>[-11101] All data events are filtered in summary calculation</v>
      </c>
      <c r="GL171" s="669">
        <v>42252.28506944445</v>
      </c>
      <c r="GM171" s="668">
        <v>440.27677059173584</v>
      </c>
      <c r="GN171" s="400">
        <f t="shared" si="222"/>
        <v>0</v>
      </c>
      <c r="GO171" s="400">
        <f t="shared" si="223"/>
        <v>0</v>
      </c>
    </row>
    <row r="172" spans="131:197" ht="18.95" customHeight="1" x14ac:dyDescent="0.35">
      <c r="EA172" s="525">
        <v>41267</v>
      </c>
      <c r="EB172" s="523">
        <v>115</v>
      </c>
      <c r="EC172" s="599">
        <v>2514.2739999999999</v>
      </c>
      <c r="ED172" s="599">
        <v>22.31</v>
      </c>
      <c r="EE172" s="599">
        <v>5</v>
      </c>
      <c r="EF172" s="599">
        <v>781</v>
      </c>
      <c r="EG172" s="599">
        <v>446</v>
      </c>
      <c r="EH172" s="524">
        <v>2.0715058823529411</v>
      </c>
      <c r="EI172" s="599">
        <v>880.39</v>
      </c>
      <c r="EZ172" s="837"/>
      <c r="FA172" s="568">
        <v>42252.285763888889</v>
      </c>
      <c r="FB172" s="569">
        <v>754.61485913356262</v>
      </c>
      <c r="FC172" s="570">
        <v>42252.285763888889</v>
      </c>
      <c r="FD172" s="571" t="str">
        <v>[-11101] All data events are filtered in summary calculation</v>
      </c>
      <c r="FE172" s="570">
        <v>42252.285416666666</v>
      </c>
      <c r="FF172" s="571">
        <v>37907.031431835887</v>
      </c>
      <c r="FG172" s="570">
        <v>42252.285416666666</v>
      </c>
      <c r="FH172" s="571" t="str">
        <v>[-11101] All data events are filtered in summary calculation</v>
      </c>
      <c r="FJ172" s="396">
        <f>'pi tag'!BM80</f>
        <v>0</v>
      </c>
      <c r="FK172" s="396">
        <f>'pi tag'!AU80</f>
        <v>0</v>
      </c>
      <c r="FL172" s="396">
        <v>76</v>
      </c>
      <c r="FM172" s="570"/>
      <c r="FN172" s="572"/>
      <c r="FO172" s="586">
        <f t="shared" si="225"/>
        <v>0</v>
      </c>
      <c r="FQ172" s="586">
        <f t="shared" si="226"/>
        <v>0</v>
      </c>
      <c r="FT172" s="400">
        <v>76</v>
      </c>
      <c r="FU172" s="529">
        <v>42252.770833333328</v>
      </c>
      <c r="FV172" s="517">
        <v>120.25173223621425</v>
      </c>
      <c r="FW172" s="587">
        <f t="shared" si="227"/>
        <v>1</v>
      </c>
      <c r="GA172" s="517"/>
      <c r="GB172" s="517"/>
      <c r="GC172" s="588">
        <f t="shared" si="228"/>
        <v>0</v>
      </c>
      <c r="GE172" s="400">
        <f t="shared" si="224"/>
        <v>0</v>
      </c>
      <c r="GF172" s="529"/>
      <c r="GG172" s="517"/>
      <c r="GH172" s="529">
        <v>42252.285416666666</v>
      </c>
      <c r="GI172" s="668" t="str">
        <v>[-11101] All data events are filtered in summary calculation</v>
      </c>
      <c r="GJ172" s="669">
        <v>42252.285416666666</v>
      </c>
      <c r="GK172" s="668" t="str">
        <v>[-11101] All data events are filtered in summary calculation</v>
      </c>
      <c r="GL172" s="669">
        <v>42252.285416666666</v>
      </c>
      <c r="GM172" s="668">
        <v>432.98614501953125</v>
      </c>
      <c r="GN172" s="400">
        <f t="shared" si="222"/>
        <v>0</v>
      </c>
      <c r="GO172" s="400">
        <f t="shared" si="223"/>
        <v>0</v>
      </c>
    </row>
    <row r="173" spans="131:197" ht="18.95" customHeight="1" x14ac:dyDescent="0.35">
      <c r="EA173" s="525">
        <v>41268</v>
      </c>
      <c r="EB173" s="523">
        <v>116</v>
      </c>
      <c r="EC173" s="599">
        <v>2152.3739999999998</v>
      </c>
      <c r="ED173" s="599">
        <v>20.440000000000001</v>
      </c>
      <c r="EE173" s="599">
        <v>4</v>
      </c>
      <c r="EF173" s="599">
        <v>645</v>
      </c>
      <c r="EG173" s="599">
        <v>444</v>
      </c>
      <c r="EH173" s="524">
        <v>1.076075294117647</v>
      </c>
      <c r="EI173" s="599">
        <v>457.33199999999999</v>
      </c>
      <c r="EZ173" s="837"/>
      <c r="FA173" s="568">
        <v>42252.286111111112</v>
      </c>
      <c r="FB173" s="569">
        <v>762.33601830561292</v>
      </c>
      <c r="FC173" s="570">
        <v>42252.286111111112</v>
      </c>
      <c r="FD173" s="571" t="str">
        <v>[-11101] All data events are filtered in summary calculation</v>
      </c>
      <c r="FE173" s="570">
        <v>42252.285763888889</v>
      </c>
      <c r="FF173" s="571">
        <v>38494.789416023094</v>
      </c>
      <c r="FG173" s="570">
        <v>42252.285763888889</v>
      </c>
      <c r="FH173" s="571" t="str">
        <v>[-11101] All data events are filtered in summary calculation</v>
      </c>
      <c r="FJ173" s="396">
        <f>'pi tag'!BM81</f>
        <v>0</v>
      </c>
      <c r="FK173" s="396">
        <f>'pi tag'!AU81</f>
        <v>0</v>
      </c>
      <c r="FL173" s="396">
        <v>77</v>
      </c>
      <c r="FM173" s="570"/>
      <c r="FN173" s="572"/>
      <c r="FO173" s="586">
        <f t="shared" si="225"/>
        <v>0</v>
      </c>
      <c r="FQ173" s="586">
        <f t="shared" si="226"/>
        <v>0</v>
      </c>
      <c r="FT173" s="400">
        <v>77</v>
      </c>
      <c r="FU173" s="529">
        <v>42252.777777777781</v>
      </c>
      <c r="FV173" s="517">
        <v>120.04130350475666</v>
      </c>
      <c r="FW173" s="587">
        <f t="shared" si="227"/>
        <v>1</v>
      </c>
      <c r="GA173" s="517"/>
      <c r="GB173" s="517"/>
      <c r="GC173" s="588">
        <f t="shared" si="228"/>
        <v>0</v>
      </c>
      <c r="GE173" s="400">
        <f t="shared" si="224"/>
        <v>0</v>
      </c>
      <c r="GF173" s="529"/>
      <c r="GG173" s="517"/>
      <c r="GH173" s="529">
        <v>42252.285763888889</v>
      </c>
      <c r="GI173" s="668" t="str">
        <v>[-11101] All data events are filtered in summary calculation</v>
      </c>
      <c r="GJ173" s="669">
        <v>42252.285763888889</v>
      </c>
      <c r="GK173" s="668" t="str">
        <v>[-11101] All data events are filtered in summary calculation</v>
      </c>
      <c r="GL173" s="669">
        <v>42252.285763888889</v>
      </c>
      <c r="GM173" s="668">
        <v>424.96028640298175</v>
      </c>
      <c r="GN173" s="400">
        <f t="shared" si="222"/>
        <v>0</v>
      </c>
      <c r="GO173" s="400">
        <f t="shared" si="223"/>
        <v>0</v>
      </c>
    </row>
    <row r="174" spans="131:197" ht="18.95" customHeight="1" x14ac:dyDescent="0.35">
      <c r="EA174" s="525">
        <v>41269</v>
      </c>
      <c r="EB174" s="523">
        <v>117</v>
      </c>
      <c r="EC174" s="599">
        <v>1629.1577</v>
      </c>
      <c r="ED174" s="599">
        <v>15.22</v>
      </c>
      <c r="EE174" s="599">
        <v>4</v>
      </c>
      <c r="EF174" s="599">
        <v>645</v>
      </c>
      <c r="EG174" s="599">
        <v>312</v>
      </c>
      <c r="EH174" s="524">
        <v>1.8959764705882352</v>
      </c>
      <c r="EI174" s="599">
        <v>805.79</v>
      </c>
      <c r="EZ174" s="837"/>
      <c r="FA174" s="568">
        <v>42252.286458333328</v>
      </c>
      <c r="FB174" s="569">
        <v>686.83086501254411</v>
      </c>
      <c r="FC174" s="570">
        <v>42252.286458333328</v>
      </c>
      <c r="FD174" s="571" t="str">
        <v>[-11101] All data events are filtered in summary calculation</v>
      </c>
      <c r="FE174" s="570">
        <v>42252.286111111112</v>
      </c>
      <c r="FF174" s="571">
        <v>38507.594095059234</v>
      </c>
      <c r="FG174" s="570">
        <v>42252.286111111112</v>
      </c>
      <c r="FH174" s="571" t="str">
        <v>[-11101] All data events are filtered in summary calculation</v>
      </c>
      <c r="FJ174" s="396">
        <f>'pi tag'!BM82</f>
        <v>0</v>
      </c>
      <c r="FK174" s="396">
        <f>'pi tag'!AU82</f>
        <v>0</v>
      </c>
      <c r="FL174" s="396">
        <v>78</v>
      </c>
      <c r="FM174" s="570"/>
      <c r="FN174" s="572"/>
      <c r="FO174" s="586">
        <f t="shared" si="225"/>
        <v>0</v>
      </c>
      <c r="FQ174" s="586">
        <f t="shared" si="226"/>
        <v>0</v>
      </c>
      <c r="FT174" s="400">
        <v>78</v>
      </c>
      <c r="FU174" s="529">
        <v>42252.784722222219</v>
      </c>
      <c r="FV174" s="517">
        <v>119.2350653251701</v>
      </c>
      <c r="FW174" s="587">
        <f t="shared" si="227"/>
        <v>1</v>
      </c>
      <c r="GA174" s="517"/>
      <c r="GB174" s="517"/>
      <c r="GC174" s="588">
        <f t="shared" si="228"/>
        <v>0</v>
      </c>
      <c r="GE174" s="400">
        <f t="shared" si="224"/>
        <v>0</v>
      </c>
      <c r="GF174" s="529"/>
      <c r="GG174" s="517"/>
      <c r="GH174" s="529">
        <v>42252.286111111112</v>
      </c>
      <c r="GI174" s="668" t="str">
        <v>[-11101] All data events are filtered in summary calculation</v>
      </c>
      <c r="GJ174" s="669">
        <v>42252.286111111112</v>
      </c>
      <c r="GK174" s="668" t="str">
        <v>[-11101] All data events are filtered in summary calculation</v>
      </c>
      <c r="GL174" s="669">
        <v>42252.286111111112</v>
      </c>
      <c r="GM174" s="668">
        <v>417.8819580078125</v>
      </c>
      <c r="GN174" s="400">
        <f t="shared" si="222"/>
        <v>0</v>
      </c>
      <c r="GO174" s="400">
        <f t="shared" si="223"/>
        <v>0</v>
      </c>
    </row>
    <row r="175" spans="131:197" ht="18.95" customHeight="1" x14ac:dyDescent="0.35">
      <c r="EA175" s="525">
        <v>41270</v>
      </c>
      <c r="EB175" s="523">
        <v>118</v>
      </c>
      <c r="EC175" s="599">
        <v>2414.5050000000001</v>
      </c>
      <c r="ED175" s="599">
        <v>23.916666666666668</v>
      </c>
      <c r="EE175" s="599">
        <v>4</v>
      </c>
      <c r="EF175" s="599">
        <v>639</v>
      </c>
      <c r="EG175" s="599">
        <v>428</v>
      </c>
      <c r="EH175" s="524">
        <v>0.99092470588235293</v>
      </c>
      <c r="EI175" s="599">
        <v>421.14299999999997</v>
      </c>
      <c r="EZ175" s="837"/>
      <c r="FA175" s="568">
        <v>42252.286805555559</v>
      </c>
      <c r="FB175" s="569">
        <v>846.75205871882679</v>
      </c>
      <c r="FC175" s="570">
        <v>42252.286805555559</v>
      </c>
      <c r="FD175" s="571" t="str">
        <v>[-11101] All data events are filtered in summary calculation</v>
      </c>
      <c r="FE175" s="570">
        <v>42252.286458333328</v>
      </c>
      <c r="FF175" s="571">
        <v>38419.649707752469</v>
      </c>
      <c r="FG175" s="570">
        <v>42252.286458333328</v>
      </c>
      <c r="FH175" s="571" t="str">
        <v>[-11101] All data events are filtered in summary calculation</v>
      </c>
      <c r="FJ175" s="396">
        <f>'pi tag'!BM83</f>
        <v>0</v>
      </c>
      <c r="FK175" s="396">
        <f>'pi tag'!AU83</f>
        <v>0</v>
      </c>
      <c r="FL175" s="396">
        <v>79</v>
      </c>
      <c r="FM175" s="570"/>
      <c r="FN175" s="572"/>
      <c r="FO175" s="586">
        <f t="shared" si="225"/>
        <v>0</v>
      </c>
      <c r="FQ175" s="586">
        <f t="shared" si="226"/>
        <v>0</v>
      </c>
      <c r="FT175" s="400">
        <v>79</v>
      </c>
      <c r="FU175" s="529">
        <v>42252.791666666672</v>
      </c>
      <c r="FV175" s="517">
        <v>120.47545287073959</v>
      </c>
      <c r="FW175" s="587">
        <f t="shared" si="227"/>
        <v>1</v>
      </c>
      <c r="GA175" s="517"/>
      <c r="GB175" s="517"/>
      <c r="GC175" s="588">
        <f t="shared" si="228"/>
        <v>0</v>
      </c>
      <c r="GE175" s="400">
        <f t="shared" si="224"/>
        <v>0</v>
      </c>
      <c r="GF175" s="529"/>
      <c r="GG175" s="517"/>
      <c r="GH175" s="529">
        <v>42252.286458333328</v>
      </c>
      <c r="GI175" s="668" t="str">
        <v>[-11101] All data events are filtered in summary calculation</v>
      </c>
      <c r="GJ175" s="669">
        <v>42252.286458333328</v>
      </c>
      <c r="GK175" s="668" t="str">
        <v>[-11101] All data events are filtered in summary calculation</v>
      </c>
      <c r="GL175" s="669">
        <v>42252.286458333328</v>
      </c>
      <c r="GM175" s="668">
        <v>409.65296767572875</v>
      </c>
      <c r="GN175" s="400">
        <f t="shared" si="222"/>
        <v>0</v>
      </c>
      <c r="GO175" s="400">
        <f t="shared" si="223"/>
        <v>0</v>
      </c>
    </row>
    <row r="176" spans="131:197" ht="18.95" customHeight="1" x14ac:dyDescent="0.35">
      <c r="EA176" s="525">
        <v>41271</v>
      </c>
      <c r="EB176" s="523">
        <v>119</v>
      </c>
      <c r="EC176" s="599">
        <v>2512.172</v>
      </c>
      <c r="ED176" s="599">
        <v>22.77</v>
      </c>
      <c r="EE176" s="599">
        <v>5</v>
      </c>
      <c r="EF176" s="599">
        <v>825</v>
      </c>
      <c r="EG176" s="599">
        <v>523</v>
      </c>
      <c r="EH176" s="524">
        <v>2.0061905882352939</v>
      </c>
      <c r="EI176" s="599">
        <v>852.63099999999997</v>
      </c>
      <c r="EZ176" s="837"/>
      <c r="FA176" s="568">
        <v>42252.287152777775</v>
      </c>
      <c r="FB176" s="569">
        <v>749.95358958994166</v>
      </c>
      <c r="FC176" s="570">
        <v>42252.287152777775</v>
      </c>
      <c r="FD176" s="571" t="str">
        <v>[-11101] All data events are filtered in summary calculation</v>
      </c>
      <c r="FE176" s="570">
        <v>42252.286805555559</v>
      </c>
      <c r="FF176" s="571">
        <v>38329.407012857992</v>
      </c>
      <c r="FG176" s="570">
        <v>42252.286805555559</v>
      </c>
      <c r="FH176" s="571" t="str">
        <v>[-11101] All data events are filtered in summary calculation</v>
      </c>
      <c r="FJ176" s="396">
        <f>'pi tag'!BM84</f>
        <v>0</v>
      </c>
      <c r="FK176" s="396">
        <f>'pi tag'!AU84</f>
        <v>0</v>
      </c>
      <c r="FL176" s="396">
        <v>80</v>
      </c>
      <c r="FM176" s="570"/>
      <c r="FN176" s="572"/>
      <c r="FO176" s="586">
        <f t="shared" si="225"/>
        <v>0</v>
      </c>
      <c r="FQ176" s="586">
        <f t="shared" si="226"/>
        <v>0</v>
      </c>
      <c r="FT176" s="400">
        <v>80</v>
      </c>
      <c r="FU176" s="529">
        <v>42252.798611111109</v>
      </c>
      <c r="FV176" s="517">
        <v>119.45802427473012</v>
      </c>
      <c r="FW176" s="587">
        <f t="shared" si="227"/>
        <v>1</v>
      </c>
      <c r="GA176" s="517"/>
      <c r="GB176" s="517"/>
      <c r="GC176" s="588">
        <f t="shared" si="228"/>
        <v>0</v>
      </c>
      <c r="GE176" s="400">
        <f t="shared" si="224"/>
        <v>0</v>
      </c>
      <c r="GF176" s="529"/>
      <c r="GG176" s="517"/>
      <c r="GH176" s="529">
        <v>42252.286805555559</v>
      </c>
      <c r="GI176" s="668" t="str">
        <v>[-11101] All data events are filtered in summary calculation</v>
      </c>
      <c r="GJ176" s="669">
        <v>42252.286805555559</v>
      </c>
      <c r="GK176" s="668" t="str">
        <v>[-11101] All data events are filtered in summary calculation</v>
      </c>
      <c r="GL176" s="669">
        <v>42252.286805555559</v>
      </c>
      <c r="GM176" s="668">
        <v>407.69714912219592</v>
      </c>
      <c r="GN176" s="400">
        <f t="shared" si="222"/>
        <v>0</v>
      </c>
      <c r="GO176" s="400">
        <f t="shared" si="223"/>
        <v>0</v>
      </c>
    </row>
    <row r="177" spans="131:197" ht="18.95" customHeight="1" x14ac:dyDescent="0.35">
      <c r="EA177" s="525">
        <v>41272</v>
      </c>
      <c r="EB177" s="523">
        <v>120</v>
      </c>
      <c r="EC177" s="599">
        <v>2508.3989999999999</v>
      </c>
      <c r="ED177" s="599">
        <v>22.91</v>
      </c>
      <c r="EE177" s="599">
        <v>5</v>
      </c>
      <c r="EF177" s="599">
        <v>790</v>
      </c>
      <c r="EG177" s="599">
        <v>462.3</v>
      </c>
      <c r="EH177" s="524">
        <v>1.0644729411764706</v>
      </c>
      <c r="EI177" s="599">
        <v>452.40100000000001</v>
      </c>
      <c r="EZ177" s="837"/>
      <c r="FA177" s="568">
        <v>42252.287499999999</v>
      </c>
      <c r="FB177" s="569">
        <v>857.60649426256612</v>
      </c>
      <c r="FC177" s="570">
        <v>42252.287499999999</v>
      </c>
      <c r="FD177" s="571" t="str">
        <v>[-11101] All data events are filtered in summary calculation</v>
      </c>
      <c r="FE177" s="570">
        <v>42252.287152777775</v>
      </c>
      <c r="FF177" s="571">
        <v>38294.831959031028</v>
      </c>
      <c r="FG177" s="570">
        <v>42252.287152777775</v>
      </c>
      <c r="FH177" s="571" t="str">
        <v>[-11101] All data events are filtered in summary calculation</v>
      </c>
      <c r="FJ177" s="396">
        <f>'pi tag'!BM85</f>
        <v>0</v>
      </c>
      <c r="FK177" s="396">
        <f>'pi tag'!AU85</f>
        <v>0</v>
      </c>
      <c r="FL177" s="396">
        <v>81</v>
      </c>
      <c r="FM177" s="570"/>
      <c r="FN177" s="572"/>
      <c r="FO177" s="586">
        <f t="shared" si="225"/>
        <v>0</v>
      </c>
      <c r="FQ177" s="586">
        <f t="shared" si="226"/>
        <v>0</v>
      </c>
      <c r="FT177" s="400">
        <v>81</v>
      </c>
      <c r="FU177" s="529">
        <v>42252.805555555555</v>
      </c>
      <c r="FV177" s="517">
        <v>120.73419237793112</v>
      </c>
      <c r="FW177" s="587">
        <f t="shared" si="227"/>
        <v>1</v>
      </c>
      <c r="GA177" s="517"/>
      <c r="GB177" s="517"/>
      <c r="GC177" s="588">
        <f t="shared" si="228"/>
        <v>0</v>
      </c>
      <c r="GE177" s="400">
        <f t="shared" si="224"/>
        <v>0</v>
      </c>
      <c r="GF177" s="529"/>
      <c r="GG177" s="517"/>
      <c r="GH177" s="529">
        <v>42252.287152777775</v>
      </c>
      <c r="GI177" s="668" t="str">
        <v>[-11101] All data events are filtered in summary calculation</v>
      </c>
      <c r="GJ177" s="669">
        <v>42252.287152777775</v>
      </c>
      <c r="GK177" s="668" t="str">
        <v>[-11101] All data events are filtered in summary calculation</v>
      </c>
      <c r="GL177" s="669">
        <v>42252.287152777775</v>
      </c>
      <c r="GM177" s="668">
        <v>414.23614501953125</v>
      </c>
      <c r="GN177" s="400">
        <f t="shared" si="222"/>
        <v>0</v>
      </c>
      <c r="GO177" s="400">
        <f t="shared" si="223"/>
        <v>0</v>
      </c>
    </row>
    <row r="178" spans="131:197" ht="18.95" customHeight="1" x14ac:dyDescent="0.35">
      <c r="EA178" s="525">
        <v>41273</v>
      </c>
      <c r="EB178" s="523">
        <v>121</v>
      </c>
      <c r="EC178" s="599">
        <v>2592.203</v>
      </c>
      <c r="ED178" s="599">
        <v>23.73</v>
      </c>
      <c r="EE178" s="599">
        <v>4</v>
      </c>
      <c r="EF178" s="599">
        <v>640</v>
      </c>
      <c r="EG178" s="599">
        <v>423.6</v>
      </c>
      <c r="EH178" s="524">
        <v>1.790324705882353</v>
      </c>
      <c r="EI178" s="599">
        <v>760.88800000000003</v>
      </c>
      <c r="EZ178" s="837"/>
      <c r="FA178" s="568">
        <v>42252.287847222222</v>
      </c>
      <c r="FB178" s="569">
        <v>671.96904682703814</v>
      </c>
      <c r="FC178" s="570">
        <v>42252.287847222222</v>
      </c>
      <c r="FD178" s="571" t="str">
        <v>[-11101] All data events are filtered in summary calculation</v>
      </c>
      <c r="FE178" s="570">
        <v>42252.287499999999</v>
      </c>
      <c r="FF178" s="571">
        <v>38310.970842323703</v>
      </c>
      <c r="FG178" s="570">
        <v>42252.287499999999</v>
      </c>
      <c r="FH178" s="571" t="str">
        <v>[-11101] All data events are filtered in summary calculation</v>
      </c>
      <c r="FJ178" s="396">
        <f>'pi tag'!BM86</f>
        <v>0</v>
      </c>
      <c r="FK178" s="396">
        <f>'pi tag'!AU86</f>
        <v>0</v>
      </c>
      <c r="FL178" s="396">
        <v>82</v>
      </c>
      <c r="FM178" s="570"/>
      <c r="FN178" s="572"/>
      <c r="FO178" s="586">
        <f t="shared" si="225"/>
        <v>0</v>
      </c>
      <c r="FQ178" s="586">
        <f t="shared" si="226"/>
        <v>0</v>
      </c>
      <c r="FT178" s="400">
        <v>82</v>
      </c>
      <c r="FU178" s="529">
        <v>42252.8125</v>
      </c>
      <c r="FV178" s="517">
        <v>119.57321093938683</v>
      </c>
      <c r="FW178" s="587">
        <f t="shared" si="227"/>
        <v>1</v>
      </c>
      <c r="GA178" s="517"/>
      <c r="GB178" s="517"/>
      <c r="GC178" s="588">
        <f t="shared" si="228"/>
        <v>0</v>
      </c>
      <c r="GE178" s="400">
        <f t="shared" si="224"/>
        <v>0</v>
      </c>
      <c r="GF178" s="529"/>
      <c r="GG178" s="517"/>
      <c r="GH178" s="529">
        <v>42252.287499999999</v>
      </c>
      <c r="GI178" s="668" t="str">
        <v>[-11101] All data events are filtered in summary calculation</v>
      </c>
      <c r="GJ178" s="669">
        <v>42252.287499999999</v>
      </c>
      <c r="GK178" s="668" t="str">
        <v>[-11101] All data events are filtered in summary calculation</v>
      </c>
      <c r="GL178" s="669">
        <v>42252.287499999999</v>
      </c>
      <c r="GM178" s="668">
        <v>417.37848086692395</v>
      </c>
      <c r="GN178" s="400">
        <f t="shared" si="222"/>
        <v>0</v>
      </c>
      <c r="GO178" s="400">
        <f t="shared" si="223"/>
        <v>0</v>
      </c>
    </row>
    <row r="179" spans="131:197" ht="18.95" customHeight="1" thickBot="1" x14ac:dyDescent="0.4">
      <c r="EA179" s="600">
        <v>41274</v>
      </c>
      <c r="EB179" s="523">
        <v>122</v>
      </c>
      <c r="EC179" s="599">
        <v>2600.1932999999999</v>
      </c>
      <c r="ED179" s="599">
        <v>23.62</v>
      </c>
      <c r="EE179" s="599">
        <v>5</v>
      </c>
      <c r="EF179" s="599">
        <v>690</v>
      </c>
      <c r="EG179" s="599">
        <v>510</v>
      </c>
      <c r="EH179" s="524">
        <v>1.9721835294117647</v>
      </c>
      <c r="EI179" s="599">
        <v>838.178</v>
      </c>
      <c r="EZ179" s="837"/>
      <c r="FA179" s="568">
        <v>42252.288194444445</v>
      </c>
      <c r="FB179" s="569">
        <v>802.66741414632031</v>
      </c>
      <c r="FC179" s="570">
        <v>42252.288194444445</v>
      </c>
      <c r="FD179" s="571" t="str">
        <v>[-11101] All data events are filtered in summary calculation</v>
      </c>
      <c r="FE179" s="570">
        <v>42252.287847222222</v>
      </c>
      <c r="FF179" s="571">
        <v>38320.869035740696</v>
      </c>
      <c r="FG179" s="570">
        <v>42252.287847222222</v>
      </c>
      <c r="FH179" s="571" t="str">
        <v>[-11101] All data events are filtered in summary calculation</v>
      </c>
      <c r="FJ179" s="396">
        <f>'pi tag'!BM87</f>
        <v>0</v>
      </c>
      <c r="FK179" s="396">
        <f>'pi tag'!AU87</f>
        <v>0</v>
      </c>
      <c r="FL179" s="396">
        <v>83</v>
      </c>
      <c r="FM179" s="570"/>
      <c r="FN179" s="572"/>
      <c r="FO179" s="586">
        <f t="shared" si="225"/>
        <v>0</v>
      </c>
      <c r="FQ179" s="586">
        <f t="shared" si="226"/>
        <v>0</v>
      </c>
      <c r="FT179" s="400">
        <v>83</v>
      </c>
      <c r="FU179" s="529">
        <v>42252.819444444445</v>
      </c>
      <c r="FV179" s="517">
        <v>120.56387756359821</v>
      </c>
      <c r="FW179" s="587">
        <f t="shared" si="227"/>
        <v>1</v>
      </c>
      <c r="GA179" s="517"/>
      <c r="GB179" s="517"/>
      <c r="GC179" s="588">
        <f t="shared" si="228"/>
        <v>0</v>
      </c>
      <c r="GE179" s="400">
        <f t="shared" si="224"/>
        <v>0</v>
      </c>
      <c r="GF179" s="529"/>
      <c r="GG179" s="517"/>
      <c r="GH179" s="529">
        <v>42252.287847222222</v>
      </c>
      <c r="GI179" s="668" t="str">
        <v>[-11101] All data events are filtered in summary calculation</v>
      </c>
      <c r="GJ179" s="669">
        <v>42252.287847222222</v>
      </c>
      <c r="GK179" s="668" t="str">
        <v>[-11101] All data events are filtered in summary calculation</v>
      </c>
      <c r="GL179" s="669">
        <v>42252.287847222222</v>
      </c>
      <c r="GM179" s="668">
        <v>430.03472900390625</v>
      </c>
      <c r="GN179" s="400">
        <f t="shared" si="222"/>
        <v>0</v>
      </c>
      <c r="GO179" s="400">
        <f t="shared" si="223"/>
        <v>0</v>
      </c>
    </row>
    <row r="180" spans="131:197" ht="18.95" customHeight="1" x14ac:dyDescent="0.35">
      <c r="EA180" s="522">
        <v>41275</v>
      </c>
      <c r="EB180" s="523">
        <v>123</v>
      </c>
      <c r="EC180" s="599">
        <v>2295.9659999999999</v>
      </c>
      <c r="ED180" s="599">
        <v>20.740000000000002</v>
      </c>
      <c r="EE180" s="599">
        <v>5</v>
      </c>
      <c r="EF180" s="599">
        <v>714</v>
      </c>
      <c r="EG180" s="599">
        <v>419</v>
      </c>
      <c r="EH180" s="524">
        <v>1.0504117647058824</v>
      </c>
      <c r="EI180" s="599">
        <v>446.42500000000001</v>
      </c>
      <c r="EZ180" s="837"/>
      <c r="FA180" s="568">
        <v>42252.288541666669</v>
      </c>
      <c r="FB180" s="569">
        <v>780.23085650578616</v>
      </c>
      <c r="FC180" s="570">
        <v>42252.288541666669</v>
      </c>
      <c r="FD180" s="571" t="str">
        <v>[-11101] All data events are filtered in summary calculation</v>
      </c>
      <c r="FE180" s="570">
        <v>42252.288194444445</v>
      </c>
      <c r="FF180" s="571">
        <v>38306.225540651874</v>
      </c>
      <c r="FG180" s="570">
        <v>42252.288194444445</v>
      </c>
      <c r="FH180" s="571" t="str">
        <v>[-11101] All data events are filtered in summary calculation</v>
      </c>
      <c r="FJ180" s="396">
        <f>'pi tag'!BM88</f>
        <v>0</v>
      </c>
      <c r="FK180" s="396">
        <f>'pi tag'!AU88</f>
        <v>0</v>
      </c>
      <c r="FL180" s="396">
        <v>84</v>
      </c>
      <c r="FM180" s="570"/>
      <c r="FN180" s="572"/>
      <c r="FO180" s="586">
        <f t="shared" si="225"/>
        <v>0</v>
      </c>
      <c r="FQ180" s="586">
        <f t="shared" si="226"/>
        <v>0</v>
      </c>
      <c r="FT180" s="400">
        <v>84</v>
      </c>
      <c r="FU180" s="529">
        <v>42252.826388888891</v>
      </c>
      <c r="FV180" s="517">
        <v>119.90910843962629</v>
      </c>
      <c r="FW180" s="587">
        <f t="shared" si="227"/>
        <v>1</v>
      </c>
      <c r="GA180" s="517"/>
      <c r="GB180" s="517"/>
      <c r="GC180" s="588">
        <f t="shared" si="228"/>
        <v>0</v>
      </c>
      <c r="GE180" s="400">
        <f t="shared" si="224"/>
        <v>0</v>
      </c>
      <c r="GF180" s="529"/>
      <c r="GG180" s="517"/>
      <c r="GH180" s="529">
        <v>42252.288194444445</v>
      </c>
      <c r="GI180" s="668" t="str">
        <v>[-11101] All data events are filtered in summary calculation</v>
      </c>
      <c r="GJ180" s="669">
        <v>42252.288194444445</v>
      </c>
      <c r="GK180" s="668" t="str">
        <v>[-11101] All data events are filtered in summary calculation</v>
      </c>
      <c r="GL180" s="669">
        <v>42252.288194444445</v>
      </c>
      <c r="GM180" s="668">
        <v>430.03472900390625</v>
      </c>
      <c r="GN180" s="400">
        <f t="shared" si="222"/>
        <v>0</v>
      </c>
      <c r="GO180" s="400">
        <f t="shared" si="223"/>
        <v>0</v>
      </c>
    </row>
    <row r="181" spans="131:197" ht="18.95" customHeight="1" x14ac:dyDescent="0.35">
      <c r="EA181" s="525">
        <v>41276</v>
      </c>
      <c r="EB181" s="523">
        <v>124</v>
      </c>
      <c r="EC181" s="599">
        <v>1898.6020000000001</v>
      </c>
      <c r="ED181" s="599">
        <v>17.010000000000002</v>
      </c>
      <c r="EE181" s="599">
        <v>4</v>
      </c>
      <c r="EF181" s="599">
        <v>579</v>
      </c>
      <c r="EG181" s="599">
        <v>444</v>
      </c>
      <c r="EH181" s="524">
        <v>1.9625035294117645</v>
      </c>
      <c r="EI181" s="599">
        <v>834.06399999999996</v>
      </c>
      <c r="EZ181" s="837"/>
      <c r="FA181" s="568">
        <v>42252.288888888885</v>
      </c>
      <c r="FB181" s="569">
        <v>811.59083716606051</v>
      </c>
      <c r="FC181" s="570">
        <v>42252.288888888885</v>
      </c>
      <c r="FD181" s="571" t="str">
        <v>[-11101] All data events are filtered in summary calculation</v>
      </c>
      <c r="FE181" s="570">
        <v>42252.288541666669</v>
      </c>
      <c r="FF181" s="571">
        <v>38268.858480441573</v>
      </c>
      <c r="FG181" s="570">
        <v>42252.288541666669</v>
      </c>
      <c r="FH181" s="571" t="str">
        <v>[-11101] All data events are filtered in summary calculation</v>
      </c>
      <c r="FJ181" s="396">
        <f>'pi tag'!BM89</f>
        <v>0</v>
      </c>
      <c r="FK181" s="396">
        <f>'pi tag'!AU89</f>
        <v>0</v>
      </c>
      <c r="FL181" s="396">
        <v>85</v>
      </c>
      <c r="FM181" s="570"/>
      <c r="FN181" s="572"/>
      <c r="FO181" s="586">
        <f t="shared" si="225"/>
        <v>0</v>
      </c>
      <c r="FQ181" s="586">
        <f t="shared" si="226"/>
        <v>0</v>
      </c>
      <c r="FT181" s="400">
        <v>85</v>
      </c>
      <c r="FU181" s="529">
        <v>42252.833333333328</v>
      </c>
      <c r="FV181" s="517">
        <v>119.96669990433206</v>
      </c>
      <c r="FW181" s="587">
        <f t="shared" si="227"/>
        <v>1</v>
      </c>
      <c r="GA181" s="517"/>
      <c r="GB181" s="517"/>
      <c r="GC181" s="588">
        <f t="shared" si="228"/>
        <v>0</v>
      </c>
      <c r="GE181" s="400">
        <f t="shared" si="224"/>
        <v>0</v>
      </c>
      <c r="GF181" s="529"/>
      <c r="GG181" s="517"/>
      <c r="GH181" s="529">
        <v>42252.288541666669</v>
      </c>
      <c r="GI181" s="668" t="str">
        <v>[-11101] All data events are filtered in summary calculation</v>
      </c>
      <c r="GJ181" s="669">
        <v>42252.288541666669</v>
      </c>
      <c r="GK181" s="668" t="str">
        <v>[-11101] All data events are filtered in summary calculation</v>
      </c>
      <c r="GL181" s="669">
        <v>42252.288541666669</v>
      </c>
      <c r="GM181" s="668">
        <v>430.03472900390625</v>
      </c>
      <c r="GN181" s="400">
        <f t="shared" si="222"/>
        <v>0</v>
      </c>
      <c r="GO181" s="400">
        <f t="shared" si="223"/>
        <v>0</v>
      </c>
    </row>
    <row r="182" spans="131:197" ht="18.95" customHeight="1" x14ac:dyDescent="0.35">
      <c r="EA182" s="525">
        <v>41277</v>
      </c>
      <c r="EB182" s="523">
        <v>125</v>
      </c>
      <c r="EC182" s="599">
        <v>2077.1990000000001</v>
      </c>
      <c r="ED182" s="599">
        <v>20.29</v>
      </c>
      <c r="EE182" s="599">
        <v>4</v>
      </c>
      <c r="EF182" s="599">
        <v>529</v>
      </c>
      <c r="EG182" s="599">
        <v>357</v>
      </c>
      <c r="EH182" s="524">
        <v>1.0787811764705884</v>
      </c>
      <c r="EI182" s="599">
        <v>458.48200000000003</v>
      </c>
      <c r="EZ182" s="837"/>
      <c r="FA182" s="568">
        <v>42252.289236111115</v>
      </c>
      <c r="FB182" s="569">
        <v>826.51773339803992</v>
      </c>
      <c r="FC182" s="570">
        <v>42252.289236111115</v>
      </c>
      <c r="FD182" s="571" t="str">
        <v>[-11101] All data events are filtered in summary calculation</v>
      </c>
      <c r="FE182" s="570">
        <v>42252.288888888885</v>
      </c>
      <c r="FF182" s="571">
        <v>38242.624630842605</v>
      </c>
      <c r="FG182" s="570">
        <v>42252.288888888885</v>
      </c>
      <c r="FH182" s="571" t="str">
        <v>[-11101] All data events are filtered in summary calculation</v>
      </c>
      <c r="FJ182" s="396">
        <f>'pi tag'!BM90</f>
        <v>0</v>
      </c>
      <c r="FK182" s="396">
        <f>'pi tag'!AU90</f>
        <v>0</v>
      </c>
      <c r="FL182" s="396">
        <v>86</v>
      </c>
      <c r="FM182" s="570"/>
      <c r="FN182" s="572"/>
      <c r="FO182" s="586">
        <f t="shared" si="225"/>
        <v>0</v>
      </c>
      <c r="FQ182" s="586">
        <f t="shared" si="226"/>
        <v>0</v>
      </c>
      <c r="FT182" s="400">
        <v>86</v>
      </c>
      <c r="FU182" s="529">
        <v>42252.840277777781</v>
      </c>
      <c r="FV182" s="517">
        <v>119.41912648053064</v>
      </c>
      <c r="FW182" s="587">
        <f t="shared" si="227"/>
        <v>1</v>
      </c>
      <c r="GA182" s="517"/>
      <c r="GB182" s="517"/>
      <c r="GC182" s="588">
        <f t="shared" si="228"/>
        <v>0</v>
      </c>
      <c r="GE182" s="400">
        <f t="shared" si="224"/>
        <v>0</v>
      </c>
      <c r="GF182" s="529"/>
      <c r="GG182" s="517"/>
      <c r="GH182" s="529">
        <v>42252.288888888885</v>
      </c>
      <c r="GI182" s="668" t="str">
        <v>[-11101] All data events are filtered in summary calculation</v>
      </c>
      <c r="GJ182" s="669">
        <v>42252.288888888885</v>
      </c>
      <c r="GK182" s="668" t="str">
        <v>[-11101] All data events are filtered in summary calculation</v>
      </c>
      <c r="GL182" s="669">
        <v>42252.288888888885</v>
      </c>
      <c r="GM182" s="668">
        <v>439.59570132118341</v>
      </c>
      <c r="GN182" s="400">
        <f t="shared" si="222"/>
        <v>0</v>
      </c>
      <c r="GO182" s="400">
        <f t="shared" si="223"/>
        <v>0</v>
      </c>
    </row>
    <row r="183" spans="131:197" ht="18.95" customHeight="1" x14ac:dyDescent="0.35">
      <c r="EA183" s="525">
        <v>41278</v>
      </c>
      <c r="EB183" s="523">
        <v>126</v>
      </c>
      <c r="EC183" s="599">
        <v>2829.4696899999999</v>
      </c>
      <c r="ED183" s="599">
        <v>23.62</v>
      </c>
      <c r="EE183" s="599">
        <v>5</v>
      </c>
      <c r="EF183" s="599">
        <v>749</v>
      </c>
      <c r="EG183" s="599">
        <v>465</v>
      </c>
      <c r="EH183" s="524">
        <v>0.96459764705882356</v>
      </c>
      <c r="EI183" s="599">
        <v>409.95400000000001</v>
      </c>
      <c r="EZ183" s="837"/>
      <c r="FA183" s="568">
        <v>42252.289583333331</v>
      </c>
      <c r="FB183" s="569">
        <v>751.26268812357262</v>
      </c>
      <c r="FC183" s="570">
        <v>42252.289583333331</v>
      </c>
      <c r="FD183" s="571" t="str">
        <v>[-11101] All data events are filtered in summary calculation</v>
      </c>
      <c r="FE183" s="570">
        <v>42252.289236111115</v>
      </c>
      <c r="FF183" s="571">
        <v>38224.797413764398</v>
      </c>
      <c r="FG183" s="570">
        <v>42252.289236111115</v>
      </c>
      <c r="FH183" s="571" t="str">
        <v>[-11101] All data events are filtered in summary calculation</v>
      </c>
      <c r="FJ183" s="396">
        <f>'pi tag'!BM91</f>
        <v>0</v>
      </c>
      <c r="FK183" s="396">
        <f>'pi tag'!AU91</f>
        <v>0</v>
      </c>
      <c r="FL183" s="396">
        <v>87</v>
      </c>
      <c r="FM183" s="570"/>
      <c r="FN183" s="572"/>
      <c r="FO183" s="586">
        <f t="shared" si="225"/>
        <v>0</v>
      </c>
      <c r="FQ183" s="586">
        <f t="shared" si="226"/>
        <v>0</v>
      </c>
      <c r="FT183" s="400">
        <v>87</v>
      </c>
      <c r="FU183" s="529">
        <v>42252.847222222219</v>
      </c>
      <c r="FV183" s="517">
        <v>120.08098473686609</v>
      </c>
      <c r="FW183" s="587">
        <f t="shared" si="227"/>
        <v>1</v>
      </c>
      <c r="GA183" s="517"/>
      <c r="GB183" s="517"/>
      <c r="GC183" s="588">
        <f t="shared" si="228"/>
        <v>0</v>
      </c>
      <c r="GE183" s="400">
        <f t="shared" si="224"/>
        <v>0</v>
      </c>
      <c r="GF183" s="529"/>
      <c r="GG183" s="517"/>
      <c r="GH183" s="529">
        <v>42252.289236111115</v>
      </c>
      <c r="GI183" s="668" t="str">
        <v>[-11101] All data events are filtered in summary calculation</v>
      </c>
      <c r="GJ183" s="669">
        <v>42252.289236111115</v>
      </c>
      <c r="GK183" s="668" t="str">
        <v>[-11101] All data events are filtered in summary calculation</v>
      </c>
      <c r="GL183" s="669">
        <v>42252.289236111115</v>
      </c>
      <c r="GM183" s="668">
        <v>446.0069580078125</v>
      </c>
      <c r="GN183" s="400">
        <f t="shared" si="222"/>
        <v>0</v>
      </c>
      <c r="GO183" s="400">
        <f t="shared" si="223"/>
        <v>0</v>
      </c>
    </row>
    <row r="184" spans="131:197" ht="18.95" customHeight="1" x14ac:dyDescent="0.35">
      <c r="EA184" s="525">
        <v>41279</v>
      </c>
      <c r="EB184" s="523">
        <v>127</v>
      </c>
      <c r="EC184" s="599">
        <v>2616.0436753136687</v>
      </c>
      <c r="ED184" s="599">
        <v>24</v>
      </c>
      <c r="EE184" s="599">
        <v>4</v>
      </c>
      <c r="EF184" s="599">
        <v>573</v>
      </c>
      <c r="EG184" s="599">
        <v>354</v>
      </c>
      <c r="EH184" s="524">
        <v>1.9197035294117648</v>
      </c>
      <c r="EI184" s="599">
        <v>815.87400000000002</v>
      </c>
      <c r="EZ184" s="837"/>
      <c r="FA184" s="568">
        <v>42252.289930555555</v>
      </c>
      <c r="FB184" s="569">
        <v>884.71899374645113</v>
      </c>
      <c r="FC184" s="570">
        <v>42252.289930555555</v>
      </c>
      <c r="FD184" s="571" t="str">
        <v>[-11101] All data events are filtered in summary calculation</v>
      </c>
      <c r="FE184" s="570">
        <v>42252.289583333331</v>
      </c>
      <c r="FF184" s="571">
        <v>38182.480734990044</v>
      </c>
      <c r="FG184" s="570">
        <v>42252.289583333331</v>
      </c>
      <c r="FH184" s="571" t="str">
        <v>[-11101] All data events are filtered in summary calculation</v>
      </c>
      <c r="FJ184" s="396">
        <f>'pi tag'!BM92</f>
        <v>0</v>
      </c>
      <c r="FK184" s="396">
        <f>'pi tag'!AU92</f>
        <v>0</v>
      </c>
      <c r="FL184" s="396">
        <v>88</v>
      </c>
      <c r="FM184" s="570"/>
      <c r="FN184" s="572"/>
      <c r="FO184" s="586">
        <f t="shared" si="225"/>
        <v>0</v>
      </c>
      <c r="FQ184" s="586">
        <f t="shared" si="226"/>
        <v>0</v>
      </c>
      <c r="FT184" s="400">
        <v>88</v>
      </c>
      <c r="FU184" s="529">
        <v>42252.854166666672</v>
      </c>
      <c r="FV184" s="517">
        <v>120.05237638397492</v>
      </c>
      <c r="FW184" s="587">
        <f t="shared" si="227"/>
        <v>1</v>
      </c>
      <c r="GA184" s="517"/>
      <c r="GB184" s="517"/>
      <c r="GC184" s="588">
        <f t="shared" si="228"/>
        <v>0</v>
      </c>
      <c r="GE184" s="400">
        <f t="shared" si="224"/>
        <v>0</v>
      </c>
      <c r="GF184" s="529"/>
      <c r="GG184" s="517"/>
      <c r="GH184" s="529">
        <v>42252.289583333331</v>
      </c>
      <c r="GI184" s="668" t="str">
        <v>[-11101] All data events are filtered in summary calculation</v>
      </c>
      <c r="GJ184" s="669">
        <v>42252.289583333331</v>
      </c>
      <c r="GK184" s="668" t="str">
        <v>[-11101] All data events are filtered in summary calculation</v>
      </c>
      <c r="GL184" s="669">
        <v>42252.289583333331</v>
      </c>
      <c r="GM184" s="668">
        <v>427.97549521438776</v>
      </c>
      <c r="GN184" s="400">
        <f t="shared" si="222"/>
        <v>0</v>
      </c>
      <c r="GO184" s="400">
        <f t="shared" si="223"/>
        <v>0</v>
      </c>
    </row>
    <row r="185" spans="131:197" ht="18.95" customHeight="1" x14ac:dyDescent="0.35">
      <c r="EA185" s="525">
        <v>41280</v>
      </c>
      <c r="EB185" s="523">
        <v>128</v>
      </c>
      <c r="EC185" s="599">
        <v>2542.0621999999998</v>
      </c>
      <c r="ED185" s="599">
        <v>23.05</v>
      </c>
      <c r="EE185" s="599">
        <v>5</v>
      </c>
      <c r="EF185" s="599">
        <v>678</v>
      </c>
      <c r="EG185" s="599">
        <v>439</v>
      </c>
      <c r="EH185" s="524">
        <v>1.0527176470588235</v>
      </c>
      <c r="EI185" s="599">
        <v>447.40499999999997</v>
      </c>
      <c r="EZ185" s="837"/>
      <c r="FA185" s="568">
        <v>42252.290277777778</v>
      </c>
      <c r="FB185" s="569">
        <v>912.36105360706892</v>
      </c>
      <c r="FC185" s="570">
        <v>42252.290277777778</v>
      </c>
      <c r="FD185" s="571" t="str">
        <v>[-11101] All data events are filtered in summary calculation</v>
      </c>
      <c r="FE185" s="570">
        <v>42252.289930555555</v>
      </c>
      <c r="FF185" s="571">
        <v>38154.12638048728</v>
      </c>
      <c r="FG185" s="570">
        <v>42252.289930555555</v>
      </c>
      <c r="FH185" s="571" t="str">
        <v>[-11101] All data events are filtered in summary calculation</v>
      </c>
      <c r="FJ185" s="396">
        <f>'pi tag'!BM93</f>
        <v>0</v>
      </c>
      <c r="FK185" s="396">
        <f>'pi tag'!AU93</f>
        <v>0</v>
      </c>
      <c r="FL185" s="396">
        <v>89</v>
      </c>
      <c r="FM185" s="570"/>
      <c r="FN185" s="572"/>
      <c r="FO185" s="586">
        <f t="shared" si="225"/>
        <v>0</v>
      </c>
      <c r="FQ185" s="586">
        <f t="shared" si="226"/>
        <v>0</v>
      </c>
      <c r="FT185" s="400">
        <v>89</v>
      </c>
      <c r="FU185" s="529">
        <v>42252.861111111109</v>
      </c>
      <c r="FV185" s="517">
        <v>120.33420830431841</v>
      </c>
      <c r="FW185" s="587">
        <f t="shared" si="227"/>
        <v>1</v>
      </c>
      <c r="GA185" s="517"/>
      <c r="GB185" s="517"/>
      <c r="GC185" s="588">
        <f t="shared" si="228"/>
        <v>0</v>
      </c>
      <c r="GE185" s="400">
        <f t="shared" si="224"/>
        <v>0</v>
      </c>
      <c r="GF185" s="529"/>
      <c r="GG185" s="517"/>
      <c r="GH185" s="529">
        <v>42252.289930555555</v>
      </c>
      <c r="GI185" s="668" t="str">
        <v>[-11101] All data events are filtered in summary calculation</v>
      </c>
      <c r="GJ185" s="669">
        <v>42252.289930555555</v>
      </c>
      <c r="GK185" s="668" t="str">
        <v>[-11101] All data events are filtered in summary calculation</v>
      </c>
      <c r="GL185" s="669">
        <v>42252.289930555555</v>
      </c>
      <c r="GM185" s="668">
        <v>419.45858486071228</v>
      </c>
      <c r="GN185" s="400">
        <f t="shared" si="222"/>
        <v>0</v>
      </c>
      <c r="GO185" s="400">
        <f t="shared" si="223"/>
        <v>0</v>
      </c>
    </row>
    <row r="186" spans="131:197" ht="18.95" customHeight="1" x14ac:dyDescent="0.35">
      <c r="EA186" s="525">
        <v>41281</v>
      </c>
      <c r="EB186" s="523">
        <v>129</v>
      </c>
      <c r="EC186" s="599">
        <v>2477.8476999999998</v>
      </c>
      <c r="ED186" s="599">
        <v>21.97</v>
      </c>
      <c r="EE186" s="599">
        <v>5</v>
      </c>
      <c r="EF186" s="599">
        <v>778</v>
      </c>
      <c r="EG186" s="599">
        <v>513</v>
      </c>
      <c r="EH186" s="524">
        <v>1.8627764705882353</v>
      </c>
      <c r="EI186" s="599">
        <v>791.68</v>
      </c>
      <c r="EZ186" s="837"/>
      <c r="FA186" s="568">
        <v>42252.290625000001</v>
      </c>
      <c r="FB186" s="569">
        <v>772.33240535995049</v>
      </c>
      <c r="FC186" s="570">
        <v>42252.290625000001</v>
      </c>
      <c r="FD186" s="571" t="str">
        <v>[-11101] All data events are filtered in summary calculation</v>
      </c>
      <c r="FE186" s="570">
        <v>42252.290277777778</v>
      </c>
      <c r="FF186" s="571">
        <v>38146.069521210593</v>
      </c>
      <c r="FG186" s="570">
        <v>42252.290277777778</v>
      </c>
      <c r="FH186" s="571" t="str">
        <v>[-11101] All data events are filtered in summary calculation</v>
      </c>
      <c r="FJ186" s="396">
        <f>'pi tag'!BM94</f>
        <v>0</v>
      </c>
      <c r="FK186" s="396">
        <f>'pi tag'!AU94</f>
        <v>0</v>
      </c>
      <c r="FL186" s="396">
        <v>90</v>
      </c>
      <c r="FM186" s="570"/>
      <c r="FN186" s="572"/>
      <c r="FO186" s="586">
        <f t="shared" si="225"/>
        <v>0</v>
      </c>
      <c r="FQ186" s="586">
        <f t="shared" si="226"/>
        <v>0</v>
      </c>
      <c r="FT186" s="400">
        <v>90</v>
      </c>
      <c r="FU186" s="529">
        <v>42252.868055555555</v>
      </c>
      <c r="FV186" s="517">
        <v>119.57618500595078</v>
      </c>
      <c r="FW186" s="587">
        <f t="shared" si="227"/>
        <v>1</v>
      </c>
      <c r="GA186" s="517"/>
      <c r="GB186" s="517"/>
      <c r="GC186" s="588">
        <f t="shared" si="228"/>
        <v>0</v>
      </c>
      <c r="GE186" s="400">
        <f t="shared" si="224"/>
        <v>0</v>
      </c>
      <c r="GF186" s="529"/>
      <c r="GG186" s="517"/>
      <c r="GH186" s="529">
        <v>42252.290277777778</v>
      </c>
      <c r="GI186" s="668" t="str">
        <v>[-11101] All data events are filtered in summary calculation</v>
      </c>
      <c r="GJ186" s="669">
        <v>42252.290277777778</v>
      </c>
      <c r="GK186" s="668" t="str">
        <v>[-11101] All data events are filtered in summary calculation</v>
      </c>
      <c r="GL186" s="669">
        <v>42252.290277777778</v>
      </c>
      <c r="GM186" s="668">
        <v>411.82377070182315</v>
      </c>
      <c r="GN186" s="400">
        <f t="shared" si="222"/>
        <v>0</v>
      </c>
      <c r="GO186" s="400">
        <f t="shared" si="223"/>
        <v>0</v>
      </c>
    </row>
    <row r="187" spans="131:197" ht="18.95" customHeight="1" x14ac:dyDescent="0.35">
      <c r="EA187" s="525">
        <v>41282</v>
      </c>
      <c r="EB187" s="523">
        <v>130</v>
      </c>
      <c r="EC187" s="599">
        <v>2623.53</v>
      </c>
      <c r="ED187" s="599">
        <v>24</v>
      </c>
      <c r="EE187" s="599">
        <v>5</v>
      </c>
      <c r="EF187" s="599">
        <v>719</v>
      </c>
      <c r="EG187" s="599">
        <v>451.5</v>
      </c>
      <c r="EH187" s="524">
        <v>0.98038588235294111</v>
      </c>
      <c r="EI187" s="599">
        <v>416.66399999999999</v>
      </c>
      <c r="EZ187" s="837"/>
      <c r="FA187" s="568">
        <v>42252.290972222225</v>
      </c>
      <c r="FB187" s="569">
        <v>845.94515756989506</v>
      </c>
      <c r="FC187" s="570">
        <v>42252.290972222225</v>
      </c>
      <c r="FD187" s="571" t="str">
        <v>[-11101] All data events are filtered in summary calculation</v>
      </c>
      <c r="FE187" s="570">
        <v>42252.290625000001</v>
      </c>
      <c r="FF187" s="571">
        <v>38095.325172412398</v>
      </c>
      <c r="FG187" s="570">
        <v>42252.290625000001</v>
      </c>
      <c r="FH187" s="571" t="str">
        <v>[-11101] All data events are filtered in summary calculation</v>
      </c>
      <c r="FJ187" s="396">
        <f>'pi tag'!BM95</f>
        <v>0</v>
      </c>
      <c r="FK187" s="396">
        <f>'pi tag'!AU95</f>
        <v>0</v>
      </c>
      <c r="FL187" s="396">
        <v>91</v>
      </c>
      <c r="FM187" s="570"/>
      <c r="FN187" s="572"/>
      <c r="FO187" s="586">
        <f t="shared" si="225"/>
        <v>0</v>
      </c>
      <c r="FQ187" s="586">
        <f t="shared" si="226"/>
        <v>0</v>
      </c>
      <c r="FT187" s="400">
        <v>91</v>
      </c>
      <c r="FU187" s="529">
        <v>42252.875</v>
      </c>
      <c r="FV187" s="517">
        <v>131.82577650446191</v>
      </c>
      <c r="FW187" s="587">
        <f t="shared" si="227"/>
        <v>1</v>
      </c>
      <c r="GA187" s="517"/>
      <c r="GB187" s="517"/>
      <c r="GC187" s="588">
        <f t="shared" si="228"/>
        <v>0</v>
      </c>
      <c r="GE187" s="400">
        <f t="shared" si="224"/>
        <v>0</v>
      </c>
      <c r="GF187" s="529"/>
      <c r="GG187" s="517"/>
      <c r="GH187" s="529">
        <v>42252.290625000001</v>
      </c>
      <c r="GI187" s="668" t="str">
        <v>[-11101] All data events are filtered in summary calculation</v>
      </c>
      <c r="GJ187" s="669">
        <v>42252.290625000001</v>
      </c>
      <c r="GK187" s="668" t="str">
        <v>[-11101] All data events are filtered in summary calculation</v>
      </c>
      <c r="GL187" s="669">
        <v>42252.290625000001</v>
      </c>
      <c r="GM187" s="668">
        <v>409.54864501953125</v>
      </c>
      <c r="GN187" s="400">
        <f t="shared" si="222"/>
        <v>0</v>
      </c>
      <c r="GO187" s="400">
        <f t="shared" si="223"/>
        <v>0</v>
      </c>
    </row>
    <row r="188" spans="131:197" ht="18.95" customHeight="1" thickBot="1" x14ac:dyDescent="0.4">
      <c r="EA188" s="525">
        <v>41283</v>
      </c>
      <c r="EB188" s="523">
        <v>131</v>
      </c>
      <c r="EC188" s="599">
        <v>2709.7759999999998</v>
      </c>
      <c r="ED188" s="599">
        <v>23.71</v>
      </c>
      <c r="EE188" s="599">
        <v>5</v>
      </c>
      <c r="EF188" s="599">
        <v>672</v>
      </c>
      <c r="EG188" s="599">
        <v>485</v>
      </c>
      <c r="EH188" s="524">
        <v>1.9047364705882355</v>
      </c>
      <c r="EI188" s="599">
        <v>809.51300000000003</v>
      </c>
      <c r="EZ188" s="838"/>
      <c r="FA188" s="568">
        <v>42252.291319444441</v>
      </c>
      <c r="FB188" s="569">
        <v>872.76667040489383</v>
      </c>
      <c r="FC188" s="570">
        <v>42252.291319444441</v>
      </c>
      <c r="FD188" s="571" t="str">
        <v>[-11101] All data events are filtered in summary calculation</v>
      </c>
      <c r="FE188" s="570">
        <v>42252.290972222225</v>
      </c>
      <c r="FF188" s="571">
        <v>38035.630108382305</v>
      </c>
      <c r="FG188" s="570">
        <v>42252.290972222225</v>
      </c>
      <c r="FH188" s="571" t="str">
        <v>[-11101] All data events are filtered in summary calculation</v>
      </c>
      <c r="FJ188" s="396">
        <f>'pi tag'!BM96</f>
        <v>0</v>
      </c>
      <c r="FK188" s="396">
        <f>'pi tag'!AU96</f>
        <v>0</v>
      </c>
      <c r="FL188" s="396">
        <v>92</v>
      </c>
      <c r="FM188" s="570"/>
      <c r="FN188" s="572"/>
      <c r="FO188" s="586">
        <f t="shared" si="225"/>
        <v>0</v>
      </c>
      <c r="FQ188" s="586">
        <f t="shared" si="226"/>
        <v>0</v>
      </c>
      <c r="FT188" s="400">
        <v>92</v>
      </c>
      <c r="FU188" s="529">
        <v>42252.881944444445</v>
      </c>
      <c r="FV188" s="517">
        <v>140.42744258609912</v>
      </c>
      <c r="FW188" s="587">
        <f t="shared" si="227"/>
        <v>1</v>
      </c>
      <c r="GA188" s="517"/>
      <c r="GB188" s="517"/>
      <c r="GC188" s="588">
        <f t="shared" si="228"/>
        <v>0</v>
      </c>
      <c r="GE188" s="400">
        <f t="shared" si="224"/>
        <v>0</v>
      </c>
      <c r="GF188" s="529"/>
      <c r="GG188" s="517"/>
      <c r="GH188" s="529">
        <v>42252.290972222225</v>
      </c>
      <c r="GI188" s="668" t="str">
        <v>[-11101] All data events are filtered in summary calculation</v>
      </c>
      <c r="GJ188" s="669">
        <v>42252.290972222225</v>
      </c>
      <c r="GK188" s="668" t="str">
        <v>[-11101] All data events are filtered in summary calculation</v>
      </c>
      <c r="GL188" s="669">
        <v>42252.290972222225</v>
      </c>
      <c r="GM188" s="668">
        <v>409.54864501953125</v>
      </c>
      <c r="GN188" s="400">
        <f t="shared" si="222"/>
        <v>0</v>
      </c>
      <c r="GO188" s="400">
        <f t="shared" si="223"/>
        <v>0</v>
      </c>
    </row>
    <row r="189" spans="131:197" ht="18.95" customHeight="1" x14ac:dyDescent="0.35">
      <c r="EA189" s="525">
        <v>41284</v>
      </c>
      <c r="EB189" s="523">
        <v>132</v>
      </c>
      <c r="EC189" s="599">
        <v>2546.165</v>
      </c>
      <c r="ED189" s="599">
        <v>23.47</v>
      </c>
      <c r="EE189" s="599">
        <v>5</v>
      </c>
      <c r="EF189" s="599">
        <v>735</v>
      </c>
      <c r="EG189" s="599">
        <v>358</v>
      </c>
      <c r="EH189" s="524">
        <v>1.018284705882353</v>
      </c>
      <c r="EI189" s="599">
        <v>432.77100000000002</v>
      </c>
      <c r="EZ189" s="836">
        <v>8</v>
      </c>
      <c r="FA189" s="568">
        <v>42252.291666666672</v>
      </c>
      <c r="FB189" s="569">
        <v>787.22248295082022</v>
      </c>
      <c r="FC189" s="570">
        <v>42252.291666666672</v>
      </c>
      <c r="FD189" s="571" t="str">
        <v>[-11101] All data events are filtered in summary calculation</v>
      </c>
      <c r="FE189" s="570">
        <v>42252.291319444441</v>
      </c>
      <c r="FF189" s="571">
        <v>37942.515045607091</v>
      </c>
      <c r="FG189" s="570">
        <v>42252.291319444441</v>
      </c>
      <c r="FH189" s="571" t="str">
        <v>[-11101] All data events are filtered in summary calculation</v>
      </c>
      <c r="FJ189" s="396">
        <f>'pi tag'!BM97</f>
        <v>0</v>
      </c>
      <c r="FK189" s="396">
        <f>'pi tag'!AU97</f>
        <v>0</v>
      </c>
      <c r="FL189" s="396">
        <v>93</v>
      </c>
      <c r="FM189" s="570"/>
      <c r="FN189" s="572"/>
      <c r="FO189" s="586">
        <f t="shared" si="225"/>
        <v>0</v>
      </c>
      <c r="FQ189" s="586">
        <f t="shared" si="226"/>
        <v>0</v>
      </c>
      <c r="FT189" s="400">
        <v>93</v>
      </c>
      <c r="FU189" s="529">
        <v>42252.888888888891</v>
      </c>
      <c r="FV189" s="517">
        <v>139.00581074411437</v>
      </c>
      <c r="FW189" s="587">
        <f t="shared" si="227"/>
        <v>1</v>
      </c>
      <c r="GA189" s="517"/>
      <c r="GB189" s="517"/>
      <c r="GC189" s="588">
        <f t="shared" si="228"/>
        <v>0</v>
      </c>
      <c r="GE189" s="400">
        <f t="shared" si="224"/>
        <v>0</v>
      </c>
      <c r="GF189" s="529"/>
      <c r="GG189" s="517"/>
      <c r="GH189" s="529">
        <v>42252.291319444441</v>
      </c>
      <c r="GI189" s="668" t="str">
        <v>[-11101] All data events are filtered in summary calculation</v>
      </c>
      <c r="GJ189" s="669">
        <v>42252.291319444441</v>
      </c>
      <c r="GK189" s="668" t="str">
        <v>[-11101] All data events are filtered in summary calculation</v>
      </c>
      <c r="GL189" s="669">
        <v>42252.291319444441</v>
      </c>
      <c r="GM189" s="668">
        <v>413.556276907182</v>
      </c>
      <c r="GN189" s="400">
        <f t="shared" si="222"/>
        <v>0</v>
      </c>
      <c r="GO189" s="400">
        <f t="shared" si="223"/>
        <v>0</v>
      </c>
    </row>
    <row r="190" spans="131:197" ht="18.95" customHeight="1" x14ac:dyDescent="0.35">
      <c r="EA190" s="525">
        <v>41285</v>
      </c>
      <c r="EB190" s="523">
        <v>133</v>
      </c>
      <c r="EC190" s="599">
        <v>2716.4229</v>
      </c>
      <c r="ED190" s="599">
        <v>23.63</v>
      </c>
      <c r="EE190" s="599">
        <v>5</v>
      </c>
      <c r="EF190" s="599">
        <v>707</v>
      </c>
      <c r="EG190" s="599">
        <v>390.13</v>
      </c>
      <c r="EH190" s="524">
        <v>2.0344776470588237</v>
      </c>
      <c r="EI190" s="599">
        <v>864.65300000000002</v>
      </c>
      <c r="EZ190" s="837"/>
      <c r="FA190" s="568">
        <v>42252.292013888888</v>
      </c>
      <c r="FB190" s="569">
        <v>764.99496119952335</v>
      </c>
      <c r="FC190" s="570">
        <v>42252.292013888888</v>
      </c>
      <c r="FD190" s="571" t="str">
        <v>[-11101] All data events are filtered in summary calculation</v>
      </c>
      <c r="FE190" s="570">
        <v>42252.291666666672</v>
      </c>
      <c r="FF190" s="571">
        <v>37862.624655451378</v>
      </c>
      <c r="FG190" s="570">
        <v>42252.291666666672</v>
      </c>
      <c r="FH190" s="571" t="str">
        <v>[-11101] All data events are filtered in summary calculation</v>
      </c>
      <c r="FJ190" s="396">
        <f>'pi tag'!BM98</f>
        <v>0</v>
      </c>
      <c r="FK190" s="396">
        <f>'pi tag'!AU98</f>
        <v>0</v>
      </c>
      <c r="FL190" s="396">
        <v>94</v>
      </c>
      <c r="FM190" s="570"/>
      <c r="FN190" s="572"/>
      <c r="FO190" s="586">
        <f t="shared" si="225"/>
        <v>0</v>
      </c>
      <c r="FQ190" s="586">
        <f t="shared" si="226"/>
        <v>0</v>
      </c>
      <c r="FT190" s="400">
        <v>94</v>
      </c>
      <c r="FU190" s="529">
        <v>42252.895833333328</v>
      </c>
      <c r="FV190" s="517">
        <v>139.26527740299974</v>
      </c>
      <c r="FW190" s="587">
        <f t="shared" si="227"/>
        <v>1</v>
      </c>
      <c r="GA190" s="517"/>
      <c r="GB190" s="517"/>
      <c r="GC190" s="588">
        <f t="shared" si="228"/>
        <v>0</v>
      </c>
      <c r="GE190" s="400">
        <f t="shared" si="224"/>
        <v>0</v>
      </c>
      <c r="GF190" s="529"/>
      <c r="GG190" s="517"/>
      <c r="GH190" s="529">
        <v>42252.291666666672</v>
      </c>
      <c r="GI190" s="668" t="str">
        <v>[-11101] All data events are filtered in summary calculation</v>
      </c>
      <c r="GJ190" s="669">
        <v>42252.291666666672</v>
      </c>
      <c r="GK190" s="668" t="str">
        <v>[-11101] All data events are filtered in summary calculation</v>
      </c>
      <c r="GL190" s="669">
        <v>42252.291666666672</v>
      </c>
      <c r="GM190" s="668">
        <v>424.65280151367187</v>
      </c>
      <c r="GN190" s="400">
        <f t="shared" si="222"/>
        <v>0</v>
      </c>
      <c r="GO190" s="400">
        <f t="shared" si="223"/>
        <v>0</v>
      </c>
    </row>
    <row r="191" spans="131:197" ht="18.95" customHeight="1" x14ac:dyDescent="0.35">
      <c r="EA191" s="525">
        <v>41286</v>
      </c>
      <c r="EB191" s="523">
        <v>134</v>
      </c>
      <c r="EC191" s="599">
        <v>2660.8614515918739</v>
      </c>
      <c r="ED191" s="599">
        <v>22.89</v>
      </c>
      <c r="EE191" s="599">
        <v>5</v>
      </c>
      <c r="EF191" s="599">
        <v>694</v>
      </c>
      <c r="EG191" s="599">
        <v>465</v>
      </c>
      <c r="EH191" s="524">
        <v>0.94313411764705879</v>
      </c>
      <c r="EI191" s="599">
        <v>400.83199999999999</v>
      </c>
      <c r="EZ191" s="837"/>
      <c r="FA191" s="568">
        <v>42252.292361111111</v>
      </c>
      <c r="FB191" s="569">
        <v>798.08063000111531</v>
      </c>
      <c r="FC191" s="570">
        <v>42252.292361111111</v>
      </c>
      <c r="FD191" s="571" t="str">
        <v>[-11101] All data events are filtered in summary calculation</v>
      </c>
      <c r="FE191" s="570">
        <v>42252.292013888888</v>
      </c>
      <c r="FF191" s="571">
        <v>37844.030771891274</v>
      </c>
      <c r="FG191" s="570">
        <v>42252.292013888888</v>
      </c>
      <c r="FH191" s="571" t="str">
        <v>[-11101] All data events are filtered in summary calculation</v>
      </c>
      <c r="FJ191" s="396">
        <f>'pi tag'!BM99</f>
        <v>0</v>
      </c>
      <c r="FK191" s="396">
        <f>'pi tag'!AU99</f>
        <v>0</v>
      </c>
      <c r="FL191" s="396">
        <v>95</v>
      </c>
      <c r="FM191" s="570"/>
      <c r="FN191" s="572"/>
      <c r="FO191" s="586">
        <f t="shared" si="225"/>
        <v>0</v>
      </c>
      <c r="FQ191" s="586">
        <f t="shared" si="226"/>
        <v>0</v>
      </c>
      <c r="FT191" s="400">
        <v>95</v>
      </c>
      <c r="FU191" s="529">
        <v>42252.902777777781</v>
      </c>
      <c r="FV191" s="517">
        <v>139.84140115387154</v>
      </c>
      <c r="FW191" s="587">
        <f t="shared" si="227"/>
        <v>1</v>
      </c>
      <c r="GA191" s="517"/>
      <c r="GB191" s="517"/>
      <c r="GC191" s="588">
        <f t="shared" si="228"/>
        <v>0</v>
      </c>
      <c r="GE191" s="400">
        <f t="shared" si="224"/>
        <v>0</v>
      </c>
      <c r="GF191" s="529"/>
      <c r="GG191" s="517"/>
      <c r="GH191" s="529">
        <v>42252.292013888888</v>
      </c>
      <c r="GI191" s="668" t="str">
        <v>[-11101] All data events are filtered in summary calculation</v>
      </c>
      <c r="GJ191" s="669">
        <v>42252.292013888888</v>
      </c>
      <c r="GK191" s="668" t="str">
        <v>[-11101] All data events are filtered in summary calculation</v>
      </c>
      <c r="GL191" s="669">
        <v>42252.292013888888</v>
      </c>
      <c r="GM191" s="668">
        <v>424.65280151367187</v>
      </c>
      <c r="GN191" s="400">
        <f t="shared" si="222"/>
        <v>0</v>
      </c>
      <c r="GO191" s="400">
        <f t="shared" si="223"/>
        <v>0</v>
      </c>
    </row>
    <row r="192" spans="131:197" ht="18.95" customHeight="1" x14ac:dyDescent="0.35">
      <c r="EA192" s="525">
        <v>41287</v>
      </c>
      <c r="EB192" s="523">
        <v>135</v>
      </c>
      <c r="EC192" s="599">
        <v>1986.1765888051048</v>
      </c>
      <c r="ED192" s="599">
        <v>18.47</v>
      </c>
      <c r="EE192" s="599">
        <v>5</v>
      </c>
      <c r="EF192" s="599">
        <v>693</v>
      </c>
      <c r="EG192" s="599">
        <v>420</v>
      </c>
      <c r="EH192" s="524">
        <v>1.9496541176470588</v>
      </c>
      <c r="EI192" s="599">
        <v>828.60299999999995</v>
      </c>
      <c r="EZ192" s="837"/>
      <c r="FA192" s="568">
        <v>42252.292708333334</v>
      </c>
      <c r="FB192" s="569">
        <v>763.29183481516168</v>
      </c>
      <c r="FC192" s="570">
        <v>42252.292708333334</v>
      </c>
      <c r="FD192" s="571" t="str">
        <v>[-11101] All data events are filtered in summary calculation</v>
      </c>
      <c r="FE192" s="570">
        <v>42252.292361111111</v>
      </c>
      <c r="FF192" s="571">
        <v>37881.840872681139</v>
      </c>
      <c r="FG192" s="570">
        <v>42252.292361111111</v>
      </c>
      <c r="FH192" s="571" t="str">
        <v>[-11101] All data events are filtered in summary calculation</v>
      </c>
      <c r="FJ192" s="396">
        <f>'pi tag'!BM100</f>
        <v>0</v>
      </c>
      <c r="FK192" s="396">
        <f>'pi tag'!AU100</f>
        <v>0</v>
      </c>
      <c r="FL192" s="396">
        <v>96</v>
      </c>
      <c r="FM192" s="570"/>
      <c r="FN192" s="572"/>
      <c r="FO192" s="586">
        <f t="shared" si="225"/>
        <v>0</v>
      </c>
      <c r="FQ192" s="586">
        <f t="shared" si="226"/>
        <v>0</v>
      </c>
      <c r="FT192" s="400">
        <v>96</v>
      </c>
      <c r="FU192" s="529">
        <v>42252.909722222219</v>
      </c>
      <c r="FV192" s="517">
        <v>140.65202899177055</v>
      </c>
      <c r="FW192" s="587">
        <f t="shared" si="227"/>
        <v>1</v>
      </c>
      <c r="GA192" s="517"/>
      <c r="GB192" s="517"/>
      <c r="GC192" s="588">
        <f t="shared" si="228"/>
        <v>0</v>
      </c>
      <c r="GE192" s="400">
        <f t="shared" si="224"/>
        <v>0</v>
      </c>
      <c r="GF192" s="529"/>
      <c r="GG192" s="517"/>
      <c r="GH192" s="529">
        <v>42252.292361111111</v>
      </c>
      <c r="GI192" s="668" t="str">
        <v>[-11101] All data events are filtered in summary calculation</v>
      </c>
      <c r="GJ192" s="669">
        <v>42252.292361111111</v>
      </c>
      <c r="GK192" s="668" t="str">
        <v>[-11101] All data events are filtered in summary calculation</v>
      </c>
      <c r="GL192" s="669">
        <v>42252.292361111111</v>
      </c>
      <c r="GM192" s="668">
        <v>433.21499286470936</v>
      </c>
      <c r="GN192" s="400">
        <f t="shared" si="222"/>
        <v>0</v>
      </c>
      <c r="GO192" s="400">
        <f t="shared" si="223"/>
        <v>0</v>
      </c>
    </row>
    <row r="193" spans="131:197" ht="18.95" customHeight="1" x14ac:dyDescent="0.35">
      <c r="EA193" s="525">
        <v>41288</v>
      </c>
      <c r="EB193" s="523">
        <v>136</v>
      </c>
      <c r="EC193" s="599">
        <v>2557.3633158255502</v>
      </c>
      <c r="ED193" s="599">
        <v>23.38</v>
      </c>
      <c r="EE193" s="599">
        <v>4</v>
      </c>
      <c r="EF193" s="599">
        <v>557</v>
      </c>
      <c r="EG193" s="599">
        <v>404.2</v>
      </c>
      <c r="EH193" s="524">
        <v>0.76214588235294112</v>
      </c>
      <c r="EI193" s="599">
        <v>323.91199999999998</v>
      </c>
      <c r="EZ193" s="837"/>
      <c r="FA193" s="568">
        <v>42252.29305555555</v>
      </c>
      <c r="FB193" s="569">
        <v>757.07622747787798</v>
      </c>
      <c r="FC193" s="570">
        <v>42252.29305555555</v>
      </c>
      <c r="FD193" s="571" t="str">
        <v>[-11101] All data events are filtered in summary calculation</v>
      </c>
      <c r="FE193" s="570">
        <v>42252.292708333334</v>
      </c>
      <c r="FF193" s="571">
        <v>37904.779280128081</v>
      </c>
      <c r="FG193" s="570">
        <v>42252.292708333334</v>
      </c>
      <c r="FH193" s="571" t="str">
        <v>[-11101] All data events are filtered in summary calculation</v>
      </c>
      <c r="FJ193" s="396">
        <f>'pi tag'!BM101</f>
        <v>0</v>
      </c>
      <c r="FK193" s="396">
        <f>'pi tag'!AU101</f>
        <v>0</v>
      </c>
      <c r="FM193" s="570"/>
      <c r="FN193" s="572"/>
      <c r="FO193" s="586">
        <f t="shared" si="225"/>
        <v>0</v>
      </c>
      <c r="FQ193" s="586">
        <f t="shared" si="226"/>
        <v>0</v>
      </c>
      <c r="FT193" s="400">
        <v>97</v>
      </c>
      <c r="FU193" s="529">
        <v>42252.916666666672</v>
      </c>
      <c r="FV193" s="517">
        <v>140.09153062471847</v>
      </c>
      <c r="FW193" s="587">
        <f t="shared" si="227"/>
        <v>1</v>
      </c>
      <c r="GA193" s="517"/>
      <c r="GE193" s="400">
        <f t="shared" si="224"/>
        <v>0</v>
      </c>
      <c r="GF193" s="529"/>
      <c r="GG193" s="517"/>
      <c r="GH193" s="529">
        <v>42252.292708333334</v>
      </c>
      <c r="GI193" s="668" t="str">
        <v>[-11101] All data events are filtered in summary calculation</v>
      </c>
      <c r="GJ193" s="669">
        <v>42252.292708333334</v>
      </c>
      <c r="GK193" s="668" t="str">
        <v>[-11101] All data events are filtered in summary calculation</v>
      </c>
      <c r="GL193" s="669">
        <v>42252.292708333334</v>
      </c>
      <c r="GM193" s="668">
        <v>443.05557250976563</v>
      </c>
      <c r="GN193" s="400">
        <f t="shared" si="222"/>
        <v>0</v>
      </c>
      <c r="GO193" s="400">
        <f t="shared" si="223"/>
        <v>0</v>
      </c>
    </row>
    <row r="194" spans="131:197" ht="18.95" customHeight="1" x14ac:dyDescent="0.35">
      <c r="EA194" s="525">
        <v>41289</v>
      </c>
      <c r="EB194" s="523">
        <v>137</v>
      </c>
      <c r="EC194" s="599">
        <v>2726.2820409828146</v>
      </c>
      <c r="ED194" s="599">
        <v>23.79</v>
      </c>
      <c r="EE194" s="599">
        <v>5</v>
      </c>
      <c r="EF194" s="599">
        <v>712</v>
      </c>
      <c r="EG194" s="599">
        <v>395</v>
      </c>
      <c r="EH194" s="524">
        <v>1.9067929411764704</v>
      </c>
      <c r="EI194" s="599">
        <v>810.38699999999994</v>
      </c>
      <c r="EZ194" s="837"/>
      <c r="FA194" s="568">
        <v>42252.293402777781</v>
      </c>
      <c r="FB194" s="569">
        <v>781.98709905718761</v>
      </c>
      <c r="FC194" s="570">
        <v>42252.293402777781</v>
      </c>
      <c r="FD194" s="571" t="str">
        <v>[-11101] All data events are filtered in summary calculation</v>
      </c>
      <c r="FE194" s="570">
        <v>42252.29305555555</v>
      </c>
      <c r="FF194" s="571">
        <v>37889.098321153717</v>
      </c>
      <c r="FG194" s="570">
        <v>42252.29305555555</v>
      </c>
      <c r="FH194" s="571" t="str">
        <v>[-11101] All data events are filtered in summary calculation</v>
      </c>
      <c r="FJ194" s="396">
        <f>'pi tag'!BM102</f>
        <v>0</v>
      </c>
      <c r="FK194" s="396">
        <f>'pi tag'!AU102</f>
        <v>0</v>
      </c>
      <c r="FM194" s="570"/>
      <c r="FN194" s="572"/>
      <c r="FO194" s="586">
        <f t="shared" si="225"/>
        <v>0</v>
      </c>
      <c r="FQ194" s="586">
        <f t="shared" si="226"/>
        <v>0</v>
      </c>
      <c r="FT194" s="400">
        <v>98</v>
      </c>
      <c r="FU194" s="529">
        <v>42252.923611111109</v>
      </c>
      <c r="FV194" s="517">
        <v>145.63450816306789</v>
      </c>
      <c r="FW194" s="587">
        <f t="shared" si="227"/>
        <v>1</v>
      </c>
      <c r="GA194" s="517"/>
      <c r="GE194" s="400">
        <f t="shared" si="224"/>
        <v>0</v>
      </c>
      <c r="GF194" s="529"/>
      <c r="GG194" s="517"/>
      <c r="GH194" s="529">
        <v>42252.29305555555</v>
      </c>
      <c r="GI194" s="668" t="str">
        <v>[-11101] All data events are filtered in summary calculation</v>
      </c>
      <c r="GJ194" s="669">
        <v>42252.29305555555</v>
      </c>
      <c r="GK194" s="668" t="str">
        <v>[-11101] All data events are filtered in summary calculation</v>
      </c>
      <c r="GL194" s="669">
        <v>42252.29305555555</v>
      </c>
      <c r="GM194" s="668">
        <v>418.27056684635266</v>
      </c>
      <c r="GN194" s="400">
        <f t="shared" si="222"/>
        <v>0</v>
      </c>
      <c r="GO194" s="400">
        <f t="shared" si="223"/>
        <v>0</v>
      </c>
    </row>
    <row r="195" spans="131:197" ht="18.95" customHeight="1" x14ac:dyDescent="0.35">
      <c r="EA195" s="525">
        <v>41290</v>
      </c>
      <c r="EB195" s="523">
        <v>138</v>
      </c>
      <c r="EC195" s="599">
        <v>2428.4977335633303</v>
      </c>
      <c r="ED195" s="599">
        <v>22.82</v>
      </c>
      <c r="EE195" s="599">
        <v>5</v>
      </c>
      <c r="EF195" s="599">
        <v>629</v>
      </c>
      <c r="EG195" s="599">
        <v>456.5</v>
      </c>
      <c r="EH195" s="524">
        <v>0.90702117647058822</v>
      </c>
      <c r="EI195" s="599">
        <v>385.48399999999998</v>
      </c>
      <c r="EZ195" s="837"/>
      <c r="FA195" s="568">
        <v>42252.293749999997</v>
      </c>
      <c r="FB195" s="569">
        <v>1019.5470090872608</v>
      </c>
      <c r="FC195" s="570">
        <v>42252.293749999997</v>
      </c>
      <c r="FD195" s="571" t="str">
        <v>[-11101] All data events are filtered in summary calculation</v>
      </c>
      <c r="FE195" s="570">
        <v>42252.293402777781</v>
      </c>
      <c r="FF195" s="571">
        <v>37844.855812944967</v>
      </c>
      <c r="FG195" s="570">
        <v>42252.293402777781</v>
      </c>
      <c r="FH195" s="571" t="str">
        <v>[-11101] All data events are filtered in summary calculation</v>
      </c>
      <c r="FJ195" s="396">
        <f>'pi tag'!BM103</f>
        <v>0</v>
      </c>
      <c r="FK195" s="396">
        <f>'pi tag'!AU103</f>
        <v>0</v>
      </c>
      <c r="FM195" s="570"/>
      <c r="FN195" s="572"/>
      <c r="FO195" s="586">
        <f t="shared" si="225"/>
        <v>0</v>
      </c>
      <c r="FQ195" s="586">
        <f t="shared" si="226"/>
        <v>0</v>
      </c>
      <c r="FT195" s="400">
        <v>99</v>
      </c>
      <c r="FU195" s="529">
        <v>42252.930555555555</v>
      </c>
      <c r="FV195" s="517">
        <v>150.20427965012223</v>
      </c>
      <c r="FW195" s="587">
        <f t="shared" si="227"/>
        <v>1</v>
      </c>
      <c r="GA195" s="517"/>
      <c r="GE195" s="400">
        <f t="shared" si="224"/>
        <v>0</v>
      </c>
      <c r="GF195" s="529"/>
      <c r="GG195" s="517"/>
      <c r="GH195" s="529">
        <v>42252.293402777781</v>
      </c>
      <c r="GI195" s="668" t="str">
        <v>[-11101] All data events are filtered in summary calculation</v>
      </c>
      <c r="GJ195" s="669">
        <v>42252.293402777781</v>
      </c>
      <c r="GK195" s="668" t="str">
        <v>[-11101] All data events are filtered in summary calculation</v>
      </c>
      <c r="GL195" s="669">
        <v>42252.293402777781</v>
      </c>
      <c r="GM195" s="668">
        <v>412.74672984983772</v>
      </c>
      <c r="GN195" s="400">
        <f t="shared" si="222"/>
        <v>0</v>
      </c>
      <c r="GO195" s="400">
        <f t="shared" si="223"/>
        <v>0</v>
      </c>
    </row>
    <row r="196" spans="131:197" ht="18.95" customHeight="1" x14ac:dyDescent="0.35">
      <c r="EA196" s="525">
        <v>41291</v>
      </c>
      <c r="EB196" s="523">
        <v>139</v>
      </c>
      <c r="EC196" s="599">
        <v>2631.3467388180356</v>
      </c>
      <c r="ED196" s="599">
        <v>24</v>
      </c>
      <c r="EE196" s="599">
        <v>4</v>
      </c>
      <c r="EF196" s="599">
        <v>552</v>
      </c>
      <c r="EG196" s="599">
        <v>425.9</v>
      </c>
      <c r="EH196" s="524">
        <v>0.94858352941176471</v>
      </c>
      <c r="EI196" s="599">
        <v>403.14800000000002</v>
      </c>
      <c r="EZ196" s="837"/>
      <c r="FA196" s="568">
        <v>42252.29409722222</v>
      </c>
      <c r="FB196" s="569">
        <v>679.66995672136113</v>
      </c>
      <c r="FC196" s="570">
        <v>42252.29409722222</v>
      </c>
      <c r="FD196" s="571" t="str">
        <v>[-11101] All data events are filtered in summary calculation</v>
      </c>
      <c r="FE196" s="570">
        <v>42252.293749999997</v>
      </c>
      <c r="FF196" s="571">
        <v>37817.898670242233</v>
      </c>
      <c r="FG196" s="570">
        <v>42252.293749999997</v>
      </c>
      <c r="FH196" s="571" t="str">
        <v>[-11101] All data events are filtered in summary calculation</v>
      </c>
      <c r="FJ196" s="396">
        <f>'pi tag'!BM104</f>
        <v>0</v>
      </c>
      <c r="FK196" s="396">
        <f>'pi tag'!AU104</f>
        <v>0</v>
      </c>
      <c r="FM196" s="570"/>
      <c r="FN196" s="572"/>
      <c r="FO196" s="586">
        <f t="shared" si="225"/>
        <v>0</v>
      </c>
      <c r="FQ196" s="586">
        <f t="shared" si="226"/>
        <v>0</v>
      </c>
      <c r="FT196" s="400">
        <v>100</v>
      </c>
      <c r="FU196" s="529">
        <v>42252.9375</v>
      </c>
      <c r="FV196" s="517">
        <v>149.66535473793863</v>
      </c>
      <c r="FW196" s="587">
        <f t="shared" si="227"/>
        <v>1</v>
      </c>
      <c r="GA196" s="517"/>
      <c r="GE196" s="400">
        <f t="shared" si="224"/>
        <v>0</v>
      </c>
      <c r="GF196" s="529"/>
      <c r="GG196" s="517"/>
      <c r="GH196" s="529">
        <v>42252.293749999997</v>
      </c>
      <c r="GI196" s="668" t="str">
        <v>[-11101] All data events are filtered in summary calculation</v>
      </c>
      <c r="GJ196" s="669">
        <v>42252.293749999997</v>
      </c>
      <c r="GK196" s="668" t="str">
        <v>[-11101] All data events are filtered in summary calculation</v>
      </c>
      <c r="GL196" s="669">
        <v>42252.293749999997</v>
      </c>
      <c r="GM196" s="668">
        <v>407.11807250976562</v>
      </c>
      <c r="GN196" s="400">
        <f t="shared" si="222"/>
        <v>0</v>
      </c>
      <c r="GO196" s="400">
        <f t="shared" si="223"/>
        <v>0</v>
      </c>
    </row>
    <row r="197" spans="131:197" ht="18.95" customHeight="1" x14ac:dyDescent="0.35">
      <c r="EA197" s="525">
        <v>41292</v>
      </c>
      <c r="EB197" s="523">
        <v>140</v>
      </c>
      <c r="EC197" s="599">
        <v>2522.4784406428876</v>
      </c>
      <c r="ED197" s="599">
        <v>21.3</v>
      </c>
      <c r="EE197" s="599">
        <v>5</v>
      </c>
      <c r="EF197" s="599">
        <v>798</v>
      </c>
      <c r="EG197" s="599">
        <v>454</v>
      </c>
      <c r="EH197" s="524">
        <v>2.1673929411764705</v>
      </c>
      <c r="EI197" s="599">
        <v>921.14200000000005</v>
      </c>
      <c r="EZ197" s="837"/>
      <c r="FA197" s="568">
        <v>42252.294444444444</v>
      </c>
      <c r="FB197" s="569">
        <v>846.67157595984906</v>
      </c>
      <c r="FC197" s="570">
        <v>42252.294444444444</v>
      </c>
      <c r="FD197" s="571" t="str">
        <v>[-11101] All data events are filtered in summary calculation</v>
      </c>
      <c r="FE197" s="570">
        <v>42252.29409722222</v>
      </c>
      <c r="FF197" s="571">
        <v>37815.482927163444</v>
      </c>
      <c r="FG197" s="570">
        <v>42252.29409722222</v>
      </c>
      <c r="FH197" s="571" t="str">
        <v>[-11101] All data events are filtered in summary calculation</v>
      </c>
      <c r="FJ197" s="396">
        <f>'pi tag'!BM105</f>
        <v>0</v>
      </c>
      <c r="FK197" s="396">
        <f>'pi tag'!AU105</f>
        <v>0</v>
      </c>
      <c r="FM197" s="570"/>
      <c r="FN197" s="572"/>
      <c r="FO197" s="586">
        <f t="shared" si="225"/>
        <v>0</v>
      </c>
      <c r="FQ197" s="586">
        <f t="shared" si="226"/>
        <v>0</v>
      </c>
      <c r="FT197" s="400">
        <v>101</v>
      </c>
      <c r="FU197" s="529">
        <v>42252.944444444445</v>
      </c>
      <c r="FV197" s="517">
        <v>150.06373070281464</v>
      </c>
      <c r="FW197" s="587">
        <f t="shared" si="227"/>
        <v>1</v>
      </c>
      <c r="GA197" s="517"/>
      <c r="GE197" s="400">
        <f t="shared" si="224"/>
        <v>0</v>
      </c>
      <c r="GF197" s="529"/>
      <c r="GG197" s="517"/>
      <c r="GH197" s="529">
        <v>42252.29409722222</v>
      </c>
      <c r="GI197" s="668" t="str">
        <v>[-11101] All data events are filtered in summary calculation</v>
      </c>
      <c r="GJ197" s="669">
        <v>42252.29409722222</v>
      </c>
      <c r="GK197" s="668" t="str">
        <v>[-11101] All data events are filtered in summary calculation</v>
      </c>
      <c r="GL197" s="669">
        <v>42252.29409722222</v>
      </c>
      <c r="GM197" s="668">
        <v>407.11807250976562</v>
      </c>
      <c r="GN197" s="400">
        <f t="shared" si="222"/>
        <v>0</v>
      </c>
      <c r="GO197" s="400">
        <f t="shared" si="223"/>
        <v>0</v>
      </c>
    </row>
    <row r="198" spans="131:197" ht="18.95" customHeight="1" x14ac:dyDescent="0.35">
      <c r="EA198" s="525">
        <v>41293</v>
      </c>
      <c r="EB198" s="523">
        <v>141</v>
      </c>
      <c r="EC198" s="599">
        <v>2428.8189222179412</v>
      </c>
      <c r="ED198" s="599">
        <v>22.45</v>
      </c>
      <c r="EE198" s="599">
        <v>5</v>
      </c>
      <c r="EF198" s="599">
        <v>686</v>
      </c>
      <c r="EG198" s="599">
        <v>493</v>
      </c>
      <c r="EH198" s="524">
        <v>1.9591247058823531</v>
      </c>
      <c r="EI198" s="599">
        <v>832.62800000000004</v>
      </c>
      <c r="EZ198" s="837"/>
      <c r="FA198" s="568">
        <v>42252.294791666667</v>
      </c>
      <c r="FB198" s="569">
        <v>703.32905666627028</v>
      </c>
      <c r="FC198" s="570">
        <v>42252.294791666667</v>
      </c>
      <c r="FD198" s="571" t="str">
        <v>[-11101] All data events are filtered in summary calculation</v>
      </c>
      <c r="FE198" s="570">
        <v>42252.294444444444</v>
      </c>
      <c r="FF198" s="571">
        <v>37901.818882773317</v>
      </c>
      <c r="FG198" s="570">
        <v>42252.294444444444</v>
      </c>
      <c r="FH198" s="571" t="str">
        <v>[-11101] All data events are filtered in summary calculation</v>
      </c>
      <c r="FJ198" s="396">
        <f>'pi tag'!BM106</f>
        <v>0</v>
      </c>
      <c r="FK198" s="396">
        <f>'pi tag'!AU106</f>
        <v>0</v>
      </c>
      <c r="FM198" s="570"/>
      <c r="FN198" s="572"/>
      <c r="FO198" s="586">
        <f t="shared" si="225"/>
        <v>0</v>
      </c>
      <c r="FQ198" s="586">
        <f t="shared" si="226"/>
        <v>0</v>
      </c>
      <c r="FT198" s="400">
        <v>102</v>
      </c>
      <c r="FU198" s="529">
        <v>42252.951388888891</v>
      </c>
      <c r="FV198" s="517">
        <v>150.05460386141127</v>
      </c>
      <c r="FW198" s="587">
        <f t="shared" si="227"/>
        <v>1</v>
      </c>
      <c r="GA198" s="517"/>
      <c r="GE198" s="400">
        <f t="shared" si="224"/>
        <v>0</v>
      </c>
      <c r="GF198" s="529"/>
      <c r="GG198" s="517"/>
      <c r="GH198" s="529">
        <v>42252.294444444444</v>
      </c>
      <c r="GI198" s="668" t="str">
        <v>[-11101] All data events are filtered in summary calculation</v>
      </c>
      <c r="GJ198" s="669">
        <v>42252.294444444444</v>
      </c>
      <c r="GK198" s="668" t="str">
        <v>[-11101] All data events are filtered in summary calculation</v>
      </c>
      <c r="GL198" s="669">
        <v>42252.294444444444</v>
      </c>
      <c r="GM198" s="668">
        <v>407.11807250976562</v>
      </c>
      <c r="GN198" s="400">
        <f t="shared" si="222"/>
        <v>0</v>
      </c>
      <c r="GO198" s="400">
        <f t="shared" si="223"/>
        <v>0</v>
      </c>
    </row>
    <row r="199" spans="131:197" ht="18.95" customHeight="1" x14ac:dyDescent="0.35">
      <c r="EA199" s="525">
        <v>41294</v>
      </c>
      <c r="EB199" s="523">
        <v>142</v>
      </c>
      <c r="EC199" s="599">
        <v>2461.6571992187346</v>
      </c>
      <c r="ED199" s="599">
        <v>22.88</v>
      </c>
      <c r="EE199" s="599">
        <v>5</v>
      </c>
      <c r="EF199" s="599">
        <v>710</v>
      </c>
      <c r="EG199" s="599">
        <v>394.3</v>
      </c>
      <c r="EH199" s="524">
        <v>1.0070564705882354</v>
      </c>
      <c r="EI199" s="599">
        <v>427.99900000000002</v>
      </c>
      <c r="EZ199" s="837"/>
      <c r="FA199" s="568">
        <v>42252.295138888891</v>
      </c>
      <c r="FB199" s="569">
        <v>951.2834116581256</v>
      </c>
      <c r="FC199" s="570">
        <v>42252.295138888891</v>
      </c>
      <c r="FD199" s="571" t="str">
        <v>[-11101] All data events are filtered in summary calculation</v>
      </c>
      <c r="FE199" s="570">
        <v>42252.294791666667</v>
      </c>
      <c r="FF199" s="571">
        <v>37984.892150952415</v>
      </c>
      <c r="FG199" s="570">
        <v>42252.294791666667</v>
      </c>
      <c r="FH199" s="571" t="str">
        <v>[-11101] All data events are filtered in summary calculation</v>
      </c>
      <c r="FJ199" s="396">
        <f>'pi tag'!BM107</f>
        <v>0</v>
      </c>
      <c r="FK199" s="396">
        <f>'pi tag'!AU107</f>
        <v>0</v>
      </c>
      <c r="FM199" s="570"/>
      <c r="FN199" s="572"/>
      <c r="FO199" s="586">
        <f t="shared" si="225"/>
        <v>0</v>
      </c>
      <c r="FQ199" s="586">
        <f t="shared" si="226"/>
        <v>0</v>
      </c>
      <c r="FT199" s="400">
        <v>103</v>
      </c>
      <c r="FU199" s="529">
        <v>42252.958333333328</v>
      </c>
      <c r="FV199" s="517">
        <v>149.95186227926169</v>
      </c>
      <c r="FW199" s="587">
        <f t="shared" si="227"/>
        <v>1</v>
      </c>
      <c r="GA199" s="517"/>
      <c r="GE199" s="400">
        <f t="shared" si="224"/>
        <v>0</v>
      </c>
      <c r="GF199" s="529"/>
      <c r="GG199" s="517"/>
      <c r="GH199" s="529">
        <v>42252.294791666667</v>
      </c>
      <c r="GI199" s="668" t="str">
        <v>[-11101] All data events are filtered in summary calculation</v>
      </c>
      <c r="GJ199" s="669">
        <v>42252.294791666667</v>
      </c>
      <c r="GK199" s="668" t="str">
        <v>[-11101] All data events are filtered in summary calculation</v>
      </c>
      <c r="GL199" s="669">
        <v>42252.294791666667</v>
      </c>
      <c r="GM199" s="668">
        <v>423.89000466037544</v>
      </c>
      <c r="GN199" s="400">
        <f t="shared" ref="GN199:GN262" si="229">IF($GE199=1,$GM199,0)</f>
        <v>0</v>
      </c>
      <c r="GO199" s="400">
        <f t="shared" ref="GO199:GO262" si="230">IF($GE199=2,$GM199,0)</f>
        <v>0</v>
      </c>
    </row>
    <row r="200" spans="131:197" ht="18.95" customHeight="1" x14ac:dyDescent="0.35">
      <c r="EA200" s="525">
        <v>41295</v>
      </c>
      <c r="EB200" s="523">
        <v>143</v>
      </c>
      <c r="EC200" s="599">
        <v>2372.9786543746818</v>
      </c>
      <c r="ED200" s="599">
        <v>23.77</v>
      </c>
      <c r="EE200" s="599">
        <v>4</v>
      </c>
      <c r="EF200" s="599">
        <v>636</v>
      </c>
      <c r="EG200" s="599">
        <v>294.8</v>
      </c>
      <c r="EH200" s="524">
        <v>0.98170352941176464</v>
      </c>
      <c r="EI200" s="599">
        <v>417.22399999999999</v>
      </c>
      <c r="EZ200" s="837"/>
      <c r="FA200" s="568">
        <v>42252.295486111107</v>
      </c>
      <c r="FB200" s="569">
        <v>758.4851588827961</v>
      </c>
      <c r="FC200" s="570">
        <v>42252.295486111107</v>
      </c>
      <c r="FD200" s="571" t="str">
        <v>[-11101] All data events are filtered in summary calculation</v>
      </c>
      <c r="FE200" s="570">
        <v>42252.295138888891</v>
      </c>
      <c r="FF200" s="571">
        <v>38123.64123296539</v>
      </c>
      <c r="FG200" s="570">
        <v>42252.295138888891</v>
      </c>
      <c r="FH200" s="571" t="str">
        <v>[-11101] All data events are filtered in summary calculation</v>
      </c>
      <c r="FJ200" s="396">
        <f>'pi tag'!BM108</f>
        <v>0</v>
      </c>
      <c r="FK200" s="396">
        <f>'pi tag'!AU108</f>
        <v>0</v>
      </c>
      <c r="FM200" s="570"/>
      <c r="FN200" s="572"/>
      <c r="FO200" s="586">
        <f t="shared" si="225"/>
        <v>0</v>
      </c>
      <c r="FQ200" s="586">
        <f t="shared" si="226"/>
        <v>0</v>
      </c>
      <c r="FT200" s="400">
        <v>104</v>
      </c>
      <c r="FU200" s="529">
        <v>42252.965277777781</v>
      </c>
      <c r="FV200" s="517">
        <v>150.78378515296538</v>
      </c>
      <c r="FW200" s="587">
        <f t="shared" si="227"/>
        <v>1</v>
      </c>
      <c r="GA200" s="517"/>
      <c r="GE200" s="400">
        <f t="shared" ref="GE200:GE263" si="231">IF(GI200&lt;&gt;$GF$63,1,IF(GK200&lt;&gt;$GF$63,2,IF(GE199&lt;&gt;0,GE199,0)))</f>
        <v>0</v>
      </c>
      <c r="GF200" s="529"/>
      <c r="GG200" s="517"/>
      <c r="GH200" s="529">
        <v>42252.295138888891</v>
      </c>
      <c r="GI200" s="668" t="str">
        <v>[-11101] All data events are filtered in summary calculation</v>
      </c>
      <c r="GJ200" s="669">
        <v>42252.295138888891</v>
      </c>
      <c r="GK200" s="668" t="str">
        <v>[-11101] All data events are filtered in summary calculation</v>
      </c>
      <c r="GL200" s="669">
        <v>42252.295138888891</v>
      </c>
      <c r="GM200" s="668">
        <v>430.03472900390625</v>
      </c>
      <c r="GN200" s="400">
        <f t="shared" si="229"/>
        <v>0</v>
      </c>
      <c r="GO200" s="400">
        <f t="shared" si="230"/>
        <v>0</v>
      </c>
    </row>
    <row r="201" spans="131:197" ht="18.95" customHeight="1" x14ac:dyDescent="0.35">
      <c r="EA201" s="525">
        <v>41296</v>
      </c>
      <c r="EB201" s="523">
        <v>144</v>
      </c>
      <c r="EC201" s="599">
        <v>2237.1000964281184</v>
      </c>
      <c r="ED201" s="599">
        <v>20.6</v>
      </c>
      <c r="EE201" s="599">
        <v>5</v>
      </c>
      <c r="EF201" s="599">
        <v>710</v>
      </c>
      <c r="EG201" s="599">
        <v>417.29999999999995</v>
      </c>
      <c r="EH201" s="524">
        <v>2.0236188235294117</v>
      </c>
      <c r="EI201" s="599">
        <v>860.03800000000001</v>
      </c>
      <c r="EZ201" s="837"/>
      <c r="FA201" s="568">
        <v>42252.295833333337</v>
      </c>
      <c r="FB201" s="569">
        <v>863.84777811476408</v>
      </c>
      <c r="FC201" s="570">
        <v>42252.295833333337</v>
      </c>
      <c r="FD201" s="571" t="str">
        <v>[-11101] All data events are filtered in summary calculation</v>
      </c>
      <c r="FE201" s="570">
        <v>42252.295486111107</v>
      </c>
      <c r="FF201" s="571">
        <v>38270.473300973572</v>
      </c>
      <c r="FG201" s="570">
        <v>42252.295486111107</v>
      </c>
      <c r="FH201" s="571" t="str">
        <v>[-11101] All data events are filtered in summary calculation</v>
      </c>
      <c r="FJ201" s="396">
        <f>'pi tag'!BM109</f>
        <v>0</v>
      </c>
      <c r="FK201" s="396">
        <f>'pi tag'!AU109</f>
        <v>0</v>
      </c>
      <c r="FM201" s="570"/>
      <c r="FN201" s="572"/>
      <c r="FO201" s="586">
        <f t="shared" si="225"/>
        <v>0</v>
      </c>
      <c r="FQ201" s="586">
        <f t="shared" si="226"/>
        <v>0</v>
      </c>
      <c r="FT201" s="400">
        <v>105</v>
      </c>
      <c r="FU201" s="529">
        <v>42252.972222222219</v>
      </c>
      <c r="FV201" s="517">
        <v>157.26980918283846</v>
      </c>
      <c r="FW201" s="587">
        <f t="shared" si="227"/>
        <v>1</v>
      </c>
      <c r="GA201" s="517"/>
      <c r="GE201" s="400">
        <f t="shared" si="231"/>
        <v>0</v>
      </c>
      <c r="GF201" s="529"/>
      <c r="GG201" s="517"/>
      <c r="GH201" s="529">
        <v>42252.295486111107</v>
      </c>
      <c r="GI201" s="668" t="str">
        <v>[-11101] All data events are filtered in summary calculation</v>
      </c>
      <c r="GJ201" s="669">
        <v>42252.295486111107</v>
      </c>
      <c r="GK201" s="668" t="str">
        <v>[-11101] All data events are filtered in summary calculation</v>
      </c>
      <c r="GL201" s="669">
        <v>42252.295486111107</v>
      </c>
      <c r="GM201" s="668">
        <v>430.03472900390625</v>
      </c>
      <c r="GN201" s="400">
        <f t="shared" si="229"/>
        <v>0</v>
      </c>
      <c r="GO201" s="400">
        <f t="shared" si="230"/>
        <v>0</v>
      </c>
    </row>
    <row r="202" spans="131:197" ht="18.95" customHeight="1" x14ac:dyDescent="0.35">
      <c r="EA202" s="525">
        <v>41297</v>
      </c>
      <c r="EB202" s="523">
        <v>145</v>
      </c>
      <c r="EC202" s="599">
        <v>2095.8995056351077</v>
      </c>
      <c r="ED202" s="599">
        <v>17.91</v>
      </c>
      <c r="EE202" s="599">
        <v>4</v>
      </c>
      <c r="EF202" s="599">
        <v>627</v>
      </c>
      <c r="EG202" s="599">
        <v>399.5</v>
      </c>
      <c r="EH202" s="524">
        <v>0.69847294117647063</v>
      </c>
      <c r="EI202" s="599">
        <v>296.851</v>
      </c>
      <c r="EZ202" s="837"/>
      <c r="FA202" s="568">
        <v>42252.296180555553</v>
      </c>
      <c r="FB202" s="569">
        <v>926.84613447043591</v>
      </c>
      <c r="FC202" s="570">
        <v>42252.296180555553</v>
      </c>
      <c r="FD202" s="571" t="str">
        <v>[-11101] All data events are filtered in summary calculation</v>
      </c>
      <c r="FE202" s="570">
        <v>42252.295833333337</v>
      </c>
      <c r="FF202" s="571">
        <v>38322.042401107152</v>
      </c>
      <c r="FG202" s="570">
        <v>42252.295833333337</v>
      </c>
      <c r="FH202" s="571" t="str">
        <v>[-11101] All data events are filtered in summary calculation</v>
      </c>
      <c r="FJ202" s="396">
        <f>'pi tag'!BM110</f>
        <v>0</v>
      </c>
      <c r="FK202" s="396">
        <f>'pi tag'!AU110</f>
        <v>0</v>
      </c>
      <c r="FM202" s="570"/>
      <c r="FN202" s="572"/>
      <c r="FO202" s="586">
        <f t="shared" si="225"/>
        <v>0</v>
      </c>
      <c r="FQ202" s="586">
        <f t="shared" si="226"/>
        <v>0</v>
      </c>
      <c r="FT202" s="400">
        <v>106</v>
      </c>
      <c r="FU202" s="529">
        <v>42252.979166666672</v>
      </c>
      <c r="FV202" s="517">
        <v>160.84214931729639</v>
      </c>
      <c r="FW202" s="587">
        <f t="shared" si="227"/>
        <v>1</v>
      </c>
      <c r="GA202" s="517"/>
      <c r="GE202" s="400">
        <f t="shared" si="231"/>
        <v>0</v>
      </c>
      <c r="GF202" s="529"/>
      <c r="GG202" s="517"/>
      <c r="GH202" s="529">
        <v>42252.295833333337</v>
      </c>
      <c r="GI202" s="668" t="str">
        <v>[-11101] All data events are filtered in summary calculation</v>
      </c>
      <c r="GJ202" s="669">
        <v>42252.295833333337</v>
      </c>
      <c r="GK202" s="668" t="str">
        <v>[-11101] All data events are filtered in summary calculation</v>
      </c>
      <c r="GL202" s="669">
        <v>42252.295833333337</v>
      </c>
      <c r="GM202" s="668">
        <v>430.03472900390625</v>
      </c>
      <c r="GN202" s="400">
        <f t="shared" si="229"/>
        <v>0</v>
      </c>
      <c r="GO202" s="400">
        <f t="shared" si="230"/>
        <v>0</v>
      </c>
    </row>
    <row r="203" spans="131:197" ht="18.95" customHeight="1" x14ac:dyDescent="0.35">
      <c r="EA203" s="525">
        <v>41298</v>
      </c>
      <c r="EB203" s="523">
        <v>146</v>
      </c>
      <c r="EC203" s="599">
        <v>2174.7864935247239</v>
      </c>
      <c r="ED203" s="599">
        <v>19.670000000000002</v>
      </c>
      <c r="EE203" s="599">
        <v>4</v>
      </c>
      <c r="EF203" s="599">
        <v>573</v>
      </c>
      <c r="EG203" s="599">
        <v>364.1</v>
      </c>
      <c r="EH203" s="524">
        <v>0.92225882352941169</v>
      </c>
      <c r="EI203" s="599">
        <v>391.96</v>
      </c>
      <c r="EZ203" s="837"/>
      <c r="FA203" s="568">
        <v>42252.296527777777</v>
      </c>
      <c r="FB203" s="569">
        <v>770.34267967565165</v>
      </c>
      <c r="FC203" s="570">
        <v>42252.296527777777</v>
      </c>
      <c r="FD203" s="571" t="str">
        <v>[-11101] All data events are filtered in summary calculation</v>
      </c>
      <c r="FE203" s="570">
        <v>42252.296180555553</v>
      </c>
      <c r="FF203" s="571">
        <v>38383.473340878882</v>
      </c>
      <c r="FG203" s="570">
        <v>42252.296180555553</v>
      </c>
      <c r="FH203" s="571" t="str">
        <v>[-11101] All data events are filtered in summary calculation</v>
      </c>
      <c r="FJ203" s="396">
        <f>'pi tag'!BM111</f>
        <v>0</v>
      </c>
      <c r="FK203" s="396">
        <f>'pi tag'!AU111</f>
        <v>0</v>
      </c>
      <c r="FM203" s="570"/>
      <c r="FN203" s="572"/>
      <c r="FO203" s="586">
        <f t="shared" si="225"/>
        <v>0</v>
      </c>
      <c r="FQ203" s="586">
        <f t="shared" si="226"/>
        <v>0</v>
      </c>
      <c r="FT203" s="400">
        <v>107</v>
      </c>
      <c r="FU203" s="529">
        <v>42252.986111111109</v>
      </c>
      <c r="FV203" s="517">
        <v>160.04871397854606</v>
      </c>
      <c r="FW203" s="587">
        <f t="shared" si="227"/>
        <v>1</v>
      </c>
      <c r="GA203" s="517"/>
      <c r="GE203" s="400">
        <f t="shared" si="231"/>
        <v>0</v>
      </c>
      <c r="GF203" s="529"/>
      <c r="GG203" s="517"/>
      <c r="GH203" s="529">
        <v>42252.296180555553</v>
      </c>
      <c r="GI203" s="668" t="str">
        <v>[-11101] All data events are filtered in summary calculation</v>
      </c>
      <c r="GJ203" s="669">
        <v>42252.296180555553</v>
      </c>
      <c r="GK203" s="668" t="str">
        <v>[-11101] All data events are filtered in summary calculation</v>
      </c>
      <c r="GL203" s="669">
        <v>42252.296180555553</v>
      </c>
      <c r="GM203" s="668">
        <v>441.0904902392067</v>
      </c>
      <c r="GN203" s="400">
        <f t="shared" si="229"/>
        <v>0</v>
      </c>
      <c r="GO203" s="400">
        <f t="shared" si="230"/>
        <v>0</v>
      </c>
    </row>
    <row r="204" spans="131:197" ht="18.95" customHeight="1" x14ac:dyDescent="0.35">
      <c r="EA204" s="525">
        <v>41299</v>
      </c>
      <c r="EB204" s="523">
        <v>147</v>
      </c>
      <c r="EC204" s="599">
        <v>1093.643879530543</v>
      </c>
      <c r="ED204" s="599">
        <v>11.25</v>
      </c>
      <c r="EE204" s="599">
        <v>3</v>
      </c>
      <c r="EF204" s="599">
        <v>405</v>
      </c>
      <c r="EG204" s="599">
        <v>205</v>
      </c>
      <c r="EH204" s="524">
        <v>1.9866094117647057</v>
      </c>
      <c r="EI204" s="599">
        <v>844.30899999999997</v>
      </c>
      <c r="EZ204" s="837"/>
      <c r="FA204" s="568">
        <v>42252.296875</v>
      </c>
      <c r="FB204" s="569">
        <v>808.45607210977641</v>
      </c>
      <c r="FC204" s="570">
        <v>42252.296875</v>
      </c>
      <c r="FD204" s="571" t="str">
        <v>[-11101] All data events are filtered in summary calculation</v>
      </c>
      <c r="FE204" s="570">
        <v>42252.296527777777</v>
      </c>
      <c r="FF204" s="571">
        <v>38290.186698226134</v>
      </c>
      <c r="FG204" s="570">
        <v>42252.296527777777</v>
      </c>
      <c r="FH204" s="571" t="str">
        <v>[-11101] All data events are filtered in summary calculation</v>
      </c>
      <c r="FJ204" s="396">
        <f>'pi tag'!BM112</f>
        <v>0</v>
      </c>
      <c r="FK204" s="396">
        <f>'pi tag'!AU112</f>
        <v>0</v>
      </c>
      <c r="FM204" s="570"/>
      <c r="FN204" s="572"/>
      <c r="FO204" s="586">
        <f t="shared" si="225"/>
        <v>0</v>
      </c>
      <c r="FQ204" s="586">
        <f t="shared" si="226"/>
        <v>0</v>
      </c>
      <c r="FT204" s="400">
        <v>108</v>
      </c>
      <c r="FU204" s="529">
        <v>42252.993055555555</v>
      </c>
      <c r="FV204" s="517">
        <v>159.58991790483785</v>
      </c>
      <c r="FW204" s="587">
        <f t="shared" si="227"/>
        <v>1</v>
      </c>
      <c r="GA204" s="517"/>
      <c r="GE204" s="400">
        <f t="shared" si="231"/>
        <v>0</v>
      </c>
      <c r="GF204" s="529"/>
      <c r="GG204" s="517"/>
      <c r="GH204" s="529">
        <v>42252.296527777777</v>
      </c>
      <c r="GI204" s="668" t="str">
        <v>[-11101] All data events are filtered in summary calculation</v>
      </c>
      <c r="GJ204" s="669">
        <v>42252.296527777777</v>
      </c>
      <c r="GK204" s="668" t="str">
        <v>[-11101] All data events are filtered in summary calculation</v>
      </c>
      <c r="GL204" s="669">
        <v>42252.296527777777</v>
      </c>
      <c r="GM204" s="668">
        <v>445.138916015625</v>
      </c>
      <c r="GN204" s="400">
        <f t="shared" si="229"/>
        <v>0</v>
      </c>
      <c r="GO204" s="400">
        <f t="shared" si="230"/>
        <v>0</v>
      </c>
    </row>
    <row r="205" spans="131:197" ht="18.95" customHeight="1" x14ac:dyDescent="0.35">
      <c r="EA205" s="525">
        <v>41300</v>
      </c>
      <c r="EB205" s="523">
        <v>148</v>
      </c>
      <c r="EC205" s="599">
        <v>2295.3493036132868</v>
      </c>
      <c r="ED205" s="599">
        <v>21.56</v>
      </c>
      <c r="EE205" s="599">
        <v>2</v>
      </c>
      <c r="EF205" s="599">
        <v>317</v>
      </c>
      <c r="EG205" s="599">
        <v>223.4</v>
      </c>
      <c r="EH205" s="524">
        <v>0</v>
      </c>
      <c r="EI205" s="599">
        <v>0</v>
      </c>
      <c r="EZ205" s="837"/>
      <c r="FA205" s="568">
        <v>42252.297222222223</v>
      </c>
      <c r="FB205" s="569">
        <v>819.11741165664</v>
      </c>
      <c r="FC205" s="570">
        <v>42252.297222222223</v>
      </c>
      <c r="FD205" s="571" t="str">
        <v>[-11101] All data events are filtered in summary calculation</v>
      </c>
      <c r="FE205" s="570">
        <v>42252.296875</v>
      </c>
      <c r="FF205" s="571">
        <v>38271.973766305047</v>
      </c>
      <c r="FG205" s="570">
        <v>42252.296875</v>
      </c>
      <c r="FH205" s="571" t="str">
        <v>[-11101] All data events are filtered in summary calculation</v>
      </c>
      <c r="FJ205" s="396">
        <f>'pi tag'!BM113</f>
        <v>0</v>
      </c>
      <c r="FK205" s="396">
        <f>'pi tag'!AU113</f>
        <v>0</v>
      </c>
      <c r="FM205" s="570"/>
      <c r="FN205" s="572"/>
      <c r="FO205" s="586">
        <f t="shared" si="225"/>
        <v>0</v>
      </c>
      <c r="FQ205" s="586">
        <f t="shared" si="226"/>
        <v>0</v>
      </c>
      <c r="FT205" s="400">
        <v>109</v>
      </c>
      <c r="FU205" s="529">
        <v>42253</v>
      </c>
      <c r="FV205" s="517">
        <v>160.37653518199687</v>
      </c>
      <c r="FW205" s="587">
        <f t="shared" si="227"/>
        <v>1</v>
      </c>
      <c r="GA205" s="517"/>
      <c r="GE205" s="400">
        <f t="shared" si="231"/>
        <v>0</v>
      </c>
      <c r="GF205" s="529"/>
      <c r="GG205" s="517"/>
      <c r="GH205" s="529">
        <v>42252.296875</v>
      </c>
      <c r="GI205" s="668" t="str">
        <v>[-11101] All data events are filtered in summary calculation</v>
      </c>
      <c r="GJ205" s="669">
        <v>42252.296875</v>
      </c>
      <c r="GK205" s="668" t="str">
        <v>[-11101] All data events are filtered in summary calculation</v>
      </c>
      <c r="GL205" s="669">
        <v>42252.296875</v>
      </c>
      <c r="GM205" s="668">
        <v>443.07902717590332</v>
      </c>
      <c r="GN205" s="400">
        <f t="shared" si="229"/>
        <v>0</v>
      </c>
      <c r="GO205" s="400">
        <f t="shared" si="230"/>
        <v>0</v>
      </c>
    </row>
    <row r="206" spans="131:197" ht="18.95" customHeight="1" x14ac:dyDescent="0.35">
      <c r="EA206" s="525">
        <v>41301</v>
      </c>
      <c r="EB206" s="523">
        <v>149</v>
      </c>
      <c r="EC206" s="599">
        <v>2781.8717491316006</v>
      </c>
      <c r="ED206" s="599">
        <v>23.6</v>
      </c>
      <c r="EE206" s="599">
        <v>6</v>
      </c>
      <c r="EF206" s="599">
        <v>826</v>
      </c>
      <c r="EG206" s="599">
        <v>491</v>
      </c>
      <c r="EH206" s="524">
        <v>1.9985976470588236</v>
      </c>
      <c r="EI206" s="599">
        <v>849.404</v>
      </c>
      <c r="EZ206" s="837"/>
      <c r="FA206" s="568">
        <v>42252.297569444447</v>
      </c>
      <c r="FB206" s="569">
        <v>853.66733879220362</v>
      </c>
      <c r="FC206" s="570">
        <v>42252.297569444447</v>
      </c>
      <c r="FD206" s="571" t="str">
        <v>[-11101] All data events are filtered in summary calculation</v>
      </c>
      <c r="FE206" s="570">
        <v>42252.297222222223</v>
      </c>
      <c r="FF206" s="571">
        <v>38193.876179603736</v>
      </c>
      <c r="FG206" s="570">
        <v>42252.297222222223</v>
      </c>
      <c r="FH206" s="571" t="str">
        <v>[-11101] All data events are filtered in summary calculation</v>
      </c>
      <c r="FJ206" s="396">
        <f>'pi tag'!BM114</f>
        <v>0</v>
      </c>
      <c r="FK206" s="396">
        <f>'pi tag'!AU114</f>
        <v>0</v>
      </c>
      <c r="FM206" s="570"/>
      <c r="FN206" s="572"/>
      <c r="FO206" s="586">
        <f t="shared" si="225"/>
        <v>0</v>
      </c>
      <c r="FQ206" s="586">
        <f t="shared" si="226"/>
        <v>0</v>
      </c>
      <c r="FT206" s="400">
        <v>110</v>
      </c>
      <c r="FU206" s="529">
        <v>42253.006944444445</v>
      </c>
      <c r="FV206" s="517">
        <v>159.14639423101676</v>
      </c>
      <c r="FW206" s="587">
        <f t="shared" si="227"/>
        <v>1</v>
      </c>
      <c r="GA206" s="517"/>
      <c r="GE206" s="400">
        <f t="shared" si="231"/>
        <v>0</v>
      </c>
      <c r="GF206" s="529"/>
      <c r="GG206" s="517"/>
      <c r="GH206" s="529">
        <v>42252.297222222223</v>
      </c>
      <c r="GI206" s="668" t="str">
        <v>[-11101] All data events are filtered in summary calculation</v>
      </c>
      <c r="GJ206" s="669">
        <v>42252.297222222223</v>
      </c>
      <c r="GK206" s="668" t="str">
        <v>[-11101] All data events are filtered in summary calculation</v>
      </c>
      <c r="GL206" s="669">
        <v>42252.297222222223</v>
      </c>
      <c r="GM206" s="668">
        <v>429.513916015625</v>
      </c>
      <c r="GN206" s="400">
        <f t="shared" si="229"/>
        <v>0</v>
      </c>
      <c r="GO206" s="400">
        <f t="shared" si="230"/>
        <v>0</v>
      </c>
    </row>
    <row r="207" spans="131:197" ht="18.95" customHeight="1" x14ac:dyDescent="0.35">
      <c r="EA207" s="525">
        <v>41302</v>
      </c>
      <c r="EB207" s="523">
        <v>150</v>
      </c>
      <c r="EC207" s="599">
        <v>2681.6707176965624</v>
      </c>
      <c r="ED207" s="599">
        <v>23.97</v>
      </c>
      <c r="EE207" s="599">
        <v>5</v>
      </c>
      <c r="EF207" s="599">
        <v>791</v>
      </c>
      <c r="EG207" s="599">
        <v>519.79999999999995</v>
      </c>
      <c r="EH207" s="524">
        <v>0.97687999999999997</v>
      </c>
      <c r="EI207" s="599">
        <v>415.17399999999998</v>
      </c>
      <c r="EZ207" s="837"/>
      <c r="FA207" s="568">
        <v>42252.297916666663</v>
      </c>
      <c r="FB207" s="569">
        <v>747.90211131485853</v>
      </c>
      <c r="FC207" s="570">
        <v>42252.297916666663</v>
      </c>
      <c r="FD207" s="571" t="str">
        <v>[-11101] All data events are filtered in summary calculation</v>
      </c>
      <c r="FE207" s="570">
        <v>42252.297569444447</v>
      </c>
      <c r="FF207" s="571">
        <v>38187.083782291411</v>
      </c>
      <c r="FG207" s="570">
        <v>42252.297569444447</v>
      </c>
      <c r="FH207" s="571" t="str">
        <v>[-11101] All data events are filtered in summary calculation</v>
      </c>
      <c r="FJ207" s="396">
        <f>'pi tag'!BM115</f>
        <v>0</v>
      </c>
      <c r="FK207" s="396">
        <f>'pi tag'!AU115</f>
        <v>0</v>
      </c>
      <c r="FM207" s="570"/>
      <c r="FN207" s="572"/>
      <c r="FO207" s="586">
        <f t="shared" si="225"/>
        <v>0</v>
      </c>
      <c r="FQ207" s="586">
        <f t="shared" si="226"/>
        <v>0</v>
      </c>
      <c r="FT207" s="400">
        <v>111</v>
      </c>
      <c r="FU207" s="529">
        <v>42253.013888888891</v>
      </c>
      <c r="FV207" s="517">
        <v>159.69455485694033</v>
      </c>
      <c r="FW207" s="587">
        <f t="shared" si="227"/>
        <v>1</v>
      </c>
      <c r="GA207" s="517"/>
      <c r="GE207" s="400">
        <f t="shared" si="231"/>
        <v>0</v>
      </c>
      <c r="GF207" s="529"/>
      <c r="GG207" s="517"/>
      <c r="GH207" s="529">
        <v>42252.297569444447</v>
      </c>
      <c r="GI207" s="668" t="str">
        <v>[-11101] All data events are filtered in summary calculation</v>
      </c>
      <c r="GJ207" s="669">
        <v>42252.297569444447</v>
      </c>
      <c r="GK207" s="668" t="str">
        <v>[-11101] All data events are filtered in summary calculation</v>
      </c>
      <c r="GL207" s="669">
        <v>42252.297569444447</v>
      </c>
      <c r="GM207" s="668">
        <v>415.55260822389585</v>
      </c>
      <c r="GN207" s="400">
        <f t="shared" si="229"/>
        <v>0</v>
      </c>
      <c r="GO207" s="400">
        <f t="shared" si="230"/>
        <v>0</v>
      </c>
    </row>
    <row r="208" spans="131:197" ht="18.95" customHeight="1" x14ac:dyDescent="0.35">
      <c r="EA208" s="525">
        <v>41303</v>
      </c>
      <c r="EB208" s="523">
        <v>151</v>
      </c>
      <c r="EC208" s="599">
        <v>2460.6346294566983</v>
      </c>
      <c r="ED208" s="599">
        <v>23.03</v>
      </c>
      <c r="EE208" s="599">
        <v>5</v>
      </c>
      <c r="EF208" s="599">
        <v>712</v>
      </c>
      <c r="EG208" s="599">
        <v>495.1</v>
      </c>
      <c r="EH208" s="524">
        <v>2.1262188235294119</v>
      </c>
      <c r="EI208" s="599">
        <v>903.64300000000003</v>
      </c>
      <c r="EZ208" s="837"/>
      <c r="FA208" s="568">
        <v>42252.298263888893</v>
      </c>
      <c r="FB208" s="569">
        <v>785.99961593154978</v>
      </c>
      <c r="FC208" s="570">
        <v>42252.298263888893</v>
      </c>
      <c r="FD208" s="571" t="str">
        <v>[-11101] All data events are filtered in summary calculation</v>
      </c>
      <c r="FE208" s="570">
        <v>42252.297916666663</v>
      </c>
      <c r="FF208" s="571">
        <v>38183.891065039235</v>
      </c>
      <c r="FG208" s="570">
        <v>42252.297916666663</v>
      </c>
      <c r="FH208" s="571" t="str">
        <v>[-11101] All data events are filtered in summary calculation</v>
      </c>
      <c r="FJ208" s="396">
        <f>'pi tag'!BM116</f>
        <v>0</v>
      </c>
      <c r="FK208" s="396">
        <f>'pi tag'!AU116</f>
        <v>0</v>
      </c>
      <c r="FM208" s="570"/>
      <c r="FN208" s="572"/>
      <c r="FO208" s="586">
        <f t="shared" si="225"/>
        <v>0</v>
      </c>
      <c r="FQ208" s="586">
        <f t="shared" si="226"/>
        <v>0</v>
      </c>
      <c r="FT208" s="400">
        <v>112</v>
      </c>
      <c r="FU208" s="529">
        <v>42253.020833333328</v>
      </c>
      <c r="FV208" s="517">
        <v>160.502605593922</v>
      </c>
      <c r="FW208" s="587">
        <f t="shared" si="227"/>
        <v>1</v>
      </c>
      <c r="GA208" s="517"/>
      <c r="GE208" s="400">
        <f t="shared" si="231"/>
        <v>0</v>
      </c>
      <c r="GF208" s="529"/>
      <c r="GG208" s="517"/>
      <c r="GH208" s="529">
        <v>42252.297916666663</v>
      </c>
      <c r="GI208" s="668" t="str">
        <v>[-11101] All data events are filtered in summary calculation</v>
      </c>
      <c r="GJ208" s="669">
        <v>42252.297916666663</v>
      </c>
      <c r="GK208" s="668" t="str">
        <v>[-11101] All data events are filtered in summary calculation</v>
      </c>
      <c r="GL208" s="669">
        <v>42252.297916666663</v>
      </c>
      <c r="GM208" s="668">
        <v>413.04787542702007</v>
      </c>
      <c r="GN208" s="400">
        <f t="shared" si="229"/>
        <v>0</v>
      </c>
      <c r="GO208" s="400">
        <f t="shared" si="230"/>
        <v>0</v>
      </c>
    </row>
    <row r="209" spans="131:197" ht="18.95" customHeight="1" x14ac:dyDescent="0.35">
      <c r="EA209" s="525">
        <v>41304</v>
      </c>
      <c r="EB209" s="523">
        <v>152</v>
      </c>
      <c r="EC209" s="599">
        <v>2488.5379966988125</v>
      </c>
      <c r="ED209" s="599">
        <v>22.247</v>
      </c>
      <c r="EE209" s="599">
        <v>5</v>
      </c>
      <c r="EF209" s="599">
        <v>758</v>
      </c>
      <c r="EG209" s="599">
        <v>459.8</v>
      </c>
      <c r="EH209" s="524">
        <v>1.919338823529412</v>
      </c>
      <c r="EI209" s="599">
        <v>815.71900000000005</v>
      </c>
      <c r="EZ209" s="837"/>
      <c r="FA209" s="568">
        <v>42252.298611111109</v>
      </c>
      <c r="FB209" s="569">
        <v>848.53618266799799</v>
      </c>
      <c r="FC209" s="570">
        <v>42252.298611111109</v>
      </c>
      <c r="FD209" s="571" t="str">
        <v>[-11101] All data events are filtered in summary calculation</v>
      </c>
      <c r="FE209" s="570">
        <v>42252.298263888893</v>
      </c>
      <c r="FF209" s="571">
        <v>38160.985830928883</v>
      </c>
      <c r="FG209" s="570">
        <v>42252.298263888893</v>
      </c>
      <c r="FH209" s="571" t="str">
        <v>[-11101] All data events are filtered in summary calculation</v>
      </c>
      <c r="FJ209" s="396">
        <f>'pi tag'!BM117</f>
        <v>0</v>
      </c>
      <c r="FK209" s="396">
        <f>'pi tag'!AU117</f>
        <v>0</v>
      </c>
      <c r="FM209" s="570"/>
      <c r="FN209" s="572"/>
      <c r="FO209" s="586">
        <f t="shared" si="225"/>
        <v>0</v>
      </c>
      <c r="FQ209" s="586">
        <f t="shared" si="226"/>
        <v>0</v>
      </c>
      <c r="FT209" s="400">
        <v>113</v>
      </c>
      <c r="FU209" s="529">
        <v>42253.027777777781</v>
      </c>
      <c r="FV209" s="517">
        <v>159.51314951385604</v>
      </c>
      <c r="FW209" s="587">
        <f t="shared" si="227"/>
        <v>1</v>
      </c>
      <c r="GA209" s="517"/>
      <c r="GE209" s="400">
        <f t="shared" si="231"/>
        <v>0</v>
      </c>
      <c r="GF209" s="529"/>
      <c r="GG209" s="517"/>
      <c r="GH209" s="529">
        <v>42252.298263888893</v>
      </c>
      <c r="GI209" s="668" t="str">
        <v>[-11101] All data events are filtered in summary calculation</v>
      </c>
      <c r="GJ209" s="669">
        <v>42252.298263888893</v>
      </c>
      <c r="GK209" s="668" t="str">
        <v>[-11101] All data events are filtered in summary calculation</v>
      </c>
      <c r="GL209" s="669">
        <v>42252.298263888893</v>
      </c>
      <c r="GM209" s="668">
        <v>402.86195575414848</v>
      </c>
      <c r="GN209" s="400">
        <f t="shared" si="229"/>
        <v>0</v>
      </c>
      <c r="GO209" s="400">
        <f t="shared" si="230"/>
        <v>0</v>
      </c>
    </row>
    <row r="210" spans="131:197" ht="18.95" customHeight="1" thickBot="1" x14ac:dyDescent="0.4">
      <c r="EA210" s="525">
        <v>41305</v>
      </c>
      <c r="EB210" s="523">
        <v>153</v>
      </c>
      <c r="EC210" s="599">
        <v>2651.4652487357725</v>
      </c>
      <c r="ED210" s="599">
        <v>23.97</v>
      </c>
      <c r="EE210" s="599">
        <v>5</v>
      </c>
      <c r="EF210" s="599">
        <v>714</v>
      </c>
      <c r="EG210" s="599">
        <v>499.1</v>
      </c>
      <c r="EH210" s="524">
        <v>1.5678376470588236</v>
      </c>
      <c r="EI210" s="599">
        <v>666.33100000000002</v>
      </c>
      <c r="EZ210" s="837"/>
      <c r="FA210" s="568">
        <v>42252.298958333333</v>
      </c>
      <c r="FB210" s="569">
        <v>856.9815003931833</v>
      </c>
      <c r="FC210" s="570">
        <v>42252.298958333333</v>
      </c>
      <c r="FD210" s="571" t="str">
        <v>[-11101] All data events are filtered in summary calculation</v>
      </c>
      <c r="FE210" s="570">
        <v>42252.298611111109</v>
      </c>
      <c r="FF210" s="571">
        <v>38148.411905582747</v>
      </c>
      <c r="FG210" s="570">
        <v>42252.298611111109</v>
      </c>
      <c r="FH210" s="571" t="str">
        <v>[-11101] All data events are filtered in summary calculation</v>
      </c>
      <c r="FJ210" s="396">
        <f>'pi tag'!BM118</f>
        <v>0</v>
      </c>
      <c r="FK210" s="396">
        <f>'pi tag'!AU118</f>
        <v>0</v>
      </c>
      <c r="FM210" s="570"/>
      <c r="FN210" s="572"/>
      <c r="FO210" s="586">
        <f t="shared" si="225"/>
        <v>0</v>
      </c>
      <c r="FQ210" s="586">
        <f t="shared" si="226"/>
        <v>0</v>
      </c>
      <c r="FT210" s="400">
        <v>114</v>
      </c>
      <c r="FU210" s="529">
        <v>42253.034722222219</v>
      </c>
      <c r="FV210" s="517">
        <v>160.21304844072478</v>
      </c>
      <c r="FW210" s="587">
        <f t="shared" si="227"/>
        <v>1</v>
      </c>
      <c r="GA210" s="517"/>
      <c r="GE210" s="400">
        <f t="shared" si="231"/>
        <v>0</v>
      </c>
      <c r="GF210" s="529"/>
      <c r="GG210" s="517"/>
      <c r="GH210" s="529">
        <v>42252.298611111109</v>
      </c>
      <c r="GI210" s="668" t="str">
        <v>[-11101] All data events are filtered in summary calculation</v>
      </c>
      <c r="GJ210" s="669">
        <v>42252.298611111109</v>
      </c>
      <c r="GK210" s="668" t="str">
        <v>[-11101] All data events are filtered in summary calculation</v>
      </c>
      <c r="GL210" s="669">
        <v>42252.298611111109</v>
      </c>
      <c r="GM210" s="668">
        <v>417.58570849699902</v>
      </c>
      <c r="GN210" s="400">
        <f t="shared" si="229"/>
        <v>0</v>
      </c>
      <c r="GO210" s="400">
        <f t="shared" si="230"/>
        <v>0</v>
      </c>
    </row>
    <row r="211" spans="131:197" ht="18.95" customHeight="1" x14ac:dyDescent="0.35">
      <c r="EA211" s="522">
        <v>41306</v>
      </c>
      <c r="EB211" s="523">
        <v>154</v>
      </c>
      <c r="EC211" s="599">
        <v>2218.1367588297153</v>
      </c>
      <c r="ED211" s="599">
        <v>21.41</v>
      </c>
      <c r="EE211" s="599">
        <v>5</v>
      </c>
      <c r="EF211" s="599">
        <v>663</v>
      </c>
      <c r="EG211" s="599">
        <v>429</v>
      </c>
      <c r="EH211" s="524">
        <v>1.2118023529411763</v>
      </c>
      <c r="EI211" s="599">
        <v>515.01599999999996</v>
      </c>
      <c r="EZ211" s="837"/>
      <c r="FA211" s="568">
        <v>42252.299305555556</v>
      </c>
      <c r="FB211" s="569">
        <v>751.10377498344428</v>
      </c>
      <c r="FC211" s="570">
        <v>42252.299305555556</v>
      </c>
      <c r="FD211" s="571" t="str">
        <v>[-11101] All data events are filtered in summary calculation</v>
      </c>
      <c r="FE211" s="570">
        <v>42252.298958333333</v>
      </c>
      <c r="FF211" s="571">
        <v>38142.484950562321</v>
      </c>
      <c r="FG211" s="570">
        <v>42252.298958333333</v>
      </c>
      <c r="FH211" s="571" t="str">
        <v>[-11101] All data events are filtered in summary calculation</v>
      </c>
      <c r="FJ211" s="396">
        <f>'pi tag'!BM119</f>
        <v>0</v>
      </c>
      <c r="FK211" s="396">
        <f>'pi tag'!AU119</f>
        <v>0</v>
      </c>
      <c r="FM211" s="570"/>
      <c r="FN211" s="572"/>
      <c r="FO211" s="586">
        <f t="shared" si="225"/>
        <v>0</v>
      </c>
      <c r="FQ211" s="586">
        <f t="shared" si="226"/>
        <v>0</v>
      </c>
      <c r="FT211" s="400">
        <v>115</v>
      </c>
      <c r="FU211" s="529">
        <v>42253.041666666672</v>
      </c>
      <c r="FV211" s="517">
        <v>159.65223958897406</v>
      </c>
      <c r="FW211" s="587">
        <f t="shared" si="227"/>
        <v>1</v>
      </c>
      <c r="GA211" s="517"/>
      <c r="GE211" s="400">
        <f t="shared" si="231"/>
        <v>0</v>
      </c>
      <c r="GF211" s="529"/>
      <c r="GG211" s="517"/>
      <c r="GH211" s="529">
        <v>42252.298958333333</v>
      </c>
      <c r="GI211" s="668" t="str">
        <v>[-11101] All data events are filtered in summary calculation</v>
      </c>
      <c r="GJ211" s="669">
        <v>42252.298958333333</v>
      </c>
      <c r="GK211" s="668" t="str">
        <v>[-11101] All data events are filtered in summary calculation</v>
      </c>
      <c r="GL211" s="669">
        <v>42252.298958333333</v>
      </c>
      <c r="GM211" s="668">
        <v>418.75003051757813</v>
      </c>
      <c r="GN211" s="400">
        <f t="shared" si="229"/>
        <v>0</v>
      </c>
      <c r="GO211" s="400">
        <f t="shared" si="230"/>
        <v>0</v>
      </c>
    </row>
    <row r="212" spans="131:197" ht="18.95" customHeight="1" x14ac:dyDescent="0.35">
      <c r="EA212" s="525">
        <v>41307</v>
      </c>
      <c r="EB212" s="523">
        <v>155</v>
      </c>
      <c r="EC212" s="599">
        <v>2521.1763035956701</v>
      </c>
      <c r="ED212" s="599">
        <v>22.9</v>
      </c>
      <c r="EE212" s="599">
        <v>6</v>
      </c>
      <c r="EF212" s="599">
        <v>804</v>
      </c>
      <c r="EG212" s="599">
        <v>497</v>
      </c>
      <c r="EH212" s="524">
        <v>1.8697388235294119</v>
      </c>
      <c r="EI212" s="599">
        <v>794.63900000000001</v>
      </c>
      <c r="EZ212" s="837"/>
      <c r="FA212" s="568">
        <v>42252.29965277778</v>
      </c>
      <c r="FB212" s="569">
        <v>805.0264559964121</v>
      </c>
      <c r="FC212" s="570">
        <v>42252.29965277778</v>
      </c>
      <c r="FD212" s="571" t="str">
        <v>[-11101] All data events are filtered in summary calculation</v>
      </c>
      <c r="FE212" s="570">
        <v>42252.299305555556</v>
      </c>
      <c r="FF212" s="571">
        <v>38162.98071098129</v>
      </c>
      <c r="FG212" s="570">
        <v>42252.299305555556</v>
      </c>
      <c r="FH212" s="571" t="str">
        <v>[-11101] All data events are filtered in summary calculation</v>
      </c>
      <c r="FJ212" s="396">
        <f>'pi tag'!BM120</f>
        <v>0</v>
      </c>
      <c r="FK212" s="396">
        <f>'pi tag'!AU120</f>
        <v>0</v>
      </c>
      <c r="FM212" s="570"/>
      <c r="FN212" s="572"/>
      <c r="FO212" s="586">
        <f t="shared" si="225"/>
        <v>0</v>
      </c>
      <c r="FQ212" s="586">
        <f t="shared" si="226"/>
        <v>0</v>
      </c>
      <c r="FT212" s="400">
        <v>116</v>
      </c>
      <c r="FU212" s="529">
        <v>42253.048611111109</v>
      </c>
      <c r="FV212" s="517">
        <v>160.57026433184123</v>
      </c>
      <c r="FW212" s="587">
        <f t="shared" si="227"/>
        <v>1</v>
      </c>
      <c r="GA212" s="517"/>
      <c r="GE212" s="400">
        <f t="shared" si="231"/>
        <v>0</v>
      </c>
      <c r="GF212" s="529"/>
      <c r="GG212" s="517"/>
      <c r="GH212" s="529">
        <v>42252.299305555556</v>
      </c>
      <c r="GI212" s="668" t="str">
        <v>[-11101] All data events are filtered in summary calculation</v>
      </c>
      <c r="GJ212" s="669">
        <v>42252.299305555556</v>
      </c>
      <c r="GK212" s="668" t="str">
        <v>[-11101] All data events are filtered in summary calculation</v>
      </c>
      <c r="GL212" s="669">
        <v>42252.299305555556</v>
      </c>
      <c r="GM212" s="668">
        <v>419.90579633275047</v>
      </c>
      <c r="GN212" s="400">
        <f t="shared" si="229"/>
        <v>0</v>
      </c>
      <c r="GO212" s="400">
        <f t="shared" si="230"/>
        <v>0</v>
      </c>
    </row>
    <row r="213" spans="131:197" ht="18.95" customHeight="1" x14ac:dyDescent="0.35">
      <c r="EA213" s="525">
        <v>41308</v>
      </c>
      <c r="EB213" s="523">
        <v>156</v>
      </c>
      <c r="EC213" s="599">
        <v>2329.9722026930153</v>
      </c>
      <c r="ED213" s="599">
        <v>21.54</v>
      </c>
      <c r="EE213" s="599">
        <v>5</v>
      </c>
      <c r="EF213" s="599">
        <v>744</v>
      </c>
      <c r="EG213" s="599">
        <v>449</v>
      </c>
      <c r="EH213" s="524">
        <v>0.95677411764705889</v>
      </c>
      <c r="EI213" s="599">
        <v>406.62900000000002</v>
      </c>
      <c r="EZ213" s="837"/>
      <c r="FA213" s="568">
        <v>42252.3</v>
      </c>
      <c r="FB213" s="569">
        <v>858.53001697398054</v>
      </c>
      <c r="FC213" s="570">
        <v>42252.3</v>
      </c>
      <c r="FD213" s="571" t="str">
        <v>[-11101] All data events are filtered in summary calculation</v>
      </c>
      <c r="FE213" s="570">
        <v>42252.29965277778</v>
      </c>
      <c r="FF213" s="571">
        <v>38179.702199667692</v>
      </c>
      <c r="FG213" s="570">
        <v>42252.29965277778</v>
      </c>
      <c r="FH213" s="571" t="str">
        <v>[-11101] All data events are filtered in summary calculation</v>
      </c>
      <c r="FJ213" s="396">
        <f>'pi tag'!BM121</f>
        <v>0</v>
      </c>
      <c r="FK213" s="396">
        <f>'pi tag'!AU121</f>
        <v>0</v>
      </c>
      <c r="FM213" s="570"/>
      <c r="FN213" s="572"/>
      <c r="FO213" s="586">
        <f t="shared" si="225"/>
        <v>0</v>
      </c>
      <c r="FQ213" s="586">
        <f t="shared" si="226"/>
        <v>0</v>
      </c>
      <c r="FT213" s="400">
        <v>117</v>
      </c>
      <c r="FU213" s="529">
        <v>42253.055555555555</v>
      </c>
      <c r="FV213" s="517">
        <v>159.44281482224235</v>
      </c>
      <c r="FW213" s="587">
        <f t="shared" si="227"/>
        <v>1</v>
      </c>
      <c r="GA213" s="517"/>
      <c r="GE213" s="400">
        <f t="shared" si="231"/>
        <v>0</v>
      </c>
      <c r="GF213" s="529"/>
      <c r="GG213" s="517"/>
      <c r="GH213" s="529">
        <v>42252.29965277778</v>
      </c>
      <c r="GI213" s="668" t="str">
        <v>[-11101] All data events are filtered in summary calculation</v>
      </c>
      <c r="GJ213" s="669">
        <v>42252.29965277778</v>
      </c>
      <c r="GK213" s="668" t="str">
        <v>[-11101] All data events are filtered in summary calculation</v>
      </c>
      <c r="GL213" s="669">
        <v>42252.29965277778</v>
      </c>
      <c r="GM213" s="668">
        <v>436.6319580078125</v>
      </c>
      <c r="GN213" s="400">
        <f t="shared" si="229"/>
        <v>0</v>
      </c>
      <c r="GO213" s="400">
        <f t="shared" si="230"/>
        <v>0</v>
      </c>
    </row>
    <row r="214" spans="131:197" ht="18.95" customHeight="1" x14ac:dyDescent="0.35">
      <c r="EA214" s="525">
        <v>41309</v>
      </c>
      <c r="EB214" s="523">
        <v>157</v>
      </c>
      <c r="EC214" s="599">
        <v>2644.8385674938354</v>
      </c>
      <c r="ED214" s="599">
        <v>23.81</v>
      </c>
      <c r="EE214" s="599">
        <v>6</v>
      </c>
      <c r="EF214" s="599">
        <v>798</v>
      </c>
      <c r="EG214" s="599">
        <v>468</v>
      </c>
      <c r="EH214" s="524">
        <v>1.9960776470588235</v>
      </c>
      <c r="EI214" s="599">
        <v>848.33299999999997</v>
      </c>
      <c r="EZ214" s="837"/>
      <c r="FA214" s="568">
        <v>42252.300347222219</v>
      </c>
      <c r="FB214" s="569">
        <v>667.5877058534071</v>
      </c>
      <c r="FC214" s="570">
        <v>42252.300347222219</v>
      </c>
      <c r="FD214" s="571" t="str">
        <v>[-11101] All data events are filtered in summary calculation</v>
      </c>
      <c r="FE214" s="570">
        <v>42252.3</v>
      </c>
      <c r="FF214" s="571">
        <v>38176.111437302825</v>
      </c>
      <c r="FG214" s="570">
        <v>42252.3</v>
      </c>
      <c r="FH214" s="571" t="str">
        <v>[-11101] All data events are filtered in summary calculation</v>
      </c>
      <c r="FJ214" s="396">
        <f>'pi tag'!BM122</f>
        <v>0</v>
      </c>
      <c r="FK214" s="396">
        <f>'pi tag'!AU122</f>
        <v>0</v>
      </c>
      <c r="FM214" s="570"/>
      <c r="FN214" s="572"/>
      <c r="FO214" s="586">
        <f t="shared" si="225"/>
        <v>0</v>
      </c>
      <c r="FQ214" s="586">
        <f t="shared" si="226"/>
        <v>0</v>
      </c>
      <c r="FT214" s="400">
        <v>118</v>
      </c>
      <c r="FU214" s="529">
        <v>42253.0625</v>
      </c>
      <c r="FV214" s="517">
        <v>160.94163793810117</v>
      </c>
      <c r="FW214" s="587">
        <f t="shared" si="227"/>
        <v>1</v>
      </c>
      <c r="GA214" s="517"/>
      <c r="GE214" s="400">
        <f t="shared" si="231"/>
        <v>0</v>
      </c>
      <c r="GF214" s="529"/>
      <c r="GG214" s="517"/>
      <c r="GH214" s="529">
        <v>42252.3</v>
      </c>
      <c r="GI214" s="668" t="str">
        <v>[-11101] All data events are filtered in summary calculation</v>
      </c>
      <c r="GJ214" s="669">
        <v>42252.3</v>
      </c>
      <c r="GK214" s="668" t="str">
        <v>[-11101] All data events are filtered in summary calculation</v>
      </c>
      <c r="GL214" s="669">
        <v>42252.3</v>
      </c>
      <c r="GM214" s="668">
        <v>436.6319580078125</v>
      </c>
      <c r="GN214" s="400">
        <f t="shared" si="229"/>
        <v>0</v>
      </c>
      <c r="GO214" s="400">
        <f t="shared" si="230"/>
        <v>0</v>
      </c>
    </row>
    <row r="215" spans="131:197" ht="18.95" customHeight="1" x14ac:dyDescent="0.35">
      <c r="EA215" s="525">
        <v>41310</v>
      </c>
      <c r="EB215" s="523">
        <v>158</v>
      </c>
      <c r="EC215" s="599">
        <v>2478.7753822205514</v>
      </c>
      <c r="ED215" s="599">
        <v>22.06</v>
      </c>
      <c r="EE215" s="599">
        <v>5</v>
      </c>
      <c r="EF215" s="599">
        <v>744</v>
      </c>
      <c r="EG215" s="599">
        <v>449</v>
      </c>
      <c r="EH215" s="524">
        <v>1.0504117647058824</v>
      </c>
      <c r="EI215" s="599">
        <v>446.42500000000001</v>
      </c>
      <c r="EZ215" s="837"/>
      <c r="FA215" s="568">
        <v>42252.30069444445</v>
      </c>
      <c r="FB215" s="569">
        <v>806.30054187674239</v>
      </c>
      <c r="FC215" s="570">
        <v>42252.30069444445</v>
      </c>
      <c r="FD215" s="571" t="str">
        <v>[-11101] All data events are filtered in summary calculation</v>
      </c>
      <c r="FE215" s="570">
        <v>42252.300347222219</v>
      </c>
      <c r="FF215" s="571">
        <v>38126.511690529187</v>
      </c>
      <c r="FG215" s="570">
        <v>42252.300347222219</v>
      </c>
      <c r="FH215" s="571" t="str">
        <v>[-11101] All data events are filtered in summary calculation</v>
      </c>
      <c r="FJ215" s="396">
        <f>'pi tag'!BM123</f>
        <v>0</v>
      </c>
      <c r="FK215" s="396">
        <f>'pi tag'!AU123</f>
        <v>0</v>
      </c>
      <c r="FM215" s="570"/>
      <c r="FN215" s="572"/>
      <c r="FO215" s="586">
        <f t="shared" si="225"/>
        <v>0</v>
      </c>
      <c r="FQ215" s="586">
        <f t="shared" si="226"/>
        <v>0</v>
      </c>
      <c r="FT215" s="400">
        <v>119</v>
      </c>
      <c r="FU215" s="529">
        <v>42253.069444444445</v>
      </c>
      <c r="FV215" s="517" t="str">
        <v>[-11059] No Good Data For Calculation</v>
      </c>
      <c r="FW215" s="587" t="str">
        <f t="shared" si="227"/>
        <v>t</v>
      </c>
      <c r="GA215" s="517"/>
      <c r="GE215" s="400">
        <f t="shared" si="231"/>
        <v>0</v>
      </c>
      <c r="GF215" s="529"/>
      <c r="GG215" s="517"/>
      <c r="GH215" s="529">
        <v>42252.300347222219</v>
      </c>
      <c r="GI215" s="668" t="str">
        <v>[-11101] All data events are filtered in summary calculation</v>
      </c>
      <c r="GJ215" s="669">
        <v>42252.300347222219</v>
      </c>
      <c r="GK215" s="668" t="str">
        <v>[-11101] All data events are filtered in summary calculation</v>
      </c>
      <c r="GL215" s="669">
        <v>42252.300347222219</v>
      </c>
      <c r="GM215" s="668">
        <v>436.6319580078125</v>
      </c>
      <c r="GN215" s="400">
        <f t="shared" si="229"/>
        <v>0</v>
      </c>
      <c r="GO215" s="400">
        <f t="shared" si="230"/>
        <v>0</v>
      </c>
    </row>
    <row r="216" spans="131:197" ht="18.95" customHeight="1" x14ac:dyDescent="0.35">
      <c r="EA216" s="525">
        <v>41311</v>
      </c>
      <c r="EB216" s="523">
        <v>159</v>
      </c>
      <c r="EC216" s="599">
        <v>2410.5472448399937</v>
      </c>
      <c r="ED216" s="599">
        <v>22.01</v>
      </c>
      <c r="EE216" s="599">
        <v>5</v>
      </c>
      <c r="EF216" s="599">
        <v>741</v>
      </c>
      <c r="EG216" s="599">
        <v>547</v>
      </c>
      <c r="EH216" s="524">
        <v>2.069543529411765</v>
      </c>
      <c r="EI216" s="599">
        <v>879.55600000000004</v>
      </c>
      <c r="EZ216" s="837"/>
      <c r="FA216" s="568">
        <v>42252.301041666666</v>
      </c>
      <c r="FB216" s="569">
        <v>774.21200200564499</v>
      </c>
      <c r="FC216" s="570">
        <v>42252.301041666666</v>
      </c>
      <c r="FD216" s="571" t="str">
        <v>[-11101] All data events are filtered in summary calculation</v>
      </c>
      <c r="FE216" s="570">
        <v>42252.30069444445</v>
      </c>
      <c r="FF216" s="571">
        <v>38123.090055789551</v>
      </c>
      <c r="FG216" s="570">
        <v>42252.30069444445</v>
      </c>
      <c r="FH216" s="571" t="str">
        <v>[-11101] All data events are filtered in summary calculation</v>
      </c>
      <c r="FJ216" s="396">
        <f>'pi tag'!BM124</f>
        <v>0</v>
      </c>
      <c r="FK216" s="396">
        <f>'pi tag'!AU124</f>
        <v>0</v>
      </c>
      <c r="FM216" s="570"/>
      <c r="FN216" s="572"/>
      <c r="FO216" s="586">
        <f t="shared" si="225"/>
        <v>0</v>
      </c>
      <c r="FQ216" s="586">
        <f t="shared" si="226"/>
        <v>0</v>
      </c>
      <c r="FT216" s="400">
        <v>120</v>
      </c>
      <c r="FU216" s="529">
        <v>42253.076388888891</v>
      </c>
      <c r="FV216" s="517" t="str">
        <v>[-11059] No Good Data For Calculation</v>
      </c>
      <c r="FW216" s="587" t="str">
        <f t="shared" si="227"/>
        <v>t</v>
      </c>
      <c r="GA216" s="517"/>
      <c r="GE216" s="400">
        <f t="shared" si="231"/>
        <v>0</v>
      </c>
      <c r="GF216" s="529"/>
      <c r="GG216" s="517"/>
      <c r="GH216" s="529">
        <v>42252.30069444445</v>
      </c>
      <c r="GI216" s="668" t="str">
        <v>[-11101] All data events are filtered in summary calculation</v>
      </c>
      <c r="GJ216" s="669">
        <v>42252.30069444445</v>
      </c>
      <c r="GK216" s="668" t="str">
        <v>[-11101] All data events are filtered in summary calculation</v>
      </c>
      <c r="GL216" s="669">
        <v>42252.30069444445</v>
      </c>
      <c r="GM216" s="668">
        <v>436.6319580078125</v>
      </c>
      <c r="GN216" s="400">
        <f t="shared" si="229"/>
        <v>0</v>
      </c>
      <c r="GO216" s="400">
        <f t="shared" si="230"/>
        <v>0</v>
      </c>
    </row>
    <row r="217" spans="131:197" ht="18.95" customHeight="1" x14ac:dyDescent="0.35">
      <c r="EA217" s="525">
        <v>41312</v>
      </c>
      <c r="EB217" s="523">
        <v>160</v>
      </c>
      <c r="EC217" s="599">
        <v>2522.5125970849581</v>
      </c>
      <c r="ED217" s="599">
        <v>22.98</v>
      </c>
      <c r="EE217" s="599">
        <v>5</v>
      </c>
      <c r="EF217" s="599">
        <v>648</v>
      </c>
      <c r="EG217" s="599">
        <v>448.7</v>
      </c>
      <c r="EH217" s="524">
        <v>2.0089764705882356</v>
      </c>
      <c r="EI217" s="599">
        <v>853.81500000000005</v>
      </c>
      <c r="EZ217" s="837"/>
      <c r="FA217" s="568">
        <v>42252.301388888889</v>
      </c>
      <c r="FB217" s="569">
        <v>754.72386719219924</v>
      </c>
      <c r="FC217" s="570">
        <v>42252.301388888889</v>
      </c>
      <c r="FD217" s="571" t="str">
        <v>[-11101] All data events are filtered in summary calculation</v>
      </c>
      <c r="FE217" s="570">
        <v>42252.301041666666</v>
      </c>
      <c r="FF217" s="571">
        <v>38161.410689663884</v>
      </c>
      <c r="FG217" s="570">
        <v>42252.301041666666</v>
      </c>
      <c r="FH217" s="571" t="str">
        <v>[-11101] All data events are filtered in summary calculation</v>
      </c>
      <c r="FJ217" s="396">
        <f>'pi tag'!BM125</f>
        <v>0</v>
      </c>
      <c r="FK217" s="396">
        <f>'pi tag'!AU125</f>
        <v>0</v>
      </c>
      <c r="FM217" s="570"/>
      <c r="FN217" s="572"/>
      <c r="FO217" s="586">
        <f t="shared" si="225"/>
        <v>0</v>
      </c>
      <c r="FQ217" s="586">
        <f t="shared" si="226"/>
        <v>0</v>
      </c>
      <c r="FT217" s="400">
        <v>121</v>
      </c>
      <c r="FU217" s="529">
        <v>42253.083333333328</v>
      </c>
      <c r="FV217" s="517" t="str">
        <v>[-11059] No Good Data For Calculation</v>
      </c>
      <c r="FW217" s="587" t="str">
        <f t="shared" si="227"/>
        <v>t</v>
      </c>
      <c r="GA217" s="517"/>
      <c r="GE217" s="400">
        <f t="shared" si="231"/>
        <v>0</v>
      </c>
      <c r="GF217" s="529"/>
      <c r="GG217" s="517"/>
      <c r="GH217" s="529">
        <v>42252.301041666666</v>
      </c>
      <c r="GI217" s="668" t="str">
        <v>[-11101] All data events are filtered in summary calculation</v>
      </c>
      <c r="GJ217" s="669">
        <v>42252.301041666666</v>
      </c>
      <c r="GK217" s="668" t="str">
        <v>[-11101] All data events are filtered in summary calculation</v>
      </c>
      <c r="GL217" s="669">
        <v>42252.301041666666</v>
      </c>
      <c r="GM217" s="668">
        <v>429.27823523469272</v>
      </c>
      <c r="GN217" s="400">
        <f t="shared" si="229"/>
        <v>0</v>
      </c>
      <c r="GO217" s="400">
        <f t="shared" si="230"/>
        <v>0</v>
      </c>
    </row>
    <row r="218" spans="131:197" ht="18.95" customHeight="1" x14ac:dyDescent="0.35">
      <c r="EA218" s="525">
        <v>41313</v>
      </c>
      <c r="EB218" s="523">
        <v>161</v>
      </c>
      <c r="EC218" s="599">
        <v>2618.5910561220103</v>
      </c>
      <c r="ED218" s="599">
        <v>22.96</v>
      </c>
      <c r="EE218" s="599">
        <v>6</v>
      </c>
      <c r="EF218" s="599">
        <v>861</v>
      </c>
      <c r="EG218" s="599">
        <v>510.5</v>
      </c>
      <c r="EH218" s="524">
        <v>0.89150352941176469</v>
      </c>
      <c r="EI218" s="599">
        <v>378.88900000000001</v>
      </c>
      <c r="EZ218" s="837"/>
      <c r="FA218" s="568">
        <v>42252.301736111112</v>
      </c>
      <c r="FB218" s="569">
        <v>819.00282176205371</v>
      </c>
      <c r="FC218" s="570">
        <v>42252.301736111112</v>
      </c>
      <c r="FD218" s="571" t="str">
        <v>[-11101] All data events are filtered in summary calculation</v>
      </c>
      <c r="FE218" s="570">
        <v>42252.301388888889</v>
      </c>
      <c r="FF218" s="571">
        <v>38151.372646441065</v>
      </c>
      <c r="FG218" s="570">
        <v>42252.301388888889</v>
      </c>
      <c r="FH218" s="571" t="str">
        <v>[-11101] All data events are filtered in summary calculation</v>
      </c>
      <c r="FJ218" s="396">
        <f>'pi tag'!BM126</f>
        <v>0</v>
      </c>
      <c r="FK218" s="396">
        <f>'pi tag'!AU126</f>
        <v>0</v>
      </c>
      <c r="FM218" s="570"/>
      <c r="FN218" s="572"/>
      <c r="FO218" s="586">
        <f t="shared" si="225"/>
        <v>0</v>
      </c>
      <c r="FQ218" s="586">
        <f t="shared" si="226"/>
        <v>0</v>
      </c>
      <c r="FT218" s="400">
        <v>122</v>
      </c>
      <c r="FU218" s="529">
        <v>42253.090277777781</v>
      </c>
      <c r="FV218" s="517" t="str">
        <v>[-11059] No Good Data For Calculation</v>
      </c>
      <c r="FW218" s="587" t="str">
        <f t="shared" si="227"/>
        <v>t</v>
      </c>
      <c r="GA218" s="517"/>
      <c r="GE218" s="400">
        <f t="shared" si="231"/>
        <v>0</v>
      </c>
      <c r="GF218" s="529"/>
      <c r="GG218" s="517"/>
      <c r="GH218" s="529">
        <v>42252.301388888889</v>
      </c>
      <c r="GI218" s="668" t="str">
        <v>[-11101] All data events are filtered in summary calculation</v>
      </c>
      <c r="GJ218" s="669">
        <v>42252.301388888889</v>
      </c>
      <c r="GK218" s="668" t="str">
        <v>[-11101] All data events are filtered in summary calculation</v>
      </c>
      <c r="GL218" s="669">
        <v>42252.301388888889</v>
      </c>
      <c r="GM218" s="668">
        <v>420.83334350585937</v>
      </c>
      <c r="GN218" s="400">
        <f t="shared" si="229"/>
        <v>0</v>
      </c>
      <c r="GO218" s="400">
        <f t="shared" si="230"/>
        <v>0</v>
      </c>
    </row>
    <row r="219" spans="131:197" ht="18.95" customHeight="1" x14ac:dyDescent="0.35">
      <c r="EA219" s="525">
        <v>41314</v>
      </c>
      <c r="EB219" s="523">
        <v>162</v>
      </c>
      <c r="EC219" s="599">
        <v>2614.5209594120456</v>
      </c>
      <c r="ED219" s="599">
        <v>23.7</v>
      </c>
      <c r="EE219" s="599">
        <v>5</v>
      </c>
      <c r="EF219" s="599">
        <v>634</v>
      </c>
      <c r="EG219" s="599">
        <v>330.6</v>
      </c>
      <c r="EH219" s="524">
        <v>1.9897529411764705</v>
      </c>
      <c r="EI219" s="599">
        <v>845.64499999999998</v>
      </c>
      <c r="EZ219" s="837"/>
      <c r="FA219" s="568">
        <v>42252.302083333328</v>
      </c>
      <c r="FB219" s="569">
        <v>828.22912990079806</v>
      </c>
      <c r="FC219" s="570">
        <v>42252.302083333328</v>
      </c>
      <c r="FD219" s="571" t="str">
        <v>[-11101] All data events are filtered in summary calculation</v>
      </c>
      <c r="FE219" s="570">
        <v>42252.301736111112</v>
      </c>
      <c r="FF219" s="571">
        <v>38145.341201466319</v>
      </c>
      <c r="FG219" s="570">
        <v>42252.301736111112</v>
      </c>
      <c r="FH219" s="571" t="str">
        <v>[-11101] All data events are filtered in summary calculation</v>
      </c>
      <c r="FJ219" s="396">
        <f>'pi tag'!BM127</f>
        <v>0</v>
      </c>
      <c r="FK219" s="396">
        <f>'pi tag'!AU127</f>
        <v>0</v>
      </c>
      <c r="FM219" s="570"/>
      <c r="FN219" s="572"/>
      <c r="FO219" s="586">
        <f t="shared" si="225"/>
        <v>0</v>
      </c>
      <c r="FQ219" s="586">
        <f t="shared" si="226"/>
        <v>0</v>
      </c>
      <c r="FT219" s="400">
        <v>123</v>
      </c>
      <c r="FU219" s="529">
        <v>42253.097222222219</v>
      </c>
      <c r="FV219" s="517" t="str">
        <v>[-11059] No Good Data For Calculation</v>
      </c>
      <c r="FW219" s="587" t="str">
        <f t="shared" si="227"/>
        <v>t</v>
      </c>
      <c r="GA219" s="517"/>
      <c r="GE219" s="400">
        <f t="shared" si="231"/>
        <v>0</v>
      </c>
      <c r="GF219" s="529"/>
      <c r="GG219" s="517"/>
      <c r="GH219" s="529">
        <v>42252.301736111112</v>
      </c>
      <c r="GI219" s="668" t="str">
        <v>[-11101] All data events are filtered in summary calculation</v>
      </c>
      <c r="GJ219" s="669">
        <v>42252.301736111112</v>
      </c>
      <c r="GK219" s="668" t="str">
        <v>[-11101] All data events are filtered in summary calculation</v>
      </c>
      <c r="GL219" s="669">
        <v>42252.301736111112</v>
      </c>
      <c r="GM219" s="668">
        <v>411.75970498560929</v>
      </c>
      <c r="GN219" s="400">
        <f t="shared" si="229"/>
        <v>0</v>
      </c>
      <c r="GO219" s="400">
        <f t="shared" si="230"/>
        <v>0</v>
      </c>
    </row>
    <row r="220" spans="131:197" ht="18.95" customHeight="1" x14ac:dyDescent="0.35">
      <c r="EA220" s="525">
        <v>41315</v>
      </c>
      <c r="EB220" s="523">
        <v>163</v>
      </c>
      <c r="EC220" s="599">
        <v>2372.8962011724984</v>
      </c>
      <c r="ED220" s="599">
        <v>20.350000000000001</v>
      </c>
      <c r="EE220" s="599">
        <v>6</v>
      </c>
      <c r="EF220" s="599">
        <v>768</v>
      </c>
      <c r="EG220" s="599">
        <v>550</v>
      </c>
      <c r="EH220" s="524">
        <v>1.0307105882352943</v>
      </c>
      <c r="EI220" s="599">
        <v>438.05200000000002</v>
      </c>
      <c r="EZ220" s="837"/>
      <c r="FA220" s="568">
        <v>42252.302430555559</v>
      </c>
      <c r="FB220" s="569">
        <v>857.07560312388387</v>
      </c>
      <c r="FC220" s="570">
        <v>42252.302430555559</v>
      </c>
      <c r="FD220" s="571" t="str">
        <v>[-11101] All data events are filtered in summary calculation</v>
      </c>
      <c r="FE220" s="570">
        <v>42252.302083333328</v>
      </c>
      <c r="FF220" s="571">
        <v>38214.253677890702</v>
      </c>
      <c r="FG220" s="570">
        <v>42252.302083333328</v>
      </c>
      <c r="FH220" s="571" t="str">
        <v>[-11101] All data events are filtered in summary calculation</v>
      </c>
      <c r="FJ220" s="396">
        <f>'pi tag'!BM128</f>
        <v>0</v>
      </c>
      <c r="FK220" s="396">
        <f>'pi tag'!AU128</f>
        <v>0</v>
      </c>
      <c r="FM220" s="570"/>
      <c r="FN220" s="572"/>
      <c r="FO220" s="586">
        <f t="shared" si="225"/>
        <v>0</v>
      </c>
      <c r="FQ220" s="586">
        <f t="shared" si="226"/>
        <v>0</v>
      </c>
      <c r="FT220" s="400">
        <v>124</v>
      </c>
      <c r="FU220" s="529">
        <v>42253.104166666672</v>
      </c>
      <c r="FV220" s="517" t="str">
        <v>[-11059] No Good Data For Calculation</v>
      </c>
      <c r="FW220" s="587" t="str">
        <f t="shared" si="227"/>
        <v>t</v>
      </c>
      <c r="GA220" s="517"/>
      <c r="GE220" s="400">
        <f t="shared" si="231"/>
        <v>0</v>
      </c>
      <c r="GF220" s="529"/>
      <c r="GG220" s="517"/>
      <c r="GH220" s="529">
        <v>42252.302083333328</v>
      </c>
      <c r="GI220" s="668" t="str">
        <v>[-11101] All data events are filtered in summary calculation</v>
      </c>
      <c r="GJ220" s="669">
        <v>42252.302083333328</v>
      </c>
      <c r="GK220" s="668" t="str">
        <v>[-11101] All data events are filtered in summary calculation</v>
      </c>
      <c r="GL220" s="669">
        <v>42252.302083333328</v>
      </c>
      <c r="GM220" s="668">
        <v>413.36807250976562</v>
      </c>
      <c r="GN220" s="400">
        <f t="shared" si="229"/>
        <v>0</v>
      </c>
      <c r="GO220" s="400">
        <f t="shared" si="230"/>
        <v>0</v>
      </c>
    </row>
    <row r="221" spans="131:197" ht="18.95" customHeight="1" x14ac:dyDescent="0.35">
      <c r="EA221" s="525">
        <v>41316</v>
      </c>
      <c r="EB221" s="523">
        <v>164</v>
      </c>
      <c r="EC221" s="599">
        <v>2365.7725168836705</v>
      </c>
      <c r="ED221" s="599">
        <v>21.84</v>
      </c>
      <c r="EE221" s="599">
        <v>6</v>
      </c>
      <c r="EF221" s="599">
        <v>783</v>
      </c>
      <c r="EG221" s="599">
        <v>533.9</v>
      </c>
      <c r="EH221" s="524">
        <v>1.9807929411764706</v>
      </c>
      <c r="EI221" s="599">
        <v>841.83699999999999</v>
      </c>
      <c r="EZ221" s="837"/>
      <c r="FA221" s="568">
        <v>42252.302777777775</v>
      </c>
      <c r="FB221" s="569">
        <v>795.15985686115516</v>
      </c>
      <c r="FC221" s="570">
        <v>42252.302777777775</v>
      </c>
      <c r="FD221" s="571" t="str">
        <v>[-11101] All data events are filtered in summary calculation</v>
      </c>
      <c r="FE221" s="570">
        <v>42252.302430555559</v>
      </c>
      <c r="FF221" s="571">
        <v>38278.334059768917</v>
      </c>
      <c r="FG221" s="570">
        <v>42252.302430555559</v>
      </c>
      <c r="FH221" s="571" t="str">
        <v>[-11101] All data events are filtered in summary calculation</v>
      </c>
      <c r="FJ221" s="396">
        <f>'pi tag'!BM129</f>
        <v>0</v>
      </c>
      <c r="FK221" s="396">
        <f>'pi tag'!AU129</f>
        <v>0</v>
      </c>
      <c r="FM221" s="570"/>
      <c r="FN221" s="572"/>
      <c r="FO221" s="586">
        <f t="shared" si="225"/>
        <v>0</v>
      </c>
      <c r="FQ221" s="586">
        <f t="shared" si="226"/>
        <v>0</v>
      </c>
      <c r="FT221" s="400">
        <v>125</v>
      </c>
      <c r="FU221" s="529">
        <v>42253.111111111109</v>
      </c>
      <c r="FV221" s="517" t="str">
        <v>[-11059] No Good Data For Calculation</v>
      </c>
      <c r="FW221" s="587" t="str">
        <f t="shared" si="227"/>
        <v>t</v>
      </c>
      <c r="GA221" s="517"/>
      <c r="GE221" s="400">
        <f t="shared" si="231"/>
        <v>0</v>
      </c>
      <c r="GF221" s="529"/>
      <c r="GG221" s="517"/>
      <c r="GH221" s="529">
        <v>42252.302430555559</v>
      </c>
      <c r="GI221" s="668" t="str">
        <v>[-11101] All data events are filtered in summary calculation</v>
      </c>
      <c r="GJ221" s="669">
        <v>42252.302430555559</v>
      </c>
      <c r="GK221" s="668" t="str">
        <v>[-11101] All data events are filtered in summary calculation</v>
      </c>
      <c r="GL221" s="669">
        <v>42252.302430555559</v>
      </c>
      <c r="GM221" s="668">
        <v>413.36807250976562</v>
      </c>
      <c r="GN221" s="400">
        <f t="shared" si="229"/>
        <v>0</v>
      </c>
      <c r="GO221" s="400">
        <f t="shared" si="230"/>
        <v>0</v>
      </c>
    </row>
    <row r="222" spans="131:197" ht="18.95" customHeight="1" x14ac:dyDescent="0.35">
      <c r="EA222" s="525">
        <v>41317</v>
      </c>
      <c r="EB222" s="523">
        <v>165</v>
      </c>
      <c r="EC222" s="599">
        <v>2699.0133098278097</v>
      </c>
      <c r="ED222" s="599">
        <v>23.33</v>
      </c>
      <c r="EE222" s="599">
        <v>5</v>
      </c>
      <c r="EF222" s="599">
        <v>712</v>
      </c>
      <c r="EG222" s="599">
        <v>446.45</v>
      </c>
      <c r="EH222" s="524">
        <v>2.063905882352941</v>
      </c>
      <c r="EI222" s="599">
        <v>877.16</v>
      </c>
      <c r="EZ222" s="837"/>
      <c r="FA222" s="568">
        <v>42252.303124999999</v>
      </c>
      <c r="FB222" s="569">
        <v>764.58085643101379</v>
      </c>
      <c r="FC222" s="570">
        <v>42252.303124999999</v>
      </c>
      <c r="FD222" s="571" t="str">
        <v>[-11101] All data events are filtered in summary calculation</v>
      </c>
      <c r="FE222" s="570">
        <v>42252.302777777775</v>
      </c>
      <c r="FF222" s="571">
        <v>38253.158762303989</v>
      </c>
      <c r="FG222" s="570">
        <v>42252.302777777775</v>
      </c>
      <c r="FH222" s="571" t="str">
        <v>[-11101] All data events are filtered in summary calculation</v>
      </c>
      <c r="FJ222" s="396">
        <f>'pi tag'!BM130</f>
        <v>0</v>
      </c>
      <c r="FK222" s="396">
        <f>'pi tag'!AU130</f>
        <v>0</v>
      </c>
      <c r="FM222" s="570"/>
      <c r="FN222" s="572"/>
      <c r="FO222" s="586">
        <f t="shared" si="225"/>
        <v>0</v>
      </c>
      <c r="FQ222" s="586">
        <f t="shared" si="226"/>
        <v>0</v>
      </c>
      <c r="FT222" s="400">
        <v>126</v>
      </c>
      <c r="FU222" s="529">
        <v>42253.118055555555</v>
      </c>
      <c r="FV222" s="517" t="str">
        <v>[-11059] No Good Data For Calculation</v>
      </c>
      <c r="FW222" s="587" t="str">
        <f t="shared" si="227"/>
        <v>t</v>
      </c>
      <c r="GA222" s="517"/>
      <c r="GE222" s="400">
        <f t="shared" si="231"/>
        <v>0</v>
      </c>
      <c r="GF222" s="529"/>
      <c r="GG222" s="517"/>
      <c r="GH222" s="529">
        <v>42252.302777777775</v>
      </c>
      <c r="GI222" s="668" t="str">
        <v>[-11101] All data events are filtered in summary calculation</v>
      </c>
      <c r="GJ222" s="669">
        <v>42252.302777777775</v>
      </c>
      <c r="GK222" s="668" t="str">
        <v>[-11101] All data events are filtered in summary calculation</v>
      </c>
      <c r="GL222" s="669">
        <v>42252.302777777775</v>
      </c>
      <c r="GM222" s="668">
        <v>414.31754673596782</v>
      </c>
      <c r="GN222" s="400">
        <f t="shared" si="229"/>
        <v>0</v>
      </c>
      <c r="GO222" s="400">
        <f t="shared" si="230"/>
        <v>0</v>
      </c>
    </row>
    <row r="223" spans="131:197" ht="18.95" customHeight="1" x14ac:dyDescent="0.35">
      <c r="EA223" s="525">
        <v>41318</v>
      </c>
      <c r="EB223" s="523">
        <v>166</v>
      </c>
      <c r="EC223" s="599">
        <v>2442.1723591970181</v>
      </c>
      <c r="ED223" s="599">
        <v>21.29</v>
      </c>
      <c r="EE223" s="599">
        <v>6</v>
      </c>
      <c r="EF223" s="599">
        <v>813</v>
      </c>
      <c r="EG223" s="599">
        <v>559</v>
      </c>
      <c r="EH223" s="524">
        <v>0.99652705882352943</v>
      </c>
      <c r="EI223" s="599">
        <v>423.524</v>
      </c>
      <c r="EZ223" s="837"/>
      <c r="FA223" s="568">
        <v>42252.303472222222</v>
      </c>
      <c r="FB223" s="569">
        <v>821.84397140296244</v>
      </c>
      <c r="FC223" s="570">
        <v>42252.303472222222</v>
      </c>
      <c r="FD223" s="571" t="str">
        <v>[-11101] All data events are filtered in summary calculation</v>
      </c>
      <c r="FE223" s="570">
        <v>42252.303124999999</v>
      </c>
      <c r="FF223" s="571">
        <v>38332.540493398905</v>
      </c>
      <c r="FG223" s="570">
        <v>42252.303124999999</v>
      </c>
      <c r="FH223" s="571" t="str">
        <v>[-11101] All data events are filtered in summary calculation</v>
      </c>
      <c r="FJ223" s="396">
        <f>'pi tag'!BM131</f>
        <v>0</v>
      </c>
      <c r="FK223" s="396">
        <f>'pi tag'!AU131</f>
        <v>0</v>
      </c>
      <c r="FM223" s="570"/>
      <c r="FN223" s="572"/>
      <c r="FO223" s="586">
        <f t="shared" si="225"/>
        <v>0</v>
      </c>
      <c r="FQ223" s="586">
        <f t="shared" si="226"/>
        <v>0</v>
      </c>
      <c r="FT223" s="400">
        <v>127</v>
      </c>
      <c r="FU223" s="529">
        <v>42253.125</v>
      </c>
      <c r="FV223" s="517" t="str">
        <v>[-11059] No Good Data For Calculation</v>
      </c>
      <c r="FW223" s="587" t="str">
        <f t="shared" si="227"/>
        <v>t</v>
      </c>
      <c r="GA223" s="517"/>
      <c r="GE223" s="400">
        <f t="shared" si="231"/>
        <v>0</v>
      </c>
      <c r="GF223" s="529"/>
      <c r="GG223" s="517"/>
      <c r="GH223" s="529">
        <v>42252.303124999999</v>
      </c>
      <c r="GI223" s="668" t="str">
        <v>[-11101] All data events are filtered in summary calculation</v>
      </c>
      <c r="GJ223" s="669">
        <v>42252.303124999999</v>
      </c>
      <c r="GK223" s="668" t="str">
        <v>[-11101] All data events are filtered in summary calculation</v>
      </c>
      <c r="GL223" s="669">
        <v>42252.303124999999</v>
      </c>
      <c r="GM223" s="668">
        <v>424.5015239023914</v>
      </c>
      <c r="GN223" s="400">
        <f t="shared" si="229"/>
        <v>0</v>
      </c>
      <c r="GO223" s="400">
        <f t="shared" si="230"/>
        <v>0</v>
      </c>
    </row>
    <row r="224" spans="131:197" ht="18.95" customHeight="1" x14ac:dyDescent="0.35">
      <c r="EA224" s="525">
        <v>41319</v>
      </c>
      <c r="EB224" s="523">
        <v>167</v>
      </c>
      <c r="EC224" s="599">
        <v>1553.8279021293047</v>
      </c>
      <c r="ED224" s="599">
        <v>12.309999999999999</v>
      </c>
      <c r="EE224" s="599">
        <v>5</v>
      </c>
      <c r="EF224" s="599">
        <v>708</v>
      </c>
      <c r="EG224" s="599">
        <v>388.5</v>
      </c>
      <c r="EH224" s="524">
        <v>2.0221364705882352</v>
      </c>
      <c r="EI224" s="599">
        <v>859.40800000000002</v>
      </c>
      <c r="EZ224" s="837"/>
      <c r="FA224" s="568">
        <v>42252.303819444445</v>
      </c>
      <c r="FB224" s="569">
        <v>799.75261160784123</v>
      </c>
      <c r="FC224" s="570">
        <v>42252.303819444445</v>
      </c>
      <c r="FD224" s="571" t="str">
        <v>[-11101] All data events are filtered in summary calculation</v>
      </c>
      <c r="FE224" s="570">
        <v>42252.303472222222</v>
      </c>
      <c r="FF224" s="571">
        <v>38311.439324233928</v>
      </c>
      <c r="FG224" s="570">
        <v>42252.303472222222</v>
      </c>
      <c r="FH224" s="571" t="str">
        <v>[-11101] All data events are filtered in summary calculation</v>
      </c>
      <c r="FJ224" s="396">
        <f>'pi tag'!BM132</f>
        <v>0</v>
      </c>
      <c r="FK224" s="396">
        <f>'pi tag'!AU132</f>
        <v>0</v>
      </c>
      <c r="FM224" s="570"/>
      <c r="FN224" s="572"/>
      <c r="FO224" s="586">
        <f t="shared" si="225"/>
        <v>0</v>
      </c>
      <c r="FQ224" s="586">
        <f t="shared" si="226"/>
        <v>0</v>
      </c>
      <c r="FT224" s="400">
        <v>128</v>
      </c>
      <c r="FU224" s="529">
        <v>42253.131944444445</v>
      </c>
      <c r="FV224" s="517" t="str">
        <v>[-11059] No Good Data For Calculation</v>
      </c>
      <c r="FW224" s="587" t="str">
        <f t="shared" si="227"/>
        <v>t</v>
      </c>
      <c r="GA224" s="517"/>
      <c r="GE224" s="400">
        <f t="shared" si="231"/>
        <v>0</v>
      </c>
      <c r="GF224" s="529"/>
      <c r="GG224" s="517"/>
      <c r="GH224" s="529">
        <v>42252.303472222222</v>
      </c>
      <c r="GI224" s="668" t="str">
        <v>[-11101] All data events are filtered in summary calculation</v>
      </c>
      <c r="GJ224" s="669">
        <v>42252.303472222222</v>
      </c>
      <c r="GK224" s="668" t="str">
        <v>[-11101] All data events are filtered in summary calculation</v>
      </c>
      <c r="GL224" s="669">
        <v>42252.303472222222</v>
      </c>
      <c r="GM224" s="668">
        <v>428.8194580078125</v>
      </c>
      <c r="GN224" s="400">
        <f t="shared" si="229"/>
        <v>0</v>
      </c>
      <c r="GO224" s="400">
        <f t="shared" si="230"/>
        <v>0</v>
      </c>
    </row>
    <row r="225" spans="131:197" ht="18.95" customHeight="1" x14ac:dyDescent="0.35">
      <c r="EA225" s="525">
        <v>41320</v>
      </c>
      <c r="EB225" s="523">
        <v>168</v>
      </c>
      <c r="EC225" s="599">
        <v>1179.1018705125543</v>
      </c>
      <c r="ED225" s="599">
        <v>11.52</v>
      </c>
      <c r="EE225" s="599">
        <v>0</v>
      </c>
      <c r="EF225" s="599">
        <v>0</v>
      </c>
      <c r="EG225" s="599">
        <v>0</v>
      </c>
      <c r="EH225" s="524">
        <v>0.95953411764705887</v>
      </c>
      <c r="EI225" s="599">
        <v>407.80200000000002</v>
      </c>
      <c r="EZ225" s="837"/>
      <c r="FA225" s="568">
        <v>42252.304166666669</v>
      </c>
      <c r="FB225" s="569">
        <v>825.60143280548607</v>
      </c>
      <c r="FC225" s="570">
        <v>42252.304166666669</v>
      </c>
      <c r="FD225" s="571" t="str">
        <v>[-11101] All data events are filtered in summary calculation</v>
      </c>
      <c r="FE225" s="570">
        <v>42252.303819444445</v>
      </c>
      <c r="FF225" s="571">
        <v>38311.487817653018</v>
      </c>
      <c r="FG225" s="570">
        <v>42252.303819444445</v>
      </c>
      <c r="FH225" s="571" t="str">
        <v>[-11101] All data events are filtered in summary calculation</v>
      </c>
      <c r="FJ225" s="396">
        <f>'pi tag'!BM133</f>
        <v>0</v>
      </c>
      <c r="FK225" s="396">
        <f>'pi tag'!AU133</f>
        <v>0</v>
      </c>
      <c r="FM225" s="570"/>
      <c r="FN225" s="572"/>
      <c r="FO225" s="586">
        <f t="shared" si="225"/>
        <v>0</v>
      </c>
      <c r="FQ225" s="586">
        <f t="shared" si="226"/>
        <v>0</v>
      </c>
      <c r="FT225" s="400">
        <v>129</v>
      </c>
      <c r="FU225" s="529">
        <v>42253.138888888891</v>
      </c>
      <c r="FV225" s="517" t="str">
        <v>[-11059] No Good Data For Calculation</v>
      </c>
      <c r="FW225" s="587" t="str">
        <f t="shared" si="227"/>
        <v>t</v>
      </c>
      <c r="GA225" s="517"/>
      <c r="GE225" s="400">
        <f t="shared" si="231"/>
        <v>0</v>
      </c>
      <c r="GF225" s="529"/>
      <c r="GG225" s="517"/>
      <c r="GH225" s="529">
        <v>42252.303819444445</v>
      </c>
      <c r="GI225" s="668" t="str">
        <v>[-11101] All data events are filtered in summary calculation</v>
      </c>
      <c r="GJ225" s="669">
        <v>42252.303819444445</v>
      </c>
      <c r="GK225" s="668" t="str">
        <v>[-11101] All data events are filtered in summary calculation</v>
      </c>
      <c r="GL225" s="669">
        <v>42252.303819444445</v>
      </c>
      <c r="GM225" s="668">
        <v>428.8194580078125</v>
      </c>
      <c r="GN225" s="400">
        <f t="shared" si="229"/>
        <v>0</v>
      </c>
      <c r="GO225" s="400">
        <f t="shared" si="230"/>
        <v>0</v>
      </c>
    </row>
    <row r="226" spans="131:197" ht="18.95" customHeight="1" x14ac:dyDescent="0.35">
      <c r="EA226" s="525">
        <v>41321</v>
      </c>
      <c r="EB226" s="523">
        <v>169</v>
      </c>
      <c r="EC226" s="599">
        <v>2536.2196699317506</v>
      </c>
      <c r="ED226" s="599">
        <v>23.23</v>
      </c>
      <c r="EE226" s="599">
        <v>5</v>
      </c>
      <c r="EF226" s="599">
        <v>673</v>
      </c>
      <c r="EG226" s="599">
        <v>445</v>
      </c>
      <c r="EH226" s="524">
        <v>0</v>
      </c>
      <c r="EI226" s="599">
        <v>0</v>
      </c>
      <c r="EZ226" s="837"/>
      <c r="FA226" s="568">
        <v>42252.304513888885</v>
      </c>
      <c r="FB226" s="569">
        <v>880.73368309948034</v>
      </c>
      <c r="FC226" s="570">
        <v>42252.304513888885</v>
      </c>
      <c r="FD226" s="571" t="str">
        <v>[-11101] All data events are filtered in summary calculation</v>
      </c>
      <c r="FE226" s="570">
        <v>42252.304166666669</v>
      </c>
      <c r="FF226" s="571">
        <v>38270.792641015847</v>
      </c>
      <c r="FG226" s="570">
        <v>42252.304166666669</v>
      </c>
      <c r="FH226" s="571" t="str">
        <v>[-11101] All data events are filtered in summary calculation</v>
      </c>
      <c r="FJ226" s="396">
        <f>'pi tag'!BM134</f>
        <v>0</v>
      </c>
      <c r="FK226" s="396">
        <f>'pi tag'!AU134</f>
        <v>0</v>
      </c>
      <c r="FM226" s="570"/>
      <c r="FN226" s="572"/>
      <c r="FO226" s="586">
        <f t="shared" ref="FO226:FO289" si="232">IF(ISTEXT($FN226),"-",$FN226)</f>
        <v>0</v>
      </c>
      <c r="FQ226" s="586">
        <f t="shared" ref="FQ226:FQ289" si="233">$FO226</f>
        <v>0</v>
      </c>
      <c r="FT226" s="400">
        <v>130</v>
      </c>
      <c r="FU226" s="529">
        <v>42253.145833333328</v>
      </c>
      <c r="FV226" s="517" t="str">
        <v>[-11059] No Good Data For Calculation</v>
      </c>
      <c r="FW226" s="587" t="str">
        <f t="shared" ref="FW226:FW240" si="234">IF(ISTEXT(FV226),"t",IF(FV226&lt;20,0,1))</f>
        <v>t</v>
      </c>
      <c r="GA226" s="517"/>
      <c r="GE226" s="400">
        <f t="shared" si="231"/>
        <v>0</v>
      </c>
      <c r="GF226" s="529"/>
      <c r="GG226" s="517"/>
      <c r="GH226" s="529">
        <v>42252.304166666669</v>
      </c>
      <c r="GI226" s="668" t="str">
        <v>[-11101] All data events are filtered in summary calculation</v>
      </c>
      <c r="GJ226" s="669">
        <v>42252.304166666669</v>
      </c>
      <c r="GK226" s="668" t="str">
        <v>[-11101] All data events are filtered in summary calculation</v>
      </c>
      <c r="GL226" s="669">
        <v>42252.304166666669</v>
      </c>
      <c r="GM226" s="668">
        <v>430.8157262140885</v>
      </c>
      <c r="GN226" s="400">
        <f t="shared" si="229"/>
        <v>0</v>
      </c>
      <c r="GO226" s="400">
        <f t="shared" si="230"/>
        <v>0</v>
      </c>
    </row>
    <row r="227" spans="131:197" ht="18.95" customHeight="1" x14ac:dyDescent="0.35">
      <c r="EA227" s="525">
        <v>41322</v>
      </c>
      <c r="EB227" s="523">
        <v>170</v>
      </c>
      <c r="EC227" s="599">
        <v>2607.0556572811342</v>
      </c>
      <c r="ED227" s="599">
        <v>23.64</v>
      </c>
      <c r="EE227" s="599">
        <v>6</v>
      </c>
      <c r="EF227" s="599">
        <v>736</v>
      </c>
      <c r="EG227" s="599">
        <v>517.79999999999995</v>
      </c>
      <c r="EH227" s="524">
        <v>1.7586847058823529</v>
      </c>
      <c r="EI227" s="599">
        <v>747.44100000000003</v>
      </c>
      <c r="EZ227" s="837"/>
      <c r="FA227" s="568">
        <v>42252.304861111115</v>
      </c>
      <c r="FB227" s="569">
        <v>26724.917589167537</v>
      </c>
      <c r="FC227" s="570">
        <v>42252.304861111115</v>
      </c>
      <c r="FD227" s="571" t="str">
        <v>[-11101] All data events are filtered in summary calculation</v>
      </c>
      <c r="FE227" s="570">
        <v>42252.304513888885</v>
      </c>
      <c r="FF227" s="571">
        <v>38321.796590121587</v>
      </c>
      <c r="FG227" s="570">
        <v>42252.304513888885</v>
      </c>
      <c r="FH227" s="571" t="str">
        <v>[-11101] All data events are filtered in summary calculation</v>
      </c>
      <c r="FJ227" s="396">
        <f>'pi tag'!BM135</f>
        <v>0</v>
      </c>
      <c r="FK227" s="396">
        <f>'pi tag'!AU135</f>
        <v>0</v>
      </c>
      <c r="FM227" s="570"/>
      <c r="FN227" s="572"/>
      <c r="FO227" s="586">
        <f t="shared" si="232"/>
        <v>0</v>
      </c>
      <c r="FQ227" s="586">
        <f t="shared" si="233"/>
        <v>0</v>
      </c>
      <c r="FT227" s="400">
        <v>131</v>
      </c>
      <c r="FU227" s="529">
        <v>42253.152777777781</v>
      </c>
      <c r="FV227" s="517" t="str">
        <v>[-11059] No Good Data For Calculation</v>
      </c>
      <c r="FW227" s="587" t="str">
        <f t="shared" si="234"/>
        <v>t</v>
      </c>
      <c r="GA227" s="517"/>
      <c r="GE227" s="400">
        <f t="shared" si="231"/>
        <v>0</v>
      </c>
      <c r="GF227" s="529"/>
      <c r="GG227" s="517"/>
      <c r="GH227" s="529">
        <v>42252.304513888885</v>
      </c>
      <c r="GI227" s="668" t="str">
        <v>[-11101] All data events are filtered in summary calculation</v>
      </c>
      <c r="GJ227" s="669">
        <v>42252.304513888885</v>
      </c>
      <c r="GK227" s="668" t="str">
        <v>[-11101] All data events are filtered in summary calculation</v>
      </c>
      <c r="GL227" s="669">
        <v>42252.304513888885</v>
      </c>
      <c r="GM227" s="668">
        <v>441.86062494913739</v>
      </c>
      <c r="GN227" s="400">
        <f t="shared" si="229"/>
        <v>0</v>
      </c>
      <c r="GO227" s="400">
        <f t="shared" si="230"/>
        <v>0</v>
      </c>
    </row>
    <row r="228" spans="131:197" ht="18.95" customHeight="1" x14ac:dyDescent="0.35">
      <c r="EA228" s="525">
        <v>41323</v>
      </c>
      <c r="EB228" s="523">
        <v>171</v>
      </c>
      <c r="EC228" s="599">
        <v>2529.7600081136911</v>
      </c>
      <c r="ED228" s="599">
        <v>21.91</v>
      </c>
      <c r="EE228" s="599">
        <v>6</v>
      </c>
      <c r="EF228" s="599">
        <v>824</v>
      </c>
      <c r="EG228" s="599">
        <v>487.25</v>
      </c>
      <c r="EH228" s="524">
        <v>2.0128823529411766</v>
      </c>
      <c r="EI228" s="599">
        <v>855.47500000000002</v>
      </c>
      <c r="EZ228" s="837"/>
      <c r="FA228" s="568">
        <v>42252.305208333331</v>
      </c>
      <c r="FB228" s="569">
        <v>38594.026963959135</v>
      </c>
      <c r="FC228" s="570">
        <v>42252.305208333331</v>
      </c>
      <c r="FD228" s="571" t="str">
        <v>[-11101] All data events are filtered in summary calculation</v>
      </c>
      <c r="FE228" s="570">
        <v>42252.304861111115</v>
      </c>
      <c r="FF228" s="571">
        <v>38200.609995933373</v>
      </c>
      <c r="FG228" s="570">
        <v>42252.304861111115</v>
      </c>
      <c r="FH228" s="571" t="str">
        <v>[-11101] All data events are filtered in summary calculation</v>
      </c>
      <c r="FJ228" s="396">
        <f>'pi tag'!BM136</f>
        <v>0</v>
      </c>
      <c r="FK228" s="396">
        <f>'pi tag'!AU136</f>
        <v>0</v>
      </c>
      <c r="FM228" s="570"/>
      <c r="FN228" s="572"/>
      <c r="FO228" s="586">
        <f t="shared" si="232"/>
        <v>0</v>
      </c>
      <c r="FQ228" s="586">
        <f t="shared" si="233"/>
        <v>0</v>
      </c>
      <c r="FT228" s="400">
        <v>132</v>
      </c>
      <c r="FU228" s="529">
        <v>42253.159722222219</v>
      </c>
      <c r="FV228" s="517" t="str">
        <v>[-11059] No Good Data For Calculation</v>
      </c>
      <c r="FW228" s="587" t="str">
        <f t="shared" si="234"/>
        <v>t</v>
      </c>
      <c r="GA228" s="517"/>
      <c r="GE228" s="400">
        <f t="shared" si="231"/>
        <v>0</v>
      </c>
      <c r="GF228" s="529"/>
      <c r="GG228" s="517"/>
      <c r="GH228" s="529">
        <v>42252.304861111115</v>
      </c>
      <c r="GI228" s="668" t="str">
        <v>[-11101] All data events are filtered in summary calculation</v>
      </c>
      <c r="GJ228" s="669">
        <v>42252.304861111115</v>
      </c>
      <c r="GK228" s="668" t="str">
        <v>[-11101] All data events are filtered in summary calculation</v>
      </c>
      <c r="GL228" s="669">
        <v>42252.304861111115</v>
      </c>
      <c r="GM228" s="668">
        <v>423.10802618662518</v>
      </c>
      <c r="GN228" s="400">
        <f t="shared" si="229"/>
        <v>0</v>
      </c>
      <c r="GO228" s="400">
        <f t="shared" si="230"/>
        <v>0</v>
      </c>
    </row>
    <row r="229" spans="131:197" ht="18.95" customHeight="1" x14ac:dyDescent="0.35">
      <c r="EA229" s="525">
        <v>41324</v>
      </c>
      <c r="EB229" s="523">
        <v>172</v>
      </c>
      <c r="EC229" s="599">
        <v>2433.1346445172117</v>
      </c>
      <c r="ED229" s="599">
        <v>21.759999999999998</v>
      </c>
      <c r="EE229" s="599">
        <v>6</v>
      </c>
      <c r="EF229" s="599">
        <v>829</v>
      </c>
      <c r="EG229" s="599">
        <v>549.9</v>
      </c>
      <c r="EH229" s="524">
        <v>0.92544235294117649</v>
      </c>
      <c r="EI229" s="599">
        <v>393.31299999999999</v>
      </c>
      <c r="EZ229" s="837"/>
      <c r="FA229" s="568">
        <v>42252.305555555555</v>
      </c>
      <c r="FB229" s="569">
        <v>37635.457039984067</v>
      </c>
      <c r="FC229" s="570">
        <v>42252.305555555555</v>
      </c>
      <c r="FD229" s="571" t="str">
        <v>[-11101] All data events are filtered in summary calculation</v>
      </c>
      <c r="FE229" s="570">
        <v>42252.305208333331</v>
      </c>
      <c r="FF229" s="571">
        <v>38260.565447153647</v>
      </c>
      <c r="FG229" s="570">
        <v>42252.305208333331</v>
      </c>
      <c r="FH229" s="571" t="str">
        <v>[-11101] All data events are filtered in summary calculation</v>
      </c>
      <c r="FJ229" s="396">
        <f>'pi tag'!BM137</f>
        <v>0</v>
      </c>
      <c r="FK229" s="396">
        <f>'pi tag'!AU137</f>
        <v>0</v>
      </c>
      <c r="FM229" s="570"/>
      <c r="FN229" s="572"/>
      <c r="FO229" s="586">
        <f t="shared" si="232"/>
        <v>0</v>
      </c>
      <c r="FQ229" s="586">
        <f t="shared" si="233"/>
        <v>0</v>
      </c>
      <c r="FT229" s="400">
        <v>133</v>
      </c>
      <c r="FU229" s="529">
        <v>42253.166666666672</v>
      </c>
      <c r="FV229" s="517" t="str">
        <v>[-11059] No Good Data For Calculation</v>
      </c>
      <c r="FW229" s="587" t="str">
        <f t="shared" si="234"/>
        <v>t</v>
      </c>
      <c r="GA229" s="517"/>
      <c r="GE229" s="400">
        <f t="shared" si="231"/>
        <v>0</v>
      </c>
      <c r="GF229" s="529"/>
      <c r="GG229" s="517"/>
      <c r="GH229" s="529">
        <v>42252.305208333331</v>
      </c>
      <c r="GI229" s="668" t="str">
        <v>[-11101] All data events are filtered in summary calculation</v>
      </c>
      <c r="GJ229" s="669">
        <v>42252.305208333331</v>
      </c>
      <c r="GK229" s="668" t="str">
        <v>[-11101] All data events are filtered in summary calculation</v>
      </c>
      <c r="GL229" s="669">
        <v>42252.305208333331</v>
      </c>
      <c r="GM229" s="668">
        <v>412.67364501953125</v>
      </c>
      <c r="GN229" s="400">
        <f t="shared" si="229"/>
        <v>0</v>
      </c>
      <c r="GO229" s="400">
        <f t="shared" si="230"/>
        <v>0</v>
      </c>
    </row>
    <row r="230" spans="131:197" ht="18.95" customHeight="1" x14ac:dyDescent="0.35">
      <c r="EA230" s="525">
        <v>41325</v>
      </c>
      <c r="EB230" s="523">
        <v>173</v>
      </c>
      <c r="EC230" s="599">
        <v>2295.1597259212795</v>
      </c>
      <c r="ED230" s="599">
        <v>21.71</v>
      </c>
      <c r="EE230" s="599">
        <v>5</v>
      </c>
      <c r="EF230" s="599">
        <v>737</v>
      </c>
      <c r="EG230" s="599">
        <v>542.70000000000005</v>
      </c>
      <c r="EH230" s="524">
        <v>2.1006211764705882</v>
      </c>
      <c r="EI230" s="599">
        <v>892.76400000000001</v>
      </c>
      <c r="EZ230" s="837"/>
      <c r="FA230" s="568">
        <v>42252.305902777778</v>
      </c>
      <c r="FB230" s="569">
        <v>35983.195579014224</v>
      </c>
      <c r="FC230" s="570">
        <v>42252.305902777778</v>
      </c>
      <c r="FD230" s="571" t="str">
        <v>[-11101] All data events are filtered in summary calculation</v>
      </c>
      <c r="FE230" s="570">
        <v>42252.305555555555</v>
      </c>
      <c r="FF230" s="571">
        <v>38225.033875326313</v>
      </c>
      <c r="FG230" s="570">
        <v>42252.305555555555</v>
      </c>
      <c r="FH230" s="571" t="str">
        <v>[-11101] All data events are filtered in summary calculation</v>
      </c>
      <c r="FJ230" s="396">
        <f>'pi tag'!BM138</f>
        <v>0</v>
      </c>
      <c r="FK230" s="396">
        <f>'pi tag'!AU138</f>
        <v>0</v>
      </c>
      <c r="FM230" s="570"/>
      <c r="FN230" s="572"/>
      <c r="FO230" s="586">
        <f t="shared" si="232"/>
        <v>0</v>
      </c>
      <c r="FQ230" s="586">
        <f t="shared" si="233"/>
        <v>0</v>
      </c>
      <c r="FT230" s="400">
        <v>134</v>
      </c>
      <c r="FU230" s="529">
        <v>42253.173611111109</v>
      </c>
      <c r="FV230" s="517" t="str">
        <v>[-11059] No Good Data For Calculation</v>
      </c>
      <c r="FW230" s="587" t="str">
        <f t="shared" si="234"/>
        <v>t</v>
      </c>
      <c r="GA230" s="517"/>
      <c r="GE230" s="400">
        <f t="shared" si="231"/>
        <v>0</v>
      </c>
      <c r="GF230" s="529"/>
      <c r="GG230" s="517"/>
      <c r="GH230" s="529">
        <v>42252.305555555555</v>
      </c>
      <c r="GI230" s="668" t="str">
        <v>[-11101] All data events are filtered in summary calculation</v>
      </c>
      <c r="GJ230" s="669">
        <v>42252.305555555555</v>
      </c>
      <c r="GK230" s="668" t="str">
        <v>[-11101] All data events are filtered in summary calculation</v>
      </c>
      <c r="GL230" s="669">
        <v>42252.305555555555</v>
      </c>
      <c r="GM230" s="668">
        <v>408.52208614349365</v>
      </c>
      <c r="GN230" s="400">
        <f t="shared" si="229"/>
        <v>0</v>
      </c>
      <c r="GO230" s="400">
        <f t="shared" si="230"/>
        <v>0</v>
      </c>
    </row>
    <row r="231" spans="131:197" ht="18.95" customHeight="1" x14ac:dyDescent="0.35">
      <c r="EA231" s="525">
        <v>41326</v>
      </c>
      <c r="EB231" s="523">
        <v>174</v>
      </c>
      <c r="EC231" s="599">
        <v>2578.3994328959056</v>
      </c>
      <c r="ED231" s="599">
        <v>22.41</v>
      </c>
      <c r="EE231" s="599">
        <v>4</v>
      </c>
      <c r="EF231" s="599">
        <v>593</v>
      </c>
      <c r="EG231" s="599">
        <v>350.5</v>
      </c>
      <c r="EH231" s="524">
        <v>1.0099199999999999</v>
      </c>
      <c r="EI231" s="599">
        <v>429.21600000000001</v>
      </c>
      <c r="EZ231" s="837"/>
      <c r="FA231" s="568">
        <v>42252.306250000001</v>
      </c>
      <c r="FB231" s="569">
        <v>35607.208919340374</v>
      </c>
      <c r="FC231" s="570">
        <v>42252.306250000001</v>
      </c>
      <c r="FD231" s="571" t="str">
        <v>[-11101] All data events are filtered in summary calculation</v>
      </c>
      <c r="FE231" s="570">
        <v>42252.305902777778</v>
      </c>
      <c r="FF231" s="571">
        <v>38170.045599639416</v>
      </c>
      <c r="FG231" s="570">
        <v>42252.305902777778</v>
      </c>
      <c r="FH231" s="571" t="str">
        <v>[-11101] All data events are filtered in summary calculation</v>
      </c>
      <c r="FJ231" s="396">
        <f>'pi tag'!BM139</f>
        <v>0</v>
      </c>
      <c r="FK231" s="396">
        <f>'pi tag'!AU139</f>
        <v>0</v>
      </c>
      <c r="FM231" s="570"/>
      <c r="FN231" s="572"/>
      <c r="FO231" s="586">
        <f t="shared" si="232"/>
        <v>0</v>
      </c>
      <c r="FQ231" s="586">
        <f t="shared" si="233"/>
        <v>0</v>
      </c>
      <c r="FT231" s="400">
        <v>135</v>
      </c>
      <c r="FU231" s="529">
        <v>42253.180555555555</v>
      </c>
      <c r="FV231" s="517" t="str">
        <v>[-11059] No Good Data For Calculation</v>
      </c>
      <c r="FW231" s="587" t="str">
        <f t="shared" si="234"/>
        <v>t</v>
      </c>
      <c r="GA231" s="517"/>
      <c r="GE231" s="400">
        <f t="shared" si="231"/>
        <v>0</v>
      </c>
      <c r="GF231" s="529"/>
      <c r="GG231" s="517"/>
      <c r="GH231" s="529">
        <v>42252.305902777778</v>
      </c>
      <c r="GI231" s="668" t="str">
        <v>[-11101] All data events are filtered in summary calculation</v>
      </c>
      <c r="GJ231" s="669">
        <v>42252.305902777778</v>
      </c>
      <c r="GK231" s="668" t="str">
        <v>[-11101] All data events are filtered in summary calculation</v>
      </c>
      <c r="GL231" s="669">
        <v>42252.305902777778</v>
      </c>
      <c r="GM231" s="668">
        <v>397.04864501953125</v>
      </c>
      <c r="GN231" s="400">
        <f t="shared" si="229"/>
        <v>0</v>
      </c>
      <c r="GO231" s="400">
        <f t="shared" si="230"/>
        <v>0</v>
      </c>
    </row>
    <row r="232" spans="131:197" ht="18.95" customHeight="1" x14ac:dyDescent="0.35">
      <c r="EA232" s="525">
        <v>41327</v>
      </c>
      <c r="EB232" s="523">
        <v>175</v>
      </c>
      <c r="EC232" s="599">
        <v>2359.1119460753539</v>
      </c>
      <c r="ED232" s="599">
        <v>23.01</v>
      </c>
      <c r="EE232" s="599">
        <v>6</v>
      </c>
      <c r="EF232" s="599">
        <v>832</v>
      </c>
      <c r="EG232" s="599">
        <v>602.29999999999995</v>
      </c>
      <c r="EH232" s="524">
        <v>2.054484705882353</v>
      </c>
      <c r="EI232" s="599">
        <v>873.15599999999995</v>
      </c>
      <c r="EZ232" s="837"/>
      <c r="FA232" s="568">
        <v>42252.306597222225</v>
      </c>
      <c r="FB232" s="569">
        <v>35647.5314439555</v>
      </c>
      <c r="FC232" s="570">
        <v>42252.306597222225</v>
      </c>
      <c r="FD232" s="571" t="str">
        <v>[-11101] All data events are filtered in summary calculation</v>
      </c>
      <c r="FE232" s="570">
        <v>42252.306250000001</v>
      </c>
      <c r="FF232" s="571">
        <v>38171.922674886388</v>
      </c>
      <c r="FG232" s="570">
        <v>42252.306250000001</v>
      </c>
      <c r="FH232" s="571" t="str">
        <v>[-11101] All data events are filtered in summary calculation</v>
      </c>
      <c r="FJ232" s="396">
        <f>'pi tag'!BM140</f>
        <v>0</v>
      </c>
      <c r="FK232" s="396">
        <f>'pi tag'!AU140</f>
        <v>0</v>
      </c>
      <c r="FM232" s="570"/>
      <c r="FN232" s="572"/>
      <c r="FO232" s="586">
        <f t="shared" si="232"/>
        <v>0</v>
      </c>
      <c r="FQ232" s="586">
        <f t="shared" si="233"/>
        <v>0</v>
      </c>
      <c r="FT232" s="400">
        <v>136</v>
      </c>
      <c r="FU232" s="529">
        <v>42253.1875</v>
      </c>
      <c r="FV232" s="517" t="str">
        <v>[-11059] No Good Data For Calculation</v>
      </c>
      <c r="FW232" s="587" t="str">
        <f t="shared" si="234"/>
        <v>t</v>
      </c>
      <c r="GA232" s="517"/>
      <c r="GE232" s="400">
        <f t="shared" si="231"/>
        <v>0</v>
      </c>
      <c r="GF232" s="529"/>
      <c r="GG232" s="517"/>
      <c r="GH232" s="529">
        <v>42252.306250000001</v>
      </c>
      <c r="GI232" s="668" t="str">
        <v>[-11101] All data events are filtered in summary calculation</v>
      </c>
      <c r="GJ232" s="669">
        <v>42252.306250000001</v>
      </c>
      <c r="GK232" s="668" t="str">
        <v>[-11101] All data events are filtered in summary calculation</v>
      </c>
      <c r="GL232" s="669">
        <v>42252.306250000001</v>
      </c>
      <c r="GM232" s="668">
        <v>409.25455893781037</v>
      </c>
      <c r="GN232" s="400">
        <f t="shared" si="229"/>
        <v>0</v>
      </c>
      <c r="GO232" s="400">
        <f t="shared" si="230"/>
        <v>0</v>
      </c>
    </row>
    <row r="233" spans="131:197" ht="18.95" customHeight="1" x14ac:dyDescent="0.35">
      <c r="EA233" s="525">
        <v>41328</v>
      </c>
      <c r="EB233" s="523">
        <v>176</v>
      </c>
      <c r="EC233" s="599">
        <v>2482.2923661708146</v>
      </c>
      <c r="ED233" s="599">
        <v>24</v>
      </c>
      <c r="EE233" s="599">
        <v>6</v>
      </c>
      <c r="EF233" s="599">
        <v>857</v>
      </c>
      <c r="EG233" s="599">
        <v>553</v>
      </c>
      <c r="EH233" s="524">
        <v>2.0353552941176472</v>
      </c>
      <c r="EI233" s="599">
        <v>865.02599999999995</v>
      </c>
      <c r="EZ233" s="837"/>
      <c r="FA233" s="568">
        <v>42252.306944444441</v>
      </c>
      <c r="FB233" s="569">
        <v>35603.244456799825</v>
      </c>
      <c r="FC233" s="570">
        <v>42252.306944444441</v>
      </c>
      <c r="FD233" s="571" t="str">
        <v>[-11101] All data events are filtered in summary calculation</v>
      </c>
      <c r="FE233" s="570">
        <v>42252.306597222225</v>
      </c>
      <c r="FF233" s="571">
        <v>38230.129989208777</v>
      </c>
      <c r="FG233" s="570">
        <v>42252.306597222225</v>
      </c>
      <c r="FH233" s="571" t="str">
        <v>[-11101] All data events are filtered in summary calculation</v>
      </c>
      <c r="FJ233" s="396">
        <f>'pi tag'!BM141</f>
        <v>0</v>
      </c>
      <c r="FK233" s="396">
        <f>'pi tag'!AU141</f>
        <v>0</v>
      </c>
      <c r="FM233" s="570"/>
      <c r="FN233" s="572"/>
      <c r="FO233" s="586">
        <f t="shared" si="232"/>
        <v>0</v>
      </c>
      <c r="FQ233" s="586">
        <f t="shared" si="233"/>
        <v>0</v>
      </c>
      <c r="FT233" s="400">
        <v>137</v>
      </c>
      <c r="FU233" s="529">
        <v>42253.194444444445</v>
      </c>
      <c r="FV233" s="517" t="str">
        <v>[-11059] No Good Data For Calculation</v>
      </c>
      <c r="FW233" s="587" t="str">
        <f t="shared" si="234"/>
        <v>t</v>
      </c>
      <c r="GA233" s="517"/>
      <c r="GE233" s="400">
        <f t="shared" si="231"/>
        <v>0</v>
      </c>
      <c r="GF233" s="529"/>
      <c r="GG233" s="517"/>
      <c r="GH233" s="529">
        <v>42252.306597222225</v>
      </c>
      <c r="GI233" s="668" t="str">
        <v>[-11101] All data events are filtered in summary calculation</v>
      </c>
      <c r="GJ233" s="669">
        <v>42252.306597222225</v>
      </c>
      <c r="GK233" s="668" t="str">
        <v>[-11101] All data events are filtered in summary calculation</v>
      </c>
      <c r="GL233" s="669">
        <v>42252.306597222225</v>
      </c>
      <c r="GM233" s="668">
        <v>412.326416015625</v>
      </c>
      <c r="GN233" s="400">
        <f t="shared" si="229"/>
        <v>0</v>
      </c>
      <c r="GO233" s="400">
        <f t="shared" si="230"/>
        <v>0</v>
      </c>
    </row>
    <row r="234" spans="131:197" ht="18.95" customHeight="1" x14ac:dyDescent="0.35">
      <c r="EA234" s="525">
        <v>41329</v>
      </c>
      <c r="EB234" s="523">
        <v>177</v>
      </c>
      <c r="EC234" s="599">
        <v>2610.2542409744037</v>
      </c>
      <c r="ED234" s="599">
        <v>21.93</v>
      </c>
      <c r="EE234" s="599">
        <v>6</v>
      </c>
      <c r="EF234" s="599">
        <v>865</v>
      </c>
      <c r="EG234" s="599">
        <v>554.5</v>
      </c>
      <c r="EH234" s="524">
        <v>1.0595600000000001</v>
      </c>
      <c r="EI234" s="599">
        <v>450.31299999999999</v>
      </c>
      <c r="EZ234" s="837"/>
      <c r="FA234" s="568">
        <v>42252.307291666672</v>
      </c>
      <c r="FB234" s="569">
        <v>35385.438044305643</v>
      </c>
      <c r="FC234" s="570">
        <v>42252.307291666672</v>
      </c>
      <c r="FD234" s="571" t="str">
        <v>[-11101] All data events are filtered in summary calculation</v>
      </c>
      <c r="FE234" s="570">
        <v>42252.306944444441</v>
      </c>
      <c r="FF234" s="571">
        <v>38190.061723872022</v>
      </c>
      <c r="FG234" s="570">
        <v>42252.306944444441</v>
      </c>
      <c r="FH234" s="571" t="str">
        <v>[-11101] All data events are filtered in summary calculation</v>
      </c>
      <c r="FJ234" s="396">
        <f>'pi tag'!BM142</f>
        <v>0</v>
      </c>
      <c r="FK234" s="396">
        <f>'pi tag'!AU142</f>
        <v>0</v>
      </c>
      <c r="FM234" s="570"/>
      <c r="FN234" s="572"/>
      <c r="FO234" s="586">
        <f t="shared" si="232"/>
        <v>0</v>
      </c>
      <c r="FQ234" s="586">
        <f t="shared" si="233"/>
        <v>0</v>
      </c>
      <c r="FT234" s="400">
        <v>138</v>
      </c>
      <c r="FU234" s="529">
        <v>42253.201388888891</v>
      </c>
      <c r="FV234" s="517" t="str">
        <v>[-11059] No Good Data For Calculation</v>
      </c>
      <c r="FW234" s="587" t="str">
        <f t="shared" si="234"/>
        <v>t</v>
      </c>
      <c r="GA234" s="517"/>
      <c r="GE234" s="400">
        <f t="shared" si="231"/>
        <v>0</v>
      </c>
      <c r="GF234" s="529"/>
      <c r="GG234" s="517"/>
      <c r="GH234" s="529">
        <v>42252.306944444441</v>
      </c>
      <c r="GI234" s="668" t="str">
        <v>[-11101] All data events are filtered in summary calculation</v>
      </c>
      <c r="GJ234" s="669">
        <v>42252.306944444441</v>
      </c>
      <c r="GK234" s="668" t="str">
        <v>[-11101] All data events are filtered in summary calculation</v>
      </c>
      <c r="GL234" s="669">
        <v>42252.306944444441</v>
      </c>
      <c r="GM234" s="668">
        <v>412.326416015625</v>
      </c>
      <c r="GN234" s="400">
        <f t="shared" si="229"/>
        <v>0</v>
      </c>
      <c r="GO234" s="400">
        <f t="shared" si="230"/>
        <v>0</v>
      </c>
    </row>
    <row r="235" spans="131:197" ht="18.95" customHeight="1" x14ac:dyDescent="0.35">
      <c r="EA235" s="525">
        <v>41330</v>
      </c>
      <c r="EB235" s="523">
        <v>178</v>
      </c>
      <c r="EC235" s="599">
        <v>2471.2045947679931</v>
      </c>
      <c r="ED235" s="599">
        <v>23.36</v>
      </c>
      <c r="EE235" s="599">
        <v>4</v>
      </c>
      <c r="EF235" s="599">
        <v>652</v>
      </c>
      <c r="EG235" s="599">
        <v>475.8</v>
      </c>
      <c r="EH235" s="524">
        <v>2.0833270588235293</v>
      </c>
      <c r="EI235" s="599">
        <v>885.41399999999999</v>
      </c>
      <c r="EZ235" s="837"/>
      <c r="FA235" s="568">
        <v>42252.307638888888</v>
      </c>
      <c r="FB235" s="569">
        <v>35068.498689812419</v>
      </c>
      <c r="FC235" s="570">
        <v>42252.307638888888</v>
      </c>
      <c r="FD235" s="571" t="str">
        <v>[-11101] All data events are filtered in summary calculation</v>
      </c>
      <c r="FE235" s="570">
        <v>42252.307291666672</v>
      </c>
      <c r="FF235" s="571">
        <v>38160.067664225899</v>
      </c>
      <c r="FG235" s="570">
        <v>42252.307291666672</v>
      </c>
      <c r="FH235" s="571" t="str">
        <v>[-11101] All data events are filtered in summary calculation</v>
      </c>
      <c r="FJ235" s="396">
        <f>'pi tag'!BM143</f>
        <v>0</v>
      </c>
      <c r="FK235" s="396">
        <f>'pi tag'!AU143</f>
        <v>0</v>
      </c>
      <c r="FM235" s="570"/>
      <c r="FN235" s="572"/>
      <c r="FO235" s="586">
        <f t="shared" si="232"/>
        <v>0</v>
      </c>
      <c r="FQ235" s="586">
        <f t="shared" si="233"/>
        <v>0</v>
      </c>
      <c r="FT235" s="400">
        <v>139</v>
      </c>
      <c r="FU235" s="529">
        <v>42253.208333333328</v>
      </c>
      <c r="FV235" s="517" t="str">
        <v>[-11059] No Good Data For Calculation</v>
      </c>
      <c r="FW235" s="587" t="str">
        <f t="shared" si="234"/>
        <v>t</v>
      </c>
      <c r="GA235" s="517"/>
      <c r="GE235" s="400">
        <f t="shared" si="231"/>
        <v>0</v>
      </c>
      <c r="GF235" s="529"/>
      <c r="GG235" s="517"/>
      <c r="GH235" s="529">
        <v>42252.307291666672</v>
      </c>
      <c r="GI235" s="668" t="str">
        <v>[-11101] All data events are filtered in summary calculation</v>
      </c>
      <c r="GJ235" s="669">
        <v>42252.307291666672</v>
      </c>
      <c r="GK235" s="668" t="str">
        <v>[-11101] All data events are filtered in summary calculation</v>
      </c>
      <c r="GL235" s="669">
        <v>42252.307291666672</v>
      </c>
      <c r="GM235" s="668">
        <v>428.8346928502433</v>
      </c>
      <c r="GN235" s="400">
        <f t="shared" si="229"/>
        <v>0</v>
      </c>
      <c r="GO235" s="400">
        <f t="shared" si="230"/>
        <v>0</v>
      </c>
    </row>
    <row r="236" spans="131:197" ht="18.95" customHeight="1" x14ac:dyDescent="0.35">
      <c r="EA236" s="525">
        <v>41331</v>
      </c>
      <c r="EB236" s="523">
        <v>179</v>
      </c>
      <c r="EC236" s="599">
        <v>2656.518405142046</v>
      </c>
      <c r="ED236" s="599">
        <v>23.28</v>
      </c>
      <c r="EE236" s="599">
        <v>6</v>
      </c>
      <c r="EF236" s="599">
        <v>863</v>
      </c>
      <c r="EG236" s="599">
        <v>549.99</v>
      </c>
      <c r="EH236" s="524">
        <v>1.9321882352941175</v>
      </c>
      <c r="EI236" s="599">
        <v>821.18</v>
      </c>
      <c r="EZ236" s="837"/>
      <c r="FA236" s="568">
        <v>42252.307986111111</v>
      </c>
      <c r="FB236" s="569">
        <v>35009.663871506847</v>
      </c>
      <c r="FC236" s="570">
        <v>42252.307986111111</v>
      </c>
      <c r="FD236" s="571" t="str">
        <v>[-11101] All data events are filtered in summary calculation</v>
      </c>
      <c r="FE236" s="570">
        <v>42252.307638888888</v>
      </c>
      <c r="FF236" s="571">
        <v>38158.030794125792</v>
      </c>
      <c r="FG236" s="570">
        <v>42252.307638888888</v>
      </c>
      <c r="FH236" s="571" t="str">
        <v>[-11101] All data events are filtered in summary calculation</v>
      </c>
      <c r="FJ236" s="396">
        <f>'pi tag'!BM144</f>
        <v>0</v>
      </c>
      <c r="FK236" s="396">
        <f>'pi tag'!AU144</f>
        <v>0</v>
      </c>
      <c r="FM236" s="570"/>
      <c r="FN236" s="572"/>
      <c r="FO236" s="586">
        <f t="shared" si="232"/>
        <v>0</v>
      </c>
      <c r="FQ236" s="586">
        <f t="shared" si="233"/>
        <v>0</v>
      </c>
      <c r="FT236" s="400">
        <v>140</v>
      </c>
      <c r="FU236" s="529">
        <v>42253.215277777781</v>
      </c>
      <c r="FV236" s="517" t="str">
        <v>[-11059] No Good Data For Calculation</v>
      </c>
      <c r="FW236" s="587" t="str">
        <f t="shared" si="234"/>
        <v>t</v>
      </c>
      <c r="GA236" s="517"/>
      <c r="GE236" s="400">
        <f t="shared" si="231"/>
        <v>0</v>
      </c>
      <c r="GF236" s="529"/>
      <c r="GG236" s="517"/>
      <c r="GH236" s="529">
        <v>42252.307638888888</v>
      </c>
      <c r="GI236" s="668" t="str">
        <v>[-11101] All data events are filtered in summary calculation</v>
      </c>
      <c r="GJ236" s="669">
        <v>42252.307638888888</v>
      </c>
      <c r="GK236" s="668" t="str">
        <v>[-11101] All data events are filtered in summary calculation</v>
      </c>
      <c r="GL236" s="669">
        <v>42252.307638888888</v>
      </c>
      <c r="GM236" s="668">
        <v>430.03472900390625</v>
      </c>
      <c r="GN236" s="400">
        <f t="shared" si="229"/>
        <v>0</v>
      </c>
      <c r="GO236" s="400">
        <f t="shared" si="230"/>
        <v>0</v>
      </c>
    </row>
    <row r="237" spans="131:197" ht="18.95" customHeight="1" x14ac:dyDescent="0.35">
      <c r="EA237" s="525">
        <v>41332</v>
      </c>
      <c r="EB237" s="523">
        <v>180</v>
      </c>
      <c r="EC237" s="599">
        <v>2378.3568193064966</v>
      </c>
      <c r="ED237" s="599">
        <v>21.63</v>
      </c>
      <c r="EE237" s="599">
        <v>6</v>
      </c>
      <c r="EF237" s="599">
        <v>918</v>
      </c>
      <c r="EG237" s="599">
        <v>554</v>
      </c>
      <c r="EH237" s="524">
        <v>1.0361717647058823</v>
      </c>
      <c r="EI237" s="599">
        <v>440.37299999999999</v>
      </c>
      <c r="EZ237" s="837"/>
      <c r="FA237" s="568">
        <v>42252.308333333334</v>
      </c>
      <c r="FB237" s="569">
        <v>35053.219305743776</v>
      </c>
      <c r="FC237" s="570">
        <v>42252.308333333334</v>
      </c>
      <c r="FD237" s="571" t="str">
        <v>[-11101] All data events are filtered in summary calculation</v>
      </c>
      <c r="FE237" s="570">
        <v>42252.307986111111</v>
      </c>
      <c r="FF237" s="571">
        <v>38137.486026509599</v>
      </c>
      <c r="FG237" s="570">
        <v>42252.307986111111</v>
      </c>
      <c r="FH237" s="571" t="str">
        <v>[-11101] All data events are filtered in summary calculation</v>
      </c>
      <c r="FJ237" s="396">
        <f>'pi tag'!BM145</f>
        <v>0</v>
      </c>
      <c r="FK237" s="396">
        <f>'pi tag'!AU145</f>
        <v>0</v>
      </c>
      <c r="FM237" s="570"/>
      <c r="FN237" s="572"/>
      <c r="FO237" s="586">
        <f t="shared" si="232"/>
        <v>0</v>
      </c>
      <c r="FQ237" s="586">
        <f t="shared" si="233"/>
        <v>0</v>
      </c>
      <c r="FT237" s="400">
        <v>141</v>
      </c>
      <c r="FU237" s="529">
        <v>42253.222222222219</v>
      </c>
      <c r="FV237" s="517" t="str">
        <v>[-11059] No Good Data For Calculation</v>
      </c>
      <c r="FW237" s="587" t="str">
        <f t="shared" si="234"/>
        <v>t</v>
      </c>
      <c r="GA237" s="517"/>
      <c r="GE237" s="400">
        <f t="shared" si="231"/>
        <v>0</v>
      </c>
      <c r="GF237" s="529"/>
      <c r="GG237" s="517"/>
      <c r="GH237" s="529">
        <v>42252.307986111111</v>
      </c>
      <c r="GI237" s="668" t="str">
        <v>[-11101] All data events are filtered in summary calculation</v>
      </c>
      <c r="GJ237" s="669">
        <v>42252.307986111111</v>
      </c>
      <c r="GK237" s="668" t="str">
        <v>[-11101] All data events are filtered in summary calculation</v>
      </c>
      <c r="GL237" s="669">
        <v>42252.307986111111</v>
      </c>
      <c r="GM237" s="668">
        <v>433.24774430634767</v>
      </c>
      <c r="GN237" s="400">
        <f t="shared" si="229"/>
        <v>0</v>
      </c>
      <c r="GO237" s="400">
        <f t="shared" si="230"/>
        <v>0</v>
      </c>
    </row>
    <row r="238" spans="131:197" ht="18.95" customHeight="1" x14ac:dyDescent="0.35">
      <c r="EA238" s="580">
        <v>41333</v>
      </c>
      <c r="EB238" s="601">
        <v>181</v>
      </c>
      <c r="EC238" s="602">
        <v>2413.55821084229</v>
      </c>
      <c r="ED238" s="602">
        <v>23.51</v>
      </c>
      <c r="EE238" s="602">
        <v>3</v>
      </c>
      <c r="EF238" s="602">
        <v>556</v>
      </c>
      <c r="EG238" s="602">
        <v>406.5</v>
      </c>
      <c r="EH238" s="581">
        <v>2.0239717647058821</v>
      </c>
      <c r="EI238" s="602">
        <v>860.18799999999999</v>
      </c>
      <c r="EZ238" s="837"/>
      <c r="FA238" s="568">
        <v>42252.30868055555</v>
      </c>
      <c r="FB238" s="569">
        <v>35281.730960899593</v>
      </c>
      <c r="FC238" s="570">
        <v>42252.30868055555</v>
      </c>
      <c r="FD238" s="571" t="str">
        <v>[-11101] All data events are filtered in summary calculation</v>
      </c>
      <c r="FE238" s="570">
        <v>42252.308333333334</v>
      </c>
      <c r="FF238" s="571">
        <v>38167.709934965773</v>
      </c>
      <c r="FG238" s="570">
        <v>42252.308333333334</v>
      </c>
      <c r="FH238" s="571" t="str">
        <v>[-11101] All data events are filtered in summary calculation</v>
      </c>
      <c r="FJ238" s="396">
        <f>'pi tag'!BM146</f>
        <v>0</v>
      </c>
      <c r="FK238" s="396">
        <f>'pi tag'!AU146</f>
        <v>0</v>
      </c>
      <c r="FM238" s="570"/>
      <c r="FN238" s="572"/>
      <c r="FO238" s="586">
        <f t="shared" si="232"/>
        <v>0</v>
      </c>
      <c r="FQ238" s="586">
        <f t="shared" si="233"/>
        <v>0</v>
      </c>
      <c r="FT238" s="400">
        <v>142</v>
      </c>
      <c r="FU238" s="529">
        <v>42253.229166666672</v>
      </c>
      <c r="FV238" s="517" t="str">
        <v>[-11059] No Good Data For Calculation</v>
      </c>
      <c r="FW238" s="587" t="str">
        <f t="shared" si="234"/>
        <v>t</v>
      </c>
      <c r="GA238" s="517"/>
      <c r="GE238" s="400">
        <f t="shared" si="231"/>
        <v>0</v>
      </c>
      <c r="GF238" s="529"/>
      <c r="GG238" s="517"/>
      <c r="GH238" s="529">
        <v>42252.308333333334</v>
      </c>
      <c r="GI238" s="668" t="str">
        <v>[-11101] All data events are filtered in summary calculation</v>
      </c>
      <c r="GJ238" s="669">
        <v>42252.308333333334</v>
      </c>
      <c r="GK238" s="668" t="str">
        <v>[-11101] All data events are filtered in summary calculation</v>
      </c>
      <c r="GL238" s="669">
        <v>42252.308333333334</v>
      </c>
      <c r="GM238" s="668">
        <v>446.18057250976562</v>
      </c>
      <c r="GN238" s="400">
        <f t="shared" si="229"/>
        <v>0</v>
      </c>
      <c r="GO238" s="400">
        <f t="shared" si="230"/>
        <v>0</v>
      </c>
    </row>
    <row r="239" spans="131:197" ht="18.95" customHeight="1" x14ac:dyDescent="0.35">
      <c r="EA239" s="525">
        <v>41334</v>
      </c>
      <c r="EB239" s="603">
        <v>182</v>
      </c>
      <c r="EC239" s="604">
        <v>2610.5240556606659</v>
      </c>
      <c r="ED239" s="605">
        <v>23.09</v>
      </c>
      <c r="EE239" s="605">
        <v>5</v>
      </c>
      <c r="EF239" s="605">
        <v>828</v>
      </c>
      <c r="EG239" s="605">
        <v>456.3</v>
      </c>
      <c r="EH239" s="605">
        <v>1.0652494117647058</v>
      </c>
      <c r="EI239" s="606">
        <v>452.73099999999999</v>
      </c>
      <c r="EZ239" s="837"/>
      <c r="FA239" s="568">
        <v>42252.309027777781</v>
      </c>
      <c r="FB239" s="569">
        <v>35300.181459538144</v>
      </c>
      <c r="FC239" s="570">
        <v>42252.309027777781</v>
      </c>
      <c r="FD239" s="571" t="str">
        <v>[-11101] All data events are filtered in summary calculation</v>
      </c>
      <c r="FE239" s="570">
        <v>42252.30868055555</v>
      </c>
      <c r="FF239" s="571">
        <v>38170.589127914114</v>
      </c>
      <c r="FG239" s="570">
        <v>42252.30868055555</v>
      </c>
      <c r="FH239" s="571" t="str">
        <v>[-11101] All data events are filtered in summary calculation</v>
      </c>
      <c r="FJ239" s="396">
        <f>'pi tag'!BM147</f>
        <v>0</v>
      </c>
      <c r="FK239" s="396">
        <f>'pi tag'!AU147</f>
        <v>0</v>
      </c>
      <c r="FM239" s="570"/>
      <c r="FN239" s="572"/>
      <c r="FO239" s="586">
        <f t="shared" si="232"/>
        <v>0</v>
      </c>
      <c r="FQ239" s="586">
        <f t="shared" si="233"/>
        <v>0</v>
      </c>
      <c r="FT239" s="400">
        <v>143</v>
      </c>
      <c r="FU239" s="529">
        <v>42253.236111111109</v>
      </c>
      <c r="FV239" s="517" t="str">
        <v>[-11059] No Good Data For Calculation</v>
      </c>
      <c r="FW239" s="587" t="str">
        <f t="shared" si="234"/>
        <v>t</v>
      </c>
      <c r="GA239" s="517"/>
      <c r="GE239" s="400">
        <f t="shared" si="231"/>
        <v>0</v>
      </c>
      <c r="GF239" s="529"/>
      <c r="GG239" s="517"/>
      <c r="GH239" s="529">
        <v>42252.30868055555</v>
      </c>
      <c r="GI239" s="668" t="str">
        <v>[-11101] All data events are filtered in summary calculation</v>
      </c>
      <c r="GJ239" s="669">
        <v>42252.30868055555</v>
      </c>
      <c r="GK239" s="668" t="str">
        <v>[-11101] All data events are filtered in summary calculation</v>
      </c>
      <c r="GL239" s="669">
        <v>42252.30868055555</v>
      </c>
      <c r="GM239" s="668">
        <v>446.18057250976562</v>
      </c>
      <c r="GN239" s="400">
        <f t="shared" si="229"/>
        <v>0</v>
      </c>
      <c r="GO239" s="400">
        <f t="shared" si="230"/>
        <v>0</v>
      </c>
    </row>
    <row r="240" spans="131:197" ht="18.95" customHeight="1" x14ac:dyDescent="0.35">
      <c r="EA240" s="525">
        <v>41335</v>
      </c>
      <c r="EB240" s="603">
        <v>183</v>
      </c>
      <c r="EC240" s="607">
        <v>2425.3237203753215</v>
      </c>
      <c r="ED240" s="608">
        <v>22.67</v>
      </c>
      <c r="EE240" s="608">
        <v>5</v>
      </c>
      <c r="EF240" s="608">
        <v>887</v>
      </c>
      <c r="EG240" s="608">
        <v>520.5</v>
      </c>
      <c r="EH240" s="608">
        <v>2.0114517647058823</v>
      </c>
      <c r="EI240" s="609">
        <v>854.86699999999996</v>
      </c>
      <c r="EZ240" s="837"/>
      <c r="FA240" s="568">
        <v>42252.309374999997</v>
      </c>
      <c r="FB240" s="569">
        <v>35236.458238379164</v>
      </c>
      <c r="FC240" s="570">
        <v>42252.309374999997</v>
      </c>
      <c r="FD240" s="571" t="str">
        <v>[-11101] All data events are filtered in summary calculation</v>
      </c>
      <c r="FE240" s="570">
        <v>42252.309027777781</v>
      </c>
      <c r="FF240" s="571">
        <v>38188.407162463664</v>
      </c>
      <c r="FG240" s="570">
        <v>42252.309027777781</v>
      </c>
      <c r="FH240" s="571" t="str">
        <v>[-11101] All data events are filtered in summary calculation</v>
      </c>
      <c r="FJ240" s="396">
        <f>'pi tag'!BM148</f>
        <v>0</v>
      </c>
      <c r="FK240" s="396">
        <f>'pi tag'!AU148</f>
        <v>0</v>
      </c>
      <c r="FM240" s="570"/>
      <c r="FN240" s="572"/>
      <c r="FO240" s="586">
        <f t="shared" si="232"/>
        <v>0</v>
      </c>
      <c r="FQ240" s="586">
        <f t="shared" si="233"/>
        <v>0</v>
      </c>
      <c r="FT240" s="400">
        <v>144</v>
      </c>
      <c r="FU240" s="529">
        <v>42253.243055555555</v>
      </c>
      <c r="FV240" s="517" t="str">
        <v>[-11059] No Good Data For Calculation</v>
      </c>
      <c r="FW240" s="587" t="str">
        <f t="shared" si="234"/>
        <v>t</v>
      </c>
      <c r="GE240" s="400">
        <f t="shared" si="231"/>
        <v>0</v>
      </c>
      <c r="GF240" s="529"/>
      <c r="GG240" s="517"/>
      <c r="GH240" s="529">
        <v>42252.309027777781</v>
      </c>
      <c r="GI240" s="668" t="str">
        <v>[-11101] All data events are filtered in summary calculation</v>
      </c>
      <c r="GJ240" s="669">
        <v>42252.309027777781</v>
      </c>
      <c r="GK240" s="668" t="str">
        <v>[-11101] All data events are filtered in summary calculation</v>
      </c>
      <c r="GL240" s="669">
        <v>42252.309027777781</v>
      </c>
      <c r="GM240" s="668">
        <v>430.92570725606441</v>
      </c>
      <c r="GN240" s="400">
        <f t="shared" si="229"/>
        <v>0</v>
      </c>
      <c r="GO240" s="400">
        <f t="shared" si="230"/>
        <v>0</v>
      </c>
    </row>
    <row r="241" spans="131:197" ht="18.95" customHeight="1" thickBot="1" x14ac:dyDescent="0.4">
      <c r="EA241" s="525">
        <v>41336</v>
      </c>
      <c r="EB241" s="603">
        <v>184</v>
      </c>
      <c r="EC241" s="607">
        <v>2400.7062223698299</v>
      </c>
      <c r="ED241" s="608">
        <v>23.83</v>
      </c>
      <c r="EE241" s="608">
        <v>5</v>
      </c>
      <c r="EF241" s="608">
        <v>602</v>
      </c>
      <c r="EG241" s="608">
        <v>475</v>
      </c>
      <c r="EH241" s="608">
        <v>1.9843976470588236</v>
      </c>
      <c r="EI241" s="609">
        <v>843.36900000000003</v>
      </c>
      <c r="EZ241" s="837"/>
      <c r="FA241" s="568">
        <v>42252.30972222222</v>
      </c>
      <c r="FB241" s="569">
        <v>34836.870479762554</v>
      </c>
      <c r="FC241" s="570">
        <v>42252.30972222222</v>
      </c>
      <c r="FD241" s="571" t="str">
        <v>[-11101] All data events are filtered in summary calculation</v>
      </c>
      <c r="FE241" s="570">
        <v>42252.309374999997</v>
      </c>
      <c r="FF241" s="571">
        <v>38142.481857665378</v>
      </c>
      <c r="FG241" s="570">
        <v>42252.309374999997</v>
      </c>
      <c r="FH241" s="571" t="str">
        <v>[-11101] All data events are filtered in summary calculation</v>
      </c>
      <c r="FJ241" s="396">
        <f>'pi tag'!BM149</f>
        <v>0</v>
      </c>
      <c r="FK241" s="396">
        <f>'pi tag'!AU149</f>
        <v>0</v>
      </c>
      <c r="FM241" s="570"/>
      <c r="FN241" s="572"/>
      <c r="FO241" s="586">
        <f t="shared" si="232"/>
        <v>0</v>
      </c>
      <c r="FQ241" s="586">
        <f t="shared" si="233"/>
        <v>0</v>
      </c>
      <c r="FV241" s="400">
        <f>COUNTIF(FV97:FV240,"&lt;20")</f>
        <v>0</v>
      </c>
      <c r="GE241" s="400">
        <f t="shared" si="231"/>
        <v>0</v>
      </c>
      <c r="GF241" s="529"/>
      <c r="GG241" s="517"/>
      <c r="GH241" s="529">
        <v>42252.309374999997</v>
      </c>
      <c r="GI241" s="668" t="str">
        <v>[-11101] All data events are filtered in summary calculation</v>
      </c>
      <c r="GJ241" s="669">
        <v>42252.309374999997</v>
      </c>
      <c r="GK241" s="668" t="str">
        <v>[-11101] All data events are filtered in summary calculation</v>
      </c>
      <c r="GL241" s="669">
        <v>42252.309374999997</v>
      </c>
      <c r="GM241" s="668">
        <v>423.25760977640749</v>
      </c>
      <c r="GN241" s="400">
        <f t="shared" si="229"/>
        <v>0</v>
      </c>
      <c r="GO241" s="400">
        <f t="shared" si="230"/>
        <v>0</v>
      </c>
    </row>
    <row r="242" spans="131:197" ht="18.95" customHeight="1" thickBot="1" x14ac:dyDescent="0.4">
      <c r="EA242" s="525">
        <v>41337</v>
      </c>
      <c r="EB242" s="603">
        <v>185</v>
      </c>
      <c r="EC242" s="607">
        <v>1587.5005904452871</v>
      </c>
      <c r="ED242" s="608">
        <v>16.560000000000002</v>
      </c>
      <c r="EE242" s="608">
        <v>3</v>
      </c>
      <c r="EF242" s="608">
        <v>462</v>
      </c>
      <c r="EG242" s="608">
        <v>221</v>
      </c>
      <c r="EH242" s="608">
        <v>1.9468564705882352</v>
      </c>
      <c r="EI242" s="609">
        <v>827.41399999999999</v>
      </c>
      <c r="EZ242" s="837"/>
      <c r="FA242" s="568">
        <v>42252.310069444444</v>
      </c>
      <c r="FB242" s="569">
        <v>34745.478900659087</v>
      </c>
      <c r="FC242" s="570">
        <v>42252.310069444444</v>
      </c>
      <c r="FD242" s="571" t="str">
        <v>[-11101] All data events are filtered in summary calculation</v>
      </c>
      <c r="FE242" s="570">
        <v>42252.30972222222</v>
      </c>
      <c r="FF242" s="571">
        <v>38110.198152979217</v>
      </c>
      <c r="FG242" s="570">
        <v>42252.30972222222</v>
      </c>
      <c r="FH242" s="571" t="str">
        <v>[-11101] All data events are filtered in summary calculation</v>
      </c>
      <c r="FJ242" s="396">
        <f>'pi tag'!BM150</f>
        <v>0</v>
      </c>
      <c r="FK242" s="396">
        <f>'pi tag'!AU150</f>
        <v>0</v>
      </c>
      <c r="FM242" s="570"/>
      <c r="FN242" s="572"/>
      <c r="FO242" s="586">
        <f t="shared" si="232"/>
        <v>0</v>
      </c>
      <c r="FQ242" s="586">
        <f t="shared" si="233"/>
        <v>0</v>
      </c>
      <c r="FV242" s="610" t="s">
        <v>133</v>
      </c>
      <c r="FW242" s="611">
        <f>COUNTIF(FW97:FW240,1)</f>
        <v>118</v>
      </c>
      <c r="GE242" s="400">
        <f t="shared" si="231"/>
        <v>0</v>
      </c>
      <c r="GF242" s="529"/>
      <c r="GG242" s="517"/>
      <c r="GH242" s="529">
        <v>42252.30972222222</v>
      </c>
      <c r="GI242" s="668" t="str">
        <v>[-11101] All data events are filtered in summary calculation</v>
      </c>
      <c r="GJ242" s="669">
        <v>42252.30972222222</v>
      </c>
      <c r="GK242" s="668" t="str">
        <v>[-11101] All data events are filtered in summary calculation</v>
      </c>
      <c r="GL242" s="669">
        <v>42252.30972222222</v>
      </c>
      <c r="GM242" s="668">
        <v>409.54864501953125</v>
      </c>
      <c r="GN242" s="400">
        <f t="shared" si="229"/>
        <v>0</v>
      </c>
      <c r="GO242" s="400">
        <f t="shared" si="230"/>
        <v>0</v>
      </c>
    </row>
    <row r="243" spans="131:197" ht="18.95" customHeight="1" thickBot="1" x14ac:dyDescent="0.4">
      <c r="EA243" s="525">
        <v>41338</v>
      </c>
      <c r="EB243" s="603">
        <v>186</v>
      </c>
      <c r="EC243" s="607">
        <v>2356.0115915872047</v>
      </c>
      <c r="ED243" s="608">
        <v>23.49</v>
      </c>
      <c r="EE243" s="608">
        <v>6</v>
      </c>
      <c r="EF243" s="608">
        <v>875</v>
      </c>
      <c r="EG243" s="608">
        <v>442.5</v>
      </c>
      <c r="EH243" s="608">
        <v>1.0197505882352942</v>
      </c>
      <c r="EI243" s="609">
        <v>433.39400000000001</v>
      </c>
      <c r="EZ243" s="837"/>
      <c r="FA243" s="568">
        <v>42252.310416666667</v>
      </c>
      <c r="FB243" s="569">
        <v>34952.067119671898</v>
      </c>
      <c r="FC243" s="570">
        <v>42252.310416666667</v>
      </c>
      <c r="FD243" s="571" t="str">
        <v>[-11101] All data events are filtered in summary calculation</v>
      </c>
      <c r="FE243" s="570">
        <v>42252.310069444444</v>
      </c>
      <c r="FF243" s="571">
        <v>38153.239357634382</v>
      </c>
      <c r="FG243" s="570">
        <v>42252.310069444444</v>
      </c>
      <c r="FH243" s="571" t="str">
        <v>[-11101] All data events are filtered in summary calculation</v>
      </c>
      <c r="FJ243" s="396">
        <f>'pi tag'!BM151</f>
        <v>0</v>
      </c>
      <c r="FK243" s="396">
        <f>'pi tag'!AU151</f>
        <v>0</v>
      </c>
      <c r="FM243" s="570"/>
      <c r="FN243" s="572"/>
      <c r="FO243" s="586">
        <f t="shared" si="232"/>
        <v>0</v>
      </c>
      <c r="FQ243" s="586">
        <f t="shared" si="233"/>
        <v>0</v>
      </c>
      <c r="FV243" s="610" t="s">
        <v>132</v>
      </c>
      <c r="FW243" s="611">
        <f>COUNTIF(FW97:FW240,"t")</f>
        <v>26</v>
      </c>
      <c r="GE243" s="400">
        <f t="shared" si="231"/>
        <v>0</v>
      </c>
      <c r="GF243" s="529"/>
      <c r="GG243" s="517"/>
      <c r="GH243" s="529">
        <v>42252.310069444444</v>
      </c>
      <c r="GI243" s="668" t="str">
        <v>[-11101] All data events are filtered in summary calculation</v>
      </c>
      <c r="GJ243" s="669">
        <v>42252.310069444444</v>
      </c>
      <c r="GK243" s="668" t="str">
        <v>[-11101] All data events are filtered in summary calculation</v>
      </c>
      <c r="GL243" s="669">
        <v>42252.310069444444</v>
      </c>
      <c r="GM243" s="668">
        <v>409.54864501953125</v>
      </c>
      <c r="GN243" s="400">
        <f t="shared" si="229"/>
        <v>0</v>
      </c>
      <c r="GO243" s="400">
        <f t="shared" si="230"/>
        <v>0</v>
      </c>
    </row>
    <row r="244" spans="131:197" ht="18.95" customHeight="1" thickBot="1" x14ac:dyDescent="0.4">
      <c r="EA244" s="525">
        <v>41339</v>
      </c>
      <c r="EB244" s="603">
        <v>187</v>
      </c>
      <c r="EC244" s="607">
        <v>2017.353295980309</v>
      </c>
      <c r="ED244" s="608">
        <v>19.52</v>
      </c>
      <c r="EE244" s="608">
        <v>4</v>
      </c>
      <c r="EF244" s="608">
        <v>542</v>
      </c>
      <c r="EG244" s="608">
        <v>333</v>
      </c>
      <c r="EH244" s="608">
        <v>0.98812</v>
      </c>
      <c r="EI244" s="609">
        <v>419.95100000000002</v>
      </c>
      <c r="EZ244" s="837"/>
      <c r="FA244" s="568">
        <v>42252.310763888891</v>
      </c>
      <c r="FB244" s="569">
        <v>35178.642267721894</v>
      </c>
      <c r="FC244" s="570">
        <v>42252.310763888891</v>
      </c>
      <c r="FD244" s="571" t="str">
        <v>[-11101] All data events are filtered in summary calculation</v>
      </c>
      <c r="FE244" s="570">
        <v>42252.310416666667</v>
      </c>
      <c r="FF244" s="571">
        <v>38127.26950675845</v>
      </c>
      <c r="FG244" s="570">
        <v>42252.310416666667</v>
      </c>
      <c r="FH244" s="571" t="str">
        <v>[-11101] All data events are filtered in summary calculation</v>
      </c>
      <c r="FJ244" s="396">
        <f>'pi tag'!BM152</f>
        <v>0</v>
      </c>
      <c r="FK244" s="396">
        <f>'pi tag'!AU152</f>
        <v>0</v>
      </c>
      <c r="FM244" s="570"/>
      <c r="FN244" s="572"/>
      <c r="FO244" s="586">
        <f t="shared" si="232"/>
        <v>0</v>
      </c>
      <c r="FQ244" s="586">
        <f t="shared" si="233"/>
        <v>0</v>
      </c>
      <c r="FV244" s="610" t="s">
        <v>134</v>
      </c>
      <c r="FW244" s="611">
        <f>COUNTIF(FW97:FW240,0)</f>
        <v>0</v>
      </c>
      <c r="GE244" s="400">
        <f t="shared" si="231"/>
        <v>0</v>
      </c>
      <c r="GF244" s="529"/>
      <c r="GG244" s="517"/>
      <c r="GH244" s="529">
        <v>42252.310416666667</v>
      </c>
      <c r="GI244" s="668" t="str">
        <v>[-11101] All data events are filtered in summary calculation</v>
      </c>
      <c r="GJ244" s="669">
        <v>42252.310416666667</v>
      </c>
      <c r="GK244" s="668" t="str">
        <v>[-11101] All data events are filtered in summary calculation</v>
      </c>
      <c r="GL244" s="669">
        <v>42252.310416666667</v>
      </c>
      <c r="GM244" s="668">
        <v>409.54864501953125</v>
      </c>
      <c r="GN244" s="400">
        <f t="shared" si="229"/>
        <v>0</v>
      </c>
      <c r="GO244" s="400">
        <f t="shared" si="230"/>
        <v>0</v>
      </c>
    </row>
    <row r="245" spans="131:197" ht="18.95" customHeight="1" thickBot="1" x14ac:dyDescent="0.4">
      <c r="EA245" s="525">
        <v>41340</v>
      </c>
      <c r="EB245" s="603">
        <v>188</v>
      </c>
      <c r="EC245" s="607">
        <v>1892.5436023930954</v>
      </c>
      <c r="ED245" s="608">
        <v>15.700000000000001</v>
      </c>
      <c r="EE245" s="608">
        <v>4</v>
      </c>
      <c r="EF245" s="608">
        <v>654</v>
      </c>
      <c r="EG245" s="608">
        <v>345</v>
      </c>
      <c r="EH245" s="608">
        <v>2.1378658823529411</v>
      </c>
      <c r="EI245" s="609">
        <v>908.59299999999996</v>
      </c>
      <c r="EZ245" s="837"/>
      <c r="FA245" s="568">
        <v>42252.311111111107</v>
      </c>
      <c r="FB245" s="569">
        <v>35139.101774344839</v>
      </c>
      <c r="FC245" s="570">
        <v>42252.311111111107</v>
      </c>
      <c r="FD245" s="571" t="str">
        <v>[-11101] All data events are filtered in summary calculation</v>
      </c>
      <c r="FE245" s="570">
        <v>42252.310763888891</v>
      </c>
      <c r="FF245" s="571">
        <v>38153.380203574896</v>
      </c>
      <c r="FG245" s="570">
        <v>42252.310763888891</v>
      </c>
      <c r="FH245" s="571" t="str">
        <v>[-11101] All data events are filtered in summary calculation</v>
      </c>
      <c r="FJ245" s="396">
        <f>'pi tag'!BM153</f>
        <v>0</v>
      </c>
      <c r="FK245" s="396">
        <f>'pi tag'!AU153</f>
        <v>0</v>
      </c>
      <c r="FM245" s="570"/>
      <c r="FN245" s="572"/>
      <c r="FO245" s="586">
        <f t="shared" si="232"/>
        <v>0</v>
      </c>
      <c r="FQ245" s="586">
        <f t="shared" si="233"/>
        <v>0</v>
      </c>
      <c r="FW245" s="400">
        <f>SUM(FW242:FW244)</f>
        <v>144</v>
      </c>
      <c r="GE245" s="400">
        <f t="shared" si="231"/>
        <v>0</v>
      </c>
      <c r="GF245" s="529"/>
      <c r="GG245" s="517"/>
      <c r="GH245" s="529">
        <v>42252.310763888891</v>
      </c>
      <c r="GI245" s="668" t="str">
        <v>[-11101] All data events are filtered in summary calculation</v>
      </c>
      <c r="GJ245" s="669">
        <v>42252.310763888891</v>
      </c>
      <c r="GK245" s="668" t="str">
        <v>[-11101] All data events are filtered in summary calculation</v>
      </c>
      <c r="GL245" s="669">
        <v>42252.310763888891</v>
      </c>
      <c r="GM245" s="668">
        <v>415.99486597742265</v>
      </c>
      <c r="GN245" s="400">
        <f t="shared" si="229"/>
        <v>0</v>
      </c>
      <c r="GO245" s="400">
        <f t="shared" si="230"/>
        <v>0</v>
      </c>
    </row>
    <row r="246" spans="131:197" ht="18.95" customHeight="1" thickBot="1" x14ac:dyDescent="0.4">
      <c r="EA246" s="525">
        <v>41341</v>
      </c>
      <c r="EB246" s="603">
        <v>189</v>
      </c>
      <c r="EC246" s="607">
        <v>2267.2421668660468</v>
      </c>
      <c r="ED246" s="608">
        <v>19.73</v>
      </c>
      <c r="EE246" s="608">
        <v>4</v>
      </c>
      <c r="EF246" s="608">
        <v>581</v>
      </c>
      <c r="EG246" s="608">
        <v>392</v>
      </c>
      <c r="EH246" s="608">
        <v>1.0022423529411764</v>
      </c>
      <c r="EI246" s="609">
        <v>425.95299999999997</v>
      </c>
      <c r="EZ246" s="837"/>
      <c r="FA246" s="568">
        <v>42252.311458333337</v>
      </c>
      <c r="FB246" s="569">
        <v>34826.574301862718</v>
      </c>
      <c r="FC246" s="570">
        <v>42252.311458333337</v>
      </c>
      <c r="FD246" s="571" t="str">
        <v>[-11101] All data events are filtered in summary calculation</v>
      </c>
      <c r="FE246" s="570">
        <v>42252.311111111107</v>
      </c>
      <c r="FF246" s="571">
        <v>38099.352870827912</v>
      </c>
      <c r="FG246" s="570">
        <v>42252.311111111107</v>
      </c>
      <c r="FH246" s="571" t="str">
        <v>[-11101] All data events are filtered in summary calculation</v>
      </c>
      <c r="FJ246" s="396">
        <f>'pi tag'!BM154</f>
        <v>0</v>
      </c>
      <c r="FK246" s="396">
        <f>'pi tag'!AU154</f>
        <v>0</v>
      </c>
      <c r="FM246" s="570"/>
      <c r="FN246" s="572"/>
      <c r="FO246" s="586">
        <f t="shared" si="232"/>
        <v>0</v>
      </c>
      <c r="FQ246" s="586">
        <f t="shared" si="233"/>
        <v>0</v>
      </c>
      <c r="FV246" s="400" t="s">
        <v>135</v>
      </c>
      <c r="FW246" s="612">
        <f>(FW242/(FW245-FW243))*24</f>
        <v>24</v>
      </c>
      <c r="GE246" s="400">
        <f t="shared" si="231"/>
        <v>0</v>
      </c>
      <c r="GF246" s="529"/>
      <c r="GG246" s="517"/>
      <c r="GH246" s="529">
        <v>42252.311111111107</v>
      </c>
      <c r="GI246" s="668" t="str">
        <v>[-11101] All data events are filtered in summary calculation</v>
      </c>
      <c r="GJ246" s="669">
        <v>42252.311111111107</v>
      </c>
      <c r="GK246" s="668" t="str">
        <v>[-11101] All data events are filtered in summary calculation</v>
      </c>
      <c r="GL246" s="669">
        <v>42252.311111111107</v>
      </c>
      <c r="GM246" s="668">
        <v>412.98585076093053</v>
      </c>
      <c r="GN246" s="400">
        <f t="shared" si="229"/>
        <v>0</v>
      </c>
      <c r="GO246" s="400">
        <f t="shared" si="230"/>
        <v>0</v>
      </c>
    </row>
    <row r="247" spans="131:197" ht="18.95" customHeight="1" x14ac:dyDescent="0.35">
      <c r="EA247" s="525">
        <v>41342</v>
      </c>
      <c r="EB247" s="603">
        <v>190</v>
      </c>
      <c r="EC247" s="607">
        <v>2653.8859306976983</v>
      </c>
      <c r="ED247" s="608">
        <v>23.77</v>
      </c>
      <c r="EE247" s="608">
        <v>4</v>
      </c>
      <c r="EF247" s="608">
        <v>483</v>
      </c>
      <c r="EG247" s="608">
        <v>451</v>
      </c>
      <c r="EH247" s="608">
        <v>0.99188941176470591</v>
      </c>
      <c r="EI247" s="609">
        <v>421.553</v>
      </c>
      <c r="EZ247" s="837"/>
      <c r="FA247" s="568">
        <v>42252.311805555553</v>
      </c>
      <c r="FB247" s="569">
        <v>34595.751627842583</v>
      </c>
      <c r="FC247" s="570">
        <v>42252.311805555553</v>
      </c>
      <c r="FD247" s="571" t="str">
        <v>[-11101] All data events are filtered in summary calculation</v>
      </c>
      <c r="FE247" s="570">
        <v>42252.311458333337</v>
      </c>
      <c r="FF247" s="571">
        <v>38172.224511186279</v>
      </c>
      <c r="FG247" s="570">
        <v>42252.311458333337</v>
      </c>
      <c r="FH247" s="571" t="str">
        <v>[-11101] All data events are filtered in summary calculation</v>
      </c>
      <c r="FJ247" s="396">
        <f>'pi tag'!BM155</f>
        <v>0</v>
      </c>
      <c r="FK247" s="396">
        <f>'pi tag'!AU155</f>
        <v>0</v>
      </c>
      <c r="FM247" s="570"/>
      <c r="FN247" s="572"/>
      <c r="FO247" s="586">
        <f t="shared" si="232"/>
        <v>0</v>
      </c>
      <c r="FQ247" s="586">
        <f t="shared" si="233"/>
        <v>0</v>
      </c>
      <c r="GE247" s="400">
        <f t="shared" si="231"/>
        <v>0</v>
      </c>
      <c r="GF247" s="529"/>
      <c r="GG247" s="517"/>
      <c r="GH247" s="529">
        <v>42252.311458333337</v>
      </c>
      <c r="GI247" s="668" t="str">
        <v>[-11101] All data events are filtered in summary calculation</v>
      </c>
      <c r="GJ247" s="669">
        <v>42252.311458333337</v>
      </c>
      <c r="GK247" s="668" t="str">
        <v>[-11101] All data events are filtered in summary calculation</v>
      </c>
      <c r="GL247" s="669">
        <v>42252.311458333337</v>
      </c>
      <c r="GM247" s="668">
        <v>432.29168701171875</v>
      </c>
      <c r="GN247" s="400">
        <f t="shared" si="229"/>
        <v>0</v>
      </c>
      <c r="GO247" s="400">
        <f t="shared" si="230"/>
        <v>0</v>
      </c>
    </row>
    <row r="248" spans="131:197" ht="18.95" customHeight="1" x14ac:dyDescent="0.35">
      <c r="EA248" s="525">
        <v>41343</v>
      </c>
      <c r="EB248" s="603">
        <v>191</v>
      </c>
      <c r="EC248" s="607">
        <v>2646.6277908128618</v>
      </c>
      <c r="ED248" s="608">
        <v>23.9</v>
      </c>
      <c r="EE248" s="608">
        <v>6</v>
      </c>
      <c r="EF248" s="608">
        <v>919</v>
      </c>
      <c r="EG248" s="608">
        <v>499</v>
      </c>
      <c r="EH248" s="608">
        <v>1.0936517647058823</v>
      </c>
      <c r="EI248" s="609">
        <v>464.80200000000002</v>
      </c>
      <c r="EZ248" s="837"/>
      <c r="FA248" s="568">
        <v>42252.312152777777</v>
      </c>
      <c r="FB248" s="569">
        <v>34514.716956528027</v>
      </c>
      <c r="FC248" s="570">
        <v>42252.312152777777</v>
      </c>
      <c r="FD248" s="571" t="str">
        <v>[-11101] All data events are filtered in summary calculation</v>
      </c>
      <c r="FE248" s="570">
        <v>42252.311805555553</v>
      </c>
      <c r="FF248" s="571">
        <v>38162.368472677466</v>
      </c>
      <c r="FG248" s="570">
        <v>42252.311805555553</v>
      </c>
      <c r="FH248" s="571" t="str">
        <v>[-11101] All data events are filtered in summary calculation</v>
      </c>
      <c r="FJ248" s="396">
        <f>'pi tag'!BM156</f>
        <v>0</v>
      </c>
      <c r="FK248" s="396">
        <f>'pi tag'!AU156</f>
        <v>0</v>
      </c>
      <c r="FM248" s="570"/>
      <c r="FN248" s="572"/>
      <c r="FO248" s="586">
        <f t="shared" si="232"/>
        <v>0</v>
      </c>
      <c r="FQ248" s="586">
        <f t="shared" si="233"/>
        <v>0</v>
      </c>
      <c r="GE248" s="400">
        <f t="shared" si="231"/>
        <v>0</v>
      </c>
      <c r="GF248" s="529"/>
      <c r="GG248" s="517"/>
      <c r="GH248" s="529">
        <v>42252.311805555553</v>
      </c>
      <c r="GI248" s="668" t="str">
        <v>[-11101] All data events are filtered in summary calculation</v>
      </c>
      <c r="GJ248" s="669">
        <v>42252.311805555553</v>
      </c>
      <c r="GK248" s="668" t="str">
        <v>[-11101] All data events are filtered in summary calculation</v>
      </c>
      <c r="GL248" s="669">
        <v>42252.311805555553</v>
      </c>
      <c r="GM248" s="668">
        <v>430.12936380598694</v>
      </c>
      <c r="GN248" s="400">
        <f t="shared" si="229"/>
        <v>0</v>
      </c>
      <c r="GO248" s="400">
        <f t="shared" si="230"/>
        <v>0</v>
      </c>
    </row>
    <row r="249" spans="131:197" ht="18.95" customHeight="1" x14ac:dyDescent="0.35">
      <c r="EA249" s="525">
        <v>41344</v>
      </c>
      <c r="EB249" s="603">
        <v>192</v>
      </c>
      <c r="EC249" s="607">
        <v>2560.1576074906357</v>
      </c>
      <c r="ED249" s="608">
        <v>22.3</v>
      </c>
      <c r="EE249" s="608">
        <v>6</v>
      </c>
      <c r="EF249" s="608">
        <v>833</v>
      </c>
      <c r="EG249" s="608">
        <v>586</v>
      </c>
      <c r="EH249" s="608">
        <v>1.8835058823529411</v>
      </c>
      <c r="EI249" s="609">
        <v>800.49</v>
      </c>
      <c r="EZ249" s="837"/>
      <c r="FA249" s="568">
        <v>42252.3125</v>
      </c>
      <c r="FB249" s="569">
        <v>34747.158360588553</v>
      </c>
      <c r="FC249" s="570">
        <v>42252.3125</v>
      </c>
      <c r="FD249" s="571" t="str">
        <v>[-11101] All data events are filtered in summary calculation</v>
      </c>
      <c r="FE249" s="570">
        <v>42252.312152777777</v>
      </c>
      <c r="FF249" s="571">
        <v>38187.900178792079</v>
      </c>
      <c r="FG249" s="570">
        <v>42252.312152777777</v>
      </c>
      <c r="FH249" s="571" t="str">
        <v>[-11101] All data events are filtered in summary calculation</v>
      </c>
      <c r="FJ249" s="396">
        <f>'pi tag'!BM157</f>
        <v>0</v>
      </c>
      <c r="FK249" s="396">
        <f>'pi tag'!AU157</f>
        <v>0</v>
      </c>
      <c r="FM249" s="570"/>
      <c r="FN249" s="572"/>
      <c r="FO249" s="586">
        <f t="shared" si="232"/>
        <v>0</v>
      </c>
      <c r="FQ249" s="586">
        <f t="shared" si="233"/>
        <v>0</v>
      </c>
      <c r="GE249" s="400">
        <f t="shared" si="231"/>
        <v>0</v>
      </c>
      <c r="GF249" s="529"/>
      <c r="GG249" s="517"/>
      <c r="GH249" s="529">
        <v>42252.312152777777</v>
      </c>
      <c r="GI249" s="668" t="str">
        <v>[-11101] All data events are filtered in summary calculation</v>
      </c>
      <c r="GJ249" s="669">
        <v>42252.312152777777</v>
      </c>
      <c r="GK249" s="668" t="str">
        <v>[-11101] All data events are filtered in summary calculation</v>
      </c>
      <c r="GL249" s="669">
        <v>42252.312152777777</v>
      </c>
      <c r="GM249" s="668">
        <v>431.40252789569399</v>
      </c>
      <c r="GN249" s="400">
        <f t="shared" si="229"/>
        <v>0</v>
      </c>
      <c r="GO249" s="400">
        <f t="shared" si="230"/>
        <v>0</v>
      </c>
    </row>
    <row r="250" spans="131:197" ht="18.95" customHeight="1" x14ac:dyDescent="0.35">
      <c r="EA250" s="525">
        <v>41345</v>
      </c>
      <c r="EB250" s="603">
        <v>193</v>
      </c>
      <c r="EC250" s="607">
        <v>2502.4821853351959</v>
      </c>
      <c r="ED250" s="608">
        <v>22.76</v>
      </c>
      <c r="EE250" s="608">
        <v>5</v>
      </c>
      <c r="EF250" s="608">
        <v>788</v>
      </c>
      <c r="EG250" s="608">
        <v>433</v>
      </c>
      <c r="EH250" s="608">
        <v>1.9006541176470588</v>
      </c>
      <c r="EI250" s="609">
        <v>807.77800000000002</v>
      </c>
      <c r="EZ250" s="837"/>
      <c r="FA250" s="568">
        <v>42252.312847222223</v>
      </c>
      <c r="FB250" s="569">
        <v>35298.755609454711</v>
      </c>
      <c r="FC250" s="570">
        <v>42252.312847222223</v>
      </c>
      <c r="FD250" s="571" t="str">
        <v>[-11101] All data events are filtered in summary calculation</v>
      </c>
      <c r="FE250" s="570">
        <v>42252.3125</v>
      </c>
      <c r="FF250" s="571">
        <v>38313.862788254024</v>
      </c>
      <c r="FG250" s="570">
        <v>42252.3125</v>
      </c>
      <c r="FH250" s="571" t="str">
        <v>[-11101] All data events are filtered in summary calculation</v>
      </c>
      <c r="FJ250" s="396">
        <f>'pi tag'!BM158</f>
        <v>0</v>
      </c>
      <c r="FK250" s="396">
        <f>'pi tag'!AU158</f>
        <v>0</v>
      </c>
      <c r="FM250" s="570"/>
      <c r="FN250" s="572"/>
      <c r="FO250" s="586">
        <f t="shared" si="232"/>
        <v>0</v>
      </c>
      <c r="FQ250" s="586">
        <f t="shared" si="233"/>
        <v>0</v>
      </c>
      <c r="GE250" s="400">
        <f t="shared" si="231"/>
        <v>0</v>
      </c>
      <c r="GF250" s="529"/>
      <c r="GG250" s="517"/>
      <c r="GH250" s="529">
        <v>42252.3125</v>
      </c>
      <c r="GI250" s="668" t="str">
        <v>[-11101] All data events are filtered in summary calculation</v>
      </c>
      <c r="GJ250" s="669">
        <v>42252.3125</v>
      </c>
      <c r="GK250" s="668" t="str">
        <v>[-11101] All data events are filtered in summary calculation</v>
      </c>
      <c r="GL250" s="669">
        <v>42252.3125</v>
      </c>
      <c r="GM250" s="668">
        <v>431.42364501953125</v>
      </c>
      <c r="GN250" s="400">
        <f t="shared" si="229"/>
        <v>0</v>
      </c>
      <c r="GO250" s="400">
        <f t="shared" si="230"/>
        <v>0</v>
      </c>
    </row>
    <row r="251" spans="131:197" ht="18.95" customHeight="1" x14ac:dyDescent="0.35">
      <c r="EA251" s="525">
        <v>41346</v>
      </c>
      <c r="EB251" s="603">
        <v>194</v>
      </c>
      <c r="EC251" s="607">
        <v>2498.5094299104726</v>
      </c>
      <c r="ED251" s="608">
        <v>23.21</v>
      </c>
      <c r="EE251" s="608">
        <v>6</v>
      </c>
      <c r="EF251" s="608">
        <v>889</v>
      </c>
      <c r="EG251" s="608">
        <v>601</v>
      </c>
      <c r="EH251" s="608">
        <v>1.9838117647058824</v>
      </c>
      <c r="EI251" s="609">
        <v>843.12</v>
      </c>
      <c r="EZ251" s="837"/>
      <c r="FA251" s="568">
        <v>42252.313194444447</v>
      </c>
      <c r="FB251" s="569">
        <v>34919.456773438054</v>
      </c>
      <c r="FC251" s="570">
        <v>42252.313194444447</v>
      </c>
      <c r="FD251" s="571" t="str">
        <v>[-11101] All data events are filtered in summary calculation</v>
      </c>
      <c r="FE251" s="570">
        <v>42252.312847222223</v>
      </c>
      <c r="FF251" s="571">
        <v>38249.398288975157</v>
      </c>
      <c r="FG251" s="570">
        <v>42252.312847222223</v>
      </c>
      <c r="FH251" s="571" t="str">
        <v>[-11101] All data events are filtered in summary calculation</v>
      </c>
      <c r="FJ251" s="396">
        <f>'pi tag'!BM159</f>
        <v>0</v>
      </c>
      <c r="FK251" s="396">
        <f>'pi tag'!AU159</f>
        <v>0</v>
      </c>
      <c r="FM251" s="570"/>
      <c r="FN251" s="572"/>
      <c r="FO251" s="586">
        <f t="shared" si="232"/>
        <v>0</v>
      </c>
      <c r="FQ251" s="586">
        <f t="shared" si="233"/>
        <v>0</v>
      </c>
      <c r="GE251" s="400">
        <f t="shared" si="231"/>
        <v>0</v>
      </c>
      <c r="GF251" s="529"/>
      <c r="GG251" s="517"/>
      <c r="GH251" s="529">
        <v>42252.312847222223</v>
      </c>
      <c r="GI251" s="668" t="str">
        <v>[-11101] All data events are filtered in summary calculation</v>
      </c>
      <c r="GJ251" s="669">
        <v>42252.312847222223</v>
      </c>
      <c r="GK251" s="668" t="str">
        <v>[-11101] All data events are filtered in summary calculation</v>
      </c>
      <c r="GL251" s="669">
        <v>42252.312847222223</v>
      </c>
      <c r="GM251" s="668">
        <v>431.42364501953125</v>
      </c>
      <c r="GN251" s="400">
        <f t="shared" si="229"/>
        <v>0</v>
      </c>
      <c r="GO251" s="400">
        <f t="shared" si="230"/>
        <v>0</v>
      </c>
    </row>
    <row r="252" spans="131:197" ht="18.95" customHeight="1" x14ac:dyDescent="0.35">
      <c r="EA252" s="525">
        <v>41347</v>
      </c>
      <c r="EB252" s="603">
        <v>195</v>
      </c>
      <c r="EC252" s="607">
        <v>2242.4965653945515</v>
      </c>
      <c r="ED252" s="608">
        <v>22.25</v>
      </c>
      <c r="EE252" s="608">
        <v>5</v>
      </c>
      <c r="EF252" s="608">
        <v>757</v>
      </c>
      <c r="EG252" s="608">
        <v>501</v>
      </c>
      <c r="EH252" s="608">
        <v>1.9839741176470587</v>
      </c>
      <c r="EI252" s="609">
        <v>843.18899999999996</v>
      </c>
      <c r="EZ252" s="837"/>
      <c r="FA252" s="568">
        <v>42252.313541666663</v>
      </c>
      <c r="FB252" s="569">
        <v>34681.22996997436</v>
      </c>
      <c r="FC252" s="570">
        <v>42252.313541666663</v>
      </c>
      <c r="FD252" s="571" t="str">
        <v>[-11101] All data events are filtered in summary calculation</v>
      </c>
      <c r="FE252" s="570">
        <v>42252.313194444447</v>
      </c>
      <c r="FF252" s="571">
        <v>38286.428310370444</v>
      </c>
      <c r="FG252" s="570">
        <v>42252.313194444447</v>
      </c>
      <c r="FH252" s="571" t="str">
        <v>[-11101] All data events are filtered in summary calculation</v>
      </c>
      <c r="FJ252" s="396">
        <f>'pi tag'!BM160</f>
        <v>0</v>
      </c>
      <c r="FK252" s="396">
        <f>'pi tag'!AU160</f>
        <v>0</v>
      </c>
      <c r="FM252" s="570"/>
      <c r="FN252" s="572"/>
      <c r="FO252" s="586">
        <f t="shared" si="232"/>
        <v>0</v>
      </c>
      <c r="FQ252" s="586">
        <f t="shared" si="233"/>
        <v>0</v>
      </c>
      <c r="GE252" s="400">
        <f t="shared" si="231"/>
        <v>0</v>
      </c>
      <c r="GF252" s="529"/>
      <c r="GG252" s="517"/>
      <c r="GH252" s="529">
        <v>42252.313194444447</v>
      </c>
      <c r="GI252" s="668" t="str">
        <v>[-11101] All data events are filtered in summary calculation</v>
      </c>
      <c r="GJ252" s="669">
        <v>42252.313194444447</v>
      </c>
      <c r="GK252" s="668" t="str">
        <v>[-11101] All data events are filtered in summary calculation</v>
      </c>
      <c r="GL252" s="669">
        <v>42252.313194444447</v>
      </c>
      <c r="GM252" s="668">
        <v>431.42364501953125</v>
      </c>
      <c r="GN252" s="400">
        <f t="shared" si="229"/>
        <v>0</v>
      </c>
      <c r="GO252" s="400">
        <f t="shared" si="230"/>
        <v>0</v>
      </c>
    </row>
    <row r="253" spans="131:197" ht="18.95" customHeight="1" x14ac:dyDescent="0.35">
      <c r="EA253" s="525">
        <v>41348</v>
      </c>
      <c r="EB253" s="603">
        <v>196</v>
      </c>
      <c r="EC253" s="607">
        <v>2379.6082612686355</v>
      </c>
      <c r="ED253" s="608">
        <v>23.08</v>
      </c>
      <c r="EE253" s="608">
        <v>6</v>
      </c>
      <c r="EF253" s="608">
        <v>916</v>
      </c>
      <c r="EG253" s="608">
        <v>539.5</v>
      </c>
      <c r="EH253" s="608">
        <v>1.9676235294117648</v>
      </c>
      <c r="EI253" s="609">
        <v>836.24</v>
      </c>
      <c r="EZ253" s="837"/>
      <c r="FA253" s="568">
        <v>42252.313888888893</v>
      </c>
      <c r="FB253" s="569">
        <v>36034.540221798423</v>
      </c>
      <c r="FC253" s="570">
        <v>42252.313888888893</v>
      </c>
      <c r="FD253" s="571" t="str">
        <v>[-11101] All data events are filtered in summary calculation</v>
      </c>
      <c r="FE253" s="570">
        <v>42252.313541666663</v>
      </c>
      <c r="FF253" s="571">
        <v>38362.194283650322</v>
      </c>
      <c r="FG253" s="570">
        <v>42252.313541666663</v>
      </c>
      <c r="FH253" s="571" t="str">
        <v>[-11101] All data events are filtered in summary calculation</v>
      </c>
      <c r="FJ253" s="396">
        <f>'pi tag'!BM161</f>
        <v>0</v>
      </c>
      <c r="FK253" s="396">
        <f>'pi tag'!AU161</f>
        <v>0</v>
      </c>
      <c r="FM253" s="570"/>
      <c r="FN253" s="572"/>
      <c r="FO253" s="586">
        <f t="shared" si="232"/>
        <v>0</v>
      </c>
      <c r="FQ253" s="586">
        <f t="shared" si="233"/>
        <v>0</v>
      </c>
      <c r="GE253" s="400">
        <f t="shared" si="231"/>
        <v>0</v>
      </c>
      <c r="GF253" s="529"/>
      <c r="GG253" s="517"/>
      <c r="GH253" s="529">
        <v>42252.313541666663</v>
      </c>
      <c r="GI253" s="668" t="str">
        <v>[-11101] All data events are filtered in summary calculation</v>
      </c>
      <c r="GJ253" s="669">
        <v>42252.313541666663</v>
      </c>
      <c r="GK253" s="668" t="str">
        <v>[-11101] All data events are filtered in summary calculation</v>
      </c>
      <c r="GL253" s="669">
        <v>42252.313541666663</v>
      </c>
      <c r="GM253" s="668">
        <v>422.06271171569824</v>
      </c>
      <c r="GN253" s="400">
        <f t="shared" si="229"/>
        <v>0</v>
      </c>
      <c r="GO253" s="400">
        <f t="shared" si="230"/>
        <v>0</v>
      </c>
    </row>
    <row r="254" spans="131:197" ht="18.95" customHeight="1" x14ac:dyDescent="0.35">
      <c r="EA254" s="525">
        <v>41349</v>
      </c>
      <c r="EB254" s="603">
        <v>197</v>
      </c>
      <c r="EC254" s="607">
        <v>2467.5250831902626</v>
      </c>
      <c r="ED254" s="608">
        <v>23.14</v>
      </c>
      <c r="EE254" s="608">
        <v>6</v>
      </c>
      <c r="EF254" s="608">
        <v>953</v>
      </c>
      <c r="EG254" s="608">
        <v>528.5</v>
      </c>
      <c r="EH254" s="608">
        <v>1.9796682352941177</v>
      </c>
      <c r="EI254" s="609">
        <v>841.35900000000004</v>
      </c>
      <c r="EZ254" s="837"/>
      <c r="FA254" s="568">
        <v>42252.314236111109</v>
      </c>
      <c r="FB254" s="569">
        <v>36588.369690922897</v>
      </c>
      <c r="FC254" s="570">
        <v>42252.314236111109</v>
      </c>
      <c r="FD254" s="571" t="str">
        <v>[-11101] All data events are filtered in summary calculation</v>
      </c>
      <c r="FE254" s="570">
        <v>42252.313888888893</v>
      </c>
      <c r="FF254" s="571">
        <v>38288.030603994928</v>
      </c>
      <c r="FG254" s="570">
        <v>42252.313888888893</v>
      </c>
      <c r="FH254" s="571" t="str">
        <v>[-11101] All data events are filtered in summary calculation</v>
      </c>
      <c r="FJ254" s="396">
        <f>'pi tag'!BM162</f>
        <v>0</v>
      </c>
      <c r="FK254" s="396">
        <f>'pi tag'!AU162</f>
        <v>0</v>
      </c>
      <c r="FM254" s="570"/>
      <c r="FN254" s="572"/>
      <c r="FO254" s="586">
        <f t="shared" si="232"/>
        <v>0</v>
      </c>
      <c r="FQ254" s="586">
        <f t="shared" si="233"/>
        <v>0</v>
      </c>
      <c r="GE254" s="400">
        <f t="shared" si="231"/>
        <v>0</v>
      </c>
      <c r="GF254" s="529"/>
      <c r="GG254" s="517"/>
      <c r="GH254" s="529">
        <v>42252.313888888893</v>
      </c>
      <c r="GI254" s="668" t="str">
        <v>[-11101] All data events are filtered in summary calculation</v>
      </c>
      <c r="GJ254" s="669">
        <v>42252.313888888893</v>
      </c>
      <c r="GK254" s="668" t="str">
        <v>[-11101] All data events are filtered in summary calculation</v>
      </c>
      <c r="GL254" s="669">
        <v>42252.313888888893</v>
      </c>
      <c r="GM254" s="668">
        <v>414.79896884596286</v>
      </c>
      <c r="GN254" s="400">
        <f t="shared" si="229"/>
        <v>0</v>
      </c>
      <c r="GO254" s="400">
        <f t="shared" si="230"/>
        <v>0</v>
      </c>
    </row>
    <row r="255" spans="131:197" ht="18.95" customHeight="1" x14ac:dyDescent="0.35">
      <c r="EA255" s="525">
        <v>41350</v>
      </c>
      <c r="EB255" s="603">
        <v>198</v>
      </c>
      <c r="EC255" s="607">
        <v>2318.812076172966</v>
      </c>
      <c r="ED255" s="608">
        <v>22.96</v>
      </c>
      <c r="EE255" s="608">
        <v>6</v>
      </c>
      <c r="EF255" s="608">
        <v>986</v>
      </c>
      <c r="EG255" s="608">
        <v>513</v>
      </c>
      <c r="EH255" s="608">
        <v>2.0943647058823531</v>
      </c>
      <c r="EI255" s="609">
        <v>890.10500000000002</v>
      </c>
      <c r="EZ255" s="837"/>
      <c r="FA255" s="568">
        <v>42252.314583333333</v>
      </c>
      <c r="FB255" s="569">
        <v>37090.564879721402</v>
      </c>
      <c r="FC255" s="570">
        <v>42252.314583333333</v>
      </c>
      <c r="FD255" s="571" t="str">
        <v>[-11101] All data events are filtered in summary calculation</v>
      </c>
      <c r="FE255" s="570">
        <v>42252.314236111109</v>
      </c>
      <c r="FF255" s="571">
        <v>38298.513838503757</v>
      </c>
      <c r="FG255" s="570">
        <v>42252.314236111109</v>
      </c>
      <c r="FH255" s="571" t="str">
        <v>[-11101] All data events are filtered in summary calculation</v>
      </c>
      <c r="FJ255" s="396">
        <f>'pi tag'!BM163</f>
        <v>0</v>
      </c>
      <c r="FK255" s="396">
        <f>'pi tag'!AU163</f>
        <v>0</v>
      </c>
      <c r="FM255" s="570"/>
      <c r="FN255" s="572"/>
      <c r="FO255" s="586">
        <f t="shared" si="232"/>
        <v>0</v>
      </c>
      <c r="FQ255" s="586">
        <f t="shared" si="233"/>
        <v>0</v>
      </c>
      <c r="GE255" s="400">
        <f t="shared" si="231"/>
        <v>0</v>
      </c>
      <c r="GF255" s="529"/>
      <c r="GG255" s="517"/>
      <c r="GH255" s="529">
        <v>42252.314236111109</v>
      </c>
      <c r="GI255" s="668" t="str">
        <v>[-11101] All data events are filtered in summary calculation</v>
      </c>
      <c r="GJ255" s="669">
        <v>42252.314236111109</v>
      </c>
      <c r="GK255" s="668" t="str">
        <v>[-11101] All data events are filtered in summary calculation</v>
      </c>
      <c r="GL255" s="669">
        <v>42252.314236111109</v>
      </c>
      <c r="GM255" s="668">
        <v>400.52084350585937</v>
      </c>
      <c r="GN255" s="400">
        <f t="shared" si="229"/>
        <v>0</v>
      </c>
      <c r="GO255" s="400">
        <f t="shared" si="230"/>
        <v>0</v>
      </c>
    </row>
    <row r="256" spans="131:197" ht="18.95" customHeight="1" x14ac:dyDescent="0.35">
      <c r="EA256" s="525">
        <v>41351</v>
      </c>
      <c r="EB256" s="603">
        <v>199</v>
      </c>
      <c r="EC256" s="607">
        <v>2539.820094398548</v>
      </c>
      <c r="ED256" s="608">
        <v>23.38</v>
      </c>
      <c r="EE256" s="608">
        <v>6</v>
      </c>
      <c r="EF256" s="608">
        <v>947</v>
      </c>
      <c r="EG256" s="608">
        <v>541</v>
      </c>
      <c r="EH256" s="608">
        <v>1.9810094117647059</v>
      </c>
      <c r="EI256" s="609">
        <v>841.92899999999997</v>
      </c>
      <c r="EZ256" s="837"/>
      <c r="FA256" s="568">
        <v>42252.314930555556</v>
      </c>
      <c r="FB256" s="569">
        <v>37150.488629597428</v>
      </c>
      <c r="FC256" s="570">
        <v>42252.314930555556</v>
      </c>
      <c r="FD256" s="571" t="str">
        <v>[-11101] All data events are filtered in summary calculation</v>
      </c>
      <c r="FE256" s="570">
        <v>42252.314583333333</v>
      </c>
      <c r="FF256" s="571">
        <v>38262.078846110897</v>
      </c>
      <c r="FG256" s="570">
        <v>42252.314583333333</v>
      </c>
      <c r="FH256" s="571" t="str">
        <v>[-11101] All data events are filtered in summary calculation</v>
      </c>
      <c r="FJ256" s="396">
        <f>'pi tag'!BM164</f>
        <v>0</v>
      </c>
      <c r="FK256" s="396">
        <f>'pi tag'!AU164</f>
        <v>0</v>
      </c>
      <c r="FM256" s="570"/>
      <c r="FN256" s="572"/>
      <c r="FO256" s="586">
        <f t="shared" si="232"/>
        <v>0</v>
      </c>
      <c r="FQ256" s="586">
        <f t="shared" si="233"/>
        <v>0</v>
      </c>
      <c r="GE256" s="400">
        <f t="shared" si="231"/>
        <v>0</v>
      </c>
      <c r="GF256" s="529"/>
      <c r="GG256" s="517"/>
      <c r="GH256" s="529">
        <v>42252.314583333333</v>
      </c>
      <c r="GI256" s="668" t="str">
        <v>[-11101] All data events are filtered in summary calculation</v>
      </c>
      <c r="GJ256" s="669">
        <v>42252.314583333333</v>
      </c>
      <c r="GK256" s="668" t="str">
        <v>[-11101] All data events are filtered in summary calculation</v>
      </c>
      <c r="GL256" s="669">
        <v>42252.314583333333</v>
      </c>
      <c r="GM256" s="668">
        <v>406.89481963478028</v>
      </c>
      <c r="GN256" s="400">
        <f t="shared" si="229"/>
        <v>0</v>
      </c>
      <c r="GO256" s="400">
        <f t="shared" si="230"/>
        <v>0</v>
      </c>
    </row>
    <row r="257" spans="131:197" ht="18.95" customHeight="1" x14ac:dyDescent="0.35">
      <c r="EA257" s="525">
        <v>41352</v>
      </c>
      <c r="EB257" s="603">
        <v>200</v>
      </c>
      <c r="EC257" s="607">
        <v>2235.7268509352939</v>
      </c>
      <c r="ED257" s="608">
        <v>20.440000000000001</v>
      </c>
      <c r="EE257" s="608">
        <v>6</v>
      </c>
      <c r="EF257" s="608">
        <v>966</v>
      </c>
      <c r="EG257" s="608">
        <v>555.5</v>
      </c>
      <c r="EH257" s="608">
        <v>2.0365058823529409</v>
      </c>
      <c r="EI257" s="609">
        <v>865.51499999999999</v>
      </c>
      <c r="EZ257" s="837"/>
      <c r="FA257" s="568">
        <v>42252.31527777778</v>
      </c>
      <c r="FB257" s="569">
        <v>36833.640739605828</v>
      </c>
      <c r="FC257" s="570">
        <v>42252.31527777778</v>
      </c>
      <c r="FD257" s="571" t="str">
        <v>[-11101] All data events are filtered in summary calculation</v>
      </c>
      <c r="FE257" s="570">
        <v>42252.314930555556</v>
      </c>
      <c r="FF257" s="571">
        <v>38286.289035995804</v>
      </c>
      <c r="FG257" s="570">
        <v>42252.314930555556</v>
      </c>
      <c r="FH257" s="571" t="str">
        <v>[-11101] All data events are filtered in summary calculation</v>
      </c>
      <c r="FJ257" s="396">
        <f>'pi tag'!BM165</f>
        <v>0</v>
      </c>
      <c r="FK257" s="396">
        <f>'pi tag'!AU165</f>
        <v>0</v>
      </c>
      <c r="FM257" s="570"/>
      <c r="FN257" s="572"/>
      <c r="FO257" s="586">
        <f t="shared" si="232"/>
        <v>0</v>
      </c>
      <c r="FQ257" s="586">
        <f t="shared" si="233"/>
        <v>0</v>
      </c>
      <c r="GE257" s="400">
        <f t="shared" si="231"/>
        <v>0</v>
      </c>
      <c r="GF257" s="529"/>
      <c r="GG257" s="517"/>
      <c r="GH257" s="529">
        <v>42252.314930555556</v>
      </c>
      <c r="GI257" s="668" t="str">
        <v>[-11101] All data events are filtered in summary calculation</v>
      </c>
      <c r="GJ257" s="669">
        <v>42252.314930555556</v>
      </c>
      <c r="GK257" s="668" t="str">
        <v>[-11101] All data events are filtered in summary calculation</v>
      </c>
      <c r="GL257" s="669">
        <v>42252.314930555556</v>
      </c>
      <c r="GM257" s="668">
        <v>416.49307250976562</v>
      </c>
      <c r="GN257" s="400">
        <f t="shared" si="229"/>
        <v>0</v>
      </c>
      <c r="GO257" s="400">
        <f t="shared" si="230"/>
        <v>0</v>
      </c>
    </row>
    <row r="258" spans="131:197" ht="18.95" customHeight="1" x14ac:dyDescent="0.35">
      <c r="EA258" s="525">
        <v>41353</v>
      </c>
      <c r="EB258" s="603">
        <v>201</v>
      </c>
      <c r="EC258" s="607">
        <v>2244.5771927064443</v>
      </c>
      <c r="ED258" s="608">
        <v>20.329999999999998</v>
      </c>
      <c r="EE258" s="608">
        <v>5</v>
      </c>
      <c r="EF258" s="608">
        <v>725</v>
      </c>
      <c r="EG258" s="608">
        <v>521</v>
      </c>
      <c r="EH258" s="608">
        <v>2.0217741176470589</v>
      </c>
      <c r="EI258" s="609">
        <v>859.25400000000002</v>
      </c>
      <c r="EZ258" s="837"/>
      <c r="FA258" s="568">
        <v>42252.315625000003</v>
      </c>
      <c r="FB258" s="569">
        <v>37069.076697417098</v>
      </c>
      <c r="FC258" s="570">
        <v>42252.315625000003</v>
      </c>
      <c r="FD258" s="571" t="str">
        <v>[-11101] All data events are filtered in summary calculation</v>
      </c>
      <c r="FE258" s="570">
        <v>42252.31527777778</v>
      </c>
      <c r="FF258" s="571">
        <v>38283.56519015829</v>
      </c>
      <c r="FG258" s="570">
        <v>42252.31527777778</v>
      </c>
      <c r="FH258" s="571" t="str">
        <v>[-11101] All data events are filtered in summary calculation</v>
      </c>
      <c r="FJ258" s="396">
        <f>'pi tag'!BM166</f>
        <v>0</v>
      </c>
      <c r="FK258" s="396">
        <f>'pi tag'!AU166</f>
        <v>0</v>
      </c>
      <c r="FM258" s="570"/>
      <c r="FN258" s="572"/>
      <c r="FO258" s="586">
        <f t="shared" si="232"/>
        <v>0</v>
      </c>
      <c r="FQ258" s="586">
        <f t="shared" si="233"/>
        <v>0</v>
      </c>
      <c r="GE258" s="400">
        <f t="shared" si="231"/>
        <v>0</v>
      </c>
      <c r="GF258" s="529"/>
      <c r="GG258" s="517"/>
      <c r="GH258" s="529">
        <v>42252.31527777778</v>
      </c>
      <c r="GI258" s="668" t="str">
        <v>[-11101] All data events are filtered in summary calculation</v>
      </c>
      <c r="GJ258" s="669">
        <v>42252.31527777778</v>
      </c>
      <c r="GK258" s="668" t="str">
        <v>[-11101] All data events are filtered in summary calculation</v>
      </c>
      <c r="GL258" s="669">
        <v>42252.31527777778</v>
      </c>
      <c r="GM258" s="668">
        <v>423.42478498987231</v>
      </c>
      <c r="GN258" s="400">
        <f t="shared" si="229"/>
        <v>0</v>
      </c>
      <c r="GO258" s="400">
        <f t="shared" si="230"/>
        <v>0</v>
      </c>
    </row>
    <row r="259" spans="131:197" ht="18.95" customHeight="1" x14ac:dyDescent="0.35">
      <c r="EA259" s="525">
        <v>41354</v>
      </c>
      <c r="EB259" s="603">
        <v>202</v>
      </c>
      <c r="EC259" s="607">
        <v>2590.4939949673671</v>
      </c>
      <c r="ED259" s="608">
        <v>23.65</v>
      </c>
      <c r="EE259" s="608">
        <v>6</v>
      </c>
      <c r="EF259" s="608">
        <v>870</v>
      </c>
      <c r="EG259" s="608">
        <v>519</v>
      </c>
      <c r="EH259" s="608">
        <v>1.8907200000000002</v>
      </c>
      <c r="EI259" s="609">
        <v>803.55600000000004</v>
      </c>
      <c r="EZ259" s="837"/>
      <c r="FA259" s="568">
        <v>42252.315972222219</v>
      </c>
      <c r="FB259" s="569">
        <v>36446.380397335692</v>
      </c>
      <c r="FC259" s="570">
        <v>42252.315972222219</v>
      </c>
      <c r="FD259" s="571" t="str">
        <v>[-11101] All data events are filtered in summary calculation</v>
      </c>
      <c r="FE259" s="570">
        <v>42252.315625000003</v>
      </c>
      <c r="FF259" s="571">
        <v>38277.045329449575</v>
      </c>
      <c r="FG259" s="570">
        <v>42252.315625000003</v>
      </c>
      <c r="FH259" s="571" t="str">
        <v>[-11101] All data events are filtered in summary calculation</v>
      </c>
      <c r="FJ259" s="396">
        <f>'pi tag'!BM167</f>
        <v>0</v>
      </c>
      <c r="FK259" s="396">
        <f>'pi tag'!AU167</f>
        <v>0</v>
      </c>
      <c r="FM259" s="570"/>
      <c r="FN259" s="572"/>
      <c r="FO259" s="586">
        <f t="shared" si="232"/>
        <v>0</v>
      </c>
      <c r="FQ259" s="586">
        <f t="shared" si="233"/>
        <v>0</v>
      </c>
      <c r="GE259" s="400">
        <f t="shared" si="231"/>
        <v>0</v>
      </c>
      <c r="GF259" s="529"/>
      <c r="GG259" s="517"/>
      <c r="GH259" s="529">
        <v>42252.315625000003</v>
      </c>
      <c r="GI259" s="668" t="str">
        <v>[-11101] All data events are filtered in summary calculation</v>
      </c>
      <c r="GJ259" s="669">
        <v>42252.315625000003</v>
      </c>
      <c r="GK259" s="668" t="str">
        <v>[-11101] All data events are filtered in summary calculation</v>
      </c>
      <c r="GL259" s="669">
        <v>42252.315625000003</v>
      </c>
      <c r="GM259" s="668">
        <v>426.68167961516104</v>
      </c>
      <c r="GN259" s="400">
        <f t="shared" si="229"/>
        <v>0</v>
      </c>
      <c r="GO259" s="400">
        <f t="shared" si="230"/>
        <v>0</v>
      </c>
    </row>
    <row r="260" spans="131:197" ht="18.95" customHeight="1" x14ac:dyDescent="0.35">
      <c r="EA260" s="525">
        <v>41355</v>
      </c>
      <c r="EB260" s="603">
        <v>203</v>
      </c>
      <c r="EC260" s="607">
        <v>2337.3928056592017</v>
      </c>
      <c r="ED260" s="608">
        <v>23.05</v>
      </c>
      <c r="EE260" s="608">
        <v>6</v>
      </c>
      <c r="EF260" s="608">
        <v>883</v>
      </c>
      <c r="EG260" s="608">
        <v>553</v>
      </c>
      <c r="EH260" s="608">
        <v>0.96816705882352938</v>
      </c>
      <c r="EI260" s="609">
        <v>411.471</v>
      </c>
      <c r="EZ260" s="837"/>
      <c r="FA260" s="568">
        <v>42252.31631944445</v>
      </c>
      <c r="FB260" s="569">
        <v>36362.943261494242</v>
      </c>
      <c r="FC260" s="570">
        <v>42252.31631944445</v>
      </c>
      <c r="FD260" s="571" t="str">
        <v>[-11101] All data events are filtered in summary calculation</v>
      </c>
      <c r="FE260" s="570">
        <v>42252.315972222219</v>
      </c>
      <c r="FF260" s="571">
        <v>38287.424206749602</v>
      </c>
      <c r="FG260" s="570">
        <v>42252.315972222219</v>
      </c>
      <c r="FH260" s="571" t="str">
        <v>[-11101] All data events are filtered in summary calculation</v>
      </c>
      <c r="FJ260" s="396">
        <f>'pi tag'!BM168</f>
        <v>0</v>
      </c>
      <c r="FK260" s="396">
        <f>'pi tag'!AU168</f>
        <v>0</v>
      </c>
      <c r="FM260" s="570"/>
      <c r="FN260" s="572"/>
      <c r="FO260" s="586">
        <f t="shared" si="232"/>
        <v>0</v>
      </c>
      <c r="FQ260" s="586">
        <f t="shared" si="233"/>
        <v>0</v>
      </c>
      <c r="GE260" s="400">
        <f t="shared" si="231"/>
        <v>0</v>
      </c>
      <c r="GF260" s="529"/>
      <c r="GG260" s="517"/>
      <c r="GH260" s="529">
        <v>42252.315972222219</v>
      </c>
      <c r="GI260" s="668" t="str">
        <v>[-11101] All data events are filtered in summary calculation</v>
      </c>
      <c r="GJ260" s="669">
        <v>42252.315972222219</v>
      </c>
      <c r="GK260" s="668" t="str">
        <v>[-11101] All data events are filtered in summary calculation</v>
      </c>
      <c r="GL260" s="669">
        <v>42252.315972222219</v>
      </c>
      <c r="GM260" s="668">
        <v>434.201416015625</v>
      </c>
      <c r="GN260" s="400">
        <f t="shared" si="229"/>
        <v>0</v>
      </c>
      <c r="GO260" s="400">
        <f t="shared" si="230"/>
        <v>0</v>
      </c>
    </row>
    <row r="261" spans="131:197" ht="18.95" customHeight="1" x14ac:dyDescent="0.35">
      <c r="EA261" s="525">
        <v>41356</v>
      </c>
      <c r="EB261" s="603">
        <v>204</v>
      </c>
      <c r="EC261" s="607">
        <v>2382.6289815578848</v>
      </c>
      <c r="ED261" s="608">
        <v>19.600000000000001</v>
      </c>
      <c r="EE261" s="608">
        <v>5</v>
      </c>
      <c r="EF261" s="608">
        <v>782</v>
      </c>
      <c r="EG261" s="608">
        <v>478.5</v>
      </c>
      <c r="EH261" s="608">
        <v>2.0303835294117647</v>
      </c>
      <c r="EI261" s="609">
        <v>862.91300000000001</v>
      </c>
      <c r="EZ261" s="837"/>
      <c r="FA261" s="568">
        <v>42252.316666666666</v>
      </c>
      <c r="FB261" s="569">
        <v>36688.855748083195</v>
      </c>
      <c r="FC261" s="570">
        <v>42252.316666666666</v>
      </c>
      <c r="FD261" s="571" t="str">
        <v>[-11101] All data events are filtered in summary calculation</v>
      </c>
      <c r="FE261" s="570">
        <v>42252.31631944445</v>
      </c>
      <c r="FF261" s="571">
        <v>38316.655925498409</v>
      </c>
      <c r="FG261" s="570">
        <v>42252.31631944445</v>
      </c>
      <c r="FH261" s="571" t="str">
        <v>[-11101] All data events are filtered in summary calculation</v>
      </c>
      <c r="FJ261" s="396">
        <f>'pi tag'!BM169</f>
        <v>0</v>
      </c>
      <c r="FK261" s="396">
        <f>'pi tag'!AU169</f>
        <v>0</v>
      </c>
      <c r="FM261" s="570"/>
      <c r="FN261" s="572"/>
      <c r="FO261" s="586">
        <f t="shared" si="232"/>
        <v>0</v>
      </c>
      <c r="FQ261" s="586">
        <f t="shared" si="233"/>
        <v>0</v>
      </c>
      <c r="GE261" s="400">
        <f t="shared" si="231"/>
        <v>0</v>
      </c>
      <c r="GF261" s="529"/>
      <c r="GG261" s="517"/>
      <c r="GH261" s="529">
        <v>42252.31631944445</v>
      </c>
      <c r="GI261" s="668" t="str">
        <v>[-11101] All data events are filtered in summary calculation</v>
      </c>
      <c r="GJ261" s="669">
        <v>42252.31631944445</v>
      </c>
      <c r="GK261" s="668" t="str">
        <v>[-11101] All data events are filtered in summary calculation</v>
      </c>
      <c r="GL261" s="669">
        <v>42252.31631944445</v>
      </c>
      <c r="GM261" s="668">
        <v>434.201416015625</v>
      </c>
      <c r="GN261" s="400">
        <f t="shared" si="229"/>
        <v>0</v>
      </c>
      <c r="GO261" s="400">
        <f t="shared" si="230"/>
        <v>0</v>
      </c>
    </row>
    <row r="262" spans="131:197" ht="18.95" customHeight="1" x14ac:dyDescent="0.35">
      <c r="EA262" s="525">
        <v>41357</v>
      </c>
      <c r="EB262" s="603">
        <v>205</v>
      </c>
      <c r="EC262" s="607">
        <v>2037.3739010903064</v>
      </c>
      <c r="ED262" s="608">
        <v>17.190000000000001</v>
      </c>
      <c r="EE262" s="608">
        <v>4</v>
      </c>
      <c r="EF262" s="608">
        <v>627</v>
      </c>
      <c r="EG262" s="608">
        <v>413</v>
      </c>
      <c r="EH262" s="608">
        <v>1.0621435294117647</v>
      </c>
      <c r="EI262" s="609">
        <v>451.411</v>
      </c>
      <c r="EZ262" s="837"/>
      <c r="FA262" s="568">
        <v>42252.317013888889</v>
      </c>
      <c r="FB262" s="569">
        <v>37287.132777440551</v>
      </c>
      <c r="FC262" s="570">
        <v>42252.317013888889</v>
      </c>
      <c r="FD262" s="571" t="str">
        <v>[-11101] All data events are filtered in summary calculation</v>
      </c>
      <c r="FE262" s="570">
        <v>42252.316666666666</v>
      </c>
      <c r="FF262" s="571">
        <v>38296.778626457854</v>
      </c>
      <c r="FG262" s="570">
        <v>42252.316666666666</v>
      </c>
      <c r="FH262" s="571" t="str">
        <v>[-11101] All data events are filtered in summary calculation</v>
      </c>
      <c r="FJ262" s="396">
        <f>'pi tag'!BM170</f>
        <v>0</v>
      </c>
      <c r="FK262" s="396">
        <f>'pi tag'!AU170</f>
        <v>0</v>
      </c>
      <c r="FM262" s="570"/>
      <c r="FN262" s="572"/>
      <c r="FO262" s="586">
        <f t="shared" si="232"/>
        <v>0</v>
      </c>
      <c r="FQ262" s="586">
        <f t="shared" si="233"/>
        <v>0</v>
      </c>
      <c r="GE262" s="400">
        <f t="shared" si="231"/>
        <v>0</v>
      </c>
      <c r="GF262" s="529"/>
      <c r="GG262" s="517"/>
      <c r="GH262" s="529">
        <v>42252.316666666666</v>
      </c>
      <c r="GI262" s="668" t="str">
        <v>[-11101] All data events are filtered in summary calculation</v>
      </c>
      <c r="GJ262" s="669">
        <v>42252.316666666666</v>
      </c>
      <c r="GK262" s="668" t="str">
        <v>[-11101] All data events are filtered in summary calculation</v>
      </c>
      <c r="GL262" s="669">
        <v>42252.316666666666</v>
      </c>
      <c r="GM262" s="668">
        <v>434.201416015625</v>
      </c>
      <c r="GN262" s="400">
        <f t="shared" si="229"/>
        <v>0</v>
      </c>
      <c r="GO262" s="400">
        <f t="shared" si="230"/>
        <v>0</v>
      </c>
    </row>
    <row r="263" spans="131:197" ht="18.95" customHeight="1" x14ac:dyDescent="0.35">
      <c r="EA263" s="525">
        <v>41358</v>
      </c>
      <c r="EB263" s="603">
        <v>206</v>
      </c>
      <c r="EC263" s="607">
        <v>2084.1127328307671</v>
      </c>
      <c r="ED263" s="608">
        <v>18.62</v>
      </c>
      <c r="EE263" s="608">
        <v>6</v>
      </c>
      <c r="EF263" s="608">
        <v>913</v>
      </c>
      <c r="EG263" s="608">
        <v>480</v>
      </c>
      <c r="EH263" s="608">
        <v>2.0392941176470591</v>
      </c>
      <c r="EI263" s="609">
        <v>866.7</v>
      </c>
      <c r="EZ263" s="837"/>
      <c r="FA263" s="568">
        <v>42252.317361111112</v>
      </c>
      <c r="FB263" s="569">
        <v>36918.94281984766</v>
      </c>
      <c r="FC263" s="570">
        <v>42252.317361111112</v>
      </c>
      <c r="FD263" s="571" t="str">
        <v>[-11101] All data events are filtered in summary calculation</v>
      </c>
      <c r="FE263" s="570">
        <v>42252.317013888889</v>
      </c>
      <c r="FF263" s="571">
        <v>38310.570900762083</v>
      </c>
      <c r="FG263" s="570">
        <v>42252.317013888889</v>
      </c>
      <c r="FH263" s="571" t="str">
        <v>[-11101] All data events are filtered in summary calculation</v>
      </c>
      <c r="FJ263" s="396">
        <f>'pi tag'!BM171</f>
        <v>0</v>
      </c>
      <c r="FK263" s="396">
        <f>'pi tag'!AU171</f>
        <v>0</v>
      </c>
      <c r="FM263" s="570"/>
      <c r="FN263" s="572"/>
      <c r="FO263" s="586">
        <f t="shared" si="232"/>
        <v>0</v>
      </c>
      <c r="FQ263" s="586">
        <f t="shared" si="233"/>
        <v>0</v>
      </c>
      <c r="GE263" s="400">
        <f t="shared" si="231"/>
        <v>0</v>
      </c>
      <c r="GF263" s="529"/>
      <c r="GG263" s="517"/>
      <c r="GH263" s="529">
        <v>42252.317013888889</v>
      </c>
      <c r="GI263" s="668" t="str">
        <v>[-11101] All data events are filtered in summary calculation</v>
      </c>
      <c r="GJ263" s="669">
        <v>42252.317013888889</v>
      </c>
      <c r="GK263" s="668" t="str">
        <v>[-11101] All data events are filtered in summary calculation</v>
      </c>
      <c r="GL263" s="669">
        <v>42252.317013888889</v>
      </c>
      <c r="GM263" s="668">
        <v>435.79516577512646</v>
      </c>
      <c r="GN263" s="400">
        <f t="shared" ref="GN263:GN326" si="235">IF($GE263=1,$GM263,0)</f>
        <v>0</v>
      </c>
      <c r="GO263" s="400">
        <f t="shared" ref="GO263:GO326" si="236">IF($GE263=2,$GM263,0)</f>
        <v>0</v>
      </c>
    </row>
    <row r="264" spans="131:197" ht="18.95" customHeight="1" x14ac:dyDescent="0.35">
      <c r="EA264" s="525">
        <v>41359</v>
      </c>
      <c r="EB264" s="603">
        <v>207</v>
      </c>
      <c r="EC264" s="607">
        <v>1943.4402922946736</v>
      </c>
      <c r="ED264" s="608">
        <v>18.910000000000004</v>
      </c>
      <c r="EE264" s="608">
        <v>5</v>
      </c>
      <c r="EF264" s="608">
        <v>721</v>
      </c>
      <c r="EG264" s="608">
        <v>839</v>
      </c>
      <c r="EH264" s="608">
        <v>1.0284564705882353</v>
      </c>
      <c r="EI264" s="609">
        <v>437.09399999999999</v>
      </c>
      <c r="EZ264" s="837"/>
      <c r="FA264" s="568">
        <v>42252.317708333328</v>
      </c>
      <c r="FB264" s="569">
        <v>35717.447158176699</v>
      </c>
      <c r="FC264" s="570">
        <v>42252.317708333328</v>
      </c>
      <c r="FD264" s="571" t="str">
        <v>[-11101] All data events are filtered in summary calculation</v>
      </c>
      <c r="FE264" s="570">
        <v>42252.317361111112</v>
      </c>
      <c r="FF264" s="571">
        <v>38269.502928743757</v>
      </c>
      <c r="FG264" s="570">
        <v>42252.317361111112</v>
      </c>
      <c r="FH264" s="571" t="str">
        <v>[-11101] All data events are filtered in summary calculation</v>
      </c>
      <c r="FJ264" s="396">
        <f>'pi tag'!BM172</f>
        <v>0</v>
      </c>
      <c r="FK264" s="396">
        <f>'pi tag'!AU172</f>
        <v>0</v>
      </c>
      <c r="FM264" s="570"/>
      <c r="FN264" s="572"/>
      <c r="FO264" s="586">
        <f t="shared" si="232"/>
        <v>0</v>
      </c>
      <c r="FQ264" s="586">
        <f t="shared" si="233"/>
        <v>0</v>
      </c>
      <c r="GE264" s="400">
        <f t="shared" ref="GE264:GE327" si="237">IF(GI264&lt;&gt;$GF$63,1,IF(GK264&lt;&gt;$GF$63,2,IF(GE263&lt;&gt;0,GE263,0)))</f>
        <v>0</v>
      </c>
      <c r="GF264" s="529"/>
      <c r="GG264" s="517"/>
      <c r="GH264" s="529">
        <v>42252.317361111112</v>
      </c>
      <c r="GI264" s="668" t="str">
        <v>[-11101] All data events are filtered in summary calculation</v>
      </c>
      <c r="GJ264" s="669">
        <v>42252.317361111112</v>
      </c>
      <c r="GK264" s="668" t="str">
        <v>[-11101] All data events are filtered in summary calculation</v>
      </c>
      <c r="GL264" s="669">
        <v>42252.317361111112</v>
      </c>
      <c r="GM264" s="668">
        <v>432.98614501953125</v>
      </c>
      <c r="GN264" s="400">
        <f t="shared" si="235"/>
        <v>0</v>
      </c>
      <c r="GO264" s="400">
        <f t="shared" si="236"/>
        <v>0</v>
      </c>
    </row>
    <row r="265" spans="131:197" ht="18.95" customHeight="1" x14ac:dyDescent="0.35">
      <c r="EA265" s="525">
        <v>41360</v>
      </c>
      <c r="EB265" s="603">
        <v>208</v>
      </c>
      <c r="EC265" s="607">
        <v>2651.0836523217977</v>
      </c>
      <c r="ED265" s="608">
        <v>0</v>
      </c>
      <c r="EE265" s="608">
        <v>4</v>
      </c>
      <c r="EF265" s="608">
        <v>714</v>
      </c>
      <c r="EG265" s="608">
        <v>540</v>
      </c>
      <c r="EH265" s="608">
        <v>2.9034399999999998</v>
      </c>
      <c r="EI265" s="609">
        <v>1233.962</v>
      </c>
      <c r="EZ265" s="837"/>
      <c r="FA265" s="568">
        <v>42252.318055555559</v>
      </c>
      <c r="FB265" s="569">
        <v>35221.949637290832</v>
      </c>
      <c r="FC265" s="570">
        <v>42252.318055555559</v>
      </c>
      <c r="FD265" s="571" t="str">
        <v>[-11101] All data events are filtered in summary calculation</v>
      </c>
      <c r="FE265" s="570">
        <v>42252.317708333328</v>
      </c>
      <c r="FF265" s="571">
        <v>38226.140727796155</v>
      </c>
      <c r="FG265" s="570">
        <v>42252.317708333328</v>
      </c>
      <c r="FH265" s="571" t="str">
        <v>[-11101] All data events are filtered in summary calculation</v>
      </c>
      <c r="FJ265" s="396">
        <f>'pi tag'!BM173</f>
        <v>0</v>
      </c>
      <c r="FK265" s="396">
        <f>'pi tag'!AU173</f>
        <v>0</v>
      </c>
      <c r="FM265" s="570"/>
      <c r="FN265" s="572"/>
      <c r="FO265" s="586">
        <f t="shared" si="232"/>
        <v>0</v>
      </c>
      <c r="FQ265" s="586">
        <f t="shared" si="233"/>
        <v>0</v>
      </c>
      <c r="GE265" s="400">
        <f t="shared" si="237"/>
        <v>0</v>
      </c>
      <c r="GF265" s="529"/>
      <c r="GG265" s="517"/>
      <c r="GH265" s="529">
        <v>42252.317708333328</v>
      </c>
      <c r="GI265" s="668" t="str">
        <v>[-11101] All data events are filtered in summary calculation</v>
      </c>
      <c r="GJ265" s="669">
        <v>42252.317708333328</v>
      </c>
      <c r="GK265" s="668" t="str">
        <v>[-11101] All data events are filtered in summary calculation</v>
      </c>
      <c r="GL265" s="669">
        <v>42252.317708333328</v>
      </c>
      <c r="GM265" s="668">
        <v>432.98614501953125</v>
      </c>
      <c r="GN265" s="400">
        <f t="shared" si="235"/>
        <v>0</v>
      </c>
      <c r="GO265" s="400">
        <f t="shared" si="236"/>
        <v>0</v>
      </c>
    </row>
    <row r="266" spans="131:197" ht="18.95" customHeight="1" x14ac:dyDescent="0.35">
      <c r="EA266" s="525">
        <v>41361</v>
      </c>
      <c r="EB266" s="603">
        <v>209</v>
      </c>
      <c r="EC266" s="607">
        <v>1840.7075800043992</v>
      </c>
      <c r="ED266" s="608">
        <v>18.75</v>
      </c>
      <c r="EE266" s="608">
        <v>4</v>
      </c>
      <c r="EF266" s="608">
        <v>621</v>
      </c>
      <c r="EG266" s="608">
        <v>448.5</v>
      </c>
      <c r="EH266" s="608">
        <v>1.0404423529411764</v>
      </c>
      <c r="EI266" s="609">
        <v>442.18799999999999</v>
      </c>
      <c r="EZ266" s="837"/>
      <c r="FA266" s="568">
        <v>42252.318402777775</v>
      </c>
      <c r="FB266" s="569">
        <v>36333.570882578693</v>
      </c>
      <c r="FC266" s="570">
        <v>42252.318402777775</v>
      </c>
      <c r="FD266" s="571" t="str">
        <v>[-11101] All data events are filtered in summary calculation</v>
      </c>
      <c r="FE266" s="570">
        <v>42252.318055555559</v>
      </c>
      <c r="FF266" s="571">
        <v>38264.398434416456</v>
      </c>
      <c r="FG266" s="570">
        <v>42252.318055555559</v>
      </c>
      <c r="FH266" s="571" t="str">
        <v>[-11101] All data events are filtered in summary calculation</v>
      </c>
      <c r="FJ266" s="396">
        <f>'pi tag'!BM174</f>
        <v>0</v>
      </c>
      <c r="FK266" s="396">
        <f>'pi tag'!AU174</f>
        <v>0</v>
      </c>
      <c r="FM266" s="570"/>
      <c r="FN266" s="572"/>
      <c r="FO266" s="586">
        <f t="shared" si="232"/>
        <v>0</v>
      </c>
      <c r="FQ266" s="586">
        <f t="shared" si="233"/>
        <v>0</v>
      </c>
      <c r="GE266" s="400">
        <f t="shared" si="237"/>
        <v>0</v>
      </c>
      <c r="GF266" s="529"/>
      <c r="GG266" s="517"/>
      <c r="GH266" s="529">
        <v>42252.318055555559</v>
      </c>
      <c r="GI266" s="668" t="str">
        <v>[-11101] All data events are filtered in summary calculation</v>
      </c>
      <c r="GJ266" s="669">
        <v>42252.318055555559</v>
      </c>
      <c r="GK266" s="668" t="str">
        <v>[-11101] All data events are filtered in summary calculation</v>
      </c>
      <c r="GL266" s="669">
        <v>42252.318055555559</v>
      </c>
      <c r="GM266" s="668">
        <v>427.32958562870823</v>
      </c>
      <c r="GN266" s="400">
        <f t="shared" si="235"/>
        <v>0</v>
      </c>
      <c r="GO266" s="400">
        <f t="shared" si="236"/>
        <v>0</v>
      </c>
    </row>
    <row r="267" spans="131:197" ht="18.95" customHeight="1" x14ac:dyDescent="0.35">
      <c r="EA267" s="525">
        <v>41362</v>
      </c>
      <c r="EB267" s="603">
        <v>210</v>
      </c>
      <c r="EC267" s="607">
        <v>2583.7012555223428</v>
      </c>
      <c r="ED267" s="608">
        <v>23.64</v>
      </c>
      <c r="EE267" s="608">
        <v>6</v>
      </c>
      <c r="EF267" s="608">
        <v>1015</v>
      </c>
      <c r="EG267" s="608">
        <v>551</v>
      </c>
      <c r="EH267" s="608">
        <v>1.0169694117647059</v>
      </c>
      <c r="EI267" s="609">
        <v>432.21199999999999</v>
      </c>
      <c r="EZ267" s="837"/>
      <c r="FA267" s="568">
        <v>42252.318749999999</v>
      </c>
      <c r="FB267" s="569">
        <v>37351.071200573446</v>
      </c>
      <c r="FC267" s="570">
        <v>42252.318749999999</v>
      </c>
      <c r="FD267" s="571" t="str">
        <v>[-11101] All data events are filtered in summary calculation</v>
      </c>
      <c r="FE267" s="570">
        <v>42252.318402777775</v>
      </c>
      <c r="FF267" s="571">
        <v>38264.258294463158</v>
      </c>
      <c r="FG267" s="570">
        <v>42252.318402777775</v>
      </c>
      <c r="FH267" s="571" t="str">
        <v>[-11101] All data events are filtered in summary calculation</v>
      </c>
      <c r="FJ267" s="396">
        <f>'pi tag'!BM175</f>
        <v>0</v>
      </c>
      <c r="FK267" s="396">
        <f>'pi tag'!AU175</f>
        <v>0</v>
      </c>
      <c r="FM267" s="570"/>
      <c r="FN267" s="572"/>
      <c r="FO267" s="586">
        <f t="shared" si="232"/>
        <v>0</v>
      </c>
      <c r="FQ267" s="586">
        <f t="shared" si="233"/>
        <v>0</v>
      </c>
      <c r="GE267" s="400">
        <f t="shared" si="237"/>
        <v>0</v>
      </c>
      <c r="GF267" s="529"/>
      <c r="GG267" s="517"/>
      <c r="GH267" s="529">
        <v>42252.318402777775</v>
      </c>
      <c r="GI267" s="668" t="str">
        <v>[-11101] All data events are filtered in summary calculation</v>
      </c>
      <c r="GJ267" s="669">
        <v>42252.318402777775</v>
      </c>
      <c r="GK267" s="668" t="str">
        <v>[-11101] All data events are filtered in summary calculation</v>
      </c>
      <c r="GL267" s="669">
        <v>42252.318402777775</v>
      </c>
      <c r="GM267" s="668">
        <v>415.97222900390625</v>
      </c>
      <c r="GN267" s="400">
        <f t="shared" si="235"/>
        <v>0</v>
      </c>
      <c r="GO267" s="400">
        <f t="shared" si="236"/>
        <v>0</v>
      </c>
    </row>
    <row r="268" spans="131:197" ht="18.95" customHeight="1" x14ac:dyDescent="0.35">
      <c r="EA268" s="525">
        <v>41363</v>
      </c>
      <c r="EB268" s="603">
        <v>211</v>
      </c>
      <c r="EC268" s="607">
        <v>2574.4847658726239</v>
      </c>
      <c r="ED268" s="608">
        <v>23.96</v>
      </c>
      <c r="EE268" s="608">
        <v>6</v>
      </c>
      <c r="EF268" s="608">
        <v>940</v>
      </c>
      <c r="EG268" s="608">
        <v>367</v>
      </c>
      <c r="EH268" s="608">
        <v>2.1213152941176472</v>
      </c>
      <c r="EI268" s="609">
        <v>901.55899999999997</v>
      </c>
      <c r="EZ268" s="837"/>
      <c r="FA268" s="568">
        <v>42252.319097222222</v>
      </c>
      <c r="FB268" s="569">
        <v>37048.070334974924</v>
      </c>
      <c r="FC268" s="570">
        <v>42252.319097222222</v>
      </c>
      <c r="FD268" s="571" t="str">
        <v>[-11101] All data events are filtered in summary calculation</v>
      </c>
      <c r="FE268" s="570">
        <v>42252.318749999999</v>
      </c>
      <c r="FF268" s="571">
        <v>38257.666065814097</v>
      </c>
      <c r="FG268" s="570">
        <v>42252.318749999999</v>
      </c>
      <c r="FH268" s="571" t="str">
        <v>[-11101] All data events are filtered in summary calculation</v>
      </c>
      <c r="FJ268" s="396">
        <f>'pi tag'!BM176</f>
        <v>0</v>
      </c>
      <c r="FK268" s="396">
        <f>'pi tag'!AU176</f>
        <v>0</v>
      </c>
      <c r="FM268" s="570"/>
      <c r="FN268" s="572"/>
      <c r="FO268" s="586">
        <f t="shared" si="232"/>
        <v>0</v>
      </c>
      <c r="FQ268" s="586">
        <f t="shared" si="233"/>
        <v>0</v>
      </c>
      <c r="GE268" s="400">
        <f t="shared" si="237"/>
        <v>0</v>
      </c>
      <c r="GF268" s="529"/>
      <c r="GG268" s="517"/>
      <c r="GH268" s="529">
        <v>42252.318749999999</v>
      </c>
      <c r="GI268" s="668" t="str">
        <v>[-11101] All data events are filtered in summary calculation</v>
      </c>
      <c r="GJ268" s="669">
        <v>42252.318749999999</v>
      </c>
      <c r="GK268" s="668" t="str">
        <v>[-11101] All data events are filtered in summary calculation</v>
      </c>
      <c r="GL268" s="669">
        <v>42252.318749999999</v>
      </c>
      <c r="GM268" s="668">
        <v>412.27456670130294</v>
      </c>
      <c r="GN268" s="400">
        <f t="shared" si="235"/>
        <v>0</v>
      </c>
      <c r="GO268" s="400">
        <f t="shared" si="236"/>
        <v>0</v>
      </c>
    </row>
    <row r="269" spans="131:197" ht="18.95" customHeight="1" x14ac:dyDescent="0.35">
      <c r="EA269" s="525">
        <v>41364</v>
      </c>
      <c r="EB269" s="603">
        <v>212</v>
      </c>
      <c r="EC269" s="613">
        <v>2469.7305124115678</v>
      </c>
      <c r="ED269" s="614">
        <v>23.65</v>
      </c>
      <c r="EE269" s="614">
        <v>6</v>
      </c>
      <c r="EF269" s="614">
        <v>908</v>
      </c>
      <c r="EG269" s="614">
        <v>545</v>
      </c>
      <c r="EH269" s="614">
        <v>2.5036988235294113</v>
      </c>
      <c r="EI269" s="615">
        <v>1064.0719999999999</v>
      </c>
      <c r="EZ269" s="837"/>
      <c r="FA269" s="568">
        <v>42252.319444444445</v>
      </c>
      <c r="FB269" s="569">
        <v>34395.400435159892</v>
      </c>
      <c r="FC269" s="570">
        <v>42252.319444444445</v>
      </c>
      <c r="FD269" s="571" t="str">
        <v>[-11101] All data events are filtered in summary calculation</v>
      </c>
      <c r="FE269" s="570">
        <v>42252.319097222222</v>
      </c>
      <c r="FF269" s="571">
        <v>38241.119508026044</v>
      </c>
      <c r="FG269" s="570">
        <v>42252.319097222222</v>
      </c>
      <c r="FH269" s="571" t="str">
        <v>[-11101] All data events are filtered in summary calculation</v>
      </c>
      <c r="FJ269" s="396">
        <f>'pi tag'!BM177</f>
        <v>0</v>
      </c>
      <c r="FK269" s="396">
        <f>'pi tag'!AU177</f>
        <v>0</v>
      </c>
      <c r="FM269" s="570"/>
      <c r="FN269" s="572"/>
      <c r="FO269" s="586">
        <f t="shared" si="232"/>
        <v>0</v>
      </c>
      <c r="FQ269" s="586">
        <f t="shared" si="233"/>
        <v>0</v>
      </c>
      <c r="GE269" s="400">
        <f t="shared" si="237"/>
        <v>0</v>
      </c>
      <c r="GF269" s="529"/>
      <c r="GG269" s="517"/>
      <c r="GH269" s="529">
        <v>42252.319097222222</v>
      </c>
      <c r="GI269" s="668" t="str">
        <v>[-11101] All data events are filtered in summary calculation</v>
      </c>
      <c r="GJ269" s="669">
        <v>42252.319097222222</v>
      </c>
      <c r="GK269" s="668" t="str">
        <v>[-11101] All data events are filtered in summary calculation</v>
      </c>
      <c r="GL269" s="669">
        <v>42252.319097222222</v>
      </c>
      <c r="GM269" s="668">
        <v>414.23614501953125</v>
      </c>
      <c r="GN269" s="400">
        <f t="shared" si="235"/>
        <v>0</v>
      </c>
      <c r="GO269" s="400">
        <f t="shared" si="236"/>
        <v>0</v>
      </c>
    </row>
    <row r="270" spans="131:197" ht="18.95" customHeight="1" x14ac:dyDescent="0.35">
      <c r="EA270" s="525">
        <v>41365</v>
      </c>
      <c r="EB270" s="603">
        <v>213</v>
      </c>
      <c r="EC270" s="616">
        <v>2474.4337464667415</v>
      </c>
      <c r="ED270" s="605">
        <v>23.91</v>
      </c>
      <c r="EE270" s="605">
        <v>6</v>
      </c>
      <c r="EF270" s="605">
        <v>953</v>
      </c>
      <c r="EG270" s="605">
        <v>550</v>
      </c>
      <c r="EH270" s="605">
        <v>1.6655576470588234</v>
      </c>
      <c r="EI270" s="606">
        <v>707.86199999999997</v>
      </c>
      <c r="EZ270" s="837"/>
      <c r="FA270" s="568">
        <v>42252.319791666669</v>
      </c>
      <c r="FB270" s="569">
        <v>32371.291020564957</v>
      </c>
      <c r="FC270" s="570">
        <v>42252.319791666669</v>
      </c>
      <c r="FD270" s="571" t="str">
        <v>[-11101] All data events are filtered in summary calculation</v>
      </c>
      <c r="FE270" s="570">
        <v>42252.319444444445</v>
      </c>
      <c r="FF270" s="571">
        <v>38240.713559287789</v>
      </c>
      <c r="FG270" s="570">
        <v>42252.319444444445</v>
      </c>
      <c r="FH270" s="571" t="str">
        <v>[-11101] All data events are filtered in summary calculation</v>
      </c>
      <c r="FJ270" s="396">
        <f>'pi tag'!BM178</f>
        <v>0</v>
      </c>
      <c r="FK270" s="396">
        <f>'pi tag'!AU178</f>
        <v>0</v>
      </c>
      <c r="FM270" s="570"/>
      <c r="FN270" s="572"/>
      <c r="FO270" s="586">
        <f t="shared" si="232"/>
        <v>0</v>
      </c>
      <c r="FQ270" s="586">
        <f t="shared" si="233"/>
        <v>0</v>
      </c>
      <c r="GE270" s="400">
        <f t="shared" si="237"/>
        <v>0</v>
      </c>
      <c r="GF270" s="529"/>
      <c r="GG270" s="517"/>
      <c r="GH270" s="529">
        <v>42252.319444444445</v>
      </c>
      <c r="GI270" s="668" t="str">
        <v>[-11101] All data events are filtered in summary calculation</v>
      </c>
      <c r="GJ270" s="669">
        <v>42252.319444444445</v>
      </c>
      <c r="GK270" s="668" t="str">
        <v>[-11101] All data events are filtered in summary calculation</v>
      </c>
      <c r="GL270" s="669">
        <v>42252.319444444445</v>
      </c>
      <c r="GM270" s="668">
        <v>414.23614501953125</v>
      </c>
      <c r="GN270" s="400">
        <f t="shared" si="235"/>
        <v>0</v>
      </c>
      <c r="GO270" s="400">
        <f t="shared" si="236"/>
        <v>0</v>
      </c>
    </row>
    <row r="271" spans="131:197" ht="18.95" customHeight="1" x14ac:dyDescent="0.35">
      <c r="EA271" s="525">
        <v>41366</v>
      </c>
      <c r="EB271" s="603">
        <v>214</v>
      </c>
      <c r="EC271" s="617">
        <v>2351.2884377552314</v>
      </c>
      <c r="ED271" s="608">
        <v>21.29</v>
      </c>
      <c r="EE271" s="608">
        <v>5</v>
      </c>
      <c r="EF271" s="608">
        <v>784</v>
      </c>
      <c r="EG271" s="608">
        <v>554</v>
      </c>
      <c r="EH271" s="608">
        <v>2.0763458823529408</v>
      </c>
      <c r="EI271" s="609">
        <v>882.44699999999989</v>
      </c>
      <c r="EZ271" s="837"/>
      <c r="FA271" s="568">
        <v>42252.320138888885</v>
      </c>
      <c r="FB271" s="569">
        <v>35409.380453705606</v>
      </c>
      <c r="FC271" s="570">
        <v>42252.320138888885</v>
      </c>
      <c r="FD271" s="571" t="str">
        <v>[-11101] All data events are filtered in summary calculation</v>
      </c>
      <c r="FE271" s="570">
        <v>42252.319791666669</v>
      </c>
      <c r="FF271" s="571">
        <v>38220.843153943621</v>
      </c>
      <c r="FG271" s="570">
        <v>42252.319791666669</v>
      </c>
      <c r="FH271" s="571" t="str">
        <v>[-11101] All data events are filtered in summary calculation</v>
      </c>
      <c r="FJ271" s="396">
        <f>'pi tag'!BM179</f>
        <v>0</v>
      </c>
      <c r="FK271" s="396">
        <f>'pi tag'!AU179</f>
        <v>0</v>
      </c>
      <c r="FM271" s="570"/>
      <c r="FN271" s="572"/>
      <c r="FO271" s="586">
        <f t="shared" si="232"/>
        <v>0</v>
      </c>
      <c r="FQ271" s="586">
        <f t="shared" si="233"/>
        <v>0</v>
      </c>
      <c r="GE271" s="400">
        <f t="shared" si="237"/>
        <v>0</v>
      </c>
      <c r="GF271" s="529"/>
      <c r="GG271" s="517"/>
      <c r="GH271" s="529">
        <v>42252.319791666669</v>
      </c>
      <c r="GI271" s="668" t="str">
        <v>[-11101] All data events are filtered in summary calculation</v>
      </c>
      <c r="GJ271" s="669">
        <v>42252.319791666669</v>
      </c>
      <c r="GK271" s="668" t="str">
        <v>[-11101] All data events are filtered in summary calculation</v>
      </c>
      <c r="GL271" s="669">
        <v>42252.319791666669</v>
      </c>
      <c r="GM271" s="668">
        <v>415.67406177520752</v>
      </c>
      <c r="GN271" s="400">
        <f t="shared" si="235"/>
        <v>0</v>
      </c>
      <c r="GO271" s="400">
        <f t="shared" si="236"/>
        <v>0</v>
      </c>
    </row>
    <row r="272" spans="131:197" ht="18.95" customHeight="1" x14ac:dyDescent="0.35">
      <c r="EA272" s="525">
        <v>41367</v>
      </c>
      <c r="EB272" s="603">
        <v>215</v>
      </c>
      <c r="EC272" s="617">
        <v>2346.5890518179417</v>
      </c>
      <c r="ED272" s="608">
        <v>21.84</v>
      </c>
      <c r="EE272" s="608">
        <v>6</v>
      </c>
      <c r="EF272" s="608">
        <v>840</v>
      </c>
      <c r="EG272" s="608">
        <v>498.5</v>
      </c>
      <c r="EH272" s="608">
        <v>1.9891905882352943</v>
      </c>
      <c r="EI272" s="609">
        <v>845.40600000000006</v>
      </c>
      <c r="EZ272" s="837"/>
      <c r="FA272" s="568">
        <v>42252.320486111115</v>
      </c>
      <c r="FB272" s="569">
        <v>37403.477884896594</v>
      </c>
      <c r="FC272" s="570">
        <v>42252.320486111115</v>
      </c>
      <c r="FD272" s="571" t="str">
        <v>[-11101] All data events are filtered in summary calculation</v>
      </c>
      <c r="FE272" s="570">
        <v>42252.320138888885</v>
      </c>
      <c r="FF272" s="571">
        <v>38259.260474733514</v>
      </c>
      <c r="FG272" s="570">
        <v>42252.320138888885</v>
      </c>
      <c r="FH272" s="571" t="str">
        <v>[-11101] All data events are filtered in summary calculation</v>
      </c>
      <c r="FJ272" s="396">
        <f>'pi tag'!BM180</f>
        <v>0</v>
      </c>
      <c r="FK272" s="396">
        <f>'pi tag'!AU180</f>
        <v>0</v>
      </c>
      <c r="FM272" s="570"/>
      <c r="FN272" s="572"/>
      <c r="FO272" s="586">
        <f t="shared" si="232"/>
        <v>0</v>
      </c>
      <c r="FQ272" s="586">
        <f t="shared" si="233"/>
        <v>0</v>
      </c>
      <c r="GE272" s="400">
        <f t="shared" si="237"/>
        <v>0</v>
      </c>
      <c r="GF272" s="529"/>
      <c r="GG272" s="517"/>
      <c r="GH272" s="529">
        <v>42252.320138888885</v>
      </c>
      <c r="GI272" s="668" t="str">
        <v>[-11101] All data events are filtered in summary calculation</v>
      </c>
      <c r="GJ272" s="669">
        <v>42252.320138888885</v>
      </c>
      <c r="GK272" s="668" t="str">
        <v>[-11101] All data events are filtered in summary calculation</v>
      </c>
      <c r="GL272" s="669">
        <v>42252.320138888885</v>
      </c>
      <c r="GM272" s="668">
        <v>420.49656391143799</v>
      </c>
      <c r="GN272" s="400">
        <f t="shared" si="235"/>
        <v>0</v>
      </c>
      <c r="GO272" s="400">
        <f t="shared" si="236"/>
        <v>0</v>
      </c>
    </row>
    <row r="273" spans="131:197" ht="18.95" customHeight="1" x14ac:dyDescent="0.35">
      <c r="EA273" s="525">
        <v>41368</v>
      </c>
      <c r="EB273" s="603">
        <v>216</v>
      </c>
      <c r="EC273" s="617">
        <v>2572.3266385513948</v>
      </c>
      <c r="ED273" s="608">
        <v>23.32</v>
      </c>
      <c r="EE273" s="608">
        <v>6</v>
      </c>
      <c r="EF273" s="608">
        <v>880</v>
      </c>
      <c r="EG273" s="608">
        <v>590</v>
      </c>
      <c r="EH273" s="608">
        <v>1.9146705882352943</v>
      </c>
      <c r="EI273" s="609">
        <v>813.73500000000013</v>
      </c>
      <c r="EZ273" s="837"/>
      <c r="FA273" s="568">
        <v>42252.320833333331</v>
      </c>
      <c r="FB273" s="569">
        <v>36866.82226361036</v>
      </c>
      <c r="FC273" s="570">
        <v>42252.320833333331</v>
      </c>
      <c r="FD273" s="571" t="str">
        <v>[-11101] All data events are filtered in summary calculation</v>
      </c>
      <c r="FE273" s="570">
        <v>42252.320486111115</v>
      </c>
      <c r="FF273" s="571">
        <v>38218.017464886107</v>
      </c>
      <c r="FG273" s="570">
        <v>42252.320486111115</v>
      </c>
      <c r="FH273" s="571" t="str">
        <v>[-11101] All data events are filtered in summary calculation</v>
      </c>
      <c r="FJ273" s="396">
        <f>'pi tag'!BM181</f>
        <v>0</v>
      </c>
      <c r="FK273" s="396">
        <f>'pi tag'!AU181</f>
        <v>0</v>
      </c>
      <c r="FM273" s="570"/>
      <c r="FN273" s="572"/>
      <c r="FO273" s="586">
        <f t="shared" si="232"/>
        <v>0</v>
      </c>
      <c r="FQ273" s="586">
        <f t="shared" si="233"/>
        <v>0</v>
      </c>
      <c r="GE273" s="400">
        <f t="shared" si="237"/>
        <v>0</v>
      </c>
      <c r="GF273" s="529"/>
      <c r="GG273" s="517"/>
      <c r="GH273" s="529">
        <v>42252.320486111115</v>
      </c>
      <c r="GI273" s="668" t="str">
        <v>[-11101] All data events are filtered in summary calculation</v>
      </c>
      <c r="GJ273" s="669">
        <v>42252.320486111115</v>
      </c>
      <c r="GK273" s="668" t="str">
        <v>[-11101] All data events are filtered in summary calculation</v>
      </c>
      <c r="GL273" s="669">
        <v>42252.320486111115</v>
      </c>
      <c r="GM273" s="668">
        <v>435.37911097208661</v>
      </c>
      <c r="GN273" s="400">
        <f t="shared" si="235"/>
        <v>0</v>
      </c>
      <c r="GO273" s="400">
        <f t="shared" si="236"/>
        <v>0</v>
      </c>
    </row>
    <row r="274" spans="131:197" ht="18.95" customHeight="1" x14ac:dyDescent="0.35">
      <c r="EA274" s="525">
        <v>41369</v>
      </c>
      <c r="EB274" s="603">
        <v>217</v>
      </c>
      <c r="EC274" s="617">
        <v>2044.6025226448457</v>
      </c>
      <c r="ED274" s="608">
        <v>21</v>
      </c>
      <c r="EE274" s="608">
        <v>6</v>
      </c>
      <c r="EF274" s="608">
        <v>847</v>
      </c>
      <c r="EG274" s="608">
        <v>475.6</v>
      </c>
      <c r="EH274" s="608">
        <v>1.8810964705882354</v>
      </c>
      <c r="EI274" s="609">
        <v>799.46600000000001</v>
      </c>
      <c r="EZ274" s="837"/>
      <c r="FA274" s="568">
        <v>42252.321180555555</v>
      </c>
      <c r="FB274" s="569">
        <v>37065.318340994912</v>
      </c>
      <c r="FC274" s="570">
        <v>42252.321180555555</v>
      </c>
      <c r="FD274" s="571" t="str">
        <v>[-11101] All data events are filtered in summary calculation</v>
      </c>
      <c r="FE274" s="570">
        <v>42252.320833333331</v>
      </c>
      <c r="FF274" s="571">
        <v>38235.844755381346</v>
      </c>
      <c r="FG274" s="570">
        <v>42252.320833333331</v>
      </c>
      <c r="FH274" s="571" t="str">
        <v>[-11101] All data events are filtered in summary calculation</v>
      </c>
      <c r="FJ274" s="396">
        <f>'pi tag'!BM182</f>
        <v>0</v>
      </c>
      <c r="FK274" s="396">
        <f>'pi tag'!AU182</f>
        <v>0</v>
      </c>
      <c r="FM274" s="570"/>
      <c r="FN274" s="572"/>
      <c r="FO274" s="586">
        <f t="shared" si="232"/>
        <v>0</v>
      </c>
      <c r="FQ274" s="586">
        <f t="shared" si="233"/>
        <v>0</v>
      </c>
      <c r="GE274" s="400">
        <f t="shared" si="237"/>
        <v>0</v>
      </c>
      <c r="GF274" s="529"/>
      <c r="GG274" s="517"/>
      <c r="GH274" s="529">
        <v>42252.320833333331</v>
      </c>
      <c r="GI274" s="668" t="str">
        <v>[-11101] All data events are filtered in summary calculation</v>
      </c>
      <c r="GJ274" s="669">
        <v>42252.320833333331</v>
      </c>
      <c r="GK274" s="668" t="str">
        <v>[-11101] All data events are filtered in summary calculation</v>
      </c>
      <c r="GL274" s="669">
        <v>42252.320833333331</v>
      </c>
      <c r="GM274" s="668">
        <v>437.67364501953125</v>
      </c>
      <c r="GN274" s="400">
        <f t="shared" si="235"/>
        <v>0</v>
      </c>
      <c r="GO274" s="400">
        <f t="shared" si="236"/>
        <v>0</v>
      </c>
    </row>
    <row r="275" spans="131:197" ht="18.95" customHeight="1" x14ac:dyDescent="0.35">
      <c r="EA275" s="525">
        <v>41370</v>
      </c>
      <c r="EB275" s="603">
        <v>218</v>
      </c>
      <c r="EC275" s="617">
        <v>2330.0332291056343</v>
      </c>
      <c r="ED275" s="608">
        <v>19.862207757109008</v>
      </c>
      <c r="EE275" s="608">
        <v>3</v>
      </c>
      <c r="EF275" s="608">
        <v>413</v>
      </c>
      <c r="EG275" s="608">
        <v>225.4</v>
      </c>
      <c r="EH275" s="608">
        <v>1.099124705882353</v>
      </c>
      <c r="EI275" s="609">
        <v>467.12799999999999</v>
      </c>
      <c r="EZ275" s="837"/>
      <c r="FA275" s="568">
        <v>42252.321527777778</v>
      </c>
      <c r="FB275" s="569">
        <v>37759.782013324897</v>
      </c>
      <c r="FC275" s="570">
        <v>42252.321527777778</v>
      </c>
      <c r="FD275" s="571" t="str">
        <v>[-11101] All data events are filtered in summary calculation</v>
      </c>
      <c r="FE275" s="570">
        <v>42252.321180555555</v>
      </c>
      <c r="FF275" s="571">
        <v>38245.975839447972</v>
      </c>
      <c r="FG275" s="570">
        <v>42252.321180555555</v>
      </c>
      <c r="FH275" s="571" t="str">
        <v>[-11101] All data events are filtered in summary calculation</v>
      </c>
      <c r="FJ275" s="396">
        <f>'pi tag'!BM183</f>
        <v>0</v>
      </c>
      <c r="FK275" s="396">
        <f>'pi tag'!AU183</f>
        <v>0</v>
      </c>
      <c r="FM275" s="570"/>
      <c r="FN275" s="572"/>
      <c r="FO275" s="586">
        <f t="shared" si="232"/>
        <v>0</v>
      </c>
      <c r="FQ275" s="586">
        <f t="shared" si="233"/>
        <v>0</v>
      </c>
      <c r="GE275" s="400">
        <f t="shared" si="237"/>
        <v>0</v>
      </c>
      <c r="GF275" s="529"/>
      <c r="GG275" s="517"/>
      <c r="GH275" s="529">
        <v>42252.321180555555</v>
      </c>
      <c r="GI275" s="668" t="str">
        <v>[-11101] All data events are filtered in summary calculation</v>
      </c>
      <c r="GJ275" s="669">
        <v>42252.321180555555</v>
      </c>
      <c r="GK275" s="668" t="str">
        <v>[-11101] All data events are filtered in summary calculation</v>
      </c>
      <c r="GL275" s="669">
        <v>42252.321180555555</v>
      </c>
      <c r="GM275" s="668">
        <v>437.67364501953125</v>
      </c>
      <c r="GN275" s="400">
        <f t="shared" si="235"/>
        <v>0</v>
      </c>
      <c r="GO275" s="400">
        <f t="shared" si="236"/>
        <v>0</v>
      </c>
    </row>
    <row r="276" spans="131:197" ht="18.95" customHeight="1" x14ac:dyDescent="0.35">
      <c r="EA276" s="525">
        <v>41371</v>
      </c>
      <c r="EB276" s="603">
        <v>219</v>
      </c>
      <c r="EC276" s="617">
        <v>2136.9494788127408</v>
      </c>
      <c r="ED276" s="608">
        <v>19.309999999999999</v>
      </c>
      <c r="EE276" s="608">
        <v>4</v>
      </c>
      <c r="EF276" s="608">
        <v>780</v>
      </c>
      <c r="EG276" s="608">
        <v>346</v>
      </c>
      <c r="EH276" s="608">
        <v>0.94857882352941181</v>
      </c>
      <c r="EI276" s="609">
        <v>403.14600000000002</v>
      </c>
      <c r="EZ276" s="837"/>
      <c r="FA276" s="568">
        <v>42252.321875000001</v>
      </c>
      <c r="FB276" s="569">
        <v>37400.063093968231</v>
      </c>
      <c r="FC276" s="570">
        <v>42252.321875000001</v>
      </c>
      <c r="FD276" s="571" t="str">
        <v>[-11101] All data events are filtered in summary calculation</v>
      </c>
      <c r="FE276" s="570">
        <v>42252.321527777778</v>
      </c>
      <c r="FF276" s="571">
        <v>38230.651950623593</v>
      </c>
      <c r="FG276" s="570">
        <v>42252.321527777778</v>
      </c>
      <c r="FH276" s="571" t="str">
        <v>[-11101] All data events are filtered in summary calculation</v>
      </c>
      <c r="FJ276" s="396">
        <f>'pi tag'!BM184</f>
        <v>0</v>
      </c>
      <c r="FK276" s="396">
        <f>'pi tag'!AU184</f>
        <v>0</v>
      </c>
      <c r="FM276" s="570"/>
      <c r="FN276" s="572"/>
      <c r="FO276" s="586">
        <f t="shared" si="232"/>
        <v>0</v>
      </c>
      <c r="FQ276" s="586">
        <f t="shared" si="233"/>
        <v>0</v>
      </c>
      <c r="GE276" s="400">
        <f t="shared" si="237"/>
        <v>0</v>
      </c>
      <c r="GF276" s="529"/>
      <c r="GG276" s="517"/>
      <c r="GH276" s="529">
        <v>42252.321527777778</v>
      </c>
      <c r="GI276" s="668" t="str">
        <v>[-11101] All data events are filtered in summary calculation</v>
      </c>
      <c r="GJ276" s="669">
        <v>42252.321527777778</v>
      </c>
      <c r="GK276" s="668" t="str">
        <v>[-11101] All data events are filtered in summary calculation</v>
      </c>
      <c r="GL276" s="669">
        <v>42252.321527777778</v>
      </c>
      <c r="GM276" s="668">
        <v>437.67364501953125</v>
      </c>
      <c r="GN276" s="400">
        <f t="shared" si="235"/>
        <v>0</v>
      </c>
      <c r="GO276" s="400">
        <f t="shared" si="236"/>
        <v>0</v>
      </c>
    </row>
    <row r="277" spans="131:197" ht="18.95" customHeight="1" x14ac:dyDescent="0.35">
      <c r="EA277" s="525">
        <v>41372</v>
      </c>
      <c r="EB277" s="603">
        <v>220</v>
      </c>
      <c r="EC277" s="617">
        <v>2741.6071295026413</v>
      </c>
      <c r="ED277" s="608">
        <v>23.77</v>
      </c>
      <c r="EE277" s="608">
        <v>6</v>
      </c>
      <c r="EF277" s="608">
        <v>820</v>
      </c>
      <c r="EG277" s="608">
        <v>444</v>
      </c>
      <c r="EH277" s="608">
        <v>1.9205058823529413</v>
      </c>
      <c r="EI277" s="609">
        <v>816.21500000000003</v>
      </c>
      <c r="EZ277" s="837"/>
      <c r="FA277" s="568">
        <v>42252.322222222225</v>
      </c>
      <c r="FB277" s="569">
        <v>35836.427845107282</v>
      </c>
      <c r="FC277" s="570">
        <v>42252.322222222225</v>
      </c>
      <c r="FD277" s="571" t="str">
        <v>[-11101] All data events are filtered in summary calculation</v>
      </c>
      <c r="FE277" s="570">
        <v>42252.321875000001</v>
      </c>
      <c r="FF277" s="571">
        <v>38206.289322551092</v>
      </c>
      <c r="FG277" s="570">
        <v>42252.321875000001</v>
      </c>
      <c r="FH277" s="571" t="str">
        <v>[-11101] All data events are filtered in summary calculation</v>
      </c>
      <c r="FJ277" s="396">
        <f>'pi tag'!BM185</f>
        <v>0</v>
      </c>
      <c r="FK277" s="396">
        <f>'pi tag'!AU185</f>
        <v>0</v>
      </c>
      <c r="FM277" s="570"/>
      <c r="FN277" s="572"/>
      <c r="FO277" s="586">
        <f t="shared" si="232"/>
        <v>0</v>
      </c>
      <c r="FQ277" s="586">
        <f t="shared" si="233"/>
        <v>0</v>
      </c>
      <c r="GE277" s="400">
        <f t="shared" si="237"/>
        <v>0</v>
      </c>
      <c r="GF277" s="529"/>
      <c r="GG277" s="517"/>
      <c r="GH277" s="529">
        <v>42252.321875000001</v>
      </c>
      <c r="GI277" s="668" t="str">
        <v>[-11101] All data events are filtered in summary calculation</v>
      </c>
      <c r="GJ277" s="669">
        <v>42252.321875000001</v>
      </c>
      <c r="GK277" s="668" t="str">
        <v>[-11101] All data events are filtered in summary calculation</v>
      </c>
      <c r="GL277" s="669">
        <v>42252.321875000001</v>
      </c>
      <c r="GM277" s="668">
        <v>437.67364501953125</v>
      </c>
      <c r="GN277" s="400">
        <f t="shared" si="235"/>
        <v>0</v>
      </c>
      <c r="GO277" s="400">
        <f t="shared" si="236"/>
        <v>0</v>
      </c>
    </row>
    <row r="278" spans="131:197" ht="18.95" customHeight="1" x14ac:dyDescent="0.35">
      <c r="EA278" s="525">
        <v>41373</v>
      </c>
      <c r="EB278" s="603">
        <v>221</v>
      </c>
      <c r="EC278" s="617">
        <v>2747.1169240840159</v>
      </c>
      <c r="ED278" s="608">
        <v>23.74</v>
      </c>
      <c r="EE278" s="608">
        <v>6</v>
      </c>
      <c r="EF278" s="608">
        <v>812</v>
      </c>
      <c r="EG278" s="608">
        <v>501.5</v>
      </c>
      <c r="EH278" s="608">
        <v>2.0121741176470587</v>
      </c>
      <c r="EI278" s="609">
        <v>855.17399999999998</v>
      </c>
      <c r="EZ278" s="837"/>
      <c r="FA278" s="568">
        <v>42252.322569444441</v>
      </c>
      <c r="FB278" s="569">
        <v>35219.252729124906</v>
      </c>
      <c r="FC278" s="570">
        <v>42252.322569444441</v>
      </c>
      <c r="FD278" s="571" t="str">
        <v>[-11101] All data events are filtered in summary calculation</v>
      </c>
      <c r="FE278" s="570">
        <v>42252.322222222225</v>
      </c>
      <c r="FF278" s="571">
        <v>38208.310947074489</v>
      </c>
      <c r="FG278" s="570">
        <v>42252.322222222225</v>
      </c>
      <c r="FH278" s="571" t="str">
        <v>[-11101] All data events are filtered in summary calculation</v>
      </c>
      <c r="FJ278" s="396">
        <f>'pi tag'!BM186</f>
        <v>0</v>
      </c>
      <c r="FK278" s="396">
        <f>'pi tag'!AU186</f>
        <v>0</v>
      </c>
      <c r="FM278" s="570"/>
      <c r="FN278" s="572"/>
      <c r="FO278" s="586">
        <f t="shared" si="232"/>
        <v>0</v>
      </c>
      <c r="FQ278" s="586">
        <f t="shared" si="233"/>
        <v>0</v>
      </c>
      <c r="GE278" s="400">
        <f t="shared" si="237"/>
        <v>0</v>
      </c>
      <c r="GF278" s="529"/>
      <c r="GG278" s="517"/>
      <c r="GH278" s="529">
        <v>42252.322222222225</v>
      </c>
      <c r="GI278" s="668" t="str">
        <v>[-11101] All data events are filtered in summary calculation</v>
      </c>
      <c r="GJ278" s="669">
        <v>42252.322222222225</v>
      </c>
      <c r="GK278" s="668" t="str">
        <v>[-11101] All data events are filtered in summary calculation</v>
      </c>
      <c r="GL278" s="669">
        <v>42252.322222222225</v>
      </c>
      <c r="GM278" s="668">
        <v>418.24794668477648</v>
      </c>
      <c r="GN278" s="400">
        <f t="shared" si="235"/>
        <v>0</v>
      </c>
      <c r="GO278" s="400">
        <f t="shared" si="236"/>
        <v>0</v>
      </c>
    </row>
    <row r="279" spans="131:197" ht="18.95" customHeight="1" x14ac:dyDescent="0.35">
      <c r="EA279" s="525">
        <v>41374</v>
      </c>
      <c r="EB279" s="603">
        <v>222</v>
      </c>
      <c r="EC279" s="617">
        <v>2589.7880601768939</v>
      </c>
      <c r="ED279" s="608">
        <v>21.6</v>
      </c>
      <c r="EE279" s="608">
        <v>6</v>
      </c>
      <c r="EF279" s="608">
        <v>781</v>
      </c>
      <c r="EG279" s="608">
        <v>455</v>
      </c>
      <c r="EH279" s="608">
        <v>1.0171247058823529</v>
      </c>
      <c r="EI279" s="609">
        <v>432.27800000000002</v>
      </c>
      <c r="EZ279" s="837"/>
      <c r="FA279" s="568">
        <v>42252.322916666672</v>
      </c>
      <c r="FB279" s="569">
        <v>36937.947141196331</v>
      </c>
      <c r="FC279" s="570">
        <v>42252.322916666672</v>
      </c>
      <c r="FD279" s="571" t="str">
        <v>[-11101] All data events are filtered in summary calculation</v>
      </c>
      <c r="FE279" s="570">
        <v>42252.322569444441</v>
      </c>
      <c r="FF279" s="571">
        <v>38206.774920674165</v>
      </c>
      <c r="FG279" s="570">
        <v>42252.322569444441</v>
      </c>
      <c r="FH279" s="571" t="str">
        <v>[-11101] All data events are filtered in summary calculation</v>
      </c>
      <c r="FJ279" s="396">
        <f>'pi tag'!BM187</f>
        <v>0</v>
      </c>
      <c r="FK279" s="396">
        <f>'pi tag'!AU187</f>
        <v>0</v>
      </c>
      <c r="FM279" s="570"/>
      <c r="FN279" s="572"/>
      <c r="FO279" s="586">
        <f t="shared" si="232"/>
        <v>0</v>
      </c>
      <c r="FQ279" s="586">
        <f t="shared" si="233"/>
        <v>0</v>
      </c>
      <c r="GE279" s="400">
        <f t="shared" si="237"/>
        <v>0</v>
      </c>
      <c r="GF279" s="529"/>
      <c r="GG279" s="517"/>
      <c r="GH279" s="529">
        <v>42252.322569444441</v>
      </c>
      <c r="GI279" s="668" t="str">
        <v>[-11101] All data events are filtered in summary calculation</v>
      </c>
      <c r="GJ279" s="669">
        <v>42252.322569444441</v>
      </c>
      <c r="GK279" s="668" t="str">
        <v>[-11101] All data events are filtered in summary calculation</v>
      </c>
      <c r="GL279" s="669">
        <v>42252.322569444441</v>
      </c>
      <c r="GM279" s="668">
        <v>410.6580844260597</v>
      </c>
      <c r="GN279" s="400">
        <f t="shared" si="235"/>
        <v>0</v>
      </c>
      <c r="GO279" s="400">
        <f t="shared" si="236"/>
        <v>0</v>
      </c>
    </row>
    <row r="280" spans="131:197" ht="18.95" customHeight="1" x14ac:dyDescent="0.35">
      <c r="EA280" s="525">
        <v>41375</v>
      </c>
      <c r="EB280" s="603">
        <v>223</v>
      </c>
      <c r="EC280" s="617">
        <v>1807.0185640872335</v>
      </c>
      <c r="ED280" s="608">
        <v>17.100000000000001</v>
      </c>
      <c r="EE280" s="608">
        <v>4</v>
      </c>
      <c r="EF280" s="608">
        <v>581</v>
      </c>
      <c r="EG280" s="608">
        <v>386</v>
      </c>
      <c r="EH280" s="608">
        <v>1.6919529411764707</v>
      </c>
      <c r="EI280" s="609">
        <v>719.08</v>
      </c>
      <c r="EZ280" s="837"/>
      <c r="FA280" s="568">
        <v>42252.323263888888</v>
      </c>
      <c r="FB280" s="569">
        <v>37691.080189110835</v>
      </c>
      <c r="FC280" s="570">
        <v>42252.323263888888</v>
      </c>
      <c r="FD280" s="571" t="str">
        <v>[-11101] All data events are filtered in summary calculation</v>
      </c>
      <c r="FE280" s="570">
        <v>42252.322916666672</v>
      </c>
      <c r="FF280" s="571">
        <v>38197.863064052661</v>
      </c>
      <c r="FG280" s="570">
        <v>42252.322916666672</v>
      </c>
      <c r="FH280" s="571" t="str">
        <v>[-11101] All data events are filtered in summary calculation</v>
      </c>
      <c r="FJ280" s="396">
        <f>'pi tag'!BM188</f>
        <v>0</v>
      </c>
      <c r="FK280" s="396">
        <f>'pi tag'!AU188</f>
        <v>0</v>
      </c>
      <c r="FM280" s="570"/>
      <c r="FN280" s="572"/>
      <c r="FO280" s="586">
        <f t="shared" si="232"/>
        <v>0</v>
      </c>
      <c r="FQ280" s="586">
        <f t="shared" si="233"/>
        <v>0</v>
      </c>
      <c r="GE280" s="400">
        <f t="shared" si="237"/>
        <v>0</v>
      </c>
      <c r="GF280" s="529"/>
      <c r="GG280" s="517"/>
      <c r="GH280" s="529">
        <v>42252.322916666672</v>
      </c>
      <c r="GI280" s="668" t="str">
        <v>[-11101] All data events are filtered in summary calculation</v>
      </c>
      <c r="GJ280" s="669">
        <v>42252.322916666672</v>
      </c>
      <c r="GK280" s="668" t="str">
        <v>[-11101] All data events are filtered in summary calculation</v>
      </c>
      <c r="GL280" s="669">
        <v>42252.322916666672</v>
      </c>
      <c r="GM280" s="668">
        <v>411.05159341888503</v>
      </c>
      <c r="GN280" s="400">
        <f t="shared" si="235"/>
        <v>0</v>
      </c>
      <c r="GO280" s="400">
        <f t="shared" si="236"/>
        <v>0</v>
      </c>
    </row>
    <row r="281" spans="131:197" ht="18.95" customHeight="1" x14ac:dyDescent="0.35">
      <c r="EA281" s="525">
        <v>41376</v>
      </c>
      <c r="EB281" s="603">
        <v>224</v>
      </c>
      <c r="EC281" s="617">
        <v>2239.6205822700763</v>
      </c>
      <c r="ED281" s="608">
        <v>20.22</v>
      </c>
      <c r="EE281" s="608">
        <v>5</v>
      </c>
      <c r="EF281" s="608">
        <v>803</v>
      </c>
      <c r="EG281" s="608">
        <v>559</v>
      </c>
      <c r="EH281" s="608">
        <v>2.0106635294117647</v>
      </c>
      <c r="EI281" s="609">
        <v>854.53200000000004</v>
      </c>
      <c r="EZ281" s="837"/>
      <c r="FA281" s="568">
        <v>42252.323611111111</v>
      </c>
      <c r="FB281" s="569">
        <v>37450.382514220473</v>
      </c>
      <c r="FC281" s="570">
        <v>42252.323611111111</v>
      </c>
      <c r="FD281" s="571" t="str">
        <v>[-11101] All data events are filtered in summary calculation</v>
      </c>
      <c r="FE281" s="570">
        <v>42252.323263888888</v>
      </c>
      <c r="FF281" s="571">
        <v>38198.671902134018</v>
      </c>
      <c r="FG281" s="570">
        <v>42252.323263888888</v>
      </c>
      <c r="FH281" s="571" t="str">
        <v>[-11101] All data events are filtered in summary calculation</v>
      </c>
      <c r="FJ281" s="396">
        <f>'pi tag'!BM189</f>
        <v>0</v>
      </c>
      <c r="FK281" s="396">
        <f>'pi tag'!AU189</f>
        <v>0</v>
      </c>
      <c r="FM281" s="570"/>
      <c r="FN281" s="572"/>
      <c r="FO281" s="586">
        <f t="shared" si="232"/>
        <v>0</v>
      </c>
      <c r="FQ281" s="586">
        <f t="shared" si="233"/>
        <v>0</v>
      </c>
      <c r="GE281" s="400">
        <f t="shared" si="237"/>
        <v>0</v>
      </c>
      <c r="GF281" s="529"/>
      <c r="GG281" s="517"/>
      <c r="GH281" s="529">
        <v>42252.323263888888</v>
      </c>
      <c r="GI281" s="668" t="str">
        <v>[-11101] All data events are filtered in summary calculation</v>
      </c>
      <c r="GJ281" s="669">
        <v>42252.323263888888</v>
      </c>
      <c r="GK281" s="668" t="str">
        <v>[-11101] All data events are filtered in summary calculation</v>
      </c>
      <c r="GL281" s="669">
        <v>42252.323263888888</v>
      </c>
      <c r="GM281" s="668">
        <v>408.25885023809968</v>
      </c>
      <c r="GN281" s="400">
        <f t="shared" si="235"/>
        <v>0</v>
      </c>
      <c r="GO281" s="400">
        <f t="shared" si="236"/>
        <v>0</v>
      </c>
    </row>
    <row r="282" spans="131:197" ht="18.95" customHeight="1" x14ac:dyDescent="0.35">
      <c r="EA282" s="525">
        <v>41377</v>
      </c>
      <c r="EB282" s="603">
        <v>225</v>
      </c>
      <c r="EC282" s="617">
        <v>2672.4704367989921</v>
      </c>
      <c r="ED282" s="608">
        <v>22.85</v>
      </c>
      <c r="EE282" s="608">
        <v>6</v>
      </c>
      <c r="EF282" s="608">
        <v>941</v>
      </c>
      <c r="EG282" s="608">
        <v>506.5</v>
      </c>
      <c r="EH282" s="608">
        <v>1.8011717647058825</v>
      </c>
      <c r="EI282" s="609">
        <v>765.49800000000005</v>
      </c>
      <c r="EZ282" s="837"/>
      <c r="FA282" s="568">
        <v>42252.323958333334</v>
      </c>
      <c r="FB282" s="569">
        <v>37589.357435188693</v>
      </c>
      <c r="FC282" s="570">
        <v>42252.323958333334</v>
      </c>
      <c r="FD282" s="571" t="str">
        <v>[-11101] All data events are filtered in summary calculation</v>
      </c>
      <c r="FE282" s="570">
        <v>42252.323611111111</v>
      </c>
      <c r="FF282" s="571">
        <v>38174.5986670653</v>
      </c>
      <c r="FG282" s="570">
        <v>42252.323611111111</v>
      </c>
      <c r="FH282" s="571" t="str">
        <v>[-11101] All data events are filtered in summary calculation</v>
      </c>
      <c r="FJ282" s="396">
        <f>'pi tag'!BM190</f>
        <v>0</v>
      </c>
      <c r="FK282" s="396">
        <f>'pi tag'!AU190</f>
        <v>0</v>
      </c>
      <c r="FM282" s="570"/>
      <c r="FN282" s="572"/>
      <c r="FO282" s="586">
        <f t="shared" si="232"/>
        <v>0</v>
      </c>
      <c r="FQ282" s="586">
        <f t="shared" si="233"/>
        <v>0</v>
      </c>
      <c r="GE282" s="400">
        <f t="shared" si="237"/>
        <v>0</v>
      </c>
      <c r="GF282" s="529"/>
      <c r="GG282" s="517"/>
      <c r="GH282" s="529">
        <v>42252.323611111111</v>
      </c>
      <c r="GI282" s="668" t="str">
        <v>[-11101] All data events are filtered in summary calculation</v>
      </c>
      <c r="GJ282" s="669">
        <v>42252.323611111111</v>
      </c>
      <c r="GK282" s="668" t="str">
        <v>[-11101] All data events are filtered in summary calculation</v>
      </c>
      <c r="GL282" s="669">
        <v>42252.323611111111</v>
      </c>
      <c r="GM282" s="668">
        <v>415.97222900390625</v>
      </c>
      <c r="GN282" s="400">
        <f t="shared" si="235"/>
        <v>0</v>
      </c>
      <c r="GO282" s="400">
        <f t="shared" si="236"/>
        <v>0</v>
      </c>
    </row>
    <row r="283" spans="131:197" ht="18.95" customHeight="1" x14ac:dyDescent="0.35">
      <c r="EA283" s="525">
        <v>41378</v>
      </c>
      <c r="EB283" s="603">
        <v>226</v>
      </c>
      <c r="EC283" s="617">
        <v>2607.4328806360468</v>
      </c>
      <c r="ED283" s="608">
        <v>22.66</v>
      </c>
      <c r="EE283" s="608">
        <v>6</v>
      </c>
      <c r="EF283" s="608">
        <v>903</v>
      </c>
      <c r="EG283" s="608">
        <v>520</v>
      </c>
      <c r="EH283" s="608">
        <v>1.9553247058823531</v>
      </c>
      <c r="EI283" s="609">
        <v>831.01300000000003</v>
      </c>
      <c r="EZ283" s="837"/>
      <c r="FA283" s="568">
        <v>42252.32430555555</v>
      </c>
      <c r="FB283" s="569">
        <v>13607.558042100847</v>
      </c>
      <c r="FC283" s="570">
        <v>42252.32430555555</v>
      </c>
      <c r="FD283" s="571" t="str">
        <v>[-11101] All data events are filtered in summary calculation</v>
      </c>
      <c r="FE283" s="570">
        <v>42252.323958333334</v>
      </c>
      <c r="FF283" s="571">
        <v>38205.907980632779</v>
      </c>
      <c r="FG283" s="570">
        <v>42252.323958333334</v>
      </c>
      <c r="FH283" s="571" t="str">
        <v>[-11101] All data events are filtered in summary calculation</v>
      </c>
      <c r="FJ283" s="396">
        <f>'pi tag'!BM191</f>
        <v>0</v>
      </c>
      <c r="FK283" s="396">
        <f>'pi tag'!AU191</f>
        <v>0</v>
      </c>
      <c r="FM283" s="570"/>
      <c r="FN283" s="572"/>
      <c r="FO283" s="586">
        <f t="shared" si="232"/>
        <v>0</v>
      </c>
      <c r="FQ283" s="586">
        <f t="shared" si="233"/>
        <v>0</v>
      </c>
      <c r="GE283" s="400">
        <f t="shared" si="237"/>
        <v>0</v>
      </c>
      <c r="GF283" s="529"/>
      <c r="GG283" s="517"/>
      <c r="GH283" s="529">
        <v>42252.323958333334</v>
      </c>
      <c r="GI283" s="668" t="str">
        <v>[-11101] All data events are filtered in summary calculation</v>
      </c>
      <c r="GJ283" s="669">
        <v>42252.323958333334</v>
      </c>
      <c r="GK283" s="668" t="str">
        <v>[-11101] All data events are filtered in summary calculation</v>
      </c>
      <c r="GL283" s="669">
        <v>42252.323958333334</v>
      </c>
      <c r="GM283" s="668">
        <v>415.97222900390625</v>
      </c>
      <c r="GN283" s="400">
        <f t="shared" si="235"/>
        <v>0</v>
      </c>
      <c r="GO283" s="400">
        <f t="shared" si="236"/>
        <v>0</v>
      </c>
    </row>
    <row r="284" spans="131:197" ht="18.95" customHeight="1" x14ac:dyDescent="0.35">
      <c r="EA284" s="525">
        <v>41379</v>
      </c>
      <c r="EB284" s="603">
        <v>227</v>
      </c>
      <c r="EC284" s="617">
        <v>2141.8452985611834</v>
      </c>
      <c r="ED284" s="608">
        <v>17.91</v>
      </c>
      <c r="EE284" s="608">
        <v>4</v>
      </c>
      <c r="EF284" s="608">
        <v>597</v>
      </c>
      <c r="EG284" s="608">
        <v>459</v>
      </c>
      <c r="EH284" s="608">
        <v>0.97972470588235294</v>
      </c>
      <c r="EI284" s="609">
        <v>416.38299999999998</v>
      </c>
      <c r="EZ284" s="837"/>
      <c r="FA284" s="568">
        <v>42252.324652777781</v>
      </c>
      <c r="FB284" s="569">
        <v>2266.2045057537298</v>
      </c>
      <c r="FC284" s="570">
        <v>42252.324652777781</v>
      </c>
      <c r="FD284" s="571" t="str">
        <v>[-11101] All data events are filtered in summary calculation</v>
      </c>
      <c r="FE284" s="570">
        <v>42252.32430555555</v>
      </c>
      <c r="FF284" s="571">
        <v>38234.169532110296</v>
      </c>
      <c r="FG284" s="570">
        <v>42252.32430555555</v>
      </c>
      <c r="FH284" s="571" t="str">
        <v>[-11101] All data events are filtered in summary calculation</v>
      </c>
      <c r="FJ284" s="396">
        <f>'pi tag'!BM192</f>
        <v>0</v>
      </c>
      <c r="FK284" s="396">
        <f>'pi tag'!AU192</f>
        <v>0</v>
      </c>
      <c r="FM284" s="570"/>
      <c r="FN284" s="572"/>
      <c r="FO284" s="586">
        <f t="shared" si="232"/>
        <v>0</v>
      </c>
      <c r="FQ284" s="586">
        <f t="shared" si="233"/>
        <v>0</v>
      </c>
      <c r="GE284" s="400">
        <f t="shared" si="237"/>
        <v>0</v>
      </c>
      <c r="GF284" s="529"/>
      <c r="GG284" s="517"/>
      <c r="GH284" s="529">
        <v>42252.32430555555</v>
      </c>
      <c r="GI284" s="668" t="str">
        <v>[-11101] All data events are filtered in summary calculation</v>
      </c>
      <c r="GJ284" s="669">
        <v>42252.32430555555</v>
      </c>
      <c r="GK284" s="668" t="str">
        <v>[-11101] All data events are filtered in summary calculation</v>
      </c>
      <c r="GL284" s="669">
        <v>42252.32430555555</v>
      </c>
      <c r="GM284" s="668">
        <v>423.66184890860069</v>
      </c>
      <c r="GN284" s="400">
        <f t="shared" si="235"/>
        <v>0</v>
      </c>
      <c r="GO284" s="400">
        <f t="shared" si="236"/>
        <v>0</v>
      </c>
    </row>
    <row r="285" spans="131:197" ht="18.95" customHeight="1" x14ac:dyDescent="0.35">
      <c r="EA285" s="525">
        <v>41380</v>
      </c>
      <c r="EB285" s="603">
        <v>228</v>
      </c>
      <c r="EC285" s="617">
        <v>2492.0419159866747</v>
      </c>
      <c r="ED285" s="608">
        <v>23.59</v>
      </c>
      <c r="EE285" s="608">
        <v>6</v>
      </c>
      <c r="EF285" s="608">
        <v>919</v>
      </c>
      <c r="EG285" s="608">
        <v>525</v>
      </c>
      <c r="EH285" s="608">
        <v>1.9438141176470587</v>
      </c>
      <c r="EI285" s="609">
        <v>826.12099999999998</v>
      </c>
      <c r="EZ285" s="837"/>
      <c r="FA285" s="568">
        <v>42252.324999999997</v>
      </c>
      <c r="FB285" s="569">
        <v>758.230129546949</v>
      </c>
      <c r="FC285" s="570">
        <v>42252.324999999997</v>
      </c>
      <c r="FD285" s="571" t="str">
        <v>[-11101] All data events are filtered in summary calculation</v>
      </c>
      <c r="FE285" s="570">
        <v>42252.324652777781</v>
      </c>
      <c r="FF285" s="571">
        <v>38185.303195504348</v>
      </c>
      <c r="FG285" s="570">
        <v>42252.324652777781</v>
      </c>
      <c r="FH285" s="571" t="str">
        <v>[-11101] All data events are filtered in summary calculation</v>
      </c>
      <c r="FJ285" s="396">
        <f>'pi tag'!BM193</f>
        <v>0</v>
      </c>
      <c r="FK285" s="396">
        <f>'pi tag'!AU193</f>
        <v>0</v>
      </c>
      <c r="FM285" s="570"/>
      <c r="FN285" s="572"/>
      <c r="FO285" s="586">
        <f t="shared" si="232"/>
        <v>0</v>
      </c>
      <c r="FQ285" s="586">
        <f t="shared" si="233"/>
        <v>0</v>
      </c>
      <c r="GE285" s="400">
        <f t="shared" si="237"/>
        <v>0</v>
      </c>
      <c r="GF285" s="529"/>
      <c r="GG285" s="517"/>
      <c r="GH285" s="529">
        <v>42252.324652777781</v>
      </c>
      <c r="GI285" s="668" t="str">
        <v>[-11101] All data events are filtered in summary calculation</v>
      </c>
      <c r="GJ285" s="669">
        <v>42252.324652777781</v>
      </c>
      <c r="GK285" s="668" t="str">
        <v>[-11101] All data events are filtered in summary calculation</v>
      </c>
      <c r="GL285" s="669">
        <v>42252.324652777781</v>
      </c>
      <c r="GM285" s="668">
        <v>432.46530151367187</v>
      </c>
      <c r="GN285" s="400">
        <f t="shared" si="235"/>
        <v>0</v>
      </c>
      <c r="GO285" s="400">
        <f t="shared" si="236"/>
        <v>0</v>
      </c>
    </row>
    <row r="286" spans="131:197" ht="18.95" customHeight="1" x14ac:dyDescent="0.35">
      <c r="EA286" s="525">
        <v>41381</v>
      </c>
      <c r="EB286" s="603">
        <v>229</v>
      </c>
      <c r="EC286" s="617">
        <v>1995.6483592137588</v>
      </c>
      <c r="ED286" s="608">
        <v>15.5</v>
      </c>
      <c r="EE286" s="608">
        <v>4</v>
      </c>
      <c r="EF286" s="608">
        <v>519</v>
      </c>
      <c r="EG286" s="608">
        <v>258</v>
      </c>
      <c r="EH286" s="608">
        <v>1.9163858823529414</v>
      </c>
      <c r="EI286" s="609">
        <v>814.46400000000006</v>
      </c>
      <c r="EZ286" s="837"/>
      <c r="FA286" s="568">
        <v>42252.32534722222</v>
      </c>
      <c r="FB286" s="569">
        <v>746.56141862394941</v>
      </c>
      <c r="FC286" s="570">
        <v>42252.32534722222</v>
      </c>
      <c r="FD286" s="571" t="str">
        <v>[-11101] All data events are filtered in summary calculation</v>
      </c>
      <c r="FE286" s="570">
        <v>42252.324999999997</v>
      </c>
      <c r="FF286" s="571">
        <v>38161.520272888738</v>
      </c>
      <c r="FG286" s="570">
        <v>42252.324999999997</v>
      </c>
      <c r="FH286" s="571" t="str">
        <v>[-11101] All data events are filtered in summary calculation</v>
      </c>
      <c r="FJ286" s="396">
        <f>'pi tag'!BM194</f>
        <v>0</v>
      </c>
      <c r="FK286" s="396">
        <f>'pi tag'!AU194</f>
        <v>0</v>
      </c>
      <c r="FM286" s="570"/>
      <c r="FN286" s="572"/>
      <c r="FO286" s="586">
        <f t="shared" si="232"/>
        <v>0</v>
      </c>
      <c r="FQ286" s="586">
        <f t="shared" si="233"/>
        <v>0</v>
      </c>
      <c r="GE286" s="400">
        <f t="shared" si="237"/>
        <v>0</v>
      </c>
      <c r="GF286" s="529"/>
      <c r="GG286" s="517"/>
      <c r="GH286" s="529">
        <v>42252.324999999997</v>
      </c>
      <c r="GI286" s="668" t="str">
        <v>[-11101] All data events are filtered in summary calculation</v>
      </c>
      <c r="GJ286" s="669">
        <v>42252.324999999997</v>
      </c>
      <c r="GK286" s="668" t="str">
        <v>[-11101] All data events are filtered in summary calculation</v>
      </c>
      <c r="GL286" s="669">
        <v>42252.324999999997</v>
      </c>
      <c r="GM286" s="668">
        <v>432.46530151367187</v>
      </c>
      <c r="GN286" s="400">
        <f t="shared" si="235"/>
        <v>0</v>
      </c>
      <c r="GO286" s="400">
        <f t="shared" si="236"/>
        <v>0</v>
      </c>
    </row>
    <row r="287" spans="131:197" ht="18.95" customHeight="1" x14ac:dyDescent="0.35">
      <c r="EA287" s="525">
        <v>41382</v>
      </c>
      <c r="EB287" s="603">
        <v>230</v>
      </c>
      <c r="EC287" s="617">
        <v>2684.1189719449226</v>
      </c>
      <c r="ED287" s="608">
        <v>23.29</v>
      </c>
      <c r="EE287" s="608">
        <v>5</v>
      </c>
      <c r="EF287" s="608">
        <v>802</v>
      </c>
      <c r="EG287" s="608">
        <v>412</v>
      </c>
      <c r="EH287" s="608">
        <v>0.91592470588235286</v>
      </c>
      <c r="EI287" s="609">
        <v>389.26799999999997</v>
      </c>
      <c r="EZ287" s="837"/>
      <c r="FA287" s="568">
        <v>42252.325694444444</v>
      </c>
      <c r="FB287" s="569">
        <v>690.66156676498929</v>
      </c>
      <c r="FC287" s="570">
        <v>42252.325694444444</v>
      </c>
      <c r="FD287" s="571" t="str">
        <v>[-11101] All data events are filtered in summary calculation</v>
      </c>
      <c r="FE287" s="570">
        <v>42252.32534722222</v>
      </c>
      <c r="FF287" s="571">
        <v>38181.572448933126</v>
      </c>
      <c r="FG287" s="570">
        <v>42252.32534722222</v>
      </c>
      <c r="FH287" s="571" t="str">
        <v>[-11101] All data events are filtered in summary calculation</v>
      </c>
      <c r="FJ287" s="396">
        <f>'pi tag'!BM195</f>
        <v>0</v>
      </c>
      <c r="FK287" s="396">
        <f>'pi tag'!AU195</f>
        <v>0</v>
      </c>
      <c r="FM287" s="570"/>
      <c r="FN287" s="572"/>
      <c r="FO287" s="586">
        <f t="shared" si="232"/>
        <v>0</v>
      </c>
      <c r="FQ287" s="586">
        <f t="shared" si="233"/>
        <v>0</v>
      </c>
      <c r="GE287" s="400">
        <f t="shared" si="237"/>
        <v>0</v>
      </c>
      <c r="GF287" s="529"/>
      <c r="GG287" s="517"/>
      <c r="GH287" s="529">
        <v>42252.32534722222</v>
      </c>
      <c r="GI287" s="668" t="str">
        <v>[-11101] All data events are filtered in summary calculation</v>
      </c>
      <c r="GJ287" s="669">
        <v>42252.32534722222</v>
      </c>
      <c r="GK287" s="668" t="str">
        <v>[-11101] All data events are filtered in summary calculation</v>
      </c>
      <c r="GL287" s="669">
        <v>42252.32534722222</v>
      </c>
      <c r="GM287" s="668">
        <v>432.46530151367187</v>
      </c>
      <c r="GN287" s="400">
        <f t="shared" si="235"/>
        <v>0</v>
      </c>
      <c r="GO287" s="400">
        <f t="shared" si="236"/>
        <v>0</v>
      </c>
    </row>
    <row r="288" spans="131:197" ht="18.95" customHeight="1" x14ac:dyDescent="0.35">
      <c r="EA288" s="525">
        <v>41383</v>
      </c>
      <c r="EB288" s="603">
        <v>231</v>
      </c>
      <c r="EC288" s="617">
        <v>2311.653123352773</v>
      </c>
      <c r="ED288" s="608">
        <v>21.46</v>
      </c>
      <c r="EE288" s="608">
        <v>6</v>
      </c>
      <c r="EF288" s="608">
        <v>809</v>
      </c>
      <c r="EG288" s="608">
        <v>432.5</v>
      </c>
      <c r="EH288" s="608">
        <v>2.0328117647058823</v>
      </c>
      <c r="EI288" s="609">
        <v>863.94500000000005</v>
      </c>
      <c r="EZ288" s="837"/>
      <c r="FA288" s="568">
        <v>42252.326041666667</v>
      </c>
      <c r="FB288" s="569">
        <v>644.74538810790659</v>
      </c>
      <c r="FC288" s="570">
        <v>42252.326041666667</v>
      </c>
      <c r="FD288" s="571" t="str">
        <v>[-11101] All data events are filtered in summary calculation</v>
      </c>
      <c r="FE288" s="570">
        <v>42252.325694444444</v>
      </c>
      <c r="FF288" s="571">
        <v>38219.243489634988</v>
      </c>
      <c r="FG288" s="570">
        <v>42252.325694444444</v>
      </c>
      <c r="FH288" s="571" t="str">
        <v>[-11101] All data events are filtered in summary calculation</v>
      </c>
      <c r="FJ288" s="396">
        <f>'pi tag'!BM196</f>
        <v>0</v>
      </c>
      <c r="FK288" s="396">
        <f>'pi tag'!AU196</f>
        <v>0</v>
      </c>
      <c r="FM288" s="570"/>
      <c r="FN288" s="572"/>
      <c r="FO288" s="586">
        <f t="shared" si="232"/>
        <v>0</v>
      </c>
      <c r="FQ288" s="586">
        <f t="shared" si="233"/>
        <v>0</v>
      </c>
      <c r="GE288" s="400">
        <f t="shared" si="237"/>
        <v>0</v>
      </c>
      <c r="GF288" s="529"/>
      <c r="GG288" s="517"/>
      <c r="GH288" s="529">
        <v>42252.325694444444</v>
      </c>
      <c r="GI288" s="668" t="str">
        <v>[-11101] All data events are filtered in summary calculation</v>
      </c>
      <c r="GJ288" s="669">
        <v>42252.325694444444</v>
      </c>
      <c r="GK288" s="668" t="str">
        <v>[-11101] All data events are filtered in summary calculation</v>
      </c>
      <c r="GL288" s="669">
        <v>42252.325694444444</v>
      </c>
      <c r="GM288" s="668">
        <v>432.46530151367187</v>
      </c>
      <c r="GN288" s="400">
        <f t="shared" si="235"/>
        <v>0</v>
      </c>
      <c r="GO288" s="400">
        <f t="shared" si="236"/>
        <v>0</v>
      </c>
    </row>
    <row r="289" spans="131:197" ht="18.95" customHeight="1" x14ac:dyDescent="0.35">
      <c r="EA289" s="525">
        <v>41384</v>
      </c>
      <c r="EB289" s="603">
        <v>232</v>
      </c>
      <c r="EC289" s="617">
        <v>2507.8373551090608</v>
      </c>
      <c r="ED289" s="608">
        <v>23.43</v>
      </c>
      <c r="EE289" s="608">
        <v>5</v>
      </c>
      <c r="EF289" s="608">
        <v>712</v>
      </c>
      <c r="EG289" s="608">
        <v>403</v>
      </c>
      <c r="EH289" s="608">
        <v>1.7248988235294118</v>
      </c>
      <c r="EI289" s="609">
        <v>733.08199999999999</v>
      </c>
      <c r="EZ289" s="837"/>
      <c r="FA289" s="568">
        <v>42252.326388888891</v>
      </c>
      <c r="FB289" s="569">
        <v>645.57892438218903</v>
      </c>
      <c r="FC289" s="570">
        <v>42252.326388888891</v>
      </c>
      <c r="FD289" s="571" t="str">
        <v>[-11101] All data events are filtered in summary calculation</v>
      </c>
      <c r="FE289" s="570">
        <v>42252.326041666667</v>
      </c>
      <c r="FF289" s="571">
        <v>38295.190593951942</v>
      </c>
      <c r="FG289" s="570">
        <v>42252.326041666667</v>
      </c>
      <c r="FH289" s="571" t="str">
        <v>[-11101] All data events are filtered in summary calculation</v>
      </c>
      <c r="FJ289" s="396">
        <f>'pi tag'!BM197</f>
        <v>0</v>
      </c>
      <c r="FK289" s="396">
        <f>'pi tag'!AU197</f>
        <v>0</v>
      </c>
      <c r="FM289" s="570"/>
      <c r="FN289" s="572"/>
      <c r="FO289" s="586">
        <f t="shared" si="232"/>
        <v>0</v>
      </c>
      <c r="FQ289" s="586">
        <f t="shared" si="233"/>
        <v>0</v>
      </c>
      <c r="GE289" s="400">
        <f t="shared" si="237"/>
        <v>0</v>
      </c>
      <c r="GF289" s="529"/>
      <c r="GG289" s="517"/>
      <c r="GH289" s="529">
        <v>42252.326041666667</v>
      </c>
      <c r="GI289" s="668" t="str">
        <v>[-11101] All data events are filtered in summary calculation</v>
      </c>
      <c r="GJ289" s="669">
        <v>42252.326041666667</v>
      </c>
      <c r="GK289" s="668" t="str">
        <v>[-11101] All data events are filtered in summary calculation</v>
      </c>
      <c r="GL289" s="669">
        <v>42252.326041666667</v>
      </c>
      <c r="GM289" s="668">
        <v>421.82460658072182</v>
      </c>
      <c r="GN289" s="400">
        <f t="shared" si="235"/>
        <v>0</v>
      </c>
      <c r="GO289" s="400">
        <f t="shared" si="236"/>
        <v>0</v>
      </c>
    </row>
    <row r="290" spans="131:197" ht="18.95" customHeight="1" x14ac:dyDescent="0.35">
      <c r="EA290" s="525">
        <v>41385</v>
      </c>
      <c r="EB290" s="603">
        <v>233</v>
      </c>
      <c r="EC290" s="617">
        <v>2562.0040033441164</v>
      </c>
      <c r="ED290" s="608">
        <v>23.94</v>
      </c>
      <c r="EE290" s="608">
        <v>6</v>
      </c>
      <c r="EF290" s="608">
        <v>800</v>
      </c>
      <c r="EG290" s="608">
        <v>443</v>
      </c>
      <c r="EH290" s="608">
        <v>1.8638517647058823</v>
      </c>
      <c r="EI290" s="609">
        <v>792.13699999999994</v>
      </c>
      <c r="EZ290" s="837"/>
      <c r="FA290" s="568">
        <v>42252.326736111107</v>
      </c>
      <c r="FB290" s="569">
        <v>646.48492336205675</v>
      </c>
      <c r="FC290" s="570">
        <v>42252.326736111107</v>
      </c>
      <c r="FD290" s="571" t="str">
        <v>[-11101] All data events are filtered in summary calculation</v>
      </c>
      <c r="FE290" s="570">
        <v>42252.326388888891</v>
      </c>
      <c r="FF290" s="571">
        <v>38305.294058018924</v>
      </c>
      <c r="FG290" s="570">
        <v>42252.326388888891</v>
      </c>
      <c r="FH290" s="571" t="str">
        <v>[-11101] All data events are filtered in summary calculation</v>
      </c>
      <c r="FJ290" s="396">
        <f>'pi tag'!BM198</f>
        <v>0</v>
      </c>
      <c r="FK290" s="396">
        <f>'pi tag'!AU198</f>
        <v>0</v>
      </c>
      <c r="FM290" s="570"/>
      <c r="FN290" s="572"/>
      <c r="FO290" s="586">
        <f t="shared" ref="FO290:FO353" si="238">IF(ISTEXT($FN290),"-",$FN290)</f>
        <v>0</v>
      </c>
      <c r="FQ290" s="586">
        <f t="shared" ref="FQ290:FQ353" si="239">$FO290</f>
        <v>0</v>
      </c>
      <c r="GE290" s="400">
        <f t="shared" si="237"/>
        <v>0</v>
      </c>
      <c r="GF290" s="529"/>
      <c r="GG290" s="517"/>
      <c r="GH290" s="529">
        <v>42252.326388888891</v>
      </c>
      <c r="GI290" s="668" t="str">
        <v>[-11101] All data events are filtered in summary calculation</v>
      </c>
      <c r="GJ290" s="669">
        <v>42252.326388888891</v>
      </c>
      <c r="GK290" s="668" t="str">
        <v>[-11101] All data events are filtered in summary calculation</v>
      </c>
      <c r="GL290" s="669">
        <v>42252.326388888891</v>
      </c>
      <c r="GM290" s="668">
        <v>416.49307250976562</v>
      </c>
      <c r="GN290" s="400">
        <f t="shared" si="235"/>
        <v>0</v>
      </c>
      <c r="GO290" s="400">
        <f t="shared" si="236"/>
        <v>0</v>
      </c>
    </row>
    <row r="291" spans="131:197" ht="18.95" customHeight="1" x14ac:dyDescent="0.35">
      <c r="EA291" s="525">
        <v>41386</v>
      </c>
      <c r="EB291" s="603">
        <v>234</v>
      </c>
      <c r="EC291" s="617">
        <v>2024.6262121906432</v>
      </c>
      <c r="ED291" s="608">
        <v>19.32</v>
      </c>
      <c r="EE291" s="608">
        <v>5</v>
      </c>
      <c r="EF291" s="608">
        <v>684</v>
      </c>
      <c r="EG291" s="608">
        <v>390</v>
      </c>
      <c r="EH291" s="608">
        <v>0.8994517647058824</v>
      </c>
      <c r="EI291" s="609">
        <v>382.267</v>
      </c>
      <c r="EZ291" s="837"/>
      <c r="FA291" s="568">
        <v>42252.327083333337</v>
      </c>
      <c r="FB291" s="569">
        <v>647.48621817806941</v>
      </c>
      <c r="FC291" s="570">
        <v>42252.327083333337</v>
      </c>
      <c r="FD291" s="571" t="str">
        <v>[-11101] All data events are filtered in summary calculation</v>
      </c>
      <c r="FE291" s="570">
        <v>42252.326736111107</v>
      </c>
      <c r="FF291" s="571">
        <v>38329.056751545271</v>
      </c>
      <c r="FG291" s="570">
        <v>42252.326736111107</v>
      </c>
      <c r="FH291" s="571" t="str">
        <v>[-11101] All data events are filtered in summary calculation</v>
      </c>
      <c r="FJ291" s="396">
        <f>'pi tag'!BM199</f>
        <v>0</v>
      </c>
      <c r="FK291" s="396">
        <f>'pi tag'!AU199</f>
        <v>0</v>
      </c>
      <c r="FM291" s="570"/>
      <c r="FN291" s="572"/>
      <c r="FO291" s="586">
        <f t="shared" si="238"/>
        <v>0</v>
      </c>
      <c r="FQ291" s="586">
        <f t="shared" si="239"/>
        <v>0</v>
      </c>
      <c r="GE291" s="400">
        <f t="shared" si="237"/>
        <v>0</v>
      </c>
      <c r="GF291" s="529"/>
      <c r="GG291" s="517"/>
      <c r="GH291" s="529">
        <v>42252.326736111107</v>
      </c>
      <c r="GI291" s="668" t="str">
        <v>[-11101] All data events are filtered in summary calculation</v>
      </c>
      <c r="GJ291" s="669">
        <v>42252.326736111107</v>
      </c>
      <c r="GK291" s="668" t="str">
        <v>[-11101] All data events are filtered in summary calculation</v>
      </c>
      <c r="GL291" s="669">
        <v>42252.326736111107</v>
      </c>
      <c r="GM291" s="668">
        <v>410.73079218749575</v>
      </c>
      <c r="GN291" s="400">
        <f t="shared" si="235"/>
        <v>0</v>
      </c>
      <c r="GO291" s="400">
        <f t="shared" si="236"/>
        <v>0</v>
      </c>
    </row>
    <row r="292" spans="131:197" ht="18.95" customHeight="1" x14ac:dyDescent="0.35">
      <c r="EA292" s="525">
        <v>41387</v>
      </c>
      <c r="EB292" s="603">
        <v>235</v>
      </c>
      <c r="EC292" s="617">
        <v>2740.6254685841582</v>
      </c>
      <c r="ED292" s="608">
        <v>22.47</v>
      </c>
      <c r="EE292" s="608">
        <v>5</v>
      </c>
      <c r="EF292" s="608">
        <v>655</v>
      </c>
      <c r="EG292" s="608">
        <v>408</v>
      </c>
      <c r="EH292" s="608">
        <v>1.9485035294117647</v>
      </c>
      <c r="EI292" s="609">
        <v>828.11400000000003</v>
      </c>
      <c r="EZ292" s="837"/>
      <c r="FA292" s="568">
        <v>42252.327430555553</v>
      </c>
      <c r="FB292" s="569">
        <v>672.14264687740388</v>
      </c>
      <c r="FC292" s="570">
        <v>42252.327430555553</v>
      </c>
      <c r="FD292" s="571" t="str">
        <v>[-11101] All data events are filtered in summary calculation</v>
      </c>
      <c r="FE292" s="570">
        <v>42252.327083333337</v>
      </c>
      <c r="FF292" s="571">
        <v>38533.104882731037</v>
      </c>
      <c r="FG292" s="570">
        <v>42252.327083333337</v>
      </c>
      <c r="FH292" s="571" t="str">
        <v>[-11101] All data events are filtered in summary calculation</v>
      </c>
      <c r="FJ292" s="396">
        <f>'pi tag'!BM200</f>
        <v>0</v>
      </c>
      <c r="FK292" s="396">
        <f>'pi tag'!AU200</f>
        <v>0</v>
      </c>
      <c r="FM292" s="570"/>
      <c r="FN292" s="572"/>
      <c r="FO292" s="586">
        <f t="shared" si="238"/>
        <v>0</v>
      </c>
      <c r="FQ292" s="586">
        <f t="shared" si="239"/>
        <v>0</v>
      </c>
      <c r="GE292" s="400">
        <f t="shared" si="237"/>
        <v>0</v>
      </c>
      <c r="GF292" s="529"/>
      <c r="GG292" s="517"/>
      <c r="GH292" s="529">
        <v>42252.327083333337</v>
      </c>
      <c r="GI292" s="668" t="str">
        <v>[-11101] All data events are filtered in summary calculation</v>
      </c>
      <c r="GJ292" s="669">
        <v>42252.327083333337</v>
      </c>
      <c r="GK292" s="668" t="str">
        <v>[-11101] All data events are filtered in summary calculation</v>
      </c>
      <c r="GL292" s="669">
        <v>42252.327083333337</v>
      </c>
      <c r="GM292" s="668">
        <v>402.19811117731348</v>
      </c>
      <c r="GN292" s="400">
        <f t="shared" si="235"/>
        <v>0</v>
      </c>
      <c r="GO292" s="400">
        <f t="shared" si="236"/>
        <v>0</v>
      </c>
    </row>
    <row r="293" spans="131:197" ht="18.95" customHeight="1" x14ac:dyDescent="0.35">
      <c r="EA293" s="525">
        <v>41388</v>
      </c>
      <c r="EB293" s="603">
        <v>236</v>
      </c>
      <c r="EC293" s="617">
        <v>2039.8789722265722</v>
      </c>
      <c r="ED293" s="608">
        <v>18.03</v>
      </c>
      <c r="EE293" s="608">
        <v>5</v>
      </c>
      <c r="EF293" s="608">
        <v>740</v>
      </c>
      <c r="EG293" s="608">
        <v>410</v>
      </c>
      <c r="EH293" s="608">
        <v>1.7198329411764706</v>
      </c>
      <c r="EI293" s="609">
        <v>730.92899999999997</v>
      </c>
      <c r="EZ293" s="837"/>
      <c r="FA293" s="568">
        <v>42252.327777777777</v>
      </c>
      <c r="FB293" s="569">
        <v>695.38972813956298</v>
      </c>
      <c r="FC293" s="570">
        <v>42252.327777777777</v>
      </c>
      <c r="FD293" s="571" t="str">
        <v>[-11101] All data events are filtered in summary calculation</v>
      </c>
      <c r="FE293" s="570">
        <v>42252.327430555553</v>
      </c>
      <c r="FF293" s="571">
        <v>26650.041878705968</v>
      </c>
      <c r="FG293" s="570">
        <v>42252.327430555553</v>
      </c>
      <c r="FH293" s="571" t="str">
        <v>[-11101] All data events are filtered in summary calculation</v>
      </c>
      <c r="FJ293" s="396">
        <f>'pi tag'!BM201</f>
        <v>0</v>
      </c>
      <c r="FK293" s="396">
        <f>'pi tag'!AU201</f>
        <v>0</v>
      </c>
      <c r="FM293" s="570"/>
      <c r="FN293" s="572"/>
      <c r="FO293" s="586">
        <f t="shared" si="238"/>
        <v>0</v>
      </c>
      <c r="FQ293" s="586">
        <f t="shared" si="239"/>
        <v>0</v>
      </c>
      <c r="GE293" s="400">
        <f t="shared" si="237"/>
        <v>0</v>
      </c>
      <c r="GF293" s="529"/>
      <c r="GG293" s="517"/>
      <c r="GH293" s="529">
        <v>42252.327430555553</v>
      </c>
      <c r="GI293" s="668" t="str">
        <v>[-11101] All data events are filtered in summary calculation</v>
      </c>
      <c r="GJ293" s="669">
        <v>42252.327430555553</v>
      </c>
      <c r="GK293" s="668" t="str">
        <v>[-11101] All data events are filtered in summary calculation</v>
      </c>
      <c r="GL293" s="669">
        <v>42252.327430555553</v>
      </c>
      <c r="GM293" s="668">
        <v>414.31007682687294</v>
      </c>
      <c r="GN293" s="400">
        <f t="shared" si="235"/>
        <v>0</v>
      </c>
      <c r="GO293" s="400">
        <f t="shared" si="236"/>
        <v>0</v>
      </c>
    </row>
    <row r="294" spans="131:197" ht="18.95" customHeight="1" x14ac:dyDescent="0.35">
      <c r="EA294" s="525">
        <v>41389</v>
      </c>
      <c r="EB294" s="603">
        <v>237</v>
      </c>
      <c r="EC294" s="617">
        <v>2085.6754784947766</v>
      </c>
      <c r="ED294" s="608">
        <v>18.87</v>
      </c>
      <c r="EE294" s="608">
        <v>5</v>
      </c>
      <c r="EF294" s="608">
        <v>591</v>
      </c>
      <c r="EG294" s="608">
        <v>289</v>
      </c>
      <c r="EH294" s="608">
        <v>0.91947529411764706</v>
      </c>
      <c r="EI294" s="609">
        <v>390.77699999999999</v>
      </c>
      <c r="EZ294" s="837"/>
      <c r="FA294" s="568">
        <v>42252.328125</v>
      </c>
      <c r="FB294" s="569">
        <v>672.78002216719665</v>
      </c>
      <c r="FC294" s="570">
        <v>42252.328125</v>
      </c>
      <c r="FD294" s="571" t="str">
        <v>[-11101] All data events are filtered in summary calculation</v>
      </c>
      <c r="FE294" s="570">
        <v>42252.327777777777</v>
      </c>
      <c r="FF294" s="571">
        <v>2799.9596994248527</v>
      </c>
      <c r="FG294" s="570">
        <v>42252.327777777777</v>
      </c>
      <c r="FH294" s="571" t="str">
        <v>[-11101] All data events are filtered in summary calculation</v>
      </c>
      <c r="FJ294" s="396">
        <f>'pi tag'!BM202</f>
        <v>0</v>
      </c>
      <c r="FK294" s="396">
        <f>'pi tag'!AU202</f>
        <v>0</v>
      </c>
      <c r="FM294" s="570"/>
      <c r="FN294" s="572"/>
      <c r="FO294" s="586">
        <f t="shared" si="238"/>
        <v>0</v>
      </c>
      <c r="FQ294" s="586">
        <f t="shared" si="239"/>
        <v>0</v>
      </c>
      <c r="GE294" s="400">
        <f t="shared" si="237"/>
        <v>0</v>
      </c>
      <c r="GF294" s="529"/>
      <c r="GG294" s="517"/>
      <c r="GH294" s="529">
        <v>42252.327777777777</v>
      </c>
      <c r="GI294" s="668" t="str">
        <v>[-11101] All data events are filtered in summary calculation</v>
      </c>
      <c r="GJ294" s="669">
        <v>42252.327777777777</v>
      </c>
      <c r="GK294" s="668" t="str">
        <v>[-11101] All data events are filtered in summary calculation</v>
      </c>
      <c r="GL294" s="669">
        <v>42252.327777777777</v>
      </c>
      <c r="GM294" s="668">
        <v>416.49307250976562</v>
      </c>
      <c r="GN294" s="400">
        <f t="shared" si="235"/>
        <v>0</v>
      </c>
      <c r="GO294" s="400">
        <f t="shared" si="236"/>
        <v>0</v>
      </c>
    </row>
    <row r="295" spans="131:197" ht="18.95" customHeight="1" x14ac:dyDescent="0.35">
      <c r="EA295" s="525">
        <v>41390</v>
      </c>
      <c r="EB295" s="603">
        <v>238</v>
      </c>
      <c r="EC295" s="617">
        <v>2065.8390622556199</v>
      </c>
      <c r="ED295" s="608">
        <v>20.47</v>
      </c>
      <c r="EE295" s="608">
        <v>6</v>
      </c>
      <c r="EF295" s="608">
        <v>689</v>
      </c>
      <c r="EG295" s="608">
        <v>435</v>
      </c>
      <c r="EH295" s="608">
        <v>0.94769176470588234</v>
      </c>
      <c r="EI295" s="609">
        <v>402.76900000000001</v>
      </c>
      <c r="EZ295" s="837"/>
      <c r="FA295" s="568">
        <v>42252.328472222223</v>
      </c>
      <c r="FB295" s="569">
        <v>747.34348645361808</v>
      </c>
      <c r="FC295" s="570">
        <v>42252.328472222223</v>
      </c>
      <c r="FD295" s="571" t="str">
        <v>[-11101] All data events are filtered in summary calculation</v>
      </c>
      <c r="FE295" s="570">
        <v>42252.328125</v>
      </c>
      <c r="FF295" s="571">
        <v>2937.4129062098759</v>
      </c>
      <c r="FG295" s="570">
        <v>42252.328125</v>
      </c>
      <c r="FH295" s="571" t="str">
        <v>[-11101] All data events are filtered in summary calculation</v>
      </c>
      <c r="FJ295" s="396">
        <f>'pi tag'!BM203</f>
        <v>0</v>
      </c>
      <c r="FK295" s="396">
        <f>'pi tag'!AU203</f>
        <v>0</v>
      </c>
      <c r="FM295" s="570"/>
      <c r="FN295" s="572"/>
      <c r="FO295" s="586">
        <f t="shared" si="238"/>
        <v>0</v>
      </c>
      <c r="FQ295" s="586">
        <f t="shared" si="239"/>
        <v>0</v>
      </c>
      <c r="GE295" s="400">
        <f t="shared" si="237"/>
        <v>0</v>
      </c>
      <c r="GF295" s="529"/>
      <c r="GG295" s="517"/>
      <c r="GH295" s="529">
        <v>42252.328125</v>
      </c>
      <c r="GI295" s="668" t="str">
        <v>[-11101] All data events are filtered in summary calculation</v>
      </c>
      <c r="GJ295" s="669">
        <v>42252.328125</v>
      </c>
      <c r="GK295" s="668" t="str">
        <v>[-11101] All data events are filtered in summary calculation</v>
      </c>
      <c r="GL295" s="669">
        <v>42252.328125</v>
      </c>
      <c r="GM295" s="668">
        <v>424.97126184455118</v>
      </c>
      <c r="GN295" s="400">
        <f t="shared" si="235"/>
        <v>0</v>
      </c>
      <c r="GO295" s="400">
        <f t="shared" si="236"/>
        <v>0</v>
      </c>
    </row>
    <row r="296" spans="131:197" ht="18.95" customHeight="1" x14ac:dyDescent="0.35">
      <c r="EA296" s="525">
        <v>41391</v>
      </c>
      <c r="EB296" s="603">
        <v>239</v>
      </c>
      <c r="EC296" s="617">
        <v>2092.7665053068099</v>
      </c>
      <c r="ED296" s="608">
        <v>23.81</v>
      </c>
      <c r="EE296" s="608">
        <v>3</v>
      </c>
      <c r="EF296" s="608">
        <v>308</v>
      </c>
      <c r="EG296" s="608">
        <v>167</v>
      </c>
      <c r="EH296" s="608">
        <v>1.6994470588235293</v>
      </c>
      <c r="EI296" s="609">
        <v>722.26499999999999</v>
      </c>
      <c r="EZ296" s="837"/>
      <c r="FA296" s="568">
        <v>42252.328819444447</v>
      </c>
      <c r="FB296" s="569">
        <v>683.44092943019882</v>
      </c>
      <c r="FC296" s="570">
        <v>42252.328819444447</v>
      </c>
      <c r="FD296" s="571" t="str">
        <v>[-11101] All data events are filtered in summary calculation</v>
      </c>
      <c r="FE296" s="570">
        <v>42252.328472222223</v>
      </c>
      <c r="FF296" s="571">
        <v>2926.9746954444795</v>
      </c>
      <c r="FG296" s="570">
        <v>42252.328472222223</v>
      </c>
      <c r="FH296" s="571" t="str">
        <v>[-11101] All data events are filtered in summary calculation</v>
      </c>
      <c r="FJ296" s="396">
        <f>'pi tag'!BM204</f>
        <v>0</v>
      </c>
      <c r="FK296" s="396">
        <f>'pi tag'!AU204</f>
        <v>0</v>
      </c>
      <c r="FM296" s="570"/>
      <c r="FN296" s="572"/>
      <c r="FO296" s="586">
        <f t="shared" si="238"/>
        <v>0</v>
      </c>
      <c r="FQ296" s="586">
        <f t="shared" si="239"/>
        <v>0</v>
      </c>
      <c r="GE296" s="400">
        <f t="shared" si="237"/>
        <v>0</v>
      </c>
      <c r="GF296" s="529"/>
      <c r="GG296" s="517"/>
      <c r="GH296" s="529">
        <v>42252.328472222223</v>
      </c>
      <c r="GI296" s="668" t="str">
        <v>[-11101] All data events are filtered in summary calculation</v>
      </c>
      <c r="GJ296" s="669">
        <v>42252.328472222223</v>
      </c>
      <c r="GK296" s="668" t="str">
        <v>[-11101] All data events are filtered in summary calculation</v>
      </c>
      <c r="GL296" s="669">
        <v>42252.328472222223</v>
      </c>
      <c r="GM296" s="668">
        <v>439.40972900390625</v>
      </c>
      <c r="GN296" s="400">
        <f t="shared" si="235"/>
        <v>0</v>
      </c>
      <c r="GO296" s="400">
        <f t="shared" si="236"/>
        <v>0</v>
      </c>
    </row>
    <row r="297" spans="131:197" ht="18.95" customHeight="1" x14ac:dyDescent="0.35">
      <c r="EA297" s="525">
        <v>41392</v>
      </c>
      <c r="EB297" s="603">
        <v>240</v>
      </c>
      <c r="EC297" s="617">
        <v>2239.5929576306198</v>
      </c>
      <c r="ED297" s="608">
        <v>22.6</v>
      </c>
      <c r="EE297" s="608">
        <v>5</v>
      </c>
      <c r="EF297" s="608">
        <v>690</v>
      </c>
      <c r="EG297" s="608">
        <v>319</v>
      </c>
      <c r="EH297" s="608">
        <v>1.0055929411764706</v>
      </c>
      <c r="EI297" s="609">
        <v>427.37700000000001</v>
      </c>
      <c r="EZ297" s="837"/>
      <c r="FA297" s="568">
        <v>42252.329166666663</v>
      </c>
      <c r="FB297" s="569">
        <v>704.05318078539744</v>
      </c>
      <c r="FC297" s="570">
        <v>42252.329166666663</v>
      </c>
      <c r="FD297" s="571" t="str">
        <v>[-11101] All data events are filtered in summary calculation</v>
      </c>
      <c r="FE297" s="570">
        <v>42252.328819444447</v>
      </c>
      <c r="FF297" s="571">
        <v>2945.7443584190059</v>
      </c>
      <c r="FG297" s="570">
        <v>42252.328819444447</v>
      </c>
      <c r="FH297" s="571" t="str">
        <v>[-11101] All data events are filtered in summary calculation</v>
      </c>
      <c r="FJ297" s="396">
        <f>'pi tag'!BM205</f>
        <v>0</v>
      </c>
      <c r="FK297" s="396">
        <f>'pi tag'!AU205</f>
        <v>0</v>
      </c>
      <c r="FM297" s="570"/>
      <c r="FN297" s="572"/>
      <c r="FO297" s="586">
        <f t="shared" si="238"/>
        <v>0</v>
      </c>
      <c r="FQ297" s="586">
        <f t="shared" si="239"/>
        <v>0</v>
      </c>
      <c r="GE297" s="400">
        <f t="shared" si="237"/>
        <v>0</v>
      </c>
      <c r="GF297" s="529"/>
      <c r="GG297" s="517"/>
      <c r="GH297" s="529">
        <v>42252.328819444447</v>
      </c>
      <c r="GI297" s="668" t="str">
        <v>[-11101] All data events are filtered in summary calculation</v>
      </c>
      <c r="GJ297" s="669">
        <v>42252.328819444447</v>
      </c>
      <c r="GK297" s="668" t="str">
        <v>[-11101] All data events are filtered in summary calculation</v>
      </c>
      <c r="GL297" s="669">
        <v>42252.328819444447</v>
      </c>
      <c r="GM297" s="668">
        <v>439.40972900390625</v>
      </c>
      <c r="GN297" s="400">
        <f t="shared" si="235"/>
        <v>0</v>
      </c>
      <c r="GO297" s="400">
        <f t="shared" si="236"/>
        <v>0</v>
      </c>
    </row>
    <row r="298" spans="131:197" ht="18.95" customHeight="1" x14ac:dyDescent="0.35">
      <c r="EA298" s="525">
        <v>41393</v>
      </c>
      <c r="EB298" s="603">
        <v>241</v>
      </c>
      <c r="EC298" s="617">
        <v>2498.5981363563892</v>
      </c>
      <c r="ED298" s="608">
        <v>22.57</v>
      </c>
      <c r="EE298" s="608">
        <v>6</v>
      </c>
      <c r="EF298" s="608">
        <v>693</v>
      </c>
      <c r="EG298" s="608">
        <v>330</v>
      </c>
      <c r="EH298" s="608">
        <v>0.95108470588235294</v>
      </c>
      <c r="EI298" s="609">
        <v>404.21100000000001</v>
      </c>
      <c r="EZ298" s="837"/>
      <c r="FA298" s="568">
        <v>42252.329513888893</v>
      </c>
      <c r="FB298" s="569">
        <v>689.75460036023674</v>
      </c>
      <c r="FC298" s="570">
        <v>42252.329513888893</v>
      </c>
      <c r="FD298" s="571" t="str">
        <v>[-11101] All data events are filtered in summary calculation</v>
      </c>
      <c r="FE298" s="570">
        <v>42252.329166666663</v>
      </c>
      <c r="FF298" s="571">
        <v>2930.9984715074302</v>
      </c>
      <c r="FG298" s="570">
        <v>42252.329166666663</v>
      </c>
      <c r="FH298" s="571" t="str">
        <v>[-11101] All data events are filtered in summary calculation</v>
      </c>
      <c r="FJ298" s="396">
        <f>'pi tag'!BM206</f>
        <v>0</v>
      </c>
      <c r="FK298" s="396">
        <f>'pi tag'!AU206</f>
        <v>0</v>
      </c>
      <c r="FM298" s="570"/>
      <c r="FN298" s="572"/>
      <c r="FO298" s="586">
        <f t="shared" si="238"/>
        <v>0</v>
      </c>
      <c r="FQ298" s="586">
        <f t="shared" si="239"/>
        <v>0</v>
      </c>
      <c r="GE298" s="400">
        <f t="shared" si="237"/>
        <v>0</v>
      </c>
      <c r="GF298" s="529"/>
      <c r="GG298" s="517"/>
      <c r="GH298" s="529">
        <v>42252.329166666663</v>
      </c>
      <c r="GI298" s="668" t="str">
        <v>[-11101] All data events are filtered in summary calculation</v>
      </c>
      <c r="GJ298" s="669">
        <v>42252.329166666663</v>
      </c>
      <c r="GK298" s="668" t="str">
        <v>[-11101] All data events are filtered in summary calculation</v>
      </c>
      <c r="GL298" s="669">
        <v>42252.329166666663</v>
      </c>
      <c r="GM298" s="668">
        <v>439.40972900390625</v>
      </c>
      <c r="GN298" s="400">
        <f t="shared" si="235"/>
        <v>0</v>
      </c>
      <c r="GO298" s="400">
        <f t="shared" si="236"/>
        <v>0</v>
      </c>
    </row>
    <row r="299" spans="131:197" ht="18.95" customHeight="1" x14ac:dyDescent="0.35">
      <c r="EA299" s="525">
        <v>41394</v>
      </c>
      <c r="EB299" s="603">
        <v>242</v>
      </c>
      <c r="EC299" s="618">
        <v>527.75079484557057</v>
      </c>
      <c r="ED299" s="614">
        <v>4.83</v>
      </c>
      <c r="EE299" s="614">
        <v>2</v>
      </c>
      <c r="EF299" s="614">
        <v>263</v>
      </c>
      <c r="EG299" s="614">
        <v>147</v>
      </c>
      <c r="EH299" s="614">
        <v>1.8092894117647058</v>
      </c>
      <c r="EI299" s="615">
        <v>768.94799999999998</v>
      </c>
      <c r="EJ299" s="619"/>
      <c r="EZ299" s="837"/>
      <c r="FA299" s="568">
        <v>42252.329861111109</v>
      </c>
      <c r="FB299" s="569">
        <v>719.68804224234088</v>
      </c>
      <c r="FC299" s="570">
        <v>42252.329861111109</v>
      </c>
      <c r="FD299" s="571" t="str">
        <v>[-11101] All data events are filtered in summary calculation</v>
      </c>
      <c r="FE299" s="570">
        <v>42252.329513888893</v>
      </c>
      <c r="FF299" s="571">
        <v>2968.7909883887819</v>
      </c>
      <c r="FG299" s="570">
        <v>42252.329513888893</v>
      </c>
      <c r="FH299" s="571" t="str">
        <v>[-11101] All data events are filtered in summary calculation</v>
      </c>
      <c r="FJ299" s="396">
        <f>'pi tag'!BM207</f>
        <v>0</v>
      </c>
      <c r="FK299" s="396">
        <f>'pi tag'!AU207</f>
        <v>0</v>
      </c>
      <c r="FM299" s="570"/>
      <c r="FN299" s="572"/>
      <c r="FO299" s="586">
        <f t="shared" si="238"/>
        <v>0</v>
      </c>
      <c r="FQ299" s="586">
        <f t="shared" si="239"/>
        <v>0</v>
      </c>
      <c r="GE299" s="400">
        <f t="shared" si="237"/>
        <v>0</v>
      </c>
      <c r="GF299" s="529"/>
      <c r="GG299" s="517"/>
      <c r="GH299" s="529">
        <v>42252.329513888893</v>
      </c>
      <c r="GI299" s="668" t="str">
        <v>[-11101] All data events are filtered in summary calculation</v>
      </c>
      <c r="GJ299" s="669">
        <v>42252.329513888893</v>
      </c>
      <c r="GK299" s="668" t="str">
        <v>[-11101] All data events are filtered in summary calculation</v>
      </c>
      <c r="GL299" s="669">
        <v>42252.329513888893</v>
      </c>
      <c r="GM299" s="668">
        <v>439.40972900390625</v>
      </c>
      <c r="GN299" s="400">
        <f t="shared" si="235"/>
        <v>0</v>
      </c>
      <c r="GO299" s="400">
        <f t="shared" si="236"/>
        <v>0</v>
      </c>
    </row>
    <row r="300" spans="131:197" ht="18.95" customHeight="1" x14ac:dyDescent="0.35">
      <c r="EA300" s="620">
        <v>41395</v>
      </c>
      <c r="EB300" s="603">
        <v>243</v>
      </c>
      <c r="EC300" s="616">
        <v>959.9916923151161</v>
      </c>
      <c r="ED300" s="605">
        <v>11.3</v>
      </c>
      <c r="EE300" s="605">
        <v>1</v>
      </c>
      <c r="EF300" s="605">
        <v>136</v>
      </c>
      <c r="EG300" s="605">
        <v>66</v>
      </c>
      <c r="EH300" s="605">
        <v>0</v>
      </c>
      <c r="EI300" s="606">
        <v>0</v>
      </c>
      <c r="EZ300" s="837"/>
      <c r="FA300" s="568">
        <v>42252.330208333333</v>
      </c>
      <c r="FB300" s="569">
        <v>652.82821235132292</v>
      </c>
      <c r="FC300" s="570">
        <v>42252.330208333333</v>
      </c>
      <c r="FD300" s="571" t="str">
        <v>[-11101] All data events are filtered in summary calculation</v>
      </c>
      <c r="FE300" s="570">
        <v>42252.329861111109</v>
      </c>
      <c r="FF300" s="571">
        <v>2972.962343158697</v>
      </c>
      <c r="FG300" s="570">
        <v>42252.329861111109</v>
      </c>
      <c r="FH300" s="571" t="str">
        <v>[-11101] All data events are filtered in summary calculation</v>
      </c>
      <c r="FJ300" s="396">
        <f>'pi tag'!BM208</f>
        <v>0</v>
      </c>
      <c r="FK300" s="396">
        <f>'pi tag'!AU208</f>
        <v>0</v>
      </c>
      <c r="FM300" s="570"/>
      <c r="FN300" s="572"/>
      <c r="FO300" s="586">
        <f t="shared" si="238"/>
        <v>0</v>
      </c>
      <c r="FQ300" s="586">
        <f t="shared" si="239"/>
        <v>0</v>
      </c>
      <c r="GE300" s="400">
        <f t="shared" si="237"/>
        <v>0</v>
      </c>
      <c r="GF300" s="529"/>
      <c r="GG300" s="517"/>
      <c r="GH300" s="529">
        <v>42252.329861111109</v>
      </c>
      <c r="GI300" s="668" t="str">
        <v>[-11101] All data events are filtered in summary calculation</v>
      </c>
      <c r="GJ300" s="669">
        <v>42252.329861111109</v>
      </c>
      <c r="GK300" s="668" t="str">
        <v>[-11101] All data events are filtered in summary calculation</v>
      </c>
      <c r="GL300" s="669">
        <v>42252.329861111109</v>
      </c>
      <c r="GM300" s="668">
        <v>438.37066904703778</v>
      </c>
      <c r="GN300" s="400">
        <f t="shared" si="235"/>
        <v>0</v>
      </c>
      <c r="GO300" s="400">
        <f t="shared" si="236"/>
        <v>0</v>
      </c>
    </row>
    <row r="301" spans="131:197" ht="18.95" customHeight="1" x14ac:dyDescent="0.35">
      <c r="EA301" s="525">
        <v>41396</v>
      </c>
      <c r="EB301" s="603">
        <v>244</v>
      </c>
      <c r="EC301" s="617">
        <v>1854.0947836159985</v>
      </c>
      <c r="ED301" s="608">
        <v>18.68</v>
      </c>
      <c r="EE301" s="608">
        <v>4</v>
      </c>
      <c r="EF301" s="608">
        <v>483</v>
      </c>
      <c r="EG301" s="608">
        <v>191</v>
      </c>
      <c r="EH301" s="608">
        <v>0.95321176470588243</v>
      </c>
      <c r="EI301" s="609">
        <v>405.11500000000001</v>
      </c>
      <c r="EZ301" s="837"/>
      <c r="FA301" s="568">
        <v>42252.330555555556</v>
      </c>
      <c r="FB301" s="569">
        <v>691.68769875487556</v>
      </c>
      <c r="FC301" s="570">
        <v>42252.330555555556</v>
      </c>
      <c r="FD301" s="571" t="str">
        <v>[-11101] All data events are filtered in summary calculation</v>
      </c>
      <c r="FE301" s="570">
        <v>42252.330208333333</v>
      </c>
      <c r="FF301" s="571">
        <v>2995.8436177025237</v>
      </c>
      <c r="FG301" s="570">
        <v>42252.330208333333</v>
      </c>
      <c r="FH301" s="571" t="str">
        <v>[-11101] All data events are filtered in summary calculation</v>
      </c>
      <c r="FJ301" s="396">
        <f>'pi tag'!BM209</f>
        <v>0</v>
      </c>
      <c r="FK301" s="396">
        <f>'pi tag'!AU209</f>
        <v>0</v>
      </c>
      <c r="FM301" s="570"/>
      <c r="FN301" s="572"/>
      <c r="FO301" s="586">
        <f t="shared" si="238"/>
        <v>0</v>
      </c>
      <c r="FQ301" s="586">
        <f t="shared" si="239"/>
        <v>0</v>
      </c>
      <c r="GE301" s="400">
        <f t="shared" si="237"/>
        <v>0</v>
      </c>
      <c r="GF301" s="529"/>
      <c r="GG301" s="517"/>
      <c r="GH301" s="529">
        <v>42252.330208333333</v>
      </c>
      <c r="GI301" s="668" t="str">
        <v>[-11101] All data events are filtered in summary calculation</v>
      </c>
      <c r="GJ301" s="669">
        <v>42252.330208333333</v>
      </c>
      <c r="GK301" s="668" t="str">
        <v>[-11101] All data events are filtered in summary calculation</v>
      </c>
      <c r="GL301" s="669">
        <v>42252.330208333333</v>
      </c>
      <c r="GM301" s="668">
        <v>423.78472900390625</v>
      </c>
      <c r="GN301" s="400">
        <f t="shared" si="235"/>
        <v>0</v>
      </c>
      <c r="GO301" s="400">
        <f t="shared" si="236"/>
        <v>0</v>
      </c>
    </row>
    <row r="302" spans="131:197" ht="18.95" customHeight="1" x14ac:dyDescent="0.35">
      <c r="EA302" s="525">
        <v>41397</v>
      </c>
      <c r="EB302" s="603">
        <v>245</v>
      </c>
      <c r="EC302" s="617">
        <v>1896.6047318648218</v>
      </c>
      <c r="ED302" s="608">
        <v>16.22</v>
      </c>
      <c r="EE302" s="608">
        <v>3</v>
      </c>
      <c r="EF302" s="608">
        <v>419</v>
      </c>
      <c r="EG302" s="608">
        <v>194</v>
      </c>
      <c r="EH302" s="608">
        <v>0.93632705882352951</v>
      </c>
      <c r="EI302" s="609">
        <v>397.93900000000002</v>
      </c>
      <c r="EZ302" s="837"/>
      <c r="FA302" s="568">
        <v>42252.33090277778</v>
      </c>
      <c r="FB302" s="569">
        <v>654.1683897153315</v>
      </c>
      <c r="FC302" s="570">
        <v>42252.33090277778</v>
      </c>
      <c r="FD302" s="571" t="str">
        <v>[-11101] All data events are filtered in summary calculation</v>
      </c>
      <c r="FE302" s="570">
        <v>42252.330555555556</v>
      </c>
      <c r="FF302" s="571">
        <v>2975.6996007808793</v>
      </c>
      <c r="FG302" s="570">
        <v>42252.330555555556</v>
      </c>
      <c r="FH302" s="571" t="str">
        <v>[-11101] All data events are filtered in summary calculation</v>
      </c>
      <c r="FJ302" s="396">
        <f>'pi tag'!BM210</f>
        <v>0</v>
      </c>
      <c r="FK302" s="396">
        <f>'pi tag'!AU210</f>
        <v>0</v>
      </c>
      <c r="FM302" s="570"/>
      <c r="FN302" s="572"/>
      <c r="FO302" s="586">
        <f t="shared" si="238"/>
        <v>0</v>
      </c>
      <c r="FQ302" s="586">
        <f t="shared" si="239"/>
        <v>0</v>
      </c>
      <c r="GE302" s="400">
        <f t="shared" si="237"/>
        <v>0</v>
      </c>
      <c r="GF302" s="529"/>
      <c r="GG302" s="517"/>
      <c r="GH302" s="529">
        <v>42252.330555555556</v>
      </c>
      <c r="GI302" s="668" t="str">
        <v>[-11101] All data events are filtered in summary calculation</v>
      </c>
      <c r="GJ302" s="669">
        <v>42252.330555555556</v>
      </c>
      <c r="GK302" s="668" t="str">
        <v>[-11101] All data events are filtered in summary calculation</v>
      </c>
      <c r="GL302" s="669">
        <v>42252.330555555556</v>
      </c>
      <c r="GM302" s="668">
        <v>420.66129461924237</v>
      </c>
      <c r="GN302" s="400">
        <f t="shared" si="235"/>
        <v>0</v>
      </c>
      <c r="GO302" s="400">
        <f t="shared" si="236"/>
        <v>0</v>
      </c>
    </row>
    <row r="303" spans="131:197" ht="18.95" customHeight="1" x14ac:dyDescent="0.35">
      <c r="EA303" s="525">
        <v>41398</v>
      </c>
      <c r="EB303" s="603">
        <v>246</v>
      </c>
      <c r="EC303" s="617">
        <v>2372.3900059442085</v>
      </c>
      <c r="ED303" s="608">
        <v>22.53</v>
      </c>
      <c r="EE303" s="608">
        <v>5</v>
      </c>
      <c r="EF303" s="608">
        <v>750</v>
      </c>
      <c r="EG303" s="608">
        <v>317</v>
      </c>
      <c r="EH303" s="608">
        <v>0.79161882352941171</v>
      </c>
      <c r="EI303" s="609">
        <v>336.43799999999999</v>
      </c>
      <c r="EZ303" s="837"/>
      <c r="FA303" s="568">
        <v>42252.331250000003</v>
      </c>
      <c r="FB303" s="569">
        <v>654.81693650584282</v>
      </c>
      <c r="FC303" s="570">
        <v>42252.331250000003</v>
      </c>
      <c r="FD303" s="571" t="str">
        <v>[-11101] All data events are filtered in summary calculation</v>
      </c>
      <c r="FE303" s="570">
        <v>42252.33090277778</v>
      </c>
      <c r="FF303" s="571">
        <v>2994.1507780638835</v>
      </c>
      <c r="FG303" s="570">
        <v>42252.33090277778</v>
      </c>
      <c r="FH303" s="571" t="str">
        <v>[-11101] All data events are filtered in summary calculation</v>
      </c>
      <c r="FJ303" s="396">
        <f>'pi tag'!BM211</f>
        <v>0</v>
      </c>
      <c r="FK303" s="396">
        <f>'pi tag'!AU211</f>
        <v>0</v>
      </c>
      <c r="FM303" s="570"/>
      <c r="FN303" s="572"/>
      <c r="FO303" s="586">
        <f t="shared" si="238"/>
        <v>0</v>
      </c>
      <c r="FQ303" s="586">
        <f t="shared" si="239"/>
        <v>0</v>
      </c>
      <c r="GE303" s="400">
        <f t="shared" si="237"/>
        <v>0</v>
      </c>
      <c r="GF303" s="529"/>
      <c r="GG303" s="517"/>
      <c r="GH303" s="529">
        <v>42252.33090277778</v>
      </c>
      <c r="GI303" s="668" t="str">
        <v>[-11101] All data events are filtered in summary calculation</v>
      </c>
      <c r="GJ303" s="669">
        <v>42252.33090277778</v>
      </c>
      <c r="GK303" s="668" t="str">
        <v>[-11101] All data events are filtered in summary calculation</v>
      </c>
      <c r="GL303" s="669">
        <v>42252.33090277778</v>
      </c>
      <c r="GM303" s="668">
        <v>408.15972900390625</v>
      </c>
      <c r="GN303" s="400">
        <f t="shared" si="235"/>
        <v>0</v>
      </c>
      <c r="GO303" s="400">
        <f t="shared" si="236"/>
        <v>0</v>
      </c>
    </row>
    <row r="304" spans="131:197" ht="18.95" customHeight="1" x14ac:dyDescent="0.35">
      <c r="EA304" s="525">
        <v>41399</v>
      </c>
      <c r="EB304" s="603">
        <v>247</v>
      </c>
      <c r="EC304" s="617">
        <v>574.11557329698917</v>
      </c>
      <c r="ED304" s="608">
        <v>4.3299999999999983</v>
      </c>
      <c r="EE304" s="608">
        <v>2</v>
      </c>
      <c r="EF304" s="608">
        <v>290</v>
      </c>
      <c r="EG304" s="608">
        <v>146</v>
      </c>
      <c r="EH304" s="608">
        <v>1.9175294117647059</v>
      </c>
      <c r="EI304" s="609">
        <v>814.95</v>
      </c>
      <c r="EZ304" s="837"/>
      <c r="FA304" s="568">
        <v>42252.331597222219</v>
      </c>
      <c r="FB304" s="569">
        <v>655.67383595710157</v>
      </c>
      <c r="FC304" s="570">
        <v>42252.331597222219</v>
      </c>
      <c r="FD304" s="571" t="str">
        <v>[-11101] All data events are filtered in summary calculation</v>
      </c>
      <c r="FE304" s="570">
        <v>42252.331250000003</v>
      </c>
      <c r="FF304" s="571">
        <v>3564.8790458290528</v>
      </c>
      <c r="FG304" s="570">
        <v>42252.331250000003</v>
      </c>
      <c r="FH304" s="571" t="str">
        <v>[-11101] All data events are filtered in summary calculation</v>
      </c>
      <c r="FJ304" s="396">
        <f>'pi tag'!BM212</f>
        <v>0</v>
      </c>
      <c r="FK304" s="396">
        <f>'pi tag'!AU212</f>
        <v>0</v>
      </c>
      <c r="FM304" s="570"/>
      <c r="FN304" s="572"/>
      <c r="FO304" s="586">
        <f t="shared" si="238"/>
        <v>0</v>
      </c>
      <c r="FQ304" s="586">
        <f t="shared" si="239"/>
        <v>0</v>
      </c>
      <c r="GE304" s="400">
        <f t="shared" si="237"/>
        <v>0</v>
      </c>
      <c r="GF304" s="529"/>
      <c r="GG304" s="517"/>
      <c r="GH304" s="529">
        <v>42252.331250000003</v>
      </c>
      <c r="GI304" s="668" t="str">
        <v>[-11101] All data events are filtered in summary calculation</v>
      </c>
      <c r="GJ304" s="669">
        <v>42252.331250000003</v>
      </c>
      <c r="GK304" s="668" t="str">
        <v>[-11101] All data events are filtered in summary calculation</v>
      </c>
      <c r="GL304" s="669">
        <v>42252.331250000003</v>
      </c>
      <c r="GM304" s="668">
        <v>409.61824362725019</v>
      </c>
      <c r="GN304" s="400">
        <f t="shared" si="235"/>
        <v>0</v>
      </c>
      <c r="GO304" s="400">
        <f t="shared" si="236"/>
        <v>0</v>
      </c>
    </row>
    <row r="305" spans="131:197" ht="18.95" customHeight="1" x14ac:dyDescent="0.35">
      <c r="EA305" s="525">
        <v>41400</v>
      </c>
      <c r="EB305" s="603">
        <v>248</v>
      </c>
      <c r="EC305" s="617">
        <v>705.37271358279202</v>
      </c>
      <c r="ED305" s="608">
        <v>9.1399999999999988</v>
      </c>
      <c r="EE305" s="608">
        <v>0</v>
      </c>
      <c r="EF305" s="608">
        <v>0</v>
      </c>
      <c r="EG305" s="608">
        <v>15</v>
      </c>
      <c r="EH305" s="608">
        <v>0</v>
      </c>
      <c r="EI305" s="609">
        <v>0</v>
      </c>
      <c r="EZ305" s="837"/>
      <c r="FA305" s="568">
        <v>42252.33194444445</v>
      </c>
      <c r="FB305" s="569">
        <v>686.89393578105421</v>
      </c>
      <c r="FC305" s="570">
        <v>42252.33194444445</v>
      </c>
      <c r="FD305" s="571" t="str">
        <v>[-11101] All data events are filtered in summary calculation</v>
      </c>
      <c r="FE305" s="570">
        <v>42252.331597222219</v>
      </c>
      <c r="FF305" s="571">
        <v>31142.963553891084</v>
      </c>
      <c r="FG305" s="570">
        <v>42252.331597222219</v>
      </c>
      <c r="FH305" s="571" t="str">
        <v>[-11101] All data events are filtered in summary calculation</v>
      </c>
      <c r="FJ305" s="396">
        <f>'pi tag'!BM213</f>
        <v>0</v>
      </c>
      <c r="FK305" s="396">
        <f>'pi tag'!AU213</f>
        <v>0</v>
      </c>
      <c r="FM305" s="570"/>
      <c r="FN305" s="572"/>
      <c r="FO305" s="586">
        <f t="shared" si="238"/>
        <v>0</v>
      </c>
      <c r="FQ305" s="586">
        <f t="shared" si="239"/>
        <v>0</v>
      </c>
      <c r="GE305" s="400">
        <f t="shared" si="237"/>
        <v>0</v>
      </c>
      <c r="GF305" s="529"/>
      <c r="GG305" s="517"/>
      <c r="GH305" s="529">
        <v>42252.331597222219</v>
      </c>
      <c r="GI305" s="668" t="str">
        <v>[-11101] All data events are filtered in summary calculation</v>
      </c>
      <c r="GJ305" s="669">
        <v>42252.331597222219</v>
      </c>
      <c r="GK305" s="668" t="str">
        <v>[-11101] All data events are filtered in summary calculation</v>
      </c>
      <c r="GL305" s="669">
        <v>42252.331597222219</v>
      </c>
      <c r="GM305" s="668">
        <v>415.47668085542199</v>
      </c>
      <c r="GN305" s="400">
        <f t="shared" si="235"/>
        <v>0</v>
      </c>
      <c r="GO305" s="400">
        <f t="shared" si="236"/>
        <v>0</v>
      </c>
    </row>
    <row r="306" spans="131:197" ht="18.95" customHeight="1" x14ac:dyDescent="0.35">
      <c r="EA306" s="525">
        <v>41401</v>
      </c>
      <c r="EB306" s="603">
        <v>249</v>
      </c>
      <c r="EC306" s="617">
        <v>2373.5922812612157</v>
      </c>
      <c r="ED306" s="608">
        <v>21.862000000000002</v>
      </c>
      <c r="EE306" s="608">
        <v>5</v>
      </c>
      <c r="EF306" s="608">
        <v>698</v>
      </c>
      <c r="EG306" s="608">
        <v>132</v>
      </c>
      <c r="EH306" s="608">
        <v>0</v>
      </c>
      <c r="EI306" s="609">
        <v>0</v>
      </c>
      <c r="EZ306" s="837"/>
      <c r="FA306" s="568">
        <v>42252.332291666666</v>
      </c>
      <c r="FB306" s="569">
        <v>718.78127410317632</v>
      </c>
      <c r="FC306" s="570">
        <v>42252.332291666666</v>
      </c>
      <c r="FD306" s="571" t="str">
        <v>[-11101] All data events are filtered in summary calculation</v>
      </c>
      <c r="FE306" s="570">
        <v>42252.33194444445</v>
      </c>
      <c r="FF306" s="571">
        <v>37790.516781143349</v>
      </c>
      <c r="FG306" s="570">
        <v>42252.33194444445</v>
      </c>
      <c r="FH306" s="571" t="str">
        <v>[-11101] All data events are filtered in summary calculation</v>
      </c>
      <c r="FJ306" s="396">
        <f>'pi tag'!BM214</f>
        <v>0</v>
      </c>
      <c r="FK306" s="396">
        <f>'pi tag'!AU214</f>
        <v>0</v>
      </c>
      <c r="FM306" s="570"/>
      <c r="FN306" s="572"/>
      <c r="FO306" s="586">
        <f t="shared" si="238"/>
        <v>0</v>
      </c>
      <c r="FQ306" s="586">
        <f t="shared" si="239"/>
        <v>0</v>
      </c>
      <c r="GE306" s="400">
        <f t="shared" si="237"/>
        <v>0</v>
      </c>
      <c r="GF306" s="529"/>
      <c r="GG306" s="517"/>
      <c r="GH306" s="529">
        <v>42252.33194444445</v>
      </c>
      <c r="GI306" s="668" t="str">
        <v>[-11101] All data events are filtered in summary calculation</v>
      </c>
      <c r="GJ306" s="669">
        <v>42252.33194444445</v>
      </c>
      <c r="GK306" s="668" t="str">
        <v>[-11101] All data events are filtered in summary calculation</v>
      </c>
      <c r="GL306" s="669">
        <v>42252.33194444445</v>
      </c>
      <c r="GM306" s="668">
        <v>429.50485079921782</v>
      </c>
      <c r="GN306" s="400">
        <f t="shared" si="235"/>
        <v>0</v>
      </c>
      <c r="GO306" s="400">
        <f t="shared" si="236"/>
        <v>0</v>
      </c>
    </row>
    <row r="307" spans="131:197" ht="18.95" customHeight="1" x14ac:dyDescent="0.35">
      <c r="EA307" s="525">
        <v>41402</v>
      </c>
      <c r="EB307" s="603">
        <v>250</v>
      </c>
      <c r="EC307" s="617">
        <v>2321.9856748465995</v>
      </c>
      <c r="ED307" s="608">
        <v>18.2</v>
      </c>
      <c r="EE307" s="608">
        <v>5</v>
      </c>
      <c r="EF307" s="608">
        <v>632</v>
      </c>
      <c r="EG307" s="608">
        <v>388</v>
      </c>
      <c r="EH307" s="608">
        <v>1.6911482352941178</v>
      </c>
      <c r="EI307" s="609">
        <v>718.73800000000006</v>
      </c>
      <c r="EZ307" s="837"/>
      <c r="FA307" s="568">
        <v>42252.332638888889</v>
      </c>
      <c r="FB307" s="569">
        <v>689.32795263223829</v>
      </c>
      <c r="FC307" s="570">
        <v>42252.332638888889</v>
      </c>
      <c r="FD307" s="571" t="str">
        <v>[-11101] All data events are filtered in summary calculation</v>
      </c>
      <c r="FE307" s="570">
        <v>42252.332291666666</v>
      </c>
      <c r="FF307" s="571">
        <v>38116.862318654858</v>
      </c>
      <c r="FG307" s="570">
        <v>42252.332291666666</v>
      </c>
      <c r="FH307" s="571" t="str">
        <v>[-11101] All data events are filtered in summary calculation</v>
      </c>
      <c r="FJ307" s="396">
        <f>'pi tag'!BM215</f>
        <v>0</v>
      </c>
      <c r="FK307" s="396">
        <f>'pi tag'!AU215</f>
        <v>0</v>
      </c>
      <c r="FM307" s="570"/>
      <c r="FN307" s="572"/>
      <c r="FO307" s="586">
        <f t="shared" si="238"/>
        <v>0</v>
      </c>
      <c r="FQ307" s="586">
        <f t="shared" si="239"/>
        <v>0</v>
      </c>
      <c r="GE307" s="400">
        <f t="shared" si="237"/>
        <v>0</v>
      </c>
      <c r="GF307" s="529"/>
      <c r="GG307" s="517"/>
      <c r="GH307" s="529">
        <v>42252.332291666666</v>
      </c>
      <c r="GI307" s="668" t="str">
        <v>[-11101] All data events are filtered in summary calculation</v>
      </c>
      <c r="GJ307" s="669">
        <v>42252.332291666666</v>
      </c>
      <c r="GK307" s="668" t="str">
        <v>[-11101] All data events are filtered in summary calculation</v>
      </c>
      <c r="GL307" s="669">
        <v>42252.332291666666</v>
      </c>
      <c r="GM307" s="668">
        <v>429.513916015625</v>
      </c>
      <c r="GN307" s="400">
        <f t="shared" si="235"/>
        <v>0</v>
      </c>
      <c r="GO307" s="400">
        <f t="shared" si="236"/>
        <v>0</v>
      </c>
    </row>
    <row r="308" spans="131:197" ht="18.95" customHeight="1" thickBot="1" x14ac:dyDescent="0.4">
      <c r="EA308" s="525">
        <v>41403</v>
      </c>
      <c r="EB308" s="603">
        <v>251</v>
      </c>
      <c r="EC308" s="617">
        <v>1919.3709900898345</v>
      </c>
      <c r="ED308" s="608">
        <v>16.829999999999998</v>
      </c>
      <c r="EE308" s="608">
        <v>4</v>
      </c>
      <c r="EF308" s="608">
        <v>538</v>
      </c>
      <c r="EG308" s="608">
        <v>281</v>
      </c>
      <c r="EH308" s="608">
        <v>0.90928235294117643</v>
      </c>
      <c r="EI308" s="609">
        <v>386.44499999999999</v>
      </c>
      <c r="EZ308" s="838"/>
      <c r="FA308" s="568">
        <v>42252.332986111112</v>
      </c>
      <c r="FB308" s="569">
        <v>690.1812508121011</v>
      </c>
      <c r="FC308" s="570">
        <v>42252.332986111112</v>
      </c>
      <c r="FD308" s="571" t="str">
        <v>[-11101] All data events are filtered in summary calculation</v>
      </c>
      <c r="FE308" s="570">
        <v>42252.332638888889</v>
      </c>
      <c r="FF308" s="571">
        <v>38265.786382462582</v>
      </c>
      <c r="FG308" s="570">
        <v>42252.332638888889</v>
      </c>
      <c r="FH308" s="571" t="str">
        <v>[-11101] All data events are filtered in summary calculation</v>
      </c>
      <c r="FJ308" s="396">
        <f>'pi tag'!BM216</f>
        <v>0</v>
      </c>
      <c r="FK308" s="396">
        <f>'pi tag'!AU216</f>
        <v>0</v>
      </c>
      <c r="FM308" s="570"/>
      <c r="FN308" s="572"/>
      <c r="FO308" s="586">
        <f t="shared" si="238"/>
        <v>0</v>
      </c>
      <c r="FQ308" s="586">
        <f t="shared" si="239"/>
        <v>0</v>
      </c>
      <c r="GE308" s="400">
        <f t="shared" si="237"/>
        <v>0</v>
      </c>
      <c r="GF308" s="529"/>
      <c r="GG308" s="517"/>
      <c r="GH308" s="529">
        <v>42252.332638888889</v>
      </c>
      <c r="GI308" s="668" t="str">
        <v>[-11101] All data events are filtered in summary calculation</v>
      </c>
      <c r="GJ308" s="669">
        <v>42252.332638888889</v>
      </c>
      <c r="GK308" s="668" t="str">
        <v>[-11101] All data events are filtered in summary calculation</v>
      </c>
      <c r="GL308" s="669">
        <v>42252.332638888889</v>
      </c>
      <c r="GM308" s="668">
        <v>429.513916015625</v>
      </c>
      <c r="GN308" s="400">
        <f t="shared" si="235"/>
        <v>0</v>
      </c>
      <c r="GO308" s="400">
        <f t="shared" si="236"/>
        <v>0</v>
      </c>
    </row>
    <row r="309" spans="131:197" ht="18.95" customHeight="1" x14ac:dyDescent="0.35">
      <c r="EA309" s="525">
        <v>41404</v>
      </c>
      <c r="EB309" s="603">
        <v>252</v>
      </c>
      <c r="EC309" s="617">
        <v>2377.1800004622933</v>
      </c>
      <c r="ED309" s="608">
        <v>20.79</v>
      </c>
      <c r="EE309" s="608">
        <v>4</v>
      </c>
      <c r="EF309" s="608">
        <v>582</v>
      </c>
      <c r="EG309" s="608">
        <v>394</v>
      </c>
      <c r="EH309" s="608">
        <v>1.8970235294117648</v>
      </c>
      <c r="EI309" s="609">
        <v>806.23500000000001</v>
      </c>
      <c r="EZ309" s="836">
        <v>9</v>
      </c>
      <c r="FA309" s="568">
        <v>42252.333333333328</v>
      </c>
      <c r="FB309" s="569">
        <v>660.54228306120319</v>
      </c>
      <c r="FC309" s="570">
        <v>42252.333333333328</v>
      </c>
      <c r="FD309" s="571" t="str">
        <v>[-11101] All data events are filtered in summary calculation</v>
      </c>
      <c r="FE309" s="570">
        <v>42252.332986111112</v>
      </c>
      <c r="FF309" s="571">
        <v>38243.831407378115</v>
      </c>
      <c r="FG309" s="570">
        <v>42252.332986111112</v>
      </c>
      <c r="FH309" s="571" t="str">
        <v>[-11101] All data events are filtered in summary calculation</v>
      </c>
      <c r="FJ309" s="396">
        <f>'pi tag'!BM217</f>
        <v>0</v>
      </c>
      <c r="FK309" s="396">
        <f>'pi tag'!AU217</f>
        <v>0</v>
      </c>
      <c r="FM309" s="570"/>
      <c r="FN309" s="572"/>
      <c r="FO309" s="586">
        <f t="shared" si="238"/>
        <v>0</v>
      </c>
      <c r="FQ309" s="586">
        <f t="shared" si="239"/>
        <v>0</v>
      </c>
      <c r="GE309" s="400">
        <f t="shared" si="237"/>
        <v>0</v>
      </c>
      <c r="GF309" s="529"/>
      <c r="GG309" s="517"/>
      <c r="GH309" s="529">
        <v>42252.332986111112</v>
      </c>
      <c r="GI309" s="668" t="str">
        <v>[-11101] All data events are filtered in summary calculation</v>
      </c>
      <c r="GJ309" s="669">
        <v>42252.332986111112</v>
      </c>
      <c r="GK309" s="668" t="str">
        <v>[-11101] All data events are filtered in summary calculation</v>
      </c>
      <c r="GL309" s="669">
        <v>42252.332986111112</v>
      </c>
      <c r="GM309" s="668">
        <v>445.30304852034897</v>
      </c>
      <c r="GN309" s="400">
        <f t="shared" si="235"/>
        <v>0</v>
      </c>
      <c r="GO309" s="400">
        <f t="shared" si="236"/>
        <v>0</v>
      </c>
    </row>
    <row r="310" spans="131:197" ht="18.95" customHeight="1" x14ac:dyDescent="0.35">
      <c r="EA310" s="525">
        <v>41405</v>
      </c>
      <c r="EB310" s="603">
        <v>253</v>
      </c>
      <c r="EC310" s="617">
        <v>1937.1602761711913</v>
      </c>
      <c r="ED310" s="608">
        <v>17.28</v>
      </c>
      <c r="EE310" s="608">
        <v>5</v>
      </c>
      <c r="EF310" s="608">
        <v>743</v>
      </c>
      <c r="EG310" s="608">
        <v>368</v>
      </c>
      <c r="EH310" s="608">
        <v>0.94545411764705878</v>
      </c>
      <c r="EI310" s="609">
        <v>401.81799999999998</v>
      </c>
      <c r="EZ310" s="837"/>
      <c r="FA310" s="568">
        <v>42252.333680555559</v>
      </c>
      <c r="FB310" s="569">
        <v>710.8760026730256</v>
      </c>
      <c r="FC310" s="570">
        <v>42252.333680555559</v>
      </c>
      <c r="FD310" s="571" t="str">
        <v>[-11101] All data events are filtered in summary calculation</v>
      </c>
      <c r="FE310" s="570">
        <v>42252.333333333328</v>
      </c>
      <c r="FF310" s="571">
        <v>38245.484409880635</v>
      </c>
      <c r="FG310" s="570">
        <v>42252.333333333328</v>
      </c>
      <c r="FH310" s="571" t="str">
        <v>[-11101] All data events are filtered in summary calculation</v>
      </c>
      <c r="FJ310" s="396">
        <f>'pi tag'!BM218</f>
        <v>0</v>
      </c>
      <c r="FK310" s="396">
        <f>'pi tag'!AU218</f>
        <v>0</v>
      </c>
      <c r="FM310" s="570"/>
      <c r="FN310" s="572"/>
      <c r="FO310" s="586">
        <f t="shared" si="238"/>
        <v>0</v>
      </c>
      <c r="FQ310" s="586">
        <f t="shared" si="239"/>
        <v>0</v>
      </c>
      <c r="GE310" s="400">
        <f t="shared" si="237"/>
        <v>0</v>
      </c>
      <c r="GF310" s="529"/>
      <c r="GG310" s="517"/>
      <c r="GH310" s="529">
        <v>42252.333333333328</v>
      </c>
      <c r="GI310" s="668" t="str">
        <v>[-11101] All data events are filtered in summary calculation</v>
      </c>
      <c r="GJ310" s="669">
        <v>42252.333333333328</v>
      </c>
      <c r="GK310" s="668" t="str">
        <v>[-11101] All data events are filtered in summary calculation</v>
      </c>
      <c r="GL310" s="669">
        <v>42252.333333333328</v>
      </c>
      <c r="GM310" s="668">
        <v>445.31253051757812</v>
      </c>
      <c r="GN310" s="400">
        <f t="shared" si="235"/>
        <v>0</v>
      </c>
      <c r="GO310" s="400">
        <f t="shared" si="236"/>
        <v>0</v>
      </c>
    </row>
    <row r="311" spans="131:197" ht="18.95" customHeight="1" x14ac:dyDescent="0.35">
      <c r="EA311" s="525">
        <v>41406</v>
      </c>
      <c r="EB311" s="603">
        <v>254</v>
      </c>
      <c r="EC311" s="617">
        <v>1589.4666978663627</v>
      </c>
      <c r="ED311" s="608">
        <v>14.68</v>
      </c>
      <c r="EE311" s="608">
        <v>3</v>
      </c>
      <c r="EF311" s="608">
        <v>451</v>
      </c>
      <c r="EG311" s="608">
        <v>294</v>
      </c>
      <c r="EH311" s="608">
        <v>1.0185858823529412</v>
      </c>
      <c r="EI311" s="609">
        <v>432.899</v>
      </c>
      <c r="EZ311" s="837"/>
      <c r="FA311" s="568">
        <v>42252.334027777775</v>
      </c>
      <c r="FB311" s="569">
        <v>686.64278647919161</v>
      </c>
      <c r="FC311" s="570">
        <v>42252.334027777775</v>
      </c>
      <c r="FD311" s="571" t="str">
        <v>[-11101] All data events are filtered in summary calculation</v>
      </c>
      <c r="FE311" s="570">
        <v>42252.333680555559</v>
      </c>
      <c r="FF311" s="571">
        <v>38216.997003718214</v>
      </c>
      <c r="FG311" s="570">
        <v>42252.333680555559</v>
      </c>
      <c r="FH311" s="571" t="str">
        <v>[-11101] All data events are filtered in summary calculation</v>
      </c>
      <c r="FJ311" s="396">
        <f>'pi tag'!BM219</f>
        <v>0</v>
      </c>
      <c r="FK311" s="396">
        <f>'pi tag'!AU219</f>
        <v>0</v>
      </c>
      <c r="FM311" s="570"/>
      <c r="FN311" s="572"/>
      <c r="FO311" s="586">
        <f t="shared" si="238"/>
        <v>0</v>
      </c>
      <c r="FQ311" s="586">
        <f t="shared" si="239"/>
        <v>0</v>
      </c>
      <c r="GE311" s="400">
        <f t="shared" si="237"/>
        <v>0</v>
      </c>
      <c r="GF311" s="529"/>
      <c r="GG311" s="517"/>
      <c r="GH311" s="529">
        <v>42252.333680555559</v>
      </c>
      <c r="GI311" s="668" t="str">
        <v>[-11101] All data events are filtered in summary calculation</v>
      </c>
      <c r="GJ311" s="669">
        <v>42252.333680555559</v>
      </c>
      <c r="GK311" s="668" t="str">
        <v>[-11101] All data events are filtered in summary calculation</v>
      </c>
      <c r="GL311" s="669">
        <v>42252.333680555559</v>
      </c>
      <c r="GM311" s="668">
        <v>445.31253051757812</v>
      </c>
      <c r="GN311" s="400">
        <f t="shared" si="235"/>
        <v>0</v>
      </c>
      <c r="GO311" s="400">
        <f t="shared" si="236"/>
        <v>0</v>
      </c>
    </row>
    <row r="312" spans="131:197" ht="18.95" customHeight="1" x14ac:dyDescent="0.35">
      <c r="EA312" s="525">
        <v>41407</v>
      </c>
      <c r="EB312" s="603">
        <v>255</v>
      </c>
      <c r="EC312" s="617">
        <v>2307.8896288404785</v>
      </c>
      <c r="ED312" s="608">
        <v>21.240000000000002</v>
      </c>
      <c r="EE312" s="608">
        <v>6</v>
      </c>
      <c r="EF312" s="608">
        <v>829</v>
      </c>
      <c r="EG312" s="608">
        <v>494</v>
      </c>
      <c r="EH312" s="608">
        <v>1.8819764705882354</v>
      </c>
      <c r="EI312" s="609">
        <v>799.84</v>
      </c>
      <c r="EZ312" s="837"/>
      <c r="FA312" s="568">
        <v>42252.334374999999</v>
      </c>
      <c r="FB312" s="569">
        <v>662.75103614371244</v>
      </c>
      <c r="FC312" s="570">
        <v>42252.334374999999</v>
      </c>
      <c r="FD312" s="571" t="str">
        <v>[-11101] All data events are filtered in summary calculation</v>
      </c>
      <c r="FE312" s="570">
        <v>42252.334027777775</v>
      </c>
      <c r="FF312" s="571">
        <v>38191.905455124375</v>
      </c>
      <c r="FG312" s="570">
        <v>42252.334027777775</v>
      </c>
      <c r="FH312" s="571" t="str">
        <v>[-11101] All data events are filtered in summary calculation</v>
      </c>
      <c r="FJ312" s="396">
        <f>'pi tag'!BM220</f>
        <v>0</v>
      </c>
      <c r="FK312" s="396">
        <f>'pi tag'!AU220</f>
        <v>0</v>
      </c>
      <c r="FM312" s="570"/>
      <c r="FN312" s="572"/>
      <c r="FO312" s="586">
        <f t="shared" si="238"/>
        <v>0</v>
      </c>
      <c r="FQ312" s="586">
        <f t="shared" si="239"/>
        <v>0</v>
      </c>
      <c r="GE312" s="400">
        <f t="shared" si="237"/>
        <v>0</v>
      </c>
      <c r="GF312" s="529"/>
      <c r="GG312" s="517"/>
      <c r="GH312" s="529">
        <v>42252.334027777775</v>
      </c>
      <c r="GI312" s="668" t="str">
        <v>[-11101] All data events are filtered in summary calculation</v>
      </c>
      <c r="GJ312" s="669">
        <v>42252.334027777775</v>
      </c>
      <c r="GK312" s="668" t="str">
        <v>[-11101] All data events are filtered in summary calculation</v>
      </c>
      <c r="GL312" s="669">
        <v>42252.334027777775</v>
      </c>
      <c r="GM312" s="668">
        <v>445.31253051757812</v>
      </c>
      <c r="GN312" s="400">
        <f t="shared" si="235"/>
        <v>0</v>
      </c>
      <c r="GO312" s="400">
        <f t="shared" si="236"/>
        <v>0</v>
      </c>
    </row>
    <row r="313" spans="131:197" ht="18.95" customHeight="1" x14ac:dyDescent="0.35">
      <c r="EA313" s="525">
        <v>41408</v>
      </c>
      <c r="EB313" s="603">
        <v>256</v>
      </c>
      <c r="EC313" s="617">
        <v>2052.8793046871351</v>
      </c>
      <c r="ED313" s="608">
        <v>17.93</v>
      </c>
      <c r="EE313" s="608">
        <v>4</v>
      </c>
      <c r="EF313" s="608">
        <v>633</v>
      </c>
      <c r="EG313" s="608">
        <v>379</v>
      </c>
      <c r="EH313" s="608">
        <v>1.8058423529411765</v>
      </c>
      <c r="EI313" s="609">
        <v>767.48299999999995</v>
      </c>
      <c r="EZ313" s="837"/>
      <c r="FA313" s="568">
        <v>42252.334722222222</v>
      </c>
      <c r="FB313" s="569">
        <v>693.67906422661724</v>
      </c>
      <c r="FC313" s="570">
        <v>42252.334722222222</v>
      </c>
      <c r="FD313" s="571" t="str">
        <v>[-11101] All data events are filtered in summary calculation</v>
      </c>
      <c r="FE313" s="570">
        <v>42252.334374999999</v>
      </c>
      <c r="FF313" s="571">
        <v>38195.653800324602</v>
      </c>
      <c r="FG313" s="570">
        <v>42252.334374999999</v>
      </c>
      <c r="FH313" s="571" t="str">
        <v>[-11101] All data events are filtered in summary calculation</v>
      </c>
      <c r="FJ313" s="396">
        <f>'pi tag'!BM221</f>
        <v>0</v>
      </c>
      <c r="FK313" s="396">
        <f>'pi tag'!AU221</f>
        <v>0</v>
      </c>
      <c r="FM313" s="570"/>
      <c r="FN313" s="572"/>
      <c r="FO313" s="586">
        <f t="shared" si="238"/>
        <v>0</v>
      </c>
      <c r="FQ313" s="586">
        <f t="shared" si="239"/>
        <v>0</v>
      </c>
      <c r="GE313" s="400">
        <f t="shared" si="237"/>
        <v>0</v>
      </c>
      <c r="GF313" s="529"/>
      <c r="GG313" s="517"/>
      <c r="GH313" s="529">
        <v>42252.334374999999</v>
      </c>
      <c r="GI313" s="668" t="str">
        <v>[-11101] All data events are filtered in summary calculation</v>
      </c>
      <c r="GJ313" s="669">
        <v>42252.334374999999</v>
      </c>
      <c r="GK313" s="668" t="str">
        <v>[-11101] All data events are filtered in summary calculation</v>
      </c>
      <c r="GL313" s="669">
        <v>42252.334374999999</v>
      </c>
      <c r="GM313" s="668">
        <v>436.98753388722736</v>
      </c>
      <c r="GN313" s="400">
        <f t="shared" si="235"/>
        <v>0</v>
      </c>
      <c r="GO313" s="400">
        <f t="shared" si="236"/>
        <v>0</v>
      </c>
    </row>
    <row r="314" spans="131:197" ht="18.95" customHeight="1" x14ac:dyDescent="0.35">
      <c r="EA314" s="525">
        <v>41409</v>
      </c>
      <c r="EB314" s="603">
        <v>257</v>
      </c>
      <c r="EC314" s="617">
        <v>1031.1347434316101</v>
      </c>
      <c r="ED314" s="608">
        <v>8.7700000000000014</v>
      </c>
      <c r="EE314" s="608">
        <v>2</v>
      </c>
      <c r="EF314" s="608">
        <v>233</v>
      </c>
      <c r="EG314" s="608">
        <v>103</v>
      </c>
      <c r="EH314" s="608">
        <v>0.93424000000000007</v>
      </c>
      <c r="EI314" s="609">
        <v>397.05200000000002</v>
      </c>
      <c r="EZ314" s="837"/>
      <c r="FA314" s="568">
        <v>42252.335069444445</v>
      </c>
      <c r="FB314" s="569">
        <v>738.80454767152901</v>
      </c>
      <c r="FC314" s="570">
        <v>42252.335069444445</v>
      </c>
      <c r="FD314" s="571" t="str">
        <v>[-11101] All data events are filtered in summary calculation</v>
      </c>
      <c r="FE314" s="570">
        <v>42252.334722222222</v>
      </c>
      <c r="FF314" s="571">
        <v>38250.854432678221</v>
      </c>
      <c r="FG314" s="570">
        <v>42252.334722222222</v>
      </c>
      <c r="FH314" s="571" t="str">
        <v>[-11101] All data events are filtered in summary calculation</v>
      </c>
      <c r="FJ314" s="396">
        <f>'pi tag'!BM222</f>
        <v>0</v>
      </c>
      <c r="FK314" s="396">
        <f>'pi tag'!AU222</f>
        <v>0</v>
      </c>
      <c r="FM314" s="570"/>
      <c r="FN314" s="572"/>
      <c r="FO314" s="586">
        <f t="shared" si="238"/>
        <v>0</v>
      </c>
      <c r="FQ314" s="586">
        <f t="shared" si="239"/>
        <v>0</v>
      </c>
      <c r="GE314" s="400">
        <f t="shared" si="237"/>
        <v>0</v>
      </c>
      <c r="GF314" s="529"/>
      <c r="GG314" s="517"/>
      <c r="GH314" s="529">
        <v>42252.334722222222</v>
      </c>
      <c r="GI314" s="668" t="str">
        <v>[-11101] All data events are filtered in summary calculation</v>
      </c>
      <c r="GJ314" s="669">
        <v>42252.334722222222</v>
      </c>
      <c r="GK314" s="668" t="str">
        <v>[-11101] All data events are filtered in summary calculation</v>
      </c>
      <c r="GL314" s="669">
        <v>42252.334722222222</v>
      </c>
      <c r="GM314" s="668">
        <v>429.68753051757812</v>
      </c>
      <c r="GN314" s="400">
        <f t="shared" si="235"/>
        <v>0</v>
      </c>
      <c r="GO314" s="400">
        <f t="shared" si="236"/>
        <v>0</v>
      </c>
    </row>
    <row r="315" spans="131:197" ht="18.95" customHeight="1" x14ac:dyDescent="0.35">
      <c r="EA315" s="525">
        <v>41410</v>
      </c>
      <c r="EB315" s="603">
        <v>258</v>
      </c>
      <c r="EC315" s="617">
        <v>2016.4059508807361</v>
      </c>
      <c r="ED315" s="608">
        <v>18.079999999999998</v>
      </c>
      <c r="EE315" s="608">
        <v>4</v>
      </c>
      <c r="EF315" s="608">
        <v>666</v>
      </c>
      <c r="EG315" s="608">
        <v>346.5</v>
      </c>
      <c r="EH315" s="608">
        <v>0.97295294117647058</v>
      </c>
      <c r="EI315" s="609">
        <v>413.505</v>
      </c>
      <c r="EZ315" s="837"/>
      <c r="FA315" s="568">
        <v>42252.335416666669</v>
      </c>
      <c r="FB315" s="569">
        <v>694.58718136127561</v>
      </c>
      <c r="FC315" s="570">
        <v>42252.335416666669</v>
      </c>
      <c r="FD315" s="571" t="str">
        <v>[-11101] All data events are filtered in summary calculation</v>
      </c>
      <c r="FE315" s="570">
        <v>42252.335069444445</v>
      </c>
      <c r="FF315" s="571">
        <v>38262.182771384716</v>
      </c>
      <c r="FG315" s="570">
        <v>42252.335069444445</v>
      </c>
      <c r="FH315" s="571" t="str">
        <v>[-11101] All data events are filtered in summary calculation</v>
      </c>
      <c r="FJ315" s="396">
        <f>'pi tag'!BM223</f>
        <v>0</v>
      </c>
      <c r="FK315" s="396">
        <f>'pi tag'!AU223</f>
        <v>0</v>
      </c>
      <c r="FM315" s="570"/>
      <c r="FN315" s="572"/>
      <c r="FO315" s="586">
        <f t="shared" si="238"/>
        <v>0</v>
      </c>
      <c r="FQ315" s="586">
        <f t="shared" si="239"/>
        <v>0</v>
      </c>
      <c r="GE315" s="400">
        <f t="shared" si="237"/>
        <v>0</v>
      </c>
      <c r="GF315" s="529"/>
      <c r="GG315" s="517"/>
      <c r="GH315" s="529">
        <v>42252.335069444445</v>
      </c>
      <c r="GI315" s="668" t="str">
        <v>[-11101] All data events are filtered in summary calculation</v>
      </c>
      <c r="GJ315" s="669">
        <v>42252.335069444445</v>
      </c>
      <c r="GK315" s="668" t="str">
        <v>[-11101] All data events are filtered in summary calculation</v>
      </c>
      <c r="GL315" s="669">
        <v>42252.335069444445</v>
      </c>
      <c r="GM315" s="668">
        <v>419.56158898267893</v>
      </c>
      <c r="GN315" s="400">
        <f t="shared" si="235"/>
        <v>0</v>
      </c>
      <c r="GO315" s="400">
        <f t="shared" si="236"/>
        <v>0</v>
      </c>
    </row>
    <row r="316" spans="131:197" ht="18.95" customHeight="1" x14ac:dyDescent="0.35">
      <c r="EA316" s="525">
        <v>41411</v>
      </c>
      <c r="EB316" s="603">
        <v>259</v>
      </c>
      <c r="EC316" s="617">
        <v>2276.5896146986224</v>
      </c>
      <c r="ED316" s="608">
        <v>21.5</v>
      </c>
      <c r="EE316" s="608">
        <v>4</v>
      </c>
      <c r="EF316" s="608">
        <v>666</v>
      </c>
      <c r="EG316" s="608">
        <v>346.5</v>
      </c>
      <c r="EH316" s="608">
        <v>1.0148611764705882</v>
      </c>
      <c r="EI316" s="609">
        <v>431.31599999999997</v>
      </c>
      <c r="EZ316" s="837"/>
      <c r="FA316" s="568">
        <v>42252.335763888885</v>
      </c>
      <c r="FB316" s="569">
        <v>739.88604536010962</v>
      </c>
      <c r="FC316" s="570">
        <v>42252.335763888885</v>
      </c>
      <c r="FD316" s="571" t="str">
        <v>[-11101] All data events are filtered in summary calculation</v>
      </c>
      <c r="FE316" s="570">
        <v>42252.335416666669</v>
      </c>
      <c r="FF316" s="571">
        <v>38260.629275264342</v>
      </c>
      <c r="FG316" s="570">
        <v>42252.335416666669</v>
      </c>
      <c r="FH316" s="571" t="str">
        <v>[-11101] All data events are filtered in summary calculation</v>
      </c>
      <c r="FJ316" s="396">
        <f>'pi tag'!BM224</f>
        <v>0</v>
      </c>
      <c r="FK316" s="396">
        <f>'pi tag'!AU224</f>
        <v>0</v>
      </c>
      <c r="FM316" s="570"/>
      <c r="FN316" s="572"/>
      <c r="FO316" s="586">
        <f t="shared" si="238"/>
        <v>0</v>
      </c>
      <c r="FQ316" s="586">
        <f t="shared" si="239"/>
        <v>0</v>
      </c>
      <c r="GE316" s="400">
        <f t="shared" si="237"/>
        <v>0</v>
      </c>
      <c r="GF316" s="529"/>
      <c r="GG316" s="517"/>
      <c r="GH316" s="529">
        <v>42252.335416666669</v>
      </c>
      <c r="GI316" s="668" t="str">
        <v>[-11101] All data events are filtered in summary calculation</v>
      </c>
      <c r="GJ316" s="669">
        <v>42252.335416666669</v>
      </c>
      <c r="GK316" s="668" t="str">
        <v>[-11101] All data events are filtered in summary calculation</v>
      </c>
      <c r="GL316" s="669">
        <v>42252.335416666669</v>
      </c>
      <c r="GM316" s="668">
        <v>410.59030151367187</v>
      </c>
      <c r="GN316" s="400">
        <f t="shared" si="235"/>
        <v>0</v>
      </c>
      <c r="GO316" s="400">
        <f t="shared" si="236"/>
        <v>0</v>
      </c>
    </row>
    <row r="317" spans="131:197" ht="18.95" customHeight="1" x14ac:dyDescent="0.35">
      <c r="EA317" s="525">
        <v>41412</v>
      </c>
      <c r="EB317" s="603">
        <v>260</v>
      </c>
      <c r="EC317" s="617">
        <v>651.94428326657203</v>
      </c>
      <c r="ED317" s="608">
        <v>4.2999999999999972</v>
      </c>
      <c r="EE317" s="608">
        <v>4</v>
      </c>
      <c r="EF317" s="608">
        <v>642</v>
      </c>
      <c r="EG317" s="608">
        <v>373</v>
      </c>
      <c r="EH317" s="608">
        <v>0.82446352941176471</v>
      </c>
      <c r="EI317" s="609">
        <v>350.39699999999999</v>
      </c>
      <c r="EZ317" s="837"/>
      <c r="FA317" s="568">
        <v>42252.336111111115</v>
      </c>
      <c r="FB317" s="569">
        <v>665.48532323085851</v>
      </c>
      <c r="FC317" s="570">
        <v>42252.336111111115</v>
      </c>
      <c r="FD317" s="571" t="str">
        <v>[-11101] All data events are filtered in summary calculation</v>
      </c>
      <c r="FE317" s="570">
        <v>42252.335763888885</v>
      </c>
      <c r="FF317" s="571">
        <v>38282.798866140845</v>
      </c>
      <c r="FG317" s="570">
        <v>42252.335763888885</v>
      </c>
      <c r="FH317" s="571" t="str">
        <v>[-11101] All data events are filtered in summary calculation</v>
      </c>
      <c r="FJ317" s="396">
        <f>'pi tag'!BM225</f>
        <v>0</v>
      </c>
      <c r="FK317" s="396">
        <f>'pi tag'!AU225</f>
        <v>0</v>
      </c>
      <c r="FM317" s="570"/>
      <c r="FN317" s="572"/>
      <c r="FO317" s="586">
        <f t="shared" si="238"/>
        <v>0</v>
      </c>
      <c r="FQ317" s="586">
        <f t="shared" si="239"/>
        <v>0</v>
      </c>
      <c r="GE317" s="400">
        <f t="shared" si="237"/>
        <v>0</v>
      </c>
      <c r="GF317" s="529"/>
      <c r="GG317" s="517"/>
      <c r="GH317" s="529">
        <v>42252.335763888885</v>
      </c>
      <c r="GI317" s="668" t="str">
        <v>[-11101] All data events are filtered in summary calculation</v>
      </c>
      <c r="GJ317" s="669">
        <v>42252.335763888885</v>
      </c>
      <c r="GK317" s="668" t="str">
        <v>[-11101] All data events are filtered in summary calculation</v>
      </c>
      <c r="GL317" s="669">
        <v>42252.335763888885</v>
      </c>
      <c r="GM317" s="668">
        <v>410.59030151367187</v>
      </c>
      <c r="GN317" s="400">
        <f t="shared" si="235"/>
        <v>0</v>
      </c>
      <c r="GO317" s="400">
        <f t="shared" si="236"/>
        <v>0</v>
      </c>
    </row>
    <row r="318" spans="131:197" ht="18.95" customHeight="1" x14ac:dyDescent="0.35">
      <c r="EA318" s="525">
        <v>41413</v>
      </c>
      <c r="EB318" s="603">
        <v>261</v>
      </c>
      <c r="EC318" s="617">
        <v>1407.3504830910749</v>
      </c>
      <c r="ED318" s="608">
        <v>13.930000000000001</v>
      </c>
      <c r="EE318" s="608">
        <v>3</v>
      </c>
      <c r="EF318" s="608">
        <v>425</v>
      </c>
      <c r="EG318" s="608">
        <v>186</v>
      </c>
      <c r="EH318" s="608">
        <v>0.78046352941176467</v>
      </c>
      <c r="EI318" s="609">
        <v>331.697</v>
      </c>
      <c r="EZ318" s="837"/>
      <c r="FA318" s="568">
        <v>42252.336458333331</v>
      </c>
      <c r="FB318" s="569">
        <v>665.94053564225203</v>
      </c>
      <c r="FC318" s="570">
        <v>42252.336458333331</v>
      </c>
      <c r="FD318" s="571" t="str">
        <v>[-11101] All data events are filtered in summary calculation</v>
      </c>
      <c r="FE318" s="570">
        <v>42252.336111111115</v>
      </c>
      <c r="FF318" s="571">
        <v>38124.231078304845</v>
      </c>
      <c r="FG318" s="570">
        <v>42252.336111111115</v>
      </c>
      <c r="FH318" s="571" t="str">
        <v>[-11101] All data events are filtered in summary calculation</v>
      </c>
      <c r="FJ318" s="396">
        <f>'pi tag'!BM226</f>
        <v>0</v>
      </c>
      <c r="FK318" s="396">
        <f>'pi tag'!AU226</f>
        <v>0</v>
      </c>
      <c r="FM318" s="570"/>
      <c r="FN318" s="572"/>
      <c r="FO318" s="586">
        <f t="shared" si="238"/>
        <v>0</v>
      </c>
      <c r="FQ318" s="586">
        <f t="shared" si="239"/>
        <v>0</v>
      </c>
      <c r="GE318" s="400">
        <f t="shared" si="237"/>
        <v>0</v>
      </c>
      <c r="GF318" s="529"/>
      <c r="GG318" s="517"/>
      <c r="GH318" s="529">
        <v>42252.336111111115</v>
      </c>
      <c r="GI318" s="668" t="str">
        <v>[-11101] All data events are filtered in summary calculation</v>
      </c>
      <c r="GJ318" s="669">
        <v>42252.336111111115</v>
      </c>
      <c r="GK318" s="668" t="str">
        <v>[-11101] All data events are filtered in summary calculation</v>
      </c>
      <c r="GL318" s="669">
        <v>42252.336111111115</v>
      </c>
      <c r="GM318" s="668">
        <v>416.62541873101145</v>
      </c>
      <c r="GN318" s="400">
        <f t="shared" si="235"/>
        <v>0</v>
      </c>
      <c r="GO318" s="400">
        <f t="shared" si="236"/>
        <v>0</v>
      </c>
    </row>
    <row r="319" spans="131:197" ht="18.95" customHeight="1" x14ac:dyDescent="0.35">
      <c r="EA319" s="525">
        <v>41414</v>
      </c>
      <c r="EB319" s="603">
        <v>262</v>
      </c>
      <c r="EC319" s="617">
        <v>1794.0234308997817</v>
      </c>
      <c r="ED319" s="608">
        <v>17.12</v>
      </c>
      <c r="EE319" s="608">
        <v>4</v>
      </c>
      <c r="EF319" s="608">
        <v>484</v>
      </c>
      <c r="EG319" s="608">
        <v>290</v>
      </c>
      <c r="EH319" s="608">
        <v>0.97558588235294119</v>
      </c>
      <c r="EI319" s="609">
        <v>414.62400000000002</v>
      </c>
      <c r="EZ319" s="837"/>
      <c r="FA319" s="568">
        <v>42252.336805555555</v>
      </c>
      <c r="FB319" s="569">
        <v>706.41589798302186</v>
      </c>
      <c r="FC319" s="570">
        <v>42252.336805555555</v>
      </c>
      <c r="FD319" s="571" t="str">
        <v>[-11101] All data events are filtered in summary calculation</v>
      </c>
      <c r="FE319" s="570">
        <v>42252.336458333331</v>
      </c>
      <c r="FF319" s="571">
        <v>38160.320330266157</v>
      </c>
      <c r="FG319" s="570">
        <v>42252.336458333331</v>
      </c>
      <c r="FH319" s="571" t="str">
        <v>[-11101] All data events are filtered in summary calculation</v>
      </c>
      <c r="FJ319" s="396">
        <f>'pi tag'!BM227</f>
        <v>0</v>
      </c>
      <c r="FK319" s="396">
        <f>'pi tag'!AU227</f>
        <v>0</v>
      </c>
      <c r="FM319" s="570"/>
      <c r="FN319" s="572"/>
      <c r="FO319" s="586">
        <f t="shared" si="238"/>
        <v>0</v>
      </c>
      <c r="FQ319" s="586">
        <f t="shared" si="239"/>
        <v>0</v>
      </c>
      <c r="GE319" s="400">
        <f t="shared" si="237"/>
        <v>0</v>
      </c>
      <c r="GF319" s="529"/>
      <c r="GG319" s="517"/>
      <c r="GH319" s="529">
        <v>42252.336458333331</v>
      </c>
      <c r="GI319" s="668" t="str">
        <v>[-11101] All data events are filtered in summary calculation</v>
      </c>
      <c r="GJ319" s="669">
        <v>42252.336458333331</v>
      </c>
      <c r="GK319" s="668" t="str">
        <v>[-11101] All data events are filtered in summary calculation</v>
      </c>
      <c r="GL319" s="669">
        <v>42252.336458333331</v>
      </c>
      <c r="GM319" s="668">
        <v>425.6944580078125</v>
      </c>
      <c r="GN319" s="400">
        <f t="shared" si="235"/>
        <v>0</v>
      </c>
      <c r="GO319" s="400">
        <f t="shared" si="236"/>
        <v>0</v>
      </c>
    </row>
    <row r="320" spans="131:197" ht="18.95" customHeight="1" x14ac:dyDescent="0.35">
      <c r="EA320" s="525">
        <v>41415</v>
      </c>
      <c r="EB320" s="603">
        <v>263</v>
      </c>
      <c r="EC320" s="617">
        <v>260.80502116705873</v>
      </c>
      <c r="ED320" s="608">
        <v>2.8999999999999977</v>
      </c>
      <c r="EE320" s="608">
        <v>1</v>
      </c>
      <c r="EF320" s="608">
        <v>148</v>
      </c>
      <c r="EG320" s="608">
        <v>74</v>
      </c>
      <c r="EH320" s="608">
        <v>0.99536705882352938</v>
      </c>
      <c r="EI320" s="609">
        <v>423.03100000000001</v>
      </c>
      <c r="EZ320" s="837"/>
      <c r="FA320" s="568">
        <v>42252.337152777778</v>
      </c>
      <c r="FB320" s="569">
        <v>667.11741589961866</v>
      </c>
      <c r="FC320" s="570">
        <v>42252.337152777778</v>
      </c>
      <c r="FD320" s="571" t="str">
        <v>[-11101] All data events are filtered in summary calculation</v>
      </c>
      <c r="FE320" s="570">
        <v>42252.336805555555</v>
      </c>
      <c r="FF320" s="571">
        <v>38151.558031928536</v>
      </c>
      <c r="FG320" s="570">
        <v>42252.336805555555</v>
      </c>
      <c r="FH320" s="571" t="str">
        <v>[-11101] All data events are filtered in summary calculation</v>
      </c>
      <c r="FJ320" s="396">
        <f>'pi tag'!BM228</f>
        <v>0</v>
      </c>
      <c r="FK320" s="396">
        <f>'pi tag'!AU228</f>
        <v>0</v>
      </c>
      <c r="FM320" s="570"/>
      <c r="FN320" s="572"/>
      <c r="FO320" s="586">
        <f t="shared" si="238"/>
        <v>0</v>
      </c>
      <c r="FQ320" s="586">
        <f t="shared" si="239"/>
        <v>0</v>
      </c>
      <c r="GE320" s="400">
        <f t="shared" si="237"/>
        <v>0</v>
      </c>
      <c r="GF320" s="529"/>
      <c r="GG320" s="517"/>
      <c r="GH320" s="529">
        <v>42252.336805555555</v>
      </c>
      <c r="GI320" s="668" t="str">
        <v>[-11101] All data events are filtered in summary calculation</v>
      </c>
      <c r="GJ320" s="669">
        <v>42252.336805555555</v>
      </c>
      <c r="GK320" s="668" t="str">
        <v>[-11101] All data events are filtered in summary calculation</v>
      </c>
      <c r="GL320" s="669">
        <v>42252.336805555555</v>
      </c>
      <c r="GM320" s="668">
        <v>425.6944580078125</v>
      </c>
      <c r="GN320" s="400">
        <f t="shared" si="235"/>
        <v>0</v>
      </c>
      <c r="GO320" s="400">
        <f t="shared" si="236"/>
        <v>0</v>
      </c>
    </row>
    <row r="321" spans="131:197" ht="18.95" customHeight="1" x14ac:dyDescent="0.35">
      <c r="EA321" s="525">
        <v>41416</v>
      </c>
      <c r="EB321" s="603">
        <v>264</v>
      </c>
      <c r="EC321" s="617">
        <v>1987.3185154544744</v>
      </c>
      <c r="ED321" s="608">
        <v>17.600000000000001</v>
      </c>
      <c r="EE321" s="608">
        <v>4</v>
      </c>
      <c r="EF321" s="608">
        <v>532</v>
      </c>
      <c r="EG321" s="608">
        <v>324</v>
      </c>
      <c r="EH321" s="608">
        <v>0</v>
      </c>
      <c r="EI321" s="609">
        <v>0</v>
      </c>
      <c r="EZ321" s="837"/>
      <c r="FA321" s="568">
        <v>42252.337500000001</v>
      </c>
      <c r="FB321" s="569">
        <v>693.08405489742552</v>
      </c>
      <c r="FC321" s="570">
        <v>42252.337500000001</v>
      </c>
      <c r="FD321" s="571" t="str">
        <v>[-11101] All data events are filtered in summary calculation</v>
      </c>
      <c r="FE321" s="570">
        <v>42252.337152777778</v>
      </c>
      <c r="FF321" s="571">
        <v>38116.467325870195</v>
      </c>
      <c r="FG321" s="570">
        <v>42252.337152777778</v>
      </c>
      <c r="FH321" s="571" t="str">
        <v>[-11101] All data events are filtered in summary calculation</v>
      </c>
      <c r="FJ321" s="396">
        <f>'pi tag'!BM229</f>
        <v>0</v>
      </c>
      <c r="FK321" s="396">
        <f>'pi tag'!AU229</f>
        <v>0</v>
      </c>
      <c r="FM321" s="570"/>
      <c r="FN321" s="572"/>
      <c r="FO321" s="586">
        <f t="shared" si="238"/>
        <v>0</v>
      </c>
      <c r="FQ321" s="586">
        <f t="shared" si="239"/>
        <v>0</v>
      </c>
      <c r="GE321" s="400">
        <f t="shared" si="237"/>
        <v>0</v>
      </c>
      <c r="GF321" s="529"/>
      <c r="GG321" s="517"/>
      <c r="GH321" s="529">
        <v>42252.337152777778</v>
      </c>
      <c r="GI321" s="668" t="str">
        <v>[-11101] All data events are filtered in summary calculation</v>
      </c>
      <c r="GJ321" s="669">
        <v>42252.337152777778</v>
      </c>
      <c r="GK321" s="668" t="str">
        <v>[-11101] All data events are filtered in summary calculation</v>
      </c>
      <c r="GL321" s="669">
        <v>42252.337152777778</v>
      </c>
      <c r="GM321" s="668">
        <v>429.77463802490382</v>
      </c>
      <c r="GN321" s="400">
        <f t="shared" si="235"/>
        <v>0</v>
      </c>
      <c r="GO321" s="400">
        <f t="shared" si="236"/>
        <v>0</v>
      </c>
    </row>
    <row r="322" spans="131:197" ht="18.95" customHeight="1" x14ac:dyDescent="0.35">
      <c r="EA322" s="525">
        <v>41417</v>
      </c>
      <c r="EB322" s="603">
        <v>265</v>
      </c>
      <c r="EC322" s="617">
        <v>2271.5765650495036</v>
      </c>
      <c r="ED322" s="608">
        <v>20.740000000000002</v>
      </c>
      <c r="EE322" s="608">
        <v>5</v>
      </c>
      <c r="EF322" s="608">
        <v>724</v>
      </c>
      <c r="EG322" s="608">
        <v>337</v>
      </c>
      <c r="EH322" s="608">
        <v>1.8372070588235294</v>
      </c>
      <c r="EI322" s="609">
        <v>780.81299999999999</v>
      </c>
      <c r="EZ322" s="837"/>
      <c r="FA322" s="568">
        <v>42252.337847222225</v>
      </c>
      <c r="FB322" s="569">
        <v>699.25657662607125</v>
      </c>
      <c r="FC322" s="570">
        <v>42252.337847222225</v>
      </c>
      <c r="FD322" s="571" t="str">
        <v>[-11101] All data events are filtered in summary calculation</v>
      </c>
      <c r="FE322" s="570">
        <v>42252.337500000001</v>
      </c>
      <c r="FF322" s="571">
        <v>38086.445141528049</v>
      </c>
      <c r="FG322" s="570">
        <v>42252.337500000001</v>
      </c>
      <c r="FH322" s="571" t="str">
        <v>[-11101] All data events are filtered in summary calculation</v>
      </c>
      <c r="FJ322" s="396">
        <f>'pi tag'!BM230</f>
        <v>0</v>
      </c>
      <c r="FK322" s="396">
        <f>'pi tag'!AU230</f>
        <v>0</v>
      </c>
      <c r="FM322" s="570"/>
      <c r="FN322" s="572"/>
      <c r="FO322" s="586">
        <f t="shared" si="238"/>
        <v>0</v>
      </c>
      <c r="FQ322" s="586">
        <f t="shared" si="239"/>
        <v>0</v>
      </c>
      <c r="GE322" s="400">
        <f t="shared" si="237"/>
        <v>0</v>
      </c>
      <c r="GF322" s="529"/>
      <c r="GG322" s="517"/>
      <c r="GH322" s="529">
        <v>42252.337500000001</v>
      </c>
      <c r="GI322" s="668" t="str">
        <v>[-11101] All data events are filtered in summary calculation</v>
      </c>
      <c r="GJ322" s="669">
        <v>42252.337500000001</v>
      </c>
      <c r="GK322" s="668" t="str">
        <v>[-11101] All data events are filtered in summary calculation</v>
      </c>
      <c r="GL322" s="669">
        <v>42252.337500000001</v>
      </c>
      <c r="GM322" s="668">
        <v>440.97222900390625</v>
      </c>
      <c r="GN322" s="400">
        <f t="shared" si="235"/>
        <v>0</v>
      </c>
      <c r="GO322" s="400">
        <f t="shared" si="236"/>
        <v>0</v>
      </c>
    </row>
    <row r="323" spans="131:197" ht="18.95" customHeight="1" x14ac:dyDescent="0.35">
      <c r="EA323" s="525">
        <v>41418</v>
      </c>
      <c r="EB323" s="603">
        <v>266</v>
      </c>
      <c r="EC323" s="617">
        <v>1806.3272594777768</v>
      </c>
      <c r="ED323" s="608">
        <v>15.27</v>
      </c>
      <c r="EE323" s="608">
        <v>5</v>
      </c>
      <c r="EF323" s="608">
        <v>717</v>
      </c>
      <c r="EG323" s="608">
        <v>462</v>
      </c>
      <c r="EH323" s="608">
        <v>1.7982800000000001</v>
      </c>
      <c r="EI323" s="609">
        <v>764.26900000000001</v>
      </c>
      <c r="EZ323" s="837"/>
      <c r="FA323" s="568">
        <v>42252.338194444441</v>
      </c>
      <c r="FB323" s="569">
        <v>668.77664077461259</v>
      </c>
      <c r="FC323" s="570">
        <v>42252.338194444441</v>
      </c>
      <c r="FD323" s="571" t="str">
        <v>[-11101] All data events are filtered in summary calculation</v>
      </c>
      <c r="FE323" s="570">
        <v>42252.337847222225</v>
      </c>
      <c r="FF323" s="571">
        <v>38103.780058153468</v>
      </c>
      <c r="FG323" s="570">
        <v>42252.337847222225</v>
      </c>
      <c r="FH323" s="571" t="str">
        <v>[-11101] All data events are filtered in summary calculation</v>
      </c>
      <c r="FJ323" s="396">
        <f>'pi tag'!BM231</f>
        <v>0</v>
      </c>
      <c r="FK323" s="396">
        <f>'pi tag'!AU231</f>
        <v>0</v>
      </c>
      <c r="FM323" s="570"/>
      <c r="FN323" s="572"/>
      <c r="FO323" s="586">
        <f t="shared" si="238"/>
        <v>0</v>
      </c>
      <c r="FQ323" s="586">
        <f t="shared" si="239"/>
        <v>0</v>
      </c>
      <c r="GE323" s="400">
        <f t="shared" si="237"/>
        <v>0</v>
      </c>
      <c r="GF323" s="529"/>
      <c r="GG323" s="517"/>
      <c r="GH323" s="529">
        <v>42252.337847222225</v>
      </c>
      <c r="GI323" s="668" t="str">
        <v>[-11101] All data events are filtered in summary calculation</v>
      </c>
      <c r="GJ323" s="669">
        <v>42252.337847222225</v>
      </c>
      <c r="GK323" s="668" t="str">
        <v>[-11101] All data events are filtered in summary calculation</v>
      </c>
      <c r="GL323" s="669">
        <v>42252.337847222225</v>
      </c>
      <c r="GM323" s="668">
        <v>440.97222900390625</v>
      </c>
      <c r="GN323" s="400">
        <f t="shared" si="235"/>
        <v>0</v>
      </c>
      <c r="GO323" s="400">
        <f t="shared" si="236"/>
        <v>0</v>
      </c>
    </row>
    <row r="324" spans="131:197" ht="18.95" customHeight="1" x14ac:dyDescent="0.35">
      <c r="EA324" s="525">
        <v>41419</v>
      </c>
      <c r="EB324" s="603">
        <v>267</v>
      </c>
      <c r="EC324" s="617">
        <v>1473.3973751627314</v>
      </c>
      <c r="ED324" s="608">
        <v>13.62</v>
      </c>
      <c r="EE324" s="608">
        <v>4</v>
      </c>
      <c r="EF324" s="608">
        <v>576</v>
      </c>
      <c r="EG324" s="608">
        <v>251</v>
      </c>
      <c r="EH324" s="608">
        <v>0.90636941176470587</v>
      </c>
      <c r="EI324" s="609">
        <v>385.20699999999999</v>
      </c>
      <c r="EZ324" s="837"/>
      <c r="FA324" s="568">
        <v>42252.338541666672</v>
      </c>
      <c r="FB324" s="569">
        <v>703.88168489042744</v>
      </c>
      <c r="FC324" s="570">
        <v>42252.338541666672</v>
      </c>
      <c r="FD324" s="571" t="str">
        <v>[-11101] All data events are filtered in summary calculation</v>
      </c>
      <c r="FE324" s="570">
        <v>42252.338194444441</v>
      </c>
      <c r="FF324" s="571">
        <v>38109.367959769566</v>
      </c>
      <c r="FG324" s="570">
        <v>42252.338194444441</v>
      </c>
      <c r="FH324" s="571" t="str">
        <v>[-11101] All data events are filtered in summary calculation</v>
      </c>
      <c r="FJ324" s="396">
        <f>'pi tag'!BM232</f>
        <v>0</v>
      </c>
      <c r="FK324" s="396">
        <f>'pi tag'!AU232</f>
        <v>0</v>
      </c>
      <c r="FM324" s="570"/>
      <c r="FN324" s="572"/>
      <c r="FO324" s="586">
        <f t="shared" si="238"/>
        <v>0</v>
      </c>
      <c r="FQ324" s="586">
        <f t="shared" si="239"/>
        <v>0</v>
      </c>
      <c r="GE324" s="400">
        <f t="shared" si="237"/>
        <v>0</v>
      </c>
      <c r="GF324" s="529"/>
      <c r="GG324" s="517"/>
      <c r="GH324" s="529">
        <v>42252.338194444441</v>
      </c>
      <c r="GI324" s="668" t="str">
        <v>[-11101] All data events are filtered in summary calculation</v>
      </c>
      <c r="GJ324" s="669">
        <v>42252.338194444441</v>
      </c>
      <c r="GK324" s="668" t="str">
        <v>[-11101] All data events are filtered in summary calculation</v>
      </c>
      <c r="GL324" s="669">
        <v>42252.338194444441</v>
      </c>
      <c r="GM324" s="668">
        <v>440.97222900390625</v>
      </c>
      <c r="GN324" s="400">
        <f t="shared" si="235"/>
        <v>0</v>
      </c>
      <c r="GO324" s="400">
        <f t="shared" si="236"/>
        <v>0</v>
      </c>
    </row>
    <row r="325" spans="131:197" ht="18.95" customHeight="1" x14ac:dyDescent="0.35">
      <c r="EA325" s="525">
        <v>41420</v>
      </c>
      <c r="EB325" s="603">
        <v>268</v>
      </c>
      <c r="EC325" s="617">
        <v>2027.1476999190213</v>
      </c>
      <c r="ED325" s="608">
        <v>18.66</v>
      </c>
      <c r="EE325" s="608">
        <v>3</v>
      </c>
      <c r="EF325" s="608">
        <v>443</v>
      </c>
      <c r="EG325" s="608">
        <v>226</v>
      </c>
      <c r="EH325" s="608">
        <v>0.99771764705882349</v>
      </c>
      <c r="EI325" s="609">
        <v>424.03</v>
      </c>
      <c r="EZ325" s="837"/>
      <c r="FA325" s="568">
        <v>42252.338888888888</v>
      </c>
      <c r="FB325" s="569">
        <v>704.70179841304389</v>
      </c>
      <c r="FC325" s="570">
        <v>42252.338888888888</v>
      </c>
      <c r="FD325" s="571" t="str">
        <v>[-11101] All data events are filtered in summary calculation</v>
      </c>
      <c r="FE325" s="570">
        <v>42252.338541666672</v>
      </c>
      <c r="FF325" s="571">
        <v>38090.351382954912</v>
      </c>
      <c r="FG325" s="570">
        <v>42252.338541666672</v>
      </c>
      <c r="FH325" s="571" t="str">
        <v>[-11101] All data events are filtered in summary calculation</v>
      </c>
      <c r="FJ325" s="396">
        <f>'pi tag'!BM233</f>
        <v>0</v>
      </c>
      <c r="FK325" s="396">
        <f>'pi tag'!AU233</f>
        <v>0</v>
      </c>
      <c r="FM325" s="570"/>
      <c r="FN325" s="572"/>
      <c r="FO325" s="586">
        <f t="shared" si="238"/>
        <v>0</v>
      </c>
      <c r="FQ325" s="586">
        <f t="shared" si="239"/>
        <v>0</v>
      </c>
      <c r="GE325" s="400">
        <f t="shared" si="237"/>
        <v>0</v>
      </c>
      <c r="GF325" s="529"/>
      <c r="GG325" s="517"/>
      <c r="GH325" s="529">
        <v>42252.338541666672</v>
      </c>
      <c r="GI325" s="668" t="str">
        <v>[-11101] All data events are filtered in summary calculation</v>
      </c>
      <c r="GJ325" s="669">
        <v>42252.338541666672</v>
      </c>
      <c r="GK325" s="668" t="str">
        <v>[-11101] All data events are filtered in summary calculation</v>
      </c>
      <c r="GL325" s="669">
        <v>42252.338541666672</v>
      </c>
      <c r="GM325" s="668">
        <v>440.97222900390625</v>
      </c>
      <c r="GN325" s="400">
        <f t="shared" si="235"/>
        <v>0</v>
      </c>
      <c r="GO325" s="400">
        <f t="shared" si="236"/>
        <v>0</v>
      </c>
    </row>
    <row r="326" spans="131:197" ht="18.95" customHeight="1" x14ac:dyDescent="0.35">
      <c r="EA326" s="525">
        <v>41421</v>
      </c>
      <c r="EB326" s="603">
        <v>269</v>
      </c>
      <c r="EC326" s="617">
        <v>1338.536697288806</v>
      </c>
      <c r="ED326" s="608">
        <v>12.16</v>
      </c>
      <c r="EE326" s="608">
        <v>3</v>
      </c>
      <c r="EF326" s="608">
        <v>421</v>
      </c>
      <c r="EG326" s="608">
        <v>184</v>
      </c>
      <c r="EH326" s="608">
        <v>1.8511011764705882</v>
      </c>
      <c r="EI326" s="609">
        <v>786.71799999999996</v>
      </c>
      <c r="EZ326" s="837"/>
      <c r="FA326" s="568">
        <v>42252.339236111111</v>
      </c>
      <c r="FB326" s="569">
        <v>713.45177934393644</v>
      </c>
      <c r="FC326" s="570">
        <v>42252.339236111111</v>
      </c>
      <c r="FD326" s="571" t="str">
        <v>[-11101] All data events are filtered in summary calculation</v>
      </c>
      <c r="FE326" s="570">
        <v>42252.338888888888</v>
      </c>
      <c r="FF326" s="571">
        <v>38072.935310228662</v>
      </c>
      <c r="FG326" s="570">
        <v>42252.338888888888</v>
      </c>
      <c r="FH326" s="571" t="str">
        <v>[-11101] All data events are filtered in summary calculation</v>
      </c>
      <c r="FJ326" s="396">
        <f>'pi tag'!BM234</f>
        <v>0</v>
      </c>
      <c r="FK326" s="396">
        <f>'pi tag'!AU234</f>
        <v>0</v>
      </c>
      <c r="FM326" s="570"/>
      <c r="FN326" s="572"/>
      <c r="FO326" s="586">
        <f t="shared" si="238"/>
        <v>0</v>
      </c>
      <c r="FQ326" s="586">
        <f t="shared" si="239"/>
        <v>0</v>
      </c>
      <c r="GE326" s="400">
        <f t="shared" si="237"/>
        <v>0</v>
      </c>
      <c r="GF326" s="529"/>
      <c r="GG326" s="517"/>
      <c r="GH326" s="529">
        <v>42252.338888888888</v>
      </c>
      <c r="GI326" s="668" t="str">
        <v>[-11101] All data events are filtered in summary calculation</v>
      </c>
      <c r="GJ326" s="669">
        <v>42252.338888888888</v>
      </c>
      <c r="GK326" s="668" t="str">
        <v>[-11101] All data events are filtered in summary calculation</v>
      </c>
      <c r="GL326" s="669">
        <v>42252.338888888888</v>
      </c>
      <c r="GM326" s="668">
        <v>437.74415041469035</v>
      </c>
      <c r="GN326" s="400">
        <f t="shared" si="235"/>
        <v>0</v>
      </c>
      <c r="GO326" s="400">
        <f t="shared" si="236"/>
        <v>0</v>
      </c>
    </row>
    <row r="327" spans="131:197" ht="18.95" customHeight="1" x14ac:dyDescent="0.35">
      <c r="EA327" s="525">
        <v>41422</v>
      </c>
      <c r="EB327" s="603">
        <v>270</v>
      </c>
      <c r="EC327" s="617">
        <v>1934.9682320500797</v>
      </c>
      <c r="ED327" s="608">
        <v>19.22</v>
      </c>
      <c r="EE327" s="608">
        <v>5</v>
      </c>
      <c r="EF327" s="608">
        <v>593</v>
      </c>
      <c r="EG327" s="608">
        <v>211</v>
      </c>
      <c r="EH327" s="608">
        <v>0</v>
      </c>
      <c r="EI327" s="609">
        <v>0</v>
      </c>
      <c r="EZ327" s="837"/>
      <c r="FA327" s="568">
        <v>42252.339583333334</v>
      </c>
      <c r="FB327" s="569">
        <v>726.66818276477306</v>
      </c>
      <c r="FC327" s="570">
        <v>42252.339583333334</v>
      </c>
      <c r="FD327" s="571" t="str">
        <v>[-11101] All data events are filtered in summary calculation</v>
      </c>
      <c r="FE327" s="570">
        <v>42252.339236111111</v>
      </c>
      <c r="FF327" s="571">
        <v>38073.811449056862</v>
      </c>
      <c r="FG327" s="570">
        <v>42252.339236111111</v>
      </c>
      <c r="FH327" s="571" t="str">
        <v>[-11101] All data events are filtered in summary calculation</v>
      </c>
      <c r="FJ327" s="396">
        <f>'pi tag'!BM235</f>
        <v>0</v>
      </c>
      <c r="FK327" s="396">
        <f>'pi tag'!AU235</f>
        <v>0</v>
      </c>
      <c r="FM327" s="570"/>
      <c r="FN327" s="572"/>
      <c r="FO327" s="586">
        <f t="shared" si="238"/>
        <v>0</v>
      </c>
      <c r="FQ327" s="586">
        <f t="shared" si="239"/>
        <v>0</v>
      </c>
      <c r="GE327" s="400">
        <f t="shared" si="237"/>
        <v>0</v>
      </c>
      <c r="GF327" s="529"/>
      <c r="GG327" s="517"/>
      <c r="GH327" s="529">
        <v>42252.339236111111</v>
      </c>
      <c r="GI327" s="668" t="str">
        <v>[-11101] All data events are filtered in summary calculation</v>
      </c>
      <c r="GJ327" s="669">
        <v>42252.339236111111</v>
      </c>
      <c r="GK327" s="668" t="str">
        <v>[-11101] All data events are filtered in summary calculation</v>
      </c>
      <c r="GL327" s="669">
        <v>42252.339236111111</v>
      </c>
      <c r="GM327" s="668">
        <v>424.826416015625</v>
      </c>
      <c r="GN327" s="400">
        <f t="shared" ref="GN327:GN390" si="240">IF($GE327=1,$GM327,0)</f>
        <v>0</v>
      </c>
      <c r="GO327" s="400">
        <f t="shared" ref="GO327:GO390" si="241">IF($GE327=2,$GM327,0)</f>
        <v>0</v>
      </c>
    </row>
    <row r="328" spans="131:197" ht="18.95" customHeight="1" x14ac:dyDescent="0.35">
      <c r="EA328" s="525">
        <v>41423</v>
      </c>
      <c r="EB328" s="603">
        <v>271</v>
      </c>
      <c r="EC328" s="617">
        <v>2102.1230016351833</v>
      </c>
      <c r="ED328" s="608">
        <v>19.880000000000003</v>
      </c>
      <c r="EE328" s="608">
        <v>4</v>
      </c>
      <c r="EF328" s="608">
        <v>596</v>
      </c>
      <c r="EG328" s="608">
        <v>381.5</v>
      </c>
      <c r="EH328" s="608">
        <v>0.97195058823529412</v>
      </c>
      <c r="EI328" s="609">
        <v>413.07900000000001</v>
      </c>
      <c r="EZ328" s="837"/>
      <c r="FA328" s="568">
        <v>42252.33993055555</v>
      </c>
      <c r="FB328" s="569">
        <v>671.68602915375675</v>
      </c>
      <c r="FC328" s="570">
        <v>42252.33993055555</v>
      </c>
      <c r="FD328" s="571" t="str">
        <v>[-11101] All data events are filtered in summary calculation</v>
      </c>
      <c r="FE328" s="570">
        <v>42252.339583333334</v>
      </c>
      <c r="FF328" s="571">
        <v>38013.334037365516</v>
      </c>
      <c r="FG328" s="570">
        <v>42252.339583333334</v>
      </c>
      <c r="FH328" s="571" t="str">
        <v>[-11101] All data events are filtered in summary calculation</v>
      </c>
      <c r="FJ328" s="396">
        <f>'pi tag'!BM236</f>
        <v>0</v>
      </c>
      <c r="FK328" s="396">
        <f>'pi tag'!AU236</f>
        <v>0</v>
      </c>
      <c r="FM328" s="570"/>
      <c r="FN328" s="572"/>
      <c r="FO328" s="586">
        <f t="shared" si="238"/>
        <v>0</v>
      </c>
      <c r="FQ328" s="586">
        <f t="shared" si="239"/>
        <v>0</v>
      </c>
      <c r="GE328" s="400">
        <f t="shared" ref="GE328:GE391" si="242">IF(GI328&lt;&gt;$GF$63,1,IF(GK328&lt;&gt;$GF$63,2,IF(GE327&lt;&gt;0,GE327,0)))</f>
        <v>0</v>
      </c>
      <c r="GF328" s="529"/>
      <c r="GG328" s="517"/>
      <c r="GH328" s="529">
        <v>42252.339583333334</v>
      </c>
      <c r="GI328" s="668" t="str">
        <v>[-11101] All data events are filtered in summary calculation</v>
      </c>
      <c r="GJ328" s="669">
        <v>42252.339583333334</v>
      </c>
      <c r="GK328" s="668" t="str">
        <v>[-11101] All data events are filtered in summary calculation</v>
      </c>
      <c r="GL328" s="669">
        <v>42252.339583333334</v>
      </c>
      <c r="GM328" s="668">
        <v>415.05993991385526</v>
      </c>
      <c r="GN328" s="400">
        <f t="shared" si="240"/>
        <v>0</v>
      </c>
      <c r="GO328" s="400">
        <f t="shared" si="241"/>
        <v>0</v>
      </c>
    </row>
    <row r="329" spans="131:197" ht="18.95" customHeight="1" x14ac:dyDescent="0.35">
      <c r="EA329" s="525">
        <v>41424</v>
      </c>
      <c r="EB329" s="603">
        <v>272</v>
      </c>
      <c r="EC329" s="617">
        <v>2426.9211679371674</v>
      </c>
      <c r="ED329" s="608">
        <v>22.42</v>
      </c>
      <c r="EE329" s="608">
        <v>4</v>
      </c>
      <c r="EF329" s="608">
        <v>642</v>
      </c>
      <c r="EG329" s="608">
        <v>360</v>
      </c>
      <c r="EH329" s="608">
        <v>1.9521058823529411</v>
      </c>
      <c r="EI329" s="609">
        <v>829.64499999999998</v>
      </c>
      <c r="EZ329" s="837"/>
      <c r="FA329" s="568">
        <v>42252.340277777781</v>
      </c>
      <c r="FB329" s="569">
        <v>672.37323180737224</v>
      </c>
      <c r="FC329" s="570">
        <v>42252.340277777781</v>
      </c>
      <c r="FD329" s="571" t="str">
        <v>[-11101] All data events are filtered in summary calculation</v>
      </c>
      <c r="FE329" s="570">
        <v>42252.33993055555</v>
      </c>
      <c r="FF329" s="571">
        <v>38031.98998699784</v>
      </c>
      <c r="FG329" s="570">
        <v>42252.33993055555</v>
      </c>
      <c r="FH329" s="571" t="str">
        <v>[-11101] All data events are filtered in summary calculation</v>
      </c>
      <c r="FJ329" s="396">
        <f>'pi tag'!BM237</f>
        <v>0</v>
      </c>
      <c r="FK329" s="396">
        <f>'pi tag'!AU237</f>
        <v>0</v>
      </c>
      <c r="FM329" s="570"/>
      <c r="FN329" s="572"/>
      <c r="FO329" s="586">
        <f t="shared" si="238"/>
        <v>0</v>
      </c>
      <c r="FQ329" s="586">
        <f t="shared" si="239"/>
        <v>0</v>
      </c>
      <c r="GE329" s="400">
        <f t="shared" si="242"/>
        <v>0</v>
      </c>
      <c r="GF329" s="529"/>
      <c r="GG329" s="517"/>
      <c r="GH329" s="529">
        <v>42252.33993055555</v>
      </c>
      <c r="GI329" s="668" t="str">
        <v>[-11101] All data events are filtered in summary calculation</v>
      </c>
      <c r="GJ329" s="669">
        <v>42252.33993055555</v>
      </c>
      <c r="GK329" s="668" t="str">
        <v>[-11101] All data events are filtered in summary calculation</v>
      </c>
      <c r="GL329" s="669">
        <v>42252.33993055555</v>
      </c>
      <c r="GM329" s="668">
        <v>409.201416015625</v>
      </c>
      <c r="GN329" s="400">
        <f t="shared" si="240"/>
        <v>0</v>
      </c>
      <c r="GO329" s="400">
        <f t="shared" si="241"/>
        <v>0</v>
      </c>
    </row>
    <row r="330" spans="131:197" ht="18.95" customHeight="1" x14ac:dyDescent="0.35">
      <c r="EA330" s="525">
        <v>41425</v>
      </c>
      <c r="EB330" s="603">
        <v>273</v>
      </c>
      <c r="EC330" s="618">
        <v>1952.2462076932045</v>
      </c>
      <c r="ED330" s="614">
        <v>18.55</v>
      </c>
      <c r="EE330" s="614">
        <v>4</v>
      </c>
      <c r="EF330" s="614">
        <v>653</v>
      </c>
      <c r="EG330" s="614">
        <v>393</v>
      </c>
      <c r="EH330" s="614">
        <v>1.0101882352941176</v>
      </c>
      <c r="EI330" s="615">
        <v>429.33</v>
      </c>
      <c r="EZ330" s="837"/>
      <c r="FA330" s="568">
        <v>42252.340624999997</v>
      </c>
      <c r="FB330" s="569">
        <v>734.55229486171982</v>
      </c>
      <c r="FC330" s="570">
        <v>42252.340624999997</v>
      </c>
      <c r="FD330" s="571" t="str">
        <v>[-11101] All data events are filtered in summary calculation</v>
      </c>
      <c r="FE330" s="570">
        <v>42252.340277777781</v>
      </c>
      <c r="FF330" s="571">
        <v>38015.81329881549</v>
      </c>
      <c r="FG330" s="570">
        <v>42252.340277777781</v>
      </c>
      <c r="FH330" s="571" t="str">
        <v>[-11101] All data events are filtered in summary calculation</v>
      </c>
      <c r="FJ330" s="396">
        <f>'pi tag'!BM238</f>
        <v>0</v>
      </c>
      <c r="FK330" s="396">
        <f>'pi tag'!AU238</f>
        <v>0</v>
      </c>
      <c r="FM330" s="570"/>
      <c r="FN330" s="572"/>
      <c r="FO330" s="586">
        <f t="shared" si="238"/>
        <v>0</v>
      </c>
      <c r="FQ330" s="586">
        <f t="shared" si="239"/>
        <v>0</v>
      </c>
      <c r="GE330" s="400">
        <f t="shared" si="242"/>
        <v>0</v>
      </c>
      <c r="GF330" s="529"/>
      <c r="GG330" s="517"/>
      <c r="GH330" s="529">
        <v>42252.340277777781</v>
      </c>
      <c r="GI330" s="668" t="str">
        <v>[-11101] All data events are filtered in summary calculation</v>
      </c>
      <c r="GJ330" s="669">
        <v>42252.340277777781</v>
      </c>
      <c r="GK330" s="668" t="str">
        <v>[-11101] All data events are filtered in summary calculation</v>
      </c>
      <c r="GL330" s="669">
        <v>42252.340277777781</v>
      </c>
      <c r="GM330" s="668">
        <v>409.201416015625</v>
      </c>
      <c r="GN330" s="400">
        <f t="shared" si="240"/>
        <v>0</v>
      </c>
      <c r="GO330" s="400">
        <f t="shared" si="241"/>
        <v>0</v>
      </c>
    </row>
    <row r="331" spans="131:197" ht="18.95" customHeight="1" x14ac:dyDescent="0.35">
      <c r="EA331" s="525">
        <v>41426</v>
      </c>
      <c r="EB331" s="603">
        <v>274</v>
      </c>
      <c r="EC331" s="621">
        <v>2559.6056730207811</v>
      </c>
      <c r="ED331" s="622">
        <v>22.89</v>
      </c>
      <c r="EE331" s="622">
        <v>4</v>
      </c>
      <c r="EF331" s="622">
        <v>598</v>
      </c>
      <c r="EG331" s="622">
        <v>389.5</v>
      </c>
      <c r="EH331" s="622">
        <v>1.9712705882352941</v>
      </c>
      <c r="EI331" s="623">
        <v>837.79</v>
      </c>
      <c r="EZ331" s="837"/>
      <c r="FA331" s="568">
        <v>42252.34097222222</v>
      </c>
      <c r="FB331" s="569">
        <v>22439.972894370865</v>
      </c>
      <c r="FC331" s="570">
        <v>42252.34097222222</v>
      </c>
      <c r="FD331" s="571" t="str">
        <v>[-11101] All data events are filtered in summary calculation</v>
      </c>
      <c r="FE331" s="570">
        <v>42252.340624999997</v>
      </c>
      <c r="FF331" s="571">
        <v>37946.66123244365</v>
      </c>
      <c r="FG331" s="570">
        <v>42252.340624999997</v>
      </c>
      <c r="FH331" s="571" t="str">
        <v>[-11101] All data events are filtered in summary calculation</v>
      </c>
      <c r="FJ331" s="396">
        <f>'pi tag'!BM239</f>
        <v>0</v>
      </c>
      <c r="FK331" s="396">
        <f>'pi tag'!AU239</f>
        <v>0</v>
      </c>
      <c r="FM331" s="570"/>
      <c r="FN331" s="572"/>
      <c r="FO331" s="586">
        <f t="shared" si="238"/>
        <v>0</v>
      </c>
      <c r="FQ331" s="586">
        <f t="shared" si="239"/>
        <v>0</v>
      </c>
      <c r="GE331" s="400">
        <f t="shared" si="242"/>
        <v>0</v>
      </c>
      <c r="GF331" s="529"/>
      <c r="GG331" s="517"/>
      <c r="GH331" s="529">
        <v>42252.340624999997</v>
      </c>
      <c r="GI331" s="668" t="str">
        <v>[-11101] All data events are filtered in summary calculation</v>
      </c>
      <c r="GJ331" s="669">
        <v>42252.340624999997</v>
      </c>
      <c r="GK331" s="668" t="str">
        <v>[-11101] All data events are filtered in summary calculation</v>
      </c>
      <c r="GL331" s="669">
        <v>42252.340624999997</v>
      </c>
      <c r="GM331" s="668">
        <v>415.73356902655212</v>
      </c>
      <c r="GN331" s="400">
        <f t="shared" si="240"/>
        <v>0</v>
      </c>
      <c r="GO331" s="400">
        <f t="shared" si="241"/>
        <v>0</v>
      </c>
    </row>
    <row r="332" spans="131:197" ht="18.95" customHeight="1" x14ac:dyDescent="0.35">
      <c r="EA332" s="525">
        <v>41427</v>
      </c>
      <c r="EB332" s="603">
        <v>275</v>
      </c>
      <c r="EC332" s="624">
        <v>2357.2695960367973</v>
      </c>
      <c r="ED332" s="625">
        <v>21.53</v>
      </c>
      <c r="EE332" s="625">
        <v>4</v>
      </c>
      <c r="EF332" s="625">
        <v>784</v>
      </c>
      <c r="EG332" s="625">
        <v>374</v>
      </c>
      <c r="EH332" s="625">
        <v>1.0384258823529413</v>
      </c>
      <c r="EI332" s="626">
        <v>441.33100000000002</v>
      </c>
      <c r="EZ332" s="837"/>
      <c r="FA332" s="568">
        <v>42252.341319444444</v>
      </c>
      <c r="FB332" s="569">
        <v>37729.208845323323</v>
      </c>
      <c r="FC332" s="570">
        <v>42252.341319444444</v>
      </c>
      <c r="FD332" s="571" t="str">
        <v>[-11101] All data events are filtered in summary calculation</v>
      </c>
      <c r="FE332" s="570">
        <v>42252.34097222222</v>
      </c>
      <c r="FF332" s="571">
        <v>37922.547267212467</v>
      </c>
      <c r="FG332" s="570">
        <v>42252.34097222222</v>
      </c>
      <c r="FH332" s="571" t="str">
        <v>[-11101] All data events are filtered in summary calculation</v>
      </c>
      <c r="FJ332" s="396">
        <f>'pi tag'!BM240</f>
        <v>0</v>
      </c>
      <c r="FK332" s="396">
        <f>'pi tag'!AU240</f>
        <v>0</v>
      </c>
      <c r="FM332" s="570"/>
      <c r="FN332" s="572"/>
      <c r="FO332" s="586">
        <f t="shared" si="238"/>
        <v>0</v>
      </c>
      <c r="FQ332" s="586">
        <f t="shared" si="239"/>
        <v>0</v>
      </c>
      <c r="GE332" s="400">
        <f t="shared" si="242"/>
        <v>0</v>
      </c>
      <c r="GF332" s="529"/>
      <c r="GG332" s="517"/>
      <c r="GH332" s="529">
        <v>42252.34097222222</v>
      </c>
      <c r="GI332" s="668" t="str">
        <v>[-11101] All data events are filtered in summary calculation</v>
      </c>
      <c r="GJ332" s="669">
        <v>42252.34097222222</v>
      </c>
      <c r="GK332" s="668" t="str">
        <v>[-11101] All data events are filtered in summary calculation</v>
      </c>
      <c r="GL332" s="669">
        <v>42252.34097222222</v>
      </c>
      <c r="GM332" s="668">
        <v>428.8194580078125</v>
      </c>
      <c r="GN332" s="400">
        <f t="shared" si="240"/>
        <v>0</v>
      </c>
      <c r="GO332" s="400">
        <f t="shared" si="241"/>
        <v>0</v>
      </c>
    </row>
    <row r="333" spans="131:197" ht="18.95" customHeight="1" x14ac:dyDescent="0.35">
      <c r="EA333" s="525">
        <v>41428</v>
      </c>
      <c r="EB333" s="603">
        <v>276</v>
      </c>
      <c r="EC333" s="624">
        <v>699.67749845305684</v>
      </c>
      <c r="ED333" s="625">
        <v>5.41</v>
      </c>
      <c r="EE333" s="625">
        <v>2</v>
      </c>
      <c r="EF333" s="625">
        <v>393</v>
      </c>
      <c r="EG333" s="625">
        <v>131</v>
      </c>
      <c r="EH333" s="625">
        <v>2.0436164705882356</v>
      </c>
      <c r="EI333" s="626">
        <v>868.53700000000003</v>
      </c>
      <c r="EZ333" s="837"/>
      <c r="FA333" s="568">
        <v>42252.341666666667</v>
      </c>
      <c r="FB333" s="569">
        <v>20773.303071529357</v>
      </c>
      <c r="FC333" s="570">
        <v>42252.341666666667</v>
      </c>
      <c r="FD333" s="571" t="str">
        <v>[-11101] All data events are filtered in summary calculation</v>
      </c>
      <c r="FE333" s="570">
        <v>42252.341319444444</v>
      </c>
      <c r="FF333" s="571">
        <v>37928.647591392197</v>
      </c>
      <c r="FG333" s="570">
        <v>42252.341319444444</v>
      </c>
      <c r="FH333" s="571" t="str">
        <v>[-11101] All data events are filtered in summary calculation</v>
      </c>
      <c r="FJ333" s="396">
        <f>'pi tag'!BM241</f>
        <v>0</v>
      </c>
      <c r="FK333" s="396">
        <f>'pi tag'!AU241</f>
        <v>0</v>
      </c>
      <c r="FM333" s="570"/>
      <c r="FN333" s="572"/>
      <c r="FO333" s="586">
        <f t="shared" si="238"/>
        <v>0</v>
      </c>
      <c r="FQ333" s="586">
        <f t="shared" si="239"/>
        <v>0</v>
      </c>
      <c r="GE333" s="400">
        <f t="shared" si="242"/>
        <v>0</v>
      </c>
      <c r="GF333" s="529"/>
      <c r="GG333" s="517"/>
      <c r="GH333" s="529">
        <v>42252.341319444444</v>
      </c>
      <c r="GI333" s="668" t="str">
        <v>[-11101] All data events are filtered in summary calculation</v>
      </c>
      <c r="GJ333" s="669">
        <v>42252.341319444444</v>
      </c>
      <c r="GK333" s="668" t="str">
        <v>[-11101] All data events are filtered in summary calculation</v>
      </c>
      <c r="GL333" s="669">
        <v>42252.341319444444</v>
      </c>
      <c r="GM333" s="668">
        <v>428.8194580078125</v>
      </c>
      <c r="GN333" s="400">
        <f t="shared" si="240"/>
        <v>0</v>
      </c>
      <c r="GO333" s="400">
        <f t="shared" si="241"/>
        <v>0</v>
      </c>
    </row>
    <row r="334" spans="131:197" ht="18.95" customHeight="1" x14ac:dyDescent="0.35">
      <c r="EA334" s="525">
        <v>41429</v>
      </c>
      <c r="EB334" s="603">
        <v>277</v>
      </c>
      <c r="EC334" s="624">
        <v>2329.1316521071508</v>
      </c>
      <c r="ED334" s="625">
        <v>21.28</v>
      </c>
      <c r="EE334" s="625">
        <v>3</v>
      </c>
      <c r="EF334" s="625">
        <v>461</v>
      </c>
      <c r="EG334" s="625">
        <v>333</v>
      </c>
      <c r="EH334" s="625">
        <v>0</v>
      </c>
      <c r="EI334" s="626">
        <v>0</v>
      </c>
      <c r="EZ334" s="837"/>
      <c r="FA334" s="568">
        <v>42252.342013888891</v>
      </c>
      <c r="FB334" s="569">
        <v>2095.0364044975181</v>
      </c>
      <c r="FC334" s="570">
        <v>42252.342013888891</v>
      </c>
      <c r="FD334" s="571" t="str">
        <v>[-11101] All data events are filtered in summary calculation</v>
      </c>
      <c r="FE334" s="570">
        <v>42252.341666666667</v>
      </c>
      <c r="FF334" s="571">
        <v>37958.154590717953</v>
      </c>
      <c r="FG334" s="570">
        <v>42252.341666666667</v>
      </c>
      <c r="FH334" s="571" t="str">
        <v>[-11101] All data events are filtered in summary calculation</v>
      </c>
      <c r="FJ334" s="396">
        <f>'pi tag'!BM242</f>
        <v>0</v>
      </c>
      <c r="FK334" s="396">
        <f>'pi tag'!AU242</f>
        <v>0</v>
      </c>
      <c r="FM334" s="570"/>
      <c r="FN334" s="572"/>
      <c r="FO334" s="586">
        <f t="shared" si="238"/>
        <v>0</v>
      </c>
      <c r="FQ334" s="586">
        <f t="shared" si="239"/>
        <v>0</v>
      </c>
      <c r="GE334" s="400">
        <f t="shared" si="242"/>
        <v>0</v>
      </c>
      <c r="GF334" s="529"/>
      <c r="GG334" s="517"/>
      <c r="GH334" s="529">
        <v>42252.341666666667</v>
      </c>
      <c r="GI334" s="668" t="str">
        <v>[-11101] All data events are filtered in summary calculation</v>
      </c>
      <c r="GJ334" s="669">
        <v>42252.341666666667</v>
      </c>
      <c r="GK334" s="668" t="str">
        <v>[-11101] All data events are filtered in summary calculation</v>
      </c>
      <c r="GL334" s="669">
        <v>42252.341666666667</v>
      </c>
      <c r="GM334" s="668">
        <v>428.8194580078125</v>
      </c>
      <c r="GN334" s="400">
        <f t="shared" si="240"/>
        <v>0</v>
      </c>
      <c r="GO334" s="400">
        <f t="shared" si="241"/>
        <v>0</v>
      </c>
    </row>
    <row r="335" spans="131:197" ht="18.95" customHeight="1" x14ac:dyDescent="0.35">
      <c r="EA335" s="525">
        <v>41430</v>
      </c>
      <c r="EB335" s="603">
        <v>278</v>
      </c>
      <c r="EC335" s="624">
        <v>2423.0630698940249</v>
      </c>
      <c r="ED335" s="625">
        <v>21.55</v>
      </c>
      <c r="EE335" s="625">
        <v>4</v>
      </c>
      <c r="EF335" s="625">
        <v>611</v>
      </c>
      <c r="EG335" s="625">
        <v>268</v>
      </c>
      <c r="EH335" s="625">
        <v>1.9377411764705881</v>
      </c>
      <c r="EI335" s="626">
        <v>823.54</v>
      </c>
      <c r="EZ335" s="837"/>
      <c r="FA335" s="568">
        <v>42252.342361111107</v>
      </c>
      <c r="FB335" s="569">
        <v>667.67488072829667</v>
      </c>
      <c r="FC335" s="570">
        <v>42252.342361111107</v>
      </c>
      <c r="FD335" s="571" t="str">
        <v>[-11101] All data events are filtered in summary calculation</v>
      </c>
      <c r="FE335" s="570">
        <v>42252.342013888891</v>
      </c>
      <c r="FF335" s="571">
        <v>37942.655640860401</v>
      </c>
      <c r="FG335" s="570">
        <v>42252.342013888891</v>
      </c>
      <c r="FH335" s="571" t="str">
        <v>[-11101] All data events are filtered in summary calculation</v>
      </c>
      <c r="FJ335" s="396">
        <f>'pi tag'!BM243</f>
        <v>0</v>
      </c>
      <c r="FK335" s="396">
        <f>'pi tag'!AU243</f>
        <v>0</v>
      </c>
      <c r="FM335" s="570"/>
      <c r="FN335" s="572"/>
      <c r="FO335" s="586">
        <f t="shared" si="238"/>
        <v>0</v>
      </c>
      <c r="FQ335" s="586">
        <f t="shared" si="239"/>
        <v>0</v>
      </c>
      <c r="GE335" s="400">
        <f t="shared" si="242"/>
        <v>0</v>
      </c>
      <c r="GF335" s="529"/>
      <c r="GG335" s="517"/>
      <c r="GH335" s="529">
        <v>42252.342013888891</v>
      </c>
      <c r="GI335" s="668" t="str">
        <v>[-11101] All data events are filtered in summary calculation</v>
      </c>
      <c r="GJ335" s="669">
        <v>42252.342013888891</v>
      </c>
      <c r="GK335" s="668" t="str">
        <v>[-11101] All data events are filtered in summary calculation</v>
      </c>
      <c r="GL335" s="669">
        <v>42252.342013888891</v>
      </c>
      <c r="GM335" s="668">
        <v>428.8194580078125</v>
      </c>
      <c r="GN335" s="400">
        <f t="shared" si="240"/>
        <v>0</v>
      </c>
      <c r="GO335" s="400">
        <f t="shared" si="241"/>
        <v>0</v>
      </c>
    </row>
    <row r="336" spans="131:197" ht="18.95" customHeight="1" x14ac:dyDescent="0.35">
      <c r="EA336" s="525">
        <v>41431</v>
      </c>
      <c r="EB336" s="603">
        <v>279</v>
      </c>
      <c r="EC336" s="624">
        <v>2490.1297524313773</v>
      </c>
      <c r="ED336" s="625">
        <v>21.66</v>
      </c>
      <c r="EE336" s="625">
        <v>5</v>
      </c>
      <c r="EF336" s="625">
        <v>787</v>
      </c>
      <c r="EG336" s="625">
        <v>365</v>
      </c>
      <c r="EH336" s="625">
        <v>0.98575294117647061</v>
      </c>
      <c r="EI336" s="626">
        <v>418.94499999999999</v>
      </c>
      <c r="EZ336" s="837"/>
      <c r="FA336" s="568">
        <v>42252.342708333337</v>
      </c>
      <c r="FB336" s="569">
        <v>722.25504843758699</v>
      </c>
      <c r="FC336" s="570">
        <v>42252.342708333337</v>
      </c>
      <c r="FD336" s="571" t="str">
        <v>[-11101] All data events are filtered in summary calculation</v>
      </c>
      <c r="FE336" s="570">
        <v>42252.342361111107</v>
      </c>
      <c r="FF336" s="571">
        <v>37955.100591886046</v>
      </c>
      <c r="FG336" s="570">
        <v>42252.342361111107</v>
      </c>
      <c r="FH336" s="571" t="str">
        <v>[-11101] All data events are filtered in summary calculation</v>
      </c>
      <c r="FJ336" s="396">
        <f>'pi tag'!BM244</f>
        <v>0</v>
      </c>
      <c r="FK336" s="396">
        <f>'pi tag'!AU244</f>
        <v>0</v>
      </c>
      <c r="FM336" s="570"/>
      <c r="FN336" s="572"/>
      <c r="FO336" s="586">
        <f t="shared" si="238"/>
        <v>0</v>
      </c>
      <c r="FQ336" s="586">
        <f t="shared" si="239"/>
        <v>0</v>
      </c>
      <c r="GE336" s="400">
        <f t="shared" si="242"/>
        <v>0</v>
      </c>
      <c r="GF336" s="529"/>
      <c r="GG336" s="517"/>
      <c r="GH336" s="529">
        <v>42252.342361111107</v>
      </c>
      <c r="GI336" s="668" t="str">
        <v>[-11101] All data events are filtered in summary calculation</v>
      </c>
      <c r="GJ336" s="669">
        <v>42252.342361111107</v>
      </c>
      <c r="GK336" s="668" t="str">
        <v>[-11101] All data events are filtered in summary calculation</v>
      </c>
      <c r="GL336" s="669">
        <v>42252.342361111107</v>
      </c>
      <c r="GM336" s="668">
        <v>428.8194580078125</v>
      </c>
      <c r="GN336" s="400">
        <f t="shared" si="240"/>
        <v>0</v>
      </c>
      <c r="GO336" s="400">
        <f t="shared" si="241"/>
        <v>0</v>
      </c>
    </row>
    <row r="337" spans="131:197" ht="18.95" customHeight="1" x14ac:dyDescent="0.35">
      <c r="EA337" s="525">
        <v>41432</v>
      </c>
      <c r="EB337" s="603">
        <v>280</v>
      </c>
      <c r="EC337" s="624">
        <v>2447.9625683078389</v>
      </c>
      <c r="ED337" s="625">
        <v>21.23</v>
      </c>
      <c r="EE337" s="625">
        <v>4</v>
      </c>
      <c r="EF337" s="625">
        <v>585</v>
      </c>
      <c r="EG337" s="625">
        <v>406</v>
      </c>
      <c r="EH337" s="625">
        <v>1.9504541176470589</v>
      </c>
      <c r="EI337" s="626">
        <v>828.94299999999998</v>
      </c>
      <c r="EZ337" s="837"/>
      <c r="FA337" s="568">
        <v>42252.343055555553</v>
      </c>
      <c r="FB337" s="569">
        <v>6140.1157224674253</v>
      </c>
      <c r="FC337" s="570">
        <v>42252.343055555553</v>
      </c>
      <c r="FD337" s="571" t="str">
        <v>[-11101] All data events are filtered in summary calculation</v>
      </c>
      <c r="FE337" s="570">
        <v>42252.342708333337</v>
      </c>
      <c r="FF337" s="571">
        <v>37993.525978382429</v>
      </c>
      <c r="FG337" s="570">
        <v>42252.342708333337</v>
      </c>
      <c r="FH337" s="571" t="str">
        <v>[-11101] All data events are filtered in summary calculation</v>
      </c>
      <c r="FJ337" s="396">
        <f>'pi tag'!BM245</f>
        <v>0</v>
      </c>
      <c r="FK337" s="396">
        <f>'pi tag'!AU245</f>
        <v>0</v>
      </c>
      <c r="FM337" s="570"/>
      <c r="FN337" s="572"/>
      <c r="FO337" s="586">
        <f t="shared" si="238"/>
        <v>0</v>
      </c>
      <c r="FQ337" s="586">
        <f t="shared" si="239"/>
        <v>0</v>
      </c>
      <c r="GE337" s="400">
        <f t="shared" si="242"/>
        <v>0</v>
      </c>
      <c r="GF337" s="529"/>
      <c r="GG337" s="517"/>
      <c r="GH337" s="529">
        <v>42252.342708333337</v>
      </c>
      <c r="GI337" s="668" t="str">
        <v>[-11101] All data events are filtered in summary calculation</v>
      </c>
      <c r="GJ337" s="669">
        <v>42252.342708333337</v>
      </c>
      <c r="GK337" s="668" t="str">
        <v>[-11101] All data events are filtered in summary calculation</v>
      </c>
      <c r="GL337" s="669">
        <v>42252.342708333337</v>
      </c>
      <c r="GM337" s="668">
        <v>428.8194580078125</v>
      </c>
      <c r="GN337" s="400">
        <f t="shared" si="240"/>
        <v>0</v>
      </c>
      <c r="GO337" s="400">
        <f t="shared" si="241"/>
        <v>0</v>
      </c>
    </row>
    <row r="338" spans="131:197" ht="18.95" customHeight="1" x14ac:dyDescent="0.35">
      <c r="EA338" s="525">
        <v>41433</v>
      </c>
      <c r="EB338" s="603">
        <v>281</v>
      </c>
      <c r="EC338" s="624">
        <v>2030.7308326371822</v>
      </c>
      <c r="ED338" s="625">
        <v>18.18</v>
      </c>
      <c r="EE338" s="625">
        <v>4</v>
      </c>
      <c r="EF338" s="625">
        <v>589</v>
      </c>
      <c r="EG338" s="625">
        <v>334</v>
      </c>
      <c r="EH338" s="625">
        <v>1.0085529411764707</v>
      </c>
      <c r="EI338" s="626">
        <v>428.63499999999999</v>
      </c>
      <c r="EZ338" s="837"/>
      <c r="FA338" s="568">
        <v>42252.343402777777</v>
      </c>
      <c r="FB338" s="569">
        <v>34663.708995595574</v>
      </c>
      <c r="FC338" s="570">
        <v>42252.343402777777</v>
      </c>
      <c r="FD338" s="571" t="str">
        <v>[-11101] All data events are filtered in summary calculation</v>
      </c>
      <c r="FE338" s="570">
        <v>42252.343055555553</v>
      </c>
      <c r="FF338" s="571">
        <v>37926.049151541789</v>
      </c>
      <c r="FG338" s="570">
        <v>42252.343055555553</v>
      </c>
      <c r="FH338" s="571" t="str">
        <v>[-11101] All data events are filtered in summary calculation</v>
      </c>
      <c r="FJ338" s="396">
        <f>'pi tag'!BM246</f>
        <v>0</v>
      </c>
      <c r="FK338" s="396">
        <f>'pi tag'!AU246</f>
        <v>0</v>
      </c>
      <c r="FM338" s="570"/>
      <c r="FN338" s="572"/>
      <c r="FO338" s="586">
        <f t="shared" si="238"/>
        <v>0</v>
      </c>
      <c r="FQ338" s="586">
        <f t="shared" si="239"/>
        <v>0</v>
      </c>
      <c r="GE338" s="400">
        <f t="shared" si="242"/>
        <v>0</v>
      </c>
      <c r="GF338" s="529"/>
      <c r="GG338" s="517"/>
      <c r="GH338" s="529">
        <v>42252.343055555553</v>
      </c>
      <c r="GI338" s="668" t="str">
        <v>[-11101] All data events are filtered in summary calculation</v>
      </c>
      <c r="GJ338" s="669">
        <v>42252.343055555553</v>
      </c>
      <c r="GK338" s="668" t="str">
        <v>[-11101] All data events are filtered in summary calculation</v>
      </c>
      <c r="GL338" s="669">
        <v>42252.343055555553</v>
      </c>
      <c r="GM338" s="668">
        <v>410.75156247857956</v>
      </c>
      <c r="GN338" s="400">
        <f t="shared" si="240"/>
        <v>0</v>
      </c>
      <c r="GO338" s="400">
        <f t="shared" si="241"/>
        <v>0</v>
      </c>
    </row>
    <row r="339" spans="131:197" ht="18.95" customHeight="1" x14ac:dyDescent="0.35">
      <c r="EA339" s="525">
        <v>41434</v>
      </c>
      <c r="EB339" s="603">
        <v>282</v>
      </c>
      <c r="EC339" s="624">
        <v>2187.1857208486094</v>
      </c>
      <c r="ED339" s="625">
        <v>18.96</v>
      </c>
      <c r="EE339" s="625">
        <v>4</v>
      </c>
      <c r="EF339" s="625">
        <v>568</v>
      </c>
      <c r="EG339" s="625">
        <v>316</v>
      </c>
      <c r="EH339" s="625">
        <v>0.96598352941176469</v>
      </c>
      <c r="EI339" s="626">
        <v>410.54300000000001</v>
      </c>
      <c r="EZ339" s="837"/>
      <c r="FA339" s="568">
        <v>42252.34375</v>
      </c>
      <c r="FB339" s="569">
        <v>36396.761132685344</v>
      </c>
      <c r="FC339" s="570">
        <v>42252.34375</v>
      </c>
      <c r="FD339" s="571" t="str">
        <v>[-11101] All data events are filtered in summary calculation</v>
      </c>
      <c r="FE339" s="570">
        <v>42252.343402777777</v>
      </c>
      <c r="FF339" s="571">
        <v>37897.853567320111</v>
      </c>
      <c r="FG339" s="570">
        <v>42252.343402777777</v>
      </c>
      <c r="FH339" s="571" t="str">
        <v>[-11101] All data events are filtered in summary calculation</v>
      </c>
      <c r="FJ339" s="396">
        <f>'pi tag'!BM247</f>
        <v>0</v>
      </c>
      <c r="FK339" s="396">
        <f>'pi tag'!AU247</f>
        <v>0</v>
      </c>
      <c r="FM339" s="570"/>
      <c r="FN339" s="572"/>
      <c r="FO339" s="586">
        <f t="shared" si="238"/>
        <v>0</v>
      </c>
      <c r="FQ339" s="586">
        <f t="shared" si="239"/>
        <v>0</v>
      </c>
      <c r="GE339" s="400">
        <f t="shared" si="242"/>
        <v>0</v>
      </c>
      <c r="GF339" s="529"/>
      <c r="GG339" s="517"/>
      <c r="GH339" s="529">
        <v>42252.343402777777</v>
      </c>
      <c r="GI339" s="668" t="str">
        <v>[-11101] All data events are filtered in summary calculation</v>
      </c>
      <c r="GJ339" s="669">
        <v>42252.343402777777</v>
      </c>
      <c r="GK339" s="668" t="str">
        <v>[-11101] All data events are filtered in summary calculation</v>
      </c>
      <c r="GL339" s="669">
        <v>42252.343402777777</v>
      </c>
      <c r="GM339" s="668">
        <v>335.24307161109459</v>
      </c>
      <c r="GN339" s="400">
        <f t="shared" si="240"/>
        <v>0</v>
      </c>
      <c r="GO339" s="400">
        <f t="shared" si="241"/>
        <v>0</v>
      </c>
    </row>
    <row r="340" spans="131:197" ht="18.95" customHeight="1" x14ac:dyDescent="0.35">
      <c r="EA340" s="525">
        <v>41435</v>
      </c>
      <c r="EB340" s="603">
        <v>283</v>
      </c>
      <c r="EC340" s="624">
        <v>2207.6182248516106</v>
      </c>
      <c r="ED340" s="625">
        <v>19.399999999999999</v>
      </c>
      <c r="EE340" s="625">
        <v>4</v>
      </c>
      <c r="EF340" s="625">
        <v>590</v>
      </c>
      <c r="EG340" s="625">
        <v>307</v>
      </c>
      <c r="EH340" s="625">
        <v>1.943684705882353</v>
      </c>
      <c r="EI340" s="626">
        <v>826.06600000000003</v>
      </c>
      <c r="EZ340" s="837"/>
      <c r="FA340" s="568">
        <v>42252.344097222223</v>
      </c>
      <c r="FB340" s="569">
        <v>36547.321387108168</v>
      </c>
      <c r="FC340" s="570">
        <v>42252.344097222223</v>
      </c>
      <c r="FD340" s="571" t="str">
        <v>[-11101] All data events are filtered in summary calculation</v>
      </c>
      <c r="FE340" s="570">
        <v>42252.34375</v>
      </c>
      <c r="FF340" s="571">
        <v>37916.623606199028</v>
      </c>
      <c r="FG340" s="570">
        <v>42252.34375</v>
      </c>
      <c r="FH340" s="571" t="str">
        <v>[-11101] All data events are filtered in summary calculation</v>
      </c>
      <c r="FJ340" s="396">
        <f>'pi tag'!BM248</f>
        <v>0</v>
      </c>
      <c r="FK340" s="396">
        <f>'pi tag'!AU248</f>
        <v>0</v>
      </c>
      <c r="FM340" s="570"/>
      <c r="FN340" s="572"/>
      <c r="FO340" s="586">
        <f t="shared" si="238"/>
        <v>0</v>
      </c>
      <c r="FQ340" s="586">
        <f t="shared" si="239"/>
        <v>0</v>
      </c>
      <c r="GE340" s="400">
        <f t="shared" si="242"/>
        <v>0</v>
      </c>
      <c r="GF340" s="529"/>
      <c r="GG340" s="517"/>
      <c r="GH340" s="529">
        <v>42252.34375</v>
      </c>
      <c r="GI340" s="668" t="str">
        <v>[-11101] All data events are filtered in summary calculation</v>
      </c>
      <c r="GJ340" s="669">
        <v>42252.34375</v>
      </c>
      <c r="GK340" s="668" t="str">
        <v>[-11101] All data events are filtered in summary calculation</v>
      </c>
      <c r="GL340" s="669">
        <v>42252.34375</v>
      </c>
      <c r="GM340" s="668" t="str">
        <v>[-11101] All data events are filtered in summary calculation</v>
      </c>
      <c r="GN340" s="400">
        <f t="shared" si="240"/>
        <v>0</v>
      </c>
      <c r="GO340" s="400">
        <f t="shared" si="241"/>
        <v>0</v>
      </c>
    </row>
    <row r="341" spans="131:197" ht="18.95" customHeight="1" x14ac:dyDescent="0.35">
      <c r="EA341" s="525">
        <v>41436</v>
      </c>
      <c r="EB341" s="603">
        <v>284</v>
      </c>
      <c r="EC341" s="624">
        <v>2173.9103470563318</v>
      </c>
      <c r="ED341" s="625">
        <v>20.05</v>
      </c>
      <c r="EE341" s="625">
        <v>4</v>
      </c>
      <c r="EF341" s="625">
        <v>523</v>
      </c>
      <c r="EG341" s="625">
        <v>354.6</v>
      </c>
      <c r="EH341" s="625">
        <v>0.95883529411764701</v>
      </c>
      <c r="EI341" s="626">
        <v>407.505</v>
      </c>
      <c r="EZ341" s="837"/>
      <c r="FA341" s="568">
        <v>42252.344444444447</v>
      </c>
      <c r="FB341" s="569">
        <v>36879.77888265848</v>
      </c>
      <c r="FC341" s="570">
        <v>42252.344444444447</v>
      </c>
      <c r="FD341" s="571" t="str">
        <v>[-11101] All data events are filtered in summary calculation</v>
      </c>
      <c r="FE341" s="570">
        <v>42252.344097222223</v>
      </c>
      <c r="FF341" s="571">
        <v>37902.204643805824</v>
      </c>
      <c r="FG341" s="570">
        <v>42252.344097222223</v>
      </c>
      <c r="FH341" s="571" t="str">
        <v>[-11101] All data events are filtered in summary calculation</v>
      </c>
      <c r="FJ341" s="396">
        <f>'pi tag'!BM249</f>
        <v>0</v>
      </c>
      <c r="FK341" s="396">
        <f>'pi tag'!AU249</f>
        <v>0</v>
      </c>
      <c r="FM341" s="570"/>
      <c r="FN341" s="572"/>
      <c r="FO341" s="586">
        <f t="shared" si="238"/>
        <v>0</v>
      </c>
      <c r="FQ341" s="586">
        <f t="shared" si="239"/>
        <v>0</v>
      </c>
      <c r="GE341" s="400">
        <f t="shared" si="242"/>
        <v>0</v>
      </c>
      <c r="GF341" s="529"/>
      <c r="GG341" s="517"/>
      <c r="GH341" s="529">
        <v>42252.344097222223</v>
      </c>
      <c r="GI341" s="668" t="str">
        <v>[-11101] All data events are filtered in summary calculation</v>
      </c>
      <c r="GJ341" s="669">
        <v>42252.344097222223</v>
      </c>
      <c r="GK341" s="668" t="str">
        <v>[-11101] All data events are filtered in summary calculation</v>
      </c>
      <c r="GL341" s="669">
        <v>42252.344097222223</v>
      </c>
      <c r="GM341" s="668" t="str">
        <v>[-11101] All data events are filtered in summary calculation</v>
      </c>
      <c r="GN341" s="400">
        <f t="shared" si="240"/>
        <v>0</v>
      </c>
      <c r="GO341" s="400">
        <f t="shared" si="241"/>
        <v>0</v>
      </c>
    </row>
    <row r="342" spans="131:197" ht="18.95" customHeight="1" x14ac:dyDescent="0.35">
      <c r="EA342" s="525">
        <v>41437</v>
      </c>
      <c r="EB342" s="603">
        <v>285</v>
      </c>
      <c r="EC342" s="624">
        <v>2427.0342054003145</v>
      </c>
      <c r="ED342" s="625">
        <v>23.03</v>
      </c>
      <c r="EE342" s="625">
        <v>5</v>
      </c>
      <c r="EF342" s="625">
        <v>713</v>
      </c>
      <c r="EG342" s="625">
        <v>503.5</v>
      </c>
      <c r="EH342" s="625">
        <v>0.9443694117647059</v>
      </c>
      <c r="EI342" s="626">
        <v>401.35700000000003</v>
      </c>
      <c r="EZ342" s="837"/>
      <c r="FA342" s="568">
        <v>42252.344791666663</v>
      </c>
      <c r="FB342" s="569">
        <v>37340.17367711266</v>
      </c>
      <c r="FC342" s="570">
        <v>42252.344791666663</v>
      </c>
      <c r="FD342" s="571" t="str">
        <v>[-11101] All data events are filtered in summary calculation</v>
      </c>
      <c r="FE342" s="570">
        <v>42252.344444444447</v>
      </c>
      <c r="FF342" s="571">
        <v>37942.618796948591</v>
      </c>
      <c r="FG342" s="570">
        <v>42252.344444444447</v>
      </c>
      <c r="FH342" s="571" t="str">
        <v>[-11101] All data events are filtered in summary calculation</v>
      </c>
      <c r="FJ342" s="396">
        <f>'pi tag'!BM250</f>
        <v>0</v>
      </c>
      <c r="FK342" s="396">
        <f>'pi tag'!AU250</f>
        <v>0</v>
      </c>
      <c r="FM342" s="570"/>
      <c r="FN342" s="572"/>
      <c r="FO342" s="586">
        <f t="shared" si="238"/>
        <v>0</v>
      </c>
      <c r="FQ342" s="586">
        <f t="shared" si="239"/>
        <v>0</v>
      </c>
      <c r="GE342" s="400">
        <f t="shared" si="242"/>
        <v>0</v>
      </c>
      <c r="GF342" s="529"/>
      <c r="GG342" s="517"/>
      <c r="GH342" s="529">
        <v>42252.344444444447</v>
      </c>
      <c r="GI342" s="668" t="str">
        <v>[-11101] All data events are filtered in summary calculation</v>
      </c>
      <c r="GJ342" s="669">
        <v>42252.344444444447</v>
      </c>
      <c r="GK342" s="668" t="str">
        <v>[-11101] All data events are filtered in summary calculation</v>
      </c>
      <c r="GL342" s="669">
        <v>42252.344444444447</v>
      </c>
      <c r="GM342" s="668" t="str">
        <v>[-11101] All data events are filtered in summary calculation</v>
      </c>
      <c r="GN342" s="400">
        <f t="shared" si="240"/>
        <v>0</v>
      </c>
      <c r="GO342" s="400">
        <f t="shared" si="241"/>
        <v>0</v>
      </c>
    </row>
    <row r="343" spans="131:197" ht="18.95" customHeight="1" x14ac:dyDescent="0.35">
      <c r="EA343" s="525">
        <v>41438</v>
      </c>
      <c r="EB343" s="603">
        <v>286</v>
      </c>
      <c r="EC343" s="624">
        <v>2635.5167916317314</v>
      </c>
      <c r="ED343" s="625">
        <v>23.61</v>
      </c>
      <c r="EE343" s="625">
        <v>5</v>
      </c>
      <c r="EF343" s="625">
        <v>742</v>
      </c>
      <c r="EG343" s="625">
        <v>400.5</v>
      </c>
      <c r="EH343" s="625">
        <v>1.9715294117647058</v>
      </c>
      <c r="EI343" s="626">
        <v>837.9</v>
      </c>
      <c r="EZ343" s="837"/>
      <c r="FA343" s="568">
        <v>42252.345138888893</v>
      </c>
      <c r="FB343" s="569">
        <v>37400.724037214117</v>
      </c>
      <c r="FC343" s="570">
        <v>42252.345138888893</v>
      </c>
      <c r="FD343" s="571" t="str">
        <v>[-11101] All data events are filtered in summary calculation</v>
      </c>
      <c r="FE343" s="570">
        <v>42252.344791666663</v>
      </c>
      <c r="FF343" s="571">
        <v>37911.807308540745</v>
      </c>
      <c r="FG343" s="570">
        <v>42252.344791666663</v>
      </c>
      <c r="FH343" s="571" t="str">
        <v>[-11101] All data events are filtered in summary calculation</v>
      </c>
      <c r="FJ343" s="396">
        <f>'pi tag'!BM251</f>
        <v>0</v>
      </c>
      <c r="FK343" s="396">
        <f>'pi tag'!AU251</f>
        <v>0</v>
      </c>
      <c r="FM343" s="570"/>
      <c r="FN343" s="572"/>
      <c r="FO343" s="586">
        <f t="shared" si="238"/>
        <v>0</v>
      </c>
      <c r="FQ343" s="586">
        <f t="shared" si="239"/>
        <v>0</v>
      </c>
      <c r="GE343" s="400">
        <f t="shared" si="242"/>
        <v>0</v>
      </c>
      <c r="GF343" s="529"/>
      <c r="GG343" s="517"/>
      <c r="GH343" s="529">
        <v>42252.344791666663</v>
      </c>
      <c r="GI343" s="668" t="str">
        <v>[-11101] All data events are filtered in summary calculation</v>
      </c>
      <c r="GJ343" s="669">
        <v>42252.344791666663</v>
      </c>
      <c r="GK343" s="668" t="str">
        <v>[-11101] All data events are filtered in summary calculation</v>
      </c>
      <c r="GL343" s="669">
        <v>42252.344791666663</v>
      </c>
      <c r="GM343" s="668" t="str">
        <v>[-11101] All data events are filtered in summary calculation</v>
      </c>
      <c r="GN343" s="400">
        <f t="shared" si="240"/>
        <v>0</v>
      </c>
      <c r="GO343" s="400">
        <f t="shared" si="241"/>
        <v>0</v>
      </c>
    </row>
    <row r="344" spans="131:197" ht="18.95" customHeight="1" x14ac:dyDescent="0.35">
      <c r="EA344" s="525">
        <v>41439</v>
      </c>
      <c r="EB344" s="603">
        <v>287</v>
      </c>
      <c r="EC344" s="624">
        <v>2587.291657089821</v>
      </c>
      <c r="ED344" s="625">
        <v>24</v>
      </c>
      <c r="EE344" s="625">
        <v>6</v>
      </c>
      <c r="EF344" s="625">
        <v>899</v>
      </c>
      <c r="EG344" s="625">
        <v>558</v>
      </c>
      <c r="EH344" s="625">
        <v>0.95044705882352942</v>
      </c>
      <c r="EI344" s="626">
        <v>403.94</v>
      </c>
      <c r="EZ344" s="837"/>
      <c r="FA344" s="568">
        <v>42252.345486111109</v>
      </c>
      <c r="FB344" s="569">
        <v>37346.549182349445</v>
      </c>
      <c r="FC344" s="570">
        <v>42252.345486111109</v>
      </c>
      <c r="FD344" s="571" t="str">
        <v>[-11101] All data events are filtered in summary calculation</v>
      </c>
      <c r="FE344" s="570">
        <v>42252.345138888893</v>
      </c>
      <c r="FF344" s="571">
        <v>37904.165682359533</v>
      </c>
      <c r="FG344" s="570">
        <v>42252.345138888893</v>
      </c>
      <c r="FH344" s="571" t="str">
        <v>[-11101] All data events are filtered in summary calculation</v>
      </c>
      <c r="FJ344" s="396">
        <f>'pi tag'!BM252</f>
        <v>0</v>
      </c>
      <c r="FK344" s="396">
        <f>'pi tag'!AU252</f>
        <v>0</v>
      </c>
      <c r="FM344" s="570"/>
      <c r="FN344" s="572"/>
      <c r="FO344" s="586">
        <f t="shared" si="238"/>
        <v>0</v>
      </c>
      <c r="FQ344" s="586">
        <f t="shared" si="239"/>
        <v>0</v>
      </c>
      <c r="GE344" s="400">
        <f t="shared" si="242"/>
        <v>0</v>
      </c>
      <c r="GF344" s="529"/>
      <c r="GG344" s="517"/>
      <c r="GH344" s="529">
        <v>42252.345138888893</v>
      </c>
      <c r="GI344" s="668" t="str">
        <v>[-11101] All data events are filtered in summary calculation</v>
      </c>
      <c r="GJ344" s="669">
        <v>42252.345138888893</v>
      </c>
      <c r="GK344" s="668" t="str">
        <v>[-11101] All data events are filtered in summary calculation</v>
      </c>
      <c r="GL344" s="669">
        <v>42252.345138888893</v>
      </c>
      <c r="GM344" s="668" t="str">
        <v>[-11101] All data events are filtered in summary calculation</v>
      </c>
      <c r="GN344" s="400">
        <f t="shared" si="240"/>
        <v>0</v>
      </c>
      <c r="GO344" s="400">
        <f t="shared" si="241"/>
        <v>0</v>
      </c>
    </row>
    <row r="345" spans="131:197" ht="18.95" customHeight="1" x14ac:dyDescent="0.35">
      <c r="EA345" s="525">
        <v>41440</v>
      </c>
      <c r="EB345" s="603">
        <v>288</v>
      </c>
      <c r="EC345" s="624">
        <v>2480.2648572204448</v>
      </c>
      <c r="ED345" s="625">
        <v>23.95</v>
      </c>
      <c r="EE345" s="625">
        <v>4</v>
      </c>
      <c r="EF345" s="625">
        <v>584</v>
      </c>
      <c r="EG345" s="625">
        <v>422</v>
      </c>
      <c r="EH345" s="625">
        <v>1.9914399999999999</v>
      </c>
      <c r="EI345" s="626">
        <v>846.36199999999997</v>
      </c>
      <c r="EZ345" s="837"/>
      <c r="FA345" s="568">
        <v>42252.345833333333</v>
      </c>
      <c r="FB345" s="569">
        <v>37202.455047456424</v>
      </c>
      <c r="FC345" s="570">
        <v>42252.345833333333</v>
      </c>
      <c r="FD345" s="571" t="str">
        <v>[-11101] All data events are filtered in summary calculation</v>
      </c>
      <c r="FE345" s="570">
        <v>42252.345486111109</v>
      </c>
      <c r="FF345" s="571">
        <v>37896.164219957587</v>
      </c>
      <c r="FG345" s="570">
        <v>42252.345486111109</v>
      </c>
      <c r="FH345" s="571" t="str">
        <v>[-11101] All data events are filtered in summary calculation</v>
      </c>
      <c r="FJ345" s="396">
        <f>'pi tag'!BM253</f>
        <v>0</v>
      </c>
      <c r="FK345" s="396">
        <f>'pi tag'!AU253</f>
        <v>0</v>
      </c>
      <c r="FM345" s="570"/>
      <c r="FN345" s="572"/>
      <c r="FO345" s="586">
        <f t="shared" si="238"/>
        <v>0</v>
      </c>
      <c r="FQ345" s="586">
        <f t="shared" si="239"/>
        <v>0</v>
      </c>
      <c r="GE345" s="400">
        <f t="shared" si="242"/>
        <v>0</v>
      </c>
      <c r="GF345" s="529"/>
      <c r="GG345" s="517"/>
      <c r="GH345" s="529">
        <v>42252.345486111109</v>
      </c>
      <c r="GI345" s="668" t="str">
        <v>[-11101] All data events are filtered in summary calculation</v>
      </c>
      <c r="GJ345" s="669">
        <v>42252.345486111109</v>
      </c>
      <c r="GK345" s="668" t="str">
        <v>[-11101] All data events are filtered in summary calculation</v>
      </c>
      <c r="GL345" s="669">
        <v>42252.345486111109</v>
      </c>
      <c r="GM345" s="668" t="str">
        <v>[-11101] All data events are filtered in summary calculation</v>
      </c>
      <c r="GN345" s="400">
        <f t="shared" si="240"/>
        <v>0</v>
      </c>
      <c r="GO345" s="400">
        <f t="shared" si="241"/>
        <v>0</v>
      </c>
    </row>
    <row r="346" spans="131:197" ht="18.95" customHeight="1" x14ac:dyDescent="0.35">
      <c r="EA346" s="525">
        <v>41441</v>
      </c>
      <c r="EB346" s="603">
        <v>289</v>
      </c>
      <c r="EC346" s="624">
        <v>2267.3374605772037</v>
      </c>
      <c r="ED346" s="625">
        <v>21.44</v>
      </c>
      <c r="EE346" s="625">
        <v>5</v>
      </c>
      <c r="EF346" s="625">
        <v>796</v>
      </c>
      <c r="EG346" s="625">
        <v>430</v>
      </c>
      <c r="EH346" s="625">
        <v>2.0729670588235294</v>
      </c>
      <c r="EI346" s="626">
        <v>881.01099999999997</v>
      </c>
      <c r="EZ346" s="837"/>
      <c r="FA346" s="568">
        <v>42252.346180555556</v>
      </c>
      <c r="FB346" s="569">
        <v>37199.298987557493</v>
      </c>
      <c r="FC346" s="570">
        <v>42252.346180555556</v>
      </c>
      <c r="FD346" s="571" t="str">
        <v>[-11101] All data events are filtered in summary calculation</v>
      </c>
      <c r="FE346" s="570">
        <v>42252.345833333333</v>
      </c>
      <c r="FF346" s="571">
        <v>37903.061861429611</v>
      </c>
      <c r="FG346" s="570">
        <v>42252.345833333333</v>
      </c>
      <c r="FH346" s="571" t="str">
        <v>[-11101] All data events are filtered in summary calculation</v>
      </c>
      <c r="FJ346" s="396">
        <f>'pi tag'!BM254</f>
        <v>0</v>
      </c>
      <c r="FK346" s="396">
        <f>'pi tag'!AU254</f>
        <v>0</v>
      </c>
      <c r="FM346" s="570"/>
      <c r="FN346" s="572"/>
      <c r="FO346" s="586">
        <f t="shared" si="238"/>
        <v>0</v>
      </c>
      <c r="FQ346" s="586">
        <f t="shared" si="239"/>
        <v>0</v>
      </c>
      <c r="GE346" s="400">
        <f t="shared" si="242"/>
        <v>0</v>
      </c>
      <c r="GF346" s="529"/>
      <c r="GG346" s="517"/>
      <c r="GH346" s="529">
        <v>42252.345833333333</v>
      </c>
      <c r="GI346" s="668" t="str">
        <v>[-11101] All data events are filtered in summary calculation</v>
      </c>
      <c r="GJ346" s="669">
        <v>42252.345833333333</v>
      </c>
      <c r="GK346" s="668" t="str">
        <v>[-11101] All data events are filtered in summary calculation</v>
      </c>
      <c r="GL346" s="669">
        <v>42252.345833333333</v>
      </c>
      <c r="GM346" s="668" t="str">
        <v>[-11101] All data events are filtered in summary calculation</v>
      </c>
      <c r="GN346" s="400">
        <f t="shared" si="240"/>
        <v>0</v>
      </c>
      <c r="GO346" s="400">
        <f t="shared" si="241"/>
        <v>0</v>
      </c>
    </row>
    <row r="347" spans="131:197" ht="18.95" customHeight="1" x14ac:dyDescent="0.35">
      <c r="EA347" s="525">
        <v>41442</v>
      </c>
      <c r="EB347" s="603">
        <v>290</v>
      </c>
      <c r="EC347" s="624">
        <v>2257.3775386037437</v>
      </c>
      <c r="ED347" s="625">
        <v>21.33</v>
      </c>
      <c r="EE347" s="625">
        <v>4</v>
      </c>
      <c r="EF347" s="625">
        <v>625</v>
      </c>
      <c r="EG347" s="625">
        <v>410</v>
      </c>
      <c r="EH347" s="625">
        <v>0.96337411764705894</v>
      </c>
      <c r="EI347" s="626">
        <v>409.43400000000003</v>
      </c>
      <c r="EZ347" s="837"/>
      <c r="FA347" s="568">
        <v>42252.34652777778</v>
      </c>
      <c r="FB347" s="569">
        <v>37191.047352824608</v>
      </c>
      <c r="FC347" s="570">
        <v>42252.34652777778</v>
      </c>
      <c r="FD347" s="571" t="str">
        <v>[-11101] All data events are filtered in summary calculation</v>
      </c>
      <c r="FE347" s="570">
        <v>42252.346180555556</v>
      </c>
      <c r="FF347" s="571">
        <v>37898.105227041247</v>
      </c>
      <c r="FG347" s="570">
        <v>42252.346180555556</v>
      </c>
      <c r="FH347" s="571" t="str">
        <v>[-11101] All data events are filtered in summary calculation</v>
      </c>
      <c r="FJ347" s="396">
        <f>'pi tag'!BM255</f>
        <v>0</v>
      </c>
      <c r="FK347" s="396">
        <f>'pi tag'!AU255</f>
        <v>0</v>
      </c>
      <c r="FM347" s="570"/>
      <c r="FN347" s="572"/>
      <c r="FO347" s="586">
        <f t="shared" si="238"/>
        <v>0</v>
      </c>
      <c r="FQ347" s="586">
        <f t="shared" si="239"/>
        <v>0</v>
      </c>
      <c r="GE347" s="400">
        <f t="shared" si="242"/>
        <v>0</v>
      </c>
      <c r="GF347" s="529"/>
      <c r="GG347" s="517"/>
      <c r="GH347" s="529">
        <v>42252.346180555556</v>
      </c>
      <c r="GI347" s="668" t="str">
        <v>[-11101] All data events are filtered in summary calculation</v>
      </c>
      <c r="GJ347" s="669">
        <v>42252.346180555556</v>
      </c>
      <c r="GK347" s="668" t="str">
        <v>[-11101] All data events are filtered in summary calculation</v>
      </c>
      <c r="GL347" s="669">
        <v>42252.346180555556</v>
      </c>
      <c r="GM347" s="668" t="str">
        <v>[-11101] All data events are filtered in summary calculation</v>
      </c>
      <c r="GN347" s="400">
        <f t="shared" si="240"/>
        <v>0</v>
      </c>
      <c r="GO347" s="400">
        <f t="shared" si="241"/>
        <v>0</v>
      </c>
    </row>
    <row r="348" spans="131:197" ht="18.95" customHeight="1" x14ac:dyDescent="0.35">
      <c r="EA348" s="525">
        <v>41443</v>
      </c>
      <c r="EB348" s="603">
        <v>291</v>
      </c>
      <c r="EC348" s="624">
        <v>2654.6096541193897</v>
      </c>
      <c r="ED348" s="625">
        <v>24</v>
      </c>
      <c r="EE348" s="625">
        <v>5</v>
      </c>
      <c r="EF348" s="625">
        <v>746</v>
      </c>
      <c r="EG348" s="625">
        <v>477</v>
      </c>
      <c r="EH348" s="625">
        <v>1.9451011764705883</v>
      </c>
      <c r="EI348" s="626">
        <v>826.66800000000001</v>
      </c>
      <c r="EZ348" s="837"/>
      <c r="FA348" s="568">
        <v>42252.346875000003</v>
      </c>
      <c r="FB348" s="569">
        <v>37122.528265768291</v>
      </c>
      <c r="FC348" s="570">
        <v>42252.346875000003</v>
      </c>
      <c r="FD348" s="571" t="str">
        <v>[-11101] All data events are filtered in summary calculation</v>
      </c>
      <c r="FE348" s="570">
        <v>42252.34652777778</v>
      </c>
      <c r="FF348" s="571">
        <v>37913.027814638612</v>
      </c>
      <c r="FG348" s="570">
        <v>42252.34652777778</v>
      </c>
      <c r="FH348" s="571" t="str">
        <v>[-11101] All data events are filtered in summary calculation</v>
      </c>
      <c r="FJ348" s="396">
        <f>'pi tag'!BM256</f>
        <v>0</v>
      </c>
      <c r="FK348" s="396">
        <f>'pi tag'!AU256</f>
        <v>0</v>
      </c>
      <c r="FM348" s="570"/>
      <c r="FN348" s="572"/>
      <c r="FO348" s="586">
        <f t="shared" si="238"/>
        <v>0</v>
      </c>
      <c r="FQ348" s="586">
        <f t="shared" si="239"/>
        <v>0</v>
      </c>
      <c r="GE348" s="400">
        <f t="shared" si="242"/>
        <v>0</v>
      </c>
      <c r="GF348" s="529"/>
      <c r="GG348" s="517"/>
      <c r="GH348" s="529">
        <v>42252.34652777778</v>
      </c>
      <c r="GI348" s="668" t="str">
        <v>[-11101] All data events are filtered in summary calculation</v>
      </c>
      <c r="GJ348" s="669">
        <v>42252.34652777778</v>
      </c>
      <c r="GK348" s="668" t="str">
        <v>[-11101] All data events are filtered in summary calculation</v>
      </c>
      <c r="GL348" s="669">
        <v>42252.34652777778</v>
      </c>
      <c r="GM348" s="668" t="str">
        <v>[-11101] All data events are filtered in summary calculation</v>
      </c>
      <c r="GN348" s="400">
        <f t="shared" si="240"/>
        <v>0</v>
      </c>
      <c r="GO348" s="400">
        <f t="shared" si="241"/>
        <v>0</v>
      </c>
    </row>
    <row r="349" spans="131:197" ht="18.95" customHeight="1" x14ac:dyDescent="0.35">
      <c r="EA349" s="525">
        <v>41444</v>
      </c>
      <c r="EB349" s="603">
        <v>292</v>
      </c>
      <c r="EC349" s="624">
        <v>2310.7031462544774</v>
      </c>
      <c r="ED349" s="625">
        <v>20.87</v>
      </c>
      <c r="EE349" s="625">
        <v>5</v>
      </c>
      <c r="EF349" s="625">
        <v>741</v>
      </c>
      <c r="EG349" s="625">
        <v>489.5</v>
      </c>
      <c r="EH349" s="625">
        <v>1.9432164705882351</v>
      </c>
      <c r="EI349" s="626">
        <v>825.86699999999996</v>
      </c>
      <c r="EZ349" s="837"/>
      <c r="FA349" s="568">
        <v>42252.347222222219</v>
      </c>
      <c r="FB349" s="569">
        <v>36808.426599101229</v>
      </c>
      <c r="FC349" s="570">
        <v>42252.347222222219</v>
      </c>
      <c r="FD349" s="571" t="str">
        <v>[-11101] All data events are filtered in summary calculation</v>
      </c>
      <c r="FE349" s="570">
        <v>42252.346875000003</v>
      </c>
      <c r="FF349" s="571">
        <v>37904.060167022544</v>
      </c>
      <c r="FG349" s="570">
        <v>42252.346875000003</v>
      </c>
      <c r="FH349" s="571" t="str">
        <v>[-11101] All data events are filtered in summary calculation</v>
      </c>
      <c r="FJ349" s="396">
        <f>'pi tag'!BM257</f>
        <v>0</v>
      </c>
      <c r="FK349" s="396">
        <f>'pi tag'!AU257</f>
        <v>0</v>
      </c>
      <c r="FM349" s="570"/>
      <c r="FN349" s="572"/>
      <c r="FO349" s="586">
        <f t="shared" si="238"/>
        <v>0</v>
      </c>
      <c r="FQ349" s="586">
        <f t="shared" si="239"/>
        <v>0</v>
      </c>
      <c r="GE349" s="400">
        <f t="shared" si="242"/>
        <v>0</v>
      </c>
      <c r="GF349" s="529"/>
      <c r="GG349" s="517"/>
      <c r="GH349" s="529">
        <v>42252.346875000003</v>
      </c>
      <c r="GI349" s="668" t="str">
        <v>[-11101] All data events are filtered in summary calculation</v>
      </c>
      <c r="GJ349" s="669">
        <v>42252.346875000003</v>
      </c>
      <c r="GK349" s="668" t="str">
        <v>[-11101] All data events are filtered in summary calculation</v>
      </c>
      <c r="GL349" s="669">
        <v>42252.346875000003</v>
      </c>
      <c r="GM349" s="668" t="str">
        <v>[-11101] All data events are filtered in summary calculation</v>
      </c>
      <c r="GN349" s="400">
        <f t="shared" si="240"/>
        <v>0</v>
      </c>
      <c r="GO349" s="400">
        <f t="shared" si="241"/>
        <v>0</v>
      </c>
    </row>
    <row r="350" spans="131:197" ht="18.95" customHeight="1" x14ac:dyDescent="0.35">
      <c r="EA350" s="525">
        <v>41445</v>
      </c>
      <c r="EB350" s="603">
        <v>293</v>
      </c>
      <c r="EC350" s="624">
        <v>2691.7910118594141</v>
      </c>
      <c r="ED350" s="625">
        <v>24</v>
      </c>
      <c r="EE350" s="625">
        <v>5</v>
      </c>
      <c r="EF350" s="625">
        <v>666</v>
      </c>
      <c r="EG350" s="625">
        <v>467</v>
      </c>
      <c r="EH350" s="625">
        <v>1.0054588235294117</v>
      </c>
      <c r="EI350" s="626">
        <v>427.32</v>
      </c>
      <c r="EZ350" s="837"/>
      <c r="FA350" s="568">
        <v>42252.34756944445</v>
      </c>
      <c r="FB350" s="569">
        <v>36846.329424043499</v>
      </c>
      <c r="FC350" s="570">
        <v>42252.34756944445</v>
      </c>
      <c r="FD350" s="571" t="str">
        <v>[-11101] All data events are filtered in summary calculation</v>
      </c>
      <c r="FE350" s="570">
        <v>42252.347222222219</v>
      </c>
      <c r="FF350" s="571">
        <v>37895.059634665646</v>
      </c>
      <c r="FG350" s="570">
        <v>42252.347222222219</v>
      </c>
      <c r="FH350" s="571" t="str">
        <v>[-11101] All data events are filtered in summary calculation</v>
      </c>
      <c r="FJ350" s="396">
        <f>'pi tag'!BM258</f>
        <v>0</v>
      </c>
      <c r="FK350" s="396">
        <f>'pi tag'!AU258</f>
        <v>0</v>
      </c>
      <c r="FM350" s="570"/>
      <c r="FN350" s="572"/>
      <c r="FO350" s="586">
        <f t="shared" si="238"/>
        <v>0</v>
      </c>
      <c r="FQ350" s="586">
        <f t="shared" si="239"/>
        <v>0</v>
      </c>
      <c r="GE350" s="400">
        <f t="shared" si="242"/>
        <v>0</v>
      </c>
      <c r="GF350" s="529"/>
      <c r="GG350" s="517"/>
      <c r="GH350" s="529">
        <v>42252.347222222219</v>
      </c>
      <c r="GI350" s="668" t="str">
        <v>[-11101] All data events are filtered in summary calculation</v>
      </c>
      <c r="GJ350" s="669">
        <v>42252.347222222219</v>
      </c>
      <c r="GK350" s="668" t="str">
        <v>[-11101] All data events are filtered in summary calculation</v>
      </c>
      <c r="GL350" s="669">
        <v>42252.347222222219</v>
      </c>
      <c r="GM350" s="668" t="str">
        <v>[-11101] All data events are filtered in summary calculation</v>
      </c>
      <c r="GN350" s="400">
        <f t="shared" si="240"/>
        <v>0</v>
      </c>
      <c r="GO350" s="400">
        <f t="shared" si="241"/>
        <v>0</v>
      </c>
    </row>
    <row r="351" spans="131:197" ht="18.95" customHeight="1" x14ac:dyDescent="0.35">
      <c r="EA351" s="525">
        <v>41446</v>
      </c>
      <c r="EB351" s="603">
        <v>294</v>
      </c>
      <c r="EC351" s="624">
        <v>2648.0000343354</v>
      </c>
      <c r="ED351" s="625">
        <v>23.55</v>
      </c>
      <c r="EE351" s="625">
        <v>5</v>
      </c>
      <c r="EF351" s="625">
        <v>767</v>
      </c>
      <c r="EG351" s="625">
        <v>389</v>
      </c>
      <c r="EH351" s="625">
        <v>1.8564305882352941</v>
      </c>
      <c r="EI351" s="626">
        <v>788.98299999999995</v>
      </c>
      <c r="EZ351" s="837"/>
      <c r="FA351" s="568">
        <v>42252.347916666666</v>
      </c>
      <c r="FB351" s="569">
        <v>36750.531512343885</v>
      </c>
      <c r="FC351" s="570">
        <v>42252.347916666666</v>
      </c>
      <c r="FD351" s="571" t="str">
        <v>[-11101] All data events are filtered in summary calculation</v>
      </c>
      <c r="FE351" s="570">
        <v>42252.34756944445</v>
      </c>
      <c r="FF351" s="571">
        <v>37899.550477914017</v>
      </c>
      <c r="FG351" s="570">
        <v>42252.34756944445</v>
      </c>
      <c r="FH351" s="571" t="str">
        <v>[-11101] All data events are filtered in summary calculation</v>
      </c>
      <c r="FJ351" s="396">
        <f>'pi tag'!BM259</f>
        <v>0</v>
      </c>
      <c r="FK351" s="396">
        <f>'pi tag'!AU259</f>
        <v>0</v>
      </c>
      <c r="FM351" s="570"/>
      <c r="FN351" s="572"/>
      <c r="FO351" s="586">
        <f t="shared" si="238"/>
        <v>0</v>
      </c>
      <c r="FQ351" s="586">
        <f t="shared" si="239"/>
        <v>0</v>
      </c>
      <c r="GE351" s="400">
        <f t="shared" si="242"/>
        <v>0</v>
      </c>
      <c r="GF351" s="529"/>
      <c r="GG351" s="517"/>
      <c r="GH351" s="529">
        <v>42252.34756944445</v>
      </c>
      <c r="GI351" s="668" t="str">
        <v>[-11101] All data events are filtered in summary calculation</v>
      </c>
      <c r="GJ351" s="669">
        <v>42252.34756944445</v>
      </c>
      <c r="GK351" s="668" t="str">
        <v>[-11101] All data events are filtered in summary calculation</v>
      </c>
      <c r="GL351" s="669">
        <v>42252.34756944445</v>
      </c>
      <c r="GM351" s="668" t="str">
        <v>[-11101] All data events are filtered in summary calculation</v>
      </c>
      <c r="GN351" s="400">
        <f t="shared" si="240"/>
        <v>0</v>
      </c>
      <c r="GO351" s="400">
        <f t="shared" si="241"/>
        <v>0</v>
      </c>
    </row>
    <row r="352" spans="131:197" ht="18.95" customHeight="1" x14ac:dyDescent="0.35">
      <c r="EA352" s="525">
        <v>41447</v>
      </c>
      <c r="EB352" s="603">
        <v>295</v>
      </c>
      <c r="EC352" s="624">
        <v>2436.7240004880582</v>
      </c>
      <c r="ED352" s="625">
        <v>22.97</v>
      </c>
      <c r="EE352" s="625">
        <v>6</v>
      </c>
      <c r="EF352" s="625">
        <v>831</v>
      </c>
      <c r="EG352" s="625">
        <v>499</v>
      </c>
      <c r="EH352" s="625">
        <v>0.96927294117647056</v>
      </c>
      <c r="EI352" s="626">
        <v>411.94099999999997</v>
      </c>
      <c r="EZ352" s="837"/>
      <c r="FA352" s="568">
        <v>42252.348263888889</v>
      </c>
      <c r="FB352" s="569">
        <v>36652.553350683054</v>
      </c>
      <c r="FC352" s="570">
        <v>42252.348263888889</v>
      </c>
      <c r="FD352" s="571" t="str">
        <v>[-11101] All data events are filtered in summary calculation</v>
      </c>
      <c r="FE352" s="570">
        <v>42252.347916666666</v>
      </c>
      <c r="FF352" s="571">
        <v>37944.540980513892</v>
      </c>
      <c r="FG352" s="570">
        <v>42252.347916666666</v>
      </c>
      <c r="FH352" s="571" t="str">
        <v>[-11101] All data events are filtered in summary calculation</v>
      </c>
      <c r="FJ352" s="396">
        <f>'pi tag'!BM260</f>
        <v>0</v>
      </c>
      <c r="FK352" s="396">
        <f>'pi tag'!AU260</f>
        <v>0</v>
      </c>
      <c r="FM352" s="570"/>
      <c r="FN352" s="572"/>
      <c r="FO352" s="586">
        <f t="shared" si="238"/>
        <v>0</v>
      </c>
      <c r="FQ352" s="586">
        <f t="shared" si="239"/>
        <v>0</v>
      </c>
      <c r="GE352" s="400">
        <f t="shared" si="242"/>
        <v>0</v>
      </c>
      <c r="GF352" s="529"/>
      <c r="GG352" s="517"/>
      <c r="GH352" s="529">
        <v>42252.347916666666</v>
      </c>
      <c r="GI352" s="668" t="str">
        <v>[-11101] All data events are filtered in summary calculation</v>
      </c>
      <c r="GJ352" s="669">
        <v>42252.347916666666</v>
      </c>
      <c r="GK352" s="668" t="str">
        <v>[-11101] All data events are filtered in summary calculation</v>
      </c>
      <c r="GL352" s="669">
        <v>42252.347916666666</v>
      </c>
      <c r="GM352" s="668" t="str">
        <v>[-11101] All data events are filtered in summary calculation</v>
      </c>
      <c r="GN352" s="400">
        <f t="shared" si="240"/>
        <v>0</v>
      </c>
      <c r="GO352" s="400">
        <f t="shared" si="241"/>
        <v>0</v>
      </c>
    </row>
    <row r="353" spans="131:197" ht="18.95" customHeight="1" x14ac:dyDescent="0.35">
      <c r="EA353" s="525">
        <v>41448</v>
      </c>
      <c r="EB353" s="603">
        <v>296</v>
      </c>
      <c r="EC353" s="624">
        <v>2719.0772960414952</v>
      </c>
      <c r="ED353" s="625">
        <v>24</v>
      </c>
      <c r="EE353" s="625">
        <v>5</v>
      </c>
      <c r="EF353" s="625">
        <v>738</v>
      </c>
      <c r="EG353" s="625">
        <v>542.5</v>
      </c>
      <c r="EH353" s="625">
        <v>1.9301152941176469</v>
      </c>
      <c r="EI353" s="626">
        <v>820.29899999999998</v>
      </c>
      <c r="EZ353" s="837"/>
      <c r="FA353" s="568">
        <v>42252.348611111112</v>
      </c>
      <c r="FB353" s="569">
        <v>36658.711486168701</v>
      </c>
      <c r="FC353" s="570">
        <v>42252.348611111112</v>
      </c>
      <c r="FD353" s="571" t="str">
        <v>[-11101] All data events are filtered in summary calculation</v>
      </c>
      <c r="FE353" s="570">
        <v>42252.348263888889</v>
      </c>
      <c r="FF353" s="571">
        <v>37900.608653370538</v>
      </c>
      <c r="FG353" s="570">
        <v>42252.348263888889</v>
      </c>
      <c r="FH353" s="571" t="str">
        <v>[-11101] All data events are filtered in summary calculation</v>
      </c>
      <c r="FJ353" s="396">
        <f>'pi tag'!BM261</f>
        <v>0</v>
      </c>
      <c r="FK353" s="396">
        <f>'pi tag'!AU261</f>
        <v>0</v>
      </c>
      <c r="FM353" s="570"/>
      <c r="FN353" s="572"/>
      <c r="FO353" s="586">
        <f t="shared" si="238"/>
        <v>0</v>
      </c>
      <c r="FQ353" s="586">
        <f t="shared" si="239"/>
        <v>0</v>
      </c>
      <c r="GE353" s="400">
        <f t="shared" si="242"/>
        <v>0</v>
      </c>
      <c r="GF353" s="529"/>
      <c r="GG353" s="517"/>
      <c r="GH353" s="529">
        <v>42252.348263888889</v>
      </c>
      <c r="GI353" s="668" t="str">
        <v>[-11101] All data events are filtered in summary calculation</v>
      </c>
      <c r="GJ353" s="669">
        <v>42252.348263888889</v>
      </c>
      <c r="GK353" s="668" t="str">
        <v>[-11101] All data events are filtered in summary calculation</v>
      </c>
      <c r="GL353" s="669">
        <v>42252.348263888889</v>
      </c>
      <c r="GM353" s="668" t="str">
        <v>[-11101] All data events are filtered in summary calculation</v>
      </c>
      <c r="GN353" s="400">
        <f t="shared" si="240"/>
        <v>0</v>
      </c>
      <c r="GO353" s="400">
        <f t="shared" si="241"/>
        <v>0</v>
      </c>
    </row>
    <row r="354" spans="131:197" ht="18.95" customHeight="1" x14ac:dyDescent="0.35">
      <c r="EA354" s="525">
        <v>41449</v>
      </c>
      <c r="EB354" s="603">
        <v>297</v>
      </c>
      <c r="EC354" s="624">
        <v>2391.3955797607737</v>
      </c>
      <c r="ED354" s="625">
        <v>22.53</v>
      </c>
      <c r="EE354" s="625">
        <v>5</v>
      </c>
      <c r="EF354" s="625">
        <v>699</v>
      </c>
      <c r="EG354" s="625">
        <v>381.5</v>
      </c>
      <c r="EH354" s="625">
        <v>2.0205364705882354</v>
      </c>
      <c r="EI354" s="626">
        <v>858.72799999999995</v>
      </c>
      <c r="EZ354" s="837"/>
      <c r="FA354" s="568">
        <v>42252.348958333328</v>
      </c>
      <c r="FB354" s="569">
        <v>36685.817288025217</v>
      </c>
      <c r="FC354" s="570">
        <v>42252.348958333328</v>
      </c>
      <c r="FD354" s="571" t="str">
        <v>[-11101] All data events are filtered in summary calculation</v>
      </c>
      <c r="FE354" s="570">
        <v>42252.348611111112</v>
      </c>
      <c r="FF354" s="571">
        <v>37924.703792770706</v>
      </c>
      <c r="FG354" s="570">
        <v>42252.348611111112</v>
      </c>
      <c r="FH354" s="571" t="str">
        <v>[-11101] All data events are filtered in summary calculation</v>
      </c>
      <c r="FJ354" s="396">
        <f>'pi tag'!BM262</f>
        <v>0</v>
      </c>
      <c r="FK354" s="396">
        <f>'pi tag'!AU262</f>
        <v>0</v>
      </c>
      <c r="FM354" s="570"/>
      <c r="FN354" s="572"/>
      <c r="FO354" s="586">
        <f t="shared" ref="FO354:FO384" si="243">IF(ISTEXT($FN354),"-",$FN354)</f>
        <v>0</v>
      </c>
      <c r="FQ354" s="586">
        <f t="shared" ref="FQ354:FQ384" si="244">$FO354</f>
        <v>0</v>
      </c>
      <c r="GE354" s="400">
        <f t="shared" si="242"/>
        <v>0</v>
      </c>
      <c r="GF354" s="529"/>
      <c r="GG354" s="517"/>
      <c r="GH354" s="529">
        <v>42252.348611111112</v>
      </c>
      <c r="GI354" s="668" t="str">
        <v>[-11101] All data events are filtered in summary calculation</v>
      </c>
      <c r="GJ354" s="669">
        <v>42252.348611111112</v>
      </c>
      <c r="GK354" s="668" t="str">
        <v>[-11101] All data events are filtered in summary calculation</v>
      </c>
      <c r="GL354" s="669">
        <v>42252.348611111112</v>
      </c>
      <c r="GM354" s="668" t="str">
        <v>[-11101] All data events are filtered in summary calculation</v>
      </c>
      <c r="GN354" s="400">
        <f t="shared" si="240"/>
        <v>0</v>
      </c>
      <c r="GO354" s="400">
        <f t="shared" si="241"/>
        <v>0</v>
      </c>
    </row>
    <row r="355" spans="131:197" ht="18.95" customHeight="1" x14ac:dyDescent="0.35">
      <c r="EA355" s="525">
        <v>41450</v>
      </c>
      <c r="EB355" s="603">
        <v>298</v>
      </c>
      <c r="EC355" s="624">
        <v>2636.3814141186895</v>
      </c>
      <c r="ED355" s="625">
        <v>23.42</v>
      </c>
      <c r="EE355" s="625">
        <v>5</v>
      </c>
      <c r="EF355" s="625">
        <v>712</v>
      </c>
      <c r="EG355" s="625">
        <v>445.6</v>
      </c>
      <c r="EH355" s="625">
        <v>1.680195294117647</v>
      </c>
      <c r="EI355" s="626">
        <v>714.08299999999997</v>
      </c>
      <c r="EZ355" s="837"/>
      <c r="FA355" s="568">
        <v>42252.349305555559</v>
      </c>
      <c r="FB355" s="569">
        <v>36630.164305134611</v>
      </c>
      <c r="FC355" s="570">
        <v>42252.349305555559</v>
      </c>
      <c r="FD355" s="571" t="str">
        <v>[-11101] All data events are filtered in summary calculation</v>
      </c>
      <c r="FE355" s="570">
        <v>42252.348958333328</v>
      </c>
      <c r="FF355" s="571">
        <v>37879.432732842368</v>
      </c>
      <c r="FG355" s="570">
        <v>42252.348958333328</v>
      </c>
      <c r="FH355" s="571" t="str">
        <v>[-11101] All data events are filtered in summary calculation</v>
      </c>
      <c r="FJ355" s="396">
        <f>'pi tag'!BM263</f>
        <v>0</v>
      </c>
      <c r="FK355" s="396">
        <f>'pi tag'!AU263</f>
        <v>0</v>
      </c>
      <c r="FM355" s="570"/>
      <c r="FN355" s="572"/>
      <c r="FO355" s="586">
        <f t="shared" si="243"/>
        <v>0</v>
      </c>
      <c r="FQ355" s="586">
        <f t="shared" si="244"/>
        <v>0</v>
      </c>
      <c r="GE355" s="400">
        <f t="shared" si="242"/>
        <v>0</v>
      </c>
      <c r="GF355" s="529"/>
      <c r="GG355" s="517"/>
      <c r="GH355" s="529">
        <v>42252.348958333328</v>
      </c>
      <c r="GI355" s="668" t="str">
        <v>[-11101] All data events are filtered in summary calculation</v>
      </c>
      <c r="GJ355" s="669">
        <v>42252.348958333328</v>
      </c>
      <c r="GK355" s="668" t="str">
        <v>[-11101] All data events are filtered in summary calculation</v>
      </c>
      <c r="GL355" s="669">
        <v>42252.348958333328</v>
      </c>
      <c r="GM355" s="668" t="str">
        <v>[-11101] All data events are filtered in summary calculation</v>
      </c>
      <c r="GN355" s="400">
        <f t="shared" si="240"/>
        <v>0</v>
      </c>
      <c r="GO355" s="400">
        <f t="shared" si="241"/>
        <v>0</v>
      </c>
    </row>
    <row r="356" spans="131:197" ht="18.95" customHeight="1" x14ac:dyDescent="0.35">
      <c r="EA356" s="525">
        <v>41451</v>
      </c>
      <c r="EB356" s="603">
        <v>299</v>
      </c>
      <c r="EC356" s="624">
        <v>2464.2781456539569</v>
      </c>
      <c r="ED356" s="625">
        <v>23.99</v>
      </c>
      <c r="EE356" s="625">
        <v>6</v>
      </c>
      <c r="EF356" s="625">
        <v>817</v>
      </c>
      <c r="EG356" s="625">
        <v>520</v>
      </c>
      <c r="EH356" s="625">
        <v>1.6793764705882352</v>
      </c>
      <c r="EI356" s="626">
        <v>713.73500000000001</v>
      </c>
      <c r="EZ356" s="837"/>
      <c r="FA356" s="568">
        <v>42252.349652777775</v>
      </c>
      <c r="FB356" s="569">
        <v>36664.912356418368</v>
      </c>
      <c r="FC356" s="570">
        <v>42252.349652777775</v>
      </c>
      <c r="FD356" s="571" t="str">
        <v>[-11101] All data events are filtered in summary calculation</v>
      </c>
      <c r="FE356" s="570">
        <v>42252.349305555559</v>
      </c>
      <c r="FF356" s="571">
        <v>37870.329900165401</v>
      </c>
      <c r="FG356" s="570">
        <v>42252.349305555559</v>
      </c>
      <c r="FH356" s="571" t="str">
        <v>[-11101] All data events are filtered in summary calculation</v>
      </c>
      <c r="FJ356" s="396">
        <f>'pi tag'!BM264</f>
        <v>0</v>
      </c>
      <c r="FK356" s="396">
        <f>'pi tag'!AU264</f>
        <v>0</v>
      </c>
      <c r="FM356" s="570"/>
      <c r="FN356" s="572"/>
      <c r="FO356" s="586">
        <f t="shared" si="243"/>
        <v>0</v>
      </c>
      <c r="FQ356" s="586">
        <f t="shared" si="244"/>
        <v>0</v>
      </c>
      <c r="GE356" s="400">
        <f t="shared" si="242"/>
        <v>0</v>
      </c>
      <c r="GF356" s="529"/>
      <c r="GG356" s="517"/>
      <c r="GH356" s="529">
        <v>42252.349305555559</v>
      </c>
      <c r="GI356" s="668" t="str">
        <v>[-11101] All data events are filtered in summary calculation</v>
      </c>
      <c r="GJ356" s="669">
        <v>42252.349305555559</v>
      </c>
      <c r="GK356" s="668" t="str">
        <v>[-11101] All data events are filtered in summary calculation</v>
      </c>
      <c r="GL356" s="669">
        <v>42252.349305555559</v>
      </c>
      <c r="GM356" s="668" t="str">
        <v>[-11101] All data events are filtered in summary calculation</v>
      </c>
      <c r="GN356" s="400">
        <f t="shared" si="240"/>
        <v>0</v>
      </c>
      <c r="GO356" s="400">
        <f t="shared" si="241"/>
        <v>0</v>
      </c>
    </row>
    <row r="357" spans="131:197" ht="18.95" customHeight="1" x14ac:dyDescent="0.35">
      <c r="EA357" s="525">
        <v>41452</v>
      </c>
      <c r="EB357" s="603">
        <v>300</v>
      </c>
      <c r="EC357" s="624">
        <v>1722.4033564789827</v>
      </c>
      <c r="ED357" s="625">
        <v>16.72</v>
      </c>
      <c r="EE357" s="625">
        <v>4</v>
      </c>
      <c r="EF357" s="625">
        <v>578</v>
      </c>
      <c r="EG357" s="625">
        <v>256</v>
      </c>
      <c r="EH357" s="625">
        <v>0.94819529411764703</v>
      </c>
      <c r="EI357" s="626">
        <v>402.983</v>
      </c>
      <c r="EZ357" s="837"/>
      <c r="FA357" s="568">
        <v>42252.35</v>
      </c>
      <c r="FB357" s="569">
        <v>36665.526246923211</v>
      </c>
      <c r="FC357" s="570">
        <v>42252.35</v>
      </c>
      <c r="FD357" s="571" t="str">
        <v>[-11101] All data events are filtered in summary calculation</v>
      </c>
      <c r="FE357" s="570">
        <v>42252.349652777775</v>
      </c>
      <c r="FF357" s="571">
        <v>37865.46788306236</v>
      </c>
      <c r="FG357" s="570">
        <v>42252.349652777775</v>
      </c>
      <c r="FH357" s="571" t="str">
        <v>[-11101] All data events are filtered in summary calculation</v>
      </c>
      <c r="FJ357" s="396">
        <f>'pi tag'!BM265</f>
        <v>0</v>
      </c>
      <c r="FK357" s="396">
        <f>'pi tag'!AU265</f>
        <v>0</v>
      </c>
      <c r="FM357" s="570"/>
      <c r="FN357" s="572"/>
      <c r="FO357" s="586">
        <f t="shared" si="243"/>
        <v>0</v>
      </c>
      <c r="FQ357" s="586">
        <f t="shared" si="244"/>
        <v>0</v>
      </c>
      <c r="GE357" s="400">
        <f t="shared" si="242"/>
        <v>0</v>
      </c>
      <c r="GF357" s="529"/>
      <c r="GG357" s="517"/>
      <c r="GH357" s="529">
        <v>42252.349652777775</v>
      </c>
      <c r="GI357" s="668" t="str">
        <v>[-11101] All data events are filtered in summary calculation</v>
      </c>
      <c r="GJ357" s="669">
        <v>42252.349652777775</v>
      </c>
      <c r="GK357" s="668" t="str">
        <v>[-11101] All data events are filtered in summary calculation</v>
      </c>
      <c r="GL357" s="669">
        <v>42252.349652777775</v>
      </c>
      <c r="GM357" s="668" t="str">
        <v>[-11101] All data events are filtered in summary calculation</v>
      </c>
      <c r="GN357" s="400">
        <f t="shared" si="240"/>
        <v>0</v>
      </c>
      <c r="GO357" s="400">
        <f t="shared" si="241"/>
        <v>0</v>
      </c>
    </row>
    <row r="358" spans="131:197" ht="18.95" customHeight="1" x14ac:dyDescent="0.35">
      <c r="EA358" s="525">
        <v>41453</v>
      </c>
      <c r="EB358" s="603">
        <v>301</v>
      </c>
      <c r="EC358" s="624">
        <v>2616.8582662519511</v>
      </c>
      <c r="ED358" s="625">
        <v>23.98</v>
      </c>
      <c r="EE358" s="625">
        <v>4</v>
      </c>
      <c r="EF358" s="625">
        <v>539</v>
      </c>
      <c r="EG358" s="625">
        <v>393.5</v>
      </c>
      <c r="EH358" s="625">
        <v>0.92149882352941181</v>
      </c>
      <c r="EI358" s="626">
        <v>391.637</v>
      </c>
      <c r="EZ358" s="837"/>
      <c r="FA358" s="568">
        <v>42252.350347222222</v>
      </c>
      <c r="FB358" s="569">
        <v>36614.658100728193</v>
      </c>
      <c r="FC358" s="570">
        <v>42252.350347222222</v>
      </c>
      <c r="FD358" s="571" t="str">
        <v>[-11101] All data events are filtered in summary calculation</v>
      </c>
      <c r="FE358" s="570">
        <v>42252.35</v>
      </c>
      <c r="FF358" s="571">
        <v>37890.739188764492</v>
      </c>
      <c r="FG358" s="570">
        <v>42252.35</v>
      </c>
      <c r="FH358" s="571" t="str">
        <v>[-11101] All data events are filtered in summary calculation</v>
      </c>
      <c r="FJ358" s="396">
        <f>'pi tag'!BM266</f>
        <v>0</v>
      </c>
      <c r="FK358" s="396">
        <f>'pi tag'!AU266</f>
        <v>0</v>
      </c>
      <c r="FM358" s="570"/>
      <c r="FN358" s="572"/>
      <c r="FO358" s="586">
        <f t="shared" si="243"/>
        <v>0</v>
      </c>
      <c r="FQ358" s="586">
        <f t="shared" si="244"/>
        <v>0</v>
      </c>
      <c r="GE358" s="400">
        <f t="shared" si="242"/>
        <v>0</v>
      </c>
      <c r="GF358" s="529"/>
      <c r="GG358" s="517"/>
      <c r="GH358" s="529">
        <v>42252.35</v>
      </c>
      <c r="GI358" s="668" t="str">
        <v>[-11101] All data events are filtered in summary calculation</v>
      </c>
      <c r="GJ358" s="669">
        <v>42252.35</v>
      </c>
      <c r="GK358" s="668" t="str">
        <v>[-11101] All data events are filtered in summary calculation</v>
      </c>
      <c r="GL358" s="669">
        <v>42252.35</v>
      </c>
      <c r="GM358" s="668" t="str">
        <v>[-11101] All data events are filtered in summary calculation</v>
      </c>
      <c r="GN358" s="400">
        <f t="shared" si="240"/>
        <v>0</v>
      </c>
      <c r="GO358" s="400">
        <f t="shared" si="241"/>
        <v>0</v>
      </c>
    </row>
    <row r="359" spans="131:197" ht="18.95" customHeight="1" x14ac:dyDescent="0.35">
      <c r="EA359" s="525">
        <v>41454</v>
      </c>
      <c r="EB359" s="603">
        <v>302</v>
      </c>
      <c r="EC359" s="624">
        <v>2625.7194640403318</v>
      </c>
      <c r="ED359" s="625">
        <v>24</v>
      </c>
      <c r="EE359" s="625">
        <v>5</v>
      </c>
      <c r="EF359" s="625">
        <v>711</v>
      </c>
      <c r="EG359" s="625">
        <v>436.5</v>
      </c>
      <c r="EH359" s="625">
        <v>1.8780164705882354</v>
      </c>
      <c r="EI359" s="626">
        <v>798.15700000000004</v>
      </c>
      <c r="EZ359" s="837"/>
      <c r="FA359" s="568">
        <v>42252.350694444445</v>
      </c>
      <c r="FB359" s="569">
        <v>36627.161164506273</v>
      </c>
      <c r="FC359" s="570">
        <v>42252.350694444445</v>
      </c>
      <c r="FD359" s="571" t="str">
        <v>[-11101] All data events are filtered in summary calculation</v>
      </c>
      <c r="FE359" s="570">
        <v>42252.350347222222</v>
      </c>
      <c r="FF359" s="571">
        <v>37856.942906733355</v>
      </c>
      <c r="FG359" s="570">
        <v>42252.350347222222</v>
      </c>
      <c r="FH359" s="571" t="str">
        <v>[-11101] All data events are filtered in summary calculation</v>
      </c>
      <c r="FJ359" s="396">
        <f>'pi tag'!BM267</f>
        <v>0</v>
      </c>
      <c r="FK359" s="396">
        <f>'pi tag'!AU267</f>
        <v>0</v>
      </c>
      <c r="FM359" s="570"/>
      <c r="FN359" s="572"/>
      <c r="FO359" s="586">
        <f t="shared" si="243"/>
        <v>0</v>
      </c>
      <c r="FQ359" s="586">
        <f t="shared" si="244"/>
        <v>0</v>
      </c>
      <c r="GE359" s="400">
        <f t="shared" si="242"/>
        <v>0</v>
      </c>
      <c r="GF359" s="529"/>
      <c r="GG359" s="517"/>
      <c r="GH359" s="529">
        <v>42252.350347222222</v>
      </c>
      <c r="GI359" s="668" t="str">
        <v>[-11101] All data events are filtered in summary calculation</v>
      </c>
      <c r="GJ359" s="669">
        <v>42252.350347222222</v>
      </c>
      <c r="GK359" s="668" t="str">
        <v>[-11101] All data events are filtered in summary calculation</v>
      </c>
      <c r="GL359" s="669">
        <v>42252.350347222222</v>
      </c>
      <c r="GM359" s="668" t="str">
        <v>[-11101] All data events are filtered in summary calculation</v>
      </c>
      <c r="GN359" s="400">
        <f t="shared" si="240"/>
        <v>0</v>
      </c>
      <c r="GO359" s="400">
        <f t="shared" si="241"/>
        <v>0</v>
      </c>
    </row>
    <row r="360" spans="131:197" ht="18.95" customHeight="1" x14ac:dyDescent="0.35">
      <c r="EA360" s="525">
        <v>41455</v>
      </c>
      <c r="EB360" s="603">
        <v>303</v>
      </c>
      <c r="EC360" s="627">
        <v>2733.8423896045856</v>
      </c>
      <c r="ED360" s="628">
        <v>24</v>
      </c>
      <c r="EE360" s="628">
        <v>6</v>
      </c>
      <c r="EF360" s="628">
        <v>926</v>
      </c>
      <c r="EG360" s="628">
        <v>426</v>
      </c>
      <c r="EH360" s="628">
        <v>2.0667129411764704</v>
      </c>
      <c r="EI360" s="629">
        <v>878.35299999999995</v>
      </c>
      <c r="EZ360" s="837"/>
      <c r="FA360" s="568">
        <v>42252.351041666669</v>
      </c>
      <c r="FB360" s="569">
        <v>36590.183538256089</v>
      </c>
      <c r="FC360" s="570">
        <v>42252.351041666669</v>
      </c>
      <c r="FD360" s="571" t="str">
        <v>[-11101] All data events are filtered in summary calculation</v>
      </c>
      <c r="FE360" s="570">
        <v>42252.350694444445</v>
      </c>
      <c r="FF360" s="571">
        <v>37823.563130789997</v>
      </c>
      <c r="FG360" s="570">
        <v>42252.350694444445</v>
      </c>
      <c r="FH360" s="571" t="str">
        <v>[-11101] All data events are filtered in summary calculation</v>
      </c>
      <c r="FJ360" s="396">
        <f>'pi tag'!BM268</f>
        <v>0</v>
      </c>
      <c r="FK360" s="396">
        <f>'pi tag'!AU268</f>
        <v>0</v>
      </c>
      <c r="FM360" s="570"/>
      <c r="FN360" s="572"/>
      <c r="FO360" s="586">
        <f t="shared" si="243"/>
        <v>0</v>
      </c>
      <c r="FQ360" s="586">
        <f t="shared" si="244"/>
        <v>0</v>
      </c>
      <c r="GE360" s="400">
        <f t="shared" si="242"/>
        <v>0</v>
      </c>
      <c r="GF360" s="529"/>
      <c r="GG360" s="517"/>
      <c r="GH360" s="529">
        <v>42252.350694444445</v>
      </c>
      <c r="GI360" s="668" t="str">
        <v>[-11101] All data events are filtered in summary calculation</v>
      </c>
      <c r="GJ360" s="669">
        <v>42252.350694444445</v>
      </c>
      <c r="GK360" s="668" t="str">
        <v>[-11101] All data events are filtered in summary calculation</v>
      </c>
      <c r="GL360" s="669">
        <v>42252.350694444445</v>
      </c>
      <c r="GM360" s="668" t="str">
        <v>[-11101] All data events are filtered in summary calculation</v>
      </c>
      <c r="GN360" s="400">
        <f t="shared" si="240"/>
        <v>0</v>
      </c>
      <c r="GO360" s="400">
        <f t="shared" si="241"/>
        <v>0</v>
      </c>
    </row>
    <row r="361" spans="131:197" ht="18.95" customHeight="1" x14ac:dyDescent="0.35">
      <c r="EA361" s="525">
        <v>41456</v>
      </c>
      <c r="EB361" s="603">
        <v>304</v>
      </c>
      <c r="EC361" s="630">
        <v>2624.9502118901728</v>
      </c>
      <c r="ED361" s="631">
        <v>22.98</v>
      </c>
      <c r="EE361" s="631">
        <v>3</v>
      </c>
      <c r="EF361" s="631">
        <v>378</v>
      </c>
      <c r="EG361" s="631">
        <v>235</v>
      </c>
      <c r="EH361" s="631">
        <v>1.0645223529411765</v>
      </c>
      <c r="EI361" s="632">
        <v>452.42200000000003</v>
      </c>
      <c r="EZ361" s="837"/>
      <c r="FA361" s="568">
        <v>42252.351388888885</v>
      </c>
      <c r="FB361" s="569">
        <v>36586.852359215416</v>
      </c>
      <c r="FC361" s="570">
        <v>42252.351388888885</v>
      </c>
      <c r="FD361" s="571" t="str">
        <v>[-11101] All data events are filtered in summary calculation</v>
      </c>
      <c r="FE361" s="570">
        <v>42252.351041666669</v>
      </c>
      <c r="FF361" s="571">
        <v>37838.68547973434</v>
      </c>
      <c r="FG361" s="570">
        <v>42252.351041666669</v>
      </c>
      <c r="FH361" s="571" t="str">
        <v>[-11101] All data events are filtered in summary calculation</v>
      </c>
      <c r="FJ361" s="396">
        <f>'pi tag'!BM269</f>
        <v>0</v>
      </c>
      <c r="FK361" s="396">
        <f>'pi tag'!AU269</f>
        <v>0</v>
      </c>
      <c r="FM361" s="570"/>
      <c r="FN361" s="572"/>
      <c r="FO361" s="586">
        <f t="shared" si="243"/>
        <v>0</v>
      </c>
      <c r="FQ361" s="586">
        <f t="shared" si="244"/>
        <v>0</v>
      </c>
      <c r="GE361" s="400">
        <f t="shared" si="242"/>
        <v>0</v>
      </c>
      <c r="GF361" s="529"/>
      <c r="GG361" s="517"/>
      <c r="GH361" s="529">
        <v>42252.351041666669</v>
      </c>
      <c r="GI361" s="668" t="str">
        <v>[-11101] All data events are filtered in summary calculation</v>
      </c>
      <c r="GJ361" s="669">
        <v>42252.351041666669</v>
      </c>
      <c r="GK361" s="668" t="str">
        <v>[-11101] All data events are filtered in summary calculation</v>
      </c>
      <c r="GL361" s="669">
        <v>42252.351041666669</v>
      </c>
      <c r="GM361" s="668" t="str">
        <v>[-11101] All data events are filtered in summary calculation</v>
      </c>
      <c r="GN361" s="400">
        <f t="shared" si="240"/>
        <v>0</v>
      </c>
      <c r="GO361" s="400">
        <f t="shared" si="241"/>
        <v>0</v>
      </c>
    </row>
    <row r="362" spans="131:197" ht="18.95" customHeight="1" x14ac:dyDescent="0.35">
      <c r="EA362" s="525">
        <v>41457</v>
      </c>
      <c r="EB362" s="603">
        <v>305</v>
      </c>
      <c r="EC362" s="633">
        <v>2730.1044017625804</v>
      </c>
      <c r="ED362" s="634">
        <v>23.72</v>
      </c>
      <c r="EE362" s="634">
        <v>6</v>
      </c>
      <c r="EF362" s="634">
        <v>843</v>
      </c>
      <c r="EG362" s="634">
        <v>402</v>
      </c>
      <c r="EH362" s="634">
        <v>1.92452</v>
      </c>
      <c r="EI362" s="635">
        <v>817.92100000000005</v>
      </c>
      <c r="EZ362" s="837"/>
      <c r="FA362" s="568">
        <v>42252.351736111115</v>
      </c>
      <c r="FB362" s="569">
        <v>36620.381365241607</v>
      </c>
      <c r="FC362" s="570">
        <v>42252.351736111115</v>
      </c>
      <c r="FD362" s="571" t="str">
        <v>[-11101] All data events are filtered in summary calculation</v>
      </c>
      <c r="FE362" s="570">
        <v>42252.351388888885</v>
      </c>
      <c r="FF362" s="571">
        <v>37820.13022010128</v>
      </c>
      <c r="FG362" s="570">
        <v>42252.351388888885</v>
      </c>
      <c r="FH362" s="571" t="str">
        <v>[-11101] All data events are filtered in summary calculation</v>
      </c>
      <c r="FJ362" s="396">
        <f>'pi tag'!BM270</f>
        <v>0</v>
      </c>
      <c r="FK362" s="396">
        <f>'pi tag'!AU270</f>
        <v>0</v>
      </c>
      <c r="FM362" s="570"/>
      <c r="FN362" s="572"/>
      <c r="FO362" s="586">
        <f t="shared" si="243"/>
        <v>0</v>
      </c>
      <c r="FQ362" s="586">
        <f t="shared" si="244"/>
        <v>0</v>
      </c>
      <c r="GE362" s="400">
        <f t="shared" si="242"/>
        <v>0</v>
      </c>
      <c r="GF362" s="529"/>
      <c r="GG362" s="517"/>
      <c r="GH362" s="529">
        <v>42252.351388888885</v>
      </c>
      <c r="GI362" s="668" t="str">
        <v>[-11101] All data events are filtered in summary calculation</v>
      </c>
      <c r="GJ362" s="669">
        <v>42252.351388888885</v>
      </c>
      <c r="GK362" s="668" t="str">
        <v>[-11101] All data events are filtered in summary calculation</v>
      </c>
      <c r="GL362" s="669">
        <v>42252.351388888885</v>
      </c>
      <c r="GM362" s="668" t="str">
        <v>[-11101] All data events are filtered in summary calculation</v>
      </c>
      <c r="GN362" s="400">
        <f t="shared" si="240"/>
        <v>0</v>
      </c>
      <c r="GO362" s="400">
        <f t="shared" si="241"/>
        <v>0</v>
      </c>
    </row>
    <row r="363" spans="131:197" ht="18.95" customHeight="1" x14ac:dyDescent="0.35">
      <c r="EA363" s="525">
        <v>41458</v>
      </c>
      <c r="EB363" s="603">
        <v>306</v>
      </c>
      <c r="EC363" s="633">
        <v>2516.7419074994159</v>
      </c>
      <c r="ED363" s="634">
        <v>21.54</v>
      </c>
      <c r="EE363" s="634">
        <v>5</v>
      </c>
      <c r="EF363" s="634">
        <v>737</v>
      </c>
      <c r="EG363" s="634">
        <v>460.5</v>
      </c>
      <c r="EH363" s="634">
        <v>1.7618164705882353</v>
      </c>
      <c r="EI363" s="635">
        <v>748.77200000000005</v>
      </c>
      <c r="EZ363" s="837"/>
      <c r="FA363" s="568">
        <v>42252.352083333331</v>
      </c>
      <c r="FB363" s="569">
        <v>36597.416141515969</v>
      </c>
      <c r="FC363" s="570">
        <v>42252.352083333331</v>
      </c>
      <c r="FD363" s="571" t="str">
        <v>[-11101] All data events are filtered in summary calculation</v>
      </c>
      <c r="FE363" s="570">
        <v>42252.351736111115</v>
      </c>
      <c r="FF363" s="571">
        <v>37870.620245158672</v>
      </c>
      <c r="FG363" s="570">
        <v>42252.351736111115</v>
      </c>
      <c r="FH363" s="571" t="str">
        <v>[-11101] All data events are filtered in summary calculation</v>
      </c>
      <c r="FJ363" s="396">
        <f>'pi tag'!BM271</f>
        <v>0</v>
      </c>
      <c r="FK363" s="396">
        <f>'pi tag'!AU271</f>
        <v>0</v>
      </c>
      <c r="FM363" s="570"/>
      <c r="FN363" s="572"/>
      <c r="FO363" s="586">
        <f t="shared" si="243"/>
        <v>0</v>
      </c>
      <c r="FQ363" s="586">
        <f t="shared" si="244"/>
        <v>0</v>
      </c>
      <c r="GE363" s="400">
        <f t="shared" si="242"/>
        <v>0</v>
      </c>
      <c r="GF363" s="529"/>
      <c r="GG363" s="517"/>
      <c r="GH363" s="529">
        <v>42252.351736111115</v>
      </c>
      <c r="GI363" s="668" t="str">
        <v>[-11101] All data events are filtered in summary calculation</v>
      </c>
      <c r="GJ363" s="669">
        <v>42252.351736111115</v>
      </c>
      <c r="GK363" s="668" t="str">
        <v>[-11101] All data events are filtered in summary calculation</v>
      </c>
      <c r="GL363" s="669">
        <v>42252.351736111115</v>
      </c>
      <c r="GM363" s="668" t="str">
        <v>[-11101] All data events are filtered in summary calculation</v>
      </c>
      <c r="GN363" s="400">
        <f t="shared" si="240"/>
        <v>0</v>
      </c>
      <c r="GO363" s="400">
        <f t="shared" si="241"/>
        <v>0</v>
      </c>
    </row>
    <row r="364" spans="131:197" ht="18.95" customHeight="1" x14ac:dyDescent="0.35">
      <c r="EA364" s="525">
        <v>41459</v>
      </c>
      <c r="EB364" s="603">
        <v>307</v>
      </c>
      <c r="EC364" s="633">
        <v>2380.1973127390138</v>
      </c>
      <c r="ED364" s="634">
        <v>20.45</v>
      </c>
      <c r="EE364" s="634">
        <v>5</v>
      </c>
      <c r="EF364" s="634">
        <v>702</v>
      </c>
      <c r="EG364" s="634">
        <v>409.5</v>
      </c>
      <c r="EH364" s="634">
        <v>0.96361176470588239</v>
      </c>
      <c r="EI364" s="635">
        <v>409.53500000000003</v>
      </c>
      <c r="EZ364" s="837"/>
      <c r="FA364" s="568">
        <v>42252.352430555555</v>
      </c>
      <c r="FB364" s="569">
        <v>36579.664797532561</v>
      </c>
      <c r="FC364" s="570">
        <v>42252.352430555555</v>
      </c>
      <c r="FD364" s="571" t="str">
        <v>[-11101] All data events are filtered in summary calculation</v>
      </c>
      <c r="FE364" s="570">
        <v>42252.352083333331</v>
      </c>
      <c r="FF364" s="571">
        <v>37819.008267960948</v>
      </c>
      <c r="FG364" s="570">
        <v>42252.352083333331</v>
      </c>
      <c r="FH364" s="571" t="str">
        <v>[-11101] All data events are filtered in summary calculation</v>
      </c>
      <c r="FJ364" s="396">
        <f>'pi tag'!BM272</f>
        <v>0</v>
      </c>
      <c r="FK364" s="396">
        <f>'pi tag'!AU272</f>
        <v>0</v>
      </c>
      <c r="FM364" s="570"/>
      <c r="FN364" s="572"/>
      <c r="FO364" s="586">
        <f t="shared" si="243"/>
        <v>0</v>
      </c>
      <c r="FQ364" s="586">
        <f t="shared" si="244"/>
        <v>0</v>
      </c>
      <c r="GE364" s="400">
        <f t="shared" si="242"/>
        <v>0</v>
      </c>
      <c r="GF364" s="529"/>
      <c r="GG364" s="517"/>
      <c r="GH364" s="529">
        <v>42252.352083333331</v>
      </c>
      <c r="GI364" s="668" t="str">
        <v>[-11101] All data events are filtered in summary calculation</v>
      </c>
      <c r="GJ364" s="669">
        <v>42252.352083333331</v>
      </c>
      <c r="GK364" s="668" t="str">
        <v>[-11101] All data events are filtered in summary calculation</v>
      </c>
      <c r="GL364" s="669">
        <v>42252.352083333331</v>
      </c>
      <c r="GM364" s="668" t="str">
        <v>[-11101] All data events are filtered in summary calculation</v>
      </c>
      <c r="GN364" s="400">
        <f t="shared" si="240"/>
        <v>0</v>
      </c>
      <c r="GO364" s="400">
        <f t="shared" si="241"/>
        <v>0</v>
      </c>
    </row>
    <row r="365" spans="131:197" ht="18.95" customHeight="1" x14ac:dyDescent="0.35">
      <c r="EA365" s="525">
        <v>41460</v>
      </c>
      <c r="EB365" s="603">
        <v>308</v>
      </c>
      <c r="EC365" s="633">
        <v>2209.2294515700005</v>
      </c>
      <c r="ED365" s="634">
        <v>19.04</v>
      </c>
      <c r="EE365" s="634">
        <v>3</v>
      </c>
      <c r="EF365" s="634">
        <v>455</v>
      </c>
      <c r="EG365" s="634">
        <v>263.904</v>
      </c>
      <c r="EH365" s="634">
        <v>1.9653952941176471</v>
      </c>
      <c r="EI365" s="635">
        <v>835.29300000000001</v>
      </c>
      <c r="EZ365" s="837"/>
      <c r="FA365" s="568">
        <v>42252.352777777778</v>
      </c>
      <c r="FB365" s="569">
        <v>36591.200927664839</v>
      </c>
      <c r="FC365" s="570">
        <v>42252.352777777778</v>
      </c>
      <c r="FD365" s="571" t="str">
        <v>[-11101] All data events are filtered in summary calculation</v>
      </c>
      <c r="FE365" s="570">
        <v>42252.352430555555</v>
      </c>
      <c r="FF365" s="571">
        <v>37798.008243213095</v>
      </c>
      <c r="FG365" s="570">
        <v>42252.352430555555</v>
      </c>
      <c r="FH365" s="571" t="str">
        <v>[-11101] All data events are filtered in summary calculation</v>
      </c>
      <c r="FJ365" s="396">
        <f>'pi tag'!BM273</f>
        <v>0</v>
      </c>
      <c r="FK365" s="396">
        <f>'pi tag'!AU273</f>
        <v>0</v>
      </c>
      <c r="FM365" s="570"/>
      <c r="FN365" s="572"/>
      <c r="FO365" s="586">
        <f t="shared" si="243"/>
        <v>0</v>
      </c>
      <c r="FQ365" s="586">
        <f t="shared" si="244"/>
        <v>0</v>
      </c>
      <c r="GE365" s="400">
        <f t="shared" si="242"/>
        <v>0</v>
      </c>
      <c r="GF365" s="529"/>
      <c r="GG365" s="517"/>
      <c r="GH365" s="529">
        <v>42252.352430555555</v>
      </c>
      <c r="GI365" s="668" t="str">
        <v>[-11101] All data events are filtered in summary calculation</v>
      </c>
      <c r="GJ365" s="669">
        <v>42252.352430555555</v>
      </c>
      <c r="GK365" s="668" t="str">
        <v>[-11101] All data events are filtered in summary calculation</v>
      </c>
      <c r="GL365" s="669">
        <v>42252.352430555555</v>
      </c>
      <c r="GM365" s="668" t="str">
        <v>[-11101] All data events are filtered in summary calculation</v>
      </c>
      <c r="GN365" s="400">
        <f t="shared" si="240"/>
        <v>0</v>
      </c>
      <c r="GO365" s="400">
        <f t="shared" si="241"/>
        <v>0</v>
      </c>
    </row>
    <row r="366" spans="131:197" ht="18.95" customHeight="1" x14ac:dyDescent="0.35">
      <c r="EA366" s="525">
        <v>41461</v>
      </c>
      <c r="EB366" s="603">
        <v>309</v>
      </c>
      <c r="EC366" s="633">
        <v>2643.9518291268578</v>
      </c>
      <c r="ED366" s="634">
        <v>23.14</v>
      </c>
      <c r="EE366" s="634">
        <v>5</v>
      </c>
      <c r="EF366" s="634">
        <v>687</v>
      </c>
      <c r="EG366" s="634">
        <v>420</v>
      </c>
      <c r="EH366" s="634">
        <v>0.98979764705882345</v>
      </c>
      <c r="EI366" s="635">
        <v>420.66399999999999</v>
      </c>
      <c r="EZ366" s="837"/>
      <c r="FA366" s="568">
        <v>42252.353125000001</v>
      </c>
      <c r="FB366" s="569">
        <v>36575.304765927795</v>
      </c>
      <c r="FC366" s="570">
        <v>42252.353125000001</v>
      </c>
      <c r="FD366" s="571" t="str">
        <v>[-11101] All data events are filtered in summary calculation</v>
      </c>
      <c r="FE366" s="570">
        <v>42252.352777777778</v>
      </c>
      <c r="FF366" s="571">
        <v>37814.481482873358</v>
      </c>
      <c r="FG366" s="570">
        <v>42252.352777777778</v>
      </c>
      <c r="FH366" s="571" t="str">
        <v>[-11101] All data events are filtered in summary calculation</v>
      </c>
      <c r="FJ366" s="396">
        <f>'pi tag'!BM274</f>
        <v>0</v>
      </c>
      <c r="FK366" s="396">
        <f>'pi tag'!AU274</f>
        <v>0</v>
      </c>
      <c r="FM366" s="570"/>
      <c r="FN366" s="572"/>
      <c r="FO366" s="586">
        <f t="shared" si="243"/>
        <v>0</v>
      </c>
      <c r="FQ366" s="586">
        <f t="shared" si="244"/>
        <v>0</v>
      </c>
      <c r="GE366" s="400">
        <f t="shared" si="242"/>
        <v>0</v>
      </c>
      <c r="GF366" s="529"/>
      <c r="GG366" s="517"/>
      <c r="GH366" s="529">
        <v>42252.352777777778</v>
      </c>
      <c r="GI366" s="668" t="str">
        <v>[-11101] All data events are filtered in summary calculation</v>
      </c>
      <c r="GJ366" s="669">
        <v>42252.352777777778</v>
      </c>
      <c r="GK366" s="668" t="str">
        <v>[-11101] All data events are filtered in summary calculation</v>
      </c>
      <c r="GL366" s="669">
        <v>42252.352777777778</v>
      </c>
      <c r="GM366" s="668" t="str">
        <v>[-11101] All data events are filtered in summary calculation</v>
      </c>
      <c r="GN366" s="400">
        <f t="shared" si="240"/>
        <v>0</v>
      </c>
      <c r="GO366" s="400">
        <f t="shared" si="241"/>
        <v>0</v>
      </c>
    </row>
    <row r="367" spans="131:197" ht="18.95" customHeight="1" x14ac:dyDescent="0.35">
      <c r="EA367" s="525">
        <v>41462</v>
      </c>
      <c r="EB367" s="603">
        <v>310</v>
      </c>
      <c r="EC367" s="633">
        <v>2758.1215789000325</v>
      </c>
      <c r="ED367" s="634">
        <v>23.75</v>
      </c>
      <c r="EE367" s="634">
        <v>6</v>
      </c>
      <c r="EF367" s="634">
        <v>847</v>
      </c>
      <c r="EG367" s="634">
        <v>543</v>
      </c>
      <c r="EH367" s="634">
        <v>1.7878494117647059</v>
      </c>
      <c r="EI367" s="635">
        <v>759.83600000000001</v>
      </c>
      <c r="EZ367" s="837"/>
      <c r="FA367" s="568">
        <v>42252.353472222225</v>
      </c>
      <c r="FB367" s="569">
        <v>36635.592321689925</v>
      </c>
      <c r="FC367" s="570">
        <v>42252.353472222225</v>
      </c>
      <c r="FD367" s="571" t="str">
        <v>[-11101] All data events are filtered in summary calculation</v>
      </c>
      <c r="FE367" s="570">
        <v>42252.353125000001</v>
      </c>
      <c r="FF367" s="571">
        <v>37965.76478037834</v>
      </c>
      <c r="FG367" s="570">
        <v>42252.353125000001</v>
      </c>
      <c r="FH367" s="571" t="str">
        <v>[-11101] All data events are filtered in summary calculation</v>
      </c>
      <c r="FJ367" s="396">
        <f>'pi tag'!BM275</f>
        <v>0</v>
      </c>
      <c r="FK367" s="396">
        <f>'pi tag'!AU275</f>
        <v>0</v>
      </c>
      <c r="FM367" s="570"/>
      <c r="FN367" s="572"/>
      <c r="FO367" s="586">
        <f t="shared" si="243"/>
        <v>0</v>
      </c>
      <c r="FQ367" s="586">
        <f t="shared" si="244"/>
        <v>0</v>
      </c>
      <c r="GE367" s="400">
        <f t="shared" si="242"/>
        <v>0</v>
      </c>
      <c r="GF367" s="529"/>
      <c r="GG367" s="517"/>
      <c r="GH367" s="529">
        <v>42252.353125000001</v>
      </c>
      <c r="GI367" s="668" t="str">
        <v>[-11101] All data events are filtered in summary calculation</v>
      </c>
      <c r="GJ367" s="669">
        <v>42252.353125000001</v>
      </c>
      <c r="GK367" s="668" t="str">
        <v>[-11101] All data events are filtered in summary calculation</v>
      </c>
      <c r="GL367" s="669">
        <v>42252.353125000001</v>
      </c>
      <c r="GM367" s="668" t="str">
        <v>[-11101] All data events are filtered in summary calculation</v>
      </c>
      <c r="GN367" s="400">
        <f t="shared" si="240"/>
        <v>0</v>
      </c>
      <c r="GO367" s="400">
        <f t="shared" si="241"/>
        <v>0</v>
      </c>
    </row>
    <row r="368" spans="131:197" ht="18.95" customHeight="1" x14ac:dyDescent="0.35">
      <c r="EA368" s="525">
        <v>41463</v>
      </c>
      <c r="EB368" s="603">
        <v>311</v>
      </c>
      <c r="EC368" s="633">
        <v>1830.6391746564364</v>
      </c>
      <c r="ED368" s="634">
        <v>15.04</v>
      </c>
      <c r="EE368" s="634">
        <v>5</v>
      </c>
      <c r="EF368" s="634">
        <v>601</v>
      </c>
      <c r="EG368" s="634">
        <v>505</v>
      </c>
      <c r="EH368" s="634">
        <v>0.55294117647058827</v>
      </c>
      <c r="EI368" s="635">
        <v>235</v>
      </c>
      <c r="EZ368" s="837"/>
      <c r="FA368" s="568">
        <v>42252.353819444441</v>
      </c>
      <c r="FB368" s="569">
        <v>36623.590373498198</v>
      </c>
      <c r="FC368" s="570">
        <v>42252.353819444441</v>
      </c>
      <c r="FD368" s="571" t="str">
        <v>[-11101] All data events are filtered in summary calculation</v>
      </c>
      <c r="FE368" s="570">
        <v>42252.353472222225</v>
      </c>
      <c r="FF368" s="571">
        <v>37897.177187079193</v>
      </c>
      <c r="FG368" s="570">
        <v>42252.353472222225</v>
      </c>
      <c r="FH368" s="571" t="str">
        <v>[-11101] All data events are filtered in summary calculation</v>
      </c>
      <c r="FJ368" s="396">
        <f>'pi tag'!BM276</f>
        <v>0</v>
      </c>
      <c r="FK368" s="396">
        <f>'pi tag'!AU276</f>
        <v>0</v>
      </c>
      <c r="FM368" s="570"/>
      <c r="FN368" s="572"/>
      <c r="FO368" s="586">
        <f t="shared" si="243"/>
        <v>0</v>
      </c>
      <c r="FQ368" s="586">
        <f t="shared" si="244"/>
        <v>0</v>
      </c>
      <c r="GE368" s="400">
        <f t="shared" si="242"/>
        <v>0</v>
      </c>
      <c r="GF368" s="529"/>
      <c r="GG368" s="517"/>
      <c r="GH368" s="529">
        <v>42252.353472222225</v>
      </c>
      <c r="GI368" s="668" t="str">
        <v>[-11101] All data events are filtered in summary calculation</v>
      </c>
      <c r="GJ368" s="669">
        <v>42252.353472222225</v>
      </c>
      <c r="GK368" s="668" t="str">
        <v>[-11101] All data events are filtered in summary calculation</v>
      </c>
      <c r="GL368" s="669">
        <v>42252.353472222225</v>
      </c>
      <c r="GM368" s="668" t="str">
        <v>[-11101] All data events are filtered in summary calculation</v>
      </c>
      <c r="GN368" s="400">
        <f t="shared" si="240"/>
        <v>0</v>
      </c>
      <c r="GO368" s="400">
        <f t="shared" si="241"/>
        <v>0</v>
      </c>
    </row>
    <row r="369" spans="131:197" ht="18.95" customHeight="1" x14ac:dyDescent="0.35">
      <c r="EA369" s="525">
        <v>41464</v>
      </c>
      <c r="EB369" s="603">
        <v>312</v>
      </c>
      <c r="EC369" s="633">
        <v>2080.6216885848453</v>
      </c>
      <c r="ED369" s="634">
        <v>17.75</v>
      </c>
      <c r="EE369" s="634">
        <v>4</v>
      </c>
      <c r="EF369" s="634">
        <v>601</v>
      </c>
      <c r="EG369" s="634">
        <v>364</v>
      </c>
      <c r="EH369" s="634">
        <v>1.9959835294117647</v>
      </c>
      <c r="EI369" s="635">
        <v>848.29300000000001</v>
      </c>
      <c r="EZ369" s="837"/>
      <c r="FA369" s="568">
        <v>42252.354166666672</v>
      </c>
      <c r="FB369" s="569">
        <v>36637.975105684993</v>
      </c>
      <c r="FC369" s="570">
        <v>42252.354166666672</v>
      </c>
      <c r="FD369" s="571" t="str">
        <v>[-11101] All data events are filtered in summary calculation</v>
      </c>
      <c r="FE369" s="570">
        <v>42252.353819444441</v>
      </c>
      <c r="FF369" s="571">
        <v>37996.820265730224</v>
      </c>
      <c r="FG369" s="570">
        <v>42252.353819444441</v>
      </c>
      <c r="FH369" s="571" t="str">
        <v>[-11101] All data events are filtered in summary calculation</v>
      </c>
      <c r="FJ369" s="396">
        <f>'pi tag'!BM277</f>
        <v>0</v>
      </c>
      <c r="FK369" s="396">
        <f>'pi tag'!AU277</f>
        <v>0</v>
      </c>
      <c r="FM369" s="570"/>
      <c r="FN369" s="572"/>
      <c r="FO369" s="586">
        <f t="shared" si="243"/>
        <v>0</v>
      </c>
      <c r="FQ369" s="586">
        <f t="shared" si="244"/>
        <v>0</v>
      </c>
      <c r="GE369" s="400">
        <f t="shared" si="242"/>
        <v>0</v>
      </c>
      <c r="GF369" s="529"/>
      <c r="GG369" s="517"/>
      <c r="GH369" s="529">
        <v>42252.353819444441</v>
      </c>
      <c r="GI369" s="668" t="str">
        <v>[-11101] All data events are filtered in summary calculation</v>
      </c>
      <c r="GJ369" s="669">
        <v>42252.353819444441</v>
      </c>
      <c r="GK369" s="668" t="str">
        <v>[-11101] All data events are filtered in summary calculation</v>
      </c>
      <c r="GL369" s="669">
        <v>42252.353819444441</v>
      </c>
      <c r="GM369" s="668" t="str">
        <v>[-11101] All data events are filtered in summary calculation</v>
      </c>
      <c r="GN369" s="400">
        <f t="shared" si="240"/>
        <v>0</v>
      </c>
      <c r="GO369" s="400">
        <f t="shared" si="241"/>
        <v>0</v>
      </c>
    </row>
    <row r="370" spans="131:197" ht="18.95" customHeight="1" x14ac:dyDescent="0.35">
      <c r="EA370" s="525">
        <v>41465</v>
      </c>
      <c r="EB370" s="603">
        <v>313</v>
      </c>
      <c r="EC370" s="633">
        <v>2398.7291289768746</v>
      </c>
      <c r="ED370" s="634">
        <v>20.8</v>
      </c>
      <c r="EE370" s="634">
        <v>5</v>
      </c>
      <c r="EF370" s="634">
        <v>674</v>
      </c>
      <c r="EG370" s="634">
        <v>414</v>
      </c>
      <c r="EH370" s="634">
        <v>1.2258329411764703</v>
      </c>
      <c r="EI370" s="635">
        <v>520.97899999999993</v>
      </c>
      <c r="EZ370" s="837"/>
      <c r="FA370" s="568">
        <v>42252.354513888888</v>
      </c>
      <c r="FB370" s="569">
        <v>37263.984549132983</v>
      </c>
      <c r="FC370" s="570">
        <v>42252.354513888888</v>
      </c>
      <c r="FD370" s="571" t="str">
        <v>[-11101] All data events are filtered in summary calculation</v>
      </c>
      <c r="FE370" s="570">
        <v>42252.354166666672</v>
      </c>
      <c r="FF370" s="571">
        <v>37949.738376555841</v>
      </c>
      <c r="FG370" s="570">
        <v>42252.354166666672</v>
      </c>
      <c r="FH370" s="571" t="str">
        <v>[-11101] All data events are filtered in summary calculation</v>
      </c>
      <c r="FJ370" s="396">
        <f>'pi tag'!BM278</f>
        <v>0</v>
      </c>
      <c r="FK370" s="396">
        <f>'pi tag'!AU278</f>
        <v>0</v>
      </c>
      <c r="FM370" s="570"/>
      <c r="FN370" s="572"/>
      <c r="FO370" s="586">
        <f t="shared" si="243"/>
        <v>0</v>
      </c>
      <c r="FQ370" s="586">
        <f t="shared" si="244"/>
        <v>0</v>
      </c>
      <c r="GE370" s="400">
        <f t="shared" si="242"/>
        <v>0</v>
      </c>
      <c r="GF370" s="529"/>
      <c r="GG370" s="517"/>
      <c r="GH370" s="529">
        <v>42252.354166666672</v>
      </c>
      <c r="GI370" s="668" t="str">
        <v>[-11101] All data events are filtered in summary calculation</v>
      </c>
      <c r="GJ370" s="669">
        <v>42252.354166666672</v>
      </c>
      <c r="GK370" s="668" t="str">
        <v>[-11101] All data events are filtered in summary calculation</v>
      </c>
      <c r="GL370" s="669">
        <v>42252.354166666672</v>
      </c>
      <c r="GM370" s="668" t="str">
        <v>[-11101] All data events are filtered in summary calculation</v>
      </c>
      <c r="GN370" s="400">
        <f t="shared" si="240"/>
        <v>0</v>
      </c>
      <c r="GO370" s="400">
        <f t="shared" si="241"/>
        <v>0</v>
      </c>
    </row>
    <row r="371" spans="131:197" ht="18.95" customHeight="1" x14ac:dyDescent="0.35">
      <c r="EA371" s="525">
        <v>41466</v>
      </c>
      <c r="EB371" s="603">
        <v>314</v>
      </c>
      <c r="EC371" s="633">
        <v>2531.3632800245578</v>
      </c>
      <c r="ED371" s="634">
        <v>22.68</v>
      </c>
      <c r="EE371" s="634">
        <v>5</v>
      </c>
      <c r="EF371" s="634">
        <v>759</v>
      </c>
      <c r="EG371" s="634">
        <v>481.18</v>
      </c>
      <c r="EH371" s="634">
        <v>1.8301905882352942</v>
      </c>
      <c r="EI371" s="635">
        <v>777.83100000000002</v>
      </c>
      <c r="EZ371" s="837"/>
      <c r="FA371" s="568">
        <v>42252.354861111111</v>
      </c>
      <c r="FB371" s="569">
        <v>37602.451760208605</v>
      </c>
      <c r="FC371" s="570">
        <v>42252.354861111111</v>
      </c>
      <c r="FD371" s="571" t="str">
        <v>[-11101] All data events are filtered in summary calculation</v>
      </c>
      <c r="FE371" s="570">
        <v>42252.354513888888</v>
      </c>
      <c r="FF371" s="571">
        <v>38001.917531611522</v>
      </c>
      <c r="FG371" s="570">
        <v>42252.354513888888</v>
      </c>
      <c r="FH371" s="571" t="str">
        <v>[-11101] All data events are filtered in summary calculation</v>
      </c>
      <c r="FJ371" s="396">
        <f>'pi tag'!BM279</f>
        <v>0</v>
      </c>
      <c r="FK371" s="396">
        <f>'pi tag'!AU279</f>
        <v>0</v>
      </c>
      <c r="FM371" s="570"/>
      <c r="FN371" s="572"/>
      <c r="FO371" s="586">
        <f t="shared" si="243"/>
        <v>0</v>
      </c>
      <c r="FQ371" s="586">
        <f t="shared" si="244"/>
        <v>0</v>
      </c>
      <c r="GE371" s="400">
        <f t="shared" si="242"/>
        <v>0</v>
      </c>
      <c r="GF371" s="529"/>
      <c r="GG371" s="517"/>
      <c r="GH371" s="529">
        <v>42252.354513888888</v>
      </c>
      <c r="GI371" s="668" t="str">
        <v>[-11101] All data events are filtered in summary calculation</v>
      </c>
      <c r="GJ371" s="669">
        <v>42252.354513888888</v>
      </c>
      <c r="GK371" s="668" t="str">
        <v>[-11101] All data events are filtered in summary calculation</v>
      </c>
      <c r="GL371" s="669">
        <v>42252.354513888888</v>
      </c>
      <c r="GM371" s="668" t="str">
        <v>[-11101] All data events are filtered in summary calculation</v>
      </c>
      <c r="GN371" s="400">
        <f t="shared" si="240"/>
        <v>0</v>
      </c>
      <c r="GO371" s="400">
        <f t="shared" si="241"/>
        <v>0</v>
      </c>
    </row>
    <row r="372" spans="131:197" ht="18.95" customHeight="1" x14ac:dyDescent="0.35">
      <c r="EA372" s="525">
        <v>41467</v>
      </c>
      <c r="EB372" s="603">
        <v>315</v>
      </c>
      <c r="EC372" s="633">
        <v>2150.3600712744696</v>
      </c>
      <c r="ED372" s="634">
        <v>20.55</v>
      </c>
      <c r="EE372" s="634">
        <v>4</v>
      </c>
      <c r="EF372" s="634">
        <v>552</v>
      </c>
      <c r="EG372" s="634">
        <v>316.98500000000001</v>
      </c>
      <c r="EH372" s="634">
        <v>1.5336682352941176</v>
      </c>
      <c r="EI372" s="635">
        <v>651.80899999999997</v>
      </c>
      <c r="EZ372" s="837"/>
      <c r="FA372" s="568">
        <v>42252.355208333334</v>
      </c>
      <c r="FB372" s="569">
        <v>37550.800101006032</v>
      </c>
      <c r="FC372" s="570">
        <v>42252.355208333334</v>
      </c>
      <c r="FD372" s="571" t="str">
        <v>[-11101] All data events are filtered in summary calculation</v>
      </c>
      <c r="FE372" s="570">
        <v>42252.354861111111</v>
      </c>
      <c r="FF372" s="571">
        <v>38026.997817971307</v>
      </c>
      <c r="FG372" s="570">
        <v>42252.354861111111</v>
      </c>
      <c r="FH372" s="571" t="str">
        <v>[-11101] All data events are filtered in summary calculation</v>
      </c>
      <c r="FJ372" s="396">
        <f>'pi tag'!BM280</f>
        <v>0</v>
      </c>
      <c r="FK372" s="396">
        <f>'pi tag'!AU280</f>
        <v>0</v>
      </c>
      <c r="FM372" s="570"/>
      <c r="FN372" s="572"/>
      <c r="FO372" s="586">
        <f t="shared" si="243"/>
        <v>0</v>
      </c>
      <c r="FQ372" s="586">
        <f t="shared" si="244"/>
        <v>0</v>
      </c>
      <c r="GE372" s="400">
        <f t="shared" si="242"/>
        <v>0</v>
      </c>
      <c r="GF372" s="529"/>
      <c r="GG372" s="517"/>
      <c r="GH372" s="529">
        <v>42252.354861111111</v>
      </c>
      <c r="GI372" s="668" t="str">
        <v>[-11101] All data events are filtered in summary calculation</v>
      </c>
      <c r="GJ372" s="669">
        <v>42252.354861111111</v>
      </c>
      <c r="GK372" s="668" t="str">
        <v>[-11101] All data events are filtered in summary calculation</v>
      </c>
      <c r="GL372" s="669">
        <v>42252.354861111111</v>
      </c>
      <c r="GM372" s="668" t="str">
        <v>[-11101] All data events are filtered in summary calculation</v>
      </c>
      <c r="GN372" s="400">
        <f t="shared" si="240"/>
        <v>0</v>
      </c>
      <c r="GO372" s="400">
        <f t="shared" si="241"/>
        <v>0</v>
      </c>
    </row>
    <row r="373" spans="131:197" ht="18.95" customHeight="1" x14ac:dyDescent="0.35">
      <c r="EA373" s="525">
        <v>41468</v>
      </c>
      <c r="EB373" s="603">
        <v>316</v>
      </c>
      <c r="EC373" s="633">
        <v>2563.8787744378883</v>
      </c>
      <c r="ED373" s="634">
        <v>23.61</v>
      </c>
      <c r="EE373" s="634">
        <v>5</v>
      </c>
      <c r="EF373" s="634">
        <v>665</v>
      </c>
      <c r="EG373" s="634">
        <v>449.71899999999999</v>
      </c>
      <c r="EH373" s="634">
        <v>1.6161435294117648</v>
      </c>
      <c r="EI373" s="635">
        <v>686.86099999999999</v>
      </c>
      <c r="EZ373" s="837"/>
      <c r="FA373" s="568">
        <v>42252.35555555555</v>
      </c>
      <c r="FB373" s="569">
        <v>37494.757569889225</v>
      </c>
      <c r="FC373" s="570">
        <v>42252.35555555555</v>
      </c>
      <c r="FD373" s="571" t="str">
        <v>[-11101] All data events are filtered in summary calculation</v>
      </c>
      <c r="FE373" s="570">
        <v>42252.355208333334</v>
      </c>
      <c r="FF373" s="571">
        <v>38030.300704836845</v>
      </c>
      <c r="FG373" s="570">
        <v>42252.355208333334</v>
      </c>
      <c r="FH373" s="571" t="str">
        <v>[-11101] All data events are filtered in summary calculation</v>
      </c>
      <c r="FJ373" s="396">
        <f>'pi tag'!BM281</f>
        <v>0</v>
      </c>
      <c r="FK373" s="396">
        <f>'pi tag'!AU281</f>
        <v>0</v>
      </c>
      <c r="FM373" s="570"/>
      <c r="FN373" s="572"/>
      <c r="FO373" s="586">
        <f t="shared" si="243"/>
        <v>0</v>
      </c>
      <c r="FQ373" s="586">
        <f t="shared" si="244"/>
        <v>0</v>
      </c>
      <c r="GE373" s="400">
        <f t="shared" si="242"/>
        <v>0</v>
      </c>
      <c r="GF373" s="529"/>
      <c r="GG373" s="517"/>
      <c r="GH373" s="529">
        <v>42252.355208333334</v>
      </c>
      <c r="GI373" s="668" t="str">
        <v>[-11101] All data events are filtered in summary calculation</v>
      </c>
      <c r="GJ373" s="669">
        <v>42252.355208333334</v>
      </c>
      <c r="GK373" s="668" t="str">
        <v>[-11101] All data events are filtered in summary calculation</v>
      </c>
      <c r="GL373" s="669">
        <v>42252.355208333334</v>
      </c>
      <c r="GM373" s="668" t="str">
        <v>[-11101] All data events are filtered in summary calculation</v>
      </c>
      <c r="GN373" s="400">
        <f t="shared" si="240"/>
        <v>0</v>
      </c>
      <c r="GO373" s="400">
        <f t="shared" si="241"/>
        <v>0</v>
      </c>
    </row>
    <row r="374" spans="131:197" ht="18.95" customHeight="1" x14ac:dyDescent="0.35">
      <c r="EA374" s="525">
        <v>41469</v>
      </c>
      <c r="EB374" s="603">
        <v>317</v>
      </c>
      <c r="EC374" s="633">
        <v>2238.3208129773684</v>
      </c>
      <c r="ED374" s="634">
        <v>23.27</v>
      </c>
      <c r="EE374" s="634">
        <v>5</v>
      </c>
      <c r="EF374" s="634">
        <v>736</v>
      </c>
      <c r="EG374" s="634">
        <v>473</v>
      </c>
      <c r="EH374" s="634">
        <v>1.2905482352941176</v>
      </c>
      <c r="EI374" s="635">
        <v>548.48299999999995</v>
      </c>
      <c r="EZ374" s="837"/>
      <c r="FA374" s="568">
        <v>42252.355902777781</v>
      </c>
      <c r="FB374" s="569">
        <v>37330.910174987715</v>
      </c>
      <c r="FC374" s="570">
        <v>42252.355902777781</v>
      </c>
      <c r="FD374" s="571" t="str">
        <v>[-11101] All data events are filtered in summary calculation</v>
      </c>
      <c r="FE374" s="570">
        <v>42252.35555555555</v>
      </c>
      <c r="FF374" s="571">
        <v>38045.452416338521</v>
      </c>
      <c r="FG374" s="570">
        <v>42252.35555555555</v>
      </c>
      <c r="FH374" s="571" t="str">
        <v>[-11101] All data events are filtered in summary calculation</v>
      </c>
      <c r="FJ374" s="396">
        <f>'pi tag'!BM282</f>
        <v>0</v>
      </c>
      <c r="FK374" s="396">
        <f>'pi tag'!AU282</f>
        <v>0</v>
      </c>
      <c r="FM374" s="570"/>
      <c r="FN374" s="572"/>
      <c r="FO374" s="586">
        <f t="shared" si="243"/>
        <v>0</v>
      </c>
      <c r="FQ374" s="586">
        <f t="shared" si="244"/>
        <v>0</v>
      </c>
      <c r="GE374" s="400">
        <f t="shared" si="242"/>
        <v>0</v>
      </c>
      <c r="GF374" s="529"/>
      <c r="GG374" s="517"/>
      <c r="GH374" s="529">
        <v>42252.35555555555</v>
      </c>
      <c r="GI374" s="668" t="str">
        <v>[-11101] All data events are filtered in summary calculation</v>
      </c>
      <c r="GJ374" s="669">
        <v>42252.35555555555</v>
      </c>
      <c r="GK374" s="668" t="str">
        <v>[-11101] All data events are filtered in summary calculation</v>
      </c>
      <c r="GL374" s="669">
        <v>42252.35555555555</v>
      </c>
      <c r="GM374" s="668" t="str">
        <v>[-11101] All data events are filtered in summary calculation</v>
      </c>
      <c r="GN374" s="400">
        <f t="shared" si="240"/>
        <v>0</v>
      </c>
      <c r="GO374" s="400">
        <f t="shared" si="241"/>
        <v>0</v>
      </c>
    </row>
    <row r="375" spans="131:197" ht="18.95" customHeight="1" x14ac:dyDescent="0.35">
      <c r="EA375" s="525">
        <v>41470</v>
      </c>
      <c r="EB375" s="603">
        <v>318</v>
      </c>
      <c r="EC375" s="633">
        <v>708.54941825535377</v>
      </c>
      <c r="ED375" s="634">
        <v>5.6999999999999957</v>
      </c>
      <c r="EE375" s="634">
        <v>2</v>
      </c>
      <c r="EF375" s="634">
        <v>287</v>
      </c>
      <c r="EG375" s="634">
        <v>152.5</v>
      </c>
      <c r="EH375" s="634">
        <v>1.5459341176470589</v>
      </c>
      <c r="EI375" s="635">
        <v>657.02200000000005</v>
      </c>
      <c r="EZ375" s="837"/>
      <c r="FA375" s="568">
        <v>42252.356249999997</v>
      </c>
      <c r="FB375" s="569">
        <v>37255.724649395546</v>
      </c>
      <c r="FC375" s="570">
        <v>42252.356249999997</v>
      </c>
      <c r="FD375" s="571" t="str">
        <v>[-11101] All data events are filtered in summary calculation</v>
      </c>
      <c r="FE375" s="570">
        <v>42252.355902777781</v>
      </c>
      <c r="FF375" s="571">
        <v>38087.727596541248</v>
      </c>
      <c r="FG375" s="570">
        <v>42252.355902777781</v>
      </c>
      <c r="FH375" s="571" t="str">
        <v>[-11101] All data events are filtered in summary calculation</v>
      </c>
      <c r="FJ375" s="396">
        <f>'pi tag'!BM283</f>
        <v>0</v>
      </c>
      <c r="FK375" s="396">
        <f>'pi tag'!AU283</f>
        <v>0</v>
      </c>
      <c r="FM375" s="570"/>
      <c r="FN375" s="572"/>
      <c r="FO375" s="586">
        <f t="shared" si="243"/>
        <v>0</v>
      </c>
      <c r="FQ375" s="586">
        <f t="shared" si="244"/>
        <v>0</v>
      </c>
      <c r="GE375" s="400">
        <f t="shared" si="242"/>
        <v>0</v>
      </c>
      <c r="GF375" s="529"/>
      <c r="GG375" s="517"/>
      <c r="GH375" s="529">
        <v>42252.355902777781</v>
      </c>
      <c r="GI375" s="668" t="str">
        <v>[-11101] All data events are filtered in summary calculation</v>
      </c>
      <c r="GJ375" s="669">
        <v>42252.355902777781</v>
      </c>
      <c r="GK375" s="668" t="str">
        <v>[-11101] All data events are filtered in summary calculation</v>
      </c>
      <c r="GL375" s="669">
        <v>42252.355902777781</v>
      </c>
      <c r="GM375" s="668" t="str">
        <v>[-11101] All data events are filtered in summary calculation</v>
      </c>
      <c r="GN375" s="400">
        <f t="shared" si="240"/>
        <v>0</v>
      </c>
      <c r="GO375" s="400">
        <f t="shared" si="241"/>
        <v>0</v>
      </c>
    </row>
    <row r="376" spans="131:197" ht="18.95" customHeight="1" x14ac:dyDescent="0.35">
      <c r="EA376" s="525">
        <v>41471</v>
      </c>
      <c r="EB376" s="603">
        <v>319</v>
      </c>
      <c r="EC376" s="633">
        <v>2415.8535025790939</v>
      </c>
      <c r="ED376" s="634">
        <v>21.82</v>
      </c>
      <c r="EE376" s="634">
        <v>3</v>
      </c>
      <c r="EF376" s="634">
        <v>372</v>
      </c>
      <c r="EG376" s="634">
        <v>430.8</v>
      </c>
      <c r="EH376" s="634">
        <v>0</v>
      </c>
      <c r="EI376" s="635">
        <v>0</v>
      </c>
      <c r="EZ376" s="837"/>
      <c r="FA376" s="568">
        <v>42252.35659722222</v>
      </c>
      <c r="FB376" s="569">
        <v>37024.36670246323</v>
      </c>
      <c r="FC376" s="570">
        <v>42252.35659722222</v>
      </c>
      <c r="FD376" s="571" t="str">
        <v>[-11101] All data events are filtered in summary calculation</v>
      </c>
      <c r="FE376" s="570">
        <v>42252.356249999997</v>
      </c>
      <c r="FF376" s="571">
        <v>38087.393333228429</v>
      </c>
      <c r="FG376" s="570">
        <v>42252.356249999997</v>
      </c>
      <c r="FH376" s="571" t="str">
        <v>[-11101] All data events are filtered in summary calculation</v>
      </c>
      <c r="FJ376" s="396">
        <f>'pi tag'!BM284</f>
        <v>0</v>
      </c>
      <c r="FK376" s="396">
        <f>'pi tag'!AU284</f>
        <v>0</v>
      </c>
      <c r="FM376" s="570"/>
      <c r="FN376" s="572"/>
      <c r="FO376" s="586">
        <f t="shared" si="243"/>
        <v>0</v>
      </c>
      <c r="FQ376" s="586">
        <f t="shared" si="244"/>
        <v>0</v>
      </c>
      <c r="GE376" s="400">
        <f t="shared" si="242"/>
        <v>0</v>
      </c>
      <c r="GF376" s="529"/>
      <c r="GG376" s="517"/>
      <c r="GH376" s="529">
        <v>42252.356249999997</v>
      </c>
      <c r="GI376" s="668" t="str">
        <v>[-11101] All data events are filtered in summary calculation</v>
      </c>
      <c r="GJ376" s="669">
        <v>42252.356249999997</v>
      </c>
      <c r="GK376" s="668" t="str">
        <v>[-11101] All data events are filtered in summary calculation</v>
      </c>
      <c r="GL376" s="669">
        <v>42252.356249999997</v>
      </c>
      <c r="GM376" s="668" t="str">
        <v>[-11101] All data events are filtered in summary calculation</v>
      </c>
      <c r="GN376" s="400">
        <f t="shared" si="240"/>
        <v>0</v>
      </c>
      <c r="GO376" s="400">
        <f t="shared" si="241"/>
        <v>0</v>
      </c>
    </row>
    <row r="377" spans="131:197" ht="18.95" customHeight="1" x14ac:dyDescent="0.35">
      <c r="EA377" s="525">
        <v>41472</v>
      </c>
      <c r="EB377" s="603">
        <v>320</v>
      </c>
      <c r="EC377" s="633">
        <v>2457.3671363593057</v>
      </c>
      <c r="ED377" s="634">
        <v>22.9</v>
      </c>
      <c r="EE377" s="634">
        <v>5</v>
      </c>
      <c r="EF377" s="634">
        <v>695</v>
      </c>
      <c r="EG377" s="634">
        <v>465</v>
      </c>
      <c r="EH377" s="634">
        <v>1.0004658823529411</v>
      </c>
      <c r="EI377" s="635">
        <v>425.19799999999998</v>
      </c>
      <c r="EZ377" s="837"/>
      <c r="FA377" s="568">
        <v>42252.356944444444</v>
      </c>
      <c r="FB377" s="569">
        <v>6712.7661980107478</v>
      </c>
      <c r="FC377" s="570">
        <v>42252.356944444444</v>
      </c>
      <c r="FD377" s="571" t="str">
        <v>[-11101] All data events are filtered in summary calculation</v>
      </c>
      <c r="FE377" s="570">
        <v>42252.35659722222</v>
      </c>
      <c r="FF377" s="571">
        <v>38082.802981442212</v>
      </c>
      <c r="FG377" s="570">
        <v>42252.35659722222</v>
      </c>
      <c r="FH377" s="571" t="str">
        <v>[-11101] All data events are filtered in summary calculation</v>
      </c>
      <c r="FJ377" s="396">
        <f>'pi tag'!BM285</f>
        <v>0</v>
      </c>
      <c r="FK377" s="396">
        <f>'pi tag'!AU285</f>
        <v>0</v>
      </c>
      <c r="FM377" s="570"/>
      <c r="FN377" s="572"/>
      <c r="FO377" s="586">
        <f t="shared" si="243"/>
        <v>0</v>
      </c>
      <c r="FQ377" s="586">
        <f t="shared" si="244"/>
        <v>0</v>
      </c>
      <c r="GE377" s="400">
        <f t="shared" si="242"/>
        <v>0</v>
      </c>
      <c r="GF377" s="529"/>
      <c r="GG377" s="517"/>
      <c r="GH377" s="529">
        <v>42252.35659722222</v>
      </c>
      <c r="GI377" s="668" t="str">
        <v>[-11101] All data events are filtered in summary calculation</v>
      </c>
      <c r="GJ377" s="669">
        <v>42252.35659722222</v>
      </c>
      <c r="GK377" s="668" t="str">
        <v>[-11101] All data events are filtered in summary calculation</v>
      </c>
      <c r="GL377" s="669">
        <v>42252.35659722222</v>
      </c>
      <c r="GM377" s="668" t="str">
        <v>[-11101] All data events are filtered in summary calculation</v>
      </c>
      <c r="GN377" s="400">
        <f t="shared" si="240"/>
        <v>0</v>
      </c>
      <c r="GO377" s="400">
        <f t="shared" si="241"/>
        <v>0</v>
      </c>
    </row>
    <row r="378" spans="131:197" ht="18.95" customHeight="1" x14ac:dyDescent="0.35">
      <c r="EA378" s="525">
        <v>41473</v>
      </c>
      <c r="EB378" s="603">
        <v>321</v>
      </c>
      <c r="EC378" s="633">
        <v>2503.1868647855445</v>
      </c>
      <c r="ED378" s="634">
        <v>22.9</v>
      </c>
      <c r="EE378" s="634">
        <v>5</v>
      </c>
      <c r="EF378" s="634">
        <v>686</v>
      </c>
      <c r="EG378" s="634">
        <v>383</v>
      </c>
      <c r="EH378" s="634">
        <v>1.9465223529411766</v>
      </c>
      <c r="EI378" s="635">
        <v>827.27200000000005</v>
      </c>
      <c r="EZ378" s="837"/>
      <c r="FA378" s="568">
        <v>42252.357291666667</v>
      </c>
      <c r="FB378" s="569">
        <v>774.78568614074118</v>
      </c>
      <c r="FC378" s="570">
        <v>42252.357291666667</v>
      </c>
      <c r="FD378" s="571" t="str">
        <v>[-11101] All data events are filtered in summary calculation</v>
      </c>
      <c r="FE378" s="570">
        <v>42252.356944444444</v>
      </c>
      <c r="FF378" s="571">
        <v>38056.677859604359</v>
      </c>
      <c r="FG378" s="570">
        <v>42252.356944444444</v>
      </c>
      <c r="FH378" s="571" t="str">
        <v>[-11101] All data events are filtered in summary calculation</v>
      </c>
      <c r="FJ378" s="396">
        <f>'pi tag'!BM286</f>
        <v>0</v>
      </c>
      <c r="FK378" s="396">
        <f>'pi tag'!AU286</f>
        <v>0</v>
      </c>
      <c r="FM378" s="570"/>
      <c r="FN378" s="572"/>
      <c r="FO378" s="586">
        <f t="shared" si="243"/>
        <v>0</v>
      </c>
      <c r="FQ378" s="586">
        <f t="shared" si="244"/>
        <v>0</v>
      </c>
      <c r="GE378" s="400">
        <f t="shared" si="242"/>
        <v>0</v>
      </c>
      <c r="GF378" s="529"/>
      <c r="GG378" s="517"/>
      <c r="GH378" s="529">
        <v>42252.356944444444</v>
      </c>
      <c r="GI378" s="668" t="str">
        <v>[-11101] All data events are filtered in summary calculation</v>
      </c>
      <c r="GJ378" s="669">
        <v>42252.356944444444</v>
      </c>
      <c r="GK378" s="668" t="str">
        <v>[-11101] All data events are filtered in summary calculation</v>
      </c>
      <c r="GL378" s="669">
        <v>42252.356944444444</v>
      </c>
      <c r="GM378" s="668" t="str">
        <v>[-11101] All data events are filtered in summary calculation</v>
      </c>
      <c r="GN378" s="400">
        <f t="shared" si="240"/>
        <v>0</v>
      </c>
      <c r="GO378" s="400">
        <f t="shared" si="241"/>
        <v>0</v>
      </c>
    </row>
    <row r="379" spans="131:197" ht="18.95" customHeight="1" x14ac:dyDescent="0.35">
      <c r="EA379" s="525">
        <v>41474</v>
      </c>
      <c r="EB379" s="603">
        <v>322</v>
      </c>
      <c r="EC379" s="633">
        <v>2379.3616795801063</v>
      </c>
      <c r="ED379" s="634">
        <v>21.16</v>
      </c>
      <c r="EE379" s="634">
        <v>6</v>
      </c>
      <c r="EF379" s="634">
        <v>803</v>
      </c>
      <c r="EG379" s="634">
        <v>498.5</v>
      </c>
      <c r="EH379" s="634">
        <v>1.7549364705882351</v>
      </c>
      <c r="EI379" s="635">
        <v>745.84799999999996</v>
      </c>
      <c r="EZ379" s="837"/>
      <c r="FA379" s="568">
        <v>42252.357638888891</v>
      </c>
      <c r="FB379" s="569">
        <v>641.42426704985564</v>
      </c>
      <c r="FC379" s="570">
        <v>42252.357638888891</v>
      </c>
      <c r="FD379" s="571" t="str">
        <v>[-11101] All data events are filtered in summary calculation</v>
      </c>
      <c r="FE379" s="570">
        <v>42252.357291666667</v>
      </c>
      <c r="FF379" s="571">
        <v>38045.521568240722</v>
      </c>
      <c r="FG379" s="570">
        <v>42252.357291666667</v>
      </c>
      <c r="FH379" s="571" t="str">
        <v>[-11101] All data events are filtered in summary calculation</v>
      </c>
      <c r="FJ379" s="396">
        <f>'pi tag'!BM287</f>
        <v>0</v>
      </c>
      <c r="FK379" s="396">
        <f>'pi tag'!AU287</f>
        <v>0</v>
      </c>
      <c r="FM379" s="570"/>
      <c r="FN379" s="572"/>
      <c r="FO379" s="586">
        <f t="shared" si="243"/>
        <v>0</v>
      </c>
      <c r="FQ379" s="586">
        <f t="shared" si="244"/>
        <v>0</v>
      </c>
      <c r="GE379" s="400">
        <f t="shared" si="242"/>
        <v>0</v>
      </c>
      <c r="GF379" s="529"/>
      <c r="GG379" s="517"/>
      <c r="GH379" s="529">
        <v>42252.357291666667</v>
      </c>
      <c r="GI379" s="668" t="str">
        <v>[-11101] All data events are filtered in summary calculation</v>
      </c>
      <c r="GJ379" s="669">
        <v>42252.357291666667</v>
      </c>
      <c r="GK379" s="668" t="str">
        <v>[-11101] All data events are filtered in summary calculation</v>
      </c>
      <c r="GL379" s="669">
        <v>42252.357291666667</v>
      </c>
      <c r="GM379" s="668" t="str">
        <v>[-11101] All data events are filtered in summary calculation</v>
      </c>
      <c r="GN379" s="400">
        <f t="shared" si="240"/>
        <v>0</v>
      </c>
      <c r="GO379" s="400">
        <f t="shared" si="241"/>
        <v>0</v>
      </c>
    </row>
    <row r="380" spans="131:197" ht="18.95" customHeight="1" x14ac:dyDescent="0.35">
      <c r="EA380" s="525">
        <v>41475</v>
      </c>
      <c r="EB380" s="603">
        <v>323</v>
      </c>
      <c r="EC380" s="633">
        <v>2696.1422048193285</v>
      </c>
      <c r="ED380" s="634">
        <v>23.58</v>
      </c>
      <c r="EE380" s="634">
        <v>5</v>
      </c>
      <c r="EF380" s="634">
        <v>627</v>
      </c>
      <c r="EG380" s="634">
        <v>447.5</v>
      </c>
      <c r="EH380" s="634">
        <v>1.7094658823529412</v>
      </c>
      <c r="EI380" s="635">
        <v>726.52300000000002</v>
      </c>
      <c r="EZ380" s="837"/>
      <c r="FA380" s="568">
        <v>42252.357986111107</v>
      </c>
      <c r="FB380" s="569" t="str">
        <v>[-11101] All data events are filtered in summary calculation</v>
      </c>
      <c r="FC380" s="570">
        <v>42252.357986111107</v>
      </c>
      <c r="FD380" s="571" t="str">
        <v>[-11101] All data events are filtered in summary calculation</v>
      </c>
      <c r="FE380" s="570">
        <v>42252.357638888891</v>
      </c>
      <c r="FF380" s="571">
        <v>38531.738804739711</v>
      </c>
      <c r="FG380" s="570">
        <v>42252.357638888891</v>
      </c>
      <c r="FH380" s="571" t="str">
        <v>[-11101] All data events are filtered in summary calculation</v>
      </c>
      <c r="FJ380" s="396">
        <f>'pi tag'!BM288</f>
        <v>0</v>
      </c>
      <c r="FK380" s="396">
        <f>'pi tag'!AU288</f>
        <v>0</v>
      </c>
      <c r="FM380" s="570"/>
      <c r="FN380" s="572"/>
      <c r="FO380" s="586">
        <f t="shared" si="243"/>
        <v>0</v>
      </c>
      <c r="FQ380" s="586">
        <f t="shared" si="244"/>
        <v>0</v>
      </c>
      <c r="GE380" s="400">
        <f t="shared" si="242"/>
        <v>0</v>
      </c>
      <c r="GF380" s="529"/>
      <c r="GG380" s="517"/>
      <c r="GH380" s="529">
        <v>42252.357638888891</v>
      </c>
      <c r="GI380" s="668" t="str">
        <v>[-11101] All data events are filtered in summary calculation</v>
      </c>
      <c r="GJ380" s="669">
        <v>42252.357638888891</v>
      </c>
      <c r="GK380" s="668" t="str">
        <v>[-11101] All data events are filtered in summary calculation</v>
      </c>
      <c r="GL380" s="669">
        <v>42252.357638888891</v>
      </c>
      <c r="GM380" s="668" t="str">
        <v>[-11101] All data events are filtered in summary calculation</v>
      </c>
      <c r="GN380" s="400">
        <f t="shared" si="240"/>
        <v>0</v>
      </c>
      <c r="GO380" s="400">
        <f t="shared" si="241"/>
        <v>0</v>
      </c>
    </row>
    <row r="381" spans="131:197" ht="18.95" customHeight="1" x14ac:dyDescent="0.35">
      <c r="EA381" s="525">
        <v>41476</v>
      </c>
      <c r="EB381" s="603">
        <v>324</v>
      </c>
      <c r="EC381" s="633">
        <v>2699.9166946583491</v>
      </c>
      <c r="ED381" s="634">
        <v>23.4</v>
      </c>
      <c r="EE381" s="634">
        <v>5</v>
      </c>
      <c r="EF381" s="634">
        <v>652</v>
      </c>
      <c r="EG381" s="634">
        <v>420.5</v>
      </c>
      <c r="EH381" s="634">
        <v>1.6256870588235295</v>
      </c>
      <c r="EI381" s="635">
        <v>690.91700000000003</v>
      </c>
      <c r="EZ381" s="837"/>
      <c r="FA381" s="568">
        <v>42252.358333333337</v>
      </c>
      <c r="FB381" s="569" t="str">
        <v>[-11101] All data events are filtered in summary calculation</v>
      </c>
      <c r="FC381" s="570">
        <v>42252.358333333337</v>
      </c>
      <c r="FD381" s="571" t="str">
        <v>[-11101] All data events are filtered in summary calculation</v>
      </c>
      <c r="FE381" s="570">
        <v>42252.357986111107</v>
      </c>
      <c r="FF381" s="571">
        <v>11011.275516203543</v>
      </c>
      <c r="FG381" s="570">
        <v>42252.357986111107</v>
      </c>
      <c r="FH381" s="571">
        <v>643.44775390625</v>
      </c>
      <c r="FJ381" s="396">
        <f>'pi tag'!BM289</f>
        <v>0</v>
      </c>
      <c r="FK381" s="396">
        <f>'pi tag'!AU289</f>
        <v>0</v>
      </c>
      <c r="FM381" s="570"/>
      <c r="FN381" s="572"/>
      <c r="FO381" s="586">
        <f t="shared" si="243"/>
        <v>0</v>
      </c>
      <c r="FQ381" s="586">
        <f t="shared" si="244"/>
        <v>0</v>
      </c>
      <c r="GE381" s="400">
        <f t="shared" si="242"/>
        <v>0</v>
      </c>
      <c r="GF381" s="529"/>
      <c r="GG381" s="517"/>
      <c r="GH381" s="529">
        <v>42252.357986111107</v>
      </c>
      <c r="GI381" s="668" t="str">
        <v>[-11101] All data events are filtered in summary calculation</v>
      </c>
      <c r="GJ381" s="669">
        <v>42252.357986111107</v>
      </c>
      <c r="GK381" s="668" t="str">
        <v>[-11101] All data events are filtered in summary calculation</v>
      </c>
      <c r="GL381" s="669">
        <v>42252.357986111107</v>
      </c>
      <c r="GM381" s="668" t="str">
        <v>[-11101] All data events are filtered in summary calculation</v>
      </c>
      <c r="GN381" s="400">
        <f t="shared" si="240"/>
        <v>0</v>
      </c>
      <c r="GO381" s="400">
        <f t="shared" si="241"/>
        <v>0</v>
      </c>
    </row>
    <row r="382" spans="131:197" ht="18.95" customHeight="1" x14ac:dyDescent="0.35">
      <c r="EA382" s="525">
        <v>41477</v>
      </c>
      <c r="EB382" s="603">
        <v>325</v>
      </c>
      <c r="EC382" s="633">
        <v>2511.2672215750758</v>
      </c>
      <c r="ED382" s="634">
        <v>23.27</v>
      </c>
      <c r="EE382" s="634">
        <v>6</v>
      </c>
      <c r="EF382" s="634">
        <v>666</v>
      </c>
      <c r="EG382" s="634">
        <v>496.3</v>
      </c>
      <c r="EH382" s="634">
        <v>1.2857482352941176</v>
      </c>
      <c r="EI382" s="635">
        <v>546.44299999999998</v>
      </c>
      <c r="EZ382" s="837"/>
      <c r="FA382" s="568">
        <v>42252.358680555553</v>
      </c>
      <c r="FB382" s="569" t="str">
        <v>[-11101] All data events are filtered in summary calculation</v>
      </c>
      <c r="FC382" s="570">
        <v>42252.358680555553</v>
      </c>
      <c r="FD382" s="571" t="str">
        <v>[-11101] All data events are filtered in summary calculation</v>
      </c>
      <c r="FE382" s="570">
        <v>42252.358333333337</v>
      </c>
      <c r="FF382" s="571">
        <v>2767.0498771886032</v>
      </c>
      <c r="FG382" s="570">
        <v>42252.358333333337</v>
      </c>
      <c r="FH382" s="571">
        <v>711.36890258515689</v>
      </c>
      <c r="FJ382" s="396">
        <f>'pi tag'!BM290</f>
        <v>0</v>
      </c>
      <c r="FK382" s="396">
        <f>'pi tag'!AU290</f>
        <v>0</v>
      </c>
      <c r="FM382" s="570"/>
      <c r="FN382" s="572"/>
      <c r="FO382" s="586">
        <f t="shared" si="243"/>
        <v>0</v>
      </c>
      <c r="FQ382" s="586">
        <f t="shared" si="244"/>
        <v>0</v>
      </c>
      <c r="GE382" s="400">
        <f t="shared" si="242"/>
        <v>0</v>
      </c>
      <c r="GF382" s="529"/>
      <c r="GG382" s="517"/>
      <c r="GH382" s="529">
        <v>42252.358333333337</v>
      </c>
      <c r="GI382" s="668" t="str">
        <v>[-11101] All data events are filtered in summary calculation</v>
      </c>
      <c r="GJ382" s="669">
        <v>42252.358333333337</v>
      </c>
      <c r="GK382" s="668" t="str">
        <v>[-11101] All data events are filtered in summary calculation</v>
      </c>
      <c r="GL382" s="669">
        <v>42252.358333333337</v>
      </c>
      <c r="GM382" s="668" t="str">
        <v>[-11101] All data events are filtered in summary calculation</v>
      </c>
      <c r="GN382" s="400">
        <f t="shared" si="240"/>
        <v>0</v>
      </c>
      <c r="GO382" s="400">
        <f t="shared" si="241"/>
        <v>0</v>
      </c>
    </row>
    <row r="383" spans="131:197" ht="18.95" customHeight="1" x14ac:dyDescent="0.35">
      <c r="EA383" s="525">
        <v>41478</v>
      </c>
      <c r="EB383" s="603">
        <v>326</v>
      </c>
      <c r="EC383" s="633">
        <v>2575.2113129012514</v>
      </c>
      <c r="ED383" s="634">
        <v>23.913</v>
      </c>
      <c r="EE383" s="634">
        <v>4</v>
      </c>
      <c r="EF383" s="634">
        <v>468</v>
      </c>
      <c r="EG383" s="634">
        <v>323.2</v>
      </c>
      <c r="EH383" s="634">
        <v>1.3019388235294116</v>
      </c>
      <c r="EI383" s="635">
        <v>553.32399999999996</v>
      </c>
      <c r="EZ383" s="837"/>
      <c r="FA383" s="568">
        <v>42252.359027777777</v>
      </c>
      <c r="FB383" s="569" t="str">
        <v>[-11101] All data events are filtered in summary calculation</v>
      </c>
      <c r="FC383" s="570">
        <v>42252.359027777777</v>
      </c>
      <c r="FD383" s="571" t="str">
        <v>[-11101] All data events are filtered in summary calculation</v>
      </c>
      <c r="FE383" s="570">
        <v>42252.358680555553</v>
      </c>
      <c r="FF383" s="571">
        <v>2918.7457240622489</v>
      </c>
      <c r="FG383" s="570">
        <v>42252.358680555553</v>
      </c>
      <c r="FH383" s="571">
        <v>644.19566733877764</v>
      </c>
      <c r="FJ383" s="396">
        <f>'pi tag'!BM291</f>
        <v>0</v>
      </c>
      <c r="FK383" s="396">
        <f>'pi tag'!AU291</f>
        <v>0</v>
      </c>
      <c r="FM383" s="570"/>
      <c r="FN383" s="572"/>
      <c r="FO383" s="586">
        <f t="shared" si="243"/>
        <v>0</v>
      </c>
      <c r="FQ383" s="586">
        <f t="shared" si="244"/>
        <v>0</v>
      </c>
      <c r="GE383" s="400">
        <f t="shared" si="242"/>
        <v>0</v>
      </c>
      <c r="GF383" s="529"/>
      <c r="GG383" s="517"/>
      <c r="GH383" s="529">
        <v>42252.358680555553</v>
      </c>
      <c r="GI383" s="668" t="str">
        <v>[-11101] All data events are filtered in summary calculation</v>
      </c>
      <c r="GJ383" s="669">
        <v>42252.358680555553</v>
      </c>
      <c r="GK383" s="668" t="str">
        <v>[-11101] All data events are filtered in summary calculation</v>
      </c>
      <c r="GL383" s="669">
        <v>42252.358680555553</v>
      </c>
      <c r="GM383" s="668" t="str">
        <v>[-11101] All data events are filtered in summary calculation</v>
      </c>
      <c r="GN383" s="400">
        <f t="shared" si="240"/>
        <v>0</v>
      </c>
      <c r="GO383" s="400">
        <f t="shared" si="241"/>
        <v>0</v>
      </c>
    </row>
    <row r="384" spans="131:197" ht="18.95" customHeight="1" x14ac:dyDescent="0.35">
      <c r="EA384" s="525">
        <v>41479</v>
      </c>
      <c r="EB384" s="603">
        <v>327</v>
      </c>
      <c r="EC384" s="633">
        <v>2460.0683339937032</v>
      </c>
      <c r="ED384" s="634">
        <v>21.15</v>
      </c>
      <c r="EE384" s="634">
        <v>5</v>
      </c>
      <c r="EF384" s="634">
        <v>656</v>
      </c>
      <c r="EG384" s="634">
        <v>397.5</v>
      </c>
      <c r="EH384" s="634">
        <v>1.4427623529411764</v>
      </c>
      <c r="EI384" s="635">
        <v>613.17399999999998</v>
      </c>
      <c r="EZ384" s="837"/>
      <c r="FA384" s="568">
        <v>42252.359375</v>
      </c>
      <c r="FB384" s="569" t="str">
        <v>[-11101] All data events are filtered in summary calculation</v>
      </c>
      <c r="FC384" s="570">
        <v>42252.359375</v>
      </c>
      <c r="FD384" s="571" t="str">
        <v>[-11101] All data events are filtered in summary calculation</v>
      </c>
      <c r="FE384" s="570">
        <v>42252.359027777777</v>
      </c>
      <c r="FF384" s="571">
        <v>2942.3698425572366</v>
      </c>
      <c r="FG384" s="570">
        <v>42252.359027777777</v>
      </c>
      <c r="FH384" s="571">
        <v>644.87890944173535</v>
      </c>
      <c r="FJ384" s="396">
        <f>'pi tag'!BM292</f>
        <v>0</v>
      </c>
      <c r="FK384" s="636">
        <f>'pi tag'!AU292</f>
        <v>0</v>
      </c>
      <c r="FM384" s="570"/>
      <c r="FN384" s="572"/>
      <c r="FO384" s="586">
        <f t="shared" si="243"/>
        <v>0</v>
      </c>
      <c r="FQ384" s="586">
        <f t="shared" si="244"/>
        <v>0</v>
      </c>
      <c r="GE384" s="400">
        <f t="shared" si="242"/>
        <v>0</v>
      </c>
      <c r="GF384" s="529"/>
      <c r="GG384" s="517"/>
      <c r="GH384" s="529">
        <v>42252.359027777777</v>
      </c>
      <c r="GI384" s="668" t="str">
        <v>[-11101] All data events are filtered in summary calculation</v>
      </c>
      <c r="GJ384" s="669">
        <v>42252.359027777777</v>
      </c>
      <c r="GK384" s="668" t="str">
        <v>[-11101] All data events are filtered in summary calculation</v>
      </c>
      <c r="GL384" s="669">
        <v>42252.359027777777</v>
      </c>
      <c r="GM384" s="668" t="str">
        <v>[-11101] All data events are filtered in summary calculation</v>
      </c>
      <c r="GN384" s="400">
        <f t="shared" si="240"/>
        <v>0</v>
      </c>
      <c r="GO384" s="400">
        <f t="shared" si="241"/>
        <v>0</v>
      </c>
    </row>
    <row r="385" spans="131:197" ht="18.95" customHeight="1" x14ac:dyDescent="0.25">
      <c r="EA385" s="525">
        <v>41480</v>
      </c>
      <c r="EB385" s="603">
        <v>328</v>
      </c>
      <c r="EC385" s="633">
        <v>2632.5834552196766</v>
      </c>
      <c r="ED385" s="634">
        <v>23.32</v>
      </c>
      <c r="EE385" s="634">
        <v>5</v>
      </c>
      <c r="EF385" s="634">
        <v>668</v>
      </c>
      <c r="EG385" s="634">
        <v>435</v>
      </c>
      <c r="EH385" s="634">
        <v>1.2326258823529412</v>
      </c>
      <c r="EI385" s="635">
        <v>523.86599999999999</v>
      </c>
      <c r="EZ385" s="837"/>
      <c r="FA385" s="568">
        <v>42252.359722222223</v>
      </c>
      <c r="FB385" s="569" t="str">
        <v>[-11101] All data events are filtered in summary calculation</v>
      </c>
      <c r="FC385" s="570">
        <v>42252.359722222223</v>
      </c>
      <c r="FD385" s="571" t="str">
        <v>[-11101] All data events are filtered in summary calculation</v>
      </c>
      <c r="FE385" s="570">
        <v>42252.359375</v>
      </c>
      <c r="FF385" s="571">
        <v>2932.3232673433918</v>
      </c>
      <c r="FG385" s="570">
        <v>42252.359375</v>
      </c>
      <c r="FH385" s="571">
        <v>645.4518647602265</v>
      </c>
      <c r="FO385" s="396" t="s">
        <v>24</v>
      </c>
      <c r="GE385" s="400">
        <f t="shared" si="242"/>
        <v>0</v>
      </c>
      <c r="GF385" s="529"/>
      <c r="GG385" s="517"/>
      <c r="GH385" s="529">
        <v>42252.359375</v>
      </c>
      <c r="GI385" s="668" t="str">
        <v>[-11101] All data events are filtered in summary calculation</v>
      </c>
      <c r="GJ385" s="669">
        <v>42252.359375</v>
      </c>
      <c r="GK385" s="668" t="str">
        <v>[-11101] All data events are filtered in summary calculation</v>
      </c>
      <c r="GL385" s="669">
        <v>42252.359375</v>
      </c>
      <c r="GM385" s="668" t="str">
        <v>[-11101] All data events are filtered in summary calculation</v>
      </c>
      <c r="GN385" s="400">
        <f t="shared" si="240"/>
        <v>0</v>
      </c>
      <c r="GO385" s="400">
        <f t="shared" si="241"/>
        <v>0</v>
      </c>
    </row>
    <row r="386" spans="131:197" ht="18.95" customHeight="1" x14ac:dyDescent="0.25">
      <c r="EA386" s="525">
        <v>41481</v>
      </c>
      <c r="EB386" s="603">
        <v>329</v>
      </c>
      <c r="EC386" s="633">
        <v>2694.4973247140724</v>
      </c>
      <c r="ED386" s="634">
        <v>23.13</v>
      </c>
      <c r="EE386" s="634">
        <v>5</v>
      </c>
      <c r="EF386" s="634">
        <v>552</v>
      </c>
      <c r="EG386" s="634">
        <v>343.6</v>
      </c>
      <c r="EH386" s="634">
        <v>1.644049411764706</v>
      </c>
      <c r="EI386" s="635">
        <v>698.721</v>
      </c>
      <c r="EZ386" s="837"/>
      <c r="FA386" s="568">
        <v>42252.360069444447</v>
      </c>
      <c r="FB386" s="569" t="str">
        <v>[-11101] All data events are filtered in summary calculation</v>
      </c>
      <c r="FC386" s="570">
        <v>42252.360069444447</v>
      </c>
      <c r="FD386" s="571" t="str">
        <v>[-11101] All data events are filtered in summary calculation</v>
      </c>
      <c r="FE386" s="570">
        <v>42252.359722222223</v>
      </c>
      <c r="FF386" s="571">
        <v>18784.689499327666</v>
      </c>
      <c r="FG386" s="570">
        <v>42252.359722222223</v>
      </c>
      <c r="FH386" s="571">
        <v>684.24336743870515</v>
      </c>
      <c r="GE386" s="400">
        <f t="shared" si="242"/>
        <v>0</v>
      </c>
      <c r="GF386" s="529"/>
      <c r="GG386" s="517"/>
      <c r="GH386" s="529">
        <v>42252.359722222223</v>
      </c>
      <c r="GI386" s="668" t="str">
        <v>[-11101] All data events are filtered in summary calculation</v>
      </c>
      <c r="GJ386" s="669">
        <v>42252.359722222223</v>
      </c>
      <c r="GK386" s="668" t="str">
        <v>[-11101] All data events are filtered in summary calculation</v>
      </c>
      <c r="GL386" s="669">
        <v>42252.359722222223</v>
      </c>
      <c r="GM386" s="668" t="str">
        <v>[-11101] All data events are filtered in summary calculation</v>
      </c>
      <c r="GN386" s="400">
        <f t="shared" si="240"/>
        <v>0</v>
      </c>
      <c r="GO386" s="400">
        <f t="shared" si="241"/>
        <v>0</v>
      </c>
    </row>
    <row r="387" spans="131:197" ht="18.95" customHeight="1" x14ac:dyDescent="0.25">
      <c r="EA387" s="525">
        <v>41482</v>
      </c>
      <c r="EB387" s="603">
        <v>330</v>
      </c>
      <c r="EC387" s="633">
        <v>1856.0766846228325</v>
      </c>
      <c r="ED387" s="634">
        <v>23.13</v>
      </c>
      <c r="EE387" s="634">
        <v>4</v>
      </c>
      <c r="EF387" s="634">
        <v>577</v>
      </c>
      <c r="EG387" s="634">
        <v>313.89999999999998</v>
      </c>
      <c r="EH387" s="634">
        <v>0.68453882352941176</v>
      </c>
      <c r="EI387" s="635">
        <v>290.92899999999997</v>
      </c>
      <c r="EZ387" s="837"/>
      <c r="FA387" s="568">
        <v>42252.360416666663</v>
      </c>
      <c r="FB387" s="569" t="str">
        <v>[-11101] All data events are filtered in summary calculation</v>
      </c>
      <c r="FC387" s="570">
        <v>42252.360416666663</v>
      </c>
      <c r="FD387" s="571" t="str">
        <v>[-11101] All data events are filtered in summary calculation</v>
      </c>
      <c r="FE387" s="570">
        <v>42252.360069444447</v>
      </c>
      <c r="FF387" s="571">
        <v>37704.195760726929</v>
      </c>
      <c r="FG387" s="570">
        <v>42252.360069444447</v>
      </c>
      <c r="FH387" s="571">
        <v>647.28496824030776</v>
      </c>
      <c r="GE387" s="400">
        <f t="shared" si="242"/>
        <v>0</v>
      </c>
      <c r="GF387" s="529"/>
      <c r="GG387" s="517"/>
      <c r="GH387" s="529">
        <v>42252.360069444447</v>
      </c>
      <c r="GI387" s="668" t="str">
        <v>[-11101] All data events are filtered in summary calculation</v>
      </c>
      <c r="GJ387" s="669">
        <v>42252.360069444447</v>
      </c>
      <c r="GK387" s="668" t="str">
        <v>[-11101] All data events are filtered in summary calculation</v>
      </c>
      <c r="GL387" s="669">
        <v>42252.360069444447</v>
      </c>
      <c r="GM387" s="668" t="str">
        <v>[-11101] All data events are filtered in summary calculation</v>
      </c>
      <c r="GN387" s="400">
        <f t="shared" si="240"/>
        <v>0</v>
      </c>
      <c r="GO387" s="400">
        <f t="shared" si="241"/>
        <v>0</v>
      </c>
    </row>
    <row r="388" spans="131:197" ht="18.95" customHeight="1" x14ac:dyDescent="0.25">
      <c r="EA388" s="525">
        <v>41483</v>
      </c>
      <c r="EB388" s="603">
        <v>331</v>
      </c>
      <c r="EC388" s="633">
        <v>2698.852197811314</v>
      </c>
      <c r="ED388" s="634">
        <v>23.68</v>
      </c>
      <c r="EE388" s="634">
        <v>6</v>
      </c>
      <c r="EF388" s="634">
        <v>806</v>
      </c>
      <c r="EG388" s="634">
        <v>451</v>
      </c>
      <c r="EH388" s="634">
        <v>1.6144000000000001</v>
      </c>
      <c r="EI388" s="635">
        <v>686.12</v>
      </c>
      <c r="EZ388" s="837"/>
      <c r="FA388" s="568">
        <v>42252.360763888893</v>
      </c>
      <c r="FB388" s="569" t="str">
        <v>[-11101] All data events are filtered in summary calculation</v>
      </c>
      <c r="FC388" s="570">
        <v>42252.360763888893</v>
      </c>
      <c r="FD388" s="571" t="str">
        <v>[-11101] All data events are filtered in summary calculation</v>
      </c>
      <c r="FE388" s="570">
        <v>42252.360416666663</v>
      </c>
      <c r="FF388" s="571">
        <v>38240.586633340521</v>
      </c>
      <c r="FG388" s="570">
        <v>42252.360416666663</v>
      </c>
      <c r="FH388" s="571">
        <v>648.13144048487686</v>
      </c>
      <c r="GE388" s="400">
        <f t="shared" si="242"/>
        <v>0</v>
      </c>
      <c r="GF388" s="529"/>
      <c r="GG388" s="517"/>
      <c r="GH388" s="529">
        <v>42252.360416666663</v>
      </c>
      <c r="GI388" s="668" t="str">
        <v>[-11101] All data events are filtered in summary calculation</v>
      </c>
      <c r="GJ388" s="669">
        <v>42252.360416666663</v>
      </c>
      <c r="GK388" s="668" t="str">
        <v>[-11101] All data events are filtered in summary calculation</v>
      </c>
      <c r="GL388" s="669">
        <v>42252.360416666663</v>
      </c>
      <c r="GM388" s="668" t="str">
        <v>[-11101] All data events are filtered in summary calculation</v>
      </c>
      <c r="GN388" s="400">
        <f t="shared" si="240"/>
        <v>0</v>
      </c>
      <c r="GO388" s="400">
        <f t="shared" si="241"/>
        <v>0</v>
      </c>
    </row>
    <row r="389" spans="131:197" ht="18.95" customHeight="1" x14ac:dyDescent="0.25">
      <c r="EA389" s="525">
        <v>41484</v>
      </c>
      <c r="EB389" s="603">
        <v>332</v>
      </c>
      <c r="EC389" s="633">
        <v>2009.846905977769</v>
      </c>
      <c r="ED389" s="634">
        <v>17.990000000000002</v>
      </c>
      <c r="EE389" s="634">
        <v>5</v>
      </c>
      <c r="EF389" s="634">
        <v>622</v>
      </c>
      <c r="EG389" s="634">
        <v>386.2</v>
      </c>
      <c r="EH389" s="634">
        <v>1.6560658823529411</v>
      </c>
      <c r="EI389" s="635">
        <v>703.82799999999997</v>
      </c>
      <c r="EZ389" s="837"/>
      <c r="FA389" s="568">
        <v>42252.361111111109</v>
      </c>
      <c r="FB389" s="569" t="str">
        <v>[-11101] All data events are filtered in summary calculation</v>
      </c>
      <c r="FC389" s="570">
        <v>42252.361111111109</v>
      </c>
      <c r="FD389" s="571" t="str">
        <v>[-11101] All data events are filtered in summary calculation</v>
      </c>
      <c r="FE389" s="570">
        <v>42252.360763888893</v>
      </c>
      <c r="FF389" s="571">
        <v>37577.941656533876</v>
      </c>
      <c r="FG389" s="570">
        <v>42252.360763888893</v>
      </c>
      <c r="FH389" s="571">
        <v>649.11895618760582</v>
      </c>
      <c r="GE389" s="400">
        <f t="shared" si="242"/>
        <v>0</v>
      </c>
      <c r="GF389" s="529"/>
      <c r="GG389" s="517"/>
      <c r="GH389" s="529">
        <v>42252.360763888893</v>
      </c>
      <c r="GI389" s="668" t="str">
        <v>[-11101] All data events are filtered in summary calculation</v>
      </c>
      <c r="GJ389" s="669">
        <v>42252.360763888893</v>
      </c>
      <c r="GK389" s="668" t="str">
        <v>[-11101] All data events are filtered in summary calculation</v>
      </c>
      <c r="GL389" s="669">
        <v>42252.360763888893</v>
      </c>
      <c r="GM389" s="668" t="str">
        <v>[-11101] All data events are filtered in summary calculation</v>
      </c>
      <c r="GN389" s="400">
        <f t="shared" si="240"/>
        <v>0</v>
      </c>
      <c r="GO389" s="400">
        <f t="shared" si="241"/>
        <v>0</v>
      </c>
    </row>
    <row r="390" spans="131:197" ht="18.95" customHeight="1" x14ac:dyDescent="0.25">
      <c r="EA390" s="525">
        <v>41485</v>
      </c>
      <c r="EB390" s="603">
        <v>333</v>
      </c>
      <c r="EC390" s="633">
        <v>2542.6439625100684</v>
      </c>
      <c r="ED390" s="634">
        <v>21.61</v>
      </c>
      <c r="EE390" s="634">
        <v>4</v>
      </c>
      <c r="EF390" s="634">
        <v>523</v>
      </c>
      <c r="EG390" s="634">
        <v>420.7</v>
      </c>
      <c r="EH390" s="634">
        <v>0.87901882352941185</v>
      </c>
      <c r="EI390" s="635">
        <v>373.58300000000003</v>
      </c>
      <c r="EZ390" s="837"/>
      <c r="FA390" s="568">
        <v>42252.361458333333</v>
      </c>
      <c r="FB390" s="569" t="str">
        <v>[-11101] All data events are filtered in summary calculation</v>
      </c>
      <c r="FC390" s="570">
        <v>42252.361458333333</v>
      </c>
      <c r="FD390" s="571" t="str">
        <v>[-11101] All data events are filtered in summary calculation</v>
      </c>
      <c r="FE390" s="570">
        <v>42252.361111111109</v>
      </c>
      <c r="FF390" s="571">
        <v>38005.267770310245</v>
      </c>
      <c r="FG390" s="570">
        <v>42252.361111111109</v>
      </c>
      <c r="FH390" s="571">
        <v>650.24952534575834</v>
      </c>
      <c r="GE390" s="400">
        <f t="shared" si="242"/>
        <v>0</v>
      </c>
      <c r="GF390" s="529"/>
      <c r="GG390" s="517"/>
      <c r="GH390" s="529">
        <v>42252.361111111109</v>
      </c>
      <c r="GI390" s="668" t="str">
        <v>[-11101] All data events are filtered in summary calculation</v>
      </c>
      <c r="GJ390" s="669">
        <v>42252.361111111109</v>
      </c>
      <c r="GK390" s="668" t="str">
        <v>[-11101] All data events are filtered in summary calculation</v>
      </c>
      <c r="GL390" s="669">
        <v>42252.361111111109</v>
      </c>
      <c r="GM390" s="668" t="str">
        <v>[-11101] All data events are filtered in summary calculation</v>
      </c>
      <c r="GN390" s="400">
        <f t="shared" si="240"/>
        <v>0</v>
      </c>
      <c r="GO390" s="400">
        <f t="shared" si="241"/>
        <v>0</v>
      </c>
    </row>
    <row r="391" spans="131:197" ht="18.95" customHeight="1" x14ac:dyDescent="0.25">
      <c r="EA391" s="525">
        <v>41486</v>
      </c>
      <c r="EB391" s="603">
        <v>334</v>
      </c>
      <c r="EC391" s="633">
        <v>2389.5138623128082</v>
      </c>
      <c r="ED391" s="634">
        <v>21.28</v>
      </c>
      <c r="EE391" s="634">
        <v>4</v>
      </c>
      <c r="EF391" s="634">
        <v>518</v>
      </c>
      <c r="EG391" s="634">
        <v>309.39999999999998</v>
      </c>
      <c r="EH391" s="634">
        <v>1.590915294117647</v>
      </c>
      <c r="EI391" s="635">
        <v>676.13900000000001</v>
      </c>
      <c r="EZ391" s="837"/>
      <c r="FA391" s="568">
        <v>42252.361805555556</v>
      </c>
      <c r="FB391" s="569" t="str">
        <v>[-11101] All data events are filtered in summary calculation</v>
      </c>
      <c r="FC391" s="570">
        <v>42252.361805555556</v>
      </c>
      <c r="FD391" s="571" t="str">
        <v>[-11101] All data events are filtered in summary calculation</v>
      </c>
      <c r="FE391" s="570">
        <v>42252.361458333333</v>
      </c>
      <c r="FF391" s="571">
        <v>37995.229968816042</v>
      </c>
      <c r="FG391" s="570">
        <v>42252.361458333333</v>
      </c>
      <c r="FH391" s="571">
        <v>650.84551281567121</v>
      </c>
      <c r="GE391" s="400">
        <f t="shared" si="242"/>
        <v>0</v>
      </c>
      <c r="GF391" s="529"/>
      <c r="GG391" s="517"/>
      <c r="GH391" s="529">
        <v>42252.361458333333</v>
      </c>
      <c r="GI391" s="668" t="str">
        <v>[-11101] All data events are filtered in summary calculation</v>
      </c>
      <c r="GJ391" s="669">
        <v>42252.361458333333</v>
      </c>
      <c r="GK391" s="668" t="str">
        <v>[-11101] All data events are filtered in summary calculation</v>
      </c>
      <c r="GL391" s="669">
        <v>42252.361458333333</v>
      </c>
      <c r="GM391" s="668" t="str">
        <v>[-11101] All data events are filtered in summary calculation</v>
      </c>
      <c r="GN391" s="400">
        <f t="shared" ref="GN391:GN454" si="245">IF($GE391=1,$GM391,0)</f>
        <v>0</v>
      </c>
      <c r="GO391" s="400">
        <f t="shared" ref="GO391:GO454" si="246">IF($GE391=2,$GM391,0)</f>
        <v>0</v>
      </c>
    </row>
    <row r="392" spans="131:197" ht="18.95" customHeight="1" x14ac:dyDescent="0.25">
      <c r="EA392" s="525">
        <v>41487</v>
      </c>
      <c r="EB392" s="603">
        <v>335</v>
      </c>
      <c r="EC392" s="630">
        <v>2747.49775122241</v>
      </c>
      <c r="ED392" s="631">
        <v>23.48</v>
      </c>
      <c r="EE392" s="631">
        <v>6</v>
      </c>
      <c r="EF392" s="631">
        <v>703</v>
      </c>
      <c r="EG392" s="631">
        <v>473.2</v>
      </c>
      <c r="EH392" s="631">
        <v>1.5976517647058823</v>
      </c>
      <c r="EI392" s="632">
        <v>679.00199999999995</v>
      </c>
      <c r="EN392" s="853" t="str">
        <f ca="1">"Select feed, optime, cycle, blister, SecondB + CuB as 'secondaries', anodeprod/425 as 'lotcasted', anodeprod from VW_ACTUAL_PLAN_DATA WHERE 
f_reportdate BETWEEN '8/1/2013' AND '"&amp;TEXT(TODAY(),"m/d/yyyy")&amp;"'"</f>
        <v>Select feed, optime, cycle, blister, SecondB + CuB as 'secondaries', anodeprod/425 as 'lotcasted', anodeprod from VW_ACTUAL_PLAN_DATA WHERE 
f_reportdate BETWEEN '8/1/2013' AND '9/7/2015'</v>
      </c>
      <c r="EO392" s="854"/>
      <c r="EP392" s="854"/>
      <c r="EQ392" s="854"/>
      <c r="ER392" s="854"/>
      <c r="ES392" s="854"/>
      <c r="ET392" s="854"/>
      <c r="EU392" s="854"/>
      <c r="EV392" s="854"/>
      <c r="EW392" s="855"/>
      <c r="EZ392" s="837"/>
      <c r="FA392" s="568">
        <v>42252.36215277778</v>
      </c>
      <c r="FB392" s="569" t="str">
        <v>[-11101] All data events are filtered in summary calculation</v>
      </c>
      <c r="FC392" s="570">
        <v>42252.36215277778</v>
      </c>
      <c r="FD392" s="571" t="str">
        <v>[-11101] All data events are filtered in summary calculation</v>
      </c>
      <c r="FE392" s="570">
        <v>42252.361805555556</v>
      </c>
      <c r="FF392" s="571">
        <v>37947.670514450474</v>
      </c>
      <c r="FG392" s="570">
        <v>42252.361805555556</v>
      </c>
      <c r="FH392" s="571">
        <v>651.53101933248331</v>
      </c>
      <c r="GE392" s="400">
        <f t="shared" ref="GE392:GE455" si="247">IF(GI392&lt;&gt;$GF$63,1,IF(GK392&lt;&gt;$GF$63,2,IF(GE391&lt;&gt;0,GE391,0)))</f>
        <v>0</v>
      </c>
      <c r="GF392" s="529"/>
      <c r="GG392" s="517"/>
      <c r="GH392" s="529">
        <v>42252.361805555556</v>
      </c>
      <c r="GI392" s="668" t="str">
        <v>[-11101] All data events are filtered in summary calculation</v>
      </c>
      <c r="GJ392" s="669">
        <v>42252.361805555556</v>
      </c>
      <c r="GK392" s="668" t="str">
        <v>[-11101] All data events are filtered in summary calculation</v>
      </c>
      <c r="GL392" s="669">
        <v>42252.361805555556</v>
      </c>
      <c r="GM392" s="668" t="str">
        <v>[-11101] All data events are filtered in summary calculation</v>
      </c>
      <c r="GN392" s="400">
        <f t="shared" si="245"/>
        <v>0</v>
      </c>
      <c r="GO392" s="400">
        <f t="shared" si="246"/>
        <v>0</v>
      </c>
    </row>
    <row r="393" spans="131:197" ht="18.95" customHeight="1" x14ac:dyDescent="0.25">
      <c r="EA393" s="525">
        <v>41488</v>
      </c>
      <c r="EB393" s="603">
        <v>336</v>
      </c>
      <c r="EC393" s="633">
        <v>2714.7345912648598</v>
      </c>
      <c r="ED393" s="634">
        <v>23.45</v>
      </c>
      <c r="EE393" s="634">
        <v>4</v>
      </c>
      <c r="EF393" s="634">
        <v>496</v>
      </c>
      <c r="EG393" s="634">
        <v>317.39999999999998</v>
      </c>
      <c r="EH393" s="634">
        <v>0.79219764705882356</v>
      </c>
      <c r="EI393" s="635">
        <v>336.68400000000003</v>
      </c>
      <c r="EN393" s="856"/>
      <c r="EO393" s="857"/>
      <c r="EP393" s="857"/>
      <c r="EQ393" s="857"/>
      <c r="ER393" s="857"/>
      <c r="ES393" s="857"/>
      <c r="ET393" s="857"/>
      <c r="EU393" s="857"/>
      <c r="EV393" s="857"/>
      <c r="EW393" s="858"/>
      <c r="EZ393" s="837"/>
      <c r="FA393" s="568">
        <v>42252.362500000003</v>
      </c>
      <c r="FB393" s="569" t="str">
        <v>[-11101] All data events are filtered in summary calculation</v>
      </c>
      <c r="FC393" s="570">
        <v>42252.362500000003</v>
      </c>
      <c r="FD393" s="571" t="str">
        <v>[-11101] All data events are filtered in summary calculation</v>
      </c>
      <c r="FE393" s="570">
        <v>42252.36215277778</v>
      </c>
      <c r="FF393" s="571">
        <v>38021.01696148912</v>
      </c>
      <c r="FG393" s="570">
        <v>42252.36215277778</v>
      </c>
      <c r="FH393" s="571">
        <v>652.16867493063285</v>
      </c>
      <c r="GE393" s="400">
        <f t="shared" si="247"/>
        <v>0</v>
      </c>
      <c r="GF393" s="529"/>
      <c r="GG393" s="517"/>
      <c r="GH393" s="529">
        <v>42252.36215277778</v>
      </c>
      <c r="GI393" s="668" t="str">
        <v>[-11101] All data events are filtered in summary calculation</v>
      </c>
      <c r="GJ393" s="669">
        <v>42252.36215277778</v>
      </c>
      <c r="GK393" s="668" t="str">
        <v>[-11101] All data events are filtered in summary calculation</v>
      </c>
      <c r="GL393" s="669">
        <v>42252.36215277778</v>
      </c>
      <c r="GM393" s="668" t="str">
        <v>[-11101] All data events are filtered in summary calculation</v>
      </c>
      <c r="GN393" s="400">
        <f t="shared" si="245"/>
        <v>0</v>
      </c>
      <c r="GO393" s="400">
        <f t="shared" si="246"/>
        <v>0</v>
      </c>
    </row>
    <row r="394" spans="131:197" ht="18.95" customHeight="1" x14ac:dyDescent="0.25">
      <c r="EA394" s="525">
        <v>41489</v>
      </c>
      <c r="EB394" s="603">
        <v>337</v>
      </c>
      <c r="EC394" s="633">
        <v>2695.1844212177198</v>
      </c>
      <c r="ED394" s="634">
        <v>24</v>
      </c>
      <c r="EE394" s="634">
        <v>5</v>
      </c>
      <c r="EF394" s="634">
        <v>602</v>
      </c>
      <c r="EG394" s="634">
        <v>403.9</v>
      </c>
      <c r="EH394" s="634">
        <v>1.5560023529411766</v>
      </c>
      <c r="EI394" s="635">
        <v>661.30100000000004</v>
      </c>
      <c r="EN394" s="856"/>
      <c r="EO394" s="857"/>
      <c r="EP394" s="857"/>
      <c r="EQ394" s="857"/>
      <c r="ER394" s="857"/>
      <c r="ES394" s="857"/>
      <c r="ET394" s="857"/>
      <c r="EU394" s="857"/>
      <c r="EV394" s="857"/>
      <c r="EW394" s="858"/>
      <c r="EZ394" s="837"/>
      <c r="FA394" s="568">
        <v>42252.362847222219</v>
      </c>
      <c r="FB394" s="569" t="str">
        <v>[-11101] All data events are filtered in summary calculation</v>
      </c>
      <c r="FC394" s="570">
        <v>42252.362847222219</v>
      </c>
      <c r="FD394" s="571" t="str">
        <v>[-11101] All data events are filtered in summary calculation</v>
      </c>
      <c r="FE394" s="570">
        <v>42252.362500000003</v>
      </c>
      <c r="FF394" s="571">
        <v>37975.412812020382</v>
      </c>
      <c r="FG394" s="570">
        <v>42252.362500000003</v>
      </c>
      <c r="FH394" s="571">
        <v>652.99407494290608</v>
      </c>
      <c r="GE394" s="400">
        <f t="shared" si="247"/>
        <v>0</v>
      </c>
      <c r="GF394" s="529"/>
      <c r="GG394" s="517"/>
      <c r="GH394" s="529">
        <v>42252.362500000003</v>
      </c>
      <c r="GI394" s="668" t="str">
        <v>[-11101] All data events are filtered in summary calculation</v>
      </c>
      <c r="GJ394" s="669">
        <v>42252.362500000003</v>
      </c>
      <c r="GK394" s="668" t="str">
        <v>[-11101] All data events are filtered in summary calculation</v>
      </c>
      <c r="GL394" s="669">
        <v>42252.362500000003</v>
      </c>
      <c r="GM394" s="668" t="str">
        <v>[-11101] All data events are filtered in summary calculation</v>
      </c>
      <c r="GN394" s="400">
        <f t="shared" si="245"/>
        <v>0</v>
      </c>
      <c r="GO394" s="400">
        <f t="shared" si="246"/>
        <v>0</v>
      </c>
    </row>
    <row r="395" spans="131:197" ht="18.95" customHeight="1" x14ac:dyDescent="0.25">
      <c r="EA395" s="525">
        <v>41490</v>
      </c>
      <c r="EB395" s="603">
        <v>338</v>
      </c>
      <c r="EC395" s="633">
        <v>2651.4797666457798</v>
      </c>
      <c r="ED395" s="634">
        <v>23.29</v>
      </c>
      <c r="EE395" s="634">
        <v>6</v>
      </c>
      <c r="EF395" s="634">
        <v>774</v>
      </c>
      <c r="EG395" s="634">
        <v>518.79999999999995</v>
      </c>
      <c r="EH395" s="634">
        <v>1.5488964705882351</v>
      </c>
      <c r="EI395" s="635">
        <v>658.28099999999995</v>
      </c>
      <c r="EN395" s="856"/>
      <c r="EO395" s="857"/>
      <c r="EP395" s="857"/>
      <c r="EQ395" s="857"/>
      <c r="ER395" s="857"/>
      <c r="ES395" s="857"/>
      <c r="ET395" s="857"/>
      <c r="EU395" s="857"/>
      <c r="EV395" s="857"/>
      <c r="EW395" s="858"/>
      <c r="EZ395" s="837"/>
      <c r="FA395" s="568">
        <v>42252.36319444445</v>
      </c>
      <c r="FB395" s="569" t="str">
        <v>[-11101] All data events are filtered in summary calculation</v>
      </c>
      <c r="FC395" s="570">
        <v>42252.36319444445</v>
      </c>
      <c r="FD395" s="571" t="str">
        <v>[-11101] All data events are filtered in summary calculation</v>
      </c>
      <c r="FE395" s="570">
        <v>42252.362847222219</v>
      </c>
      <c r="FF395" s="571">
        <v>37983.490436391039</v>
      </c>
      <c r="FG395" s="570">
        <v>42252.362847222219</v>
      </c>
      <c r="FH395" s="571">
        <v>14599.156329297037</v>
      </c>
      <c r="GE395" s="400">
        <f t="shared" si="247"/>
        <v>0</v>
      </c>
      <c r="GF395" s="529"/>
      <c r="GG395" s="517"/>
      <c r="GH395" s="529">
        <v>42252.362847222219</v>
      </c>
      <c r="GI395" s="668" t="str">
        <v>[-11101] All data events are filtered in summary calculation</v>
      </c>
      <c r="GJ395" s="669">
        <v>42252.362847222219</v>
      </c>
      <c r="GK395" s="668" t="str">
        <v>[-11101] All data events are filtered in summary calculation</v>
      </c>
      <c r="GL395" s="669">
        <v>42252.362847222219</v>
      </c>
      <c r="GM395" s="668" t="str">
        <v>[-11101] All data events are filtered in summary calculation</v>
      </c>
      <c r="GN395" s="400">
        <f t="shared" si="245"/>
        <v>0</v>
      </c>
      <c r="GO395" s="400">
        <f t="shared" si="246"/>
        <v>0</v>
      </c>
    </row>
    <row r="396" spans="131:197" ht="18.95" customHeight="1" x14ac:dyDescent="0.25">
      <c r="EA396" s="525">
        <v>41491</v>
      </c>
      <c r="EB396" s="603">
        <v>339</v>
      </c>
      <c r="EC396" s="633">
        <v>2691.63030238696</v>
      </c>
      <c r="ED396" s="634">
        <v>23.2</v>
      </c>
      <c r="EE396" s="634">
        <v>4</v>
      </c>
      <c r="EF396" s="634">
        <v>555</v>
      </c>
      <c r="EG396" s="634">
        <v>333.9</v>
      </c>
      <c r="EH396" s="634">
        <v>0.80689176470588231</v>
      </c>
      <c r="EI396" s="635">
        <v>342.92899999999997</v>
      </c>
      <c r="EN396" s="856"/>
      <c r="EO396" s="857"/>
      <c r="EP396" s="857"/>
      <c r="EQ396" s="857"/>
      <c r="ER396" s="857"/>
      <c r="ES396" s="857"/>
      <c r="ET396" s="857"/>
      <c r="EU396" s="857"/>
      <c r="EV396" s="857"/>
      <c r="EW396" s="858"/>
      <c r="EZ396" s="837"/>
      <c r="FA396" s="568">
        <v>42252.363541666666</v>
      </c>
      <c r="FB396" s="569" t="str">
        <v>[-11101] All data events are filtered in summary calculation</v>
      </c>
      <c r="FC396" s="570">
        <v>42252.363541666666</v>
      </c>
      <c r="FD396" s="571" t="str">
        <v>[-11101] All data events are filtered in summary calculation</v>
      </c>
      <c r="FE396" s="570">
        <v>42252.36319444445</v>
      </c>
      <c r="FF396" s="571">
        <v>37928.026581720515</v>
      </c>
      <c r="FG396" s="570">
        <v>42252.36319444445</v>
      </c>
      <c r="FH396" s="571">
        <v>36870.859628381331</v>
      </c>
      <c r="GE396" s="400">
        <f t="shared" si="247"/>
        <v>0</v>
      </c>
      <c r="GF396" s="529"/>
      <c r="GG396" s="517"/>
      <c r="GH396" s="529">
        <v>42252.36319444445</v>
      </c>
      <c r="GI396" s="668" t="str">
        <v>[-11101] All data events are filtered in summary calculation</v>
      </c>
      <c r="GJ396" s="669">
        <v>42252.36319444445</v>
      </c>
      <c r="GK396" s="668" t="str">
        <v>[-11101] All data events are filtered in summary calculation</v>
      </c>
      <c r="GL396" s="669">
        <v>42252.36319444445</v>
      </c>
      <c r="GM396" s="668" t="str">
        <v>[-11101] All data events are filtered in summary calculation</v>
      </c>
      <c r="GN396" s="400">
        <f t="shared" si="245"/>
        <v>0</v>
      </c>
      <c r="GO396" s="400">
        <f t="shared" si="246"/>
        <v>0</v>
      </c>
    </row>
    <row r="397" spans="131:197" ht="18.95" customHeight="1" x14ac:dyDescent="0.25">
      <c r="EA397" s="525">
        <v>41492</v>
      </c>
      <c r="EB397" s="603">
        <v>340</v>
      </c>
      <c r="EC397" s="633">
        <v>2612.5009709772498</v>
      </c>
      <c r="ED397" s="634">
        <v>22.92</v>
      </c>
      <c r="EE397" s="634">
        <v>5</v>
      </c>
      <c r="EF397" s="634">
        <v>695</v>
      </c>
      <c r="EG397" s="634">
        <v>418.6</v>
      </c>
      <c r="EH397" s="634">
        <v>1.7763317647058825</v>
      </c>
      <c r="EI397" s="635">
        <v>754.94100000000003</v>
      </c>
      <c r="EN397" s="856"/>
      <c r="EO397" s="857"/>
      <c r="EP397" s="857"/>
      <c r="EQ397" s="857"/>
      <c r="ER397" s="857"/>
      <c r="ES397" s="857"/>
      <c r="ET397" s="857"/>
      <c r="EU397" s="857"/>
      <c r="EV397" s="857"/>
      <c r="EW397" s="858"/>
      <c r="EZ397" s="837"/>
      <c r="FA397" s="568">
        <v>42252.363888888889</v>
      </c>
      <c r="FB397" s="569" t="str">
        <v>[-11101] All data events are filtered in summary calculation</v>
      </c>
      <c r="FC397" s="570">
        <v>42252.363888888889</v>
      </c>
      <c r="FD397" s="571" t="str">
        <v>[-11101] All data events are filtered in summary calculation</v>
      </c>
      <c r="FE397" s="570">
        <v>42252.363541666666</v>
      </c>
      <c r="FF397" s="571">
        <v>37958.887369521457</v>
      </c>
      <c r="FG397" s="570">
        <v>42252.363541666666</v>
      </c>
      <c r="FH397" s="571">
        <v>36087.094011026624</v>
      </c>
      <c r="GE397" s="400">
        <f t="shared" si="247"/>
        <v>0</v>
      </c>
      <c r="GF397" s="529"/>
      <c r="GG397" s="517"/>
      <c r="GH397" s="529">
        <v>42252.363541666666</v>
      </c>
      <c r="GI397" s="668" t="str">
        <v>[-11101] All data events are filtered in summary calculation</v>
      </c>
      <c r="GJ397" s="669">
        <v>42252.363541666666</v>
      </c>
      <c r="GK397" s="668" t="str">
        <v>[-11101] All data events are filtered in summary calculation</v>
      </c>
      <c r="GL397" s="669">
        <v>42252.363541666666</v>
      </c>
      <c r="GM397" s="668" t="str">
        <v>[-11101] All data events are filtered in summary calculation</v>
      </c>
      <c r="GN397" s="400">
        <f t="shared" si="245"/>
        <v>0</v>
      </c>
      <c r="GO397" s="400">
        <f t="shared" si="246"/>
        <v>0</v>
      </c>
    </row>
    <row r="398" spans="131:197" ht="18.95" customHeight="1" x14ac:dyDescent="0.25">
      <c r="EA398" s="525">
        <v>41493</v>
      </c>
      <c r="EB398" s="603">
        <v>341</v>
      </c>
      <c r="EC398" s="633">
        <v>2538.15377245434</v>
      </c>
      <c r="ED398" s="634">
        <v>21.83</v>
      </c>
      <c r="EE398" s="634">
        <v>5</v>
      </c>
      <c r="EF398" s="634">
        <v>693</v>
      </c>
      <c r="EG398" s="634">
        <v>469</v>
      </c>
      <c r="EH398" s="634">
        <v>0.94389882352941168</v>
      </c>
      <c r="EI398" s="635">
        <v>401.15699999999998</v>
      </c>
      <c r="EN398" s="856"/>
      <c r="EO398" s="857"/>
      <c r="EP398" s="857"/>
      <c r="EQ398" s="857"/>
      <c r="ER398" s="857"/>
      <c r="ES398" s="857"/>
      <c r="ET398" s="857"/>
      <c r="EU398" s="857"/>
      <c r="EV398" s="857"/>
      <c r="EW398" s="858"/>
      <c r="EZ398" s="837"/>
      <c r="FA398" s="568">
        <v>42252.364236111112</v>
      </c>
      <c r="FB398" s="569" t="str">
        <v>[-11101] All data events are filtered in summary calculation</v>
      </c>
      <c r="FC398" s="570">
        <v>42252.364236111112</v>
      </c>
      <c r="FD398" s="571" t="str">
        <v>[-11101] All data events are filtered in summary calculation</v>
      </c>
      <c r="FE398" s="570">
        <v>42252.363888888889</v>
      </c>
      <c r="FF398" s="571">
        <v>37901.67402244806</v>
      </c>
      <c r="FG398" s="570">
        <v>42252.363888888889</v>
      </c>
      <c r="FH398" s="571">
        <v>36296.515383009115</v>
      </c>
      <c r="GE398" s="400">
        <f t="shared" si="247"/>
        <v>0</v>
      </c>
      <c r="GF398" s="529"/>
      <c r="GG398" s="517"/>
      <c r="GH398" s="529">
        <v>42252.363888888889</v>
      </c>
      <c r="GI398" s="668" t="str">
        <v>[-11101] All data events are filtered in summary calculation</v>
      </c>
      <c r="GJ398" s="669">
        <v>42252.363888888889</v>
      </c>
      <c r="GK398" s="668" t="str">
        <v>[-11101] All data events are filtered in summary calculation</v>
      </c>
      <c r="GL398" s="669">
        <v>42252.363888888889</v>
      </c>
      <c r="GM398" s="668" t="str">
        <v>[-11101] All data events are filtered in summary calculation</v>
      </c>
      <c r="GN398" s="400">
        <f t="shared" si="245"/>
        <v>0</v>
      </c>
      <c r="GO398" s="400">
        <f t="shared" si="246"/>
        <v>0</v>
      </c>
    </row>
    <row r="399" spans="131:197" ht="18.95" customHeight="1" x14ac:dyDescent="0.25">
      <c r="EA399" s="525">
        <v>41494</v>
      </c>
      <c r="EB399" s="603">
        <v>342</v>
      </c>
      <c r="EC399" s="633">
        <v>2795.0794584586602</v>
      </c>
      <c r="ED399" s="634">
        <v>22.95</v>
      </c>
      <c r="EE399" s="634">
        <v>5</v>
      </c>
      <c r="EF399" s="634">
        <v>706</v>
      </c>
      <c r="EG399" s="634">
        <v>448.8</v>
      </c>
      <c r="EH399" s="634">
        <v>1.8167388235294117</v>
      </c>
      <c r="EI399" s="635">
        <v>772.11400000000003</v>
      </c>
      <c r="EN399" s="856"/>
      <c r="EO399" s="857"/>
      <c r="EP399" s="857"/>
      <c r="EQ399" s="857"/>
      <c r="ER399" s="857"/>
      <c r="ES399" s="857"/>
      <c r="ET399" s="857"/>
      <c r="EU399" s="857"/>
      <c r="EV399" s="857"/>
      <c r="EW399" s="858"/>
      <c r="EZ399" s="837"/>
      <c r="FA399" s="568">
        <v>42252.364583333328</v>
      </c>
      <c r="FB399" s="569" t="str">
        <v>[-11101] All data events are filtered in summary calculation</v>
      </c>
      <c r="FC399" s="570">
        <v>42252.364583333328</v>
      </c>
      <c r="FD399" s="571" t="str">
        <v>[-11101] All data events are filtered in summary calculation</v>
      </c>
      <c r="FE399" s="570">
        <v>42252.364236111112</v>
      </c>
      <c r="FF399" s="571">
        <v>37913.126106671494</v>
      </c>
      <c r="FG399" s="570">
        <v>42252.364236111112</v>
      </c>
      <c r="FH399" s="571">
        <v>36194.067258453368</v>
      </c>
      <c r="GE399" s="400">
        <f t="shared" si="247"/>
        <v>0</v>
      </c>
      <c r="GF399" s="529"/>
      <c r="GG399" s="517"/>
      <c r="GH399" s="529">
        <v>42252.364236111112</v>
      </c>
      <c r="GI399" s="668" t="str">
        <v>[-11101] All data events are filtered in summary calculation</v>
      </c>
      <c r="GJ399" s="669">
        <v>42252.364236111112</v>
      </c>
      <c r="GK399" s="668" t="str">
        <v>[-11101] All data events are filtered in summary calculation</v>
      </c>
      <c r="GL399" s="669">
        <v>42252.364236111112</v>
      </c>
      <c r="GM399" s="668" t="str">
        <v>[-11101] All data events are filtered in summary calculation</v>
      </c>
      <c r="GN399" s="400">
        <f t="shared" si="245"/>
        <v>0</v>
      </c>
      <c r="GO399" s="400">
        <f t="shared" si="246"/>
        <v>0</v>
      </c>
    </row>
    <row r="400" spans="131:197" ht="18.95" customHeight="1" x14ac:dyDescent="0.25">
      <c r="EA400" s="525">
        <v>41495</v>
      </c>
      <c r="EB400" s="603">
        <v>343</v>
      </c>
      <c r="EC400" s="633">
        <v>2641.0695279976198</v>
      </c>
      <c r="ED400" s="634">
        <v>22.99</v>
      </c>
      <c r="EE400" s="634">
        <v>5</v>
      </c>
      <c r="EF400" s="634">
        <v>764</v>
      </c>
      <c r="EG400" s="634">
        <v>423.7</v>
      </c>
      <c r="EH400" s="634">
        <v>1.9292988235294117</v>
      </c>
      <c r="EI400" s="635">
        <v>819.952</v>
      </c>
      <c r="EN400" s="856"/>
      <c r="EO400" s="857"/>
      <c r="EP400" s="857"/>
      <c r="EQ400" s="857"/>
      <c r="ER400" s="857"/>
      <c r="ES400" s="857"/>
      <c r="ET400" s="857"/>
      <c r="EU400" s="857"/>
      <c r="EV400" s="857"/>
      <c r="EW400" s="858"/>
      <c r="EZ400" s="837"/>
      <c r="FA400" s="568">
        <v>42252.364930555559</v>
      </c>
      <c r="FB400" s="569" t="str">
        <v>[-11101] All data events are filtered in summary calculation</v>
      </c>
      <c r="FC400" s="570">
        <v>42252.364930555559</v>
      </c>
      <c r="FD400" s="571" t="str">
        <v>[-11101] All data events are filtered in summary calculation</v>
      </c>
      <c r="FE400" s="570">
        <v>42252.364583333328</v>
      </c>
      <c r="FF400" s="571">
        <v>37898.700941846771</v>
      </c>
      <c r="FG400" s="570">
        <v>42252.364583333328</v>
      </c>
      <c r="FH400" s="571">
        <v>36203.065865546465</v>
      </c>
      <c r="GE400" s="400">
        <f t="shared" si="247"/>
        <v>0</v>
      </c>
      <c r="GF400" s="529"/>
      <c r="GG400" s="517"/>
      <c r="GH400" s="529">
        <v>42252.364583333328</v>
      </c>
      <c r="GI400" s="668" t="str">
        <v>[-11101] All data events are filtered in summary calculation</v>
      </c>
      <c r="GJ400" s="669">
        <v>42252.364583333328</v>
      </c>
      <c r="GK400" s="668" t="str">
        <v>[-11101] All data events are filtered in summary calculation</v>
      </c>
      <c r="GL400" s="669">
        <v>42252.364583333328</v>
      </c>
      <c r="GM400" s="668" t="str">
        <v>[-11101] All data events are filtered in summary calculation</v>
      </c>
      <c r="GN400" s="400">
        <f t="shared" si="245"/>
        <v>0</v>
      </c>
      <c r="GO400" s="400">
        <f t="shared" si="246"/>
        <v>0</v>
      </c>
    </row>
    <row r="401" spans="131:197" ht="18.95" customHeight="1" x14ac:dyDescent="0.25">
      <c r="EA401" s="525">
        <v>41496</v>
      </c>
      <c r="EB401" s="603">
        <v>344</v>
      </c>
      <c r="EC401" s="633">
        <v>2737.85966095705</v>
      </c>
      <c r="ED401" s="634">
        <v>23.56</v>
      </c>
      <c r="EE401" s="634">
        <v>5</v>
      </c>
      <c r="EF401" s="634">
        <v>657</v>
      </c>
      <c r="EG401" s="634">
        <v>415.8</v>
      </c>
      <c r="EH401" s="634">
        <v>1.6497976470588236</v>
      </c>
      <c r="EI401" s="635">
        <v>701.16399999999999</v>
      </c>
      <c r="EN401" s="856"/>
      <c r="EO401" s="857"/>
      <c r="EP401" s="857"/>
      <c r="EQ401" s="857"/>
      <c r="ER401" s="857"/>
      <c r="ES401" s="857"/>
      <c r="ET401" s="857"/>
      <c r="EU401" s="857"/>
      <c r="EV401" s="857"/>
      <c r="EW401" s="858"/>
      <c r="EZ401" s="837"/>
      <c r="FA401" s="568">
        <v>42252.365277777775</v>
      </c>
      <c r="FB401" s="569" t="str">
        <v>[-11101] All data events are filtered in summary calculation</v>
      </c>
      <c r="FC401" s="570">
        <v>42252.365277777775</v>
      </c>
      <c r="FD401" s="571" t="str">
        <v>[-11101] All data events are filtered in summary calculation</v>
      </c>
      <c r="FE401" s="570">
        <v>42252.364930555559</v>
      </c>
      <c r="FF401" s="571">
        <v>37876.601385001341</v>
      </c>
      <c r="FG401" s="570">
        <v>42252.364930555559</v>
      </c>
      <c r="FH401" s="571">
        <v>36258.729819490509</v>
      </c>
      <c r="GE401" s="400">
        <f t="shared" si="247"/>
        <v>0</v>
      </c>
      <c r="GF401" s="529"/>
      <c r="GG401" s="517"/>
      <c r="GH401" s="529">
        <v>42252.364930555559</v>
      </c>
      <c r="GI401" s="668" t="str">
        <v>[-11101] All data events are filtered in summary calculation</v>
      </c>
      <c r="GJ401" s="669">
        <v>42252.364930555559</v>
      </c>
      <c r="GK401" s="668" t="str">
        <v>[-11101] All data events are filtered in summary calculation</v>
      </c>
      <c r="GL401" s="669">
        <v>42252.364930555559</v>
      </c>
      <c r="GM401" s="668" t="str">
        <v>[-11101] All data events are filtered in summary calculation</v>
      </c>
      <c r="GN401" s="400">
        <f t="shared" si="245"/>
        <v>0</v>
      </c>
      <c r="GO401" s="400">
        <f t="shared" si="246"/>
        <v>0</v>
      </c>
    </row>
    <row r="402" spans="131:197" ht="18.95" customHeight="1" x14ac:dyDescent="0.25">
      <c r="EA402" s="525">
        <v>41497</v>
      </c>
      <c r="EB402" s="603">
        <v>345</v>
      </c>
      <c r="EC402" s="633">
        <v>2766.9785692300102</v>
      </c>
      <c r="ED402" s="634">
        <v>23.69</v>
      </c>
      <c r="EE402" s="634">
        <v>5</v>
      </c>
      <c r="EF402" s="634">
        <v>718</v>
      </c>
      <c r="EG402" s="634">
        <v>439</v>
      </c>
      <c r="EH402" s="634">
        <v>1.1015717647058825</v>
      </c>
      <c r="EI402" s="635">
        <v>468.16800000000001</v>
      </c>
      <c r="EN402" s="859"/>
      <c r="EO402" s="860"/>
      <c r="EP402" s="860"/>
      <c r="EQ402" s="860"/>
      <c r="ER402" s="860"/>
      <c r="ES402" s="860"/>
      <c r="ET402" s="860"/>
      <c r="EU402" s="860"/>
      <c r="EV402" s="860"/>
      <c r="EW402" s="861"/>
      <c r="EZ402" s="837"/>
      <c r="FA402" s="568">
        <v>42252.365624999999</v>
      </c>
      <c r="FB402" s="569" t="str">
        <v>[-11101] All data events are filtered in summary calculation</v>
      </c>
      <c r="FC402" s="570">
        <v>42252.365624999999</v>
      </c>
      <c r="FD402" s="571" t="str">
        <v>[-11101] All data events are filtered in summary calculation</v>
      </c>
      <c r="FE402" s="570">
        <v>42252.365277777775</v>
      </c>
      <c r="FF402" s="571">
        <v>37866.614202876888</v>
      </c>
      <c r="FG402" s="570">
        <v>42252.365277777775</v>
      </c>
      <c r="FH402" s="571">
        <v>36139.657670487963</v>
      </c>
      <c r="GE402" s="400">
        <f t="shared" si="247"/>
        <v>0</v>
      </c>
      <c r="GF402" s="529"/>
      <c r="GG402" s="517"/>
      <c r="GH402" s="529">
        <v>42252.365277777775</v>
      </c>
      <c r="GI402" s="668" t="str">
        <v>[-11101] All data events are filtered in summary calculation</v>
      </c>
      <c r="GJ402" s="669">
        <v>42252.365277777775</v>
      </c>
      <c r="GK402" s="668" t="str">
        <v>[-11101] All data events are filtered in summary calculation</v>
      </c>
      <c r="GL402" s="669">
        <v>42252.365277777775</v>
      </c>
      <c r="GM402" s="668" t="str">
        <v>[-11101] All data events are filtered in summary calculation</v>
      </c>
      <c r="GN402" s="400">
        <f t="shared" si="245"/>
        <v>0</v>
      </c>
      <c r="GO402" s="400">
        <f t="shared" si="246"/>
        <v>0</v>
      </c>
    </row>
    <row r="403" spans="131:197" ht="18.95" customHeight="1" x14ac:dyDescent="0.25">
      <c r="EA403" s="525">
        <v>41498</v>
      </c>
      <c r="EB403" s="603">
        <v>346</v>
      </c>
      <c r="EC403" s="633">
        <v>2693.6863181239601</v>
      </c>
      <c r="ED403" s="634">
        <v>23.32</v>
      </c>
      <c r="EE403" s="634">
        <v>5</v>
      </c>
      <c r="EF403" s="634">
        <v>645</v>
      </c>
      <c r="EG403" s="634">
        <v>400.8</v>
      </c>
      <c r="EH403" s="634">
        <v>1.4991058823529413</v>
      </c>
      <c r="EI403" s="635">
        <v>637.12</v>
      </c>
      <c r="EZ403" s="837"/>
      <c r="FA403" s="568">
        <v>42252.365972222222</v>
      </c>
      <c r="FB403" s="569" t="str">
        <v>[-11101] All data events are filtered in summary calculation</v>
      </c>
      <c r="FC403" s="570">
        <v>42252.365972222222</v>
      </c>
      <c r="FD403" s="571" t="str">
        <v>[-11101] All data events are filtered in summary calculation</v>
      </c>
      <c r="FE403" s="570">
        <v>42252.365624999999</v>
      </c>
      <c r="FF403" s="571">
        <v>37858.421424931286</v>
      </c>
      <c r="FG403" s="570">
        <v>42252.365624999999</v>
      </c>
      <c r="FH403" s="571">
        <v>36169.76277267337</v>
      </c>
      <c r="GE403" s="400">
        <f t="shared" si="247"/>
        <v>0</v>
      </c>
      <c r="GF403" s="529"/>
      <c r="GG403" s="517"/>
      <c r="GH403" s="529">
        <v>42252.365624999999</v>
      </c>
      <c r="GI403" s="668" t="str">
        <v>[-11101] All data events are filtered in summary calculation</v>
      </c>
      <c r="GJ403" s="669">
        <v>42252.365624999999</v>
      </c>
      <c r="GK403" s="668" t="str">
        <v>[-11101] All data events are filtered in summary calculation</v>
      </c>
      <c r="GL403" s="669">
        <v>42252.365624999999</v>
      </c>
      <c r="GM403" s="668" t="str">
        <v>[-11101] All data events are filtered in summary calculation</v>
      </c>
      <c r="GN403" s="400">
        <f t="shared" si="245"/>
        <v>0</v>
      </c>
      <c r="GO403" s="400">
        <f t="shared" si="246"/>
        <v>0</v>
      </c>
    </row>
    <row r="404" spans="131:197" ht="18.95" customHeight="1" x14ac:dyDescent="0.25">
      <c r="EA404" s="525">
        <v>41499</v>
      </c>
      <c r="EB404" s="603">
        <v>347</v>
      </c>
      <c r="EC404" s="633">
        <v>2753.8893446655302</v>
      </c>
      <c r="ED404" s="634">
        <v>23.64</v>
      </c>
      <c r="EE404" s="634">
        <v>5</v>
      </c>
      <c r="EF404" s="634">
        <v>704</v>
      </c>
      <c r="EG404" s="634">
        <v>405.2</v>
      </c>
      <c r="EH404" s="634">
        <v>1.5147976470588236</v>
      </c>
      <c r="EI404" s="635">
        <v>643.78899999999999</v>
      </c>
      <c r="EZ404" s="837"/>
      <c r="FA404" s="568">
        <v>42252.366319444445</v>
      </c>
      <c r="FB404" s="569" t="str">
        <v>[-11101] All data events are filtered in summary calculation</v>
      </c>
      <c r="FC404" s="570">
        <v>42252.366319444445</v>
      </c>
      <c r="FD404" s="571" t="str">
        <v>[-11101] All data events are filtered in summary calculation</v>
      </c>
      <c r="FE404" s="570">
        <v>42252.365972222222</v>
      </c>
      <c r="FF404" s="571">
        <v>37959.170623695849</v>
      </c>
      <c r="FG404" s="570">
        <v>42252.365972222222</v>
      </c>
      <c r="FH404" s="571">
        <v>36118.329816422862</v>
      </c>
      <c r="GE404" s="400">
        <f t="shared" si="247"/>
        <v>0</v>
      </c>
      <c r="GF404" s="529"/>
      <c r="GG404" s="517"/>
      <c r="GH404" s="529">
        <v>42252.365972222222</v>
      </c>
      <c r="GI404" s="668" t="str">
        <v>[-11101] All data events are filtered in summary calculation</v>
      </c>
      <c r="GJ404" s="669">
        <v>42252.365972222222</v>
      </c>
      <c r="GK404" s="668" t="str">
        <v>[-11101] All data events are filtered in summary calculation</v>
      </c>
      <c r="GL404" s="669">
        <v>42252.365972222222</v>
      </c>
      <c r="GM404" s="668" t="str">
        <v>[-11101] All data events are filtered in summary calculation</v>
      </c>
      <c r="GN404" s="400">
        <f t="shared" si="245"/>
        <v>0</v>
      </c>
      <c r="GO404" s="400">
        <f t="shared" si="246"/>
        <v>0</v>
      </c>
    </row>
    <row r="405" spans="131:197" ht="18.95" customHeight="1" x14ac:dyDescent="0.25">
      <c r="EA405" s="525">
        <v>41500</v>
      </c>
      <c r="EB405" s="603">
        <v>348</v>
      </c>
      <c r="EC405" s="633">
        <v>1864.26327350427</v>
      </c>
      <c r="ED405" s="634">
        <v>15.17</v>
      </c>
      <c r="EE405" s="634">
        <v>5</v>
      </c>
      <c r="EF405" s="634">
        <v>675</v>
      </c>
      <c r="EG405" s="634">
        <v>377.7</v>
      </c>
      <c r="EH405" s="634">
        <v>1.5589270588235293</v>
      </c>
      <c r="EI405" s="635">
        <v>662.54399999999998</v>
      </c>
      <c r="EZ405" s="837"/>
      <c r="FA405" s="568">
        <v>42252.366666666669</v>
      </c>
      <c r="FB405" s="569" t="str">
        <v>[-11101] All data events are filtered in summary calculation</v>
      </c>
      <c r="FC405" s="570">
        <v>42252.366666666669</v>
      </c>
      <c r="FD405" s="571" t="str">
        <v>[-11101] All data events are filtered in summary calculation</v>
      </c>
      <c r="FE405" s="570">
        <v>42252.366319444445</v>
      </c>
      <c r="FF405" s="571">
        <v>37986.155979740623</v>
      </c>
      <c r="FG405" s="570">
        <v>42252.366319444445</v>
      </c>
      <c r="FH405" s="571">
        <v>36113.216069616872</v>
      </c>
      <c r="GE405" s="400">
        <f t="shared" si="247"/>
        <v>0</v>
      </c>
      <c r="GF405" s="529"/>
      <c r="GG405" s="517"/>
      <c r="GH405" s="529">
        <v>42252.366319444445</v>
      </c>
      <c r="GI405" s="668" t="str">
        <v>[-11101] All data events are filtered in summary calculation</v>
      </c>
      <c r="GJ405" s="669">
        <v>42252.366319444445</v>
      </c>
      <c r="GK405" s="668" t="str">
        <v>[-11101] All data events are filtered in summary calculation</v>
      </c>
      <c r="GL405" s="669">
        <v>42252.366319444445</v>
      </c>
      <c r="GM405" s="668" t="str">
        <v>[-11101] All data events are filtered in summary calculation</v>
      </c>
      <c r="GN405" s="400">
        <f t="shared" si="245"/>
        <v>0</v>
      </c>
      <c r="GO405" s="400">
        <f t="shared" si="246"/>
        <v>0</v>
      </c>
    </row>
    <row r="406" spans="131:197" ht="18.95" customHeight="1" x14ac:dyDescent="0.25">
      <c r="EA406" s="525">
        <v>41501</v>
      </c>
      <c r="EB406" s="603">
        <v>349</v>
      </c>
      <c r="EC406" s="633">
        <v>1751.8384633948399</v>
      </c>
      <c r="ED406" s="634">
        <v>16.809999999999999</v>
      </c>
      <c r="EE406" s="634">
        <v>2</v>
      </c>
      <c r="EF406" s="634">
        <v>233</v>
      </c>
      <c r="EG406" s="634">
        <v>136.5</v>
      </c>
      <c r="EH406" s="634">
        <v>0.93618352941176464</v>
      </c>
      <c r="EI406" s="635">
        <v>397.87799999999999</v>
      </c>
      <c r="EZ406" s="837"/>
      <c r="FA406" s="568">
        <v>42252.367013888885</v>
      </c>
      <c r="FB406" s="569" t="str">
        <v>[-11101] All data events are filtered in summary calculation</v>
      </c>
      <c r="FC406" s="570">
        <v>42252.367013888885</v>
      </c>
      <c r="FD406" s="571" t="str">
        <v>[-11101] All data events are filtered in summary calculation</v>
      </c>
      <c r="FE406" s="570">
        <v>42252.366666666669</v>
      </c>
      <c r="FF406" s="571">
        <v>37978.105142406625</v>
      </c>
      <c r="FG406" s="570">
        <v>42252.366666666669</v>
      </c>
      <c r="FH406" s="571">
        <v>36114.017746921381</v>
      </c>
      <c r="GE406" s="400">
        <f t="shared" si="247"/>
        <v>0</v>
      </c>
      <c r="GF406" s="529"/>
      <c r="GG406" s="517"/>
      <c r="GH406" s="529">
        <v>42252.366666666669</v>
      </c>
      <c r="GI406" s="668" t="str">
        <v>[-11101] All data events are filtered in summary calculation</v>
      </c>
      <c r="GJ406" s="669">
        <v>42252.366666666669</v>
      </c>
      <c r="GK406" s="668" t="str">
        <v>[-11101] All data events are filtered in summary calculation</v>
      </c>
      <c r="GL406" s="669">
        <v>42252.366666666669</v>
      </c>
      <c r="GM406" s="668" t="str">
        <v>[-11101] All data events are filtered in summary calculation</v>
      </c>
      <c r="GN406" s="400">
        <f t="shared" si="245"/>
        <v>0</v>
      </c>
      <c r="GO406" s="400">
        <f t="shared" si="246"/>
        <v>0</v>
      </c>
    </row>
    <row r="407" spans="131:197" ht="18.95" customHeight="1" x14ac:dyDescent="0.25">
      <c r="EA407" s="525">
        <v>41502</v>
      </c>
      <c r="EB407" s="603">
        <v>350</v>
      </c>
      <c r="EC407" s="633">
        <v>2713.85160413924</v>
      </c>
      <c r="ED407" s="634">
        <v>23.4</v>
      </c>
      <c r="EE407" s="634">
        <v>5</v>
      </c>
      <c r="EF407" s="634">
        <v>586</v>
      </c>
      <c r="EG407" s="634">
        <v>347.5</v>
      </c>
      <c r="EH407" s="634">
        <v>1.464249411764706</v>
      </c>
      <c r="EI407" s="635">
        <v>622.30600000000004</v>
      </c>
      <c r="EZ407" s="837"/>
      <c r="FA407" s="568">
        <v>42252.367361111115</v>
      </c>
      <c r="FB407" s="569" t="str">
        <v>[-11101] All data events are filtered in summary calculation</v>
      </c>
      <c r="FC407" s="570">
        <v>42252.367361111115</v>
      </c>
      <c r="FD407" s="571" t="str">
        <v>[-11101] All data events are filtered in summary calculation</v>
      </c>
      <c r="FE407" s="570">
        <v>42252.367013888885</v>
      </c>
      <c r="FF407" s="571">
        <v>37962.138161450624</v>
      </c>
      <c r="FG407" s="570">
        <v>42252.367013888885</v>
      </c>
      <c r="FH407" s="571">
        <v>36073.626227056979</v>
      </c>
      <c r="GE407" s="400">
        <f t="shared" si="247"/>
        <v>0</v>
      </c>
      <c r="GF407" s="529"/>
      <c r="GG407" s="517"/>
      <c r="GH407" s="529">
        <v>42252.367013888885</v>
      </c>
      <c r="GI407" s="668" t="str">
        <v>[-11101] All data events are filtered in summary calculation</v>
      </c>
      <c r="GJ407" s="669">
        <v>42252.367013888885</v>
      </c>
      <c r="GK407" s="668" t="str">
        <v>[-11101] All data events are filtered in summary calculation</v>
      </c>
      <c r="GL407" s="669">
        <v>42252.367013888885</v>
      </c>
      <c r="GM407" s="668" t="str">
        <v>[-11101] All data events are filtered in summary calculation</v>
      </c>
      <c r="GN407" s="400">
        <f t="shared" si="245"/>
        <v>0</v>
      </c>
      <c r="GO407" s="400">
        <f t="shared" si="246"/>
        <v>0</v>
      </c>
    </row>
    <row r="408" spans="131:197" ht="18.95" customHeight="1" x14ac:dyDescent="0.25">
      <c r="EA408" s="525">
        <v>41503</v>
      </c>
      <c r="EB408" s="603">
        <v>351</v>
      </c>
      <c r="EC408" s="633">
        <v>2178.1561364802001</v>
      </c>
      <c r="ED408" s="634">
        <v>19.149999999999999</v>
      </c>
      <c r="EE408" s="634">
        <v>5</v>
      </c>
      <c r="EF408" s="634">
        <v>595</v>
      </c>
      <c r="EG408" s="634">
        <v>347.5</v>
      </c>
      <c r="EH408" s="634">
        <v>0.71253647058823522</v>
      </c>
      <c r="EI408" s="635">
        <v>302.82799999999997</v>
      </c>
      <c r="EZ408" s="837"/>
      <c r="FA408" s="568">
        <v>42252.367708333331</v>
      </c>
      <c r="FB408" s="569" t="str">
        <v>[-11101] All data events are filtered in summary calculation</v>
      </c>
      <c r="FC408" s="570">
        <v>42252.367708333331</v>
      </c>
      <c r="FD408" s="571" t="str">
        <v>[-11101] All data events are filtered in summary calculation</v>
      </c>
      <c r="FE408" s="570">
        <v>42252.367361111115</v>
      </c>
      <c r="FF408" s="571">
        <v>38014.528692199783</v>
      </c>
      <c r="FG408" s="570">
        <v>42252.367361111115</v>
      </c>
      <c r="FH408" s="571">
        <v>36115.233288212614</v>
      </c>
      <c r="GE408" s="400">
        <f t="shared" si="247"/>
        <v>0</v>
      </c>
      <c r="GF408" s="529"/>
      <c r="GG408" s="517"/>
      <c r="GH408" s="529">
        <v>42252.367361111115</v>
      </c>
      <c r="GI408" s="668" t="str">
        <v>[-11101] All data events are filtered in summary calculation</v>
      </c>
      <c r="GJ408" s="669">
        <v>42252.367361111115</v>
      </c>
      <c r="GK408" s="668" t="str">
        <v>[-11101] All data events are filtered in summary calculation</v>
      </c>
      <c r="GL408" s="669">
        <v>42252.367361111115</v>
      </c>
      <c r="GM408" s="668" t="str">
        <v>[-11101] All data events are filtered in summary calculation</v>
      </c>
      <c r="GN408" s="400">
        <f t="shared" si="245"/>
        <v>0</v>
      </c>
      <c r="GO408" s="400">
        <f t="shared" si="246"/>
        <v>0</v>
      </c>
    </row>
    <row r="409" spans="131:197" ht="18.95" customHeight="1" x14ac:dyDescent="0.25">
      <c r="EA409" s="525">
        <v>41504</v>
      </c>
      <c r="EB409" s="603">
        <v>352</v>
      </c>
      <c r="EC409" s="633">
        <v>2215.6073712463599</v>
      </c>
      <c r="ED409" s="634">
        <v>21.07</v>
      </c>
      <c r="EE409" s="634">
        <v>5</v>
      </c>
      <c r="EF409" s="634">
        <v>751</v>
      </c>
      <c r="EG409" s="634">
        <v>406</v>
      </c>
      <c r="EH409" s="634">
        <v>1.741350588235294</v>
      </c>
      <c r="EI409" s="635">
        <v>740.07399999999996</v>
      </c>
      <c r="EZ409" s="837"/>
      <c r="FA409" s="568">
        <v>42252.368055555555</v>
      </c>
      <c r="FB409" s="569" t="str">
        <v>[-11101] All data events are filtered in summary calculation</v>
      </c>
      <c r="FC409" s="570">
        <v>42252.368055555555</v>
      </c>
      <c r="FD409" s="571" t="str">
        <v>[-11101] All data events are filtered in summary calculation</v>
      </c>
      <c r="FE409" s="570">
        <v>42252.367708333331</v>
      </c>
      <c r="FF409" s="571">
        <v>38008.001825835308</v>
      </c>
      <c r="FG409" s="570">
        <v>42252.367708333331</v>
      </c>
      <c r="FH409" s="571">
        <v>36075.492045066756</v>
      </c>
      <c r="GE409" s="400">
        <f t="shared" si="247"/>
        <v>0</v>
      </c>
      <c r="GF409" s="529"/>
      <c r="GG409" s="517"/>
      <c r="GH409" s="529">
        <v>42252.367708333331</v>
      </c>
      <c r="GI409" s="668" t="str">
        <v>[-11101] All data events are filtered in summary calculation</v>
      </c>
      <c r="GJ409" s="669">
        <v>42252.367708333331</v>
      </c>
      <c r="GK409" s="668" t="str">
        <v>[-11101] All data events are filtered in summary calculation</v>
      </c>
      <c r="GL409" s="669">
        <v>42252.367708333331</v>
      </c>
      <c r="GM409" s="668" t="str">
        <v>[-11101] All data events are filtered in summary calculation</v>
      </c>
      <c r="GN409" s="400">
        <f t="shared" si="245"/>
        <v>0</v>
      </c>
      <c r="GO409" s="400">
        <f t="shared" si="246"/>
        <v>0</v>
      </c>
    </row>
    <row r="410" spans="131:197" ht="18.95" customHeight="1" x14ac:dyDescent="0.25">
      <c r="EA410" s="525">
        <v>41505</v>
      </c>
      <c r="EB410" s="603">
        <v>353</v>
      </c>
      <c r="EC410" s="633">
        <v>2506.3258891740802</v>
      </c>
      <c r="ED410" s="634">
        <v>22.19</v>
      </c>
      <c r="EE410" s="634">
        <v>4</v>
      </c>
      <c r="EF410" s="634">
        <v>618</v>
      </c>
      <c r="EG410" s="634">
        <v>379</v>
      </c>
      <c r="EH410" s="634">
        <v>1.019350588235294</v>
      </c>
      <c r="EI410" s="635">
        <v>433.22399999999999</v>
      </c>
      <c r="EZ410" s="837"/>
      <c r="FA410" s="568">
        <v>42252.368402777778</v>
      </c>
      <c r="FB410" s="569" t="str">
        <v>[-11101] All data events are filtered in summary calculation</v>
      </c>
      <c r="FC410" s="570">
        <v>42252.368402777778</v>
      </c>
      <c r="FD410" s="571" t="str">
        <v>[-11101] All data events are filtered in summary calculation</v>
      </c>
      <c r="FE410" s="570">
        <v>42252.368055555555</v>
      </c>
      <c r="FF410" s="571">
        <v>38044.885909761986</v>
      </c>
      <c r="FG410" s="570">
        <v>42252.368055555555</v>
      </c>
      <c r="FH410" s="571">
        <v>36077.940050067504</v>
      </c>
      <c r="GE410" s="400">
        <f t="shared" si="247"/>
        <v>0</v>
      </c>
      <c r="GF410" s="529"/>
      <c r="GG410" s="517"/>
      <c r="GH410" s="529">
        <v>42252.368055555555</v>
      </c>
      <c r="GI410" s="668" t="str">
        <v>[-11101] All data events are filtered in summary calculation</v>
      </c>
      <c r="GJ410" s="669">
        <v>42252.368055555555</v>
      </c>
      <c r="GK410" s="668" t="str">
        <v>[-11101] All data events are filtered in summary calculation</v>
      </c>
      <c r="GL410" s="669">
        <v>42252.368055555555</v>
      </c>
      <c r="GM410" s="668" t="str">
        <v>[-11101] All data events are filtered in summary calculation</v>
      </c>
      <c r="GN410" s="400">
        <f t="shared" si="245"/>
        <v>0</v>
      </c>
      <c r="GO410" s="400">
        <f t="shared" si="246"/>
        <v>0</v>
      </c>
    </row>
    <row r="411" spans="131:197" ht="18.95" customHeight="1" x14ac:dyDescent="0.25">
      <c r="EA411" s="525">
        <v>41506</v>
      </c>
      <c r="EB411" s="603">
        <v>354</v>
      </c>
      <c r="EC411" s="633">
        <v>2483.2656547248598</v>
      </c>
      <c r="ED411" s="634">
        <v>23.73</v>
      </c>
      <c r="EE411" s="634">
        <v>6</v>
      </c>
      <c r="EF411" s="634">
        <v>800</v>
      </c>
      <c r="EG411" s="634">
        <v>522</v>
      </c>
      <c r="EH411" s="634">
        <v>1.5802470588235296</v>
      </c>
      <c r="EI411" s="635">
        <v>671.60500000000002</v>
      </c>
      <c r="EZ411" s="837"/>
      <c r="FA411" s="568">
        <v>42252.368750000001</v>
      </c>
      <c r="FB411" s="569" t="str">
        <v>[-11101] All data events are filtered in summary calculation</v>
      </c>
      <c r="FC411" s="570">
        <v>42252.368750000001</v>
      </c>
      <c r="FD411" s="571" t="str">
        <v>[-11101] All data events are filtered in summary calculation</v>
      </c>
      <c r="FE411" s="570">
        <v>42252.368402777778</v>
      </c>
      <c r="FF411" s="571">
        <v>38001.637240274744</v>
      </c>
      <c r="FG411" s="570">
        <v>42252.368402777778</v>
      </c>
      <c r="FH411" s="571">
        <v>36066.615814832847</v>
      </c>
      <c r="GE411" s="400">
        <f t="shared" si="247"/>
        <v>0</v>
      </c>
      <c r="GF411" s="529"/>
      <c r="GG411" s="517"/>
      <c r="GH411" s="529">
        <v>42252.368402777778</v>
      </c>
      <c r="GI411" s="668" t="str">
        <v>[-11101] All data events are filtered in summary calculation</v>
      </c>
      <c r="GJ411" s="669">
        <v>42252.368402777778</v>
      </c>
      <c r="GK411" s="668" t="str">
        <v>[-11101] All data events are filtered in summary calculation</v>
      </c>
      <c r="GL411" s="669">
        <v>42252.368402777778</v>
      </c>
      <c r="GM411" s="668" t="str">
        <v>[-11101] All data events are filtered in summary calculation</v>
      </c>
      <c r="GN411" s="400">
        <f t="shared" si="245"/>
        <v>0</v>
      </c>
      <c r="GO411" s="400">
        <f t="shared" si="246"/>
        <v>0</v>
      </c>
    </row>
    <row r="412" spans="131:197" ht="18.95" customHeight="1" x14ac:dyDescent="0.25">
      <c r="EA412" s="525">
        <v>41507</v>
      </c>
      <c r="EB412" s="603">
        <v>355</v>
      </c>
      <c r="EC412" s="633">
        <v>2533.42806448591</v>
      </c>
      <c r="ED412" s="634">
        <v>22.98</v>
      </c>
      <c r="EE412" s="634">
        <v>6</v>
      </c>
      <c r="EF412" s="634">
        <v>848</v>
      </c>
      <c r="EG412" s="634">
        <v>555</v>
      </c>
      <c r="EH412" s="634">
        <v>2.0150117647058825</v>
      </c>
      <c r="EI412" s="635">
        <v>856.38</v>
      </c>
      <c r="EZ412" s="837"/>
      <c r="FA412" s="568">
        <v>42252.369097222225</v>
      </c>
      <c r="FB412" s="569" t="str">
        <v>[-11101] All data events are filtered in summary calculation</v>
      </c>
      <c r="FC412" s="570">
        <v>42252.369097222225</v>
      </c>
      <c r="FD412" s="571" t="str">
        <v>[-11101] All data events are filtered in summary calculation</v>
      </c>
      <c r="FE412" s="570">
        <v>42252.368750000001</v>
      </c>
      <c r="FF412" s="571">
        <v>37981.492563229796</v>
      </c>
      <c r="FG412" s="570">
        <v>42252.368750000001</v>
      </c>
      <c r="FH412" s="571">
        <v>36026.270390506586</v>
      </c>
      <c r="GE412" s="400">
        <f t="shared" si="247"/>
        <v>0</v>
      </c>
      <c r="GF412" s="529"/>
      <c r="GG412" s="517"/>
      <c r="GH412" s="529">
        <v>42252.368750000001</v>
      </c>
      <c r="GI412" s="668" t="str">
        <v>[-11101] All data events are filtered in summary calculation</v>
      </c>
      <c r="GJ412" s="669">
        <v>42252.368750000001</v>
      </c>
      <c r="GK412" s="668" t="str">
        <v>[-11101] All data events are filtered in summary calculation</v>
      </c>
      <c r="GL412" s="669">
        <v>42252.368750000001</v>
      </c>
      <c r="GM412" s="668" t="str">
        <v>[-11101] All data events are filtered in summary calculation</v>
      </c>
      <c r="GN412" s="400">
        <f t="shared" si="245"/>
        <v>0</v>
      </c>
      <c r="GO412" s="400">
        <f t="shared" si="246"/>
        <v>0</v>
      </c>
    </row>
    <row r="413" spans="131:197" ht="18.95" customHeight="1" x14ac:dyDescent="0.25">
      <c r="EA413" s="525">
        <v>41508</v>
      </c>
      <c r="EB413" s="603">
        <v>356</v>
      </c>
      <c r="EC413" s="633">
        <v>2783.0121096877701</v>
      </c>
      <c r="ED413" s="634">
        <v>23.75</v>
      </c>
      <c r="EE413" s="634">
        <v>5</v>
      </c>
      <c r="EF413" s="634">
        <v>716</v>
      </c>
      <c r="EG413" s="634">
        <v>513.29999999999995</v>
      </c>
      <c r="EH413" s="634">
        <v>1.9153647058823529</v>
      </c>
      <c r="EI413" s="635">
        <v>814.03</v>
      </c>
      <c r="EZ413" s="837"/>
      <c r="FA413" s="568">
        <v>42252.369444444441</v>
      </c>
      <c r="FB413" s="569" t="str">
        <v>[-11101] All data events are filtered in summary calculation</v>
      </c>
      <c r="FC413" s="570">
        <v>42252.369444444441</v>
      </c>
      <c r="FD413" s="571" t="str">
        <v>[-11101] All data events are filtered in summary calculation</v>
      </c>
      <c r="FE413" s="570">
        <v>42252.369097222225</v>
      </c>
      <c r="FF413" s="571">
        <v>38011.401669269799</v>
      </c>
      <c r="FG413" s="570">
        <v>42252.369097222225</v>
      </c>
      <c r="FH413" s="571">
        <v>36068.758413656549</v>
      </c>
      <c r="GE413" s="400">
        <f t="shared" si="247"/>
        <v>0</v>
      </c>
      <c r="GF413" s="529"/>
      <c r="GG413" s="517"/>
      <c r="GH413" s="529">
        <v>42252.369097222225</v>
      </c>
      <c r="GI413" s="668" t="str">
        <v>[-11101] All data events are filtered in summary calculation</v>
      </c>
      <c r="GJ413" s="669">
        <v>42252.369097222225</v>
      </c>
      <c r="GK413" s="668" t="str">
        <v>[-11101] All data events are filtered in summary calculation</v>
      </c>
      <c r="GL413" s="669">
        <v>42252.369097222225</v>
      </c>
      <c r="GM413" s="668" t="str">
        <v>[-11101] All data events are filtered in summary calculation</v>
      </c>
      <c r="GN413" s="400">
        <f t="shared" si="245"/>
        <v>0</v>
      </c>
      <c r="GO413" s="400">
        <f t="shared" si="246"/>
        <v>0</v>
      </c>
    </row>
    <row r="414" spans="131:197" ht="18.95" customHeight="1" x14ac:dyDescent="0.25">
      <c r="EA414" s="525">
        <v>41509</v>
      </c>
      <c r="EB414" s="603">
        <v>357</v>
      </c>
      <c r="EC414" s="633">
        <v>2617.15440986676</v>
      </c>
      <c r="ED414" s="634">
        <v>22.88</v>
      </c>
      <c r="EE414" s="634">
        <v>5</v>
      </c>
      <c r="EF414" s="634">
        <v>702</v>
      </c>
      <c r="EG414" s="634">
        <v>487.3</v>
      </c>
      <c r="EH414" s="634">
        <v>1.8697129411764708</v>
      </c>
      <c r="EI414" s="635">
        <v>794.62800000000004</v>
      </c>
      <c r="EZ414" s="837"/>
      <c r="FA414" s="568">
        <v>42252.369791666672</v>
      </c>
      <c r="FB414" s="569" t="str">
        <v>[-11101] All data events are filtered in summary calculation</v>
      </c>
      <c r="FC414" s="570">
        <v>42252.369791666672</v>
      </c>
      <c r="FD414" s="571" t="str">
        <v>[-11101] All data events are filtered in summary calculation</v>
      </c>
      <c r="FE414" s="570">
        <v>42252.369444444441</v>
      </c>
      <c r="FF414" s="571">
        <v>37829.694688520831</v>
      </c>
      <c r="FG414" s="570">
        <v>42252.369444444441</v>
      </c>
      <c r="FH414" s="571">
        <v>36035.316352272035</v>
      </c>
      <c r="GE414" s="400">
        <f t="shared" si="247"/>
        <v>0</v>
      </c>
      <c r="GF414" s="529"/>
      <c r="GG414" s="517"/>
      <c r="GH414" s="529">
        <v>42252.369444444441</v>
      </c>
      <c r="GI414" s="668" t="str">
        <v>[-11101] All data events are filtered in summary calculation</v>
      </c>
      <c r="GJ414" s="669">
        <v>42252.369444444441</v>
      </c>
      <c r="GK414" s="668" t="str">
        <v>[-11101] All data events are filtered in summary calculation</v>
      </c>
      <c r="GL414" s="669">
        <v>42252.369444444441</v>
      </c>
      <c r="GM414" s="668" t="str">
        <v>[-11101] All data events are filtered in summary calculation</v>
      </c>
      <c r="GN414" s="400">
        <f t="shared" si="245"/>
        <v>0</v>
      </c>
      <c r="GO414" s="400">
        <f t="shared" si="246"/>
        <v>0</v>
      </c>
    </row>
    <row r="415" spans="131:197" ht="18.95" customHeight="1" x14ac:dyDescent="0.25">
      <c r="EA415" s="525">
        <v>41510</v>
      </c>
      <c r="EB415" s="603">
        <v>358</v>
      </c>
      <c r="EC415" s="633">
        <v>2048.3947033049899</v>
      </c>
      <c r="ED415" s="634">
        <v>19.68</v>
      </c>
      <c r="EE415" s="634">
        <v>5</v>
      </c>
      <c r="EF415" s="634">
        <v>713</v>
      </c>
      <c r="EG415" s="634">
        <v>426.5</v>
      </c>
      <c r="EH415" s="634">
        <v>0.90813647058823532</v>
      </c>
      <c r="EI415" s="635">
        <v>385.95800000000003</v>
      </c>
      <c r="EZ415" s="837"/>
      <c r="FA415" s="568">
        <v>42252.370138888888</v>
      </c>
      <c r="FB415" s="569" t="str">
        <v>[-11101] All data events are filtered in summary calculation</v>
      </c>
      <c r="FC415" s="570">
        <v>42252.370138888888</v>
      </c>
      <c r="FD415" s="571" t="str">
        <v>[-11101] All data events are filtered in summary calculation</v>
      </c>
      <c r="FE415" s="570">
        <v>42252.369791666672</v>
      </c>
      <c r="FF415" s="571">
        <v>37897.765415108202</v>
      </c>
      <c r="FG415" s="570">
        <v>42252.369791666672</v>
      </c>
      <c r="FH415" s="571">
        <v>35949.497803680104</v>
      </c>
      <c r="GE415" s="400">
        <f t="shared" si="247"/>
        <v>0</v>
      </c>
      <c r="GF415" s="529"/>
      <c r="GG415" s="517"/>
      <c r="GH415" s="529">
        <v>42252.369791666672</v>
      </c>
      <c r="GI415" s="668" t="str">
        <v>[-11101] All data events are filtered in summary calculation</v>
      </c>
      <c r="GJ415" s="669">
        <v>42252.369791666672</v>
      </c>
      <c r="GK415" s="668" t="str">
        <v>[-11101] All data events are filtered in summary calculation</v>
      </c>
      <c r="GL415" s="669">
        <v>42252.369791666672</v>
      </c>
      <c r="GM415" s="668" t="str">
        <v>[-11101] All data events are filtered in summary calculation</v>
      </c>
      <c r="GN415" s="400">
        <f t="shared" si="245"/>
        <v>0</v>
      </c>
      <c r="GO415" s="400">
        <f t="shared" si="246"/>
        <v>0</v>
      </c>
    </row>
    <row r="416" spans="131:197" ht="18.95" customHeight="1" x14ac:dyDescent="0.25">
      <c r="EA416" s="525">
        <v>41511</v>
      </c>
      <c r="EB416" s="603">
        <v>359</v>
      </c>
      <c r="EC416" s="633">
        <v>1688.7327369187001</v>
      </c>
      <c r="ED416" s="634">
        <v>13.9</v>
      </c>
      <c r="EE416" s="634">
        <v>3</v>
      </c>
      <c r="EF416" s="634">
        <v>438</v>
      </c>
      <c r="EG416" s="634">
        <v>234.5</v>
      </c>
      <c r="EH416" s="634">
        <v>1.8653670588235294</v>
      </c>
      <c r="EI416" s="635">
        <v>792.78099999999995</v>
      </c>
      <c r="EZ416" s="837"/>
      <c r="FA416" s="568">
        <v>42252.370486111111</v>
      </c>
      <c r="FB416" s="569" t="str">
        <v>[-11101] All data events are filtered in summary calculation</v>
      </c>
      <c r="FC416" s="570">
        <v>42252.370486111111</v>
      </c>
      <c r="FD416" s="571" t="str">
        <v>[-11101] All data events are filtered in summary calculation</v>
      </c>
      <c r="FE416" s="570">
        <v>42252.370138888888</v>
      </c>
      <c r="FF416" s="571">
        <v>37871.562217108411</v>
      </c>
      <c r="FG416" s="570">
        <v>42252.370138888888</v>
      </c>
      <c r="FH416" s="571">
        <v>35994.051928979155</v>
      </c>
      <c r="GE416" s="400">
        <f t="shared" si="247"/>
        <v>0</v>
      </c>
      <c r="GF416" s="529"/>
      <c r="GG416" s="517"/>
      <c r="GH416" s="529">
        <v>42252.370138888888</v>
      </c>
      <c r="GI416" s="668" t="str">
        <v>[-11101] All data events are filtered in summary calculation</v>
      </c>
      <c r="GJ416" s="669">
        <v>42252.370138888888</v>
      </c>
      <c r="GK416" s="668" t="str">
        <v>[-11101] All data events are filtered in summary calculation</v>
      </c>
      <c r="GL416" s="669">
        <v>42252.370138888888</v>
      </c>
      <c r="GM416" s="668" t="str">
        <v>[-11101] All data events are filtered in summary calculation</v>
      </c>
      <c r="GN416" s="400">
        <f t="shared" si="245"/>
        <v>0</v>
      </c>
      <c r="GO416" s="400">
        <f t="shared" si="246"/>
        <v>0</v>
      </c>
    </row>
    <row r="417" spans="131:197" ht="18.95" customHeight="1" x14ac:dyDescent="0.25">
      <c r="EA417" s="525">
        <v>41512</v>
      </c>
      <c r="EB417" s="603">
        <v>360</v>
      </c>
      <c r="EC417" s="633">
        <v>2507.8752587491799</v>
      </c>
      <c r="ED417" s="634">
        <v>20.54</v>
      </c>
      <c r="EE417" s="634">
        <v>5</v>
      </c>
      <c r="EF417" s="634">
        <v>686</v>
      </c>
      <c r="EG417" s="634">
        <v>407.8</v>
      </c>
      <c r="EH417" s="634">
        <v>1.0327623529411765</v>
      </c>
      <c r="EI417" s="635">
        <v>438.92399999999998</v>
      </c>
      <c r="EZ417" s="837"/>
      <c r="FA417" s="568">
        <v>42252.370833333334</v>
      </c>
      <c r="FB417" s="569" t="str">
        <v>[-11101] All data events are filtered in summary calculation</v>
      </c>
      <c r="FC417" s="570">
        <v>42252.370833333334</v>
      </c>
      <c r="FD417" s="571" t="str">
        <v>[-11101] All data events are filtered in summary calculation</v>
      </c>
      <c r="FE417" s="570">
        <v>42252.370486111111</v>
      </c>
      <c r="FF417" s="571">
        <v>37910.871274946134</v>
      </c>
      <c r="FG417" s="570">
        <v>42252.370486111111</v>
      </c>
      <c r="FH417" s="571">
        <v>35982.760698660211</v>
      </c>
      <c r="GE417" s="400">
        <f t="shared" si="247"/>
        <v>0</v>
      </c>
      <c r="GF417" s="529"/>
      <c r="GG417" s="517"/>
      <c r="GH417" s="529">
        <v>42252.370486111111</v>
      </c>
      <c r="GI417" s="668" t="str">
        <v>[-11101] All data events are filtered in summary calculation</v>
      </c>
      <c r="GJ417" s="669">
        <v>42252.370486111111</v>
      </c>
      <c r="GK417" s="668" t="str">
        <v>[-11101] All data events are filtered in summary calculation</v>
      </c>
      <c r="GL417" s="669">
        <v>42252.370486111111</v>
      </c>
      <c r="GM417" s="668" t="str">
        <v>[-11101] All data events are filtered in summary calculation</v>
      </c>
      <c r="GN417" s="400">
        <f t="shared" si="245"/>
        <v>0</v>
      </c>
      <c r="GO417" s="400">
        <f t="shared" si="246"/>
        <v>0</v>
      </c>
    </row>
    <row r="418" spans="131:197" ht="18.95" customHeight="1" x14ac:dyDescent="0.25">
      <c r="EA418" s="525">
        <v>41513</v>
      </c>
      <c r="EB418" s="603">
        <v>361</v>
      </c>
      <c r="EC418" s="633">
        <v>2207.3425341498601</v>
      </c>
      <c r="ED418" s="634">
        <v>20.9</v>
      </c>
      <c r="EE418" s="634">
        <v>5</v>
      </c>
      <c r="EF418" s="634">
        <v>753</v>
      </c>
      <c r="EG418" s="634">
        <v>522.29999999999995</v>
      </c>
      <c r="EH418" s="634">
        <v>1.7924447058823529</v>
      </c>
      <c r="EI418" s="635">
        <v>761.78899999999999</v>
      </c>
      <c r="EZ418" s="837"/>
      <c r="FA418" s="568">
        <v>42252.37118055555</v>
      </c>
      <c r="FB418" s="569" t="str">
        <v>[-11101] All data events are filtered in summary calculation</v>
      </c>
      <c r="FC418" s="570">
        <v>42252.37118055555</v>
      </c>
      <c r="FD418" s="571" t="str">
        <v>[-11101] All data events are filtered in summary calculation</v>
      </c>
      <c r="FE418" s="570">
        <v>42252.370833333334</v>
      </c>
      <c r="FF418" s="571">
        <v>37910.0613668402</v>
      </c>
      <c r="FG418" s="570">
        <v>42252.370833333334</v>
      </c>
      <c r="FH418" s="571">
        <v>35807.906365843613</v>
      </c>
      <c r="GE418" s="400">
        <f t="shared" si="247"/>
        <v>0</v>
      </c>
      <c r="GF418" s="529"/>
      <c r="GG418" s="517"/>
      <c r="GH418" s="529">
        <v>42252.370833333334</v>
      </c>
      <c r="GI418" s="668" t="str">
        <v>[-11101] All data events are filtered in summary calculation</v>
      </c>
      <c r="GJ418" s="669">
        <v>42252.370833333334</v>
      </c>
      <c r="GK418" s="668" t="str">
        <v>[-11101] All data events are filtered in summary calculation</v>
      </c>
      <c r="GL418" s="669">
        <v>42252.370833333334</v>
      </c>
      <c r="GM418" s="668" t="str">
        <v>[-11101] All data events are filtered in summary calculation</v>
      </c>
      <c r="GN418" s="400">
        <f t="shared" si="245"/>
        <v>0</v>
      </c>
      <c r="GO418" s="400">
        <f t="shared" si="246"/>
        <v>0</v>
      </c>
    </row>
    <row r="419" spans="131:197" ht="18.95" customHeight="1" x14ac:dyDescent="0.25">
      <c r="EA419" s="525">
        <v>41514</v>
      </c>
      <c r="EB419" s="603">
        <v>362</v>
      </c>
      <c r="EC419" s="633">
        <v>1956.01148224914</v>
      </c>
      <c r="ED419" s="634">
        <v>18.45</v>
      </c>
      <c r="EE419" s="634">
        <v>4</v>
      </c>
      <c r="EF419" s="634">
        <v>779</v>
      </c>
      <c r="EG419" s="634">
        <v>412.7</v>
      </c>
      <c r="EH419" s="634">
        <v>1.4215717647058823</v>
      </c>
      <c r="EI419" s="635">
        <v>604.16800000000001</v>
      </c>
      <c r="EZ419" s="837"/>
      <c r="FA419" s="568">
        <v>42252.371527777781</v>
      </c>
      <c r="FB419" s="569" t="str">
        <v>[-11101] All data events are filtered in summary calculation</v>
      </c>
      <c r="FC419" s="570">
        <v>42252.371527777781</v>
      </c>
      <c r="FD419" s="571" t="str">
        <v>[-11101] All data events are filtered in summary calculation</v>
      </c>
      <c r="FE419" s="570">
        <v>42252.37118055555</v>
      </c>
      <c r="FF419" s="571">
        <v>37929.768775226672</v>
      </c>
      <c r="FG419" s="570">
        <v>42252.37118055555</v>
      </c>
      <c r="FH419" s="571">
        <v>35830.572273496786</v>
      </c>
      <c r="GE419" s="400">
        <f t="shared" si="247"/>
        <v>0</v>
      </c>
      <c r="GF419" s="529"/>
      <c r="GG419" s="517"/>
      <c r="GH419" s="529">
        <v>42252.37118055555</v>
      </c>
      <c r="GI419" s="668" t="str">
        <v>[-11101] All data events are filtered in summary calculation</v>
      </c>
      <c r="GJ419" s="669">
        <v>42252.37118055555</v>
      </c>
      <c r="GK419" s="668" t="str">
        <v>[-11101] All data events are filtered in summary calculation</v>
      </c>
      <c r="GL419" s="669">
        <v>42252.37118055555</v>
      </c>
      <c r="GM419" s="668" t="str">
        <v>[-11101] All data events are filtered in summary calculation</v>
      </c>
      <c r="GN419" s="400">
        <f t="shared" si="245"/>
        <v>0</v>
      </c>
      <c r="GO419" s="400">
        <f t="shared" si="246"/>
        <v>0</v>
      </c>
    </row>
    <row r="420" spans="131:197" ht="18.95" customHeight="1" x14ac:dyDescent="0.25">
      <c r="EA420" s="525">
        <v>41515</v>
      </c>
      <c r="EB420" s="603">
        <v>363</v>
      </c>
      <c r="EC420" s="633">
        <v>2287.0079468713202</v>
      </c>
      <c r="ED420" s="634">
        <v>20</v>
      </c>
      <c r="EE420" s="634">
        <v>4</v>
      </c>
      <c r="EF420" s="634">
        <v>669</v>
      </c>
      <c r="EG420" s="634">
        <v>384.59300000000002</v>
      </c>
      <c r="EH420" s="634">
        <v>1.2312611764705881</v>
      </c>
      <c r="EI420" s="635">
        <v>523.28599999999994</v>
      </c>
      <c r="EZ420" s="837"/>
      <c r="FA420" s="568">
        <v>42252.371874999997</v>
      </c>
      <c r="FB420" s="569" t="str">
        <v>[-11101] All data events are filtered in summary calculation</v>
      </c>
      <c r="FC420" s="570">
        <v>42252.371874999997</v>
      </c>
      <c r="FD420" s="571" t="str">
        <v>[-11101] All data events are filtered in summary calculation</v>
      </c>
      <c r="FE420" s="570">
        <v>42252.371527777781</v>
      </c>
      <c r="FF420" s="571">
        <v>37931.268211825685</v>
      </c>
      <c r="FG420" s="570">
        <v>42252.371527777781</v>
      </c>
      <c r="FH420" s="571">
        <v>35872.487744847931</v>
      </c>
      <c r="GE420" s="400">
        <f t="shared" si="247"/>
        <v>0</v>
      </c>
      <c r="GF420" s="529"/>
      <c r="GG420" s="517"/>
      <c r="GH420" s="529">
        <v>42252.371527777781</v>
      </c>
      <c r="GI420" s="668" t="str">
        <v>[-11101] All data events are filtered in summary calculation</v>
      </c>
      <c r="GJ420" s="669">
        <v>42252.371527777781</v>
      </c>
      <c r="GK420" s="668" t="str">
        <v>[-11101] All data events are filtered in summary calculation</v>
      </c>
      <c r="GL420" s="669">
        <v>42252.371527777781</v>
      </c>
      <c r="GM420" s="668" t="str">
        <v>[-11101] All data events are filtered in summary calculation</v>
      </c>
      <c r="GN420" s="400">
        <f t="shared" si="245"/>
        <v>0</v>
      </c>
      <c r="GO420" s="400">
        <f t="shared" si="246"/>
        <v>0</v>
      </c>
    </row>
    <row r="421" spans="131:197" ht="18.95" customHeight="1" x14ac:dyDescent="0.25">
      <c r="EA421" s="525">
        <v>41516</v>
      </c>
      <c r="EB421" s="603">
        <v>364</v>
      </c>
      <c r="EC421" s="633">
        <v>2129.2061685430799</v>
      </c>
      <c r="ED421" s="634">
        <v>18.53</v>
      </c>
      <c r="EE421" s="634">
        <v>4</v>
      </c>
      <c r="EF421" s="634">
        <v>669</v>
      </c>
      <c r="EG421" s="634">
        <v>385.6</v>
      </c>
      <c r="EH421" s="634">
        <v>2.0319858823529411</v>
      </c>
      <c r="EI421" s="635">
        <v>863.59400000000005</v>
      </c>
      <c r="EZ421" s="837"/>
      <c r="FA421" s="568">
        <v>42252.37222222222</v>
      </c>
      <c r="FB421" s="569" t="str">
        <v>[-11101] All data events are filtered in summary calculation</v>
      </c>
      <c r="FC421" s="570">
        <v>42252.37222222222</v>
      </c>
      <c r="FD421" s="571" t="str">
        <v>[-11101] All data events are filtered in summary calculation</v>
      </c>
      <c r="FE421" s="570">
        <v>42252.371874999997</v>
      </c>
      <c r="FF421" s="571">
        <v>37927.872033403321</v>
      </c>
      <c r="FG421" s="570">
        <v>42252.371874999997</v>
      </c>
      <c r="FH421" s="571">
        <v>35863.410834991933</v>
      </c>
      <c r="GE421" s="400">
        <f t="shared" si="247"/>
        <v>0</v>
      </c>
      <c r="GF421" s="529"/>
      <c r="GG421" s="517"/>
      <c r="GH421" s="529">
        <v>42252.371874999997</v>
      </c>
      <c r="GI421" s="668" t="str">
        <v>[-11101] All data events are filtered in summary calculation</v>
      </c>
      <c r="GJ421" s="669">
        <v>42252.371874999997</v>
      </c>
      <c r="GK421" s="668" t="str">
        <v>[-11101] All data events are filtered in summary calculation</v>
      </c>
      <c r="GL421" s="669">
        <v>42252.371874999997</v>
      </c>
      <c r="GM421" s="668" t="str">
        <v>[-11101] All data events are filtered in summary calculation</v>
      </c>
      <c r="GN421" s="400">
        <f t="shared" si="245"/>
        <v>0</v>
      </c>
      <c r="GO421" s="400">
        <f t="shared" si="246"/>
        <v>0</v>
      </c>
    </row>
    <row r="422" spans="131:197" ht="18.95" customHeight="1" x14ac:dyDescent="0.25">
      <c r="EA422" s="525">
        <v>41517</v>
      </c>
      <c r="EB422" s="603">
        <v>365</v>
      </c>
      <c r="EC422" s="633">
        <v>2466.6489149189601</v>
      </c>
      <c r="ED422" s="634">
        <v>22.26</v>
      </c>
      <c r="EE422" s="634">
        <v>4</v>
      </c>
      <c r="EF422" s="634">
        <v>668</v>
      </c>
      <c r="EG422" s="634">
        <v>391.4</v>
      </c>
      <c r="EH422" s="634">
        <v>1.1902235294117647</v>
      </c>
      <c r="EI422" s="635">
        <v>505.84500000000003</v>
      </c>
      <c r="EZ422" s="837"/>
      <c r="FA422" s="568">
        <v>42252.372569444444</v>
      </c>
      <c r="FB422" s="569" t="str">
        <v>[-11101] All data events are filtered in summary calculation</v>
      </c>
      <c r="FC422" s="570">
        <v>42252.372569444444</v>
      </c>
      <c r="FD422" s="571" t="str">
        <v>[-11101] All data events are filtered in summary calculation</v>
      </c>
      <c r="FE422" s="570">
        <v>42252.37222222222</v>
      </c>
      <c r="FF422" s="571">
        <v>37861.835477042201</v>
      </c>
      <c r="FG422" s="570">
        <v>42252.37222222222</v>
      </c>
      <c r="FH422" s="571">
        <v>35870.747107742231</v>
      </c>
      <c r="GE422" s="400">
        <f t="shared" si="247"/>
        <v>0</v>
      </c>
      <c r="GF422" s="529"/>
      <c r="GG422" s="517"/>
      <c r="GH422" s="529">
        <v>42252.37222222222</v>
      </c>
      <c r="GI422" s="668" t="str">
        <v>[-11101] All data events are filtered in summary calculation</v>
      </c>
      <c r="GJ422" s="669">
        <v>42252.37222222222</v>
      </c>
      <c r="GK422" s="668" t="str">
        <v>[-11101] All data events are filtered in summary calculation</v>
      </c>
      <c r="GL422" s="669">
        <v>42252.37222222222</v>
      </c>
      <c r="GM422" s="668" t="str">
        <v>[-11101] All data events are filtered in summary calculation</v>
      </c>
      <c r="GN422" s="400">
        <f t="shared" si="245"/>
        <v>0</v>
      </c>
      <c r="GO422" s="400">
        <f t="shared" si="246"/>
        <v>0</v>
      </c>
    </row>
    <row r="423" spans="131:197" ht="18.95" customHeight="1" x14ac:dyDescent="0.25">
      <c r="EA423" s="525">
        <v>41518</v>
      </c>
      <c r="EB423" s="603">
        <v>366</v>
      </c>
      <c r="EC423" s="633">
        <v>2360.6872985478299</v>
      </c>
      <c r="ED423" s="634">
        <v>23.18</v>
      </c>
      <c r="EE423" s="634">
        <v>5</v>
      </c>
      <c r="EF423" s="634">
        <v>868</v>
      </c>
      <c r="EG423" s="634">
        <v>499.4</v>
      </c>
      <c r="EH423" s="634">
        <v>1.0337058823529413</v>
      </c>
      <c r="EI423" s="635">
        <v>439.32499999999999</v>
      </c>
      <c r="EZ423" s="837"/>
      <c r="FA423" s="568">
        <v>42252.372916666667</v>
      </c>
      <c r="FB423" s="569" t="str">
        <v>[-11101] All data events are filtered in summary calculation</v>
      </c>
      <c r="FC423" s="570">
        <v>42252.372916666667</v>
      </c>
      <c r="FD423" s="571" t="str">
        <v>[-11101] All data events are filtered in summary calculation</v>
      </c>
      <c r="FE423" s="570">
        <v>42252.372569444444</v>
      </c>
      <c r="FF423" s="571">
        <v>37903.374549923341</v>
      </c>
      <c r="FG423" s="570">
        <v>42252.372569444444</v>
      </c>
      <c r="FH423" s="571">
        <v>35820.774431790909</v>
      </c>
      <c r="GE423" s="400">
        <f t="shared" si="247"/>
        <v>0</v>
      </c>
      <c r="GF423" s="529"/>
      <c r="GG423" s="517"/>
      <c r="GH423" s="529">
        <v>42252.372569444444</v>
      </c>
      <c r="GI423" s="668" t="str">
        <v>[-11101] All data events are filtered in summary calculation</v>
      </c>
      <c r="GJ423" s="669">
        <v>42252.372569444444</v>
      </c>
      <c r="GK423" s="668" t="str">
        <v>[-11101] All data events are filtered in summary calculation</v>
      </c>
      <c r="GL423" s="669">
        <v>42252.372569444444</v>
      </c>
      <c r="GM423" s="668" t="str">
        <v>[-11101] All data events are filtered in summary calculation</v>
      </c>
      <c r="GN423" s="400">
        <f t="shared" si="245"/>
        <v>0</v>
      </c>
      <c r="GO423" s="400">
        <f t="shared" si="246"/>
        <v>0</v>
      </c>
    </row>
    <row r="424" spans="131:197" ht="18.95" customHeight="1" x14ac:dyDescent="0.25">
      <c r="EA424" s="525">
        <v>41519</v>
      </c>
      <c r="EB424" s="603">
        <v>367</v>
      </c>
      <c r="EC424" s="633">
        <v>2630.9212308101301</v>
      </c>
      <c r="ED424" s="634">
        <v>22.8</v>
      </c>
      <c r="EE424" s="634">
        <v>4</v>
      </c>
      <c r="EF424" s="634">
        <v>626</v>
      </c>
      <c r="EG424" s="634">
        <v>383.4</v>
      </c>
      <c r="EH424" s="634">
        <v>2.0476141176470586</v>
      </c>
      <c r="EI424" s="635">
        <v>870.23599999999999</v>
      </c>
      <c r="EZ424" s="837"/>
      <c r="FA424" s="568">
        <v>42252.373263888891</v>
      </c>
      <c r="FB424" s="569" t="str">
        <v>[-11101] All data events are filtered in summary calculation</v>
      </c>
      <c r="FC424" s="570">
        <v>42252.373263888891</v>
      </c>
      <c r="FD424" s="571" t="str">
        <v>[-11101] All data events are filtered in summary calculation</v>
      </c>
      <c r="FE424" s="570">
        <v>42252.372916666667</v>
      </c>
      <c r="FF424" s="571">
        <v>37894.533072362341</v>
      </c>
      <c r="FG424" s="570">
        <v>42252.372916666667</v>
      </c>
      <c r="FH424" s="571">
        <v>35842.364439608653</v>
      </c>
      <c r="GE424" s="400">
        <f t="shared" si="247"/>
        <v>0</v>
      </c>
      <c r="GF424" s="529"/>
      <c r="GG424" s="517"/>
      <c r="GH424" s="529">
        <v>42252.372916666667</v>
      </c>
      <c r="GI424" s="668" t="str">
        <v>[-11101] All data events are filtered in summary calculation</v>
      </c>
      <c r="GJ424" s="669">
        <v>42252.372916666667</v>
      </c>
      <c r="GK424" s="668" t="str">
        <v>[-11101] All data events are filtered in summary calculation</v>
      </c>
      <c r="GL424" s="669">
        <v>42252.372916666667</v>
      </c>
      <c r="GM424" s="668" t="str">
        <v>[-11101] All data events are filtered in summary calculation</v>
      </c>
      <c r="GN424" s="400">
        <f t="shared" si="245"/>
        <v>0</v>
      </c>
      <c r="GO424" s="400">
        <f t="shared" si="246"/>
        <v>0</v>
      </c>
    </row>
    <row r="425" spans="131:197" ht="18.95" customHeight="1" x14ac:dyDescent="0.25">
      <c r="EA425" s="525">
        <v>41520</v>
      </c>
      <c r="EB425" s="603">
        <v>368</v>
      </c>
      <c r="EC425" s="633">
        <v>2570.4068915508101</v>
      </c>
      <c r="ED425" s="634">
        <v>23.47</v>
      </c>
      <c r="EE425" s="634">
        <v>4</v>
      </c>
      <c r="EF425" s="634">
        <v>628</v>
      </c>
      <c r="EG425" s="634">
        <v>485.5</v>
      </c>
      <c r="EH425" s="634">
        <v>1.8019247058823529</v>
      </c>
      <c r="EI425" s="635">
        <v>765.81799999999998</v>
      </c>
      <c r="EZ425" s="837"/>
      <c r="FA425" s="568">
        <v>42252.373611111107</v>
      </c>
      <c r="FB425" s="569" t="str">
        <v>[-11101] All data events are filtered in summary calculation</v>
      </c>
      <c r="FC425" s="570">
        <v>42252.373611111107</v>
      </c>
      <c r="FD425" s="571" t="str">
        <v>[-11101] All data events are filtered in summary calculation</v>
      </c>
      <c r="FE425" s="570">
        <v>42252.373263888891</v>
      </c>
      <c r="FF425" s="571">
        <v>37863.165212398766</v>
      </c>
      <c r="FG425" s="570">
        <v>42252.373263888891</v>
      </c>
      <c r="FH425" s="571">
        <v>35833.003157039486</v>
      </c>
      <c r="GE425" s="400">
        <f t="shared" si="247"/>
        <v>0</v>
      </c>
      <c r="GF425" s="529"/>
      <c r="GG425" s="517"/>
      <c r="GH425" s="529">
        <v>42252.373263888891</v>
      </c>
      <c r="GI425" s="668" t="str">
        <v>[-11101] All data events are filtered in summary calculation</v>
      </c>
      <c r="GJ425" s="669">
        <v>42252.373263888891</v>
      </c>
      <c r="GK425" s="668" t="str">
        <v>[-11101] All data events are filtered in summary calculation</v>
      </c>
      <c r="GL425" s="669">
        <v>42252.373263888891</v>
      </c>
      <c r="GM425" s="668" t="str">
        <v>[-11101] All data events are filtered in summary calculation</v>
      </c>
      <c r="GN425" s="400">
        <f t="shared" si="245"/>
        <v>0</v>
      </c>
      <c r="GO425" s="400">
        <f t="shared" si="246"/>
        <v>0</v>
      </c>
    </row>
    <row r="426" spans="131:197" ht="18.95" customHeight="1" x14ac:dyDescent="0.25">
      <c r="EA426" s="525">
        <v>41521</v>
      </c>
      <c r="EB426" s="603">
        <v>369</v>
      </c>
      <c r="EC426" s="633">
        <v>2464.2231124894201</v>
      </c>
      <c r="ED426" s="634">
        <v>21.23</v>
      </c>
      <c r="EE426" s="634">
        <v>5</v>
      </c>
      <c r="EF426" s="634">
        <v>801</v>
      </c>
      <c r="EG426" s="634">
        <v>579</v>
      </c>
      <c r="EH426" s="634">
        <v>1.8944376470588236</v>
      </c>
      <c r="EI426" s="635">
        <v>805.13599999999997</v>
      </c>
      <c r="EZ426" s="837"/>
      <c r="FA426" s="568">
        <v>42252.373958333337</v>
      </c>
      <c r="FB426" s="569" t="str">
        <v>[-11101] All data events are filtered in summary calculation</v>
      </c>
      <c r="FC426" s="570">
        <v>42252.373958333337</v>
      </c>
      <c r="FD426" s="571" t="str">
        <v>[-11101] All data events are filtered in summary calculation</v>
      </c>
      <c r="FE426" s="570">
        <v>42252.373611111107</v>
      </c>
      <c r="FF426" s="571">
        <v>37876.741810405256</v>
      </c>
      <c r="FG426" s="570">
        <v>42252.373611111107</v>
      </c>
      <c r="FH426" s="571">
        <v>35868.421055094404</v>
      </c>
      <c r="GE426" s="400">
        <f t="shared" si="247"/>
        <v>0</v>
      </c>
      <c r="GF426" s="529"/>
      <c r="GG426" s="517"/>
      <c r="GH426" s="529">
        <v>42252.373611111107</v>
      </c>
      <c r="GI426" s="668" t="str">
        <v>[-11101] All data events are filtered in summary calculation</v>
      </c>
      <c r="GJ426" s="669">
        <v>42252.373611111107</v>
      </c>
      <c r="GK426" s="668" t="str">
        <v>[-11101] All data events are filtered in summary calculation</v>
      </c>
      <c r="GL426" s="669">
        <v>42252.373611111107</v>
      </c>
      <c r="GM426" s="668" t="str">
        <v>[-11101] All data events are filtered in summary calculation</v>
      </c>
      <c r="GN426" s="400">
        <f t="shared" si="245"/>
        <v>0</v>
      </c>
      <c r="GO426" s="400">
        <f t="shared" si="246"/>
        <v>0</v>
      </c>
    </row>
    <row r="427" spans="131:197" ht="18.95" customHeight="1" x14ac:dyDescent="0.25">
      <c r="EA427" s="525">
        <v>41522</v>
      </c>
      <c r="EB427" s="603">
        <v>370</v>
      </c>
      <c r="EC427" s="633">
        <v>730.07617683129001</v>
      </c>
      <c r="ED427" s="634">
        <v>6.2</v>
      </c>
      <c r="EE427" s="634">
        <v>1</v>
      </c>
      <c r="EF427" s="634">
        <v>161</v>
      </c>
      <c r="EG427" s="634">
        <v>127.5</v>
      </c>
      <c r="EH427" s="634">
        <v>0.94823058823529405</v>
      </c>
      <c r="EI427" s="635">
        <v>402.99799999999999</v>
      </c>
      <c r="EZ427" s="837"/>
      <c r="FA427" s="568">
        <v>42252.374305555553</v>
      </c>
      <c r="FB427" s="569" t="str">
        <v>[-11101] All data events are filtered in summary calculation</v>
      </c>
      <c r="FC427" s="570">
        <v>42252.374305555553</v>
      </c>
      <c r="FD427" s="571" t="str">
        <v>[-11101] All data events are filtered in summary calculation</v>
      </c>
      <c r="FE427" s="570">
        <v>42252.373958333337</v>
      </c>
      <c r="FF427" s="571">
        <v>37895.785117755331</v>
      </c>
      <c r="FG427" s="570">
        <v>42252.373958333337</v>
      </c>
      <c r="FH427" s="571">
        <v>35798.008263629672</v>
      </c>
      <c r="GE427" s="400">
        <f t="shared" si="247"/>
        <v>0</v>
      </c>
      <c r="GF427" s="529"/>
      <c r="GG427" s="517"/>
      <c r="GH427" s="529">
        <v>42252.373958333337</v>
      </c>
      <c r="GI427" s="668" t="str">
        <v>[-11101] All data events are filtered in summary calculation</v>
      </c>
      <c r="GJ427" s="669">
        <v>42252.373958333337</v>
      </c>
      <c r="GK427" s="668" t="str">
        <v>[-11101] All data events are filtered in summary calculation</v>
      </c>
      <c r="GL427" s="669">
        <v>42252.373958333337</v>
      </c>
      <c r="GM427" s="668" t="str">
        <v>[-11101] All data events are filtered in summary calculation</v>
      </c>
      <c r="GN427" s="400">
        <f t="shared" si="245"/>
        <v>0</v>
      </c>
      <c r="GO427" s="400">
        <f t="shared" si="246"/>
        <v>0</v>
      </c>
    </row>
    <row r="428" spans="131:197" ht="18.95" customHeight="1" thickBot="1" x14ac:dyDescent="0.3">
      <c r="EA428" s="525">
        <v>41523</v>
      </c>
      <c r="EB428" s="603">
        <v>371</v>
      </c>
      <c r="EC428" s="633">
        <v>2561.5958859747002</v>
      </c>
      <c r="ED428" s="634">
        <v>22.19</v>
      </c>
      <c r="EE428" s="634">
        <v>5</v>
      </c>
      <c r="EF428" s="634">
        <v>765</v>
      </c>
      <c r="EG428" s="634">
        <v>563.76099999999997</v>
      </c>
      <c r="EH428" s="634">
        <v>0</v>
      </c>
      <c r="EI428" s="635">
        <v>0</v>
      </c>
      <c r="EZ428" s="838"/>
      <c r="FA428" s="568">
        <v>42252.374652777777</v>
      </c>
      <c r="FB428" s="569" t="str">
        <v>[-11101] All data events are filtered in summary calculation</v>
      </c>
      <c r="FC428" s="570">
        <v>42252.374652777777</v>
      </c>
      <c r="FD428" s="571" t="str">
        <v>[-11101] All data events are filtered in summary calculation</v>
      </c>
      <c r="FE428" s="570">
        <v>42252.374305555553</v>
      </c>
      <c r="FF428" s="571">
        <v>37887.466055997211</v>
      </c>
      <c r="FG428" s="570">
        <v>42252.374305555553</v>
      </c>
      <c r="FH428" s="571">
        <v>35787.549780404566</v>
      </c>
      <c r="GE428" s="400">
        <f t="shared" si="247"/>
        <v>0</v>
      </c>
      <c r="GF428" s="529"/>
      <c r="GG428" s="517"/>
      <c r="GH428" s="529">
        <v>42252.374305555553</v>
      </c>
      <c r="GI428" s="668" t="str">
        <v>[-11101] All data events are filtered in summary calculation</v>
      </c>
      <c r="GJ428" s="669">
        <v>42252.374305555553</v>
      </c>
      <c r="GK428" s="668" t="str">
        <v>[-11101] All data events are filtered in summary calculation</v>
      </c>
      <c r="GL428" s="669">
        <v>42252.374305555553</v>
      </c>
      <c r="GM428" s="668" t="str">
        <v>[-11101] All data events are filtered in summary calculation</v>
      </c>
      <c r="GN428" s="400">
        <f t="shared" si="245"/>
        <v>0</v>
      </c>
      <c r="GO428" s="400">
        <f t="shared" si="246"/>
        <v>0</v>
      </c>
    </row>
    <row r="429" spans="131:197" ht="18.95" customHeight="1" x14ac:dyDescent="0.25">
      <c r="EA429" s="525">
        <v>41524</v>
      </c>
      <c r="EB429" s="603">
        <v>372</v>
      </c>
      <c r="EC429" s="633">
        <v>2672.59139698738</v>
      </c>
      <c r="ED429" s="634">
        <v>23.43</v>
      </c>
      <c r="EE429" s="634">
        <v>5</v>
      </c>
      <c r="EF429" s="634">
        <v>675</v>
      </c>
      <c r="EG429" s="634">
        <v>438.8</v>
      </c>
      <c r="EH429" s="634">
        <v>2.5419623529411766</v>
      </c>
      <c r="EI429" s="635">
        <v>1080.3340000000001</v>
      </c>
      <c r="EZ429" s="836">
        <v>10</v>
      </c>
      <c r="FA429" s="568">
        <v>42252.375</v>
      </c>
      <c r="FB429" s="569" t="str">
        <v>[-11101] All data events are filtered in summary calculation</v>
      </c>
      <c r="FC429" s="570">
        <v>42252.375</v>
      </c>
      <c r="FD429" s="571" t="str">
        <v>[-11101] All data events are filtered in summary calculation</v>
      </c>
      <c r="FE429" s="570">
        <v>42252.374652777777</v>
      </c>
      <c r="FF429" s="571">
        <v>37877.900359173618</v>
      </c>
      <c r="FG429" s="570">
        <v>42252.374652777777</v>
      </c>
      <c r="FH429" s="571">
        <v>35828.021577769519</v>
      </c>
      <c r="GE429" s="400">
        <f t="shared" si="247"/>
        <v>0</v>
      </c>
      <c r="GF429" s="529"/>
      <c r="GG429" s="517"/>
      <c r="GH429" s="529">
        <v>42252.374652777777</v>
      </c>
      <c r="GI429" s="668" t="str">
        <v>[-11101] All data events are filtered in summary calculation</v>
      </c>
      <c r="GJ429" s="669">
        <v>42252.374652777777</v>
      </c>
      <c r="GK429" s="668" t="str">
        <v>[-11101] All data events are filtered in summary calculation</v>
      </c>
      <c r="GL429" s="669">
        <v>42252.374652777777</v>
      </c>
      <c r="GM429" s="668" t="str">
        <v>[-11101] All data events are filtered in summary calculation</v>
      </c>
      <c r="GN429" s="400">
        <f t="shared" si="245"/>
        <v>0</v>
      </c>
      <c r="GO429" s="400">
        <f t="shared" si="246"/>
        <v>0</v>
      </c>
    </row>
    <row r="430" spans="131:197" ht="18.95" customHeight="1" x14ac:dyDescent="0.25">
      <c r="EA430" s="525">
        <v>41525</v>
      </c>
      <c r="EB430" s="603">
        <v>373</v>
      </c>
      <c r="EC430" s="633">
        <v>2714.5392240823198</v>
      </c>
      <c r="ED430" s="634">
        <v>23.48</v>
      </c>
      <c r="EE430" s="634">
        <v>7</v>
      </c>
      <c r="EF430" s="634">
        <v>979</v>
      </c>
      <c r="EG430" s="634">
        <v>609.9</v>
      </c>
      <c r="EH430" s="634">
        <v>1.9932070588235296</v>
      </c>
      <c r="EI430" s="635">
        <v>847.11300000000006</v>
      </c>
      <c r="EZ430" s="837"/>
      <c r="FA430" s="568">
        <v>42252.375347222223</v>
      </c>
      <c r="FB430" s="569" t="str">
        <v>[-11101] All data events are filtered in summary calculation</v>
      </c>
      <c r="FC430" s="570">
        <v>42252.375347222223</v>
      </c>
      <c r="FD430" s="571" t="str">
        <v>[-11101] All data events are filtered in summary calculation</v>
      </c>
      <c r="FE430" s="570">
        <v>42252.375</v>
      </c>
      <c r="FF430" s="571">
        <v>37881.446531832218</v>
      </c>
      <c r="FG430" s="570">
        <v>42252.375</v>
      </c>
      <c r="FH430" s="571">
        <v>35832.780327604218</v>
      </c>
      <c r="GE430" s="400">
        <f t="shared" si="247"/>
        <v>0</v>
      </c>
      <c r="GF430" s="529"/>
      <c r="GG430" s="517"/>
      <c r="GH430" s="529">
        <v>42252.375</v>
      </c>
      <c r="GI430" s="668" t="str">
        <v>[-11101] All data events are filtered in summary calculation</v>
      </c>
      <c r="GJ430" s="669">
        <v>42252.375</v>
      </c>
      <c r="GK430" s="668" t="str">
        <v>[-11101] All data events are filtered in summary calculation</v>
      </c>
      <c r="GL430" s="669">
        <v>42252.375</v>
      </c>
      <c r="GM430" s="668" t="str">
        <v>[-11101] All data events are filtered in summary calculation</v>
      </c>
      <c r="GN430" s="400">
        <f t="shared" si="245"/>
        <v>0</v>
      </c>
      <c r="GO430" s="400">
        <f t="shared" si="246"/>
        <v>0</v>
      </c>
    </row>
    <row r="431" spans="131:197" ht="18.95" customHeight="1" x14ac:dyDescent="0.25">
      <c r="EA431" s="525">
        <v>41526</v>
      </c>
      <c r="EB431" s="603">
        <v>374</v>
      </c>
      <c r="EC431" s="633">
        <v>2382.8596642645598</v>
      </c>
      <c r="ED431" s="634">
        <v>21.53</v>
      </c>
      <c r="EE431" s="634">
        <v>6</v>
      </c>
      <c r="EF431" s="634">
        <v>839</v>
      </c>
      <c r="EG431" s="634">
        <v>575.9</v>
      </c>
      <c r="EH431" s="634">
        <v>1.8709058823529412</v>
      </c>
      <c r="EI431" s="635">
        <v>795.13499999999999</v>
      </c>
      <c r="EZ431" s="837"/>
      <c r="FA431" s="568">
        <v>42252.375694444447</v>
      </c>
      <c r="FB431" s="569" t="str">
        <v>[-11101] All data events are filtered in summary calculation</v>
      </c>
      <c r="FC431" s="570">
        <v>42252.375694444447</v>
      </c>
      <c r="FD431" s="571" t="str">
        <v>[-11101] All data events are filtered in summary calculation</v>
      </c>
      <c r="FE431" s="570">
        <v>42252.375347222223</v>
      </c>
      <c r="FF431" s="571">
        <v>37897.122617854671</v>
      </c>
      <c r="FG431" s="570">
        <v>42252.375347222223</v>
      </c>
      <c r="FH431" s="571">
        <v>35808.400710050264</v>
      </c>
      <c r="GE431" s="400">
        <f t="shared" si="247"/>
        <v>0</v>
      </c>
      <c r="GF431" s="529"/>
      <c r="GG431" s="517"/>
      <c r="GH431" s="529">
        <v>42252.375347222223</v>
      </c>
      <c r="GI431" s="668" t="str">
        <v>[-11101] All data events are filtered in summary calculation</v>
      </c>
      <c r="GJ431" s="669">
        <v>42252.375347222223</v>
      </c>
      <c r="GK431" s="668" t="str">
        <v>[-11101] All data events are filtered in summary calculation</v>
      </c>
      <c r="GL431" s="669">
        <v>42252.375347222223</v>
      </c>
      <c r="GM431" s="668" t="str">
        <v>[-11101] All data events are filtered in summary calculation</v>
      </c>
      <c r="GN431" s="400">
        <f t="shared" si="245"/>
        <v>0</v>
      </c>
      <c r="GO431" s="400">
        <f t="shared" si="246"/>
        <v>0</v>
      </c>
    </row>
    <row r="432" spans="131:197" ht="18.95" customHeight="1" x14ac:dyDescent="0.25">
      <c r="EA432" s="525">
        <v>41527</v>
      </c>
      <c r="EB432" s="603">
        <v>375</v>
      </c>
      <c r="EC432" s="633">
        <v>1197.0852200933</v>
      </c>
      <c r="ED432" s="634">
        <v>10.44</v>
      </c>
      <c r="EE432" s="634">
        <v>3</v>
      </c>
      <c r="EF432" s="634">
        <v>370</v>
      </c>
      <c r="EG432" s="634">
        <v>260.7</v>
      </c>
      <c r="EH432" s="634">
        <v>1.8094235294117647</v>
      </c>
      <c r="EI432" s="635">
        <v>769.005</v>
      </c>
      <c r="EZ432" s="837"/>
      <c r="FA432" s="568">
        <v>42252.376041666663</v>
      </c>
      <c r="FB432" s="569" t="str">
        <v>[-11101] All data events are filtered in summary calculation</v>
      </c>
      <c r="FC432" s="570">
        <v>42252.376041666663</v>
      </c>
      <c r="FD432" s="571" t="str">
        <v>[-11101] All data events are filtered in summary calculation</v>
      </c>
      <c r="FE432" s="570">
        <v>42252.375694444447</v>
      </c>
      <c r="FF432" s="571">
        <v>37883.223270430164</v>
      </c>
      <c r="FG432" s="570">
        <v>42252.375694444447</v>
      </c>
      <c r="FH432" s="571">
        <v>35859.324255961183</v>
      </c>
      <c r="GE432" s="400">
        <f t="shared" si="247"/>
        <v>0</v>
      </c>
      <c r="GF432" s="529"/>
      <c r="GG432" s="517"/>
      <c r="GH432" s="529">
        <v>42252.375694444447</v>
      </c>
      <c r="GI432" s="668" t="str">
        <v>[-11101] All data events are filtered in summary calculation</v>
      </c>
      <c r="GJ432" s="669">
        <v>42252.375694444447</v>
      </c>
      <c r="GK432" s="668" t="str">
        <v>[-11101] All data events are filtered in summary calculation</v>
      </c>
      <c r="GL432" s="669">
        <v>42252.375694444447</v>
      </c>
      <c r="GM432" s="668" t="str">
        <v>[-11101] All data events are filtered in summary calculation</v>
      </c>
      <c r="GN432" s="400">
        <f t="shared" si="245"/>
        <v>0</v>
      </c>
      <c r="GO432" s="400">
        <f t="shared" si="246"/>
        <v>0</v>
      </c>
    </row>
    <row r="433" spans="131:197" ht="18.95" customHeight="1" x14ac:dyDescent="0.25">
      <c r="EA433" s="525">
        <v>41528</v>
      </c>
      <c r="EB433" s="603">
        <v>376</v>
      </c>
      <c r="EC433" s="633">
        <v>2442.1209582455999</v>
      </c>
      <c r="ED433" s="634">
        <v>22.69</v>
      </c>
      <c r="EE433" s="634">
        <v>5</v>
      </c>
      <c r="EF433" s="634">
        <v>656</v>
      </c>
      <c r="EG433" s="634">
        <v>412.2</v>
      </c>
      <c r="EH433" s="634">
        <v>0.83367294117647051</v>
      </c>
      <c r="EI433" s="635">
        <v>354.31099999999998</v>
      </c>
      <c r="EZ433" s="837"/>
      <c r="FA433" s="568">
        <v>42252.376388888893</v>
      </c>
      <c r="FB433" s="569" t="str">
        <v>[-11101] All data events are filtered in summary calculation</v>
      </c>
      <c r="FC433" s="570">
        <v>42252.376388888893</v>
      </c>
      <c r="FD433" s="571" t="str">
        <v>[-11101] All data events are filtered in summary calculation</v>
      </c>
      <c r="FE433" s="570">
        <v>42252.376041666663</v>
      </c>
      <c r="FF433" s="571">
        <v>37927.25615444978</v>
      </c>
      <c r="FG433" s="570">
        <v>42252.376041666663</v>
      </c>
      <c r="FH433" s="571">
        <v>35782.005389163889</v>
      </c>
      <c r="GE433" s="400">
        <f t="shared" si="247"/>
        <v>0</v>
      </c>
      <c r="GF433" s="529"/>
      <c r="GG433" s="517"/>
      <c r="GH433" s="529">
        <v>42252.376041666663</v>
      </c>
      <c r="GI433" s="668" t="str">
        <v>[-11101] All data events are filtered in summary calculation</v>
      </c>
      <c r="GJ433" s="669">
        <v>42252.376041666663</v>
      </c>
      <c r="GK433" s="668" t="str">
        <v>[-11101] All data events are filtered in summary calculation</v>
      </c>
      <c r="GL433" s="669">
        <v>42252.376041666663</v>
      </c>
      <c r="GM433" s="668" t="str">
        <v>[-11101] All data events are filtered in summary calculation</v>
      </c>
      <c r="GN433" s="400">
        <f t="shared" si="245"/>
        <v>0</v>
      </c>
      <c r="GO433" s="400">
        <f t="shared" si="246"/>
        <v>0</v>
      </c>
    </row>
    <row r="434" spans="131:197" ht="18.95" customHeight="1" x14ac:dyDescent="0.25">
      <c r="EA434" s="525">
        <v>41529</v>
      </c>
      <c r="EB434" s="603">
        <v>377</v>
      </c>
      <c r="EC434" s="633">
        <v>2705.0184867225398</v>
      </c>
      <c r="ED434" s="634">
        <v>22.97</v>
      </c>
      <c r="EE434" s="634">
        <v>6</v>
      </c>
      <c r="EF434" s="634">
        <v>763</v>
      </c>
      <c r="EG434" s="634">
        <v>463.7</v>
      </c>
      <c r="EH434" s="634">
        <v>1.5937058823529413</v>
      </c>
      <c r="EI434" s="635">
        <v>677.32500000000005</v>
      </c>
      <c r="EZ434" s="837"/>
      <c r="FA434" s="568">
        <v>42252.376736111109</v>
      </c>
      <c r="FB434" s="569" t="str">
        <v>[-11101] All data events are filtered in summary calculation</v>
      </c>
      <c r="FC434" s="570">
        <v>42252.376736111109</v>
      </c>
      <c r="FD434" s="571" t="str">
        <v>[-11101] All data events are filtered in summary calculation</v>
      </c>
      <c r="FE434" s="570">
        <v>42252.376388888893</v>
      </c>
      <c r="FF434" s="571">
        <v>37945.955656270184</v>
      </c>
      <c r="FG434" s="570">
        <v>42252.376388888893</v>
      </c>
      <c r="FH434" s="571">
        <v>35807.071519162258</v>
      </c>
      <c r="GE434" s="400">
        <f t="shared" si="247"/>
        <v>0</v>
      </c>
      <c r="GF434" s="529"/>
      <c r="GG434" s="517"/>
      <c r="GH434" s="529">
        <v>42252.376388888893</v>
      </c>
      <c r="GI434" s="668" t="str">
        <v>[-11101] All data events are filtered in summary calculation</v>
      </c>
      <c r="GJ434" s="669">
        <v>42252.376388888893</v>
      </c>
      <c r="GK434" s="668" t="str">
        <v>[-11101] All data events are filtered in summary calculation</v>
      </c>
      <c r="GL434" s="669">
        <v>42252.376388888893</v>
      </c>
      <c r="GM434" s="668" t="str">
        <v>[-11101] All data events are filtered in summary calculation</v>
      </c>
      <c r="GN434" s="400">
        <f t="shared" si="245"/>
        <v>0</v>
      </c>
      <c r="GO434" s="400">
        <f t="shared" si="246"/>
        <v>0</v>
      </c>
    </row>
    <row r="435" spans="131:197" ht="18.95" customHeight="1" x14ac:dyDescent="0.25">
      <c r="EA435" s="525">
        <v>41530</v>
      </c>
      <c r="EB435" s="603">
        <v>378</v>
      </c>
      <c r="EC435" s="633">
        <v>2689.4064068941202</v>
      </c>
      <c r="ED435" s="634">
        <v>23.45</v>
      </c>
      <c r="EE435" s="634">
        <v>6</v>
      </c>
      <c r="EF435" s="634">
        <v>851</v>
      </c>
      <c r="EG435" s="634">
        <v>527.79999999999995</v>
      </c>
      <c r="EH435" s="634">
        <v>0.94150823529411765</v>
      </c>
      <c r="EI435" s="635">
        <v>400.14100000000002</v>
      </c>
      <c r="EZ435" s="837"/>
      <c r="FA435" s="568">
        <v>42252.377083333333</v>
      </c>
      <c r="FB435" s="569" t="str">
        <v>[-11101] All data events are filtered in summary calculation</v>
      </c>
      <c r="FC435" s="570">
        <v>42252.377083333333</v>
      </c>
      <c r="FD435" s="571" t="str">
        <v>[-11101] All data events are filtered in summary calculation</v>
      </c>
      <c r="FE435" s="570">
        <v>42252.376736111109</v>
      </c>
      <c r="FF435" s="571">
        <v>37889.644079401092</v>
      </c>
      <c r="FG435" s="570">
        <v>42252.376736111109</v>
      </c>
      <c r="FH435" s="571">
        <v>35783.274962311982</v>
      </c>
      <c r="GE435" s="400">
        <f t="shared" si="247"/>
        <v>0</v>
      </c>
      <c r="GF435" s="529"/>
      <c r="GG435" s="517"/>
      <c r="GH435" s="529">
        <v>42252.376736111109</v>
      </c>
      <c r="GI435" s="668" t="str">
        <v>[-11101] All data events are filtered in summary calculation</v>
      </c>
      <c r="GJ435" s="669">
        <v>42252.376736111109</v>
      </c>
      <c r="GK435" s="668" t="str">
        <v>[-11101] All data events are filtered in summary calculation</v>
      </c>
      <c r="GL435" s="669">
        <v>42252.376736111109</v>
      </c>
      <c r="GM435" s="668" t="str">
        <v>[-11101] All data events are filtered in summary calculation</v>
      </c>
      <c r="GN435" s="400">
        <f t="shared" si="245"/>
        <v>0</v>
      </c>
      <c r="GO435" s="400">
        <f t="shared" si="246"/>
        <v>0</v>
      </c>
    </row>
    <row r="436" spans="131:197" ht="18.95" customHeight="1" x14ac:dyDescent="0.25">
      <c r="EA436" s="525">
        <v>41531</v>
      </c>
      <c r="EB436" s="603">
        <v>379</v>
      </c>
      <c r="EC436" s="633">
        <v>2534.6129017139201</v>
      </c>
      <c r="ED436" s="634">
        <v>21.92</v>
      </c>
      <c r="EE436" s="634">
        <v>4</v>
      </c>
      <c r="EF436" s="634">
        <v>622</v>
      </c>
      <c r="EG436" s="634">
        <v>372.8</v>
      </c>
      <c r="EH436" s="634">
        <v>2.1938705882352942</v>
      </c>
      <c r="EI436" s="635">
        <v>932.39499999999998</v>
      </c>
      <c r="EZ436" s="837"/>
      <c r="FA436" s="568">
        <v>42252.377430555556</v>
      </c>
      <c r="FB436" s="569" t="str">
        <v>[-11101] All data events are filtered in summary calculation</v>
      </c>
      <c r="FC436" s="570">
        <v>42252.377430555556</v>
      </c>
      <c r="FD436" s="571" t="str">
        <v>[-11101] All data events are filtered in summary calculation</v>
      </c>
      <c r="FE436" s="570">
        <v>42252.377083333333</v>
      </c>
      <c r="FF436" s="571">
        <v>37900.027592444421</v>
      </c>
      <c r="FG436" s="570">
        <v>42252.377083333333</v>
      </c>
      <c r="FH436" s="571">
        <v>35777.068056035045</v>
      </c>
      <c r="GE436" s="400">
        <f t="shared" si="247"/>
        <v>0</v>
      </c>
      <c r="GF436" s="529"/>
      <c r="GG436" s="517"/>
      <c r="GH436" s="529">
        <v>42252.377083333333</v>
      </c>
      <c r="GI436" s="668" t="str">
        <v>[-11101] All data events are filtered in summary calculation</v>
      </c>
      <c r="GJ436" s="669">
        <v>42252.377083333333</v>
      </c>
      <c r="GK436" s="668" t="str">
        <v>[-11101] All data events are filtered in summary calculation</v>
      </c>
      <c r="GL436" s="669">
        <v>42252.377083333333</v>
      </c>
      <c r="GM436" s="668" t="str">
        <v>[-11101] All data events are filtered in summary calculation</v>
      </c>
      <c r="GN436" s="400">
        <f t="shared" si="245"/>
        <v>0</v>
      </c>
      <c r="GO436" s="400">
        <f t="shared" si="246"/>
        <v>0</v>
      </c>
    </row>
    <row r="437" spans="131:197" ht="18.95" customHeight="1" x14ac:dyDescent="0.25">
      <c r="EA437" s="525">
        <v>41532</v>
      </c>
      <c r="EB437" s="603">
        <v>380</v>
      </c>
      <c r="EC437" s="633">
        <v>2651.39043844671</v>
      </c>
      <c r="ED437" s="634">
        <v>23.4</v>
      </c>
      <c r="EE437" s="634">
        <v>6</v>
      </c>
      <c r="EF437" s="634">
        <v>909</v>
      </c>
      <c r="EG437" s="634">
        <v>539.70000000000005</v>
      </c>
      <c r="EH437" s="634">
        <v>1.7515082352941176</v>
      </c>
      <c r="EI437" s="635">
        <v>744.39099999999996</v>
      </c>
      <c r="EZ437" s="837"/>
      <c r="FA437" s="568">
        <v>42252.37777777778</v>
      </c>
      <c r="FB437" s="569" t="str">
        <v>[-11101] All data events are filtered in summary calculation</v>
      </c>
      <c r="FC437" s="570">
        <v>42252.37777777778</v>
      </c>
      <c r="FD437" s="571" t="str">
        <v>[-11101] All data events are filtered in summary calculation</v>
      </c>
      <c r="FE437" s="570">
        <v>42252.377430555556</v>
      </c>
      <c r="FF437" s="571">
        <v>37951.450769988696</v>
      </c>
      <c r="FG437" s="570">
        <v>42252.377430555556</v>
      </c>
      <c r="FH437" s="571">
        <v>35807.884181755784</v>
      </c>
      <c r="GE437" s="400">
        <f t="shared" si="247"/>
        <v>0</v>
      </c>
      <c r="GF437" s="529"/>
      <c r="GG437" s="517"/>
      <c r="GH437" s="529">
        <v>42252.377430555556</v>
      </c>
      <c r="GI437" s="668" t="str">
        <v>[-11101] All data events are filtered in summary calculation</v>
      </c>
      <c r="GJ437" s="669">
        <v>42252.377430555556</v>
      </c>
      <c r="GK437" s="668" t="str">
        <v>[-11101] All data events are filtered in summary calculation</v>
      </c>
      <c r="GL437" s="669">
        <v>42252.377430555556</v>
      </c>
      <c r="GM437" s="668" t="str">
        <v>[-11101] All data events are filtered in summary calculation</v>
      </c>
      <c r="GN437" s="400">
        <f t="shared" si="245"/>
        <v>0</v>
      </c>
      <c r="GO437" s="400">
        <f t="shared" si="246"/>
        <v>0</v>
      </c>
    </row>
    <row r="438" spans="131:197" ht="18.95" customHeight="1" x14ac:dyDescent="0.25">
      <c r="EA438" s="525">
        <v>41533</v>
      </c>
      <c r="EB438" s="603">
        <v>381</v>
      </c>
      <c r="EC438" s="633">
        <v>2656.49159715928</v>
      </c>
      <c r="ED438" s="634">
        <v>23.72</v>
      </c>
      <c r="EE438" s="634">
        <v>4</v>
      </c>
      <c r="EF438" s="634">
        <v>690</v>
      </c>
      <c r="EG438" s="634">
        <v>370.8</v>
      </c>
      <c r="EH438" s="634">
        <v>1.4352941176470588</v>
      </c>
      <c r="EI438" s="635">
        <v>610</v>
      </c>
      <c r="EZ438" s="837"/>
      <c r="FA438" s="568">
        <v>42252.378125000003</v>
      </c>
      <c r="FB438" s="569" t="str">
        <v>[-11101] All data events are filtered in summary calculation</v>
      </c>
      <c r="FC438" s="570">
        <v>42252.378125000003</v>
      </c>
      <c r="FD438" s="571" t="str">
        <v>[-11101] All data events are filtered in summary calculation</v>
      </c>
      <c r="FE438" s="570">
        <v>42252.37777777778</v>
      </c>
      <c r="FF438" s="571">
        <v>37943.240467741089</v>
      </c>
      <c r="FG438" s="570">
        <v>42252.37777777778</v>
      </c>
      <c r="FH438" s="571">
        <v>35903.115944482881</v>
      </c>
      <c r="GE438" s="400">
        <f t="shared" si="247"/>
        <v>0</v>
      </c>
      <c r="GF438" s="529"/>
      <c r="GG438" s="517"/>
      <c r="GH438" s="529">
        <v>42252.37777777778</v>
      </c>
      <c r="GI438" s="668" t="str">
        <v>[-11101] All data events are filtered in summary calculation</v>
      </c>
      <c r="GJ438" s="669">
        <v>42252.37777777778</v>
      </c>
      <c r="GK438" s="668" t="str">
        <v>[-11101] All data events are filtered in summary calculation</v>
      </c>
      <c r="GL438" s="669">
        <v>42252.37777777778</v>
      </c>
      <c r="GM438" s="668" t="str">
        <v>[-11101] All data events are filtered in summary calculation</v>
      </c>
      <c r="GN438" s="400">
        <f t="shared" si="245"/>
        <v>0</v>
      </c>
      <c r="GO438" s="400">
        <f t="shared" si="246"/>
        <v>0</v>
      </c>
    </row>
    <row r="439" spans="131:197" ht="18.95" customHeight="1" x14ac:dyDescent="0.25">
      <c r="EA439" s="525">
        <v>41534</v>
      </c>
      <c r="EB439" s="603">
        <v>382</v>
      </c>
      <c r="EC439" s="633">
        <v>2409.0808844876501</v>
      </c>
      <c r="ED439" s="634">
        <v>21.14</v>
      </c>
      <c r="EE439" s="634">
        <v>5</v>
      </c>
      <c r="EF439" s="634">
        <v>809</v>
      </c>
      <c r="EG439" s="634">
        <v>493.7</v>
      </c>
      <c r="EH439" s="634">
        <v>1.9845835294117646</v>
      </c>
      <c r="EI439" s="635">
        <v>843.44799999999998</v>
      </c>
      <c r="EZ439" s="837"/>
      <c r="FA439" s="568">
        <v>42252.378472222219</v>
      </c>
      <c r="FB439" s="569" t="str">
        <v>[-11101] All data events are filtered in summary calculation</v>
      </c>
      <c r="FC439" s="570">
        <v>42252.378472222219</v>
      </c>
      <c r="FD439" s="571" t="str">
        <v>[-11101] All data events are filtered in summary calculation</v>
      </c>
      <c r="FE439" s="570">
        <v>42252.378125000003</v>
      </c>
      <c r="FF439" s="571">
        <v>38443.228257509072</v>
      </c>
      <c r="FG439" s="570">
        <v>42252.378125000003</v>
      </c>
      <c r="FH439" s="571">
        <v>36012.00738065839</v>
      </c>
      <c r="GE439" s="400">
        <f t="shared" si="247"/>
        <v>0</v>
      </c>
      <c r="GF439" s="529"/>
      <c r="GG439" s="517"/>
      <c r="GH439" s="529">
        <v>42252.378125000003</v>
      </c>
      <c r="GI439" s="668" t="str">
        <v>[-11101] All data events are filtered in summary calculation</v>
      </c>
      <c r="GJ439" s="669">
        <v>42252.378125000003</v>
      </c>
      <c r="GK439" s="668" t="str">
        <v>[-11101] All data events are filtered in summary calculation</v>
      </c>
      <c r="GL439" s="669">
        <v>42252.378125000003</v>
      </c>
      <c r="GM439" s="668" t="str">
        <v>[-11101] All data events are filtered in summary calculation</v>
      </c>
      <c r="GN439" s="400">
        <f t="shared" si="245"/>
        <v>0</v>
      </c>
      <c r="GO439" s="400">
        <f t="shared" si="246"/>
        <v>0</v>
      </c>
    </row>
    <row r="440" spans="131:197" ht="18.95" customHeight="1" x14ac:dyDescent="0.25">
      <c r="EA440" s="525">
        <v>41535</v>
      </c>
      <c r="EB440" s="603">
        <v>383</v>
      </c>
      <c r="EC440" s="633">
        <v>2534.24719960729</v>
      </c>
      <c r="ED440" s="634">
        <v>21.47</v>
      </c>
      <c r="EE440" s="634">
        <v>5</v>
      </c>
      <c r="EF440" s="634">
        <v>834</v>
      </c>
      <c r="EG440" s="634">
        <v>525</v>
      </c>
      <c r="EH440" s="634">
        <v>1.6516235294117649</v>
      </c>
      <c r="EI440" s="635">
        <v>701.94</v>
      </c>
      <c r="EZ440" s="837"/>
      <c r="FA440" s="568">
        <v>42252.37881944445</v>
      </c>
      <c r="FB440" s="569" t="str">
        <v>[-11101] All data events are filtered in summary calculation</v>
      </c>
      <c r="FC440" s="570">
        <v>42252.37881944445</v>
      </c>
      <c r="FD440" s="571" t="str">
        <v>[-11101] All data events are filtered in summary calculation</v>
      </c>
      <c r="FE440" s="570">
        <v>42252.378472222219</v>
      </c>
      <c r="FF440" s="571">
        <v>28185.714843689897</v>
      </c>
      <c r="FG440" s="570">
        <v>42252.378472222219</v>
      </c>
      <c r="FH440" s="571">
        <v>36041.072930035989</v>
      </c>
      <c r="GE440" s="400">
        <f t="shared" si="247"/>
        <v>0</v>
      </c>
      <c r="GF440" s="529"/>
      <c r="GG440" s="517"/>
      <c r="GH440" s="529">
        <v>42252.378472222219</v>
      </c>
      <c r="GI440" s="668" t="str">
        <v>[-11101] All data events are filtered in summary calculation</v>
      </c>
      <c r="GJ440" s="669">
        <v>42252.378472222219</v>
      </c>
      <c r="GK440" s="668" t="str">
        <v>[-11101] All data events are filtered in summary calculation</v>
      </c>
      <c r="GL440" s="669">
        <v>42252.378472222219</v>
      </c>
      <c r="GM440" s="668" t="str">
        <v>[-11101] All data events are filtered in summary calculation</v>
      </c>
      <c r="GN440" s="400">
        <f t="shared" si="245"/>
        <v>0</v>
      </c>
      <c r="GO440" s="400">
        <f t="shared" si="246"/>
        <v>0</v>
      </c>
    </row>
    <row r="441" spans="131:197" ht="18.95" customHeight="1" x14ac:dyDescent="0.25">
      <c r="EA441" s="525">
        <v>41536</v>
      </c>
      <c r="EB441" s="603">
        <v>384</v>
      </c>
      <c r="EC441" s="633">
        <v>2390.94652035337</v>
      </c>
      <c r="ED441" s="634">
        <v>21.36</v>
      </c>
      <c r="EE441" s="634">
        <v>5</v>
      </c>
      <c r="EF441" s="634">
        <v>792</v>
      </c>
      <c r="EG441" s="634">
        <v>526.6</v>
      </c>
      <c r="EH441" s="634">
        <v>1.8649623529411765</v>
      </c>
      <c r="EI441" s="635">
        <v>792.60900000000004</v>
      </c>
      <c r="EZ441" s="837"/>
      <c r="FA441" s="568">
        <v>42252.379166666666</v>
      </c>
      <c r="FB441" s="569" t="str">
        <v>[-11101] All data events are filtered in summary calculation</v>
      </c>
      <c r="FC441" s="570">
        <v>42252.379166666666</v>
      </c>
      <c r="FD441" s="571" t="str">
        <v>[-11101] All data events are filtered in summary calculation</v>
      </c>
      <c r="FE441" s="570">
        <v>42252.37881944445</v>
      </c>
      <c r="FF441" s="571">
        <v>2898.7251566726713</v>
      </c>
      <c r="FG441" s="570">
        <v>42252.37881944445</v>
      </c>
      <c r="FH441" s="571">
        <v>36160.569108827905</v>
      </c>
      <c r="GE441" s="400">
        <f t="shared" si="247"/>
        <v>0</v>
      </c>
      <c r="GF441" s="529"/>
      <c r="GG441" s="517"/>
      <c r="GH441" s="529">
        <v>42252.37881944445</v>
      </c>
      <c r="GI441" s="668" t="str">
        <v>[-11101] All data events are filtered in summary calculation</v>
      </c>
      <c r="GJ441" s="669">
        <v>42252.37881944445</v>
      </c>
      <c r="GK441" s="668" t="str">
        <v>[-11101] All data events are filtered in summary calculation</v>
      </c>
      <c r="GL441" s="669">
        <v>42252.37881944445</v>
      </c>
      <c r="GM441" s="668" t="str">
        <v>[-11101] All data events are filtered in summary calculation</v>
      </c>
      <c r="GN441" s="400">
        <f t="shared" si="245"/>
        <v>0</v>
      </c>
      <c r="GO441" s="400">
        <f t="shared" si="246"/>
        <v>0</v>
      </c>
    </row>
    <row r="442" spans="131:197" ht="18.95" customHeight="1" x14ac:dyDescent="0.25">
      <c r="EA442" s="525">
        <v>41537</v>
      </c>
      <c r="EB442" s="603">
        <v>385</v>
      </c>
      <c r="EC442" s="633">
        <v>1325.0020648048901</v>
      </c>
      <c r="ED442" s="634">
        <v>10.99</v>
      </c>
      <c r="EE442" s="634">
        <v>4</v>
      </c>
      <c r="EF442" s="634">
        <v>610</v>
      </c>
      <c r="EG442" s="634">
        <v>375.6</v>
      </c>
      <c r="EH442" s="634">
        <v>1.738094117647059</v>
      </c>
      <c r="EI442" s="635">
        <v>738.69</v>
      </c>
      <c r="EZ442" s="837"/>
      <c r="FA442" s="568">
        <v>42252.379513888889</v>
      </c>
      <c r="FB442" s="569" t="str">
        <v>[-11101] All data events are filtered in summary calculation</v>
      </c>
      <c r="FC442" s="570">
        <v>42252.379513888889</v>
      </c>
      <c r="FD442" s="571" t="str">
        <v>[-11101] All data events are filtered in summary calculation</v>
      </c>
      <c r="FE442" s="570">
        <v>42252.379166666666</v>
      </c>
      <c r="FF442" s="571">
        <v>2894.3211006904644</v>
      </c>
      <c r="FG442" s="570">
        <v>42252.379166666666</v>
      </c>
      <c r="FH442" s="571">
        <v>36158.276406457029</v>
      </c>
      <c r="GE442" s="400">
        <f t="shared" si="247"/>
        <v>0</v>
      </c>
      <c r="GF442" s="529"/>
      <c r="GG442" s="517"/>
      <c r="GH442" s="529">
        <v>42252.379166666666</v>
      </c>
      <c r="GI442" s="668" t="str">
        <v>[-11101] All data events are filtered in summary calculation</v>
      </c>
      <c r="GJ442" s="669">
        <v>42252.379166666666</v>
      </c>
      <c r="GK442" s="668" t="str">
        <v>[-11101] All data events are filtered in summary calculation</v>
      </c>
      <c r="GL442" s="669">
        <v>42252.379166666666</v>
      </c>
      <c r="GM442" s="668" t="str">
        <v>[-11101] All data events are filtered in summary calculation</v>
      </c>
      <c r="GN442" s="400">
        <f t="shared" si="245"/>
        <v>0</v>
      </c>
      <c r="GO442" s="400">
        <f t="shared" si="246"/>
        <v>0</v>
      </c>
    </row>
    <row r="443" spans="131:197" ht="18.95" customHeight="1" x14ac:dyDescent="0.25">
      <c r="EA443" s="525">
        <v>41538</v>
      </c>
      <c r="EB443" s="603">
        <v>386</v>
      </c>
      <c r="EC443" s="633">
        <v>2406.11905578294</v>
      </c>
      <c r="ED443" s="634">
        <v>21.76</v>
      </c>
      <c r="EE443" s="634">
        <v>3</v>
      </c>
      <c r="EF443" s="634">
        <v>474</v>
      </c>
      <c r="EG443" s="634">
        <v>310.3</v>
      </c>
      <c r="EH443" s="634">
        <v>0.49176470588235294</v>
      </c>
      <c r="EI443" s="635">
        <v>209</v>
      </c>
      <c r="EZ443" s="837"/>
      <c r="FA443" s="568">
        <v>42252.379861111112</v>
      </c>
      <c r="FB443" s="569" t="str">
        <v>[-11101] All data events are filtered in summary calculation</v>
      </c>
      <c r="FC443" s="570">
        <v>42252.379861111112</v>
      </c>
      <c r="FD443" s="571" t="str">
        <v>[-11101] All data events are filtered in summary calculation</v>
      </c>
      <c r="FE443" s="570">
        <v>42252.379513888889</v>
      </c>
      <c r="FF443" s="571">
        <v>2894.0832302056251</v>
      </c>
      <c r="FG443" s="570">
        <v>42252.379513888889</v>
      </c>
      <c r="FH443" s="571">
        <v>35945.890165400502</v>
      </c>
      <c r="GE443" s="400">
        <f t="shared" si="247"/>
        <v>0</v>
      </c>
      <c r="GF443" s="529"/>
      <c r="GG443" s="517"/>
      <c r="GH443" s="529">
        <v>42252.379513888889</v>
      </c>
      <c r="GI443" s="668" t="str">
        <v>[-11101] All data events are filtered in summary calculation</v>
      </c>
      <c r="GJ443" s="669">
        <v>42252.379513888889</v>
      </c>
      <c r="GK443" s="668" t="str">
        <v>[-11101] All data events are filtered in summary calculation</v>
      </c>
      <c r="GL443" s="669">
        <v>42252.379513888889</v>
      </c>
      <c r="GM443" s="668" t="str">
        <v>[-11101] All data events are filtered in summary calculation</v>
      </c>
      <c r="GN443" s="400">
        <f t="shared" si="245"/>
        <v>0</v>
      </c>
      <c r="GO443" s="400">
        <f t="shared" si="246"/>
        <v>0</v>
      </c>
    </row>
    <row r="444" spans="131:197" ht="18.95" customHeight="1" x14ac:dyDescent="0.25">
      <c r="EA444" s="525">
        <v>41539</v>
      </c>
      <c r="EB444" s="603">
        <v>387</v>
      </c>
      <c r="EC444" s="633">
        <v>2634.5026677698702</v>
      </c>
      <c r="ED444" s="634">
        <v>23.56</v>
      </c>
      <c r="EE444" s="634">
        <v>5</v>
      </c>
      <c r="EF444" s="634">
        <v>836</v>
      </c>
      <c r="EG444" s="634">
        <v>531</v>
      </c>
      <c r="EH444" s="634">
        <v>2.0833294117647059</v>
      </c>
      <c r="EI444" s="635">
        <v>885.41499999999996</v>
      </c>
      <c r="EZ444" s="837"/>
      <c r="FA444" s="568">
        <v>42252.380208333328</v>
      </c>
      <c r="FB444" s="569" t="str">
        <v>[-11101] All data events are filtered in summary calculation</v>
      </c>
      <c r="FC444" s="570">
        <v>42252.380208333328</v>
      </c>
      <c r="FD444" s="571" t="str">
        <v>[-11101] All data events are filtered in summary calculation</v>
      </c>
      <c r="FE444" s="570">
        <v>42252.379861111112</v>
      </c>
      <c r="FF444" s="571">
        <v>2908.4161411896348</v>
      </c>
      <c r="FG444" s="570">
        <v>42252.379861111112</v>
      </c>
      <c r="FH444" s="571">
        <v>36355.744430762526</v>
      </c>
      <c r="GE444" s="400">
        <f t="shared" si="247"/>
        <v>0</v>
      </c>
      <c r="GF444" s="529"/>
      <c r="GG444" s="517"/>
      <c r="GH444" s="529">
        <v>42252.379861111112</v>
      </c>
      <c r="GI444" s="668" t="str">
        <v>[-11101] All data events are filtered in summary calculation</v>
      </c>
      <c r="GJ444" s="669">
        <v>42252.379861111112</v>
      </c>
      <c r="GK444" s="668" t="str">
        <v>[-11101] All data events are filtered in summary calculation</v>
      </c>
      <c r="GL444" s="669">
        <v>42252.379861111112</v>
      </c>
      <c r="GM444" s="668" t="str">
        <v>[-11101] All data events are filtered in summary calculation</v>
      </c>
      <c r="GN444" s="400">
        <f t="shared" si="245"/>
        <v>0</v>
      </c>
      <c r="GO444" s="400">
        <f t="shared" si="246"/>
        <v>0</v>
      </c>
    </row>
    <row r="445" spans="131:197" ht="18.95" customHeight="1" x14ac:dyDescent="0.25">
      <c r="EA445" s="525">
        <v>41540</v>
      </c>
      <c r="EB445" s="603">
        <v>388</v>
      </c>
      <c r="EC445" s="633">
        <v>2765.3368349768998</v>
      </c>
      <c r="ED445" s="634">
        <v>22.73</v>
      </c>
      <c r="EE445" s="634">
        <v>4</v>
      </c>
      <c r="EF445" s="634">
        <v>631</v>
      </c>
      <c r="EG445" s="634">
        <v>332</v>
      </c>
      <c r="EH445" s="634">
        <v>1.1526682352941178</v>
      </c>
      <c r="EI445" s="635">
        <v>489.88400000000001</v>
      </c>
      <c r="EZ445" s="837"/>
      <c r="FA445" s="568">
        <v>42252.380555555559</v>
      </c>
      <c r="FB445" s="569" t="str">
        <v>[-11101] All data events are filtered in summary calculation</v>
      </c>
      <c r="FC445" s="570">
        <v>42252.380555555559</v>
      </c>
      <c r="FD445" s="571" t="str">
        <v>[-11101] All data events are filtered in summary calculation</v>
      </c>
      <c r="FE445" s="570">
        <v>42252.380208333328</v>
      </c>
      <c r="FF445" s="571">
        <v>2951.0513257641346</v>
      </c>
      <c r="FG445" s="570">
        <v>42252.380208333328</v>
      </c>
      <c r="FH445" s="571">
        <v>37450.132787740229</v>
      </c>
      <c r="GE445" s="400">
        <f t="shared" si="247"/>
        <v>0</v>
      </c>
      <c r="GF445" s="529"/>
      <c r="GG445" s="517"/>
      <c r="GH445" s="529">
        <v>42252.380208333328</v>
      </c>
      <c r="GI445" s="668" t="str">
        <v>[-11101] All data events are filtered in summary calculation</v>
      </c>
      <c r="GJ445" s="669">
        <v>42252.380208333328</v>
      </c>
      <c r="GK445" s="668" t="str">
        <v>[-11101] All data events are filtered in summary calculation</v>
      </c>
      <c r="GL445" s="669">
        <v>42252.380208333328</v>
      </c>
      <c r="GM445" s="668" t="str">
        <v>[-11101] All data events are filtered in summary calculation</v>
      </c>
      <c r="GN445" s="400">
        <f t="shared" si="245"/>
        <v>0</v>
      </c>
      <c r="GO445" s="400">
        <f t="shared" si="246"/>
        <v>0</v>
      </c>
    </row>
    <row r="446" spans="131:197" ht="18.95" customHeight="1" x14ac:dyDescent="0.25">
      <c r="EA446" s="525">
        <v>41541</v>
      </c>
      <c r="EB446" s="603">
        <v>389</v>
      </c>
      <c r="EC446" s="633">
        <v>2631.6635501124501</v>
      </c>
      <c r="ED446" s="634">
        <v>23.17</v>
      </c>
      <c r="EE446" s="634">
        <v>5</v>
      </c>
      <c r="EF446" s="634">
        <v>834</v>
      </c>
      <c r="EG446" s="634">
        <v>477.1</v>
      </c>
      <c r="EH446" s="634">
        <v>1.8738964705882353</v>
      </c>
      <c r="EI446" s="635">
        <v>796.40599999999995</v>
      </c>
      <c r="EZ446" s="837"/>
      <c r="FA446" s="568">
        <v>42252.380902777775</v>
      </c>
      <c r="FB446" s="569" t="str">
        <v>[-11101] All data events are filtered in summary calculation</v>
      </c>
      <c r="FC446" s="570">
        <v>42252.380902777775</v>
      </c>
      <c r="FD446" s="571" t="str">
        <v>[-11101] All data events are filtered in summary calculation</v>
      </c>
      <c r="FE446" s="570">
        <v>42252.380555555559</v>
      </c>
      <c r="FF446" s="571">
        <v>2916.9934363868088</v>
      </c>
      <c r="FG446" s="570">
        <v>42252.380555555559</v>
      </c>
      <c r="FH446" s="571">
        <v>37503.96539104978</v>
      </c>
      <c r="GE446" s="400">
        <f t="shared" si="247"/>
        <v>0</v>
      </c>
      <c r="GF446" s="529"/>
      <c r="GG446" s="517"/>
      <c r="GH446" s="529">
        <v>42252.380555555559</v>
      </c>
      <c r="GI446" s="668" t="str">
        <v>[-11101] All data events are filtered in summary calculation</v>
      </c>
      <c r="GJ446" s="669">
        <v>42252.380555555559</v>
      </c>
      <c r="GK446" s="668" t="str">
        <v>[-11101] All data events are filtered in summary calculation</v>
      </c>
      <c r="GL446" s="669">
        <v>42252.380555555559</v>
      </c>
      <c r="GM446" s="668" t="str">
        <v>[-11101] All data events are filtered in summary calculation</v>
      </c>
      <c r="GN446" s="400">
        <f t="shared" si="245"/>
        <v>0</v>
      </c>
      <c r="GO446" s="400">
        <f t="shared" si="246"/>
        <v>0</v>
      </c>
    </row>
    <row r="447" spans="131:197" ht="18.95" customHeight="1" x14ac:dyDescent="0.25">
      <c r="EA447" s="525">
        <v>41542</v>
      </c>
      <c r="EB447" s="603">
        <v>390</v>
      </c>
      <c r="EC447" s="633">
        <v>2363.2236139513798</v>
      </c>
      <c r="ED447" s="634">
        <v>21.3</v>
      </c>
      <c r="EE447" s="634">
        <v>5</v>
      </c>
      <c r="EF447" s="634">
        <v>836</v>
      </c>
      <c r="EG447" s="634">
        <v>491.5</v>
      </c>
      <c r="EH447" s="634">
        <v>1.8513505882352941</v>
      </c>
      <c r="EI447" s="635">
        <v>786.82399999999996</v>
      </c>
      <c r="EZ447" s="837"/>
      <c r="FA447" s="568">
        <v>42252.381249999999</v>
      </c>
      <c r="FB447" s="569" t="str">
        <v>[-11101] All data events are filtered in summary calculation</v>
      </c>
      <c r="FC447" s="570">
        <v>42252.381249999999</v>
      </c>
      <c r="FD447" s="571" t="str">
        <v>[-11101] All data events are filtered in summary calculation</v>
      </c>
      <c r="FE447" s="570">
        <v>42252.380902777775</v>
      </c>
      <c r="FF447" s="571">
        <v>13432.880736419807</v>
      </c>
      <c r="FG447" s="570">
        <v>42252.380902777775</v>
      </c>
      <c r="FH447" s="571">
        <v>37557.193338872989</v>
      </c>
      <c r="GE447" s="400">
        <f t="shared" si="247"/>
        <v>0</v>
      </c>
      <c r="GF447" s="529"/>
      <c r="GG447" s="517"/>
      <c r="GH447" s="529">
        <v>42252.380902777775</v>
      </c>
      <c r="GI447" s="668" t="str">
        <v>[-11101] All data events are filtered in summary calculation</v>
      </c>
      <c r="GJ447" s="669">
        <v>42252.380902777775</v>
      </c>
      <c r="GK447" s="668" t="str">
        <v>[-11101] All data events are filtered in summary calculation</v>
      </c>
      <c r="GL447" s="669">
        <v>42252.380902777775</v>
      </c>
      <c r="GM447" s="668" t="str">
        <v>[-11101] All data events are filtered in summary calculation</v>
      </c>
      <c r="GN447" s="400">
        <f t="shared" si="245"/>
        <v>0</v>
      </c>
      <c r="GO447" s="400">
        <f t="shared" si="246"/>
        <v>0</v>
      </c>
    </row>
    <row r="448" spans="131:197" ht="18.95" customHeight="1" x14ac:dyDescent="0.25">
      <c r="EA448" s="525">
        <v>41543</v>
      </c>
      <c r="EB448" s="603">
        <v>391</v>
      </c>
      <c r="EC448" s="633">
        <v>2245.1451983925599</v>
      </c>
      <c r="ED448" s="634">
        <v>20.059999999999999</v>
      </c>
      <c r="EE448" s="634">
        <v>4</v>
      </c>
      <c r="EF448" s="634">
        <v>631</v>
      </c>
      <c r="EG448" s="634">
        <v>404</v>
      </c>
      <c r="EH448" s="634">
        <v>1.7583905882352941</v>
      </c>
      <c r="EI448" s="635">
        <v>747.31600000000003</v>
      </c>
      <c r="EZ448" s="837"/>
      <c r="FA448" s="568">
        <v>42252.381597222222</v>
      </c>
      <c r="FB448" s="569" t="str">
        <v>[-11101] All data events are filtered in summary calculation</v>
      </c>
      <c r="FC448" s="570">
        <v>42252.381597222222</v>
      </c>
      <c r="FD448" s="571" t="str">
        <v>[-11101] All data events are filtered in summary calculation</v>
      </c>
      <c r="FE448" s="570">
        <v>42252.381249999999</v>
      </c>
      <c r="FF448" s="571">
        <v>37398.74860250354</v>
      </c>
      <c r="FG448" s="570">
        <v>42252.381249999999</v>
      </c>
      <c r="FH448" s="571">
        <v>37568.352781416972</v>
      </c>
      <c r="GE448" s="400">
        <f t="shared" si="247"/>
        <v>0</v>
      </c>
      <c r="GF448" s="529"/>
      <c r="GG448" s="517"/>
      <c r="GH448" s="529">
        <v>42252.381249999999</v>
      </c>
      <c r="GI448" s="668" t="str">
        <v>[-11101] All data events are filtered in summary calculation</v>
      </c>
      <c r="GJ448" s="669">
        <v>42252.381249999999</v>
      </c>
      <c r="GK448" s="668" t="str">
        <v>[-11101] All data events are filtered in summary calculation</v>
      </c>
      <c r="GL448" s="669">
        <v>42252.381249999999</v>
      </c>
      <c r="GM448" s="668" t="str">
        <v>[-11101] All data events are filtered in summary calculation</v>
      </c>
      <c r="GN448" s="400">
        <f t="shared" si="245"/>
        <v>0</v>
      </c>
      <c r="GO448" s="400">
        <f t="shared" si="246"/>
        <v>0</v>
      </c>
    </row>
    <row r="449" spans="131:197" ht="18.95" customHeight="1" x14ac:dyDescent="0.25">
      <c r="EA449" s="525">
        <v>41544</v>
      </c>
      <c r="EB449" s="603">
        <v>392</v>
      </c>
      <c r="EC449" s="633">
        <v>2156.0604873314101</v>
      </c>
      <c r="ED449" s="634">
        <v>20.350000000000001</v>
      </c>
      <c r="EE449" s="634">
        <v>5</v>
      </c>
      <c r="EF449" s="634">
        <v>827</v>
      </c>
      <c r="EG449" s="634">
        <v>513</v>
      </c>
      <c r="EH449" s="634">
        <v>1.3411764705882352</v>
      </c>
      <c r="EI449" s="635">
        <v>570</v>
      </c>
      <c r="EZ449" s="837"/>
      <c r="FA449" s="568">
        <v>42252.381944444445</v>
      </c>
      <c r="FB449" s="569" t="str">
        <v>[-11101] All data events are filtered in summary calculation</v>
      </c>
      <c r="FC449" s="570">
        <v>42252.381944444445</v>
      </c>
      <c r="FD449" s="571" t="str">
        <v>[-11101] All data events are filtered in summary calculation</v>
      </c>
      <c r="FE449" s="570">
        <v>42252.381597222222</v>
      </c>
      <c r="FF449" s="571">
        <v>38160.88826961915</v>
      </c>
      <c r="FG449" s="570">
        <v>42252.381597222222</v>
      </c>
      <c r="FH449" s="571">
        <v>37474.90331978599</v>
      </c>
      <c r="GE449" s="400">
        <f t="shared" si="247"/>
        <v>0</v>
      </c>
      <c r="GF449" s="529"/>
      <c r="GG449" s="517"/>
      <c r="GH449" s="529">
        <v>42252.381597222222</v>
      </c>
      <c r="GI449" s="668" t="str">
        <v>[-11101] All data events are filtered in summary calculation</v>
      </c>
      <c r="GJ449" s="669">
        <v>42252.381597222222</v>
      </c>
      <c r="GK449" s="668" t="str">
        <v>[-11101] All data events are filtered in summary calculation</v>
      </c>
      <c r="GL449" s="669">
        <v>42252.381597222222</v>
      </c>
      <c r="GM449" s="668" t="str">
        <v>[-11101] All data events are filtered in summary calculation</v>
      </c>
      <c r="GN449" s="400">
        <f t="shared" si="245"/>
        <v>0</v>
      </c>
      <c r="GO449" s="400">
        <f t="shared" si="246"/>
        <v>0</v>
      </c>
    </row>
    <row r="450" spans="131:197" ht="18.95" customHeight="1" x14ac:dyDescent="0.25">
      <c r="EA450" s="525">
        <v>41545</v>
      </c>
      <c r="EB450" s="603">
        <v>393</v>
      </c>
      <c r="EC450" s="633">
        <v>2366.36108742753</v>
      </c>
      <c r="ED450" s="634">
        <v>22.18</v>
      </c>
      <c r="EE450" s="634">
        <v>4</v>
      </c>
      <c r="EF450" s="634">
        <v>680</v>
      </c>
      <c r="EG450" s="634">
        <v>391.2</v>
      </c>
      <c r="EH450" s="634">
        <v>1.26508</v>
      </c>
      <c r="EI450" s="635">
        <v>537.65899999999999</v>
      </c>
      <c r="EZ450" s="837"/>
      <c r="FA450" s="568">
        <v>42252.382291666669</v>
      </c>
      <c r="FB450" s="569" t="str">
        <v>[-11101] All data events are filtered in summary calculation</v>
      </c>
      <c r="FC450" s="570">
        <v>42252.382291666669</v>
      </c>
      <c r="FD450" s="571" t="str">
        <v>[-11101] All data events are filtered in summary calculation</v>
      </c>
      <c r="FE450" s="570">
        <v>42252.381944444445</v>
      </c>
      <c r="FF450" s="571">
        <v>37508.743391706543</v>
      </c>
      <c r="FG450" s="570">
        <v>42252.381944444445</v>
      </c>
      <c r="FH450" s="571">
        <v>37332.641294364134</v>
      </c>
      <c r="GE450" s="400">
        <f t="shared" si="247"/>
        <v>0</v>
      </c>
      <c r="GF450" s="529"/>
      <c r="GG450" s="517"/>
      <c r="GH450" s="529">
        <v>42252.381944444445</v>
      </c>
      <c r="GI450" s="668" t="str">
        <v>[-11101] All data events are filtered in summary calculation</v>
      </c>
      <c r="GJ450" s="669">
        <v>42252.381944444445</v>
      </c>
      <c r="GK450" s="668" t="str">
        <v>[-11101] All data events are filtered in summary calculation</v>
      </c>
      <c r="GL450" s="669">
        <v>42252.381944444445</v>
      </c>
      <c r="GM450" s="668" t="str">
        <v>[-11101] All data events are filtered in summary calculation</v>
      </c>
      <c r="GN450" s="400">
        <f t="shared" si="245"/>
        <v>0</v>
      </c>
      <c r="GO450" s="400">
        <f t="shared" si="246"/>
        <v>0</v>
      </c>
    </row>
    <row r="451" spans="131:197" ht="18.95" customHeight="1" x14ac:dyDescent="0.25">
      <c r="EA451" s="525">
        <v>41546</v>
      </c>
      <c r="EB451" s="603">
        <v>394</v>
      </c>
      <c r="EC451" s="633">
        <v>2190.35212391101</v>
      </c>
      <c r="ED451" s="634">
        <v>19.579999999999998</v>
      </c>
      <c r="EE451" s="634">
        <v>5</v>
      </c>
      <c r="EF451" s="634">
        <v>882</v>
      </c>
      <c r="EG451" s="634">
        <v>513.20000000000005</v>
      </c>
      <c r="EH451" s="634">
        <v>2.1448894117647059</v>
      </c>
      <c r="EI451" s="635">
        <v>911.57799999999997</v>
      </c>
      <c r="EZ451" s="837"/>
      <c r="FA451" s="568">
        <v>42252.382638888885</v>
      </c>
      <c r="FB451" s="569" t="str">
        <v>[-11101] All data events are filtered in summary calculation</v>
      </c>
      <c r="FC451" s="570">
        <v>42252.382638888885</v>
      </c>
      <c r="FD451" s="571" t="str">
        <v>[-11101] All data events are filtered in summary calculation</v>
      </c>
      <c r="FE451" s="570">
        <v>42252.382291666669</v>
      </c>
      <c r="FF451" s="571">
        <v>38013.532425228754</v>
      </c>
      <c r="FG451" s="570">
        <v>42252.382291666669</v>
      </c>
      <c r="FH451" s="571">
        <v>37026.401876076059</v>
      </c>
      <c r="GE451" s="400">
        <f t="shared" si="247"/>
        <v>0</v>
      </c>
      <c r="GF451" s="529"/>
      <c r="GG451" s="517"/>
      <c r="GH451" s="529">
        <v>42252.382291666669</v>
      </c>
      <c r="GI451" s="668" t="str">
        <v>[-11101] All data events are filtered in summary calculation</v>
      </c>
      <c r="GJ451" s="669">
        <v>42252.382291666669</v>
      </c>
      <c r="GK451" s="668" t="str">
        <v>[-11101] All data events are filtered in summary calculation</v>
      </c>
      <c r="GL451" s="669">
        <v>42252.382291666669</v>
      </c>
      <c r="GM451" s="668" t="str">
        <v>[-11101] All data events are filtered in summary calculation</v>
      </c>
      <c r="GN451" s="400">
        <f t="shared" si="245"/>
        <v>0</v>
      </c>
      <c r="GO451" s="400">
        <f t="shared" si="246"/>
        <v>0</v>
      </c>
    </row>
    <row r="452" spans="131:197" ht="18.95" customHeight="1" x14ac:dyDescent="0.25">
      <c r="EA452" s="525">
        <v>41547</v>
      </c>
      <c r="EB452" s="603">
        <v>395</v>
      </c>
      <c r="EC452" s="637">
        <v>2558.7249999999999</v>
      </c>
      <c r="ED452" s="638">
        <v>23.26</v>
      </c>
      <c r="EE452" s="638">
        <v>5</v>
      </c>
      <c r="EF452" s="638">
        <v>814</v>
      </c>
      <c r="EG452" s="638">
        <v>510.9</v>
      </c>
      <c r="EH452" s="638">
        <v>1.9117929411764705</v>
      </c>
      <c r="EI452" s="639">
        <v>812.51199999999994</v>
      </c>
      <c r="EZ452" s="837"/>
      <c r="FA452" s="568">
        <v>42252.382986111115</v>
      </c>
      <c r="FB452" s="569" t="str">
        <v>[-11101] All data events are filtered in summary calculation</v>
      </c>
      <c r="FC452" s="570">
        <v>42252.382986111115</v>
      </c>
      <c r="FD452" s="571" t="str">
        <v>[-11101] All data events are filtered in summary calculation</v>
      </c>
      <c r="FE452" s="570">
        <v>42252.382638888885</v>
      </c>
      <c r="FF452" s="571">
        <v>38048.001684248447</v>
      </c>
      <c r="FG452" s="570">
        <v>42252.382638888885</v>
      </c>
      <c r="FH452" s="571">
        <v>35997.854234451683</v>
      </c>
      <c r="GE452" s="400">
        <f t="shared" si="247"/>
        <v>0</v>
      </c>
      <c r="GF452" s="529"/>
      <c r="GG452" s="517"/>
      <c r="GH452" s="529">
        <v>42252.382638888885</v>
      </c>
      <c r="GI452" s="668" t="str">
        <v>[-11101] All data events are filtered in summary calculation</v>
      </c>
      <c r="GJ452" s="669">
        <v>42252.382638888885</v>
      </c>
      <c r="GK452" s="668" t="str">
        <v>[-11101] All data events are filtered in summary calculation</v>
      </c>
      <c r="GL452" s="669">
        <v>42252.382638888885</v>
      </c>
      <c r="GM452" s="668" t="str">
        <v>[-11101] All data events are filtered in summary calculation</v>
      </c>
      <c r="GN452" s="400">
        <f t="shared" si="245"/>
        <v>0</v>
      </c>
      <c r="GO452" s="400">
        <f t="shared" si="246"/>
        <v>0</v>
      </c>
    </row>
    <row r="453" spans="131:197" ht="18.95" customHeight="1" x14ac:dyDescent="0.25">
      <c r="EA453" s="525">
        <v>41548</v>
      </c>
      <c r="EB453" s="603">
        <v>396</v>
      </c>
      <c r="EC453" s="630">
        <v>1790.6116180480401</v>
      </c>
      <c r="ED453" s="631">
        <v>11.49</v>
      </c>
      <c r="EE453" s="631">
        <v>3</v>
      </c>
      <c r="EF453" s="631">
        <v>587</v>
      </c>
      <c r="EG453" s="631">
        <v>318.7</v>
      </c>
      <c r="EH453" s="631">
        <v>1.4742258823529413</v>
      </c>
      <c r="EI453" s="632">
        <v>626.54600000000005</v>
      </c>
      <c r="EZ453" s="837"/>
      <c r="FA453" s="568">
        <v>42252.383333333331</v>
      </c>
      <c r="FB453" s="569" t="str">
        <v>[-11101] All data events are filtered in summary calculation</v>
      </c>
      <c r="FC453" s="570">
        <v>42252.383333333331</v>
      </c>
      <c r="FD453" s="571" t="str">
        <v>[-11101] All data events are filtered in summary calculation</v>
      </c>
      <c r="FE453" s="570">
        <v>42252.382986111115</v>
      </c>
      <c r="FF453" s="571">
        <v>38039.232499172293</v>
      </c>
      <c r="FG453" s="570">
        <v>42252.382986111115</v>
      </c>
      <c r="FH453" s="571">
        <v>32617.262559636012</v>
      </c>
      <c r="GE453" s="400">
        <f t="shared" si="247"/>
        <v>0</v>
      </c>
      <c r="GF453" s="529"/>
      <c r="GG453" s="517"/>
      <c r="GH453" s="529">
        <v>42252.382986111115</v>
      </c>
      <c r="GI453" s="668" t="str">
        <v>[-11101] All data events are filtered in summary calculation</v>
      </c>
      <c r="GJ453" s="669">
        <v>42252.382986111115</v>
      </c>
      <c r="GK453" s="668" t="str">
        <v>[-11101] All data events are filtered in summary calculation</v>
      </c>
      <c r="GL453" s="669">
        <v>42252.382986111115</v>
      </c>
      <c r="GM453" s="668" t="str">
        <v>[-11101] All data events are filtered in summary calculation</v>
      </c>
      <c r="GN453" s="400">
        <f t="shared" si="245"/>
        <v>0</v>
      </c>
      <c r="GO453" s="400">
        <f t="shared" si="246"/>
        <v>0</v>
      </c>
    </row>
    <row r="454" spans="131:197" ht="18.95" customHeight="1" x14ac:dyDescent="0.25">
      <c r="EA454" s="525">
        <v>41549</v>
      </c>
      <c r="EB454" s="603">
        <v>397</v>
      </c>
      <c r="EC454" s="633">
        <v>2082.4360563806199</v>
      </c>
      <c r="ED454" s="634">
        <v>18.34</v>
      </c>
      <c r="EE454" s="634">
        <v>3</v>
      </c>
      <c r="EF454" s="634">
        <v>571</v>
      </c>
      <c r="EG454" s="634">
        <v>346.5</v>
      </c>
      <c r="EH454" s="634">
        <v>1.5471717647058822</v>
      </c>
      <c r="EI454" s="635">
        <v>657.548</v>
      </c>
      <c r="EZ454" s="837"/>
      <c r="FA454" s="568">
        <v>42252.383680555555</v>
      </c>
      <c r="FB454" s="569" t="str">
        <v>[-11101] All data events are filtered in summary calculation</v>
      </c>
      <c r="FC454" s="570">
        <v>42252.383680555555</v>
      </c>
      <c r="FD454" s="571" t="str">
        <v>[-11101] All data events are filtered in summary calculation</v>
      </c>
      <c r="FE454" s="570">
        <v>42252.383333333331</v>
      </c>
      <c r="FF454" s="571">
        <v>37954.899620672069</v>
      </c>
      <c r="FG454" s="570">
        <v>42252.383333333331</v>
      </c>
      <c r="FH454" s="571">
        <v>36768.512986454429</v>
      </c>
      <c r="GE454" s="400">
        <f t="shared" si="247"/>
        <v>0</v>
      </c>
      <c r="GF454" s="529"/>
      <c r="GG454" s="517"/>
      <c r="GH454" s="529">
        <v>42252.383333333331</v>
      </c>
      <c r="GI454" s="668" t="str">
        <v>[-11101] All data events are filtered in summary calculation</v>
      </c>
      <c r="GJ454" s="669">
        <v>42252.383333333331</v>
      </c>
      <c r="GK454" s="668" t="str">
        <v>[-11101] All data events are filtered in summary calculation</v>
      </c>
      <c r="GL454" s="669">
        <v>42252.383333333331</v>
      </c>
      <c r="GM454" s="668" t="str">
        <v>[-11101] All data events are filtered in summary calculation</v>
      </c>
      <c r="GN454" s="400">
        <f t="shared" si="245"/>
        <v>0</v>
      </c>
      <c r="GO454" s="400">
        <f t="shared" si="246"/>
        <v>0</v>
      </c>
    </row>
    <row r="455" spans="131:197" ht="18.95" customHeight="1" x14ac:dyDescent="0.25">
      <c r="EA455" s="525">
        <v>41550</v>
      </c>
      <c r="EB455" s="603">
        <v>398</v>
      </c>
      <c r="EC455" s="633">
        <v>2404.5113372484102</v>
      </c>
      <c r="ED455" s="634">
        <v>22.04</v>
      </c>
      <c r="EE455" s="634">
        <v>4</v>
      </c>
      <c r="EF455" s="634">
        <v>754</v>
      </c>
      <c r="EG455" s="634">
        <v>407</v>
      </c>
      <c r="EH455" s="634">
        <v>1.4622823529411766</v>
      </c>
      <c r="EI455" s="635">
        <v>621.47</v>
      </c>
      <c r="EZ455" s="837"/>
      <c r="FA455" s="568">
        <v>42252.384027777778</v>
      </c>
      <c r="FB455" s="569" t="str">
        <v>[-11101] All data events are filtered in summary calculation</v>
      </c>
      <c r="FC455" s="570">
        <v>42252.384027777778</v>
      </c>
      <c r="FD455" s="571" t="str">
        <v>[-11101] All data events are filtered in summary calculation</v>
      </c>
      <c r="FE455" s="570">
        <v>42252.383680555555</v>
      </c>
      <c r="FF455" s="571">
        <v>38009.180689032873</v>
      </c>
      <c r="FG455" s="570">
        <v>42252.383680555555</v>
      </c>
      <c r="FH455" s="571">
        <v>38692.227337515353</v>
      </c>
      <c r="GE455" s="400">
        <f t="shared" si="247"/>
        <v>0</v>
      </c>
      <c r="GF455" s="529"/>
      <c r="GG455" s="517"/>
      <c r="GH455" s="529">
        <v>42252.383680555555</v>
      </c>
      <c r="GI455" s="668" t="str">
        <v>[-11101] All data events are filtered in summary calculation</v>
      </c>
      <c r="GJ455" s="669">
        <v>42252.383680555555</v>
      </c>
      <c r="GK455" s="668" t="str">
        <v>[-11101] All data events are filtered in summary calculation</v>
      </c>
      <c r="GL455" s="669">
        <v>42252.383680555555</v>
      </c>
      <c r="GM455" s="668" t="str">
        <v>[-11101] All data events are filtered in summary calculation</v>
      </c>
      <c r="GN455" s="400">
        <f t="shared" ref="GN455:GN518" si="248">IF($GE455=1,$GM455,0)</f>
        <v>0</v>
      </c>
      <c r="GO455" s="400">
        <f t="shared" ref="GO455:GO518" si="249">IF($GE455=2,$GM455,0)</f>
        <v>0</v>
      </c>
    </row>
    <row r="456" spans="131:197" ht="18.95" customHeight="1" x14ac:dyDescent="0.25">
      <c r="EA456" s="525">
        <v>41551</v>
      </c>
      <c r="EB456" s="603">
        <v>399</v>
      </c>
      <c r="EC456" s="633">
        <v>2699.5073727957401</v>
      </c>
      <c r="ED456" s="634">
        <v>22.89</v>
      </c>
      <c r="EE456" s="634">
        <v>6</v>
      </c>
      <c r="EF456" s="634">
        <v>941</v>
      </c>
      <c r="EG456" s="634">
        <v>550.9</v>
      </c>
      <c r="EH456" s="634">
        <v>1.9773482352941179</v>
      </c>
      <c r="EI456" s="635">
        <v>840.37300000000005</v>
      </c>
      <c r="EZ456" s="837"/>
      <c r="FA456" s="568">
        <v>42252.384375000001</v>
      </c>
      <c r="FB456" s="569" t="str">
        <v>[-11101] All data events are filtered in summary calculation</v>
      </c>
      <c r="FC456" s="570">
        <v>42252.384375000001</v>
      </c>
      <c r="FD456" s="571" t="str">
        <v>[-11101] All data events are filtered in summary calculation</v>
      </c>
      <c r="FE456" s="570">
        <v>42252.384027777778</v>
      </c>
      <c r="FF456" s="571">
        <v>38054.524495857957</v>
      </c>
      <c r="FG456" s="570">
        <v>42252.384027777778</v>
      </c>
      <c r="FH456" s="571">
        <v>38859.244269305469</v>
      </c>
      <c r="GE456" s="400">
        <f t="shared" ref="GE456:GE519" si="250">IF(GI456&lt;&gt;$GF$63,1,IF(GK456&lt;&gt;$GF$63,2,IF(GE455&lt;&gt;0,GE455,0)))</f>
        <v>0</v>
      </c>
      <c r="GF456" s="529"/>
      <c r="GG456" s="517"/>
      <c r="GH456" s="529">
        <v>42252.384027777778</v>
      </c>
      <c r="GI456" s="668" t="str">
        <v>[-11101] All data events are filtered in summary calculation</v>
      </c>
      <c r="GJ456" s="669">
        <v>42252.384027777778</v>
      </c>
      <c r="GK456" s="668" t="str">
        <v>[-11101] All data events are filtered in summary calculation</v>
      </c>
      <c r="GL456" s="669">
        <v>42252.384027777778</v>
      </c>
      <c r="GM456" s="668" t="str">
        <v>[-11101] All data events are filtered in summary calculation</v>
      </c>
      <c r="GN456" s="400">
        <f t="shared" si="248"/>
        <v>0</v>
      </c>
      <c r="GO456" s="400">
        <f t="shared" si="249"/>
        <v>0</v>
      </c>
    </row>
    <row r="457" spans="131:197" ht="18.95" customHeight="1" x14ac:dyDescent="0.25">
      <c r="EA457" s="525">
        <v>41552</v>
      </c>
      <c r="EB457" s="603">
        <v>400</v>
      </c>
      <c r="EC457" s="633">
        <v>2473.9256466328802</v>
      </c>
      <c r="ED457" s="634">
        <v>22.95</v>
      </c>
      <c r="EE457" s="634">
        <v>5</v>
      </c>
      <c r="EF457" s="634">
        <v>827</v>
      </c>
      <c r="EG457" s="634">
        <v>457.6</v>
      </c>
      <c r="EH457" s="634">
        <v>1.6654494117647058</v>
      </c>
      <c r="EI457" s="635">
        <v>707.81600000000003</v>
      </c>
      <c r="EZ457" s="837"/>
      <c r="FA457" s="568">
        <v>42252.384722222225</v>
      </c>
      <c r="FB457" s="569" t="str">
        <v>[-11101] All data events are filtered in summary calculation</v>
      </c>
      <c r="FC457" s="570">
        <v>42252.384722222225</v>
      </c>
      <c r="FD457" s="571" t="str">
        <v>[-11101] All data events are filtered in summary calculation</v>
      </c>
      <c r="FE457" s="570">
        <v>42252.384375000001</v>
      </c>
      <c r="FF457" s="571">
        <v>38140.861087250712</v>
      </c>
      <c r="FG457" s="570">
        <v>42252.384375000001</v>
      </c>
      <c r="FH457" s="571">
        <v>38593.431889669104</v>
      </c>
      <c r="GE457" s="400">
        <f t="shared" si="250"/>
        <v>0</v>
      </c>
      <c r="GF457" s="529"/>
      <c r="GG457" s="517"/>
      <c r="GH457" s="529">
        <v>42252.384375000001</v>
      </c>
      <c r="GI457" s="668" t="str">
        <v>[-11101] All data events are filtered in summary calculation</v>
      </c>
      <c r="GJ457" s="669">
        <v>42252.384375000001</v>
      </c>
      <c r="GK457" s="668" t="str">
        <v>[-11101] All data events are filtered in summary calculation</v>
      </c>
      <c r="GL457" s="669">
        <v>42252.384375000001</v>
      </c>
      <c r="GM457" s="668" t="str">
        <v>[-11101] All data events are filtered in summary calculation</v>
      </c>
      <c r="GN457" s="400">
        <f t="shared" si="248"/>
        <v>0</v>
      </c>
      <c r="GO457" s="400">
        <f t="shared" si="249"/>
        <v>0</v>
      </c>
    </row>
    <row r="458" spans="131:197" ht="18.95" customHeight="1" x14ac:dyDescent="0.25">
      <c r="EA458" s="525">
        <v>41553</v>
      </c>
      <c r="EB458" s="603">
        <v>401</v>
      </c>
      <c r="EC458" s="633">
        <v>2665.08532959782</v>
      </c>
      <c r="ED458" s="634">
        <v>23.06</v>
      </c>
      <c r="EE458" s="634">
        <v>5</v>
      </c>
      <c r="EF458" s="634">
        <v>852</v>
      </c>
      <c r="EG458" s="634">
        <v>489.5</v>
      </c>
      <c r="EH458" s="634">
        <v>1.6661999999999999</v>
      </c>
      <c r="EI458" s="635">
        <v>708.13499999999999</v>
      </c>
      <c r="EZ458" s="837"/>
      <c r="FA458" s="568">
        <v>42252.385069444441</v>
      </c>
      <c r="FB458" s="569" t="str">
        <v>[-11101] All data events are filtered in summary calculation</v>
      </c>
      <c r="FC458" s="570">
        <v>42252.385069444441</v>
      </c>
      <c r="FD458" s="571" t="str">
        <v>[-11101] All data events are filtered in summary calculation</v>
      </c>
      <c r="FE458" s="570">
        <v>42252.384722222225</v>
      </c>
      <c r="FF458" s="571">
        <v>38119.476426382862</v>
      </c>
      <c r="FG458" s="570">
        <v>42252.384722222225</v>
      </c>
      <c r="FH458" s="571">
        <v>38029.058884745835</v>
      </c>
      <c r="GE458" s="400">
        <f t="shared" si="250"/>
        <v>0</v>
      </c>
      <c r="GF458" s="529"/>
      <c r="GG458" s="517"/>
      <c r="GH458" s="529">
        <v>42252.384722222225</v>
      </c>
      <c r="GI458" s="668" t="str">
        <v>[-11101] All data events are filtered in summary calculation</v>
      </c>
      <c r="GJ458" s="669">
        <v>42252.384722222225</v>
      </c>
      <c r="GK458" s="668" t="str">
        <v>[-11101] All data events are filtered in summary calculation</v>
      </c>
      <c r="GL458" s="669">
        <v>42252.384722222225</v>
      </c>
      <c r="GM458" s="668" t="str">
        <v>[-11101] All data events are filtered in summary calculation</v>
      </c>
      <c r="GN458" s="400">
        <f t="shared" si="248"/>
        <v>0</v>
      </c>
      <c r="GO458" s="400">
        <f t="shared" si="249"/>
        <v>0</v>
      </c>
    </row>
    <row r="459" spans="131:197" ht="18.95" customHeight="1" x14ac:dyDescent="0.25">
      <c r="EA459" s="525">
        <v>41554</v>
      </c>
      <c r="EB459" s="603">
        <v>402</v>
      </c>
      <c r="EC459" s="633">
        <v>2043.6245234897699</v>
      </c>
      <c r="ED459" s="634">
        <v>17.12</v>
      </c>
      <c r="EE459" s="634">
        <v>4</v>
      </c>
      <c r="EF459" s="634">
        <v>578</v>
      </c>
      <c r="EG459" s="634">
        <v>416.4</v>
      </c>
      <c r="EH459" s="634">
        <v>1.4267529411764706</v>
      </c>
      <c r="EI459" s="635">
        <v>606.37</v>
      </c>
      <c r="EZ459" s="837"/>
      <c r="FA459" s="568">
        <v>42252.385416666672</v>
      </c>
      <c r="FB459" s="569" t="str">
        <v>[-11101] All data events are filtered in summary calculation</v>
      </c>
      <c r="FC459" s="570">
        <v>42252.385416666672</v>
      </c>
      <c r="FD459" s="571" t="str">
        <v>[-11101] All data events are filtered in summary calculation</v>
      </c>
      <c r="FE459" s="570">
        <v>42252.385069444441</v>
      </c>
      <c r="FF459" s="571">
        <v>38117.562817110615</v>
      </c>
      <c r="FG459" s="570">
        <v>42252.385069444441</v>
      </c>
      <c r="FH459" s="571">
        <v>37377.422244900466</v>
      </c>
      <c r="GE459" s="400">
        <f t="shared" si="250"/>
        <v>0</v>
      </c>
      <c r="GF459" s="529"/>
      <c r="GG459" s="517"/>
      <c r="GH459" s="529">
        <v>42252.385069444441</v>
      </c>
      <c r="GI459" s="668" t="str">
        <v>[-11101] All data events are filtered in summary calculation</v>
      </c>
      <c r="GJ459" s="669">
        <v>42252.385069444441</v>
      </c>
      <c r="GK459" s="668" t="str">
        <v>[-11101] All data events are filtered in summary calculation</v>
      </c>
      <c r="GL459" s="669">
        <v>42252.385069444441</v>
      </c>
      <c r="GM459" s="668" t="str">
        <v>[-11101] All data events are filtered in summary calculation</v>
      </c>
      <c r="GN459" s="400">
        <f t="shared" si="248"/>
        <v>0</v>
      </c>
      <c r="GO459" s="400">
        <f t="shared" si="249"/>
        <v>0</v>
      </c>
    </row>
    <row r="460" spans="131:197" ht="18.95" customHeight="1" x14ac:dyDescent="0.25">
      <c r="EA460" s="525">
        <v>41555</v>
      </c>
      <c r="EB460" s="603">
        <v>403</v>
      </c>
      <c r="EC460" s="633">
        <v>2353.5372121372502</v>
      </c>
      <c r="ED460" s="634">
        <v>18.53</v>
      </c>
      <c r="EE460" s="634">
        <v>5</v>
      </c>
      <c r="EF460" s="634">
        <v>762</v>
      </c>
      <c r="EG460" s="634">
        <v>433.2</v>
      </c>
      <c r="EH460" s="634">
        <v>1.9129411764705881</v>
      </c>
      <c r="EI460" s="635">
        <v>813</v>
      </c>
      <c r="EZ460" s="837"/>
      <c r="FA460" s="568">
        <v>42252.385763888888</v>
      </c>
      <c r="FB460" s="569" t="str">
        <v>[-11101] All data events are filtered in summary calculation</v>
      </c>
      <c r="FC460" s="570">
        <v>42252.385763888888</v>
      </c>
      <c r="FD460" s="571" t="str">
        <v>[-11101] All data events are filtered in summary calculation</v>
      </c>
      <c r="FE460" s="570">
        <v>42252.385416666672</v>
      </c>
      <c r="FF460" s="571">
        <v>38038.235307989518</v>
      </c>
      <c r="FG460" s="570">
        <v>42252.385416666672</v>
      </c>
      <c r="FH460" s="571">
        <v>36689.800068120159</v>
      </c>
      <c r="GE460" s="400">
        <f t="shared" si="250"/>
        <v>0</v>
      </c>
      <c r="GF460" s="529"/>
      <c r="GG460" s="517"/>
      <c r="GH460" s="529">
        <v>42252.385416666672</v>
      </c>
      <c r="GI460" s="668" t="str">
        <v>[-11101] All data events are filtered in summary calculation</v>
      </c>
      <c r="GJ460" s="669">
        <v>42252.385416666672</v>
      </c>
      <c r="GK460" s="668" t="str">
        <v>[-11101] All data events are filtered in summary calculation</v>
      </c>
      <c r="GL460" s="669">
        <v>42252.385416666672</v>
      </c>
      <c r="GM460" s="668" t="str">
        <v>[-11101] All data events are filtered in summary calculation</v>
      </c>
      <c r="GN460" s="400">
        <f t="shared" si="248"/>
        <v>0</v>
      </c>
      <c r="GO460" s="400">
        <f t="shared" si="249"/>
        <v>0</v>
      </c>
    </row>
    <row r="461" spans="131:197" ht="18.95" customHeight="1" x14ac:dyDescent="0.25">
      <c r="EA461" s="525">
        <v>41556</v>
      </c>
      <c r="EB461" s="603">
        <v>404</v>
      </c>
      <c r="EC461" s="633">
        <v>2437.51329047016</v>
      </c>
      <c r="ED461" s="634">
        <v>22.15</v>
      </c>
      <c r="EE461" s="634">
        <v>4</v>
      </c>
      <c r="EF461" s="634">
        <v>638</v>
      </c>
      <c r="EG461" s="634">
        <v>376.9</v>
      </c>
      <c r="EH461" s="634">
        <v>1.8745858823529411</v>
      </c>
      <c r="EI461" s="635">
        <v>796.69899999999996</v>
      </c>
      <c r="EZ461" s="837"/>
      <c r="FA461" s="568">
        <v>42252.386111111111</v>
      </c>
      <c r="FB461" s="569" t="str">
        <v>[-11101] All data events are filtered in summary calculation</v>
      </c>
      <c r="FC461" s="570">
        <v>42252.386111111111</v>
      </c>
      <c r="FD461" s="571" t="str">
        <v>[-11101] All data events are filtered in summary calculation</v>
      </c>
      <c r="FE461" s="570">
        <v>42252.385763888888</v>
      </c>
      <c r="FF461" s="571">
        <v>38056.772631843887</v>
      </c>
      <c r="FG461" s="570">
        <v>42252.385763888888</v>
      </c>
      <c r="FH461" s="571">
        <v>36983.416101446266</v>
      </c>
      <c r="GE461" s="400">
        <f t="shared" si="250"/>
        <v>0</v>
      </c>
      <c r="GF461" s="529"/>
      <c r="GG461" s="517"/>
      <c r="GH461" s="529">
        <v>42252.385763888888</v>
      </c>
      <c r="GI461" s="668" t="str">
        <v>[-11101] All data events are filtered in summary calculation</v>
      </c>
      <c r="GJ461" s="669">
        <v>42252.385763888888</v>
      </c>
      <c r="GK461" s="668" t="str">
        <v>[-11101] All data events are filtered in summary calculation</v>
      </c>
      <c r="GL461" s="669">
        <v>42252.385763888888</v>
      </c>
      <c r="GM461" s="668" t="str">
        <v>[-11101] All data events are filtered in summary calculation</v>
      </c>
      <c r="GN461" s="400">
        <f t="shared" si="248"/>
        <v>0</v>
      </c>
      <c r="GO461" s="400">
        <f t="shared" si="249"/>
        <v>0</v>
      </c>
    </row>
    <row r="462" spans="131:197" ht="18.95" customHeight="1" x14ac:dyDescent="0.25">
      <c r="EA462" s="525">
        <v>41557</v>
      </c>
      <c r="EB462" s="603">
        <v>405</v>
      </c>
      <c r="EC462" s="633">
        <v>2471.5958013289101</v>
      </c>
      <c r="ED462" s="634">
        <v>20.9</v>
      </c>
      <c r="EE462" s="634">
        <v>5</v>
      </c>
      <c r="EF462" s="634">
        <v>774</v>
      </c>
      <c r="EG462" s="634">
        <v>431.5</v>
      </c>
      <c r="EH462" s="634">
        <v>1.2695200000000002</v>
      </c>
      <c r="EI462" s="635">
        <v>539.54600000000005</v>
      </c>
      <c r="EZ462" s="837"/>
      <c r="FA462" s="568">
        <v>42252.386458333334</v>
      </c>
      <c r="FB462" s="569" t="str">
        <v>[-11101] All data events are filtered in summary calculation</v>
      </c>
      <c r="FC462" s="570">
        <v>42252.386458333334</v>
      </c>
      <c r="FD462" s="571" t="str">
        <v>[-11101] All data events are filtered in summary calculation</v>
      </c>
      <c r="FE462" s="570">
        <v>42252.386111111111</v>
      </c>
      <c r="FF462" s="571">
        <v>38068.514128086965</v>
      </c>
      <c r="FG462" s="570">
        <v>42252.386111111111</v>
      </c>
      <c r="FH462" s="571">
        <v>38508.744432844716</v>
      </c>
      <c r="GE462" s="400">
        <f t="shared" si="250"/>
        <v>0</v>
      </c>
      <c r="GF462" s="529"/>
      <c r="GG462" s="517"/>
      <c r="GH462" s="529">
        <v>42252.386111111111</v>
      </c>
      <c r="GI462" s="668" t="str">
        <v>[-11101] All data events are filtered in summary calculation</v>
      </c>
      <c r="GJ462" s="669">
        <v>42252.386111111111</v>
      </c>
      <c r="GK462" s="668" t="str">
        <v>[-11101] All data events are filtered in summary calculation</v>
      </c>
      <c r="GL462" s="669">
        <v>42252.386111111111</v>
      </c>
      <c r="GM462" s="668" t="str">
        <v>[-11101] All data events are filtered in summary calculation</v>
      </c>
      <c r="GN462" s="400">
        <f t="shared" si="248"/>
        <v>0</v>
      </c>
      <c r="GO462" s="400">
        <f t="shared" si="249"/>
        <v>0</v>
      </c>
    </row>
    <row r="463" spans="131:197" ht="18.95" customHeight="1" x14ac:dyDescent="0.25">
      <c r="EA463" s="525">
        <v>41558</v>
      </c>
      <c r="EB463" s="603">
        <v>406</v>
      </c>
      <c r="EC463" s="633">
        <v>2506.9364313385699</v>
      </c>
      <c r="ED463" s="634">
        <v>21.24</v>
      </c>
      <c r="EE463" s="634">
        <v>5</v>
      </c>
      <c r="EF463" s="634">
        <v>764</v>
      </c>
      <c r="EG463" s="634">
        <v>439</v>
      </c>
      <c r="EH463" s="634">
        <v>1.730964705882353</v>
      </c>
      <c r="EI463" s="635">
        <v>735.66</v>
      </c>
      <c r="EZ463" s="837"/>
      <c r="FA463" s="568">
        <v>42252.38680555555</v>
      </c>
      <c r="FB463" s="569" t="str">
        <v>[-11101] All data events are filtered in summary calculation</v>
      </c>
      <c r="FC463" s="570">
        <v>42252.38680555555</v>
      </c>
      <c r="FD463" s="571" t="str">
        <v>[-11101] All data events are filtered in summary calculation</v>
      </c>
      <c r="FE463" s="570">
        <v>42252.386458333334</v>
      </c>
      <c r="FF463" s="571">
        <v>38026.743105159207</v>
      </c>
      <c r="FG463" s="570">
        <v>42252.386458333334</v>
      </c>
      <c r="FH463" s="571">
        <v>38913.907936630647</v>
      </c>
      <c r="GE463" s="400">
        <f t="shared" si="250"/>
        <v>0</v>
      </c>
      <c r="GF463" s="529"/>
      <c r="GG463" s="517"/>
      <c r="GH463" s="529">
        <v>42252.386458333334</v>
      </c>
      <c r="GI463" s="668" t="str">
        <v>[-11101] All data events are filtered in summary calculation</v>
      </c>
      <c r="GJ463" s="669">
        <v>42252.386458333334</v>
      </c>
      <c r="GK463" s="668" t="str">
        <v>[-11101] All data events are filtered in summary calculation</v>
      </c>
      <c r="GL463" s="669">
        <v>42252.386458333334</v>
      </c>
      <c r="GM463" s="668" t="str">
        <v>[-11101] All data events are filtered in summary calculation</v>
      </c>
      <c r="GN463" s="400">
        <f t="shared" si="248"/>
        <v>0</v>
      </c>
      <c r="GO463" s="400">
        <f t="shared" si="249"/>
        <v>0</v>
      </c>
    </row>
    <row r="464" spans="131:197" ht="18.95" customHeight="1" x14ac:dyDescent="0.25">
      <c r="EA464" s="525">
        <v>41559</v>
      </c>
      <c r="EB464" s="603">
        <v>407</v>
      </c>
      <c r="EC464" s="633">
        <v>2267.2290171198101</v>
      </c>
      <c r="ED464" s="634">
        <v>20.74</v>
      </c>
      <c r="EE464" s="634">
        <v>5</v>
      </c>
      <c r="EF464" s="634">
        <v>720</v>
      </c>
      <c r="EG464" s="634">
        <v>409</v>
      </c>
      <c r="EH464" s="634">
        <v>1.3924588235294117</v>
      </c>
      <c r="EI464" s="635">
        <v>591.79499999999996</v>
      </c>
      <c r="EZ464" s="837"/>
      <c r="FA464" s="568">
        <v>42252.387152777781</v>
      </c>
      <c r="FB464" s="569" t="str">
        <v>[-11101] All data events are filtered in summary calculation</v>
      </c>
      <c r="FC464" s="570">
        <v>42252.387152777781</v>
      </c>
      <c r="FD464" s="571" t="str">
        <v>[-11101] All data events are filtered in summary calculation</v>
      </c>
      <c r="FE464" s="570">
        <v>42252.38680555555</v>
      </c>
      <c r="FF464" s="571">
        <v>38026.32575665514</v>
      </c>
      <c r="FG464" s="570">
        <v>42252.38680555555</v>
      </c>
      <c r="FH464" s="571">
        <v>38582.743285564582</v>
      </c>
      <c r="GE464" s="400">
        <f t="shared" si="250"/>
        <v>0</v>
      </c>
      <c r="GF464" s="529"/>
      <c r="GG464" s="517"/>
      <c r="GH464" s="529">
        <v>42252.38680555555</v>
      </c>
      <c r="GI464" s="668" t="str">
        <v>[-11101] All data events are filtered in summary calculation</v>
      </c>
      <c r="GJ464" s="669">
        <v>42252.38680555555</v>
      </c>
      <c r="GK464" s="668" t="str">
        <v>[-11101] All data events are filtered in summary calculation</v>
      </c>
      <c r="GL464" s="669">
        <v>42252.38680555555</v>
      </c>
      <c r="GM464" s="668" t="str">
        <v>[-11101] All data events are filtered in summary calculation</v>
      </c>
      <c r="GN464" s="400">
        <f t="shared" si="248"/>
        <v>0</v>
      </c>
      <c r="GO464" s="400">
        <f t="shared" si="249"/>
        <v>0</v>
      </c>
    </row>
    <row r="465" spans="131:197" ht="18.95" customHeight="1" x14ac:dyDescent="0.25">
      <c r="EA465" s="525">
        <v>41560</v>
      </c>
      <c r="EB465" s="603">
        <v>408</v>
      </c>
      <c r="EC465" s="633">
        <v>2327.9234028589899</v>
      </c>
      <c r="ED465" s="634">
        <v>18.690000000000001</v>
      </c>
      <c r="EE465" s="634">
        <v>4</v>
      </c>
      <c r="EF465" s="634">
        <v>659</v>
      </c>
      <c r="EG465" s="634">
        <v>384.4</v>
      </c>
      <c r="EH465" s="634">
        <v>1.8109600000000001</v>
      </c>
      <c r="EI465" s="635">
        <v>769.65800000000002</v>
      </c>
      <c r="EZ465" s="837"/>
      <c r="FA465" s="568">
        <v>42252.387499999997</v>
      </c>
      <c r="FB465" s="569" t="str">
        <v>[-11101] All data events are filtered in summary calculation</v>
      </c>
      <c r="FC465" s="570">
        <v>42252.387499999997</v>
      </c>
      <c r="FD465" s="571" t="str">
        <v>[-11101] All data events are filtered in summary calculation</v>
      </c>
      <c r="FE465" s="570">
        <v>42252.387152777781</v>
      </c>
      <c r="FF465" s="571">
        <v>37956.909528328972</v>
      </c>
      <c r="FG465" s="570">
        <v>42252.387152777781</v>
      </c>
      <c r="FH465" s="571">
        <v>38027.430327842631</v>
      </c>
      <c r="GE465" s="400">
        <f t="shared" si="250"/>
        <v>0</v>
      </c>
      <c r="GF465" s="529"/>
      <c r="GG465" s="517"/>
      <c r="GH465" s="529">
        <v>42252.387152777781</v>
      </c>
      <c r="GI465" s="668" t="str">
        <v>[-11101] All data events are filtered in summary calculation</v>
      </c>
      <c r="GJ465" s="669">
        <v>42252.387152777781</v>
      </c>
      <c r="GK465" s="668" t="str">
        <v>[-11101] All data events are filtered in summary calculation</v>
      </c>
      <c r="GL465" s="669">
        <v>42252.387152777781</v>
      </c>
      <c r="GM465" s="668" t="str">
        <v>[-11101] All data events are filtered in summary calculation</v>
      </c>
      <c r="GN465" s="400">
        <f t="shared" si="248"/>
        <v>0</v>
      </c>
      <c r="GO465" s="400">
        <f t="shared" si="249"/>
        <v>0</v>
      </c>
    </row>
    <row r="466" spans="131:197" ht="18.95" customHeight="1" x14ac:dyDescent="0.25">
      <c r="EA466" s="525">
        <v>41561</v>
      </c>
      <c r="EB466" s="603">
        <v>409</v>
      </c>
      <c r="EC466" s="633">
        <v>2305.5989339633002</v>
      </c>
      <c r="ED466" s="634">
        <v>20.89</v>
      </c>
      <c r="EE466" s="634">
        <v>4</v>
      </c>
      <c r="EF466" s="634">
        <v>757</v>
      </c>
      <c r="EG466" s="634">
        <v>441.7</v>
      </c>
      <c r="EH466" s="634">
        <v>1.7796705882352941</v>
      </c>
      <c r="EI466" s="635">
        <v>756.36</v>
      </c>
      <c r="EZ466" s="837"/>
      <c r="FA466" s="568">
        <v>42252.38784722222</v>
      </c>
      <c r="FB466" s="569" t="str">
        <v>[-11101] All data events are filtered in summary calculation</v>
      </c>
      <c r="FC466" s="570">
        <v>42252.38784722222</v>
      </c>
      <c r="FD466" s="571" t="str">
        <v>[-11101] All data events are filtered in summary calculation</v>
      </c>
      <c r="FE466" s="570">
        <v>42252.387499999997</v>
      </c>
      <c r="FF466" s="571">
        <v>37874.74889412125</v>
      </c>
      <c r="FG466" s="570">
        <v>42252.387499999997</v>
      </c>
      <c r="FH466" s="571">
        <v>37298.175230753419</v>
      </c>
      <c r="GE466" s="400">
        <f t="shared" si="250"/>
        <v>0</v>
      </c>
      <c r="GF466" s="529"/>
      <c r="GG466" s="517"/>
      <c r="GH466" s="529">
        <v>42252.387499999997</v>
      </c>
      <c r="GI466" s="668" t="str">
        <v>[-11101] All data events are filtered in summary calculation</v>
      </c>
      <c r="GJ466" s="669">
        <v>42252.387499999997</v>
      </c>
      <c r="GK466" s="668" t="str">
        <v>[-11101] All data events are filtered in summary calculation</v>
      </c>
      <c r="GL466" s="669">
        <v>42252.387499999997</v>
      </c>
      <c r="GM466" s="668" t="str">
        <v>[-11101] All data events are filtered in summary calculation</v>
      </c>
      <c r="GN466" s="400">
        <f t="shared" si="248"/>
        <v>0</v>
      </c>
      <c r="GO466" s="400">
        <f t="shared" si="249"/>
        <v>0</v>
      </c>
    </row>
    <row r="467" spans="131:197" ht="18.95" customHeight="1" x14ac:dyDescent="0.25">
      <c r="EA467" s="525">
        <v>41562</v>
      </c>
      <c r="EB467" s="603">
        <v>410</v>
      </c>
      <c r="EC467" s="633">
        <v>2629.24580019936</v>
      </c>
      <c r="ED467" s="634">
        <v>23.88</v>
      </c>
      <c r="EE467" s="634">
        <v>5</v>
      </c>
      <c r="EF467" s="634">
        <v>796</v>
      </c>
      <c r="EG467" s="634">
        <v>423.5</v>
      </c>
      <c r="EH467" s="634">
        <v>1.4096258823529413</v>
      </c>
      <c r="EI467" s="635">
        <v>599.09100000000001</v>
      </c>
      <c r="EZ467" s="837"/>
      <c r="FA467" s="568">
        <v>42252.388194444444</v>
      </c>
      <c r="FB467" s="569" t="str">
        <v>[-11101] All data events are filtered in summary calculation</v>
      </c>
      <c r="FC467" s="570">
        <v>42252.388194444444</v>
      </c>
      <c r="FD467" s="571" t="str">
        <v>[-11101] All data events are filtered in summary calculation</v>
      </c>
      <c r="FE467" s="570">
        <v>42252.38784722222</v>
      </c>
      <c r="FF467" s="571">
        <v>37956.426596989237</v>
      </c>
      <c r="FG467" s="570">
        <v>42252.38784722222</v>
      </c>
      <c r="FH467" s="571">
        <v>36543.029024983392</v>
      </c>
      <c r="GE467" s="400">
        <f t="shared" si="250"/>
        <v>0</v>
      </c>
      <c r="GF467" s="529"/>
      <c r="GG467" s="517"/>
      <c r="GH467" s="529">
        <v>42252.38784722222</v>
      </c>
      <c r="GI467" s="668" t="str">
        <v>[-11101] All data events are filtered in summary calculation</v>
      </c>
      <c r="GJ467" s="669">
        <v>42252.38784722222</v>
      </c>
      <c r="GK467" s="668" t="str">
        <v>[-11101] All data events are filtered in summary calculation</v>
      </c>
      <c r="GL467" s="669">
        <v>42252.38784722222</v>
      </c>
      <c r="GM467" s="668" t="str">
        <v>[-11101] All data events are filtered in summary calculation</v>
      </c>
      <c r="GN467" s="400">
        <f t="shared" si="248"/>
        <v>0</v>
      </c>
      <c r="GO467" s="400">
        <f t="shared" si="249"/>
        <v>0</v>
      </c>
    </row>
    <row r="468" spans="131:197" ht="18.95" customHeight="1" x14ac:dyDescent="0.25">
      <c r="EA468" s="525">
        <v>41563</v>
      </c>
      <c r="EB468" s="603">
        <v>411</v>
      </c>
      <c r="EC468" s="633">
        <v>2702.4099700328502</v>
      </c>
      <c r="ED468" s="634">
        <v>24</v>
      </c>
      <c r="EE468" s="634">
        <v>4</v>
      </c>
      <c r="EF468" s="634">
        <v>661</v>
      </c>
      <c r="EG468" s="634">
        <v>323</v>
      </c>
      <c r="EH468" s="634">
        <v>1.9019270588235293</v>
      </c>
      <c r="EI468" s="635">
        <v>808.31899999999996</v>
      </c>
      <c r="EZ468" s="837"/>
      <c r="FA468" s="568">
        <v>42252.388541666667</v>
      </c>
      <c r="FB468" s="569" t="str">
        <v>[-11101] All data events are filtered in summary calculation</v>
      </c>
      <c r="FC468" s="570">
        <v>42252.388541666667</v>
      </c>
      <c r="FD468" s="571" t="str">
        <v>[-11101] All data events are filtered in summary calculation</v>
      </c>
      <c r="FE468" s="570">
        <v>42252.388194444444</v>
      </c>
      <c r="FF468" s="571">
        <v>37934.225088288389</v>
      </c>
      <c r="FG468" s="570">
        <v>42252.388194444444</v>
      </c>
      <c r="FH468" s="571">
        <v>34634.376726913004</v>
      </c>
      <c r="GE468" s="400">
        <f t="shared" si="250"/>
        <v>0</v>
      </c>
      <c r="GF468" s="529"/>
      <c r="GG468" s="517"/>
      <c r="GH468" s="529">
        <v>42252.388194444444</v>
      </c>
      <c r="GI468" s="668" t="str">
        <v>[-11101] All data events are filtered in summary calculation</v>
      </c>
      <c r="GJ468" s="669">
        <v>42252.388194444444</v>
      </c>
      <c r="GK468" s="668" t="str">
        <v>[-11101] All data events are filtered in summary calculation</v>
      </c>
      <c r="GL468" s="669">
        <v>42252.388194444444</v>
      </c>
      <c r="GM468" s="668" t="str">
        <v>[-11101] All data events are filtered in summary calculation</v>
      </c>
      <c r="GN468" s="400">
        <f t="shared" si="248"/>
        <v>0</v>
      </c>
      <c r="GO468" s="400">
        <f t="shared" si="249"/>
        <v>0</v>
      </c>
    </row>
    <row r="469" spans="131:197" ht="18.95" customHeight="1" x14ac:dyDescent="0.25">
      <c r="EA469" s="525">
        <v>41564</v>
      </c>
      <c r="EB469" s="603">
        <v>412</v>
      </c>
      <c r="EC469" s="633">
        <v>2631.0700843770101</v>
      </c>
      <c r="ED469" s="634">
        <v>21.63</v>
      </c>
      <c r="EE469" s="634">
        <v>5</v>
      </c>
      <c r="EF469" s="634">
        <v>843</v>
      </c>
      <c r="EG469" s="634">
        <v>436</v>
      </c>
      <c r="EH469" s="634">
        <v>1.3989529411764705</v>
      </c>
      <c r="EI469" s="635">
        <v>594.55499999999995</v>
      </c>
      <c r="EZ469" s="837"/>
      <c r="FA469" s="568">
        <v>42252.388888888891</v>
      </c>
      <c r="FB469" s="569" t="str">
        <v>[-11101] All data events are filtered in summary calculation</v>
      </c>
      <c r="FC469" s="570">
        <v>42252.388888888891</v>
      </c>
      <c r="FD469" s="571" t="str">
        <v>[-11101] All data events are filtered in summary calculation</v>
      </c>
      <c r="FE469" s="570">
        <v>42252.388541666667</v>
      </c>
      <c r="FF469" s="571">
        <v>37919.294652370612</v>
      </c>
      <c r="FG469" s="570">
        <v>42252.388541666667</v>
      </c>
      <c r="FH469" s="571">
        <v>34795.022770938558</v>
      </c>
      <c r="GE469" s="400">
        <f t="shared" si="250"/>
        <v>0</v>
      </c>
      <c r="GF469" s="529"/>
      <c r="GG469" s="517"/>
      <c r="GH469" s="529">
        <v>42252.388541666667</v>
      </c>
      <c r="GI469" s="668" t="str">
        <v>[-11101] All data events are filtered in summary calculation</v>
      </c>
      <c r="GJ469" s="669">
        <v>42252.388541666667</v>
      </c>
      <c r="GK469" s="668" t="str">
        <v>[-11101] All data events are filtered in summary calculation</v>
      </c>
      <c r="GL469" s="669">
        <v>42252.388541666667</v>
      </c>
      <c r="GM469" s="668" t="str">
        <v>[-11101] All data events are filtered in summary calculation</v>
      </c>
      <c r="GN469" s="400">
        <f t="shared" si="248"/>
        <v>0</v>
      </c>
      <c r="GO469" s="400">
        <f t="shared" si="249"/>
        <v>0</v>
      </c>
    </row>
    <row r="470" spans="131:197" ht="18.95" customHeight="1" x14ac:dyDescent="0.25">
      <c r="EA470" s="525">
        <v>41565</v>
      </c>
      <c r="EB470" s="603">
        <v>413</v>
      </c>
      <c r="EC470" s="633">
        <v>2407.00885510239</v>
      </c>
      <c r="ED470" s="634">
        <v>21.93</v>
      </c>
      <c r="EE470" s="634">
        <v>5</v>
      </c>
      <c r="EF470" s="634">
        <v>881</v>
      </c>
      <c r="EG470" s="634">
        <v>399.5</v>
      </c>
      <c r="EH470" s="634">
        <v>1.8300823529411765</v>
      </c>
      <c r="EI470" s="635">
        <v>777.78499999999997</v>
      </c>
      <c r="EZ470" s="837"/>
      <c r="FA470" s="568">
        <v>42252.389236111107</v>
      </c>
      <c r="FB470" s="569" t="str">
        <v>[-11101] All data events are filtered in summary calculation</v>
      </c>
      <c r="FC470" s="570">
        <v>42252.389236111107</v>
      </c>
      <c r="FD470" s="571" t="str">
        <v>[-11101] All data events are filtered in summary calculation</v>
      </c>
      <c r="FE470" s="570">
        <v>42252.388888888891</v>
      </c>
      <c r="FF470" s="571">
        <v>37909.415711514157</v>
      </c>
      <c r="FG470" s="570">
        <v>42252.388888888891</v>
      </c>
      <c r="FH470" s="571">
        <v>36515.999820574609</v>
      </c>
      <c r="GE470" s="400">
        <f t="shared" si="250"/>
        <v>0</v>
      </c>
      <c r="GF470" s="529"/>
      <c r="GG470" s="517"/>
      <c r="GH470" s="529">
        <v>42252.388888888891</v>
      </c>
      <c r="GI470" s="668" t="str">
        <v>[-11101] All data events are filtered in summary calculation</v>
      </c>
      <c r="GJ470" s="669">
        <v>42252.388888888891</v>
      </c>
      <c r="GK470" s="668" t="str">
        <v>[-11101] All data events are filtered in summary calculation</v>
      </c>
      <c r="GL470" s="669">
        <v>42252.388888888891</v>
      </c>
      <c r="GM470" s="668" t="str">
        <v>[-11101] All data events are filtered in summary calculation</v>
      </c>
      <c r="GN470" s="400">
        <f t="shared" si="248"/>
        <v>0</v>
      </c>
      <c r="GO470" s="400">
        <f t="shared" si="249"/>
        <v>0</v>
      </c>
    </row>
    <row r="471" spans="131:197" ht="18.95" customHeight="1" x14ac:dyDescent="0.25">
      <c r="EA471" s="525">
        <v>41566</v>
      </c>
      <c r="EB471" s="603">
        <v>414</v>
      </c>
      <c r="EC471" s="633">
        <v>2544.9939645467598</v>
      </c>
      <c r="ED471" s="634">
        <v>23.86</v>
      </c>
      <c r="EE471" s="634">
        <v>5</v>
      </c>
      <c r="EF471" s="634">
        <v>832</v>
      </c>
      <c r="EG471" s="634">
        <v>500.7</v>
      </c>
      <c r="EH471" s="634">
        <v>1.7250682352941176</v>
      </c>
      <c r="EI471" s="635">
        <v>733.154</v>
      </c>
      <c r="EZ471" s="837"/>
      <c r="FA471" s="568">
        <v>42252.389583333337</v>
      </c>
      <c r="FB471" s="569" t="str">
        <v>[-11101] All data events are filtered in summary calculation</v>
      </c>
      <c r="FC471" s="570">
        <v>42252.389583333337</v>
      </c>
      <c r="FD471" s="571" t="str">
        <v>[-11101] All data events are filtered in summary calculation</v>
      </c>
      <c r="FE471" s="570">
        <v>42252.389236111107</v>
      </c>
      <c r="FF471" s="571">
        <v>37924.076254926127</v>
      </c>
      <c r="FG471" s="570">
        <v>42252.389236111107</v>
      </c>
      <c r="FH471" s="571">
        <v>38947.980291088425</v>
      </c>
      <c r="GE471" s="400">
        <f t="shared" si="250"/>
        <v>0</v>
      </c>
      <c r="GF471" s="529"/>
      <c r="GG471" s="517"/>
      <c r="GH471" s="529">
        <v>42252.389236111107</v>
      </c>
      <c r="GI471" s="668" t="str">
        <v>[-11101] All data events are filtered in summary calculation</v>
      </c>
      <c r="GJ471" s="669">
        <v>42252.389236111107</v>
      </c>
      <c r="GK471" s="668" t="str">
        <v>[-11101] All data events are filtered in summary calculation</v>
      </c>
      <c r="GL471" s="669">
        <v>42252.389236111107</v>
      </c>
      <c r="GM471" s="668" t="str">
        <v>[-11101] All data events are filtered in summary calculation</v>
      </c>
      <c r="GN471" s="400">
        <f t="shared" si="248"/>
        <v>0</v>
      </c>
      <c r="GO471" s="400">
        <f t="shared" si="249"/>
        <v>0</v>
      </c>
    </row>
    <row r="472" spans="131:197" ht="18.95" customHeight="1" x14ac:dyDescent="0.25">
      <c r="EA472" s="525">
        <v>41567</v>
      </c>
      <c r="EB472" s="603">
        <v>415</v>
      </c>
      <c r="EC472" s="633">
        <v>2610.8089911578099</v>
      </c>
      <c r="ED472" s="634">
        <v>20.22</v>
      </c>
      <c r="EE472" s="634">
        <v>5</v>
      </c>
      <c r="EF472" s="634">
        <v>876</v>
      </c>
      <c r="EG472" s="634">
        <v>548.9</v>
      </c>
      <c r="EH472" s="634">
        <v>1.685955294117647</v>
      </c>
      <c r="EI472" s="635">
        <v>716.53099999999995</v>
      </c>
      <c r="EZ472" s="837"/>
      <c r="FA472" s="568">
        <v>42252.389930555553</v>
      </c>
      <c r="FB472" s="569" t="str">
        <v>[-11101] All data events are filtered in summary calculation</v>
      </c>
      <c r="FC472" s="570">
        <v>42252.389930555553</v>
      </c>
      <c r="FD472" s="571" t="str">
        <v>[-11101] All data events are filtered in summary calculation</v>
      </c>
      <c r="FE472" s="570">
        <v>42252.389583333337</v>
      </c>
      <c r="FF472" s="571">
        <v>37925.283114141224</v>
      </c>
      <c r="FG472" s="570">
        <v>42252.389583333337</v>
      </c>
      <c r="FH472" s="571">
        <v>38842.764495394629</v>
      </c>
      <c r="GE472" s="400">
        <f t="shared" si="250"/>
        <v>0</v>
      </c>
      <c r="GF472" s="529"/>
      <c r="GG472" s="517"/>
      <c r="GH472" s="529">
        <v>42252.389583333337</v>
      </c>
      <c r="GI472" s="668" t="str">
        <v>[-11101] All data events are filtered in summary calculation</v>
      </c>
      <c r="GJ472" s="669">
        <v>42252.389583333337</v>
      </c>
      <c r="GK472" s="668" t="str">
        <v>[-11101] All data events are filtered in summary calculation</v>
      </c>
      <c r="GL472" s="669">
        <v>42252.389583333337</v>
      </c>
      <c r="GM472" s="668" t="str">
        <v>[-11101] All data events are filtered in summary calculation</v>
      </c>
      <c r="GN472" s="400">
        <f t="shared" si="248"/>
        <v>0</v>
      </c>
      <c r="GO472" s="400">
        <f t="shared" si="249"/>
        <v>0</v>
      </c>
    </row>
    <row r="473" spans="131:197" ht="18.95" customHeight="1" x14ac:dyDescent="0.25">
      <c r="EA473" s="525">
        <v>41568</v>
      </c>
      <c r="EB473" s="603">
        <v>416</v>
      </c>
      <c r="EC473" s="633">
        <v>2543.5101105634599</v>
      </c>
      <c r="ED473" s="634">
        <v>23.96</v>
      </c>
      <c r="EE473" s="634">
        <v>5</v>
      </c>
      <c r="EF473" s="634">
        <v>869</v>
      </c>
      <c r="EG473" s="634">
        <v>475</v>
      </c>
      <c r="EH473" s="634">
        <v>1.8745858823529411</v>
      </c>
      <c r="EI473" s="635">
        <v>796.69899999999996</v>
      </c>
      <c r="EZ473" s="837"/>
      <c r="FA473" s="568">
        <v>42252.390277777777</v>
      </c>
      <c r="FB473" s="569" t="str">
        <v>[-11101] All data events are filtered in summary calculation</v>
      </c>
      <c r="FC473" s="570">
        <v>42252.390277777777</v>
      </c>
      <c r="FD473" s="571" t="str">
        <v>[-11101] All data events are filtered in summary calculation</v>
      </c>
      <c r="FE473" s="570">
        <v>42252.389930555553</v>
      </c>
      <c r="FF473" s="571">
        <v>37915.240352278946</v>
      </c>
      <c r="FG473" s="570">
        <v>42252.389930555553</v>
      </c>
      <c r="FH473" s="571">
        <v>38057.721198139589</v>
      </c>
      <c r="GE473" s="400">
        <f t="shared" si="250"/>
        <v>0</v>
      </c>
      <c r="GF473" s="529"/>
      <c r="GG473" s="517"/>
      <c r="GH473" s="529">
        <v>42252.389930555553</v>
      </c>
      <c r="GI473" s="668" t="str">
        <v>[-11101] All data events are filtered in summary calculation</v>
      </c>
      <c r="GJ473" s="669">
        <v>42252.389930555553</v>
      </c>
      <c r="GK473" s="668" t="str">
        <v>[-11101] All data events are filtered in summary calculation</v>
      </c>
      <c r="GL473" s="669">
        <v>42252.389930555553</v>
      </c>
      <c r="GM473" s="668" t="str">
        <v>[-11101] All data events are filtered in summary calculation</v>
      </c>
      <c r="GN473" s="400">
        <f t="shared" si="248"/>
        <v>0</v>
      </c>
      <c r="GO473" s="400">
        <f t="shared" si="249"/>
        <v>0</v>
      </c>
    </row>
    <row r="474" spans="131:197" ht="18.95" customHeight="1" x14ac:dyDescent="0.25">
      <c r="EA474" s="525">
        <v>41569</v>
      </c>
      <c r="EB474" s="603">
        <v>417</v>
      </c>
      <c r="EC474" s="633">
        <v>2722.1410869820902</v>
      </c>
      <c r="ED474" s="634">
        <v>22.75</v>
      </c>
      <c r="EE474" s="634">
        <v>5.5</v>
      </c>
      <c r="EF474" s="634">
        <v>866</v>
      </c>
      <c r="EG474" s="634">
        <v>456.1</v>
      </c>
      <c r="EH474" s="634">
        <v>2.0043129411764706</v>
      </c>
      <c r="EI474" s="635">
        <v>851.83299999999997</v>
      </c>
      <c r="EZ474" s="837"/>
      <c r="FA474" s="568">
        <v>42252.390625</v>
      </c>
      <c r="FB474" s="569" t="str">
        <v>[-11101] All data events are filtered in summary calculation</v>
      </c>
      <c r="FC474" s="570">
        <v>42252.390625</v>
      </c>
      <c r="FD474" s="571" t="str">
        <v>[-11101] All data events are filtered in summary calculation</v>
      </c>
      <c r="FE474" s="570">
        <v>42252.390277777777</v>
      </c>
      <c r="FF474" s="571">
        <v>37869.275461592275</v>
      </c>
      <c r="FG474" s="570">
        <v>42252.390277777777</v>
      </c>
      <c r="FH474" s="571">
        <v>37163.039093375206</v>
      </c>
      <c r="GE474" s="400">
        <f t="shared" si="250"/>
        <v>0</v>
      </c>
      <c r="GF474" s="529"/>
      <c r="GG474" s="517"/>
      <c r="GH474" s="529">
        <v>42252.390277777777</v>
      </c>
      <c r="GI474" s="668" t="str">
        <v>[-11101] All data events are filtered in summary calculation</v>
      </c>
      <c r="GJ474" s="669">
        <v>42252.390277777777</v>
      </c>
      <c r="GK474" s="668" t="str">
        <v>[-11101] All data events are filtered in summary calculation</v>
      </c>
      <c r="GL474" s="669">
        <v>42252.390277777777</v>
      </c>
      <c r="GM474" s="668" t="str">
        <v>[-11101] All data events are filtered in summary calculation</v>
      </c>
      <c r="GN474" s="400">
        <f t="shared" si="248"/>
        <v>0</v>
      </c>
      <c r="GO474" s="400">
        <f t="shared" si="249"/>
        <v>0</v>
      </c>
    </row>
    <row r="475" spans="131:197" ht="18.95" customHeight="1" x14ac:dyDescent="0.25">
      <c r="EA475" s="525">
        <v>41570</v>
      </c>
      <c r="EB475" s="603">
        <v>418</v>
      </c>
      <c r="EC475" s="633">
        <v>2299.4768474217199</v>
      </c>
      <c r="ED475" s="634">
        <v>19.18</v>
      </c>
      <c r="EE475" s="634">
        <v>5</v>
      </c>
      <c r="EF475" s="634">
        <v>764</v>
      </c>
      <c r="EG475" s="634">
        <v>453.3</v>
      </c>
      <c r="EH475" s="634">
        <v>1.8489364705882354</v>
      </c>
      <c r="EI475" s="635">
        <v>785.798</v>
      </c>
      <c r="EZ475" s="837"/>
      <c r="FA475" s="568">
        <v>42252.390972222223</v>
      </c>
      <c r="FB475" s="569" t="str">
        <v>[-11101] All data events are filtered in summary calculation</v>
      </c>
      <c r="FC475" s="570">
        <v>42252.390972222223</v>
      </c>
      <c r="FD475" s="571" t="str">
        <v>[-11101] All data events are filtered in summary calculation</v>
      </c>
      <c r="FE475" s="570">
        <v>42252.390625</v>
      </c>
      <c r="FF475" s="571">
        <v>37821.817314616841</v>
      </c>
      <c r="FG475" s="570">
        <v>42252.390625</v>
      </c>
      <c r="FH475" s="571">
        <v>36299.510148209331</v>
      </c>
      <c r="GE475" s="400">
        <f t="shared" si="250"/>
        <v>0</v>
      </c>
      <c r="GF475" s="529"/>
      <c r="GG475" s="517"/>
      <c r="GH475" s="529">
        <v>42252.390625</v>
      </c>
      <c r="GI475" s="668" t="str">
        <v>[-11101] All data events are filtered in summary calculation</v>
      </c>
      <c r="GJ475" s="669">
        <v>42252.390625</v>
      </c>
      <c r="GK475" s="668" t="str">
        <v>[-11101] All data events are filtered in summary calculation</v>
      </c>
      <c r="GL475" s="669">
        <v>42252.390625</v>
      </c>
      <c r="GM475" s="668" t="str">
        <v>[-11101] All data events are filtered in summary calculation</v>
      </c>
      <c r="GN475" s="400">
        <f t="shared" si="248"/>
        <v>0</v>
      </c>
      <c r="GO475" s="400">
        <f t="shared" si="249"/>
        <v>0</v>
      </c>
    </row>
    <row r="476" spans="131:197" ht="18.95" customHeight="1" x14ac:dyDescent="0.25">
      <c r="EA476" s="525">
        <v>41571</v>
      </c>
      <c r="EB476" s="603">
        <v>419</v>
      </c>
      <c r="EC476" s="633">
        <v>1937.35873433913</v>
      </c>
      <c r="ED476" s="634">
        <v>16.53</v>
      </c>
      <c r="EE476" s="634">
        <v>5</v>
      </c>
      <c r="EF476" s="634">
        <v>807</v>
      </c>
      <c r="EG476" s="634">
        <v>509</v>
      </c>
      <c r="EH476" s="634">
        <v>1.3156235294117646</v>
      </c>
      <c r="EI476" s="635">
        <v>559.14</v>
      </c>
      <c r="EZ476" s="837"/>
      <c r="FA476" s="568">
        <v>42252.391319444447</v>
      </c>
      <c r="FB476" s="569" t="str">
        <v>[-11101] All data events are filtered in summary calculation</v>
      </c>
      <c r="FC476" s="570">
        <v>42252.391319444447</v>
      </c>
      <c r="FD476" s="571" t="str">
        <v>[-11101] All data events are filtered in summary calculation</v>
      </c>
      <c r="FE476" s="570">
        <v>42252.390972222223</v>
      </c>
      <c r="FF476" s="571">
        <v>37804.647071588042</v>
      </c>
      <c r="FG476" s="570">
        <v>42252.390972222223</v>
      </c>
      <c r="FH476" s="571">
        <v>37301.120812588932</v>
      </c>
      <c r="GE476" s="400">
        <f t="shared" si="250"/>
        <v>0</v>
      </c>
      <c r="GF476" s="529"/>
      <c r="GG476" s="517"/>
      <c r="GH476" s="529">
        <v>42252.390972222223</v>
      </c>
      <c r="GI476" s="668" t="str">
        <v>[-11101] All data events are filtered in summary calculation</v>
      </c>
      <c r="GJ476" s="669">
        <v>42252.390972222223</v>
      </c>
      <c r="GK476" s="668" t="str">
        <v>[-11101] All data events are filtered in summary calculation</v>
      </c>
      <c r="GL476" s="669">
        <v>42252.390972222223</v>
      </c>
      <c r="GM476" s="668" t="str">
        <v>[-11101] All data events are filtered in summary calculation</v>
      </c>
      <c r="GN476" s="400">
        <f t="shared" si="248"/>
        <v>0</v>
      </c>
      <c r="GO476" s="400">
        <f t="shared" si="249"/>
        <v>0</v>
      </c>
    </row>
    <row r="477" spans="131:197" ht="18.95" customHeight="1" x14ac:dyDescent="0.25">
      <c r="EA477" s="525">
        <v>41572</v>
      </c>
      <c r="EB477" s="603">
        <v>420</v>
      </c>
      <c r="EC477" s="633">
        <v>2091.4588428826401</v>
      </c>
      <c r="ED477" s="634">
        <v>17.440000000000001</v>
      </c>
      <c r="EE477" s="634">
        <v>3</v>
      </c>
      <c r="EF477" s="634">
        <v>488</v>
      </c>
      <c r="EG477" s="634">
        <v>269.3</v>
      </c>
      <c r="EH477" s="634">
        <v>1.9818988235294117</v>
      </c>
      <c r="EI477" s="635">
        <v>842.30700000000002</v>
      </c>
      <c r="EZ477" s="837"/>
      <c r="FA477" s="568">
        <v>42252.391666666663</v>
      </c>
      <c r="FB477" s="569" t="str">
        <v>[-11101] All data events are filtered in summary calculation</v>
      </c>
      <c r="FC477" s="570">
        <v>42252.391666666663</v>
      </c>
      <c r="FD477" s="571" t="str">
        <v>[-11101] All data events are filtered in summary calculation</v>
      </c>
      <c r="FE477" s="570">
        <v>42252.391319444447</v>
      </c>
      <c r="FF477" s="571">
        <v>37809.829564605156</v>
      </c>
      <c r="FG477" s="570">
        <v>42252.391319444447</v>
      </c>
      <c r="FH477" s="571">
        <v>37778.218012607096</v>
      </c>
      <c r="GE477" s="400">
        <f t="shared" si="250"/>
        <v>0</v>
      </c>
      <c r="GF477" s="529"/>
      <c r="GG477" s="517"/>
      <c r="GH477" s="529">
        <v>42252.391319444447</v>
      </c>
      <c r="GI477" s="668" t="str">
        <v>[-11101] All data events are filtered in summary calculation</v>
      </c>
      <c r="GJ477" s="669">
        <v>42252.391319444447</v>
      </c>
      <c r="GK477" s="668" t="str">
        <v>[-11101] All data events are filtered in summary calculation</v>
      </c>
      <c r="GL477" s="669">
        <v>42252.391319444447</v>
      </c>
      <c r="GM477" s="668" t="str">
        <v>[-11101] All data events are filtered in summary calculation</v>
      </c>
      <c r="GN477" s="400">
        <f t="shared" si="248"/>
        <v>0</v>
      </c>
      <c r="GO477" s="400">
        <f t="shared" si="249"/>
        <v>0</v>
      </c>
    </row>
    <row r="478" spans="131:197" ht="18.95" customHeight="1" x14ac:dyDescent="0.25">
      <c r="EA478" s="525">
        <v>41573</v>
      </c>
      <c r="EB478" s="603">
        <v>421</v>
      </c>
      <c r="EC478" s="633">
        <v>1966.54018985537</v>
      </c>
      <c r="ED478" s="634">
        <v>18.89</v>
      </c>
      <c r="EE478" s="634">
        <v>3</v>
      </c>
      <c r="EF478" s="634">
        <v>539</v>
      </c>
      <c r="EG478" s="634">
        <v>246.8</v>
      </c>
      <c r="EH478" s="634">
        <v>0.73448000000000002</v>
      </c>
      <c r="EI478" s="635">
        <v>312.154</v>
      </c>
      <c r="EZ478" s="837"/>
      <c r="FA478" s="568">
        <v>42252.392013888893</v>
      </c>
      <c r="FB478" s="569" t="str">
        <v>[-11101] All data events are filtered in summary calculation</v>
      </c>
      <c r="FC478" s="570">
        <v>42252.392013888893</v>
      </c>
      <c r="FD478" s="571" t="str">
        <v>[-11101] All data events are filtered in summary calculation</v>
      </c>
      <c r="FE478" s="570">
        <v>42252.391666666663</v>
      </c>
      <c r="FF478" s="571">
        <v>37779.210083502534</v>
      </c>
      <c r="FG478" s="570">
        <v>42252.391666666663</v>
      </c>
      <c r="FH478" s="571">
        <v>37560.885549771789</v>
      </c>
      <c r="GE478" s="400">
        <f t="shared" si="250"/>
        <v>0</v>
      </c>
      <c r="GF478" s="529"/>
      <c r="GG478" s="517"/>
      <c r="GH478" s="529">
        <v>42252.391666666663</v>
      </c>
      <c r="GI478" s="668" t="str">
        <v>[-11101] All data events are filtered in summary calculation</v>
      </c>
      <c r="GJ478" s="669">
        <v>42252.391666666663</v>
      </c>
      <c r="GK478" s="668" t="str">
        <v>[-11101] All data events are filtered in summary calculation</v>
      </c>
      <c r="GL478" s="669">
        <v>42252.391666666663</v>
      </c>
      <c r="GM478" s="668" t="str">
        <v>[-11101] All data events are filtered in summary calculation</v>
      </c>
      <c r="GN478" s="400">
        <f t="shared" si="248"/>
        <v>0</v>
      </c>
      <c r="GO478" s="400">
        <f t="shared" si="249"/>
        <v>0</v>
      </c>
    </row>
    <row r="479" spans="131:197" ht="18.95" customHeight="1" x14ac:dyDescent="0.25">
      <c r="EA479" s="525">
        <v>41574</v>
      </c>
      <c r="EB479" s="603">
        <v>422</v>
      </c>
      <c r="EC479" s="633">
        <v>2648.8875459532801</v>
      </c>
      <c r="ED479" s="634">
        <v>23.38</v>
      </c>
      <c r="EE479" s="634">
        <v>4</v>
      </c>
      <c r="EF479" s="634">
        <v>612</v>
      </c>
      <c r="EG479" s="634">
        <v>357.2</v>
      </c>
      <c r="EH479" s="634">
        <v>1.446209411764706</v>
      </c>
      <c r="EI479" s="635">
        <v>614.63900000000001</v>
      </c>
      <c r="EZ479" s="837"/>
      <c r="FA479" s="568">
        <v>42252.392361111109</v>
      </c>
      <c r="FB479" s="569" t="str">
        <v>[-11101] All data events are filtered in summary calculation</v>
      </c>
      <c r="FC479" s="570">
        <v>42252.392361111109</v>
      </c>
      <c r="FD479" s="571" t="str">
        <v>[-11101] All data events are filtered in summary calculation</v>
      </c>
      <c r="FE479" s="570">
        <v>42252.392013888893</v>
      </c>
      <c r="FF479" s="571">
        <v>37822.189182031158</v>
      </c>
      <c r="FG479" s="570">
        <v>42252.392013888893</v>
      </c>
      <c r="FH479" s="571">
        <v>37049.471456678708</v>
      </c>
      <c r="GE479" s="400">
        <f t="shared" si="250"/>
        <v>0</v>
      </c>
      <c r="GF479" s="529"/>
      <c r="GG479" s="517"/>
      <c r="GH479" s="529">
        <v>42252.392013888893</v>
      </c>
      <c r="GI479" s="668" t="str">
        <v>[-11101] All data events are filtered in summary calculation</v>
      </c>
      <c r="GJ479" s="669">
        <v>42252.392013888893</v>
      </c>
      <c r="GK479" s="668" t="str">
        <v>[-11101] All data events are filtered in summary calculation</v>
      </c>
      <c r="GL479" s="669">
        <v>42252.392013888893</v>
      </c>
      <c r="GM479" s="668" t="str">
        <v>[-11101] All data events are filtered in summary calculation</v>
      </c>
      <c r="GN479" s="400">
        <f t="shared" si="248"/>
        <v>0</v>
      </c>
      <c r="GO479" s="400">
        <f t="shared" si="249"/>
        <v>0</v>
      </c>
    </row>
    <row r="480" spans="131:197" ht="18.95" customHeight="1" x14ac:dyDescent="0.25">
      <c r="EA480" s="525">
        <v>41575</v>
      </c>
      <c r="EB480" s="603">
        <v>423</v>
      </c>
      <c r="EC480" s="633">
        <v>2625.0391988798401</v>
      </c>
      <c r="ED480" s="634">
        <v>23.6</v>
      </c>
      <c r="EE480" s="634">
        <v>6</v>
      </c>
      <c r="EF480" s="634">
        <v>884</v>
      </c>
      <c r="EG480" s="634">
        <v>526.70000000000005</v>
      </c>
      <c r="EH480" s="634">
        <v>1.3671835294117647</v>
      </c>
      <c r="EI480" s="635">
        <v>581.053</v>
      </c>
      <c r="EZ480" s="837"/>
      <c r="FA480" s="568">
        <v>42252.392708333333</v>
      </c>
      <c r="FB480" s="569" t="str">
        <v>[-11101] All data events are filtered in summary calculation</v>
      </c>
      <c r="FC480" s="570">
        <v>42252.392708333333</v>
      </c>
      <c r="FD480" s="571" t="str">
        <v>[-11101] All data events are filtered in summary calculation</v>
      </c>
      <c r="FE480" s="570">
        <v>42252.392361111109</v>
      </c>
      <c r="FF480" s="571">
        <v>37851.866859898968</v>
      </c>
      <c r="FG480" s="570">
        <v>42252.392361111109</v>
      </c>
      <c r="FH480" s="571">
        <v>36328.478539834417</v>
      </c>
      <c r="GE480" s="400">
        <f t="shared" si="250"/>
        <v>0</v>
      </c>
      <c r="GF480" s="529"/>
      <c r="GG480" s="517"/>
      <c r="GH480" s="529">
        <v>42252.392361111109</v>
      </c>
      <c r="GI480" s="668" t="str">
        <v>[-11101] All data events are filtered in summary calculation</v>
      </c>
      <c r="GJ480" s="669">
        <v>42252.392361111109</v>
      </c>
      <c r="GK480" s="668" t="str">
        <v>[-11101] All data events are filtered in summary calculation</v>
      </c>
      <c r="GL480" s="669">
        <v>42252.392361111109</v>
      </c>
      <c r="GM480" s="668" t="str">
        <v>[-11101] All data events are filtered in summary calculation</v>
      </c>
      <c r="GN480" s="400">
        <f t="shared" si="248"/>
        <v>0</v>
      </c>
      <c r="GO480" s="400">
        <f t="shared" si="249"/>
        <v>0</v>
      </c>
    </row>
    <row r="481" spans="131:197" ht="18.95" customHeight="1" x14ac:dyDescent="0.25">
      <c r="EA481" s="525">
        <v>41576</v>
      </c>
      <c r="EB481" s="603">
        <v>424</v>
      </c>
      <c r="EC481" s="633">
        <v>2271.04096157698</v>
      </c>
      <c r="ED481" s="634">
        <v>18.88</v>
      </c>
      <c r="EE481" s="634">
        <v>5</v>
      </c>
      <c r="EF481" s="634">
        <v>653</v>
      </c>
      <c r="EG481" s="634">
        <v>414.5</v>
      </c>
      <c r="EH481" s="634">
        <v>0.49411764705882355</v>
      </c>
      <c r="EI481" s="635">
        <v>210</v>
      </c>
      <c r="EZ481" s="837"/>
      <c r="FA481" s="568">
        <v>42252.393055555556</v>
      </c>
      <c r="FB481" s="569" t="str">
        <v>[-11101] All data events are filtered in summary calculation</v>
      </c>
      <c r="FC481" s="570">
        <v>42252.393055555556</v>
      </c>
      <c r="FD481" s="571" t="str">
        <v>[-11101] All data events are filtered in summary calculation</v>
      </c>
      <c r="FE481" s="570">
        <v>42252.392708333333</v>
      </c>
      <c r="FF481" s="571">
        <v>37775.013295539218</v>
      </c>
      <c r="FG481" s="570">
        <v>42252.392708333333</v>
      </c>
      <c r="FH481" s="571">
        <v>36102.747353734572</v>
      </c>
      <c r="GE481" s="400">
        <f t="shared" si="250"/>
        <v>0</v>
      </c>
      <c r="GF481" s="529"/>
      <c r="GG481" s="517"/>
      <c r="GH481" s="529">
        <v>42252.392708333333</v>
      </c>
      <c r="GI481" s="668" t="str">
        <v>[-11101] All data events are filtered in summary calculation</v>
      </c>
      <c r="GJ481" s="669">
        <v>42252.392708333333</v>
      </c>
      <c r="GK481" s="668" t="str">
        <v>[-11101] All data events are filtered in summary calculation</v>
      </c>
      <c r="GL481" s="669">
        <v>42252.392708333333</v>
      </c>
      <c r="GM481" s="668" t="str">
        <v>[-11101] All data events are filtered in summary calculation</v>
      </c>
      <c r="GN481" s="400">
        <f t="shared" si="248"/>
        <v>0</v>
      </c>
      <c r="GO481" s="400">
        <f t="shared" si="249"/>
        <v>0</v>
      </c>
    </row>
    <row r="482" spans="131:197" ht="18.95" customHeight="1" x14ac:dyDescent="0.25">
      <c r="EA482" s="525">
        <v>41577</v>
      </c>
      <c r="EB482" s="603">
        <v>425</v>
      </c>
      <c r="EC482" s="633">
        <v>1275.4922584338999</v>
      </c>
      <c r="ED482" s="634">
        <v>10.06</v>
      </c>
      <c r="EE482" s="634">
        <v>2</v>
      </c>
      <c r="EF482" s="634">
        <v>322</v>
      </c>
      <c r="EG482" s="634">
        <v>160</v>
      </c>
      <c r="EH482" s="634">
        <v>1.5552941176470587</v>
      </c>
      <c r="EI482" s="635">
        <v>661</v>
      </c>
      <c r="EZ482" s="837"/>
      <c r="FA482" s="568">
        <v>42252.39340277778</v>
      </c>
      <c r="FB482" s="569" t="str">
        <v>[-11101] All data events are filtered in summary calculation</v>
      </c>
      <c r="FC482" s="570">
        <v>42252.39340277778</v>
      </c>
      <c r="FD482" s="571" t="str">
        <v>[-11101] All data events are filtered in summary calculation</v>
      </c>
      <c r="FE482" s="570">
        <v>42252.393055555556</v>
      </c>
      <c r="FF482" s="571">
        <v>37712.758311327299</v>
      </c>
      <c r="FG482" s="570">
        <v>42252.393055555556</v>
      </c>
      <c r="FH482" s="571">
        <v>36085.207989305258</v>
      </c>
      <c r="GE482" s="400">
        <f t="shared" si="250"/>
        <v>0</v>
      </c>
      <c r="GF482" s="529"/>
      <c r="GG482" s="517"/>
      <c r="GH482" s="529">
        <v>42252.393055555556</v>
      </c>
      <c r="GI482" s="668" t="str">
        <v>[-11101] All data events are filtered in summary calculation</v>
      </c>
      <c r="GJ482" s="669">
        <v>42252.393055555556</v>
      </c>
      <c r="GK482" s="668" t="str">
        <v>[-11101] All data events are filtered in summary calculation</v>
      </c>
      <c r="GL482" s="669">
        <v>42252.393055555556</v>
      </c>
      <c r="GM482" s="668" t="str">
        <v>[-11101] All data events are filtered in summary calculation</v>
      </c>
      <c r="GN482" s="400">
        <f t="shared" si="248"/>
        <v>0</v>
      </c>
      <c r="GO482" s="400">
        <f t="shared" si="249"/>
        <v>0</v>
      </c>
    </row>
    <row r="483" spans="131:197" ht="18.95" customHeight="1" x14ac:dyDescent="0.25">
      <c r="EA483" s="525">
        <v>41578</v>
      </c>
      <c r="EB483" s="603">
        <v>426</v>
      </c>
      <c r="EC483" s="633"/>
      <c r="ED483" s="634">
        <v>0</v>
      </c>
      <c r="EE483" s="634">
        <v>0</v>
      </c>
      <c r="EF483" s="634">
        <v>0</v>
      </c>
      <c r="EG483" s="634">
        <v>0</v>
      </c>
      <c r="EH483" s="634">
        <v>0.92</v>
      </c>
      <c r="EI483" s="635">
        <v>391</v>
      </c>
      <c r="EZ483" s="837"/>
      <c r="FA483" s="568">
        <v>42252.393750000003</v>
      </c>
      <c r="FB483" s="569" t="str">
        <v>[-11101] All data events are filtered in summary calculation</v>
      </c>
      <c r="FC483" s="570">
        <v>42252.393750000003</v>
      </c>
      <c r="FD483" s="571" t="str">
        <v>[-11101] All data events are filtered in summary calculation</v>
      </c>
      <c r="FE483" s="570">
        <v>42252.39340277778</v>
      </c>
      <c r="FF483" s="571">
        <v>37724.692224868137</v>
      </c>
      <c r="FG483" s="570">
        <v>42252.39340277778</v>
      </c>
      <c r="FH483" s="571">
        <v>36415.186828794082</v>
      </c>
      <c r="GE483" s="400">
        <f t="shared" si="250"/>
        <v>0</v>
      </c>
      <c r="GF483" s="529"/>
      <c r="GG483" s="517"/>
      <c r="GH483" s="529">
        <v>42252.39340277778</v>
      </c>
      <c r="GI483" s="668" t="str">
        <v>[-11101] All data events are filtered in summary calculation</v>
      </c>
      <c r="GJ483" s="669">
        <v>42252.39340277778</v>
      </c>
      <c r="GK483" s="668" t="str">
        <v>[-11101] All data events are filtered in summary calculation</v>
      </c>
      <c r="GL483" s="669">
        <v>42252.39340277778</v>
      </c>
      <c r="GM483" s="668" t="str">
        <v>[-11101] All data events are filtered in summary calculation</v>
      </c>
      <c r="GN483" s="400">
        <f t="shared" si="248"/>
        <v>0</v>
      </c>
      <c r="GO483" s="400">
        <f t="shared" si="249"/>
        <v>0</v>
      </c>
    </row>
    <row r="484" spans="131:197" ht="18.95" customHeight="1" x14ac:dyDescent="0.25">
      <c r="EA484" s="525">
        <v>41579</v>
      </c>
      <c r="EB484" s="603">
        <v>427</v>
      </c>
      <c r="EC484" s="633">
        <v>511.86944325224198</v>
      </c>
      <c r="ED484" s="634">
        <v>3.91</v>
      </c>
      <c r="EE484" s="634">
        <v>1</v>
      </c>
      <c r="EF484" s="634">
        <v>143</v>
      </c>
      <c r="EG484" s="634">
        <v>7</v>
      </c>
      <c r="EH484" s="634">
        <v>0</v>
      </c>
      <c r="EI484" s="635">
        <v>0</v>
      </c>
      <c r="EZ484" s="837"/>
      <c r="FA484" s="568">
        <v>42252.394097222219</v>
      </c>
      <c r="FB484" s="569" t="str">
        <v>[-11101] All data events are filtered in summary calculation</v>
      </c>
      <c r="FC484" s="570">
        <v>42252.394097222219</v>
      </c>
      <c r="FD484" s="571" t="str">
        <v>[-11101] All data events are filtered in summary calculation</v>
      </c>
      <c r="FE484" s="570">
        <v>42252.393750000003</v>
      </c>
      <c r="FF484" s="571">
        <v>37771.43995165229</v>
      </c>
      <c r="FG484" s="570">
        <v>42252.393750000003</v>
      </c>
      <c r="FH484" s="571">
        <v>37670.678096000353</v>
      </c>
      <c r="GE484" s="400">
        <f t="shared" si="250"/>
        <v>0</v>
      </c>
      <c r="GF484" s="529"/>
      <c r="GG484" s="517"/>
      <c r="GH484" s="529">
        <v>42252.393750000003</v>
      </c>
      <c r="GI484" s="668" t="str">
        <v>[-11101] All data events are filtered in summary calculation</v>
      </c>
      <c r="GJ484" s="669">
        <v>42252.393750000003</v>
      </c>
      <c r="GK484" s="668" t="str">
        <v>[-11101] All data events are filtered in summary calculation</v>
      </c>
      <c r="GL484" s="669">
        <v>42252.393750000003</v>
      </c>
      <c r="GM484" s="668" t="str">
        <v>[-11101] All data events are filtered in summary calculation</v>
      </c>
      <c r="GN484" s="400">
        <f t="shared" si="248"/>
        <v>0</v>
      </c>
      <c r="GO484" s="400">
        <f t="shared" si="249"/>
        <v>0</v>
      </c>
    </row>
    <row r="485" spans="131:197" ht="18.95" customHeight="1" x14ac:dyDescent="0.25">
      <c r="EA485" s="525">
        <v>41580</v>
      </c>
      <c r="EB485" s="603">
        <v>428</v>
      </c>
      <c r="EC485" s="633">
        <v>1844.09983210974</v>
      </c>
      <c r="ED485" s="634">
        <v>15.97</v>
      </c>
      <c r="EE485" s="634">
        <v>3</v>
      </c>
      <c r="EF485" s="634">
        <v>459</v>
      </c>
      <c r="EG485" s="634">
        <v>188</v>
      </c>
      <c r="EH485" s="634">
        <v>0</v>
      </c>
      <c r="EI485" s="635">
        <v>0</v>
      </c>
      <c r="EZ485" s="837"/>
      <c r="FA485" s="568">
        <v>42252.39444444445</v>
      </c>
      <c r="FB485" s="569" t="str">
        <v>[-11101] All data events are filtered in summary calculation</v>
      </c>
      <c r="FC485" s="570">
        <v>42252.39444444445</v>
      </c>
      <c r="FD485" s="571" t="str">
        <v>[-11101] All data events are filtered in summary calculation</v>
      </c>
      <c r="FE485" s="570">
        <v>42252.394097222219</v>
      </c>
      <c r="FF485" s="571">
        <v>37711.368812557062</v>
      </c>
      <c r="FG485" s="570">
        <v>42252.394097222219</v>
      </c>
      <c r="FH485" s="571">
        <v>37814.257298062243</v>
      </c>
      <c r="GE485" s="400">
        <f t="shared" si="250"/>
        <v>0</v>
      </c>
      <c r="GF485" s="529"/>
      <c r="GG485" s="517"/>
      <c r="GH485" s="529">
        <v>42252.394097222219</v>
      </c>
      <c r="GI485" s="668" t="str">
        <v>[-11101] All data events are filtered in summary calculation</v>
      </c>
      <c r="GJ485" s="669">
        <v>42252.394097222219</v>
      </c>
      <c r="GK485" s="668" t="str">
        <v>[-11101] All data events are filtered in summary calculation</v>
      </c>
      <c r="GL485" s="669">
        <v>42252.394097222219</v>
      </c>
      <c r="GM485" s="668" t="str">
        <v>[-11101] All data events are filtered in summary calculation</v>
      </c>
      <c r="GN485" s="400">
        <f t="shared" si="248"/>
        <v>0</v>
      </c>
      <c r="GO485" s="400">
        <f t="shared" si="249"/>
        <v>0</v>
      </c>
    </row>
    <row r="486" spans="131:197" ht="18.95" customHeight="1" x14ac:dyDescent="0.25">
      <c r="EA486" s="525">
        <v>41581</v>
      </c>
      <c r="EB486" s="603">
        <v>429</v>
      </c>
      <c r="EC486" s="633">
        <v>2735.8401191849398</v>
      </c>
      <c r="ED486" s="634">
        <v>24</v>
      </c>
      <c r="EE486" s="634">
        <v>5</v>
      </c>
      <c r="EF486" s="634">
        <v>834</v>
      </c>
      <c r="EG486" s="634">
        <v>508</v>
      </c>
      <c r="EH486" s="634">
        <v>1.8708729411764706</v>
      </c>
      <c r="EI486" s="635">
        <v>795.12099999999998</v>
      </c>
      <c r="EZ486" s="837"/>
      <c r="FA486" s="568">
        <v>42252.394791666666</v>
      </c>
      <c r="FB486" s="569" t="str">
        <v>[-11101] All data events are filtered in summary calculation</v>
      </c>
      <c r="FC486" s="570">
        <v>42252.394791666666</v>
      </c>
      <c r="FD486" s="571" t="str">
        <v>[-11101] All data events are filtered in summary calculation</v>
      </c>
      <c r="FE486" s="570">
        <v>42252.39444444445</v>
      </c>
      <c r="FF486" s="571">
        <v>37745.980687948067</v>
      </c>
      <c r="FG486" s="570">
        <v>42252.39444444445</v>
      </c>
      <c r="FH486" s="571">
        <v>37688.729279122752</v>
      </c>
      <c r="GE486" s="400">
        <f t="shared" si="250"/>
        <v>0</v>
      </c>
      <c r="GF486" s="529"/>
      <c r="GG486" s="517"/>
      <c r="GH486" s="529">
        <v>42252.39444444445</v>
      </c>
      <c r="GI486" s="668" t="str">
        <v>[-11101] All data events are filtered in summary calculation</v>
      </c>
      <c r="GJ486" s="669">
        <v>42252.39444444445</v>
      </c>
      <c r="GK486" s="668" t="str">
        <v>[-11101] All data events are filtered in summary calculation</v>
      </c>
      <c r="GL486" s="669">
        <v>42252.39444444445</v>
      </c>
      <c r="GM486" s="668" t="str">
        <v>[-11101] All data events are filtered in summary calculation</v>
      </c>
      <c r="GN486" s="400">
        <f t="shared" si="248"/>
        <v>0</v>
      </c>
      <c r="GO486" s="400">
        <f t="shared" si="249"/>
        <v>0</v>
      </c>
    </row>
    <row r="487" spans="131:197" ht="18.95" customHeight="1" x14ac:dyDescent="0.25">
      <c r="EA487" s="525">
        <v>41582</v>
      </c>
      <c r="EB487" s="603">
        <v>430</v>
      </c>
      <c r="EC487" s="633">
        <v>2594.4991701100298</v>
      </c>
      <c r="ED487" s="634">
        <v>23.66</v>
      </c>
      <c r="EE487" s="634">
        <v>5</v>
      </c>
      <c r="EF487" s="634">
        <v>833</v>
      </c>
      <c r="EG487" s="634">
        <v>487</v>
      </c>
      <c r="EH487" s="634">
        <v>1.9225082352941176</v>
      </c>
      <c r="EI487" s="635">
        <v>817.06600000000003</v>
      </c>
      <c r="EZ487" s="837"/>
      <c r="FA487" s="568">
        <v>42252.395138888889</v>
      </c>
      <c r="FB487" s="569" t="str">
        <v>[-11101] All data events are filtered in summary calculation</v>
      </c>
      <c r="FC487" s="570">
        <v>42252.395138888889</v>
      </c>
      <c r="FD487" s="571" t="str">
        <v>[-11101] All data events are filtered in summary calculation</v>
      </c>
      <c r="FE487" s="570">
        <v>42252.394791666666</v>
      </c>
      <c r="FF487" s="571">
        <v>37743.186738797027</v>
      </c>
      <c r="FG487" s="570">
        <v>42252.394791666666</v>
      </c>
      <c r="FH487" s="571">
        <v>37497.496704749268</v>
      </c>
      <c r="GE487" s="400">
        <f t="shared" si="250"/>
        <v>0</v>
      </c>
      <c r="GF487" s="529"/>
      <c r="GG487" s="517"/>
      <c r="GH487" s="529">
        <v>42252.394791666666</v>
      </c>
      <c r="GI487" s="668" t="str">
        <v>[-11101] All data events are filtered in summary calculation</v>
      </c>
      <c r="GJ487" s="669">
        <v>42252.394791666666</v>
      </c>
      <c r="GK487" s="668" t="str">
        <v>[-11101] All data events are filtered in summary calculation</v>
      </c>
      <c r="GL487" s="669">
        <v>42252.394791666666</v>
      </c>
      <c r="GM487" s="668" t="str">
        <v>[-11101] All data events are filtered in summary calculation</v>
      </c>
      <c r="GN487" s="400">
        <f t="shared" si="248"/>
        <v>0</v>
      </c>
      <c r="GO487" s="400">
        <f t="shared" si="249"/>
        <v>0</v>
      </c>
    </row>
    <row r="488" spans="131:197" ht="18.95" customHeight="1" x14ac:dyDescent="0.25">
      <c r="EA488" s="525">
        <v>41583</v>
      </c>
      <c r="EB488" s="603">
        <v>431</v>
      </c>
      <c r="EC488" s="633">
        <v>2285.85105030466</v>
      </c>
      <c r="ED488" s="634">
        <v>20.190000000000001</v>
      </c>
      <c r="EE488" s="634">
        <v>5</v>
      </c>
      <c r="EF488" s="634">
        <v>784</v>
      </c>
      <c r="EG488" s="634">
        <v>499</v>
      </c>
      <c r="EH488" s="634">
        <v>1.777550588235294</v>
      </c>
      <c r="EI488" s="635">
        <v>755.45899999999995</v>
      </c>
      <c r="EZ488" s="837"/>
      <c r="FA488" s="568">
        <v>42252.395486111112</v>
      </c>
      <c r="FB488" s="569" t="str">
        <v>[-11101] All data events are filtered in summary calculation</v>
      </c>
      <c r="FC488" s="570">
        <v>42252.395486111112</v>
      </c>
      <c r="FD488" s="571" t="str">
        <v>[-11101] All data events are filtered in summary calculation</v>
      </c>
      <c r="FE488" s="570">
        <v>42252.395138888889</v>
      </c>
      <c r="FF488" s="571">
        <v>37785.530105201404</v>
      </c>
      <c r="FG488" s="570">
        <v>42252.395138888889</v>
      </c>
      <c r="FH488" s="571">
        <v>37295.225495096049</v>
      </c>
      <c r="GE488" s="400">
        <f t="shared" si="250"/>
        <v>0</v>
      </c>
      <c r="GF488" s="529"/>
      <c r="GG488" s="517"/>
      <c r="GH488" s="529">
        <v>42252.395138888889</v>
      </c>
      <c r="GI488" s="668" t="str">
        <v>[-11101] All data events are filtered in summary calculation</v>
      </c>
      <c r="GJ488" s="669">
        <v>42252.395138888889</v>
      </c>
      <c r="GK488" s="668" t="str">
        <v>[-11101] All data events are filtered in summary calculation</v>
      </c>
      <c r="GL488" s="669">
        <v>42252.395138888889</v>
      </c>
      <c r="GM488" s="668" t="str">
        <v>[-11101] All data events are filtered in summary calculation</v>
      </c>
      <c r="GN488" s="400">
        <f t="shared" si="248"/>
        <v>0</v>
      </c>
      <c r="GO488" s="400">
        <f t="shared" si="249"/>
        <v>0</v>
      </c>
    </row>
    <row r="489" spans="131:197" ht="18.95" customHeight="1" x14ac:dyDescent="0.25">
      <c r="EA489" s="525">
        <v>41584</v>
      </c>
      <c r="EB489" s="603">
        <v>432</v>
      </c>
      <c r="EC489" s="633">
        <v>2455.7783920629699</v>
      </c>
      <c r="ED489" s="634">
        <v>22.59</v>
      </c>
      <c r="EE489" s="634">
        <v>4</v>
      </c>
      <c r="EF489" s="634">
        <v>663</v>
      </c>
      <c r="EG489" s="634">
        <v>349</v>
      </c>
      <c r="EH489" s="634"/>
      <c r="EI489" s="635"/>
      <c r="EZ489" s="837"/>
      <c r="FA489" s="568">
        <v>42252.395833333328</v>
      </c>
      <c r="FB489" s="569" t="str">
        <v>[-11101] All data events are filtered in summary calculation</v>
      </c>
      <c r="FC489" s="570">
        <v>42252.395833333328</v>
      </c>
      <c r="FD489" s="571" t="str">
        <v>[-11101] All data events are filtered in summary calculation</v>
      </c>
      <c r="FE489" s="570">
        <v>42252.395486111112</v>
      </c>
      <c r="FF489" s="571">
        <v>37740.215517336132</v>
      </c>
      <c r="FG489" s="570">
        <v>42252.395486111112</v>
      </c>
      <c r="FH489" s="571">
        <v>37320.45022542675</v>
      </c>
      <c r="GE489" s="400">
        <f t="shared" si="250"/>
        <v>0</v>
      </c>
      <c r="GF489" s="529"/>
      <c r="GG489" s="517"/>
      <c r="GH489" s="529">
        <v>42252.395486111112</v>
      </c>
      <c r="GI489" s="668" t="str">
        <v>[-11101] All data events are filtered in summary calculation</v>
      </c>
      <c r="GJ489" s="669">
        <v>42252.395486111112</v>
      </c>
      <c r="GK489" s="668" t="str">
        <v>[-11101] All data events are filtered in summary calculation</v>
      </c>
      <c r="GL489" s="669">
        <v>42252.395486111112</v>
      </c>
      <c r="GM489" s="668" t="str">
        <v>[-11101] All data events are filtered in summary calculation</v>
      </c>
      <c r="GN489" s="400">
        <f t="shared" si="248"/>
        <v>0</v>
      </c>
      <c r="GO489" s="400">
        <f t="shared" si="249"/>
        <v>0</v>
      </c>
    </row>
    <row r="490" spans="131:197" ht="18.95" customHeight="1" x14ac:dyDescent="0.25">
      <c r="EA490" s="525">
        <v>41707</v>
      </c>
      <c r="EB490" s="603">
        <v>433</v>
      </c>
      <c r="EC490" s="633"/>
      <c r="ED490" s="634"/>
      <c r="EE490" s="634"/>
      <c r="EF490" s="634"/>
      <c r="EG490" s="634"/>
      <c r="EH490" s="634">
        <v>1.8776470588235294</v>
      </c>
      <c r="EI490" s="635">
        <v>798</v>
      </c>
      <c r="EZ490" s="837"/>
      <c r="FA490" s="568">
        <v>42252.396180555559</v>
      </c>
      <c r="FB490" s="569" t="str">
        <v>[-11101] All data events are filtered in summary calculation</v>
      </c>
      <c r="FC490" s="570">
        <v>42252.396180555559</v>
      </c>
      <c r="FD490" s="571" t="str">
        <v>[-11101] All data events are filtered in summary calculation</v>
      </c>
      <c r="FE490" s="570">
        <v>42252.395833333328</v>
      </c>
      <c r="FF490" s="571">
        <v>37777.380373366672</v>
      </c>
      <c r="FG490" s="570">
        <v>42252.395833333328</v>
      </c>
      <c r="FH490" s="571">
        <v>37565.153138997157</v>
      </c>
      <c r="GE490" s="400">
        <f t="shared" si="250"/>
        <v>0</v>
      </c>
      <c r="GF490" s="529"/>
      <c r="GG490" s="517"/>
      <c r="GH490" s="529">
        <v>42252.395833333328</v>
      </c>
      <c r="GI490" s="668" t="str">
        <v>[-11101] All data events are filtered in summary calculation</v>
      </c>
      <c r="GJ490" s="669">
        <v>42252.395833333328</v>
      </c>
      <c r="GK490" s="668" t="str">
        <v>[-11101] All data events are filtered in summary calculation</v>
      </c>
      <c r="GL490" s="669">
        <v>42252.395833333328</v>
      </c>
      <c r="GM490" s="668" t="str">
        <v>[-11101] All data events are filtered in summary calculation</v>
      </c>
      <c r="GN490" s="400">
        <f t="shared" si="248"/>
        <v>0</v>
      </c>
      <c r="GO490" s="400">
        <f t="shared" si="249"/>
        <v>0</v>
      </c>
    </row>
    <row r="491" spans="131:197" ht="18.95" customHeight="1" x14ac:dyDescent="0.25">
      <c r="EA491" s="525">
        <v>41708</v>
      </c>
      <c r="EB491" s="603">
        <v>434</v>
      </c>
      <c r="EC491" s="633">
        <v>0</v>
      </c>
      <c r="ED491" s="634">
        <v>0</v>
      </c>
      <c r="EE491" s="634">
        <v>0</v>
      </c>
      <c r="EF491" s="634">
        <v>0</v>
      </c>
      <c r="EG491" s="634">
        <v>0</v>
      </c>
      <c r="EH491" s="634">
        <v>0</v>
      </c>
      <c r="EI491" s="635">
        <v>0</v>
      </c>
      <c r="EZ491" s="837"/>
      <c r="FA491" s="568">
        <v>42252.396527777775</v>
      </c>
      <c r="FB491" s="569" t="str">
        <v>[-11101] All data events are filtered in summary calculation</v>
      </c>
      <c r="FC491" s="570">
        <v>42252.396527777775</v>
      </c>
      <c r="FD491" s="571" t="str">
        <v>[-11101] All data events are filtered in summary calculation</v>
      </c>
      <c r="FE491" s="570">
        <v>42252.396180555559</v>
      </c>
      <c r="FF491" s="571">
        <v>37740.066106351216</v>
      </c>
      <c r="FG491" s="570">
        <v>42252.396180555559</v>
      </c>
      <c r="FH491" s="571">
        <v>37342.53517648975</v>
      </c>
      <c r="GE491" s="400">
        <f t="shared" si="250"/>
        <v>0</v>
      </c>
      <c r="GF491" s="529"/>
      <c r="GG491" s="517"/>
      <c r="GH491" s="529">
        <v>42252.396180555559</v>
      </c>
      <c r="GI491" s="668" t="str">
        <v>[-11101] All data events are filtered in summary calculation</v>
      </c>
      <c r="GJ491" s="669">
        <v>42252.396180555559</v>
      </c>
      <c r="GK491" s="668" t="str">
        <v>[-11101] All data events are filtered in summary calculation</v>
      </c>
      <c r="GL491" s="669">
        <v>42252.396180555559</v>
      </c>
      <c r="GM491" s="668" t="str">
        <v>[-11101] All data events are filtered in summary calculation</v>
      </c>
      <c r="GN491" s="400">
        <f t="shared" si="248"/>
        <v>0</v>
      </c>
      <c r="GO491" s="400">
        <f t="shared" si="249"/>
        <v>0</v>
      </c>
    </row>
    <row r="492" spans="131:197" ht="18.95" customHeight="1" x14ac:dyDescent="0.25">
      <c r="EA492" s="525">
        <v>41709</v>
      </c>
      <c r="EB492" s="603">
        <v>435</v>
      </c>
      <c r="EC492" s="633">
        <v>0</v>
      </c>
      <c r="ED492" s="634">
        <v>0</v>
      </c>
      <c r="EE492" s="634">
        <v>0</v>
      </c>
      <c r="EF492" s="634">
        <v>0</v>
      </c>
      <c r="EG492" s="634">
        <v>0</v>
      </c>
      <c r="EH492" s="634">
        <v>4.7058823529411761E-3</v>
      </c>
      <c r="EI492" s="635">
        <v>2</v>
      </c>
      <c r="EZ492" s="837"/>
      <c r="FA492" s="568">
        <v>42252.396874999999</v>
      </c>
      <c r="FB492" s="569" t="str">
        <v>[-11101] All data events are filtered in summary calculation</v>
      </c>
      <c r="FC492" s="570">
        <v>42252.396874999999</v>
      </c>
      <c r="FD492" s="571" t="str">
        <v>[-11101] All data events are filtered in summary calculation</v>
      </c>
      <c r="FE492" s="570">
        <v>42252.396527777775</v>
      </c>
      <c r="FF492" s="571">
        <v>37756.840286449595</v>
      </c>
      <c r="FG492" s="570">
        <v>42252.396527777775</v>
      </c>
      <c r="FH492" s="571">
        <v>36892.793330399196</v>
      </c>
      <c r="GE492" s="400">
        <f t="shared" si="250"/>
        <v>0</v>
      </c>
      <c r="GF492" s="529"/>
      <c r="GG492" s="517"/>
      <c r="GH492" s="529">
        <v>42252.396527777775</v>
      </c>
      <c r="GI492" s="668" t="str">
        <v>[-11101] All data events are filtered in summary calculation</v>
      </c>
      <c r="GJ492" s="669">
        <v>42252.396527777775</v>
      </c>
      <c r="GK492" s="668" t="str">
        <v>[-11101] All data events are filtered in summary calculation</v>
      </c>
      <c r="GL492" s="669">
        <v>42252.396527777775</v>
      </c>
      <c r="GM492" s="668" t="str">
        <v>[-11101] All data events are filtered in summary calculation</v>
      </c>
      <c r="GN492" s="400">
        <f t="shared" si="248"/>
        <v>0</v>
      </c>
      <c r="GO492" s="400">
        <f t="shared" si="249"/>
        <v>0</v>
      </c>
    </row>
    <row r="493" spans="131:197" ht="18.95" customHeight="1" x14ac:dyDescent="0.25">
      <c r="EA493" s="525">
        <v>41710</v>
      </c>
      <c r="EB493" s="603">
        <v>436</v>
      </c>
      <c r="EC493" s="633">
        <v>2118.415</v>
      </c>
      <c r="ED493" s="634">
        <v>24</v>
      </c>
      <c r="EE493" s="634">
        <v>3</v>
      </c>
      <c r="EF493" s="634">
        <v>415</v>
      </c>
      <c r="EG493" s="634">
        <v>208</v>
      </c>
      <c r="EH493" s="634">
        <v>0.74635294117647055</v>
      </c>
      <c r="EI493" s="635">
        <v>317.2</v>
      </c>
      <c r="EZ493" s="837"/>
      <c r="FA493" s="568">
        <v>42252.397222222222</v>
      </c>
      <c r="FB493" s="569" t="str">
        <v>[-11101] All data events are filtered in summary calculation</v>
      </c>
      <c r="FC493" s="570">
        <v>42252.397222222222</v>
      </c>
      <c r="FD493" s="571" t="str">
        <v>[-11101] All data events are filtered in summary calculation</v>
      </c>
      <c r="FE493" s="570">
        <v>42252.396874999999</v>
      </c>
      <c r="FF493" s="571">
        <v>37702.315657083192</v>
      </c>
      <c r="FG493" s="570">
        <v>42252.396874999999</v>
      </c>
      <c r="FH493" s="571">
        <v>36496.992906129359</v>
      </c>
      <c r="GE493" s="400">
        <f t="shared" si="250"/>
        <v>0</v>
      </c>
      <c r="GF493" s="529"/>
      <c r="GG493" s="517"/>
      <c r="GH493" s="529">
        <v>42252.396874999999</v>
      </c>
      <c r="GI493" s="668" t="str">
        <v>[-11101] All data events are filtered in summary calculation</v>
      </c>
      <c r="GJ493" s="669">
        <v>42252.396874999999</v>
      </c>
      <c r="GK493" s="668" t="str">
        <v>[-11101] All data events are filtered in summary calculation</v>
      </c>
      <c r="GL493" s="669">
        <v>42252.396874999999</v>
      </c>
      <c r="GM493" s="668" t="str">
        <v>[-11101] All data events are filtered in summary calculation</v>
      </c>
      <c r="GN493" s="400">
        <f t="shared" si="248"/>
        <v>0</v>
      </c>
      <c r="GO493" s="400">
        <f t="shared" si="249"/>
        <v>0</v>
      </c>
    </row>
    <row r="494" spans="131:197" ht="18.95" customHeight="1" x14ac:dyDescent="0.25">
      <c r="EA494" s="525">
        <v>41711</v>
      </c>
      <c r="EB494" s="603">
        <v>437</v>
      </c>
      <c r="EC494" s="633">
        <v>1504.34773591571</v>
      </c>
      <c r="ED494" s="634">
        <v>0</v>
      </c>
      <c r="EE494" s="634">
        <v>3</v>
      </c>
      <c r="EF494" s="634">
        <v>415</v>
      </c>
      <c r="EG494" s="634">
        <v>236</v>
      </c>
      <c r="EH494" s="634">
        <v>0.95553411764705876</v>
      </c>
      <c r="EI494" s="635">
        <v>406.10199999999998</v>
      </c>
      <c r="EZ494" s="837"/>
      <c r="FA494" s="568">
        <v>42252.397569444445</v>
      </c>
      <c r="FB494" s="569" t="str">
        <v>[-11101] All data events are filtered in summary calculation</v>
      </c>
      <c r="FC494" s="570">
        <v>42252.397569444445</v>
      </c>
      <c r="FD494" s="571" t="str">
        <v>[-11101] All data events are filtered in summary calculation</v>
      </c>
      <c r="FE494" s="570">
        <v>42252.397222222222</v>
      </c>
      <c r="FF494" s="571">
        <v>37711.721221691369</v>
      </c>
      <c r="FG494" s="570">
        <v>42252.397222222222</v>
      </c>
      <c r="FH494" s="571">
        <v>36407.352326065302</v>
      </c>
      <c r="GE494" s="400">
        <f t="shared" si="250"/>
        <v>0</v>
      </c>
      <c r="GF494" s="529"/>
      <c r="GG494" s="517"/>
      <c r="GH494" s="529">
        <v>42252.397222222222</v>
      </c>
      <c r="GI494" s="668" t="str">
        <v>[-11101] All data events are filtered in summary calculation</v>
      </c>
      <c r="GJ494" s="669">
        <v>42252.397222222222</v>
      </c>
      <c r="GK494" s="668" t="str">
        <v>[-11101] All data events are filtered in summary calculation</v>
      </c>
      <c r="GL494" s="669">
        <v>42252.397222222222</v>
      </c>
      <c r="GM494" s="668" t="str">
        <v>[-11101] All data events are filtered in summary calculation</v>
      </c>
      <c r="GN494" s="400">
        <f t="shared" si="248"/>
        <v>0</v>
      </c>
      <c r="GO494" s="400">
        <f t="shared" si="249"/>
        <v>0</v>
      </c>
    </row>
    <row r="495" spans="131:197" ht="18.95" customHeight="1" x14ac:dyDescent="0.25">
      <c r="EA495" s="525">
        <v>41712</v>
      </c>
      <c r="EB495" s="603">
        <v>438</v>
      </c>
      <c r="EC495" s="633">
        <v>1365.24437076697</v>
      </c>
      <c r="ED495" s="634">
        <v>0</v>
      </c>
      <c r="EE495" s="634">
        <v>2</v>
      </c>
      <c r="EF495" s="634">
        <v>327</v>
      </c>
      <c r="EG495" s="634">
        <v>143.5</v>
      </c>
      <c r="EH495" s="634">
        <v>0.95113647058823525</v>
      </c>
      <c r="EI495" s="635">
        <v>404.233</v>
      </c>
      <c r="EZ495" s="837"/>
      <c r="FA495" s="568">
        <v>42252.397916666669</v>
      </c>
      <c r="FB495" s="569" t="str">
        <v>[-11101] All data events are filtered in summary calculation</v>
      </c>
      <c r="FC495" s="570">
        <v>42252.397916666669</v>
      </c>
      <c r="FD495" s="571" t="str">
        <v>[-11101] All data events are filtered in summary calculation</v>
      </c>
      <c r="FE495" s="570">
        <v>42252.397569444445</v>
      </c>
      <c r="FF495" s="571">
        <v>37746.263229018448</v>
      </c>
      <c r="FG495" s="570">
        <v>42252.397569444445</v>
      </c>
      <c r="FH495" s="571">
        <v>37256.437646146616</v>
      </c>
      <c r="GE495" s="400">
        <f t="shared" si="250"/>
        <v>0</v>
      </c>
      <c r="GF495" s="529"/>
      <c r="GG495" s="517"/>
      <c r="GH495" s="529">
        <v>42252.397569444445</v>
      </c>
      <c r="GI495" s="668" t="str">
        <v>[-11101] All data events are filtered in summary calculation</v>
      </c>
      <c r="GJ495" s="669">
        <v>42252.397569444445</v>
      </c>
      <c r="GK495" s="668" t="str">
        <v>[-11101] All data events are filtered in summary calculation</v>
      </c>
      <c r="GL495" s="669">
        <v>42252.397569444445</v>
      </c>
      <c r="GM495" s="668" t="str">
        <v>[-11101] All data events are filtered in summary calculation</v>
      </c>
      <c r="GN495" s="400">
        <f t="shared" si="248"/>
        <v>0</v>
      </c>
      <c r="GO495" s="400">
        <f t="shared" si="249"/>
        <v>0</v>
      </c>
    </row>
    <row r="496" spans="131:197" ht="18.95" customHeight="1" x14ac:dyDescent="0.25">
      <c r="EA496" s="525">
        <v>41713</v>
      </c>
      <c r="EB496" s="603">
        <v>439</v>
      </c>
      <c r="EC496" s="633">
        <v>2592.7955838469202</v>
      </c>
      <c r="ED496" s="634">
        <v>0</v>
      </c>
      <c r="EE496" s="634">
        <v>4</v>
      </c>
      <c r="EF496" s="634">
        <v>589</v>
      </c>
      <c r="EG496" s="634">
        <v>304</v>
      </c>
      <c r="EH496" s="634">
        <v>0.95782352941176463</v>
      </c>
      <c r="EI496" s="635">
        <v>407.07499999999999</v>
      </c>
      <c r="EZ496" s="837"/>
      <c r="FA496" s="568">
        <v>42252.398263888885</v>
      </c>
      <c r="FB496" s="569" t="str">
        <v>[-11101] All data events are filtered in summary calculation</v>
      </c>
      <c r="FC496" s="570">
        <v>42252.398263888885</v>
      </c>
      <c r="FD496" s="571" t="str">
        <v>[-11101] All data events are filtered in summary calculation</v>
      </c>
      <c r="FE496" s="570">
        <v>42252.397916666669</v>
      </c>
      <c r="FF496" s="571">
        <v>37683.657899634047</v>
      </c>
      <c r="FG496" s="570">
        <v>42252.397916666669</v>
      </c>
      <c r="FH496" s="571">
        <v>37041.770047032835</v>
      </c>
      <c r="GE496" s="400">
        <f t="shared" si="250"/>
        <v>0</v>
      </c>
      <c r="GF496" s="529"/>
      <c r="GG496" s="517"/>
      <c r="GH496" s="529">
        <v>42252.397916666669</v>
      </c>
      <c r="GI496" s="668" t="str">
        <v>[-11101] All data events are filtered in summary calculation</v>
      </c>
      <c r="GJ496" s="669">
        <v>42252.397916666669</v>
      </c>
      <c r="GK496" s="668" t="str">
        <v>[-11101] All data events are filtered in summary calculation</v>
      </c>
      <c r="GL496" s="669">
        <v>42252.397916666669</v>
      </c>
      <c r="GM496" s="668" t="str">
        <v>[-11101] All data events are filtered in summary calculation</v>
      </c>
      <c r="GN496" s="400">
        <f t="shared" si="248"/>
        <v>0</v>
      </c>
      <c r="GO496" s="400">
        <f t="shared" si="249"/>
        <v>0</v>
      </c>
    </row>
    <row r="497" spans="131:197" ht="18.95" customHeight="1" x14ac:dyDescent="0.25">
      <c r="EA497" s="525">
        <v>41714</v>
      </c>
      <c r="EB497" s="603">
        <v>440</v>
      </c>
      <c r="EC497" s="633">
        <v>2621.0239118362501</v>
      </c>
      <c r="ED497" s="634">
        <v>0</v>
      </c>
      <c r="EE497" s="634">
        <v>4</v>
      </c>
      <c r="EF497" s="634">
        <v>589</v>
      </c>
      <c r="EG497" s="634">
        <v>307.5</v>
      </c>
      <c r="EH497" s="634">
        <v>0.91609176470588238</v>
      </c>
      <c r="EI497" s="635">
        <v>389.339</v>
      </c>
      <c r="EZ497" s="837"/>
      <c r="FA497" s="568">
        <v>42252.398611111115</v>
      </c>
      <c r="FB497" s="569" t="str">
        <v>[-11101] All data events are filtered in summary calculation</v>
      </c>
      <c r="FC497" s="570">
        <v>42252.398611111115</v>
      </c>
      <c r="FD497" s="571" t="str">
        <v>[-11101] All data events are filtered in summary calculation</v>
      </c>
      <c r="FE497" s="570">
        <v>42252.398263888885</v>
      </c>
      <c r="FF497" s="571">
        <v>37685.454848955073</v>
      </c>
      <c r="FG497" s="570">
        <v>42252.398263888885</v>
      </c>
      <c r="FH497" s="571">
        <v>37249.662222041683</v>
      </c>
      <c r="GE497" s="400">
        <f t="shared" si="250"/>
        <v>0</v>
      </c>
      <c r="GF497" s="529"/>
      <c r="GG497" s="517"/>
      <c r="GH497" s="529">
        <v>42252.398263888885</v>
      </c>
      <c r="GI497" s="668" t="str">
        <v>[-11101] All data events are filtered in summary calculation</v>
      </c>
      <c r="GJ497" s="669">
        <v>42252.398263888885</v>
      </c>
      <c r="GK497" s="668" t="str">
        <v>[-11101] All data events are filtered in summary calculation</v>
      </c>
      <c r="GL497" s="669">
        <v>42252.398263888885</v>
      </c>
      <c r="GM497" s="668" t="str">
        <v>[-11101] All data events are filtered in summary calculation</v>
      </c>
      <c r="GN497" s="400">
        <f t="shared" si="248"/>
        <v>0</v>
      </c>
      <c r="GO497" s="400">
        <f t="shared" si="249"/>
        <v>0</v>
      </c>
    </row>
    <row r="498" spans="131:197" ht="18.95" customHeight="1" x14ac:dyDescent="0.25">
      <c r="EA498" s="525">
        <v>41715</v>
      </c>
      <c r="EB498" s="603">
        <v>441</v>
      </c>
      <c r="EC498" s="633">
        <v>2397.5258843157999</v>
      </c>
      <c r="ED498" s="634">
        <v>0</v>
      </c>
      <c r="EE498" s="634">
        <v>5</v>
      </c>
      <c r="EF498" s="634">
        <v>754</v>
      </c>
      <c r="EG498" s="634">
        <v>399</v>
      </c>
      <c r="EH498" s="634">
        <v>1.8310588235294118</v>
      </c>
      <c r="EI498" s="635">
        <v>778.2</v>
      </c>
      <c r="EZ498" s="837"/>
      <c r="FA498" s="568">
        <v>42252.398958333331</v>
      </c>
      <c r="FB498" s="569" t="str">
        <v>[-11101] All data events are filtered in summary calculation</v>
      </c>
      <c r="FC498" s="570">
        <v>42252.398958333331</v>
      </c>
      <c r="FD498" s="571" t="str">
        <v>[-11101] All data events are filtered in summary calculation</v>
      </c>
      <c r="FE498" s="570">
        <v>42252.398611111115</v>
      </c>
      <c r="FF498" s="571">
        <v>37725.526578980687</v>
      </c>
      <c r="FG498" s="570">
        <v>42252.398611111115</v>
      </c>
      <c r="FH498" s="571">
        <v>29682.143978896365</v>
      </c>
      <c r="GE498" s="400">
        <f t="shared" si="250"/>
        <v>2</v>
      </c>
      <c r="GF498" s="529"/>
      <c r="GG498" s="517"/>
      <c r="GH498" s="529">
        <v>42252.398611111115</v>
      </c>
      <c r="GI498" s="668" t="str">
        <v>[-11101] All data events are filtered in summary calculation</v>
      </c>
      <c r="GJ498" s="669">
        <v>42252.398611111115</v>
      </c>
      <c r="GK498" s="668">
        <v>283.5648193359375</v>
      </c>
      <c r="GL498" s="669">
        <v>42252.398611111115</v>
      </c>
      <c r="GM498" s="668" t="str">
        <v>[-11101] All data events are filtered in summary calculation</v>
      </c>
      <c r="GN498" s="400">
        <f t="shared" si="248"/>
        <v>0</v>
      </c>
      <c r="GO498" s="400" t="str">
        <f t="shared" si="249"/>
        <v>[-11101] All data events are filtered in summary calculation</v>
      </c>
    </row>
    <row r="499" spans="131:197" ht="18.95" customHeight="1" x14ac:dyDescent="0.25">
      <c r="EA499" s="525">
        <v>41716</v>
      </c>
      <c r="EB499" s="603">
        <v>442</v>
      </c>
      <c r="EC499" s="633">
        <v>2658.55399385499</v>
      </c>
      <c r="ED499" s="634">
        <v>0</v>
      </c>
      <c r="EE499" s="634">
        <v>4</v>
      </c>
      <c r="EF499" s="634">
        <v>567</v>
      </c>
      <c r="EG499" s="634">
        <v>316</v>
      </c>
      <c r="EH499" s="634">
        <v>0.94447058823529406</v>
      </c>
      <c r="EI499" s="635">
        <v>401.4</v>
      </c>
      <c r="EZ499" s="837"/>
      <c r="FA499" s="568">
        <v>42252.399305555555</v>
      </c>
      <c r="FB499" s="569" t="str">
        <v>[-11101] All data events are filtered in summary calculation</v>
      </c>
      <c r="FC499" s="570">
        <v>42252.399305555555</v>
      </c>
      <c r="FD499" s="571" t="str">
        <v>[-11101] All data events are filtered in summary calculation</v>
      </c>
      <c r="FE499" s="570">
        <v>42252.398958333331</v>
      </c>
      <c r="FF499" s="571">
        <v>37768.609682385126</v>
      </c>
      <c r="FG499" s="570">
        <v>42252.398958333331</v>
      </c>
      <c r="FH499" s="571">
        <v>3280.9758175002412</v>
      </c>
      <c r="GE499" s="400">
        <f t="shared" si="250"/>
        <v>2</v>
      </c>
      <c r="GF499" s="529"/>
      <c r="GG499" s="517"/>
      <c r="GH499" s="529">
        <v>42252.398958333331</v>
      </c>
      <c r="GI499" s="668" t="str">
        <v>[-11101] All data events are filtered in summary calculation</v>
      </c>
      <c r="GJ499" s="669">
        <v>42252.398958333331</v>
      </c>
      <c r="GK499" s="668">
        <v>303.10241199495891</v>
      </c>
      <c r="GL499" s="669">
        <v>42252.398958333331</v>
      </c>
      <c r="GM499" s="668" t="str">
        <v>[-11101] All data events are filtered in summary calculation</v>
      </c>
      <c r="GN499" s="400">
        <f t="shared" si="248"/>
        <v>0</v>
      </c>
      <c r="GO499" s="400" t="str">
        <f t="shared" si="249"/>
        <v>[-11101] All data events are filtered in summary calculation</v>
      </c>
    </row>
    <row r="500" spans="131:197" ht="18.95" customHeight="1" x14ac:dyDescent="0.25">
      <c r="EA500" s="525">
        <v>41717</v>
      </c>
      <c r="EB500" s="603">
        <v>443</v>
      </c>
      <c r="EC500" s="633">
        <v>2427.1579223040599</v>
      </c>
      <c r="ED500" s="634">
        <v>20.627536073010798</v>
      </c>
      <c r="EE500" s="634">
        <v>5</v>
      </c>
      <c r="EF500" s="634">
        <v>795</v>
      </c>
      <c r="EG500" s="634">
        <v>439.2</v>
      </c>
      <c r="EH500" s="634">
        <v>1.8527058823529412</v>
      </c>
      <c r="EI500" s="635">
        <v>787.4</v>
      </c>
      <c r="EZ500" s="837"/>
      <c r="FA500" s="568">
        <v>42252.399652777778</v>
      </c>
      <c r="FB500" s="569" t="str">
        <v>[-11101] All data events are filtered in summary calculation</v>
      </c>
      <c r="FC500" s="570">
        <v>42252.399652777778</v>
      </c>
      <c r="FD500" s="571" t="str">
        <v>[-11101] All data events are filtered in summary calculation</v>
      </c>
      <c r="FE500" s="570">
        <v>42252.399305555555</v>
      </c>
      <c r="FF500" s="571">
        <v>37711.846669338149</v>
      </c>
      <c r="FG500" s="570">
        <v>42252.399305555555</v>
      </c>
      <c r="FH500" s="571">
        <v>1201.5088603149168</v>
      </c>
      <c r="GE500" s="400">
        <f t="shared" si="250"/>
        <v>2</v>
      </c>
      <c r="GF500" s="529"/>
      <c r="GG500" s="517"/>
      <c r="GH500" s="529">
        <v>42252.399305555555</v>
      </c>
      <c r="GI500" s="668" t="str">
        <v>[-11101] All data events are filtered in summary calculation</v>
      </c>
      <c r="GJ500" s="669">
        <v>42252.399305555555</v>
      </c>
      <c r="GK500" s="668">
        <v>306.71295166015625</v>
      </c>
      <c r="GL500" s="669">
        <v>42252.399305555555</v>
      </c>
      <c r="GM500" s="668" t="str">
        <v>[-11101] All data events are filtered in summary calculation</v>
      </c>
      <c r="GN500" s="400">
        <f t="shared" si="248"/>
        <v>0</v>
      </c>
      <c r="GO500" s="400" t="str">
        <f t="shared" si="249"/>
        <v>[-11101] All data events are filtered in summary calculation</v>
      </c>
    </row>
    <row r="501" spans="131:197" ht="18.95" customHeight="1" x14ac:dyDescent="0.25">
      <c r="EA501" s="525">
        <v>41718</v>
      </c>
      <c r="EB501" s="603">
        <v>444</v>
      </c>
      <c r="EC501" s="633">
        <v>2458.9531613560398</v>
      </c>
      <c r="ED501" s="634"/>
      <c r="EE501" s="634">
        <v>4</v>
      </c>
      <c r="EF501" s="634">
        <v>659</v>
      </c>
      <c r="EG501" s="634">
        <v>375</v>
      </c>
      <c r="EH501" s="634">
        <v>1.7472941176470589</v>
      </c>
      <c r="EI501" s="635">
        <v>742.6</v>
      </c>
      <c r="EZ501" s="837"/>
      <c r="FA501" s="568">
        <v>42252.4</v>
      </c>
      <c r="FB501" s="569" t="str">
        <v>[-11101] All data events are filtered in summary calculation</v>
      </c>
      <c r="FC501" s="570">
        <v>42252.4</v>
      </c>
      <c r="FD501" s="571" t="str">
        <v>[-11101] All data events are filtered in summary calculation</v>
      </c>
      <c r="FE501" s="570">
        <v>42252.399652777778</v>
      </c>
      <c r="FF501" s="571">
        <v>37714.673061152302</v>
      </c>
      <c r="FG501" s="570">
        <v>42252.399652777778</v>
      </c>
      <c r="FH501" s="571">
        <v>885.8928857160455</v>
      </c>
      <c r="GE501" s="400">
        <f t="shared" si="250"/>
        <v>2</v>
      </c>
      <c r="GF501" s="529"/>
      <c r="GG501" s="517"/>
      <c r="GH501" s="529">
        <v>42252.399652777778</v>
      </c>
      <c r="GI501" s="668" t="str">
        <v>[-11101] All data events are filtered in summary calculation</v>
      </c>
      <c r="GJ501" s="669">
        <v>42252.399652777778</v>
      </c>
      <c r="GK501" s="668">
        <v>306.71295166015625</v>
      </c>
      <c r="GL501" s="669">
        <v>42252.399652777778</v>
      </c>
      <c r="GM501" s="668" t="str">
        <v>[-11101] All data events are filtered in summary calculation</v>
      </c>
      <c r="GN501" s="400">
        <f t="shared" si="248"/>
        <v>0</v>
      </c>
      <c r="GO501" s="400" t="str">
        <f t="shared" si="249"/>
        <v>[-11101] All data events are filtered in summary calculation</v>
      </c>
    </row>
    <row r="502" spans="131:197" ht="18.95" customHeight="1" x14ac:dyDescent="0.25">
      <c r="EA502" s="525">
        <v>41719</v>
      </c>
      <c r="EB502" s="603">
        <v>445</v>
      </c>
      <c r="EC502" s="633">
        <v>2379.8651843686298</v>
      </c>
      <c r="ED502" s="634"/>
      <c r="EE502" s="634">
        <v>5</v>
      </c>
      <c r="EF502" s="634">
        <v>779</v>
      </c>
      <c r="EG502" s="634">
        <v>419</v>
      </c>
      <c r="EH502" s="634">
        <v>1.7454117647058822</v>
      </c>
      <c r="EI502" s="635">
        <v>741.8</v>
      </c>
      <c r="EZ502" s="837"/>
      <c r="FA502" s="568">
        <v>42252.400347222225</v>
      </c>
      <c r="FB502" s="569" t="str">
        <v>[-11101] All data events are filtered in summary calculation</v>
      </c>
      <c r="FC502" s="570">
        <v>42252.400347222225</v>
      </c>
      <c r="FD502" s="571" t="str">
        <v>[-11101] All data events are filtered in summary calculation</v>
      </c>
      <c r="FE502" s="570">
        <v>42252.4</v>
      </c>
      <c r="FF502" s="571">
        <v>37732.081314418712</v>
      </c>
      <c r="FG502" s="570">
        <v>42252.4</v>
      </c>
      <c r="FH502" s="571">
        <v>953.76291153780414</v>
      </c>
      <c r="GE502" s="400">
        <f t="shared" si="250"/>
        <v>2</v>
      </c>
      <c r="GF502" s="529"/>
      <c r="GG502" s="517"/>
      <c r="GH502" s="529">
        <v>42252.4</v>
      </c>
      <c r="GI502" s="668" t="str">
        <v>[-11101] All data events are filtered in summary calculation</v>
      </c>
      <c r="GJ502" s="669">
        <v>42252.4</v>
      </c>
      <c r="GK502" s="668">
        <v>306.71295166015625</v>
      </c>
      <c r="GL502" s="669">
        <v>42252.4</v>
      </c>
      <c r="GM502" s="668" t="str">
        <v>[-11101] All data events are filtered in summary calculation</v>
      </c>
      <c r="GN502" s="400">
        <f t="shared" si="248"/>
        <v>0</v>
      </c>
      <c r="GO502" s="400" t="str">
        <f t="shared" si="249"/>
        <v>[-11101] All data events are filtered in summary calculation</v>
      </c>
    </row>
    <row r="503" spans="131:197" ht="18.95" customHeight="1" x14ac:dyDescent="0.25">
      <c r="EA503" s="525">
        <v>41720</v>
      </c>
      <c r="EB503" s="603">
        <v>446</v>
      </c>
      <c r="EC503" s="633">
        <v>2414.40611170188</v>
      </c>
      <c r="ED503" s="634"/>
      <c r="EE503" s="634">
        <v>4</v>
      </c>
      <c r="EF503" s="634">
        <v>620</v>
      </c>
      <c r="EG503" s="634">
        <v>369.5</v>
      </c>
      <c r="EH503" s="634">
        <v>0.95858823529411763</v>
      </c>
      <c r="EI503" s="635">
        <v>407.4</v>
      </c>
      <c r="EZ503" s="837"/>
      <c r="FA503" s="568">
        <v>42252.400694444441</v>
      </c>
      <c r="FB503" s="569" t="str">
        <v>[-11101] All data events are filtered in summary calculation</v>
      </c>
      <c r="FC503" s="570">
        <v>42252.400694444441</v>
      </c>
      <c r="FD503" s="571" t="str">
        <v>[-11101] All data events are filtered in summary calculation</v>
      </c>
      <c r="FE503" s="570">
        <v>42252.400347222225</v>
      </c>
      <c r="FF503" s="571">
        <v>37731.205497137707</v>
      </c>
      <c r="FG503" s="570">
        <v>42252.400347222225</v>
      </c>
      <c r="FH503" s="571">
        <v>978.57500232008715</v>
      </c>
      <c r="GE503" s="400">
        <f t="shared" si="250"/>
        <v>2</v>
      </c>
      <c r="GF503" s="529"/>
      <c r="GG503" s="517"/>
      <c r="GH503" s="529">
        <v>42252.400347222225</v>
      </c>
      <c r="GI503" s="668" t="str">
        <v>[-11101] All data events are filtered in summary calculation</v>
      </c>
      <c r="GJ503" s="669">
        <v>42252.400347222225</v>
      </c>
      <c r="GK503" s="668">
        <v>306.71295166015625</v>
      </c>
      <c r="GL503" s="669">
        <v>42252.400347222225</v>
      </c>
      <c r="GM503" s="668" t="str">
        <v>[-11101] All data events are filtered in summary calculation</v>
      </c>
      <c r="GN503" s="400">
        <f t="shared" si="248"/>
        <v>0</v>
      </c>
      <c r="GO503" s="400" t="str">
        <f t="shared" si="249"/>
        <v>[-11101] All data events are filtered in summary calculation</v>
      </c>
    </row>
    <row r="504" spans="131:197" ht="18.95" customHeight="1" x14ac:dyDescent="0.25">
      <c r="EA504" s="525">
        <v>41721</v>
      </c>
      <c r="EB504" s="603">
        <v>447</v>
      </c>
      <c r="EC504" s="633">
        <v>2461.2494949253</v>
      </c>
      <c r="ED504" s="634"/>
      <c r="EE504" s="634">
        <v>5</v>
      </c>
      <c r="EF504" s="634">
        <v>758</v>
      </c>
      <c r="EG504" s="634">
        <v>450.7</v>
      </c>
      <c r="EH504" s="634">
        <v>1.6395294117647057</v>
      </c>
      <c r="EI504" s="635">
        <v>696.8</v>
      </c>
      <c r="EZ504" s="837"/>
      <c r="FA504" s="568">
        <v>42252.401041666672</v>
      </c>
      <c r="FB504" s="569" t="str">
        <v>[-11101] All data events are filtered in summary calculation</v>
      </c>
      <c r="FC504" s="570">
        <v>42252.401041666672</v>
      </c>
      <c r="FD504" s="571" t="str">
        <v>[-11101] All data events are filtered in summary calculation</v>
      </c>
      <c r="FE504" s="570">
        <v>42252.400694444441</v>
      </c>
      <c r="FF504" s="571">
        <v>37708.541510057446</v>
      </c>
      <c r="FG504" s="570">
        <v>42252.400694444441</v>
      </c>
      <c r="FH504" s="571">
        <v>957.10049288239895</v>
      </c>
      <c r="GE504" s="400">
        <f t="shared" si="250"/>
        <v>2</v>
      </c>
      <c r="GF504" s="529"/>
      <c r="GG504" s="517"/>
      <c r="GH504" s="529">
        <v>42252.400694444441</v>
      </c>
      <c r="GI504" s="668" t="str">
        <v>[-11101] All data events are filtered in summary calculation</v>
      </c>
      <c r="GJ504" s="669">
        <v>42252.400694444441</v>
      </c>
      <c r="GK504" s="668">
        <v>306.71295166015625</v>
      </c>
      <c r="GL504" s="669">
        <v>42252.400694444441</v>
      </c>
      <c r="GM504" s="668" t="str">
        <v>[-11101] All data events are filtered in summary calculation</v>
      </c>
      <c r="GN504" s="400">
        <f t="shared" si="248"/>
        <v>0</v>
      </c>
      <c r="GO504" s="400" t="str">
        <f t="shared" si="249"/>
        <v>[-11101] All data events are filtered in summary calculation</v>
      </c>
    </row>
    <row r="505" spans="131:197" ht="18.95" customHeight="1" x14ac:dyDescent="0.25">
      <c r="EA505" s="525">
        <v>41722</v>
      </c>
      <c r="EB505" s="603">
        <v>448</v>
      </c>
      <c r="EC505" s="633">
        <v>2016.5689640534599</v>
      </c>
      <c r="ED505" s="634"/>
      <c r="EE505" s="634">
        <v>3</v>
      </c>
      <c r="EF505" s="634">
        <v>433</v>
      </c>
      <c r="EG505" s="634">
        <v>273</v>
      </c>
      <c r="EH505" s="634">
        <v>1.7143529411764706</v>
      </c>
      <c r="EI505" s="635">
        <v>728.6</v>
      </c>
      <c r="EZ505" s="837"/>
      <c r="FA505" s="568">
        <v>42252.401388888888</v>
      </c>
      <c r="FB505" s="569" t="str">
        <v>[-11101] All data events are filtered in summary calculation</v>
      </c>
      <c r="FC505" s="570">
        <v>42252.401388888888</v>
      </c>
      <c r="FD505" s="571" t="str">
        <v>[-11101] All data events are filtered in summary calculation</v>
      </c>
      <c r="FE505" s="570">
        <v>42252.401041666672</v>
      </c>
      <c r="FF505" s="571">
        <v>37740.373676147065</v>
      </c>
      <c r="FG505" s="570">
        <v>42252.401041666672</v>
      </c>
      <c r="FH505" s="571">
        <v>844.7062075738462</v>
      </c>
      <c r="GE505" s="400">
        <f t="shared" si="250"/>
        <v>2</v>
      </c>
      <c r="GF505" s="529"/>
      <c r="GG505" s="517"/>
      <c r="GH505" s="529">
        <v>42252.401041666672</v>
      </c>
      <c r="GI505" s="668" t="str">
        <v>[-11101] All data events are filtered in summary calculation</v>
      </c>
      <c r="GJ505" s="669">
        <v>42252.401041666672</v>
      </c>
      <c r="GK505" s="668">
        <v>306.71295166015625</v>
      </c>
      <c r="GL505" s="669">
        <v>42252.401041666672</v>
      </c>
      <c r="GM505" s="668" t="str">
        <v>[-11101] All data events are filtered in summary calculation</v>
      </c>
      <c r="GN505" s="400">
        <f t="shared" si="248"/>
        <v>0</v>
      </c>
      <c r="GO505" s="400" t="str">
        <f t="shared" si="249"/>
        <v>[-11101] All data events are filtered in summary calculation</v>
      </c>
    </row>
    <row r="506" spans="131:197" ht="18.95" customHeight="1" x14ac:dyDescent="0.25">
      <c r="EA506" s="525">
        <v>41723</v>
      </c>
      <c r="EB506" s="603">
        <v>449</v>
      </c>
      <c r="EC506" s="633">
        <v>2398.49590581541</v>
      </c>
      <c r="ED506" s="634">
        <v>0</v>
      </c>
      <c r="EE506" s="634">
        <v>4</v>
      </c>
      <c r="EF506" s="634">
        <v>506</v>
      </c>
      <c r="EG506" s="634">
        <v>306.5</v>
      </c>
      <c r="EH506" s="634">
        <v>0</v>
      </c>
      <c r="EI506" s="635">
        <v>0</v>
      </c>
      <c r="EZ506" s="837"/>
      <c r="FA506" s="568">
        <v>42252.401736111111</v>
      </c>
      <c r="FB506" s="569" t="str">
        <v>[-11101] All data events are filtered in summary calculation</v>
      </c>
      <c r="FC506" s="570">
        <v>42252.401736111111</v>
      </c>
      <c r="FD506" s="571" t="str">
        <v>[-11101] All data events are filtered in summary calculation</v>
      </c>
      <c r="FE506" s="570">
        <v>42252.401388888888</v>
      </c>
      <c r="FF506" s="571">
        <v>37708.123202117284</v>
      </c>
      <c r="FG506" s="570">
        <v>42252.401388888888</v>
      </c>
      <c r="FH506" s="571">
        <v>833.5255180529208</v>
      </c>
      <c r="GE506" s="400">
        <f t="shared" si="250"/>
        <v>2</v>
      </c>
      <c r="GF506" s="529"/>
      <c r="GG506" s="517"/>
      <c r="GH506" s="529">
        <v>42252.401388888888</v>
      </c>
      <c r="GI506" s="668" t="str">
        <v>[-11101] All data events are filtered in summary calculation</v>
      </c>
      <c r="GJ506" s="669">
        <v>42252.401388888888</v>
      </c>
      <c r="GK506" s="668">
        <v>306.71295166015625</v>
      </c>
      <c r="GL506" s="669">
        <v>42252.401388888888</v>
      </c>
      <c r="GM506" s="668" t="str">
        <v>[-11101] All data events are filtered in summary calculation</v>
      </c>
      <c r="GN506" s="400">
        <f t="shared" si="248"/>
        <v>0</v>
      </c>
      <c r="GO506" s="400" t="str">
        <f t="shared" si="249"/>
        <v>[-11101] All data events are filtered in summary calculation</v>
      </c>
    </row>
    <row r="507" spans="131:197" ht="18.95" customHeight="1" x14ac:dyDescent="0.25">
      <c r="EA507" s="525">
        <v>41724</v>
      </c>
      <c r="EB507" s="603">
        <v>450</v>
      </c>
      <c r="EC507" s="633">
        <v>2130.99290584862</v>
      </c>
      <c r="ED507" s="634">
        <v>0</v>
      </c>
      <c r="EE507" s="634">
        <v>4</v>
      </c>
      <c r="EF507" s="634">
        <v>573</v>
      </c>
      <c r="EG507" s="634">
        <v>347</v>
      </c>
      <c r="EH507" s="634">
        <v>0.89505882352941168</v>
      </c>
      <c r="EI507" s="635">
        <v>380.4</v>
      </c>
      <c r="EZ507" s="837"/>
      <c r="FA507" s="568">
        <v>42252.402083333334</v>
      </c>
      <c r="FB507" s="569" t="str">
        <v>[-11101] All data events are filtered in summary calculation</v>
      </c>
      <c r="FC507" s="570">
        <v>42252.402083333334</v>
      </c>
      <c r="FD507" s="571" t="str">
        <v>[-11101] All data events are filtered in summary calculation</v>
      </c>
      <c r="FE507" s="570">
        <v>42252.401736111111</v>
      </c>
      <c r="FF507" s="571">
        <v>38331.230306045218</v>
      </c>
      <c r="FG507" s="570">
        <v>42252.401736111111</v>
      </c>
      <c r="FH507" s="571">
        <v>859.31523911405236</v>
      </c>
      <c r="GE507" s="400">
        <f t="shared" si="250"/>
        <v>2</v>
      </c>
      <c r="GF507" s="529"/>
      <c r="GG507" s="517"/>
      <c r="GH507" s="529">
        <v>42252.401736111111</v>
      </c>
      <c r="GI507" s="668" t="str">
        <v>[-11101] All data events are filtered in summary calculation</v>
      </c>
      <c r="GJ507" s="669">
        <v>42252.401736111111</v>
      </c>
      <c r="GK507" s="668">
        <v>306.71295166015625</v>
      </c>
      <c r="GL507" s="669">
        <v>42252.401736111111</v>
      </c>
      <c r="GM507" s="668" t="str">
        <v>[-11101] All data events are filtered in summary calculation</v>
      </c>
      <c r="GN507" s="400">
        <f t="shared" si="248"/>
        <v>0</v>
      </c>
      <c r="GO507" s="400" t="str">
        <f t="shared" si="249"/>
        <v>[-11101] All data events are filtered in summary calculation</v>
      </c>
    </row>
    <row r="508" spans="131:197" ht="18.95" customHeight="1" x14ac:dyDescent="0.25">
      <c r="EA508" s="525">
        <v>41725</v>
      </c>
      <c r="EB508" s="603">
        <v>451</v>
      </c>
      <c r="EC508" s="633">
        <v>1503.30182124418</v>
      </c>
      <c r="ED508" s="634">
        <v>0</v>
      </c>
      <c r="EE508" s="634">
        <v>3</v>
      </c>
      <c r="EF508" s="634">
        <v>468</v>
      </c>
      <c r="EG508" s="634">
        <v>297</v>
      </c>
      <c r="EH508" s="634">
        <v>1.8541176470588234</v>
      </c>
      <c r="EI508" s="635">
        <v>788</v>
      </c>
      <c r="EZ508" s="837"/>
      <c r="FA508" s="568">
        <v>42252.40243055555</v>
      </c>
      <c r="FB508" s="569" t="str">
        <v>[-11101] All data events are filtered in summary calculation</v>
      </c>
      <c r="FC508" s="570">
        <v>42252.40243055555</v>
      </c>
      <c r="FD508" s="571" t="str">
        <v>[-11101] All data events are filtered in summary calculation</v>
      </c>
      <c r="FE508" s="570">
        <v>42252.402083333334</v>
      </c>
      <c r="FF508" s="571">
        <v>34801.736294984818</v>
      </c>
      <c r="FG508" s="570">
        <v>42252.402083333334</v>
      </c>
      <c r="FH508" s="571">
        <v>881.89453311631087</v>
      </c>
      <c r="GE508" s="400">
        <f t="shared" si="250"/>
        <v>2</v>
      </c>
      <c r="GF508" s="529"/>
      <c r="GG508" s="517"/>
      <c r="GH508" s="529">
        <v>42252.402083333334</v>
      </c>
      <c r="GI508" s="668" t="str">
        <v>[-11101] All data events are filtered in summary calculation</v>
      </c>
      <c r="GJ508" s="669">
        <v>42252.402083333334</v>
      </c>
      <c r="GK508" s="668">
        <v>306.71295166015625</v>
      </c>
      <c r="GL508" s="669">
        <v>42252.402083333334</v>
      </c>
      <c r="GM508" s="668" t="str">
        <v>[-11101] All data events are filtered in summary calculation</v>
      </c>
      <c r="GN508" s="400">
        <f t="shared" si="248"/>
        <v>0</v>
      </c>
      <c r="GO508" s="400" t="str">
        <f t="shared" si="249"/>
        <v>[-11101] All data events are filtered in summary calculation</v>
      </c>
    </row>
    <row r="509" spans="131:197" ht="18.95" customHeight="1" x14ac:dyDescent="0.25">
      <c r="EA509" s="525">
        <v>41726</v>
      </c>
      <c r="EB509" s="603">
        <v>452</v>
      </c>
      <c r="EC509" s="633"/>
      <c r="ED509" s="634"/>
      <c r="EE509" s="634">
        <v>4</v>
      </c>
      <c r="EF509" s="634">
        <v>548</v>
      </c>
      <c r="EG509" s="634">
        <v>326.5</v>
      </c>
      <c r="EH509" s="634">
        <v>0.86</v>
      </c>
      <c r="EI509" s="635">
        <v>365.5</v>
      </c>
      <c r="EZ509" s="837"/>
      <c r="FA509" s="568">
        <v>42252.402777777781</v>
      </c>
      <c r="FB509" s="569" t="str">
        <v>[-11101] All data events are filtered in summary calculation</v>
      </c>
      <c r="FC509" s="570">
        <v>42252.402777777781</v>
      </c>
      <c r="FD509" s="571" t="str">
        <v>[-11101] All data events are filtered in summary calculation</v>
      </c>
      <c r="FE509" s="570">
        <v>42252.40243055555</v>
      </c>
      <c r="FF509" s="571">
        <v>3866.7361354888726</v>
      </c>
      <c r="FG509" s="570">
        <v>42252.40243055555</v>
      </c>
      <c r="FH509" s="571">
        <v>961.08314108028321</v>
      </c>
      <c r="GE509" s="400">
        <f t="shared" si="250"/>
        <v>2</v>
      </c>
      <c r="GF509" s="529"/>
      <c r="GG509" s="517"/>
      <c r="GH509" s="529">
        <v>42252.40243055555</v>
      </c>
      <c r="GI509" s="668" t="str">
        <v>[-11101] All data events are filtered in summary calculation</v>
      </c>
      <c r="GJ509" s="669">
        <v>42252.40243055555</v>
      </c>
      <c r="GK509" s="668">
        <v>306.71295166015625</v>
      </c>
      <c r="GL509" s="669">
        <v>42252.40243055555</v>
      </c>
      <c r="GM509" s="668" t="str">
        <v>[-11101] All data events are filtered in summary calculation</v>
      </c>
      <c r="GN509" s="400">
        <f t="shared" si="248"/>
        <v>0</v>
      </c>
      <c r="GO509" s="400" t="str">
        <f t="shared" si="249"/>
        <v>[-11101] All data events are filtered in summary calculation</v>
      </c>
    </row>
    <row r="510" spans="131:197" ht="18.95" customHeight="1" x14ac:dyDescent="0.25">
      <c r="EA510" s="525">
        <v>41727</v>
      </c>
      <c r="EB510" s="603">
        <v>453</v>
      </c>
      <c r="EC510" s="633"/>
      <c r="ED510" s="634"/>
      <c r="EE510" s="634">
        <v>5</v>
      </c>
      <c r="EF510" s="634">
        <v>702</v>
      </c>
      <c r="EG510" s="634">
        <v>404.8</v>
      </c>
      <c r="EH510" s="634"/>
      <c r="EI510" s="635"/>
      <c r="EZ510" s="837"/>
      <c r="FA510" s="568">
        <v>42252.403124999997</v>
      </c>
      <c r="FB510" s="569" t="str">
        <v>[-11101] All data events are filtered in summary calculation</v>
      </c>
      <c r="FC510" s="570">
        <v>42252.403124999997</v>
      </c>
      <c r="FD510" s="571" t="str">
        <v>[-11101] All data events are filtered in summary calculation</v>
      </c>
      <c r="FE510" s="570">
        <v>42252.402777777781</v>
      </c>
      <c r="FF510" s="571">
        <v>2830.4483835808933</v>
      </c>
      <c r="FG510" s="570">
        <v>42252.402777777781</v>
      </c>
      <c r="FH510" s="571">
        <v>854.62477959006878</v>
      </c>
      <c r="GE510" s="400">
        <f t="shared" si="250"/>
        <v>2</v>
      </c>
      <c r="GF510" s="529"/>
      <c r="GG510" s="517"/>
      <c r="GH510" s="529">
        <v>42252.402777777781</v>
      </c>
      <c r="GI510" s="668" t="str">
        <v>[-11101] All data events are filtered in summary calculation</v>
      </c>
      <c r="GJ510" s="669">
        <v>42252.402777777781</v>
      </c>
      <c r="GK510" s="668">
        <v>306.71295166015625</v>
      </c>
      <c r="GL510" s="669">
        <v>42252.402777777781</v>
      </c>
      <c r="GM510" s="668" t="str">
        <v>[-11101] All data events are filtered in summary calculation</v>
      </c>
      <c r="GN510" s="400">
        <f t="shared" si="248"/>
        <v>0</v>
      </c>
      <c r="GO510" s="400" t="str">
        <f t="shared" si="249"/>
        <v>[-11101] All data events are filtered in summary calculation</v>
      </c>
    </row>
    <row r="511" spans="131:197" ht="18.95" customHeight="1" x14ac:dyDescent="0.25">
      <c r="EA511" s="525">
        <v>41728</v>
      </c>
      <c r="EB511" s="603">
        <v>454</v>
      </c>
      <c r="EC511" s="633"/>
      <c r="ED511" s="634">
        <v>0</v>
      </c>
      <c r="EE511" s="634">
        <v>5</v>
      </c>
      <c r="EF511" s="634">
        <v>698</v>
      </c>
      <c r="EG511" s="634">
        <v>468.3</v>
      </c>
      <c r="EH511" s="634"/>
      <c r="EI511" s="635"/>
      <c r="EZ511" s="837"/>
      <c r="FA511" s="568">
        <v>42252.40347222222</v>
      </c>
      <c r="FB511" s="569" t="str">
        <v>[-11101] All data events are filtered in summary calculation</v>
      </c>
      <c r="FC511" s="570">
        <v>42252.40347222222</v>
      </c>
      <c r="FD511" s="571" t="str">
        <v>[-11101] All data events are filtered in summary calculation</v>
      </c>
      <c r="FE511" s="570">
        <v>42252.403124999997</v>
      </c>
      <c r="FF511" s="571">
        <v>2854.4077420506628</v>
      </c>
      <c r="FG511" s="570">
        <v>42252.403124999997</v>
      </c>
      <c r="FH511" s="571">
        <v>731.78988216120695</v>
      </c>
      <c r="GE511" s="400">
        <f t="shared" si="250"/>
        <v>2</v>
      </c>
      <c r="GF511" s="529"/>
      <c r="GG511" s="517"/>
      <c r="GH511" s="529">
        <v>42252.403124999997</v>
      </c>
      <c r="GI511" s="668" t="str">
        <v>[-11101] All data events are filtered in summary calculation</v>
      </c>
      <c r="GJ511" s="669">
        <v>42252.403124999997</v>
      </c>
      <c r="GK511" s="668">
        <v>306.71295166015625</v>
      </c>
      <c r="GL511" s="669">
        <v>42252.403124999997</v>
      </c>
      <c r="GM511" s="668" t="str">
        <v>[-11101] All data events are filtered in summary calculation</v>
      </c>
      <c r="GN511" s="400">
        <f t="shared" si="248"/>
        <v>0</v>
      </c>
      <c r="GO511" s="400" t="str">
        <f t="shared" si="249"/>
        <v>[-11101] All data events are filtered in summary calculation</v>
      </c>
    </row>
    <row r="512" spans="131:197" ht="18.95" customHeight="1" x14ac:dyDescent="0.25">
      <c r="EA512" s="525">
        <v>41729</v>
      </c>
      <c r="EB512" s="603">
        <v>455</v>
      </c>
      <c r="EC512" s="633">
        <v>2110.6226880689601</v>
      </c>
      <c r="ED512" s="634">
        <v>0</v>
      </c>
      <c r="EE512" s="634">
        <v>4</v>
      </c>
      <c r="EF512" s="634">
        <v>536</v>
      </c>
      <c r="EG512" s="634">
        <v>299.3</v>
      </c>
      <c r="EH512" s="634">
        <v>1.8640000000000001</v>
      </c>
      <c r="EI512" s="635">
        <v>792.2</v>
      </c>
      <c r="EZ512" s="837"/>
      <c r="FA512" s="568">
        <v>42252.403819444444</v>
      </c>
      <c r="FB512" s="569" t="str">
        <v>[-11101] All data events are filtered in summary calculation</v>
      </c>
      <c r="FC512" s="570">
        <v>42252.403819444444</v>
      </c>
      <c r="FD512" s="571" t="str">
        <v>[-11101] All data events are filtered in summary calculation</v>
      </c>
      <c r="FE512" s="570">
        <v>42252.40347222222</v>
      </c>
      <c r="FF512" s="571">
        <v>2887.9871968299149</v>
      </c>
      <c r="FG512" s="570">
        <v>42252.40347222222</v>
      </c>
      <c r="FH512" s="571">
        <v>646.8064301654091</v>
      </c>
      <c r="GE512" s="400">
        <f t="shared" si="250"/>
        <v>2</v>
      </c>
      <c r="GF512" s="529"/>
      <c r="GG512" s="517"/>
      <c r="GH512" s="529">
        <v>42252.40347222222</v>
      </c>
      <c r="GI512" s="668" t="str">
        <v>[-11101] All data events are filtered in summary calculation</v>
      </c>
      <c r="GJ512" s="669">
        <v>42252.40347222222</v>
      </c>
      <c r="GK512" s="668">
        <v>306.71295166015625</v>
      </c>
      <c r="GL512" s="669">
        <v>42252.40347222222</v>
      </c>
      <c r="GM512" s="668" t="str">
        <v>[-11101] All data events are filtered in summary calculation</v>
      </c>
      <c r="GN512" s="400">
        <f t="shared" si="248"/>
        <v>0</v>
      </c>
      <c r="GO512" s="400" t="str">
        <f t="shared" si="249"/>
        <v>[-11101] All data events are filtered in summary calculation</v>
      </c>
    </row>
    <row r="513" spans="131:197" ht="18.95" customHeight="1" x14ac:dyDescent="0.25">
      <c r="EA513" s="525">
        <v>41730</v>
      </c>
      <c r="EB513" s="603">
        <v>456</v>
      </c>
      <c r="EC513" s="633">
        <v>2316.3090724324802</v>
      </c>
      <c r="ED513" s="634">
        <v>0</v>
      </c>
      <c r="EE513" s="634">
        <v>4</v>
      </c>
      <c r="EF513" s="634">
        <v>500</v>
      </c>
      <c r="EG513" s="634">
        <v>338.4</v>
      </c>
      <c r="EH513" s="634">
        <v>0.83035294117647052</v>
      </c>
      <c r="EI513" s="635">
        <v>352.9</v>
      </c>
      <c r="EZ513" s="837"/>
      <c r="FA513" s="568">
        <v>42252.404166666667</v>
      </c>
      <c r="FB513" s="569" t="str">
        <v>[-11101] All data events are filtered in summary calculation</v>
      </c>
      <c r="FC513" s="570">
        <v>42252.404166666667</v>
      </c>
      <c r="FD513" s="571" t="str">
        <v>[-11101] All data events are filtered in summary calculation</v>
      </c>
      <c r="FE513" s="570">
        <v>42252.403819444444</v>
      </c>
      <c r="FF513" s="571">
        <v>2901.8127021587143</v>
      </c>
      <c r="FG513" s="570">
        <v>42252.403819444444</v>
      </c>
      <c r="FH513" s="571">
        <v>732.9522368942304</v>
      </c>
      <c r="GE513" s="400">
        <f t="shared" si="250"/>
        <v>2</v>
      </c>
      <c r="GF513" s="529"/>
      <c r="GG513" s="517"/>
      <c r="GH513" s="529">
        <v>42252.403819444444</v>
      </c>
      <c r="GI513" s="668" t="str">
        <v>[-11101] All data events are filtered in summary calculation</v>
      </c>
      <c r="GJ513" s="669">
        <v>42252.403819444444</v>
      </c>
      <c r="GK513" s="668">
        <v>306.71295166015625</v>
      </c>
      <c r="GL513" s="669">
        <v>42252.403819444444</v>
      </c>
      <c r="GM513" s="668" t="str">
        <v>[-11101] All data events are filtered in summary calculation</v>
      </c>
      <c r="GN513" s="400">
        <f t="shared" si="248"/>
        <v>0</v>
      </c>
      <c r="GO513" s="400" t="str">
        <f t="shared" si="249"/>
        <v>[-11101] All data events are filtered in summary calculation</v>
      </c>
    </row>
    <row r="514" spans="131:197" ht="18.95" customHeight="1" x14ac:dyDescent="0.25">
      <c r="EA514" s="525">
        <v>41731</v>
      </c>
      <c r="EB514" s="603">
        <v>457</v>
      </c>
      <c r="EC514" s="633">
        <v>2410.35052239166</v>
      </c>
      <c r="ED514" s="634">
        <v>0</v>
      </c>
      <c r="EE514" s="634">
        <v>5</v>
      </c>
      <c r="EF514" s="634">
        <v>657</v>
      </c>
      <c r="EG514" s="634">
        <v>424</v>
      </c>
      <c r="EH514" s="634">
        <v>0.99929411764705878</v>
      </c>
      <c r="EI514" s="635">
        <v>424.7</v>
      </c>
      <c r="EZ514" s="837"/>
      <c r="FA514" s="568">
        <v>42252.404513888891</v>
      </c>
      <c r="FB514" s="569" t="str">
        <v>[-11101] All data events are filtered in summary calculation</v>
      </c>
      <c r="FC514" s="570">
        <v>42252.404513888891</v>
      </c>
      <c r="FD514" s="571" t="str">
        <v>[-11101] All data events are filtered in summary calculation</v>
      </c>
      <c r="FE514" s="570">
        <v>42252.404166666667</v>
      </c>
      <c r="FF514" s="571">
        <v>2886.1658858856808</v>
      </c>
      <c r="FG514" s="570">
        <v>42252.404166666667</v>
      </c>
      <c r="FH514" s="571">
        <v>647.84152546561404</v>
      </c>
      <c r="GE514" s="400">
        <f t="shared" si="250"/>
        <v>2</v>
      </c>
      <c r="GF514" s="529"/>
      <c r="GG514" s="517"/>
      <c r="GH514" s="529">
        <v>42252.404166666667</v>
      </c>
      <c r="GI514" s="668" t="str">
        <v>[-11101] All data events are filtered in summary calculation</v>
      </c>
      <c r="GJ514" s="669">
        <v>42252.404166666667</v>
      </c>
      <c r="GK514" s="668">
        <v>306.71295166015625</v>
      </c>
      <c r="GL514" s="669">
        <v>42252.404166666667</v>
      </c>
      <c r="GM514" s="668" t="str">
        <v>[-11101] All data events are filtered in summary calculation</v>
      </c>
      <c r="GN514" s="400">
        <f t="shared" si="248"/>
        <v>0</v>
      </c>
      <c r="GO514" s="400" t="str">
        <f t="shared" si="249"/>
        <v>[-11101] All data events are filtered in summary calculation</v>
      </c>
    </row>
    <row r="515" spans="131:197" ht="18.95" customHeight="1" x14ac:dyDescent="0.25">
      <c r="EA515" s="525">
        <v>41732</v>
      </c>
      <c r="EB515" s="603">
        <v>458</v>
      </c>
      <c r="EC515" s="633">
        <v>2225.63276422237</v>
      </c>
      <c r="ED515" s="634">
        <v>0</v>
      </c>
      <c r="EE515" s="634">
        <v>5</v>
      </c>
      <c r="EF515" s="634">
        <v>673</v>
      </c>
      <c r="EG515" s="634">
        <v>425.3</v>
      </c>
      <c r="EH515" s="634"/>
      <c r="EI515" s="635"/>
      <c r="EZ515" s="837"/>
      <c r="FA515" s="568">
        <v>42252.404861111107</v>
      </c>
      <c r="FB515" s="569" t="str">
        <v>[-11101] All data events are filtered in summary calculation</v>
      </c>
      <c r="FC515" s="570">
        <v>42252.404861111107</v>
      </c>
      <c r="FD515" s="571" t="str">
        <v>[-11101] All data events are filtered in summary calculation</v>
      </c>
      <c r="FE515" s="570">
        <v>42252.404513888891</v>
      </c>
      <c r="FF515" s="571">
        <v>2914.0710229127358</v>
      </c>
      <c r="FG515" s="570">
        <v>42252.404513888891</v>
      </c>
      <c r="FH515" s="571">
        <v>648.51030758570539</v>
      </c>
      <c r="GE515" s="400">
        <f t="shared" si="250"/>
        <v>2</v>
      </c>
      <c r="GF515" s="529"/>
      <c r="GG515" s="517"/>
      <c r="GH515" s="529">
        <v>42252.404513888891</v>
      </c>
      <c r="GI515" s="668" t="str">
        <v>[-11101] All data events are filtered in summary calculation</v>
      </c>
      <c r="GJ515" s="669">
        <v>42252.404513888891</v>
      </c>
      <c r="GK515" s="668">
        <v>306.71295166015625</v>
      </c>
      <c r="GL515" s="669">
        <v>42252.404513888891</v>
      </c>
      <c r="GM515" s="668" t="str">
        <v>[-11101] All data events are filtered in summary calculation</v>
      </c>
      <c r="GN515" s="400">
        <f t="shared" si="248"/>
        <v>0</v>
      </c>
      <c r="GO515" s="400" t="str">
        <f t="shared" si="249"/>
        <v>[-11101] All data events are filtered in summary calculation</v>
      </c>
    </row>
    <row r="516" spans="131:197" ht="18.95" customHeight="1" x14ac:dyDescent="0.25">
      <c r="EA516" s="525">
        <v>41733</v>
      </c>
      <c r="EB516" s="603">
        <v>459</v>
      </c>
      <c r="EC516" s="633"/>
      <c r="ED516" s="634"/>
      <c r="EE516" s="634">
        <v>5</v>
      </c>
      <c r="EF516" s="634">
        <v>648</v>
      </c>
      <c r="EG516" s="634">
        <v>369</v>
      </c>
      <c r="EH516" s="634"/>
      <c r="EI516" s="635"/>
      <c r="EZ516" s="837"/>
      <c r="FA516" s="568">
        <v>42252.405208333337</v>
      </c>
      <c r="FB516" s="569" t="str">
        <v>[-11101] All data events are filtered in summary calculation</v>
      </c>
      <c r="FC516" s="570">
        <v>42252.405208333337</v>
      </c>
      <c r="FD516" s="571" t="str">
        <v>[-11101] All data events are filtered in summary calculation</v>
      </c>
      <c r="FE516" s="570">
        <v>42252.404861111107</v>
      </c>
      <c r="FF516" s="571">
        <v>2894.2833904862405</v>
      </c>
      <c r="FG516" s="570">
        <v>42252.404861111107</v>
      </c>
      <c r="FH516" s="571">
        <v>649.05912531294996</v>
      </c>
      <c r="GE516" s="400">
        <f t="shared" si="250"/>
        <v>2</v>
      </c>
      <c r="GF516" s="529"/>
      <c r="GG516" s="517"/>
      <c r="GH516" s="529">
        <v>42252.404861111107</v>
      </c>
      <c r="GI516" s="668" t="str">
        <v>[-11101] All data events are filtered in summary calculation</v>
      </c>
      <c r="GJ516" s="669">
        <v>42252.404861111107</v>
      </c>
      <c r="GK516" s="668">
        <v>306.71295166015625</v>
      </c>
      <c r="GL516" s="669">
        <v>42252.404861111107</v>
      </c>
      <c r="GM516" s="668" t="str">
        <v>[-11101] All data events are filtered in summary calculation</v>
      </c>
      <c r="GN516" s="400">
        <f t="shared" si="248"/>
        <v>0</v>
      </c>
      <c r="GO516" s="400" t="str">
        <f t="shared" si="249"/>
        <v>[-11101] All data events are filtered in summary calculation</v>
      </c>
    </row>
    <row r="517" spans="131:197" ht="18.95" customHeight="1" x14ac:dyDescent="0.25">
      <c r="EA517" s="525">
        <v>41734</v>
      </c>
      <c r="EB517" s="603">
        <v>460</v>
      </c>
      <c r="EC517" s="633"/>
      <c r="ED517" s="634"/>
      <c r="EE517" s="634">
        <v>4</v>
      </c>
      <c r="EF517" s="634">
        <v>524</v>
      </c>
      <c r="EG517" s="634">
        <v>293.10000000000002</v>
      </c>
      <c r="EH517" s="634"/>
      <c r="EI517" s="635"/>
      <c r="EZ517" s="837"/>
      <c r="FA517" s="568">
        <v>42252.405555555553</v>
      </c>
      <c r="FB517" s="569" t="str">
        <v>[-11101] All data events are filtered in summary calculation</v>
      </c>
      <c r="FC517" s="570">
        <v>42252.405555555553</v>
      </c>
      <c r="FD517" s="571" t="str">
        <v>[-11101] All data events are filtered in summary calculation</v>
      </c>
      <c r="FE517" s="570">
        <v>42252.405208333337</v>
      </c>
      <c r="FF517" s="571">
        <v>2931.5802985604851</v>
      </c>
      <c r="FG517" s="570">
        <v>42252.405208333337</v>
      </c>
      <c r="FH517" s="571">
        <v>754.47218893876732</v>
      </c>
      <c r="GE517" s="400">
        <f t="shared" si="250"/>
        <v>2</v>
      </c>
      <c r="GF517" s="529"/>
      <c r="GG517" s="517"/>
      <c r="GH517" s="529">
        <v>42252.405208333337</v>
      </c>
      <c r="GI517" s="668" t="str">
        <v>[-11101] All data events are filtered in summary calculation</v>
      </c>
      <c r="GJ517" s="669">
        <v>42252.405208333337</v>
      </c>
      <c r="GK517" s="668">
        <v>306.71295166015625</v>
      </c>
      <c r="GL517" s="669">
        <v>42252.405208333337</v>
      </c>
      <c r="GM517" s="668" t="str">
        <v>[-11101] All data events are filtered in summary calculation</v>
      </c>
      <c r="GN517" s="400">
        <f t="shared" si="248"/>
        <v>0</v>
      </c>
      <c r="GO517" s="400" t="str">
        <f t="shared" si="249"/>
        <v>[-11101] All data events are filtered in summary calculation</v>
      </c>
    </row>
    <row r="518" spans="131:197" ht="18.95" customHeight="1" x14ac:dyDescent="0.25">
      <c r="EA518" s="525">
        <v>41735</v>
      </c>
      <c r="EB518" s="603">
        <v>461</v>
      </c>
      <c r="EC518" s="633"/>
      <c r="ED518" s="634">
        <v>0</v>
      </c>
      <c r="EE518" s="634">
        <v>4</v>
      </c>
      <c r="EF518" s="634">
        <v>550</v>
      </c>
      <c r="EG518" s="634">
        <v>331.2</v>
      </c>
      <c r="EH518" s="634">
        <v>1.2211764705882353</v>
      </c>
      <c r="EI518" s="635">
        <v>519</v>
      </c>
      <c r="EZ518" s="837"/>
      <c r="FA518" s="568">
        <v>42252.405902777777</v>
      </c>
      <c r="FB518" s="569" t="str">
        <v>[-11101] All data events are filtered in summary calculation</v>
      </c>
      <c r="FC518" s="570">
        <v>42252.405902777777</v>
      </c>
      <c r="FD518" s="571" t="str">
        <v>[-11101] All data events are filtered in summary calculation</v>
      </c>
      <c r="FE518" s="570">
        <v>42252.405555555553</v>
      </c>
      <c r="FF518" s="571">
        <v>2935.0758656552684</v>
      </c>
      <c r="FG518" s="570">
        <v>42252.405555555553</v>
      </c>
      <c r="FH518" s="571">
        <v>703.134847561421</v>
      </c>
      <c r="GE518" s="400">
        <f t="shared" si="250"/>
        <v>2</v>
      </c>
      <c r="GF518" s="529"/>
      <c r="GG518" s="517"/>
      <c r="GH518" s="529">
        <v>42252.405555555553</v>
      </c>
      <c r="GI518" s="668" t="str">
        <v>[-11101] All data events are filtered in summary calculation</v>
      </c>
      <c r="GJ518" s="669">
        <v>42252.405555555553</v>
      </c>
      <c r="GK518" s="668">
        <v>306.71295166015625</v>
      </c>
      <c r="GL518" s="669">
        <v>42252.405555555553</v>
      </c>
      <c r="GM518" s="668" t="str">
        <v>[-11101] All data events are filtered in summary calculation</v>
      </c>
      <c r="GN518" s="400">
        <f t="shared" si="248"/>
        <v>0</v>
      </c>
      <c r="GO518" s="400" t="str">
        <f t="shared" si="249"/>
        <v>[-11101] All data events are filtered in summary calculation</v>
      </c>
    </row>
    <row r="519" spans="131:197" ht="18.95" customHeight="1" x14ac:dyDescent="0.25">
      <c r="EA519" s="525">
        <v>41736</v>
      </c>
      <c r="EB519" s="603">
        <v>462</v>
      </c>
      <c r="EC519" s="633"/>
      <c r="ED519" s="634"/>
      <c r="EE519" s="634">
        <v>5</v>
      </c>
      <c r="EF519" s="634">
        <v>730</v>
      </c>
      <c r="EG519" s="634">
        <v>412.4</v>
      </c>
      <c r="EH519" s="634">
        <v>1.1905882352941177</v>
      </c>
      <c r="EI519" s="635">
        <v>506</v>
      </c>
      <c r="EZ519" s="837"/>
      <c r="FA519" s="568">
        <v>42252.40625</v>
      </c>
      <c r="FB519" s="569" t="str">
        <v>[-11101] All data events are filtered in summary calculation</v>
      </c>
      <c r="FC519" s="570">
        <v>42252.40625</v>
      </c>
      <c r="FD519" s="571" t="str">
        <v>[-11101] All data events are filtered in summary calculation</v>
      </c>
      <c r="FE519" s="570">
        <v>42252.405902777777</v>
      </c>
      <c r="FF519" s="571">
        <v>2933.5290367484095</v>
      </c>
      <c r="FG519" s="570">
        <v>42252.405902777777</v>
      </c>
      <c r="FH519" s="571">
        <v>650.46339843506541</v>
      </c>
      <c r="GE519" s="400">
        <f t="shared" si="250"/>
        <v>2</v>
      </c>
      <c r="GF519" s="529"/>
      <c r="GG519" s="517"/>
      <c r="GH519" s="529">
        <v>42252.405902777777</v>
      </c>
      <c r="GI519" s="668" t="str">
        <v>[-11101] All data events are filtered in summary calculation</v>
      </c>
      <c r="GJ519" s="669">
        <v>42252.405902777777</v>
      </c>
      <c r="GK519" s="668">
        <v>306.71295166015625</v>
      </c>
      <c r="GL519" s="669">
        <v>42252.405902777777</v>
      </c>
      <c r="GM519" s="668" t="str">
        <v>[-11101] All data events are filtered in summary calculation</v>
      </c>
      <c r="GN519" s="400">
        <f t="shared" ref="GN519:GN582" si="251">IF($GE519=1,$GM519,0)</f>
        <v>0</v>
      </c>
      <c r="GO519" s="400" t="str">
        <f t="shared" ref="GO519:GO582" si="252">IF($GE519=2,$GM519,0)</f>
        <v>[-11101] All data events are filtered in summary calculation</v>
      </c>
    </row>
    <row r="520" spans="131:197" ht="18.95" customHeight="1" x14ac:dyDescent="0.25">
      <c r="EA520" s="525">
        <v>41737</v>
      </c>
      <c r="EB520" s="603">
        <v>463</v>
      </c>
      <c r="EC520" s="633"/>
      <c r="ED520" s="634">
        <v>0</v>
      </c>
      <c r="EE520" s="634">
        <v>4</v>
      </c>
      <c r="EF520" s="634">
        <v>505</v>
      </c>
      <c r="EG520" s="634">
        <v>325.60000000000002</v>
      </c>
      <c r="EH520" s="634">
        <v>0.97176470588235297</v>
      </c>
      <c r="EI520" s="635">
        <v>413</v>
      </c>
      <c r="EZ520" s="837"/>
      <c r="FA520" s="568">
        <v>42252.406597222223</v>
      </c>
      <c r="FB520" s="569" t="str">
        <v>[-11101] All data events are filtered in summary calculation</v>
      </c>
      <c r="FC520" s="570">
        <v>42252.406597222223</v>
      </c>
      <c r="FD520" s="571" t="str">
        <v>[-11101] All data events are filtered in summary calculation</v>
      </c>
      <c r="FE520" s="570">
        <v>42252.40625</v>
      </c>
      <c r="FF520" s="571">
        <v>18713.397260572885</v>
      </c>
      <c r="FG520" s="570">
        <v>42252.40625</v>
      </c>
      <c r="FH520" s="571">
        <v>703.76340465989608</v>
      </c>
      <c r="GE520" s="400">
        <f t="shared" ref="GE520:GE583" si="253">IF(GI520&lt;&gt;$GF$63,1,IF(GK520&lt;&gt;$GF$63,2,IF(GE519&lt;&gt;0,GE519,0)))</f>
        <v>2</v>
      </c>
      <c r="GF520" s="529"/>
      <c r="GG520" s="517"/>
      <c r="GH520" s="529">
        <v>42252.40625</v>
      </c>
      <c r="GI520" s="668" t="str">
        <v>[-11101] All data events are filtered in summary calculation</v>
      </c>
      <c r="GJ520" s="669">
        <v>42252.40625</v>
      </c>
      <c r="GK520" s="668">
        <v>306.71295166015625</v>
      </c>
      <c r="GL520" s="669">
        <v>42252.40625</v>
      </c>
      <c r="GM520" s="668" t="str">
        <v>[-11101] All data events are filtered in summary calculation</v>
      </c>
      <c r="GN520" s="400">
        <f t="shared" si="251"/>
        <v>0</v>
      </c>
      <c r="GO520" s="400" t="str">
        <f t="shared" si="252"/>
        <v>[-11101] All data events are filtered in summary calculation</v>
      </c>
    </row>
    <row r="521" spans="131:197" ht="18.95" customHeight="1" x14ac:dyDescent="0.25">
      <c r="EA521" s="525">
        <v>41738</v>
      </c>
      <c r="EB521" s="603">
        <v>464</v>
      </c>
      <c r="EC521" s="633"/>
      <c r="ED521" s="634"/>
      <c r="EE521" s="634">
        <v>5</v>
      </c>
      <c r="EF521" s="634">
        <v>614</v>
      </c>
      <c r="EG521" s="634">
        <v>357.5</v>
      </c>
      <c r="EH521" s="634">
        <v>1.8894117647058823</v>
      </c>
      <c r="EI521" s="635">
        <v>803</v>
      </c>
      <c r="EZ521" s="837"/>
      <c r="FA521" s="568">
        <v>42252.406944444447</v>
      </c>
      <c r="FB521" s="569" t="str">
        <v>[-11101] All data events are filtered in summary calculation</v>
      </c>
      <c r="FC521" s="570">
        <v>42252.406944444447</v>
      </c>
      <c r="FD521" s="571" t="str">
        <v>[-11101] All data events are filtered in summary calculation</v>
      </c>
      <c r="FE521" s="570">
        <v>42252.406597222223</v>
      </c>
      <c r="FF521" s="571">
        <v>37652.837622324623</v>
      </c>
      <c r="FG521" s="570">
        <v>42252.406597222223</v>
      </c>
      <c r="FH521" s="571">
        <v>758.2272328856111</v>
      </c>
      <c r="GE521" s="400">
        <f t="shared" si="253"/>
        <v>2</v>
      </c>
      <c r="GF521" s="529"/>
      <c r="GG521" s="517"/>
      <c r="GH521" s="529">
        <v>42252.406597222223</v>
      </c>
      <c r="GI521" s="668" t="str">
        <v>[-11101] All data events are filtered in summary calculation</v>
      </c>
      <c r="GJ521" s="669">
        <v>42252.406597222223</v>
      </c>
      <c r="GK521" s="668">
        <v>306.71295166015625</v>
      </c>
      <c r="GL521" s="669">
        <v>42252.406597222223</v>
      </c>
      <c r="GM521" s="668" t="str">
        <v>[-11101] All data events are filtered in summary calculation</v>
      </c>
      <c r="GN521" s="400">
        <f t="shared" si="251"/>
        <v>0</v>
      </c>
      <c r="GO521" s="400" t="str">
        <f t="shared" si="252"/>
        <v>[-11101] All data events are filtered in summary calculation</v>
      </c>
    </row>
    <row r="522" spans="131:197" ht="18.95" customHeight="1" x14ac:dyDescent="0.25">
      <c r="EA522" s="525">
        <v>41739</v>
      </c>
      <c r="EB522" s="603">
        <v>465</v>
      </c>
      <c r="EC522" s="633"/>
      <c r="ED522" s="634">
        <v>0</v>
      </c>
      <c r="EE522" s="634">
        <v>4</v>
      </c>
      <c r="EF522" s="634">
        <v>521</v>
      </c>
      <c r="EG522" s="634">
        <v>307.5</v>
      </c>
      <c r="EH522" s="634">
        <v>0.92188235294117649</v>
      </c>
      <c r="EI522" s="635">
        <v>391.8</v>
      </c>
      <c r="EZ522" s="837"/>
      <c r="FA522" s="568">
        <v>42252.407291666663</v>
      </c>
      <c r="FB522" s="569" t="str">
        <v>[-11101] All data events are filtered in summary calculation</v>
      </c>
      <c r="FC522" s="570">
        <v>42252.407291666663</v>
      </c>
      <c r="FD522" s="571" t="str">
        <v>[-11101] All data events are filtered in summary calculation</v>
      </c>
      <c r="FE522" s="570">
        <v>42252.406944444447</v>
      </c>
      <c r="FF522" s="571">
        <v>37597.876427855095</v>
      </c>
      <c r="FG522" s="570">
        <v>42252.406944444447</v>
      </c>
      <c r="FH522" s="571">
        <v>712.31370349044619</v>
      </c>
      <c r="GE522" s="400">
        <f t="shared" si="253"/>
        <v>2</v>
      </c>
      <c r="GF522" s="529"/>
      <c r="GG522" s="517"/>
      <c r="GH522" s="529">
        <v>42252.406944444447</v>
      </c>
      <c r="GI522" s="668" t="str">
        <v>[-11101] All data events are filtered in summary calculation</v>
      </c>
      <c r="GJ522" s="669">
        <v>42252.406944444447</v>
      </c>
      <c r="GK522" s="668">
        <v>306.71295166015625</v>
      </c>
      <c r="GL522" s="669">
        <v>42252.406944444447</v>
      </c>
      <c r="GM522" s="668" t="str">
        <v>[-11101] All data events are filtered in summary calculation</v>
      </c>
      <c r="GN522" s="400">
        <f t="shared" si="251"/>
        <v>0</v>
      </c>
      <c r="GO522" s="400" t="str">
        <f t="shared" si="252"/>
        <v>[-11101] All data events are filtered in summary calculation</v>
      </c>
    </row>
    <row r="523" spans="131:197" ht="18.95" customHeight="1" x14ac:dyDescent="0.25">
      <c r="EA523" s="525">
        <v>41740</v>
      </c>
      <c r="EB523" s="603">
        <v>466</v>
      </c>
      <c r="EC523" s="633"/>
      <c r="ED523" s="634"/>
      <c r="EE523" s="634">
        <v>3</v>
      </c>
      <c r="EF523" s="634">
        <v>391</v>
      </c>
      <c r="EG523" s="634">
        <v>263.5</v>
      </c>
      <c r="EH523" s="634"/>
      <c r="EI523" s="635"/>
      <c r="EZ523" s="837"/>
      <c r="FA523" s="568">
        <v>42252.407638888893</v>
      </c>
      <c r="FB523" s="569" t="str">
        <v>[-11101] All data events are filtered in summary calculation</v>
      </c>
      <c r="FC523" s="570">
        <v>42252.407638888893</v>
      </c>
      <c r="FD523" s="571" t="str">
        <v>[-11101] All data events are filtered in summary calculation</v>
      </c>
      <c r="FE523" s="570">
        <v>42252.407291666663</v>
      </c>
      <c r="FF523" s="571">
        <v>38013.268572423854</v>
      </c>
      <c r="FG523" s="570">
        <v>42252.407291666663</v>
      </c>
      <c r="FH523" s="571">
        <v>653.34719752991543</v>
      </c>
      <c r="GE523" s="400">
        <f t="shared" si="253"/>
        <v>2</v>
      </c>
      <c r="GF523" s="529"/>
      <c r="GG523" s="517"/>
      <c r="GH523" s="529">
        <v>42252.407291666663</v>
      </c>
      <c r="GI523" s="668" t="str">
        <v>[-11101] All data events are filtered in summary calculation</v>
      </c>
      <c r="GJ523" s="669">
        <v>42252.407291666663</v>
      </c>
      <c r="GK523" s="668">
        <v>306.71295166015625</v>
      </c>
      <c r="GL523" s="669">
        <v>42252.407291666663</v>
      </c>
      <c r="GM523" s="668" t="str">
        <v>[-11101] All data events are filtered in summary calculation</v>
      </c>
      <c r="GN523" s="400">
        <f t="shared" si="251"/>
        <v>0</v>
      </c>
      <c r="GO523" s="400" t="str">
        <f t="shared" si="252"/>
        <v>[-11101] All data events are filtered in summary calculation</v>
      </c>
    </row>
    <row r="524" spans="131:197" ht="18.95" customHeight="1" x14ac:dyDescent="0.25">
      <c r="EA524" s="525">
        <v>41741</v>
      </c>
      <c r="EB524" s="603">
        <v>467</v>
      </c>
      <c r="EC524" s="633"/>
      <c r="ED524" s="634"/>
      <c r="EE524" s="634">
        <v>3</v>
      </c>
      <c r="EF524" s="634">
        <v>397</v>
      </c>
      <c r="EG524" s="634">
        <v>236.3</v>
      </c>
      <c r="EH524" s="634"/>
      <c r="EI524" s="635"/>
      <c r="EZ524" s="837"/>
      <c r="FA524" s="568">
        <v>42252.407986111109</v>
      </c>
      <c r="FB524" s="569" t="str">
        <v>[-11101] All data events are filtered in summary calculation</v>
      </c>
      <c r="FC524" s="570">
        <v>42252.407986111109</v>
      </c>
      <c r="FD524" s="571" t="str">
        <v>[-11101] All data events are filtered in summary calculation</v>
      </c>
      <c r="FE524" s="570">
        <v>42252.407638888893</v>
      </c>
      <c r="FF524" s="571">
        <v>37937.092189842464</v>
      </c>
      <c r="FG524" s="570">
        <v>42252.407638888893</v>
      </c>
      <c r="FH524" s="571">
        <v>972.62581688031116</v>
      </c>
      <c r="GE524" s="400">
        <f t="shared" si="253"/>
        <v>2</v>
      </c>
      <c r="GF524" s="529"/>
      <c r="GG524" s="517"/>
      <c r="GH524" s="529">
        <v>42252.407638888893</v>
      </c>
      <c r="GI524" s="668" t="str">
        <v>[-11101] All data events are filtered in summary calculation</v>
      </c>
      <c r="GJ524" s="669">
        <v>42252.407638888893</v>
      </c>
      <c r="GK524" s="668">
        <v>306.71295166015625</v>
      </c>
      <c r="GL524" s="669">
        <v>42252.407638888893</v>
      </c>
      <c r="GM524" s="668" t="str">
        <v>[-11101] All data events are filtered in summary calculation</v>
      </c>
      <c r="GN524" s="400">
        <f t="shared" si="251"/>
        <v>0</v>
      </c>
      <c r="GO524" s="400" t="str">
        <f t="shared" si="252"/>
        <v>[-11101] All data events are filtered in summary calculation</v>
      </c>
    </row>
    <row r="525" spans="131:197" ht="18.95" customHeight="1" x14ac:dyDescent="0.25">
      <c r="EA525" s="525">
        <v>41742</v>
      </c>
      <c r="EB525" s="603">
        <v>468</v>
      </c>
      <c r="EC525" s="633"/>
      <c r="ED525" s="634">
        <v>50.77</v>
      </c>
      <c r="EE525" s="634">
        <v>1</v>
      </c>
      <c r="EF525" s="634">
        <v>109</v>
      </c>
      <c r="EG525" s="634">
        <v>81.400000000000006</v>
      </c>
      <c r="EH525" s="634"/>
      <c r="EI525" s="635"/>
      <c r="EZ525" s="837"/>
      <c r="FA525" s="568">
        <v>42252.408333333333</v>
      </c>
      <c r="FB525" s="569" t="str">
        <v>[-11101] All data events are filtered in summary calculation</v>
      </c>
      <c r="FC525" s="570">
        <v>42252.408333333333</v>
      </c>
      <c r="FD525" s="571" t="str">
        <v>[-11101] All data events are filtered in summary calculation</v>
      </c>
      <c r="FE525" s="570">
        <v>42252.407986111109</v>
      </c>
      <c r="FF525" s="571">
        <v>37935.661338736616</v>
      </c>
      <c r="FG525" s="570">
        <v>42252.407986111109</v>
      </c>
      <c r="FH525" s="571">
        <v>654.51079740932721</v>
      </c>
      <c r="GE525" s="400">
        <f t="shared" si="253"/>
        <v>2</v>
      </c>
      <c r="GF525" s="529"/>
      <c r="GG525" s="517"/>
      <c r="GH525" s="529">
        <v>42252.407986111109</v>
      </c>
      <c r="GI525" s="668" t="str">
        <v>[-11101] All data events are filtered in summary calculation</v>
      </c>
      <c r="GJ525" s="669">
        <v>42252.407986111109</v>
      </c>
      <c r="GK525" s="668">
        <v>306.71295166015625</v>
      </c>
      <c r="GL525" s="669">
        <v>42252.407986111109</v>
      </c>
      <c r="GM525" s="668" t="str">
        <v>[-11101] All data events are filtered in summary calculation</v>
      </c>
      <c r="GN525" s="400">
        <f t="shared" si="251"/>
        <v>0</v>
      </c>
      <c r="GO525" s="400" t="str">
        <f t="shared" si="252"/>
        <v>[-11101] All data events are filtered in summary calculation</v>
      </c>
    </row>
    <row r="526" spans="131:197" ht="18.95" customHeight="1" x14ac:dyDescent="0.25">
      <c r="EA526" s="525">
        <v>41743</v>
      </c>
      <c r="EB526" s="603">
        <v>469</v>
      </c>
      <c r="EC526" s="633"/>
      <c r="ED526" s="634"/>
      <c r="EE526" s="634">
        <v>4</v>
      </c>
      <c r="EF526" s="634">
        <v>528</v>
      </c>
      <c r="EG526" s="634">
        <v>264.8</v>
      </c>
      <c r="EH526" s="634"/>
      <c r="EI526" s="635"/>
      <c r="EZ526" s="837"/>
      <c r="FA526" s="568">
        <v>42252.408680555556</v>
      </c>
      <c r="FB526" s="569" t="str">
        <v>[-11101] All data events are filtered in summary calculation</v>
      </c>
      <c r="FC526" s="570">
        <v>42252.408680555556</v>
      </c>
      <c r="FD526" s="571" t="str">
        <v>[-11101] All data events are filtered in summary calculation</v>
      </c>
      <c r="FE526" s="570">
        <v>42252.408333333333</v>
      </c>
      <c r="FF526" s="571">
        <v>37983.948404306175</v>
      </c>
      <c r="FG526" s="570">
        <v>42252.408333333333</v>
      </c>
      <c r="FH526" s="571">
        <v>815.10662552936662</v>
      </c>
      <c r="GE526" s="400">
        <f t="shared" si="253"/>
        <v>2</v>
      </c>
      <c r="GF526" s="529"/>
      <c r="GG526" s="517"/>
      <c r="GH526" s="529">
        <v>42252.408333333333</v>
      </c>
      <c r="GI526" s="668" t="str">
        <v>[-11101] All data events are filtered in summary calculation</v>
      </c>
      <c r="GJ526" s="669">
        <v>42252.408333333333</v>
      </c>
      <c r="GK526" s="668">
        <v>306.71295166015625</v>
      </c>
      <c r="GL526" s="669">
        <v>42252.408333333333</v>
      </c>
      <c r="GM526" s="668" t="str">
        <v>[-11101] All data events are filtered in summary calculation</v>
      </c>
      <c r="GN526" s="400">
        <f t="shared" si="251"/>
        <v>0</v>
      </c>
      <c r="GO526" s="400" t="str">
        <f t="shared" si="252"/>
        <v>[-11101] All data events are filtered in summary calculation</v>
      </c>
    </row>
    <row r="527" spans="131:197" ht="18.95" customHeight="1" x14ac:dyDescent="0.25">
      <c r="EA527" s="525">
        <v>41744</v>
      </c>
      <c r="EB527" s="603">
        <v>470</v>
      </c>
      <c r="EC527" s="633"/>
      <c r="ED527" s="634"/>
      <c r="EE527" s="634">
        <v>4</v>
      </c>
      <c r="EF527" s="634">
        <v>493</v>
      </c>
      <c r="EG527" s="634">
        <v>285.2</v>
      </c>
      <c r="EH527" s="634"/>
      <c r="EI527" s="635"/>
      <c r="EZ527" s="837"/>
      <c r="FA527" s="568">
        <v>42252.40902777778</v>
      </c>
      <c r="FB527" s="569" t="str">
        <v>[-11101] All data events are filtered in summary calculation</v>
      </c>
      <c r="FC527" s="570">
        <v>42252.40902777778</v>
      </c>
      <c r="FD527" s="571" t="str">
        <v>[-11101] All data events are filtered in summary calculation</v>
      </c>
      <c r="FE527" s="570">
        <v>42252.408680555556</v>
      </c>
      <c r="FF527" s="571">
        <v>37944.789121385416</v>
      </c>
      <c r="FG527" s="570">
        <v>42252.408680555556</v>
      </c>
      <c r="FH527" s="571">
        <v>708.88194787568887</v>
      </c>
      <c r="GE527" s="400">
        <f t="shared" si="253"/>
        <v>2</v>
      </c>
      <c r="GF527" s="529"/>
      <c r="GG527" s="517"/>
      <c r="GH527" s="529">
        <v>42252.408680555556</v>
      </c>
      <c r="GI527" s="668" t="str">
        <v>[-11101] All data events are filtered in summary calculation</v>
      </c>
      <c r="GJ527" s="669">
        <v>42252.408680555556</v>
      </c>
      <c r="GK527" s="668">
        <v>306.71295166015625</v>
      </c>
      <c r="GL527" s="669">
        <v>42252.408680555556</v>
      </c>
      <c r="GM527" s="668" t="str">
        <v>[-11101] All data events are filtered in summary calculation</v>
      </c>
      <c r="GN527" s="400">
        <f t="shared" si="251"/>
        <v>0</v>
      </c>
      <c r="GO527" s="400" t="str">
        <f t="shared" si="252"/>
        <v>[-11101] All data events are filtered in summary calculation</v>
      </c>
    </row>
    <row r="528" spans="131:197" ht="18.95" customHeight="1" x14ac:dyDescent="0.25">
      <c r="EA528" s="525">
        <v>41745</v>
      </c>
      <c r="EB528" s="603">
        <v>471</v>
      </c>
      <c r="EC528" s="633"/>
      <c r="ED528" s="634">
        <v>0</v>
      </c>
      <c r="EE528" s="634">
        <v>2</v>
      </c>
      <c r="EF528" s="634">
        <v>239</v>
      </c>
      <c r="EG528" s="634">
        <v>115.5</v>
      </c>
      <c r="EH528" s="634"/>
      <c r="EI528" s="635"/>
      <c r="EZ528" s="837"/>
      <c r="FA528" s="568">
        <v>42252.409375000003</v>
      </c>
      <c r="FB528" s="569" t="str">
        <v>[-11101] All data events are filtered in summary calculation</v>
      </c>
      <c r="FC528" s="570">
        <v>42252.409375000003</v>
      </c>
      <c r="FD528" s="571" t="str">
        <v>[-11101] All data events are filtered in summary calculation</v>
      </c>
      <c r="FE528" s="570">
        <v>42252.40902777778</v>
      </c>
      <c r="FF528" s="571">
        <v>37893.463698619606</v>
      </c>
      <c r="FG528" s="570">
        <v>42252.40902777778</v>
      </c>
      <c r="FH528" s="571">
        <v>715.80276090087148</v>
      </c>
      <c r="GE528" s="400">
        <f t="shared" si="253"/>
        <v>2</v>
      </c>
      <c r="GF528" s="529"/>
      <c r="GG528" s="517"/>
      <c r="GH528" s="529">
        <v>42252.40902777778</v>
      </c>
      <c r="GI528" s="668" t="str">
        <v>[-11101] All data events are filtered in summary calculation</v>
      </c>
      <c r="GJ528" s="669">
        <v>42252.40902777778</v>
      </c>
      <c r="GK528" s="668">
        <v>306.71295166015625</v>
      </c>
      <c r="GL528" s="669">
        <v>42252.40902777778</v>
      </c>
      <c r="GM528" s="668" t="str">
        <v>[-11101] All data events are filtered in summary calculation</v>
      </c>
      <c r="GN528" s="400">
        <f t="shared" si="251"/>
        <v>0</v>
      </c>
      <c r="GO528" s="400" t="str">
        <f t="shared" si="252"/>
        <v>[-11101] All data events are filtered in summary calculation</v>
      </c>
    </row>
    <row r="529" spans="131:197" ht="18.95" customHeight="1" x14ac:dyDescent="0.25">
      <c r="EA529" s="525">
        <v>41746</v>
      </c>
      <c r="EB529" s="603">
        <v>472</v>
      </c>
      <c r="EC529" s="633"/>
      <c r="ED529" s="634"/>
      <c r="EE529" s="634">
        <v>4</v>
      </c>
      <c r="EF529" s="634">
        <v>534</v>
      </c>
      <c r="EG529" s="634">
        <v>312.2</v>
      </c>
      <c r="EH529" s="634"/>
      <c r="EI529" s="635"/>
      <c r="EZ529" s="837"/>
      <c r="FA529" s="568">
        <v>42252.409722222219</v>
      </c>
      <c r="FB529" s="569" t="str">
        <v>[-11101] All data events are filtered in summary calculation</v>
      </c>
      <c r="FC529" s="570">
        <v>42252.409722222219</v>
      </c>
      <c r="FD529" s="571" t="str">
        <v>[-11101] All data events are filtered in summary calculation</v>
      </c>
      <c r="FE529" s="570">
        <v>42252.409375000003</v>
      </c>
      <c r="FF529" s="571">
        <v>37860.235468989609</v>
      </c>
      <c r="FG529" s="570">
        <v>42252.409375000003</v>
      </c>
      <c r="FH529" s="571">
        <v>830.80967054607504</v>
      </c>
      <c r="GE529" s="400">
        <f t="shared" si="253"/>
        <v>2</v>
      </c>
      <c r="GF529" s="529"/>
      <c r="GG529" s="517"/>
      <c r="GH529" s="529">
        <v>42252.409375000003</v>
      </c>
      <c r="GI529" s="668" t="str">
        <v>[-11101] All data events are filtered in summary calculation</v>
      </c>
      <c r="GJ529" s="669">
        <v>42252.409375000003</v>
      </c>
      <c r="GK529" s="668">
        <v>306.71295166015625</v>
      </c>
      <c r="GL529" s="669">
        <v>42252.409375000003</v>
      </c>
      <c r="GM529" s="668" t="str">
        <v>[-11101] All data events are filtered in summary calculation</v>
      </c>
      <c r="GN529" s="400">
        <f t="shared" si="251"/>
        <v>0</v>
      </c>
      <c r="GO529" s="400" t="str">
        <f t="shared" si="252"/>
        <v>[-11101] All data events are filtered in summary calculation</v>
      </c>
    </row>
    <row r="530" spans="131:197" ht="18.95" customHeight="1" x14ac:dyDescent="0.25">
      <c r="EA530" s="525">
        <v>41747</v>
      </c>
      <c r="EB530" s="603">
        <v>473</v>
      </c>
      <c r="EC530" s="633"/>
      <c r="ED530" s="634"/>
      <c r="EE530" s="634">
        <v>2</v>
      </c>
      <c r="EF530" s="634">
        <v>270</v>
      </c>
      <c r="EG530" s="634">
        <v>196.7</v>
      </c>
      <c r="EH530" s="634"/>
      <c r="EI530" s="635"/>
      <c r="EZ530" s="837"/>
      <c r="FA530" s="568">
        <v>42252.41006944445</v>
      </c>
      <c r="FB530" s="569" t="str">
        <v>[-11101] All data events are filtered in summary calculation</v>
      </c>
      <c r="FC530" s="570">
        <v>42252.41006944445</v>
      </c>
      <c r="FD530" s="571" t="str">
        <v>[-11101] All data events are filtered in summary calculation</v>
      </c>
      <c r="FE530" s="570">
        <v>42252.409722222219</v>
      </c>
      <c r="FF530" s="571">
        <v>37839.710759923859</v>
      </c>
      <c r="FG530" s="570">
        <v>42252.409722222219</v>
      </c>
      <c r="FH530" s="571">
        <v>850.24038942784</v>
      </c>
      <c r="GE530" s="400">
        <f t="shared" si="253"/>
        <v>2</v>
      </c>
      <c r="GF530" s="529"/>
      <c r="GG530" s="517"/>
      <c r="GH530" s="529">
        <v>42252.409722222219</v>
      </c>
      <c r="GI530" s="668" t="str">
        <v>[-11101] All data events are filtered in summary calculation</v>
      </c>
      <c r="GJ530" s="669">
        <v>42252.409722222219</v>
      </c>
      <c r="GK530" s="668">
        <v>306.71295166015625</v>
      </c>
      <c r="GL530" s="669">
        <v>42252.409722222219</v>
      </c>
      <c r="GM530" s="668" t="str">
        <v>[-11101] All data events are filtered in summary calculation</v>
      </c>
      <c r="GN530" s="400">
        <f t="shared" si="251"/>
        <v>0</v>
      </c>
      <c r="GO530" s="400" t="str">
        <f t="shared" si="252"/>
        <v>[-11101] All data events are filtered in summary calculation</v>
      </c>
    </row>
    <row r="531" spans="131:197" ht="18.95" customHeight="1" x14ac:dyDescent="0.25">
      <c r="EA531" s="525">
        <v>41748</v>
      </c>
      <c r="EB531" s="603">
        <v>474</v>
      </c>
      <c r="EC531" s="633"/>
      <c r="ED531" s="634"/>
      <c r="EE531" s="634">
        <v>3</v>
      </c>
      <c r="EF531" s="634">
        <v>410</v>
      </c>
      <c r="EG531" s="634">
        <v>234.3</v>
      </c>
      <c r="EH531" s="634"/>
      <c r="EI531" s="635"/>
      <c r="EZ531" s="837"/>
      <c r="FA531" s="568">
        <v>42252.410416666666</v>
      </c>
      <c r="FB531" s="569" t="str">
        <v>[-11101] All data events are filtered in summary calculation</v>
      </c>
      <c r="FC531" s="570">
        <v>42252.410416666666</v>
      </c>
      <c r="FD531" s="571" t="str">
        <v>[-11101] All data events are filtered in summary calculation</v>
      </c>
      <c r="FE531" s="570">
        <v>42252.41006944445</v>
      </c>
      <c r="FF531" s="571">
        <v>37868.361537986995</v>
      </c>
      <c r="FG531" s="570">
        <v>42252.41006944445</v>
      </c>
      <c r="FH531" s="571">
        <v>754.52787547773812</v>
      </c>
      <c r="GE531" s="400">
        <f t="shared" si="253"/>
        <v>2</v>
      </c>
      <c r="GF531" s="529"/>
      <c r="GG531" s="517"/>
      <c r="GH531" s="529">
        <v>42252.41006944445</v>
      </c>
      <c r="GI531" s="668" t="str">
        <v>[-11101] All data events are filtered in summary calculation</v>
      </c>
      <c r="GJ531" s="669">
        <v>42252.41006944445</v>
      </c>
      <c r="GK531" s="668">
        <v>306.71295166015625</v>
      </c>
      <c r="GL531" s="669">
        <v>42252.41006944445</v>
      </c>
      <c r="GM531" s="668" t="str">
        <v>[-11101] All data events are filtered in summary calculation</v>
      </c>
      <c r="GN531" s="400">
        <f t="shared" si="251"/>
        <v>0</v>
      </c>
      <c r="GO531" s="400" t="str">
        <f t="shared" si="252"/>
        <v>[-11101] All data events are filtered in summary calculation</v>
      </c>
    </row>
    <row r="532" spans="131:197" ht="18.95" customHeight="1" x14ac:dyDescent="0.25">
      <c r="EA532" s="525">
        <v>41749</v>
      </c>
      <c r="EB532" s="603">
        <v>475</v>
      </c>
      <c r="EC532" s="633"/>
      <c r="ED532" s="634"/>
      <c r="EE532" s="634">
        <v>4</v>
      </c>
      <c r="EF532" s="634">
        <v>556</v>
      </c>
      <c r="EG532" s="634">
        <v>266.8</v>
      </c>
      <c r="EH532" s="634"/>
      <c r="EI532" s="635"/>
      <c r="EZ532" s="837"/>
      <c r="FA532" s="568">
        <v>42252.410763888889</v>
      </c>
      <c r="FB532" s="569" t="str">
        <v>[-11101] All data events are filtered in summary calculation</v>
      </c>
      <c r="FC532" s="570">
        <v>42252.410763888889</v>
      </c>
      <c r="FD532" s="571" t="str">
        <v>[-11101] All data events are filtered in summary calculation</v>
      </c>
      <c r="FE532" s="570">
        <v>42252.410416666666</v>
      </c>
      <c r="FF532" s="571">
        <v>37902.368527966741</v>
      </c>
      <c r="FG532" s="570">
        <v>42252.410416666666</v>
      </c>
      <c r="FH532" s="571">
        <v>658.67228035342021</v>
      </c>
      <c r="GE532" s="400">
        <f t="shared" si="253"/>
        <v>2</v>
      </c>
      <c r="GF532" s="529"/>
      <c r="GG532" s="517"/>
      <c r="GH532" s="529">
        <v>42252.410416666666</v>
      </c>
      <c r="GI532" s="668" t="str">
        <v>[-11101] All data events are filtered in summary calculation</v>
      </c>
      <c r="GJ532" s="669">
        <v>42252.410416666666</v>
      </c>
      <c r="GK532" s="668">
        <v>306.71295166015625</v>
      </c>
      <c r="GL532" s="669">
        <v>42252.410416666666</v>
      </c>
      <c r="GM532" s="668" t="str">
        <v>[-11101] All data events are filtered in summary calculation</v>
      </c>
      <c r="GN532" s="400">
        <f t="shared" si="251"/>
        <v>0</v>
      </c>
      <c r="GO532" s="400" t="str">
        <f t="shared" si="252"/>
        <v>[-11101] All data events are filtered in summary calculation</v>
      </c>
    </row>
    <row r="533" spans="131:197" ht="18.95" customHeight="1" x14ac:dyDescent="0.25">
      <c r="EA533" s="525">
        <v>41750</v>
      </c>
      <c r="EB533" s="603">
        <v>476</v>
      </c>
      <c r="EC533" s="633">
        <v>2393.6367164693002</v>
      </c>
      <c r="ED533" s="634"/>
      <c r="EE533" s="634">
        <v>4</v>
      </c>
      <c r="EF533" s="634">
        <v>579</v>
      </c>
      <c r="EG533" s="634">
        <v>245.6</v>
      </c>
      <c r="EH533" s="634"/>
      <c r="EI533" s="635"/>
      <c r="EZ533" s="837"/>
      <c r="FA533" s="568">
        <v>42252.411111111112</v>
      </c>
      <c r="FB533" s="569" t="str">
        <v>[-11101] All data events are filtered in summary calculation</v>
      </c>
      <c r="FC533" s="570">
        <v>42252.411111111112</v>
      </c>
      <c r="FD533" s="571" t="str">
        <v>[-11101] All data events are filtered in summary calculation</v>
      </c>
      <c r="FE533" s="570">
        <v>42252.410763888889</v>
      </c>
      <c r="FF533" s="571">
        <v>37933.854407085972</v>
      </c>
      <c r="FG533" s="570">
        <v>42252.410763888889</v>
      </c>
      <c r="FH533" s="571">
        <v>899.66768304171933</v>
      </c>
      <c r="GE533" s="400">
        <f t="shared" si="253"/>
        <v>2</v>
      </c>
      <c r="GF533" s="529"/>
      <c r="GG533" s="517"/>
      <c r="GH533" s="529">
        <v>42252.410763888889</v>
      </c>
      <c r="GI533" s="668" t="str">
        <v>[-11101] All data events are filtered in summary calculation</v>
      </c>
      <c r="GJ533" s="669">
        <v>42252.410763888889</v>
      </c>
      <c r="GK533" s="668">
        <v>306.71295166015625</v>
      </c>
      <c r="GL533" s="669">
        <v>42252.410763888889</v>
      </c>
      <c r="GM533" s="668" t="str">
        <v>[-11101] All data events are filtered in summary calculation</v>
      </c>
      <c r="GN533" s="400">
        <f t="shared" si="251"/>
        <v>0</v>
      </c>
      <c r="GO533" s="400" t="str">
        <f t="shared" si="252"/>
        <v>[-11101] All data events are filtered in summary calculation</v>
      </c>
    </row>
    <row r="534" spans="131:197" ht="18.95" customHeight="1" x14ac:dyDescent="0.25">
      <c r="EA534" s="525">
        <v>41751</v>
      </c>
      <c r="EB534" s="603">
        <v>477</v>
      </c>
      <c r="EC534" s="633">
        <v>2496.0530553764302</v>
      </c>
      <c r="ED534" s="634">
        <v>0</v>
      </c>
      <c r="EE534" s="634">
        <v>5</v>
      </c>
      <c r="EF534" s="634">
        <v>669</v>
      </c>
      <c r="EG534" s="634">
        <v>403.6</v>
      </c>
      <c r="EH534" s="634"/>
      <c r="EI534" s="635"/>
      <c r="EZ534" s="837"/>
      <c r="FA534" s="568">
        <v>42252.411458333328</v>
      </c>
      <c r="FB534" s="569" t="str">
        <v>[-11101] All data events are filtered in summary calculation</v>
      </c>
      <c r="FC534" s="570">
        <v>42252.411458333328</v>
      </c>
      <c r="FD534" s="571" t="str">
        <v>[-11101] All data events are filtered in summary calculation</v>
      </c>
      <c r="FE534" s="570">
        <v>42252.411111111112</v>
      </c>
      <c r="FF534" s="571">
        <v>37928.571814745665</v>
      </c>
      <c r="FG534" s="570">
        <v>42252.411111111112</v>
      </c>
      <c r="FH534" s="571">
        <v>779.93913511852691</v>
      </c>
      <c r="GE534" s="400">
        <f t="shared" si="253"/>
        <v>2</v>
      </c>
      <c r="GF534" s="529"/>
      <c r="GG534" s="517"/>
      <c r="GH534" s="529">
        <v>42252.411111111112</v>
      </c>
      <c r="GI534" s="668" t="str">
        <v>[-11101] All data events are filtered in summary calculation</v>
      </c>
      <c r="GJ534" s="669">
        <v>42252.411111111112</v>
      </c>
      <c r="GK534" s="668">
        <v>306.71295166015625</v>
      </c>
      <c r="GL534" s="669">
        <v>42252.411111111112</v>
      </c>
      <c r="GM534" s="668" t="str">
        <v>[-11101] All data events are filtered in summary calculation</v>
      </c>
      <c r="GN534" s="400">
        <f t="shared" si="251"/>
        <v>0</v>
      </c>
      <c r="GO534" s="400" t="str">
        <f t="shared" si="252"/>
        <v>[-11101] All data events are filtered in summary calculation</v>
      </c>
    </row>
    <row r="535" spans="131:197" ht="18.95" customHeight="1" x14ac:dyDescent="0.25">
      <c r="EA535" s="525">
        <v>41752</v>
      </c>
      <c r="EB535" s="603">
        <v>478</v>
      </c>
      <c r="EC535" s="633">
        <v>2311.4001123325502</v>
      </c>
      <c r="ED535" s="634"/>
      <c r="EE535" s="634">
        <v>5</v>
      </c>
      <c r="EF535" s="634">
        <v>652</v>
      </c>
      <c r="EG535" s="634">
        <v>438.5</v>
      </c>
      <c r="EH535" s="634"/>
      <c r="EI535" s="635"/>
      <c r="EZ535" s="837"/>
      <c r="FA535" s="568">
        <v>42252.411805555559</v>
      </c>
      <c r="FB535" s="569" t="str">
        <v>[-11101] All data events are filtered in summary calculation</v>
      </c>
      <c r="FC535" s="570">
        <v>42252.411805555559</v>
      </c>
      <c r="FD535" s="571" t="str">
        <v>[-11101] All data events are filtered in summary calculation</v>
      </c>
      <c r="FE535" s="570">
        <v>42252.411458333328</v>
      </c>
      <c r="FF535" s="571">
        <v>37898.071780359744</v>
      </c>
      <c r="FG535" s="570">
        <v>42252.411458333328</v>
      </c>
      <c r="FH535" s="571">
        <v>767.15036799380209</v>
      </c>
      <c r="GE535" s="400">
        <f t="shared" si="253"/>
        <v>2</v>
      </c>
      <c r="GF535" s="529"/>
      <c r="GG535" s="517"/>
      <c r="GH535" s="529">
        <v>42252.411458333328</v>
      </c>
      <c r="GI535" s="668" t="str">
        <v>[-11101] All data events are filtered in summary calculation</v>
      </c>
      <c r="GJ535" s="669">
        <v>42252.411458333328</v>
      </c>
      <c r="GK535" s="668">
        <v>306.71295166015625</v>
      </c>
      <c r="GL535" s="669">
        <v>42252.411458333328</v>
      </c>
      <c r="GM535" s="668" t="str">
        <v>[-11101] All data events are filtered in summary calculation</v>
      </c>
      <c r="GN535" s="400">
        <f t="shared" si="251"/>
        <v>0</v>
      </c>
      <c r="GO535" s="400" t="str">
        <f t="shared" si="252"/>
        <v>[-11101] All data events are filtered in summary calculation</v>
      </c>
    </row>
    <row r="536" spans="131:197" ht="18.95" customHeight="1" x14ac:dyDescent="0.25">
      <c r="EC536" s="400">
        <v>2595.8804679589998</v>
      </c>
      <c r="EE536" s="400">
        <v>4</v>
      </c>
      <c r="EF536" s="400">
        <v>511</v>
      </c>
      <c r="EG536" s="400">
        <v>346.8</v>
      </c>
      <c r="EZ536" s="837"/>
      <c r="FA536" s="568">
        <v>42252.412152777775</v>
      </c>
      <c r="FB536" s="569" t="str">
        <v>[-11101] All data events are filtered in summary calculation</v>
      </c>
      <c r="FC536" s="570">
        <v>42252.412152777775</v>
      </c>
      <c r="FD536" s="571" t="str">
        <v>[-11101] All data events are filtered in summary calculation</v>
      </c>
      <c r="FE536" s="570">
        <v>42252.411805555559</v>
      </c>
      <c r="FF536" s="571">
        <v>37919.789263057712</v>
      </c>
      <c r="FG536" s="570">
        <v>42252.411805555559</v>
      </c>
      <c r="FH536" s="571">
        <v>720.84847753735789</v>
      </c>
      <c r="GE536" s="400">
        <f t="shared" si="253"/>
        <v>2</v>
      </c>
      <c r="GF536" s="529"/>
      <c r="GG536" s="517"/>
      <c r="GH536" s="529">
        <v>42252.411805555559</v>
      </c>
      <c r="GI536" s="668" t="str">
        <v>[-11101] All data events are filtered in summary calculation</v>
      </c>
      <c r="GJ536" s="669">
        <v>42252.411805555559</v>
      </c>
      <c r="GK536" s="668">
        <v>306.71295166015625</v>
      </c>
      <c r="GL536" s="669">
        <v>42252.411805555559</v>
      </c>
      <c r="GM536" s="668" t="str">
        <v>[-11101] All data events are filtered in summary calculation</v>
      </c>
      <c r="GN536" s="400">
        <f t="shared" si="251"/>
        <v>0</v>
      </c>
      <c r="GO536" s="400" t="str">
        <f t="shared" si="252"/>
        <v>[-11101] All data events are filtered in summary calculation</v>
      </c>
    </row>
    <row r="537" spans="131:197" ht="18.95" customHeight="1" x14ac:dyDescent="0.25">
      <c r="EC537" s="400">
        <v>1893.1346859877101</v>
      </c>
      <c r="EE537" s="400">
        <v>4</v>
      </c>
      <c r="EF537" s="400">
        <v>526</v>
      </c>
      <c r="EG537" s="400">
        <v>314.89999999999998</v>
      </c>
      <c r="EZ537" s="837"/>
      <c r="FA537" s="568">
        <v>42252.412499999999</v>
      </c>
      <c r="FB537" s="569" t="str">
        <v>[-11101] All data events are filtered in summary calculation</v>
      </c>
      <c r="FC537" s="570">
        <v>42252.412499999999</v>
      </c>
      <c r="FD537" s="571" t="str">
        <v>[-11101] All data events are filtered in summary calculation</v>
      </c>
      <c r="FE537" s="570">
        <v>42252.412152777775</v>
      </c>
      <c r="FF537" s="571">
        <v>37906.852622699735</v>
      </c>
      <c r="FG537" s="570">
        <v>42252.412152777775</v>
      </c>
      <c r="FH537" s="571">
        <v>862.23341121043393</v>
      </c>
      <c r="GE537" s="400">
        <f t="shared" si="253"/>
        <v>2</v>
      </c>
      <c r="GF537" s="529"/>
      <c r="GG537" s="517"/>
      <c r="GH537" s="529">
        <v>42252.412152777775</v>
      </c>
      <c r="GI537" s="668" t="str">
        <v>[-11101] All data events are filtered in summary calculation</v>
      </c>
      <c r="GJ537" s="669">
        <v>42252.412152777775</v>
      </c>
      <c r="GK537" s="668">
        <v>306.71295166015625</v>
      </c>
      <c r="GL537" s="669">
        <v>42252.412152777775</v>
      </c>
      <c r="GM537" s="668" t="str">
        <v>[-11101] All data events are filtered in summary calculation</v>
      </c>
      <c r="GN537" s="400">
        <f t="shared" si="251"/>
        <v>0</v>
      </c>
      <c r="GO537" s="400" t="str">
        <f t="shared" si="252"/>
        <v>[-11101] All data events are filtered in summary calculation</v>
      </c>
    </row>
    <row r="538" spans="131:197" ht="18.95" customHeight="1" x14ac:dyDescent="0.25">
      <c r="EC538" s="400">
        <v>2247.53414186396</v>
      </c>
      <c r="EE538" s="400">
        <v>4</v>
      </c>
      <c r="EF538" s="400">
        <v>436</v>
      </c>
      <c r="EG538" s="400">
        <v>285.60000000000002</v>
      </c>
      <c r="EZ538" s="837"/>
      <c r="FA538" s="568">
        <v>42252.412847222222</v>
      </c>
      <c r="FB538" s="569" t="str">
        <v>[-11101] All data events are filtered in summary calculation</v>
      </c>
      <c r="FC538" s="570">
        <v>42252.412847222222</v>
      </c>
      <c r="FD538" s="571" t="str">
        <v>[-11101] All data events are filtered in summary calculation</v>
      </c>
      <c r="FE538" s="570">
        <v>42252.412499999999</v>
      </c>
      <c r="FF538" s="571">
        <v>37880.089885308342</v>
      </c>
      <c r="FG538" s="570">
        <v>42252.412499999999</v>
      </c>
      <c r="FH538" s="571">
        <v>785.23438468236225</v>
      </c>
      <c r="GE538" s="400">
        <f t="shared" si="253"/>
        <v>2</v>
      </c>
      <c r="GF538" s="529"/>
      <c r="GG538" s="517"/>
      <c r="GH538" s="529">
        <v>42252.412499999999</v>
      </c>
      <c r="GI538" s="668" t="str">
        <v>[-11101] All data events are filtered in summary calculation</v>
      </c>
      <c r="GJ538" s="669">
        <v>42252.412499999999</v>
      </c>
      <c r="GK538" s="668">
        <v>306.71295166015625</v>
      </c>
      <c r="GL538" s="669">
        <v>42252.412499999999</v>
      </c>
      <c r="GM538" s="668" t="str">
        <v>[-11101] All data events are filtered in summary calculation</v>
      </c>
      <c r="GN538" s="400">
        <f t="shared" si="251"/>
        <v>0</v>
      </c>
      <c r="GO538" s="400" t="str">
        <f t="shared" si="252"/>
        <v>[-11101] All data events are filtered in summary calculation</v>
      </c>
    </row>
    <row r="539" spans="131:197" ht="18.95" customHeight="1" x14ac:dyDescent="0.25">
      <c r="EC539" s="400">
        <v>2128.2179452098999</v>
      </c>
      <c r="EZ539" s="837"/>
      <c r="FA539" s="568">
        <v>42252.413194444445</v>
      </c>
      <c r="FB539" s="569" t="str">
        <v>[-11101] All data events are filtered in summary calculation</v>
      </c>
      <c r="FC539" s="570">
        <v>42252.413194444445</v>
      </c>
      <c r="FD539" s="571" t="str">
        <v>[-11101] All data events are filtered in summary calculation</v>
      </c>
      <c r="FE539" s="570">
        <v>42252.412847222222</v>
      </c>
      <c r="FF539" s="571">
        <v>37862.040729091568</v>
      </c>
      <c r="FG539" s="570">
        <v>42252.412847222222</v>
      </c>
      <c r="FH539" s="571">
        <v>723.90530380482437</v>
      </c>
      <c r="GE539" s="400">
        <f t="shared" si="253"/>
        <v>2</v>
      </c>
      <c r="GF539" s="529"/>
      <c r="GG539" s="517"/>
      <c r="GH539" s="529">
        <v>42252.412847222222</v>
      </c>
      <c r="GI539" s="668" t="str">
        <v>[-11101] All data events are filtered in summary calculation</v>
      </c>
      <c r="GJ539" s="669">
        <v>42252.412847222222</v>
      </c>
      <c r="GK539" s="668">
        <v>306.71295166015625</v>
      </c>
      <c r="GL539" s="669">
        <v>42252.412847222222</v>
      </c>
      <c r="GM539" s="668" t="str">
        <v>[-11101] All data events are filtered in summary calculation</v>
      </c>
      <c r="GN539" s="400">
        <f t="shared" si="251"/>
        <v>0</v>
      </c>
      <c r="GO539" s="400" t="str">
        <f t="shared" si="252"/>
        <v>[-11101] All data events are filtered in summary calculation</v>
      </c>
    </row>
    <row r="540" spans="131:197" ht="18.95" customHeight="1" x14ac:dyDescent="0.25">
      <c r="EC540" s="400">
        <v>2507.0673244888098</v>
      </c>
      <c r="EZ540" s="837"/>
      <c r="FA540" s="568">
        <v>42252.413541666669</v>
      </c>
      <c r="FB540" s="569" t="str">
        <v>[-11101] All data events are filtered in summary calculation</v>
      </c>
      <c r="FC540" s="570">
        <v>42252.413541666669</v>
      </c>
      <c r="FD540" s="571" t="str">
        <v>[-11101] All data events are filtered in summary calculation</v>
      </c>
      <c r="FE540" s="570">
        <v>42252.413194444445</v>
      </c>
      <c r="FF540" s="571">
        <v>37843.580425443251</v>
      </c>
      <c r="FG540" s="570">
        <v>42252.413194444445</v>
      </c>
      <c r="FH540" s="571">
        <v>723.76288718857211</v>
      </c>
      <c r="GE540" s="400">
        <f t="shared" si="253"/>
        <v>2</v>
      </c>
      <c r="GF540" s="529"/>
      <c r="GG540" s="517"/>
      <c r="GH540" s="529">
        <v>42252.413194444445</v>
      </c>
      <c r="GI540" s="668" t="str">
        <v>[-11101] All data events are filtered in summary calculation</v>
      </c>
      <c r="GJ540" s="669">
        <v>42252.413194444445</v>
      </c>
      <c r="GK540" s="668">
        <v>306.71295166015625</v>
      </c>
      <c r="GL540" s="669">
        <v>42252.413194444445</v>
      </c>
      <c r="GM540" s="668" t="str">
        <v>[-11101] All data events are filtered in summary calculation</v>
      </c>
      <c r="GN540" s="400">
        <f t="shared" si="251"/>
        <v>0</v>
      </c>
      <c r="GO540" s="400" t="str">
        <f t="shared" si="252"/>
        <v>[-11101] All data events are filtered in summary calculation</v>
      </c>
    </row>
    <row r="541" spans="131:197" ht="18.95" customHeight="1" x14ac:dyDescent="0.25">
      <c r="EC541" s="400">
        <v>2210.3689905814899</v>
      </c>
      <c r="EZ541" s="837"/>
      <c r="FA541" s="568">
        <v>42252.413888888885</v>
      </c>
      <c r="FB541" s="569" t="str">
        <v>[-11101] All data events are filtered in summary calculation</v>
      </c>
      <c r="FC541" s="570">
        <v>42252.413888888885</v>
      </c>
      <c r="FD541" s="571" t="str">
        <v>[-11101] All data events are filtered in summary calculation</v>
      </c>
      <c r="FE541" s="570">
        <v>42252.413541666669</v>
      </c>
      <c r="FF541" s="571">
        <v>37787.686376708749</v>
      </c>
      <c r="FG541" s="570">
        <v>42252.413541666669</v>
      </c>
      <c r="FH541" s="571">
        <v>707.64091660473412</v>
      </c>
      <c r="GE541" s="400">
        <f t="shared" si="253"/>
        <v>2</v>
      </c>
      <c r="GF541" s="529"/>
      <c r="GG541" s="517"/>
      <c r="GH541" s="529">
        <v>42252.413541666669</v>
      </c>
      <c r="GI541" s="668" t="str">
        <v>[-11101] All data events are filtered in summary calculation</v>
      </c>
      <c r="GJ541" s="669">
        <v>42252.413541666669</v>
      </c>
      <c r="GK541" s="668">
        <v>306.71295166015625</v>
      </c>
      <c r="GL541" s="669">
        <v>42252.413541666669</v>
      </c>
      <c r="GM541" s="668" t="str">
        <v>[-11101] All data events are filtered in summary calculation</v>
      </c>
      <c r="GN541" s="400">
        <f t="shared" si="251"/>
        <v>0</v>
      </c>
      <c r="GO541" s="400" t="str">
        <f t="shared" si="252"/>
        <v>[-11101] All data events are filtered in summary calculation</v>
      </c>
    </row>
    <row r="542" spans="131:197" ht="18.95" customHeight="1" x14ac:dyDescent="0.25">
      <c r="ED542" s="400">
        <v>22.281178514428401</v>
      </c>
      <c r="EE542" s="400">
        <v>5</v>
      </c>
      <c r="EF542" s="400">
        <v>678</v>
      </c>
      <c r="EG542" s="400">
        <v>439</v>
      </c>
      <c r="EH542" s="400">
        <v>0.94916470588235291</v>
      </c>
      <c r="EI542" s="400">
        <v>403.39499999999998</v>
      </c>
      <c r="EZ542" s="837"/>
      <c r="FA542" s="568">
        <v>42252.414236111115</v>
      </c>
      <c r="FB542" s="569" t="str">
        <v>[-11101] All data events are filtered in summary calculation</v>
      </c>
      <c r="FC542" s="570">
        <v>42252.414236111115</v>
      </c>
      <c r="FD542" s="571" t="str">
        <v>[-11101] All data events are filtered in summary calculation</v>
      </c>
      <c r="FE542" s="570">
        <v>42252.413888888885</v>
      </c>
      <c r="FF542" s="571">
        <v>37752.014804993072</v>
      </c>
      <c r="FG542" s="570">
        <v>42252.413888888885</v>
      </c>
      <c r="FH542" s="571">
        <v>771.2549898812249</v>
      </c>
      <c r="GE542" s="400">
        <f t="shared" si="253"/>
        <v>2</v>
      </c>
      <c r="GF542" s="529"/>
      <c r="GG542" s="517"/>
      <c r="GH542" s="529">
        <v>42252.413888888885</v>
      </c>
      <c r="GI542" s="668" t="str">
        <v>[-11101] All data events are filtered in summary calculation</v>
      </c>
      <c r="GJ542" s="669">
        <v>42252.413888888885</v>
      </c>
      <c r="GK542" s="668">
        <v>306.71295166015625</v>
      </c>
      <c r="GL542" s="669">
        <v>42252.413888888885</v>
      </c>
      <c r="GM542" s="668" t="str">
        <v>[-11101] All data events are filtered in summary calculation</v>
      </c>
      <c r="GN542" s="400">
        <f t="shared" si="251"/>
        <v>0</v>
      </c>
      <c r="GO542" s="400" t="str">
        <f t="shared" si="252"/>
        <v>[-11101] All data events are filtered in summary calculation</v>
      </c>
    </row>
    <row r="543" spans="131:197" ht="18.95" customHeight="1" x14ac:dyDescent="0.25">
      <c r="ED543" s="400">
        <v>22.893072538211499</v>
      </c>
      <c r="EE543" s="400">
        <v>5</v>
      </c>
      <c r="EF543" s="400">
        <v>705</v>
      </c>
      <c r="EG543" s="400">
        <v>407</v>
      </c>
      <c r="EH543" s="400">
        <v>1.9238964705882351</v>
      </c>
      <c r="EI543" s="400">
        <v>817.65599999999995</v>
      </c>
      <c r="EZ543" s="837"/>
      <c r="FA543" s="568">
        <v>42252.414583333331</v>
      </c>
      <c r="FB543" s="569" t="str">
        <v>[-11101] All data events are filtered in summary calculation</v>
      </c>
      <c r="FC543" s="570">
        <v>42252.414583333331</v>
      </c>
      <c r="FD543" s="571" t="str">
        <v>[-11101] All data events are filtered in summary calculation</v>
      </c>
      <c r="FE543" s="570">
        <v>42252.414236111115</v>
      </c>
      <c r="FF543" s="571">
        <v>37743.138737412293</v>
      </c>
      <c r="FG543" s="570">
        <v>42252.414236111115</v>
      </c>
      <c r="FH543" s="571">
        <v>880.78562795838855</v>
      </c>
      <c r="GE543" s="400">
        <f t="shared" si="253"/>
        <v>2</v>
      </c>
      <c r="GF543" s="529"/>
      <c r="GG543" s="517"/>
      <c r="GH543" s="529">
        <v>42252.414236111115</v>
      </c>
      <c r="GI543" s="668" t="str">
        <v>[-11101] All data events are filtered in summary calculation</v>
      </c>
      <c r="GJ543" s="669">
        <v>42252.414236111115</v>
      </c>
      <c r="GK543" s="668">
        <v>306.71295166015625</v>
      </c>
      <c r="GL543" s="669">
        <v>42252.414236111115</v>
      </c>
      <c r="GM543" s="668" t="str">
        <v>[-11101] All data events are filtered in summary calculation</v>
      </c>
      <c r="GN543" s="400">
        <f t="shared" si="251"/>
        <v>0</v>
      </c>
      <c r="GO543" s="400" t="str">
        <f t="shared" si="252"/>
        <v>[-11101] All data events are filtered in summary calculation</v>
      </c>
    </row>
    <row r="544" spans="131:197" ht="18.95" customHeight="1" x14ac:dyDescent="0.25">
      <c r="ED544" s="400">
        <v>22.5777332029066</v>
      </c>
      <c r="EE544" s="400">
        <v>5</v>
      </c>
      <c r="EF544" s="400">
        <v>659</v>
      </c>
      <c r="EG544" s="400">
        <v>411</v>
      </c>
      <c r="EH544" s="400">
        <v>0.97784941176470597</v>
      </c>
      <c r="EI544" s="400">
        <v>415.58600000000001</v>
      </c>
      <c r="EZ544" s="837"/>
      <c r="FA544" s="568">
        <v>42252.414930555555</v>
      </c>
      <c r="FB544" s="569" t="str">
        <v>[-11101] All data events are filtered in summary calculation</v>
      </c>
      <c r="FC544" s="570">
        <v>42252.414930555555</v>
      </c>
      <c r="FD544" s="571" t="str">
        <v>[-11101] All data events are filtered in summary calculation</v>
      </c>
      <c r="FE544" s="570">
        <v>42252.414583333331</v>
      </c>
      <c r="FF544" s="571">
        <v>37716.924981174867</v>
      </c>
      <c r="FG544" s="570">
        <v>42252.414583333331</v>
      </c>
      <c r="FH544" s="571">
        <v>665.09222450676918</v>
      </c>
      <c r="GE544" s="400">
        <f t="shared" si="253"/>
        <v>2</v>
      </c>
      <c r="GF544" s="529"/>
      <c r="GG544" s="517"/>
      <c r="GH544" s="529">
        <v>42252.414583333331</v>
      </c>
      <c r="GI544" s="668" t="str">
        <v>[-11101] All data events are filtered in summary calculation</v>
      </c>
      <c r="GJ544" s="669">
        <v>42252.414583333331</v>
      </c>
      <c r="GK544" s="668">
        <v>306.71295166015625</v>
      </c>
      <c r="GL544" s="669">
        <v>42252.414583333331</v>
      </c>
      <c r="GM544" s="668" t="str">
        <v>[-11101] All data events are filtered in summary calculation</v>
      </c>
      <c r="GN544" s="400">
        <f t="shared" si="251"/>
        <v>0</v>
      </c>
      <c r="GO544" s="400" t="str">
        <f t="shared" si="252"/>
        <v>[-11101] All data events are filtered in summary calculation</v>
      </c>
    </row>
    <row r="545" spans="133:197" ht="18.95" customHeight="1" x14ac:dyDescent="0.25">
      <c r="ED545" s="400">
        <v>18.1800779442931</v>
      </c>
      <c r="EE545" s="400">
        <v>4</v>
      </c>
      <c r="EF545" s="400">
        <v>487</v>
      </c>
      <c r="EG545" s="400">
        <v>356</v>
      </c>
      <c r="EH545" s="400">
        <v>1.8710682352941175</v>
      </c>
      <c r="EI545" s="400">
        <v>795.20399999999995</v>
      </c>
      <c r="EZ545" s="837"/>
      <c r="FA545" s="568">
        <v>42252.415277777778</v>
      </c>
      <c r="FB545" s="569" t="str">
        <v>[-11101] All data events are filtered in summary calculation</v>
      </c>
      <c r="FC545" s="570">
        <v>42252.415277777778</v>
      </c>
      <c r="FD545" s="571" t="str">
        <v>[-11101] All data events are filtered in summary calculation</v>
      </c>
      <c r="FE545" s="570">
        <v>42252.414930555555</v>
      </c>
      <c r="FF545" s="571">
        <v>37703.745553795496</v>
      </c>
      <c r="FG545" s="570">
        <v>42252.414930555555</v>
      </c>
      <c r="FH545" s="571">
        <v>665.43263490016113</v>
      </c>
      <c r="GE545" s="400">
        <f t="shared" si="253"/>
        <v>2</v>
      </c>
      <c r="GF545" s="529"/>
      <c r="GG545" s="517"/>
      <c r="GH545" s="529">
        <v>42252.414930555555</v>
      </c>
      <c r="GI545" s="668" t="str">
        <v>[-11101] All data events are filtered in summary calculation</v>
      </c>
      <c r="GJ545" s="669">
        <v>42252.414930555555</v>
      </c>
      <c r="GK545" s="668">
        <v>306.71295166015625</v>
      </c>
      <c r="GL545" s="669">
        <v>42252.414930555555</v>
      </c>
      <c r="GM545" s="668" t="str">
        <v>[-11101] All data events are filtered in summary calculation</v>
      </c>
      <c r="GN545" s="400">
        <f t="shared" si="251"/>
        <v>0</v>
      </c>
      <c r="GO545" s="400" t="str">
        <f t="shared" si="252"/>
        <v>[-11101] All data events are filtered in summary calculation</v>
      </c>
    </row>
    <row r="546" spans="133:197" ht="18.95" customHeight="1" x14ac:dyDescent="0.25">
      <c r="ED546" s="400">
        <v>0</v>
      </c>
      <c r="EE546" s="400">
        <v>4</v>
      </c>
      <c r="EF546" s="400">
        <v>140</v>
      </c>
      <c r="EG546" s="400">
        <v>83</v>
      </c>
      <c r="EH546" s="400">
        <v>0.97088941176470589</v>
      </c>
      <c r="EI546" s="400">
        <v>412.62799999999999</v>
      </c>
      <c r="EZ546" s="837"/>
      <c r="FA546" s="568">
        <v>42252.415625000001</v>
      </c>
      <c r="FB546" s="569" t="str">
        <v>[-11101] All data events are filtered in summary calculation</v>
      </c>
      <c r="FC546" s="570">
        <v>42252.415625000001</v>
      </c>
      <c r="FD546" s="571" t="str">
        <v>[-11101] All data events are filtered in summary calculation</v>
      </c>
      <c r="FE546" s="570">
        <v>42252.415277777778</v>
      </c>
      <c r="FF546" s="571">
        <v>37729.276511065167</v>
      </c>
      <c r="FG546" s="570">
        <v>42252.415277777778</v>
      </c>
      <c r="FH546" s="571">
        <v>11617.643760329076</v>
      </c>
      <c r="GE546" s="400">
        <f t="shared" si="253"/>
        <v>2</v>
      </c>
      <c r="GF546" s="529"/>
      <c r="GG546" s="517"/>
      <c r="GH546" s="529">
        <v>42252.415277777778</v>
      </c>
      <c r="GI546" s="668" t="str">
        <v>[-11101] All data events are filtered in summary calculation</v>
      </c>
      <c r="GJ546" s="669">
        <v>42252.415277777778</v>
      </c>
      <c r="GK546" s="668">
        <v>306.71295166015625</v>
      </c>
      <c r="GL546" s="669">
        <v>42252.415277777778</v>
      </c>
      <c r="GM546" s="668" t="str">
        <v>[-11101] All data events are filtered in summary calculation</v>
      </c>
      <c r="GN546" s="400">
        <f t="shared" si="251"/>
        <v>0</v>
      </c>
      <c r="GO546" s="400" t="str">
        <f t="shared" si="252"/>
        <v>[-11101] All data events are filtered in summary calculation</v>
      </c>
    </row>
    <row r="547" spans="133:197" ht="18.95" customHeight="1" x14ac:dyDescent="0.25">
      <c r="ED547" s="400">
        <v>0</v>
      </c>
      <c r="EE547" s="400">
        <v>0</v>
      </c>
      <c r="EF547" s="400">
        <v>0</v>
      </c>
      <c r="EG547" s="400">
        <v>0</v>
      </c>
      <c r="EH547" s="400">
        <v>0</v>
      </c>
      <c r="EI547" s="400">
        <v>0</v>
      </c>
      <c r="EZ547" s="837"/>
      <c r="FA547" s="568">
        <v>42252.415972222225</v>
      </c>
      <c r="FB547" s="569" t="str">
        <v>[-11101] All data events are filtered in summary calculation</v>
      </c>
      <c r="FC547" s="570">
        <v>42252.415972222225</v>
      </c>
      <c r="FD547" s="571" t="str">
        <v>[-11101] All data events are filtered in summary calculation</v>
      </c>
      <c r="FE547" s="570">
        <v>42252.415625000001</v>
      </c>
      <c r="FF547" s="571">
        <v>37735.743507011728</v>
      </c>
      <c r="FG547" s="570">
        <v>42252.415625000001</v>
      </c>
      <c r="FH547" s="571">
        <v>37591.178709290427</v>
      </c>
      <c r="GE547" s="400">
        <f t="shared" si="253"/>
        <v>2</v>
      </c>
      <c r="GF547" s="529"/>
      <c r="GG547" s="517"/>
      <c r="GH547" s="529">
        <v>42252.415625000001</v>
      </c>
      <c r="GI547" s="668" t="str">
        <v>[-11101] All data events are filtered in summary calculation</v>
      </c>
      <c r="GJ547" s="669">
        <v>42252.415625000001</v>
      </c>
      <c r="GK547" s="668">
        <v>306.71295166015625</v>
      </c>
      <c r="GL547" s="669">
        <v>42252.415625000001</v>
      </c>
      <c r="GM547" s="668" t="str">
        <v>[-11101] All data events are filtered in summary calculation</v>
      </c>
      <c r="GN547" s="400">
        <f t="shared" si="251"/>
        <v>0</v>
      </c>
      <c r="GO547" s="400" t="str">
        <f t="shared" si="252"/>
        <v>[-11101] All data events are filtered in summary calculation</v>
      </c>
    </row>
    <row r="548" spans="133:197" ht="18.95" customHeight="1" thickBot="1" x14ac:dyDescent="0.3">
      <c r="ED548" s="400">
        <v>0</v>
      </c>
      <c r="EE548" s="400">
        <v>0</v>
      </c>
      <c r="EF548" s="400">
        <v>0</v>
      </c>
      <c r="EG548" s="400">
        <v>0</v>
      </c>
      <c r="EH548" s="400">
        <v>0</v>
      </c>
      <c r="EI548" s="400">
        <v>0</v>
      </c>
      <c r="EZ548" s="838"/>
      <c r="FA548" s="568">
        <v>42252.416319444441</v>
      </c>
      <c r="FB548" s="569" t="str">
        <v>[-11101] All data events are filtered in summary calculation</v>
      </c>
      <c r="FC548" s="570">
        <v>42252.416319444441</v>
      </c>
      <c r="FD548" s="571" t="str">
        <v>[-11101] All data events are filtered in summary calculation</v>
      </c>
      <c r="FE548" s="570">
        <v>42252.415972222225</v>
      </c>
      <c r="FF548" s="571">
        <v>37852.018773972988</v>
      </c>
      <c r="FG548" s="570">
        <v>42252.415972222225</v>
      </c>
      <c r="FH548" s="571">
        <v>36788.522973213592</v>
      </c>
      <c r="GE548" s="400">
        <f t="shared" si="253"/>
        <v>2</v>
      </c>
      <c r="GF548" s="529"/>
      <c r="GG548" s="517"/>
      <c r="GH548" s="529">
        <v>42252.415972222225</v>
      </c>
      <c r="GI548" s="668" t="str">
        <v>[-11101] All data events are filtered in summary calculation</v>
      </c>
      <c r="GJ548" s="669">
        <v>42252.415972222225</v>
      </c>
      <c r="GK548" s="668">
        <v>306.71295166015625</v>
      </c>
      <c r="GL548" s="669">
        <v>42252.415972222225</v>
      </c>
      <c r="GM548" s="668" t="str">
        <v>[-11101] All data events are filtered in summary calculation</v>
      </c>
      <c r="GN548" s="400">
        <f t="shared" si="251"/>
        <v>0</v>
      </c>
      <c r="GO548" s="400" t="str">
        <f t="shared" si="252"/>
        <v>[-11101] All data events are filtered in summary calculation</v>
      </c>
    </row>
    <row r="549" spans="133:197" ht="18.95" customHeight="1" x14ac:dyDescent="0.25">
      <c r="ED549" s="400">
        <v>2.00180341395901</v>
      </c>
      <c r="EE549" s="400">
        <v>0</v>
      </c>
      <c r="EF549" s="400">
        <v>0</v>
      </c>
      <c r="EG549" s="400">
        <v>0</v>
      </c>
      <c r="EH549" s="400">
        <v>0</v>
      </c>
      <c r="EI549" s="400">
        <v>0</v>
      </c>
      <c r="EZ549" s="836">
        <v>11</v>
      </c>
      <c r="FA549" s="568">
        <v>42252.416666666672</v>
      </c>
      <c r="FB549" s="569" t="str">
        <v>[-11101] All data events are filtered in summary calculation</v>
      </c>
      <c r="FC549" s="570">
        <v>42252.416666666672</v>
      </c>
      <c r="FD549" s="571" t="str">
        <v>[-11101] All data events are filtered in summary calculation</v>
      </c>
      <c r="FE549" s="570">
        <v>42252.416319444441</v>
      </c>
      <c r="FF549" s="571">
        <v>6371.4972776685217</v>
      </c>
      <c r="FG549" s="570">
        <v>42252.416319444441</v>
      </c>
      <c r="FH549" s="571">
        <v>36864.202208916344</v>
      </c>
      <c r="GE549" s="400">
        <f t="shared" si="253"/>
        <v>2</v>
      </c>
      <c r="GF549" s="529"/>
      <c r="GG549" s="517"/>
      <c r="GH549" s="529">
        <v>42252.416319444441</v>
      </c>
      <c r="GI549" s="668" t="str">
        <v>[-11101] All data events are filtered in summary calculation</v>
      </c>
      <c r="GJ549" s="669">
        <v>42252.416319444441</v>
      </c>
      <c r="GK549" s="668">
        <v>306.71295166015625</v>
      </c>
      <c r="GL549" s="669">
        <v>42252.416319444441</v>
      </c>
      <c r="GM549" s="668" t="str">
        <v>[-11101] All data events are filtered in summary calculation</v>
      </c>
      <c r="GN549" s="400">
        <f t="shared" si="251"/>
        <v>0</v>
      </c>
      <c r="GO549" s="400" t="str">
        <f t="shared" si="252"/>
        <v>[-11101] All data events are filtered in summary calculation</v>
      </c>
    </row>
    <row r="550" spans="133:197" ht="18.95" customHeight="1" x14ac:dyDescent="0.25">
      <c r="ED550" s="400">
        <v>21.190214834345099</v>
      </c>
      <c r="EE550" s="400">
        <v>3</v>
      </c>
      <c r="EF550" s="400">
        <v>360</v>
      </c>
      <c r="EG550" s="400">
        <v>169.4</v>
      </c>
      <c r="EH550" s="400">
        <v>0</v>
      </c>
      <c r="EI550" s="400">
        <v>0</v>
      </c>
      <c r="EZ550" s="837"/>
      <c r="FA550" s="568">
        <v>42252.417013888888</v>
      </c>
      <c r="FB550" s="569" t="str">
        <v>[-11101] All data events are filtered in summary calculation</v>
      </c>
      <c r="FC550" s="570">
        <v>42252.417013888888</v>
      </c>
      <c r="FD550" s="571" t="str">
        <v>[-11101] All data events are filtered in summary calculation</v>
      </c>
      <c r="FE550" s="570">
        <v>42252.416666666672</v>
      </c>
      <c r="FF550" s="571">
        <v>2667.9016316433749</v>
      </c>
      <c r="FG550" s="570">
        <v>42252.416666666672</v>
      </c>
      <c r="FH550" s="571">
        <v>37327.524751542012</v>
      </c>
      <c r="GE550" s="400">
        <f t="shared" si="253"/>
        <v>2</v>
      </c>
      <c r="GF550" s="529"/>
      <c r="GG550" s="517"/>
      <c r="GH550" s="529">
        <v>42252.416666666672</v>
      </c>
      <c r="GI550" s="668" t="str">
        <v>[-11101] All data events are filtered in summary calculation</v>
      </c>
      <c r="GJ550" s="669">
        <v>42252.416666666672</v>
      </c>
      <c r="GK550" s="668">
        <v>306.71295166015625</v>
      </c>
      <c r="GL550" s="669">
        <v>42252.416666666672</v>
      </c>
      <c r="GM550" s="668" t="str">
        <v>[-11101] All data events are filtered in summary calculation</v>
      </c>
      <c r="GN550" s="400">
        <f t="shared" si="251"/>
        <v>0</v>
      </c>
      <c r="GO550" s="400" t="str">
        <f t="shared" si="252"/>
        <v>[-11101] All data events are filtered in summary calculation</v>
      </c>
    </row>
    <row r="551" spans="133:197" ht="18.95" customHeight="1" x14ac:dyDescent="0.25">
      <c r="ED551" s="400">
        <v>23.3006322610991</v>
      </c>
      <c r="EE551" s="400">
        <v>5</v>
      </c>
      <c r="EF551" s="400">
        <v>648</v>
      </c>
      <c r="EG551" s="400">
        <v>402</v>
      </c>
      <c r="EH551" s="400">
        <v>0.86732705882352934</v>
      </c>
      <c r="EI551" s="400">
        <v>368.61399999999998</v>
      </c>
      <c r="EZ551" s="837"/>
      <c r="FA551" s="568">
        <v>42252.417361111111</v>
      </c>
      <c r="FB551" s="569" t="str">
        <v>[-11101] All data events are filtered in summary calculation</v>
      </c>
      <c r="FC551" s="570">
        <v>42252.417361111111</v>
      </c>
      <c r="FD551" s="571" t="str">
        <v>[-11101] All data events are filtered in summary calculation</v>
      </c>
      <c r="FE551" s="570">
        <v>42252.417013888888</v>
      </c>
      <c r="FF551" s="571">
        <v>2926.3403594536085</v>
      </c>
      <c r="FG551" s="570">
        <v>42252.417013888888</v>
      </c>
      <c r="FH551" s="571">
        <v>37196.340558701755</v>
      </c>
      <c r="GE551" s="400">
        <f t="shared" si="253"/>
        <v>2</v>
      </c>
      <c r="GF551" s="529"/>
      <c r="GG551" s="517"/>
      <c r="GH551" s="529">
        <v>42252.417013888888</v>
      </c>
      <c r="GI551" s="668" t="str">
        <v>[-11101] All data events are filtered in summary calculation</v>
      </c>
      <c r="GJ551" s="669">
        <v>42252.417013888888</v>
      </c>
      <c r="GK551" s="668">
        <v>306.71295166015625</v>
      </c>
      <c r="GL551" s="669">
        <v>42252.417013888888</v>
      </c>
      <c r="GM551" s="668" t="str">
        <v>[-11101] All data events are filtered in summary calculation</v>
      </c>
      <c r="GN551" s="400">
        <f t="shared" si="251"/>
        <v>0</v>
      </c>
      <c r="GO551" s="400" t="str">
        <f t="shared" si="252"/>
        <v>[-11101] All data events are filtered in summary calculation</v>
      </c>
    </row>
    <row r="552" spans="133:197" ht="18.95" customHeight="1" x14ac:dyDescent="0.25">
      <c r="ED552" s="400">
        <v>21.609620278332599</v>
      </c>
      <c r="EE552" s="400">
        <v>5</v>
      </c>
      <c r="EF552" s="400">
        <v>620</v>
      </c>
      <c r="EG552" s="400">
        <v>407.8</v>
      </c>
      <c r="EH552" s="400">
        <v>1.6391811764705884</v>
      </c>
      <c r="EI552" s="400">
        <v>696.65200000000004</v>
      </c>
      <c r="EZ552" s="837"/>
      <c r="FA552" s="568">
        <v>42252.417708333334</v>
      </c>
      <c r="FB552" s="569" t="str">
        <v>[-11101] All data events are filtered in summary calculation</v>
      </c>
      <c r="FC552" s="570">
        <v>42252.417708333334</v>
      </c>
      <c r="FD552" s="571" t="str">
        <v>[-11101] All data events are filtered in summary calculation</v>
      </c>
      <c r="FE552" s="570">
        <v>42252.417361111111</v>
      </c>
      <c r="FF552" s="571">
        <v>2916.1584396916132</v>
      </c>
      <c r="FG552" s="570">
        <v>42252.417361111111</v>
      </c>
      <c r="FH552" s="571">
        <v>37169.569565844533</v>
      </c>
      <c r="GE552" s="400">
        <f t="shared" si="253"/>
        <v>2</v>
      </c>
      <c r="GF552" s="529"/>
      <c r="GG552" s="517"/>
      <c r="GH552" s="529">
        <v>42252.417361111111</v>
      </c>
      <c r="GI552" s="668" t="str">
        <v>[-11101] All data events are filtered in summary calculation</v>
      </c>
      <c r="GJ552" s="669">
        <v>42252.417361111111</v>
      </c>
      <c r="GK552" s="668">
        <v>306.71295166015625</v>
      </c>
      <c r="GL552" s="669">
        <v>42252.417361111111</v>
      </c>
      <c r="GM552" s="668" t="str">
        <v>[-11101] All data events are filtered in summary calculation</v>
      </c>
      <c r="GN552" s="400">
        <f t="shared" si="251"/>
        <v>0</v>
      </c>
      <c r="GO552" s="400" t="str">
        <f t="shared" si="252"/>
        <v>[-11101] All data events are filtered in summary calculation</v>
      </c>
    </row>
    <row r="553" spans="133:197" ht="18.95" customHeight="1" x14ac:dyDescent="0.25">
      <c r="ED553" s="400">
        <v>23.118040481742799</v>
      </c>
      <c r="EE553" s="400">
        <v>5</v>
      </c>
      <c r="EF553" s="400">
        <v>741</v>
      </c>
      <c r="EG553" s="400">
        <v>420.5</v>
      </c>
      <c r="EH553" s="400">
        <v>1.635889411764706</v>
      </c>
      <c r="EI553" s="400">
        <v>695.25300000000004</v>
      </c>
      <c r="EZ553" s="837"/>
      <c r="FA553" s="568">
        <v>42252.41805555555</v>
      </c>
      <c r="FB553" s="569" t="str">
        <v>[-11101] All data events are filtered in summary calculation</v>
      </c>
      <c r="FC553" s="570">
        <v>42252.41805555555</v>
      </c>
      <c r="FD553" s="571" t="str">
        <v>[-11101] All data events are filtered in summary calculation</v>
      </c>
      <c r="FE553" s="570">
        <v>42252.417708333334</v>
      </c>
      <c r="FF553" s="571">
        <v>2930.1106767982246</v>
      </c>
      <c r="FG553" s="570">
        <v>42252.417708333334</v>
      </c>
      <c r="FH553" s="571">
        <v>37052.57179911733</v>
      </c>
      <c r="GE553" s="400">
        <f t="shared" si="253"/>
        <v>2</v>
      </c>
      <c r="GF553" s="529"/>
      <c r="GG553" s="517"/>
      <c r="GH553" s="529">
        <v>42252.417708333334</v>
      </c>
      <c r="GI553" s="668" t="str">
        <v>[-11101] All data events are filtered in summary calculation</v>
      </c>
      <c r="GJ553" s="669">
        <v>42252.417708333334</v>
      </c>
      <c r="GK553" s="668">
        <v>306.71295166015625</v>
      </c>
      <c r="GL553" s="669">
        <v>42252.417708333334</v>
      </c>
      <c r="GM553" s="668" t="str">
        <v>[-11101] All data events are filtered in summary calculation</v>
      </c>
      <c r="GN553" s="400">
        <f t="shared" si="251"/>
        <v>0</v>
      </c>
      <c r="GO553" s="400" t="str">
        <f t="shared" si="252"/>
        <v>[-11101] All data events are filtered in summary calculation</v>
      </c>
    </row>
    <row r="554" spans="133:197" ht="18.95" customHeight="1" x14ac:dyDescent="0.25">
      <c r="EC554" s="400">
        <v>0</v>
      </c>
      <c r="ED554" s="400">
        <v>21.403590261946999</v>
      </c>
      <c r="EE554" s="400">
        <v>4</v>
      </c>
      <c r="EF554" s="400">
        <v>626</v>
      </c>
      <c r="EG554" s="400">
        <v>365.5</v>
      </c>
      <c r="EH554" s="400">
        <v>1.6903435294117646</v>
      </c>
      <c r="EI554" s="400">
        <v>718.39599999999996</v>
      </c>
      <c r="EZ554" s="837"/>
      <c r="FA554" s="568">
        <v>42252.418402777781</v>
      </c>
      <c r="FB554" s="569" t="str">
        <v>[-11101] All data events are filtered in summary calculation</v>
      </c>
      <c r="FC554" s="570">
        <v>42252.418402777781</v>
      </c>
      <c r="FD554" s="571" t="str">
        <v>[-11101] All data events are filtered in summary calculation</v>
      </c>
      <c r="FE554" s="570">
        <v>42252.41805555555</v>
      </c>
      <c r="FF554" s="571">
        <v>3681.9077133278051</v>
      </c>
      <c r="FG554" s="570">
        <v>42252.41805555555</v>
      </c>
      <c r="FH554" s="571">
        <v>36917.865625987448</v>
      </c>
      <c r="GE554" s="400">
        <f t="shared" si="253"/>
        <v>1</v>
      </c>
      <c r="GF554" s="529"/>
      <c r="GG554" s="517"/>
      <c r="GH554" s="529">
        <v>42252.41805555555</v>
      </c>
      <c r="GI554" s="668">
        <v>255.78703308105469</v>
      </c>
      <c r="GJ554" s="669">
        <v>42252.41805555555</v>
      </c>
      <c r="GK554" s="668">
        <v>306.71295166015625</v>
      </c>
      <c r="GL554" s="669">
        <v>42252.41805555555</v>
      </c>
      <c r="GM554" s="668" t="str">
        <v>[-11101] All data events are filtered in summary calculation</v>
      </c>
      <c r="GN554" s="400" t="str">
        <f t="shared" si="251"/>
        <v>[-11101] All data events are filtered in summary calculation</v>
      </c>
      <c r="GO554" s="400">
        <f t="shared" si="252"/>
        <v>0</v>
      </c>
    </row>
    <row r="555" spans="133:197" ht="18.95" customHeight="1" x14ac:dyDescent="0.25">
      <c r="ED555" s="400">
        <v>22.550355599835498</v>
      </c>
      <c r="EE555" s="400">
        <v>4</v>
      </c>
      <c r="EF555" s="400">
        <v>622</v>
      </c>
      <c r="EG555" s="400">
        <v>403</v>
      </c>
      <c r="EZ555" s="837"/>
      <c r="FA555" s="568">
        <v>42252.418749999997</v>
      </c>
      <c r="FB555" s="569" t="str">
        <v>[-11101] All data events are filtered in summary calculation</v>
      </c>
      <c r="FC555" s="570">
        <v>42252.418749999997</v>
      </c>
      <c r="FD555" s="571" t="str">
        <v>[-11101] All data events are filtered in summary calculation</v>
      </c>
      <c r="FE555" s="570">
        <v>42252.418402777781</v>
      </c>
      <c r="FF555" s="571">
        <v>31127.203717579443</v>
      </c>
      <c r="FG555" s="570">
        <v>42252.418402777781</v>
      </c>
      <c r="FH555" s="571">
        <v>36960.30038141807</v>
      </c>
      <c r="GE555" s="400">
        <f t="shared" si="253"/>
        <v>1</v>
      </c>
      <c r="GF555" s="529"/>
      <c r="GG555" s="517"/>
      <c r="GH555" s="529">
        <v>42252.418402777781</v>
      </c>
      <c r="GI555" s="668">
        <v>255.78703308105469</v>
      </c>
      <c r="GJ555" s="669">
        <v>42252.418402777781</v>
      </c>
      <c r="GK555" s="668">
        <v>306.71295166015625</v>
      </c>
      <c r="GL555" s="669">
        <v>42252.418402777781</v>
      </c>
      <c r="GM555" s="668" t="str">
        <v>[-11101] All data events are filtered in summary calculation</v>
      </c>
      <c r="GN555" s="400" t="str">
        <f t="shared" si="251"/>
        <v>[-11101] All data events are filtered in summary calculation</v>
      </c>
      <c r="GO555" s="400">
        <f t="shared" si="252"/>
        <v>0</v>
      </c>
    </row>
    <row r="556" spans="133:197" ht="18.95" customHeight="1" x14ac:dyDescent="0.25">
      <c r="ED556" s="400">
        <v>19.637452213374701</v>
      </c>
      <c r="EE556" s="400">
        <v>5</v>
      </c>
      <c r="EF556" s="400">
        <v>670</v>
      </c>
      <c r="EG556" s="400">
        <v>441</v>
      </c>
      <c r="EZ556" s="837"/>
      <c r="FA556" s="568">
        <v>42252.41909722222</v>
      </c>
      <c r="FB556" s="569" t="str">
        <v>[-11101] All data events are filtered in summary calculation</v>
      </c>
      <c r="FC556" s="570">
        <v>42252.41909722222</v>
      </c>
      <c r="FD556" s="571" t="str">
        <v>[-11101] All data events are filtered in summary calculation</v>
      </c>
      <c r="FE556" s="570">
        <v>42252.418749999997</v>
      </c>
      <c r="FF556" s="571">
        <v>37531.254775212212</v>
      </c>
      <c r="FG556" s="570">
        <v>42252.418749999997</v>
      </c>
      <c r="FH556" s="571">
        <v>36415.11076440414</v>
      </c>
      <c r="GE556" s="400">
        <f t="shared" si="253"/>
        <v>1</v>
      </c>
      <c r="GF556" s="529"/>
      <c r="GG556" s="517"/>
      <c r="GH556" s="529">
        <v>42252.418749999997</v>
      </c>
      <c r="GI556" s="668">
        <v>255.78703308105469</v>
      </c>
      <c r="GJ556" s="669">
        <v>42252.418749999997</v>
      </c>
      <c r="GK556" s="668">
        <v>306.71295166015625</v>
      </c>
      <c r="GL556" s="669">
        <v>42252.418749999997</v>
      </c>
      <c r="GM556" s="668" t="str">
        <v>[-11101] All data events are filtered in summary calculation</v>
      </c>
      <c r="GN556" s="400" t="str">
        <f t="shared" si="251"/>
        <v>[-11101] All data events are filtered in summary calculation</v>
      </c>
      <c r="GO556" s="400">
        <f t="shared" si="252"/>
        <v>0</v>
      </c>
    </row>
    <row r="557" spans="133:197" ht="18.95" customHeight="1" x14ac:dyDescent="0.25">
      <c r="EE557" s="400">
        <v>5</v>
      </c>
      <c r="EF557" s="400">
        <v>745</v>
      </c>
      <c r="EG557" s="400">
        <v>456.7</v>
      </c>
      <c r="EZ557" s="837"/>
      <c r="FA557" s="568">
        <v>42252.419444444444</v>
      </c>
      <c r="FB557" s="569" t="str">
        <v>[-11101] All data events are filtered in summary calculation</v>
      </c>
      <c r="FC557" s="570">
        <v>42252.419444444444</v>
      </c>
      <c r="FD557" s="571" t="str">
        <v>[-11101] All data events are filtered in summary calculation</v>
      </c>
      <c r="FE557" s="570">
        <v>42252.41909722222</v>
      </c>
      <c r="FF557" s="571">
        <v>37744.657212863363</v>
      </c>
      <c r="FG557" s="570">
        <v>42252.41909722222</v>
      </c>
      <c r="FH557" s="571">
        <v>36314.024515245357</v>
      </c>
      <c r="GE557" s="400">
        <f t="shared" si="253"/>
        <v>1</v>
      </c>
      <c r="GF557" s="529"/>
      <c r="GG557" s="517"/>
      <c r="GH557" s="529">
        <v>42252.41909722222</v>
      </c>
      <c r="GI557" s="668">
        <v>255.78703308105469</v>
      </c>
      <c r="GJ557" s="669">
        <v>42252.41909722222</v>
      </c>
      <c r="GK557" s="668">
        <v>306.71295166015625</v>
      </c>
      <c r="GL557" s="669">
        <v>42252.41909722222</v>
      </c>
      <c r="GM557" s="668" t="str">
        <v>[-11101] All data events are filtered in summary calculation</v>
      </c>
      <c r="GN557" s="400" t="str">
        <f t="shared" si="251"/>
        <v>[-11101] All data events are filtered in summary calculation</v>
      </c>
      <c r="GO557" s="400">
        <f t="shared" si="252"/>
        <v>0</v>
      </c>
    </row>
    <row r="558" spans="133:197" ht="18.95" customHeight="1" x14ac:dyDescent="0.25">
      <c r="EE558" s="400">
        <v>5</v>
      </c>
      <c r="EF558" s="400">
        <v>689</v>
      </c>
      <c r="EG558" s="400">
        <v>453.6</v>
      </c>
      <c r="EZ558" s="837"/>
      <c r="FA558" s="568">
        <v>42252.419791666667</v>
      </c>
      <c r="FB558" s="569" t="str">
        <v>[-11101] All data events are filtered in summary calculation</v>
      </c>
      <c r="FC558" s="570">
        <v>42252.419791666667</v>
      </c>
      <c r="FD558" s="571" t="str">
        <v>[-11101] All data events are filtered in summary calculation</v>
      </c>
      <c r="FE558" s="570">
        <v>42252.419444444444</v>
      </c>
      <c r="FF558" s="571">
        <v>37969.513908807436</v>
      </c>
      <c r="FG558" s="570">
        <v>42252.419444444444</v>
      </c>
      <c r="FH558" s="571">
        <v>36330.478826544684</v>
      </c>
      <c r="GE558" s="400">
        <f t="shared" si="253"/>
        <v>1</v>
      </c>
      <c r="GF558" s="529"/>
      <c r="GG558" s="517"/>
      <c r="GH558" s="529">
        <v>42252.419444444444</v>
      </c>
      <c r="GI558" s="668">
        <v>255.78703308105469</v>
      </c>
      <c r="GJ558" s="669">
        <v>42252.419444444444</v>
      </c>
      <c r="GK558" s="668">
        <v>306.71295166015625</v>
      </c>
      <c r="GL558" s="669">
        <v>42252.419444444444</v>
      </c>
      <c r="GM558" s="668" t="str">
        <v>[-11101] All data events are filtered in summary calculation</v>
      </c>
      <c r="GN558" s="400" t="str">
        <f t="shared" si="251"/>
        <v>[-11101] All data events are filtered in summary calculation</v>
      </c>
      <c r="GO558" s="400">
        <f t="shared" si="252"/>
        <v>0</v>
      </c>
    </row>
    <row r="559" spans="133:197" ht="18.95" customHeight="1" x14ac:dyDescent="0.25">
      <c r="EE559" s="400">
        <v>5</v>
      </c>
      <c r="EF559" s="400">
        <v>751</v>
      </c>
      <c r="EG559" s="400">
        <v>419.4</v>
      </c>
      <c r="EZ559" s="837"/>
      <c r="FA559" s="568">
        <v>42252.420138888891</v>
      </c>
      <c r="FB559" s="569" t="str">
        <v>[-11101] All data events are filtered in summary calculation</v>
      </c>
      <c r="FC559" s="570">
        <v>42252.420138888891</v>
      </c>
      <c r="FD559" s="571" t="str">
        <v>[-11101] All data events are filtered in summary calculation</v>
      </c>
      <c r="FE559" s="570">
        <v>42252.419791666667</v>
      </c>
      <c r="FF559" s="571">
        <v>37897.495129964751</v>
      </c>
      <c r="FG559" s="570">
        <v>42252.419791666667</v>
      </c>
      <c r="FH559" s="571">
        <v>36221.763994969922</v>
      </c>
      <c r="GE559" s="400">
        <f t="shared" si="253"/>
        <v>1</v>
      </c>
      <c r="GF559" s="529"/>
      <c r="GG559" s="517"/>
      <c r="GH559" s="529">
        <v>42252.419791666667</v>
      </c>
      <c r="GI559" s="668">
        <v>276.28752850031015</v>
      </c>
      <c r="GJ559" s="669">
        <v>42252.419791666667</v>
      </c>
      <c r="GK559" s="668">
        <v>304.5940468236804</v>
      </c>
      <c r="GL559" s="669">
        <v>42252.419791666667</v>
      </c>
      <c r="GM559" s="668" t="str">
        <v>[-11101] All data events are filtered in summary calculation</v>
      </c>
      <c r="GN559" s="400" t="str">
        <f t="shared" si="251"/>
        <v>[-11101] All data events are filtered in summary calculation</v>
      </c>
      <c r="GO559" s="400">
        <f t="shared" si="252"/>
        <v>0</v>
      </c>
    </row>
    <row r="560" spans="133:197" ht="18.95" customHeight="1" x14ac:dyDescent="0.25">
      <c r="EE560" s="400">
        <v>5</v>
      </c>
      <c r="EF560" s="400">
        <v>750</v>
      </c>
      <c r="EG560" s="400">
        <v>456.3</v>
      </c>
      <c r="EZ560" s="837"/>
      <c r="FA560" s="568">
        <v>42252.420486111107</v>
      </c>
      <c r="FB560" s="569" t="str">
        <v>[-11101] All data events are filtered in summary calculation</v>
      </c>
      <c r="FC560" s="570">
        <v>42252.420486111107</v>
      </c>
      <c r="FD560" s="571" t="str">
        <v>[-11101] All data events are filtered in summary calculation</v>
      </c>
      <c r="FE560" s="570">
        <v>42252.420138888891</v>
      </c>
      <c r="FF560" s="571">
        <v>37845.334791960318</v>
      </c>
      <c r="FG560" s="570">
        <v>42252.420138888891</v>
      </c>
      <c r="FH560" s="571">
        <v>36196.455193469919</v>
      </c>
      <c r="GE560" s="400">
        <f t="shared" si="253"/>
        <v>1</v>
      </c>
      <c r="GF560" s="529"/>
      <c r="GG560" s="517"/>
      <c r="GH560" s="529">
        <v>42252.420138888891</v>
      </c>
      <c r="GI560" s="668">
        <v>277.77777099609375</v>
      </c>
      <c r="GJ560" s="669">
        <v>42252.420138888891</v>
      </c>
      <c r="GK560" s="668">
        <v>303.8194580078125</v>
      </c>
      <c r="GL560" s="669">
        <v>42252.420138888891</v>
      </c>
      <c r="GM560" s="668" t="str">
        <v>[-11101] All data events are filtered in summary calculation</v>
      </c>
      <c r="GN560" s="400" t="str">
        <f t="shared" si="251"/>
        <v>[-11101] All data events are filtered in summary calculation</v>
      </c>
      <c r="GO560" s="400">
        <f t="shared" si="252"/>
        <v>0</v>
      </c>
    </row>
    <row r="561" spans="135:197" ht="18.95" customHeight="1" x14ac:dyDescent="0.25">
      <c r="EE561" s="400">
        <v>4</v>
      </c>
      <c r="EF561" s="400">
        <v>534</v>
      </c>
      <c r="EG561" s="400">
        <v>332.5</v>
      </c>
      <c r="EZ561" s="837"/>
      <c r="FA561" s="568">
        <v>42252.420833333337</v>
      </c>
      <c r="FB561" s="569" t="str">
        <v>[-11101] All data events are filtered in summary calculation</v>
      </c>
      <c r="FC561" s="570">
        <v>42252.420833333337</v>
      </c>
      <c r="FD561" s="571" t="str">
        <v>[-11101] All data events are filtered in summary calculation</v>
      </c>
      <c r="FE561" s="570">
        <v>42252.420486111107</v>
      </c>
      <c r="FF561" s="571">
        <v>37847.024579248828</v>
      </c>
      <c r="FG561" s="570">
        <v>42252.420486111107</v>
      </c>
      <c r="FH561" s="571">
        <v>36031.591184977689</v>
      </c>
      <c r="GE561" s="400">
        <f t="shared" si="253"/>
        <v>1</v>
      </c>
      <c r="GF561" s="529"/>
      <c r="GG561" s="517"/>
      <c r="GH561" s="529">
        <v>42252.420486111107</v>
      </c>
      <c r="GI561" s="668">
        <v>277.77777099609375</v>
      </c>
      <c r="GJ561" s="669">
        <v>42252.420486111107</v>
      </c>
      <c r="GK561" s="668">
        <v>303.8194580078125</v>
      </c>
      <c r="GL561" s="669">
        <v>42252.420486111107</v>
      </c>
      <c r="GM561" s="668" t="str">
        <v>[-11101] All data events are filtered in summary calculation</v>
      </c>
      <c r="GN561" s="400" t="str">
        <f t="shared" si="251"/>
        <v>[-11101] All data events are filtered in summary calculation</v>
      </c>
      <c r="GO561" s="400">
        <f t="shared" si="252"/>
        <v>0</v>
      </c>
    </row>
    <row r="562" spans="135:197" ht="18.95" customHeight="1" x14ac:dyDescent="0.25">
      <c r="EE562" s="400">
        <v>5</v>
      </c>
      <c r="EF562" s="400">
        <v>692</v>
      </c>
      <c r="EG562" s="400">
        <v>355.9</v>
      </c>
      <c r="EZ562" s="837"/>
      <c r="FA562" s="568">
        <v>42252.421180555553</v>
      </c>
      <c r="FB562" s="569" t="str">
        <v>[-11101] All data events are filtered in summary calculation</v>
      </c>
      <c r="FC562" s="570">
        <v>42252.421180555553</v>
      </c>
      <c r="FD562" s="571" t="str">
        <v>[-11101] All data events are filtered in summary calculation</v>
      </c>
      <c r="FE562" s="570">
        <v>42252.420833333337</v>
      </c>
      <c r="FF562" s="571">
        <v>38007.153385961057</v>
      </c>
      <c r="FG562" s="570">
        <v>42252.420833333337</v>
      </c>
      <c r="FH562" s="571">
        <v>36118.749441444874</v>
      </c>
      <c r="GE562" s="400">
        <f t="shared" si="253"/>
        <v>1</v>
      </c>
      <c r="GF562" s="529"/>
      <c r="GG562" s="517"/>
      <c r="GH562" s="529">
        <v>42252.420833333337</v>
      </c>
      <c r="GI562" s="668">
        <v>277.77777099609375</v>
      </c>
      <c r="GJ562" s="669">
        <v>42252.420833333337</v>
      </c>
      <c r="GK562" s="668">
        <v>303.8194580078125</v>
      </c>
      <c r="GL562" s="669">
        <v>42252.420833333337</v>
      </c>
      <c r="GM562" s="668" t="str">
        <v>[-11101] All data events are filtered in summary calculation</v>
      </c>
      <c r="GN562" s="400" t="str">
        <f t="shared" si="251"/>
        <v>[-11101] All data events are filtered in summary calculation</v>
      </c>
      <c r="GO562" s="400">
        <f t="shared" si="252"/>
        <v>0</v>
      </c>
    </row>
    <row r="563" spans="135:197" ht="18.95" customHeight="1" x14ac:dyDescent="0.25">
      <c r="EZ563" s="837"/>
      <c r="FA563" s="568">
        <v>42252.421527777777</v>
      </c>
      <c r="FB563" s="569" t="str">
        <v>[-11101] All data events are filtered in summary calculation</v>
      </c>
      <c r="FC563" s="570">
        <v>42252.421527777777</v>
      </c>
      <c r="FD563" s="571" t="str">
        <v>[-11101] All data events are filtered in summary calculation</v>
      </c>
      <c r="FE563" s="570">
        <v>42252.421180555553</v>
      </c>
      <c r="FF563" s="571">
        <v>37985.512909493846</v>
      </c>
      <c r="FG563" s="570">
        <v>42252.421180555553</v>
      </c>
      <c r="FH563" s="571">
        <v>36136.237874617182</v>
      </c>
      <c r="GE563" s="400">
        <f t="shared" si="253"/>
        <v>1</v>
      </c>
      <c r="GF563" s="529"/>
      <c r="GG563" s="517"/>
      <c r="GH563" s="529">
        <v>42252.421180555553</v>
      </c>
      <c r="GI563" s="668">
        <v>277.77777099609375</v>
      </c>
      <c r="GJ563" s="669">
        <v>42252.421180555553</v>
      </c>
      <c r="GK563" s="668">
        <v>303.8194580078125</v>
      </c>
      <c r="GL563" s="669">
        <v>42252.421180555553</v>
      </c>
      <c r="GM563" s="668" t="str">
        <v>[-11101] All data events are filtered in summary calculation</v>
      </c>
      <c r="GN563" s="400" t="str">
        <f t="shared" si="251"/>
        <v>[-11101] All data events are filtered in summary calculation</v>
      </c>
      <c r="GO563" s="400">
        <f t="shared" si="252"/>
        <v>0</v>
      </c>
    </row>
    <row r="564" spans="135:197" ht="18.95" customHeight="1" x14ac:dyDescent="0.25">
      <c r="EZ564" s="837"/>
      <c r="FA564" s="568">
        <v>42252.421875</v>
      </c>
      <c r="FB564" s="569" t="str">
        <v>[-11101] All data events are filtered in summary calculation</v>
      </c>
      <c r="FC564" s="570">
        <v>42252.421875</v>
      </c>
      <c r="FD564" s="571" t="str">
        <v>[-11101] All data events are filtered in summary calculation</v>
      </c>
      <c r="FE564" s="570">
        <v>42252.421527777777</v>
      </c>
      <c r="FF564" s="571">
        <v>38045.237759800752</v>
      </c>
      <c r="FG564" s="570">
        <v>42252.421527777777</v>
      </c>
      <c r="FH564" s="571">
        <v>36129.109134038292</v>
      </c>
      <c r="GE564" s="400">
        <f t="shared" si="253"/>
        <v>1</v>
      </c>
      <c r="GF564" s="529"/>
      <c r="GG564" s="517"/>
      <c r="GH564" s="529">
        <v>42252.421527777777</v>
      </c>
      <c r="GI564" s="668">
        <v>277.77777099609375</v>
      </c>
      <c r="GJ564" s="669">
        <v>42252.421527777777</v>
      </c>
      <c r="GK564" s="668">
        <v>303.8194580078125</v>
      </c>
      <c r="GL564" s="669">
        <v>42252.421527777777</v>
      </c>
      <c r="GM564" s="668" t="str">
        <v>[-11101] All data events are filtered in summary calculation</v>
      </c>
      <c r="GN564" s="400" t="str">
        <f t="shared" si="251"/>
        <v>[-11101] All data events are filtered in summary calculation</v>
      </c>
      <c r="GO564" s="400">
        <f t="shared" si="252"/>
        <v>0</v>
      </c>
    </row>
    <row r="565" spans="135:197" ht="18.95" customHeight="1" x14ac:dyDescent="0.25">
      <c r="EZ565" s="837"/>
      <c r="FA565" s="568">
        <v>42252.422222222223</v>
      </c>
      <c r="FB565" s="569" t="str">
        <v>[-11101] All data events are filtered in summary calculation</v>
      </c>
      <c r="FC565" s="570">
        <v>42252.422222222223</v>
      </c>
      <c r="FD565" s="571" t="str">
        <v>[-11101] All data events are filtered in summary calculation</v>
      </c>
      <c r="FE565" s="570">
        <v>42252.421875</v>
      </c>
      <c r="FF565" s="571">
        <v>38106.55690032641</v>
      </c>
      <c r="FG565" s="570">
        <v>42252.421875</v>
      </c>
      <c r="FH565" s="571">
        <v>36152.156481271981</v>
      </c>
      <c r="GE565" s="400">
        <f t="shared" si="253"/>
        <v>1</v>
      </c>
      <c r="GF565" s="529"/>
      <c r="GG565" s="517"/>
      <c r="GH565" s="529">
        <v>42252.421875</v>
      </c>
      <c r="GI565" s="668">
        <v>277.77777099609375</v>
      </c>
      <c r="GJ565" s="669">
        <v>42252.421875</v>
      </c>
      <c r="GK565" s="668">
        <v>303.8194580078125</v>
      </c>
      <c r="GL565" s="669">
        <v>42252.421875</v>
      </c>
      <c r="GM565" s="668" t="str">
        <v>[-11101] All data events are filtered in summary calculation</v>
      </c>
      <c r="GN565" s="400" t="str">
        <f t="shared" si="251"/>
        <v>[-11101] All data events are filtered in summary calculation</v>
      </c>
      <c r="GO565" s="400">
        <f t="shared" si="252"/>
        <v>0</v>
      </c>
    </row>
    <row r="566" spans="135:197" ht="18.95" customHeight="1" x14ac:dyDescent="0.25">
      <c r="EZ566" s="837"/>
      <c r="FA566" s="568">
        <v>42252.422569444447</v>
      </c>
      <c r="FB566" s="569" t="str">
        <v>[-11101] All data events are filtered in summary calculation</v>
      </c>
      <c r="FC566" s="570">
        <v>42252.422569444447</v>
      </c>
      <c r="FD566" s="571" t="str">
        <v>[-11101] All data events are filtered in summary calculation</v>
      </c>
      <c r="FE566" s="570">
        <v>42252.422222222223</v>
      </c>
      <c r="FF566" s="571">
        <v>38107.205395507815</v>
      </c>
      <c r="FG566" s="570">
        <v>42252.422222222223</v>
      </c>
      <c r="FH566" s="571">
        <v>36131.354538551968</v>
      </c>
      <c r="GE566" s="400">
        <f t="shared" si="253"/>
        <v>1</v>
      </c>
      <c r="GF566" s="529"/>
      <c r="GG566" s="517"/>
      <c r="GH566" s="529">
        <v>42252.422222222223</v>
      </c>
      <c r="GI566" s="668">
        <v>277.77777099609375</v>
      </c>
      <c r="GJ566" s="669">
        <v>42252.422222222223</v>
      </c>
      <c r="GK566" s="668">
        <v>303.8194580078125</v>
      </c>
      <c r="GL566" s="669">
        <v>42252.422222222223</v>
      </c>
      <c r="GM566" s="668" t="str">
        <v>[-11101] All data events are filtered in summary calculation</v>
      </c>
      <c r="GN566" s="400" t="str">
        <f t="shared" si="251"/>
        <v>[-11101] All data events are filtered in summary calculation</v>
      </c>
      <c r="GO566" s="400">
        <f t="shared" si="252"/>
        <v>0</v>
      </c>
    </row>
    <row r="567" spans="135:197" ht="18.95" customHeight="1" x14ac:dyDescent="0.25">
      <c r="EZ567" s="837"/>
      <c r="FA567" s="568">
        <v>42252.422916666663</v>
      </c>
      <c r="FB567" s="569" t="str">
        <v>[-11101] All data events are filtered in summary calculation</v>
      </c>
      <c r="FC567" s="570">
        <v>42252.422916666663</v>
      </c>
      <c r="FD567" s="571" t="str">
        <v>[-11101] All data events are filtered in summary calculation</v>
      </c>
      <c r="FE567" s="570">
        <v>42252.422569444447</v>
      </c>
      <c r="FF567" s="571">
        <v>38034.979075239105</v>
      </c>
      <c r="FG567" s="570">
        <v>42252.422569444447</v>
      </c>
      <c r="FH567" s="571">
        <v>36006.739561271665</v>
      </c>
      <c r="GE567" s="400">
        <f t="shared" si="253"/>
        <v>1</v>
      </c>
      <c r="GF567" s="529"/>
      <c r="GG567" s="517"/>
      <c r="GH567" s="529">
        <v>42252.422569444447</v>
      </c>
      <c r="GI567" s="668">
        <v>277.77777099609375</v>
      </c>
      <c r="GJ567" s="669">
        <v>42252.422569444447</v>
      </c>
      <c r="GK567" s="668">
        <v>303.8194580078125</v>
      </c>
      <c r="GL567" s="669">
        <v>42252.422569444447</v>
      </c>
      <c r="GM567" s="668" t="str">
        <v>[-11101] All data events are filtered in summary calculation</v>
      </c>
      <c r="GN567" s="400" t="str">
        <f t="shared" si="251"/>
        <v>[-11101] All data events are filtered in summary calculation</v>
      </c>
      <c r="GO567" s="400">
        <f t="shared" si="252"/>
        <v>0</v>
      </c>
    </row>
    <row r="568" spans="135:197" ht="18.95" customHeight="1" x14ac:dyDescent="0.25">
      <c r="EZ568" s="837"/>
      <c r="FA568" s="568">
        <v>42252.423263888893</v>
      </c>
      <c r="FB568" s="569" t="str">
        <v>[-11101] All data events are filtered in summary calculation</v>
      </c>
      <c r="FC568" s="570">
        <v>42252.423263888893</v>
      </c>
      <c r="FD568" s="571" t="str">
        <v>[-11101] All data events are filtered in summary calculation</v>
      </c>
      <c r="FE568" s="570">
        <v>42252.422916666663</v>
      </c>
      <c r="FF568" s="571">
        <v>38094.003961173694</v>
      </c>
      <c r="FG568" s="570">
        <v>42252.422916666663</v>
      </c>
      <c r="FH568" s="571">
        <v>35847.49869716962</v>
      </c>
      <c r="GE568" s="400">
        <f t="shared" si="253"/>
        <v>1</v>
      </c>
      <c r="GF568" s="529"/>
      <c r="GG568" s="517"/>
      <c r="GH568" s="529">
        <v>42252.422916666663</v>
      </c>
      <c r="GI568" s="668">
        <v>277.77777099609375</v>
      </c>
      <c r="GJ568" s="669">
        <v>42252.422916666663</v>
      </c>
      <c r="GK568" s="668">
        <v>303.8194580078125</v>
      </c>
      <c r="GL568" s="669">
        <v>42252.422916666663</v>
      </c>
      <c r="GM568" s="668" t="str">
        <v>[-11101] All data events are filtered in summary calculation</v>
      </c>
      <c r="GN568" s="400" t="str">
        <f t="shared" si="251"/>
        <v>[-11101] All data events are filtered in summary calculation</v>
      </c>
      <c r="GO568" s="400">
        <f t="shared" si="252"/>
        <v>0</v>
      </c>
    </row>
    <row r="569" spans="135:197" ht="18.95" customHeight="1" x14ac:dyDescent="0.25">
      <c r="EZ569" s="837"/>
      <c r="FA569" s="568">
        <v>42252.423611111109</v>
      </c>
      <c r="FB569" s="569" t="str">
        <v>[-11101] All data events are filtered in summary calculation</v>
      </c>
      <c r="FC569" s="570">
        <v>42252.423611111109</v>
      </c>
      <c r="FD569" s="571" t="str">
        <v>[-11101] All data events are filtered in summary calculation</v>
      </c>
      <c r="FE569" s="570">
        <v>42252.423263888893</v>
      </c>
      <c r="FF569" s="571">
        <v>38092.239802145959</v>
      </c>
      <c r="FG569" s="570">
        <v>42252.423263888893</v>
      </c>
      <c r="FH569" s="571">
        <v>35497.682922883825</v>
      </c>
      <c r="GE569" s="400">
        <f t="shared" si="253"/>
        <v>1</v>
      </c>
      <c r="GF569" s="529"/>
      <c r="GG569" s="517"/>
      <c r="GH569" s="529">
        <v>42252.423263888893</v>
      </c>
      <c r="GI569" s="668">
        <v>277.77777099609375</v>
      </c>
      <c r="GJ569" s="669">
        <v>42252.423263888893</v>
      </c>
      <c r="GK569" s="668">
        <v>303.8194580078125</v>
      </c>
      <c r="GL569" s="669">
        <v>42252.423263888893</v>
      </c>
      <c r="GM569" s="668" t="str">
        <v>[-11101] All data events are filtered in summary calculation</v>
      </c>
      <c r="GN569" s="400" t="str">
        <f t="shared" si="251"/>
        <v>[-11101] All data events are filtered in summary calculation</v>
      </c>
      <c r="GO569" s="400">
        <f t="shared" si="252"/>
        <v>0</v>
      </c>
    </row>
    <row r="570" spans="135:197" ht="18.95" customHeight="1" x14ac:dyDescent="0.25">
      <c r="EZ570" s="837"/>
      <c r="FA570" s="568">
        <v>42252.423958333333</v>
      </c>
      <c r="FB570" s="569" t="str">
        <v>[-11101] All data events are filtered in summary calculation</v>
      </c>
      <c r="FC570" s="570">
        <v>42252.423958333333</v>
      </c>
      <c r="FD570" s="571" t="str">
        <v>[-11101] All data events are filtered in summary calculation</v>
      </c>
      <c r="FE570" s="570">
        <v>42252.423611111109</v>
      </c>
      <c r="FF570" s="571">
        <v>38076.934396449724</v>
      </c>
      <c r="FG570" s="570">
        <v>42252.423611111109</v>
      </c>
      <c r="FH570" s="571">
        <v>35324.672493573031</v>
      </c>
      <c r="GE570" s="400">
        <f t="shared" si="253"/>
        <v>1</v>
      </c>
      <c r="GF570" s="529"/>
      <c r="GG570" s="517"/>
      <c r="GH570" s="529">
        <v>42252.423611111109</v>
      </c>
      <c r="GI570" s="668">
        <v>277.77777099609375</v>
      </c>
      <c r="GJ570" s="669">
        <v>42252.423611111109</v>
      </c>
      <c r="GK570" s="668">
        <v>303.8194580078125</v>
      </c>
      <c r="GL570" s="669">
        <v>42252.423611111109</v>
      </c>
      <c r="GM570" s="668" t="str">
        <v>[-11101] All data events are filtered in summary calculation</v>
      </c>
      <c r="GN570" s="400" t="str">
        <f t="shared" si="251"/>
        <v>[-11101] All data events are filtered in summary calculation</v>
      </c>
      <c r="GO570" s="400">
        <f t="shared" si="252"/>
        <v>0</v>
      </c>
    </row>
    <row r="571" spans="135:197" ht="18.95" customHeight="1" x14ac:dyDescent="0.25">
      <c r="EZ571" s="837"/>
      <c r="FA571" s="568">
        <v>42252.424305555556</v>
      </c>
      <c r="FB571" s="569" t="str">
        <v>[-11101] All data events are filtered in summary calculation</v>
      </c>
      <c r="FC571" s="570">
        <v>42252.424305555556</v>
      </c>
      <c r="FD571" s="571" t="str">
        <v>[-11101] All data events are filtered in summary calculation</v>
      </c>
      <c r="FE571" s="570">
        <v>42252.423958333333</v>
      </c>
      <c r="FF571" s="571">
        <v>38100.195391460256</v>
      </c>
      <c r="FG571" s="570">
        <v>42252.423958333333</v>
      </c>
      <c r="FH571" s="571">
        <v>35211.246938627955</v>
      </c>
      <c r="GE571" s="400">
        <f t="shared" si="253"/>
        <v>1</v>
      </c>
      <c r="GF571" s="529"/>
      <c r="GG571" s="517"/>
      <c r="GH571" s="529">
        <v>42252.423958333333</v>
      </c>
      <c r="GI571" s="668">
        <v>289.78998528153949</v>
      </c>
      <c r="GJ571" s="669">
        <v>42252.423958333333</v>
      </c>
      <c r="GK571" s="668">
        <v>303.8194580078125</v>
      </c>
      <c r="GL571" s="669">
        <v>42252.423958333333</v>
      </c>
      <c r="GM571" s="668" t="str">
        <v>[-11101] All data events are filtered in summary calculation</v>
      </c>
      <c r="GN571" s="400" t="str">
        <f t="shared" si="251"/>
        <v>[-11101] All data events are filtered in summary calculation</v>
      </c>
      <c r="GO571" s="400">
        <f t="shared" si="252"/>
        <v>0</v>
      </c>
    </row>
    <row r="572" spans="135:197" ht="18.95" customHeight="1" x14ac:dyDescent="0.25">
      <c r="EZ572" s="837"/>
      <c r="FA572" s="568">
        <v>42252.42465277778</v>
      </c>
      <c r="FB572" s="569" t="str">
        <v>[-11101] All data events are filtered in summary calculation</v>
      </c>
      <c r="FC572" s="570">
        <v>42252.42465277778</v>
      </c>
      <c r="FD572" s="571" t="str">
        <v>[-11101] All data events are filtered in summary calculation</v>
      </c>
      <c r="FE572" s="570">
        <v>42252.424305555556</v>
      </c>
      <c r="FF572" s="571">
        <v>38097.516781071819</v>
      </c>
      <c r="FG572" s="570">
        <v>42252.424305555556</v>
      </c>
      <c r="FH572" s="571">
        <v>35036.171162082748</v>
      </c>
      <c r="GE572" s="400">
        <f t="shared" si="253"/>
        <v>1</v>
      </c>
      <c r="GF572" s="529"/>
      <c r="GG572" s="517"/>
      <c r="GH572" s="529">
        <v>42252.424305555556</v>
      </c>
      <c r="GI572" s="668">
        <v>300.34722900390625</v>
      </c>
      <c r="GJ572" s="669">
        <v>42252.424305555556</v>
      </c>
      <c r="GK572" s="668">
        <v>303.8194580078125</v>
      </c>
      <c r="GL572" s="669">
        <v>42252.424305555556</v>
      </c>
      <c r="GM572" s="668" t="str">
        <v>[-11101] All data events are filtered in summary calculation</v>
      </c>
      <c r="GN572" s="400" t="str">
        <f t="shared" si="251"/>
        <v>[-11101] All data events are filtered in summary calculation</v>
      </c>
      <c r="GO572" s="400">
        <f t="shared" si="252"/>
        <v>0</v>
      </c>
    </row>
    <row r="573" spans="135:197" ht="18.95" customHeight="1" x14ac:dyDescent="0.25">
      <c r="EZ573" s="837"/>
      <c r="FA573" s="568">
        <v>42252.425000000003</v>
      </c>
      <c r="FB573" s="569" t="str">
        <v>[-11101] All data events are filtered in summary calculation</v>
      </c>
      <c r="FC573" s="570">
        <v>42252.425000000003</v>
      </c>
      <c r="FD573" s="571" t="str">
        <v>[-11101] All data events are filtered in summary calculation</v>
      </c>
      <c r="FE573" s="570">
        <v>42252.42465277778</v>
      </c>
      <c r="FF573" s="571">
        <v>38123.932252552113</v>
      </c>
      <c r="FG573" s="570">
        <v>42252.42465277778</v>
      </c>
      <c r="FH573" s="571">
        <v>34854.632342890902</v>
      </c>
      <c r="GE573" s="400">
        <f t="shared" si="253"/>
        <v>1</v>
      </c>
      <c r="GF573" s="529"/>
      <c r="GG573" s="517"/>
      <c r="GH573" s="529">
        <v>42252.42465277778</v>
      </c>
      <c r="GI573" s="668">
        <v>300.34722900390625</v>
      </c>
      <c r="GJ573" s="669">
        <v>42252.42465277778</v>
      </c>
      <c r="GK573" s="668">
        <v>303.8194580078125</v>
      </c>
      <c r="GL573" s="669">
        <v>42252.42465277778</v>
      </c>
      <c r="GM573" s="668" t="str">
        <v>[-11101] All data events are filtered in summary calculation</v>
      </c>
      <c r="GN573" s="400" t="str">
        <f t="shared" si="251"/>
        <v>[-11101] All data events are filtered in summary calculation</v>
      </c>
      <c r="GO573" s="400">
        <f t="shared" si="252"/>
        <v>0</v>
      </c>
    </row>
    <row r="574" spans="135:197" ht="18.95" customHeight="1" x14ac:dyDescent="0.25">
      <c r="EZ574" s="837"/>
      <c r="FA574" s="568">
        <v>42252.425347222219</v>
      </c>
      <c r="FB574" s="569" t="str">
        <v>[-11101] All data events are filtered in summary calculation</v>
      </c>
      <c r="FC574" s="570">
        <v>42252.425347222219</v>
      </c>
      <c r="FD574" s="571" t="str">
        <v>[-11101] All data events are filtered in summary calculation</v>
      </c>
      <c r="FE574" s="570">
        <v>42252.425000000003</v>
      </c>
      <c r="FF574" s="571">
        <v>38079.948340690135</v>
      </c>
      <c r="FG574" s="570">
        <v>42252.425000000003</v>
      </c>
      <c r="FH574" s="571">
        <v>34656.197831523416</v>
      </c>
      <c r="GE574" s="400">
        <f t="shared" si="253"/>
        <v>1</v>
      </c>
      <c r="GF574" s="529"/>
      <c r="GG574" s="517"/>
      <c r="GH574" s="529">
        <v>42252.425000000003</v>
      </c>
      <c r="GI574" s="668">
        <v>300.34722900390625</v>
      </c>
      <c r="GJ574" s="669">
        <v>42252.425000000003</v>
      </c>
      <c r="GK574" s="668">
        <v>303.8194580078125</v>
      </c>
      <c r="GL574" s="669">
        <v>42252.425000000003</v>
      </c>
      <c r="GM574" s="668" t="str">
        <v>[-11101] All data events are filtered in summary calculation</v>
      </c>
      <c r="GN574" s="400" t="str">
        <f t="shared" si="251"/>
        <v>[-11101] All data events are filtered in summary calculation</v>
      </c>
      <c r="GO574" s="400">
        <f t="shared" si="252"/>
        <v>0</v>
      </c>
    </row>
    <row r="575" spans="135:197" ht="18.95" customHeight="1" x14ac:dyDescent="0.25">
      <c r="EZ575" s="837"/>
      <c r="FA575" s="568">
        <v>42252.42569444445</v>
      </c>
      <c r="FB575" s="569" t="str">
        <v>[-11101] All data events are filtered in summary calculation</v>
      </c>
      <c r="FC575" s="570">
        <v>42252.42569444445</v>
      </c>
      <c r="FD575" s="571" t="str">
        <v>[-11101] All data events are filtered in summary calculation</v>
      </c>
      <c r="FE575" s="570">
        <v>42252.425347222219</v>
      </c>
      <c r="FF575" s="571">
        <v>38098.342622270189</v>
      </c>
      <c r="FG575" s="570">
        <v>42252.425347222219</v>
      </c>
      <c r="FH575" s="571">
        <v>35090.979347564775</v>
      </c>
      <c r="GE575" s="400">
        <f t="shared" si="253"/>
        <v>1</v>
      </c>
      <c r="GF575" s="529"/>
      <c r="GG575" s="517"/>
      <c r="GH575" s="529">
        <v>42252.425347222219</v>
      </c>
      <c r="GI575" s="668">
        <v>300.34722900390625</v>
      </c>
      <c r="GJ575" s="669">
        <v>42252.425347222219</v>
      </c>
      <c r="GK575" s="668">
        <v>303.8194580078125</v>
      </c>
      <c r="GL575" s="669">
        <v>42252.425347222219</v>
      </c>
      <c r="GM575" s="668" t="str">
        <v>[-11101] All data events are filtered in summary calculation</v>
      </c>
      <c r="GN575" s="400" t="str">
        <f t="shared" si="251"/>
        <v>[-11101] All data events are filtered in summary calculation</v>
      </c>
      <c r="GO575" s="400">
        <f t="shared" si="252"/>
        <v>0</v>
      </c>
    </row>
    <row r="576" spans="135:197" ht="18.95" customHeight="1" x14ac:dyDescent="0.25">
      <c r="EZ576" s="837"/>
      <c r="FA576" s="568">
        <v>42252.426041666666</v>
      </c>
      <c r="FB576" s="569" t="str">
        <v>[-11101] All data events are filtered in summary calculation</v>
      </c>
      <c r="FC576" s="570">
        <v>42252.426041666666</v>
      </c>
      <c r="FD576" s="571" t="str">
        <v>[-11101] All data events are filtered in summary calculation</v>
      </c>
      <c r="FE576" s="570">
        <v>42252.42569444445</v>
      </c>
      <c r="FF576" s="571">
        <v>38478.753421908616</v>
      </c>
      <c r="FG576" s="570">
        <v>42252.42569444445</v>
      </c>
      <c r="FH576" s="571">
        <v>35270.093450935681</v>
      </c>
      <c r="GE576" s="400">
        <f t="shared" si="253"/>
        <v>1</v>
      </c>
      <c r="GF576" s="529"/>
      <c r="GG576" s="517"/>
      <c r="GH576" s="529">
        <v>42252.42569444445</v>
      </c>
      <c r="GI576" s="668">
        <v>300.34722900390625</v>
      </c>
      <c r="GJ576" s="669">
        <v>42252.42569444445</v>
      </c>
      <c r="GK576" s="668">
        <v>303.8194580078125</v>
      </c>
      <c r="GL576" s="669">
        <v>42252.42569444445</v>
      </c>
      <c r="GM576" s="668" t="str">
        <v>[-11101] All data events are filtered in summary calculation</v>
      </c>
      <c r="GN576" s="400" t="str">
        <f t="shared" si="251"/>
        <v>[-11101] All data events are filtered in summary calculation</v>
      </c>
      <c r="GO576" s="400">
        <f t="shared" si="252"/>
        <v>0</v>
      </c>
    </row>
    <row r="577" spans="156:197" ht="18.95" customHeight="1" x14ac:dyDescent="0.25">
      <c r="EZ577" s="837"/>
      <c r="FA577" s="568">
        <v>42252.426388888889</v>
      </c>
      <c r="FB577" s="569" t="str">
        <v>[-11101] All data events are filtered in summary calculation</v>
      </c>
      <c r="FC577" s="570">
        <v>42252.426388888889</v>
      </c>
      <c r="FD577" s="571" t="str">
        <v>[-11101] All data events are filtered in summary calculation</v>
      </c>
      <c r="FE577" s="570">
        <v>42252.426041666666</v>
      </c>
      <c r="FF577" s="571">
        <v>23097.169268815964</v>
      </c>
      <c r="FG577" s="570">
        <v>42252.426041666666</v>
      </c>
      <c r="FH577" s="571">
        <v>36003.021439854303</v>
      </c>
      <c r="GE577" s="400">
        <f t="shared" si="253"/>
        <v>1</v>
      </c>
      <c r="GF577" s="529"/>
      <c r="GG577" s="517"/>
      <c r="GH577" s="529">
        <v>42252.426041666666</v>
      </c>
      <c r="GI577" s="668">
        <v>300.34722900390625</v>
      </c>
      <c r="GJ577" s="669">
        <v>42252.426041666666</v>
      </c>
      <c r="GK577" s="668">
        <v>303.8194580078125</v>
      </c>
      <c r="GL577" s="669">
        <v>42252.426041666666</v>
      </c>
      <c r="GM577" s="668" t="str">
        <v>[-11101] All data events are filtered in summary calculation</v>
      </c>
      <c r="GN577" s="400" t="str">
        <f t="shared" si="251"/>
        <v>[-11101] All data events are filtered in summary calculation</v>
      </c>
      <c r="GO577" s="400">
        <f t="shared" si="252"/>
        <v>0</v>
      </c>
    </row>
    <row r="578" spans="156:197" ht="18.95" customHeight="1" x14ac:dyDescent="0.25">
      <c r="EZ578" s="837"/>
      <c r="FA578" s="568">
        <v>42252.426736111112</v>
      </c>
      <c r="FB578" s="569" t="str">
        <v>[-11101] All data events are filtered in summary calculation</v>
      </c>
      <c r="FC578" s="570">
        <v>42252.426736111112</v>
      </c>
      <c r="FD578" s="571" t="str">
        <v>[-11101] All data events are filtered in summary calculation</v>
      </c>
      <c r="FE578" s="570">
        <v>42252.426388888889</v>
      </c>
      <c r="FF578" s="571">
        <v>2632.0346590024728</v>
      </c>
      <c r="FG578" s="570">
        <v>42252.426388888889</v>
      </c>
      <c r="FH578" s="571">
        <v>36487.058216871817</v>
      </c>
      <c r="GE578" s="400">
        <f t="shared" si="253"/>
        <v>1</v>
      </c>
      <c r="GF578" s="529"/>
      <c r="GG578" s="517"/>
      <c r="GH578" s="529">
        <v>42252.426388888889</v>
      </c>
      <c r="GI578" s="668">
        <v>300.34722900390625</v>
      </c>
      <c r="GJ578" s="669">
        <v>42252.426388888889</v>
      </c>
      <c r="GK578" s="668">
        <v>303.8194580078125</v>
      </c>
      <c r="GL578" s="669">
        <v>42252.426388888889</v>
      </c>
      <c r="GM578" s="668" t="str">
        <v>[-11101] All data events are filtered in summary calculation</v>
      </c>
      <c r="GN578" s="400" t="str">
        <f t="shared" si="251"/>
        <v>[-11101] All data events are filtered in summary calculation</v>
      </c>
      <c r="GO578" s="400">
        <f t="shared" si="252"/>
        <v>0</v>
      </c>
    </row>
    <row r="579" spans="156:197" ht="18.95" customHeight="1" x14ac:dyDescent="0.25">
      <c r="EZ579" s="837"/>
      <c r="FA579" s="568">
        <v>42252.427083333328</v>
      </c>
      <c r="FB579" s="569" t="str">
        <v>[-11101] All data events are filtered in summary calculation</v>
      </c>
      <c r="FC579" s="570">
        <v>42252.427083333328</v>
      </c>
      <c r="FD579" s="571" t="str">
        <v>[-11101] All data events are filtered in summary calculation</v>
      </c>
      <c r="FE579" s="570">
        <v>42252.426736111112</v>
      </c>
      <c r="FF579" s="571">
        <v>2868.5539530509463</v>
      </c>
      <c r="FG579" s="570">
        <v>42252.426736111112</v>
      </c>
      <c r="FH579" s="571">
        <v>36545.34813156724</v>
      </c>
      <c r="GE579" s="400">
        <f t="shared" si="253"/>
        <v>1</v>
      </c>
      <c r="GF579" s="529"/>
      <c r="GG579" s="517"/>
      <c r="GH579" s="529">
        <v>42252.426736111112</v>
      </c>
      <c r="GI579" s="668">
        <v>300.34722900390625</v>
      </c>
      <c r="GJ579" s="669">
        <v>42252.426736111112</v>
      </c>
      <c r="GK579" s="668">
        <v>303.8194580078125</v>
      </c>
      <c r="GL579" s="669">
        <v>42252.426736111112</v>
      </c>
      <c r="GM579" s="668" t="str">
        <v>[-11101] All data events are filtered in summary calculation</v>
      </c>
      <c r="GN579" s="400" t="str">
        <f t="shared" si="251"/>
        <v>[-11101] All data events are filtered in summary calculation</v>
      </c>
      <c r="GO579" s="400">
        <f t="shared" si="252"/>
        <v>0</v>
      </c>
    </row>
    <row r="580" spans="156:197" ht="18.95" customHeight="1" x14ac:dyDescent="0.25">
      <c r="EZ580" s="837"/>
      <c r="FA580" s="568">
        <v>42252.427430555559</v>
      </c>
      <c r="FB580" s="569" t="str">
        <v>[-11101] All data events are filtered in summary calculation</v>
      </c>
      <c r="FC580" s="570">
        <v>42252.427430555559</v>
      </c>
      <c r="FD580" s="571" t="str">
        <v>[-11101] All data events are filtered in summary calculation</v>
      </c>
      <c r="FE580" s="570">
        <v>42252.427083333328</v>
      </c>
      <c r="FF580" s="571">
        <v>2882.8867845954996</v>
      </c>
      <c r="FG580" s="570">
        <v>42252.427083333328</v>
      </c>
      <c r="FH580" s="571">
        <v>36350.366757390897</v>
      </c>
      <c r="GE580" s="400">
        <f t="shared" si="253"/>
        <v>1</v>
      </c>
      <c r="GF580" s="529"/>
      <c r="GG580" s="517"/>
      <c r="GH580" s="529">
        <v>42252.427083333328</v>
      </c>
      <c r="GI580" s="668">
        <v>300.34722900390625</v>
      </c>
      <c r="GJ580" s="669">
        <v>42252.427083333328</v>
      </c>
      <c r="GK580" s="668">
        <v>303.8194580078125</v>
      </c>
      <c r="GL580" s="669">
        <v>42252.427083333328</v>
      </c>
      <c r="GM580" s="668" t="str">
        <v>[-11101] All data events are filtered in summary calculation</v>
      </c>
      <c r="GN580" s="400" t="str">
        <f t="shared" si="251"/>
        <v>[-11101] All data events are filtered in summary calculation</v>
      </c>
      <c r="GO580" s="400">
        <f t="shared" si="252"/>
        <v>0</v>
      </c>
    </row>
    <row r="581" spans="156:197" ht="18.95" customHeight="1" x14ac:dyDescent="0.25">
      <c r="EZ581" s="837"/>
      <c r="FA581" s="568">
        <v>42252.427777777775</v>
      </c>
      <c r="FB581" s="569" t="str">
        <v>[-11101] All data events are filtered in summary calculation</v>
      </c>
      <c r="FC581" s="570">
        <v>42252.427777777775</v>
      </c>
      <c r="FD581" s="571" t="str">
        <v>[-11101] All data events are filtered in summary calculation</v>
      </c>
      <c r="FE581" s="570">
        <v>42252.427430555559</v>
      </c>
      <c r="FF581" s="571">
        <v>2926.0065334233145</v>
      </c>
      <c r="FG581" s="570">
        <v>42252.427430555559</v>
      </c>
      <c r="FH581" s="571">
        <v>36342.480035142107</v>
      </c>
      <c r="GE581" s="400">
        <f t="shared" si="253"/>
        <v>1</v>
      </c>
      <c r="GF581" s="529"/>
      <c r="GG581" s="517"/>
      <c r="GH581" s="529">
        <v>42252.427430555559</v>
      </c>
      <c r="GI581" s="668">
        <v>300.34722900390625</v>
      </c>
      <c r="GJ581" s="669">
        <v>42252.427430555559</v>
      </c>
      <c r="GK581" s="668">
        <v>303.8194580078125</v>
      </c>
      <c r="GL581" s="669">
        <v>42252.427430555559</v>
      </c>
      <c r="GM581" s="668" t="str">
        <v>[-11101] All data events are filtered in summary calculation</v>
      </c>
      <c r="GN581" s="400" t="str">
        <f t="shared" si="251"/>
        <v>[-11101] All data events are filtered in summary calculation</v>
      </c>
      <c r="GO581" s="400">
        <f t="shared" si="252"/>
        <v>0</v>
      </c>
    </row>
    <row r="582" spans="156:197" ht="18.95" customHeight="1" x14ac:dyDescent="0.25">
      <c r="EZ582" s="837"/>
      <c r="FA582" s="568">
        <v>42252.428124999999</v>
      </c>
      <c r="FB582" s="569" t="str">
        <v>[-11101] All data events are filtered in summary calculation</v>
      </c>
      <c r="FC582" s="570">
        <v>42252.428124999999</v>
      </c>
      <c r="FD582" s="571" t="str">
        <v>[-11101] All data events are filtered in summary calculation</v>
      </c>
      <c r="FE582" s="570">
        <v>42252.427777777775</v>
      </c>
      <c r="FF582" s="571">
        <v>2881.784690770507</v>
      </c>
      <c r="FG582" s="570">
        <v>42252.427777777775</v>
      </c>
      <c r="FH582" s="571">
        <v>35998.858918384714</v>
      </c>
      <c r="GE582" s="400">
        <f t="shared" si="253"/>
        <v>1</v>
      </c>
      <c r="GF582" s="529"/>
      <c r="GG582" s="517"/>
      <c r="GH582" s="529">
        <v>42252.427777777775</v>
      </c>
      <c r="GI582" s="668">
        <v>300.34722900390625</v>
      </c>
      <c r="GJ582" s="669">
        <v>42252.427777777775</v>
      </c>
      <c r="GK582" s="668">
        <v>303.8194580078125</v>
      </c>
      <c r="GL582" s="669">
        <v>42252.427777777775</v>
      </c>
      <c r="GM582" s="668" t="str">
        <v>[-11101] All data events are filtered in summary calculation</v>
      </c>
      <c r="GN582" s="400" t="str">
        <f t="shared" si="251"/>
        <v>[-11101] All data events are filtered in summary calculation</v>
      </c>
      <c r="GO582" s="400">
        <f t="shared" si="252"/>
        <v>0</v>
      </c>
    </row>
    <row r="583" spans="156:197" ht="18.95" customHeight="1" x14ac:dyDescent="0.25">
      <c r="EZ583" s="837"/>
      <c r="FA583" s="568">
        <v>42252.428472222222</v>
      </c>
      <c r="FB583" s="569" t="str">
        <v>[-11101] All data events are filtered in summary calculation</v>
      </c>
      <c r="FC583" s="570">
        <v>42252.428472222222</v>
      </c>
      <c r="FD583" s="571" t="str">
        <v>[-11101] All data events are filtered in summary calculation</v>
      </c>
      <c r="FE583" s="570">
        <v>42252.428124999999</v>
      </c>
      <c r="FF583" s="571">
        <v>2929.6519920221222</v>
      </c>
      <c r="FG583" s="570">
        <v>42252.428124999999</v>
      </c>
      <c r="FH583" s="571">
        <v>34510.459723547719</v>
      </c>
      <c r="GE583" s="400">
        <f t="shared" si="253"/>
        <v>1</v>
      </c>
      <c r="GF583" s="529"/>
      <c r="GG583" s="517"/>
      <c r="GH583" s="529">
        <v>42252.428124999999</v>
      </c>
      <c r="GI583" s="668">
        <v>300.34722900390625</v>
      </c>
      <c r="GJ583" s="669">
        <v>42252.428124999999</v>
      </c>
      <c r="GK583" s="668">
        <v>303.8194580078125</v>
      </c>
      <c r="GL583" s="669">
        <v>42252.428124999999</v>
      </c>
      <c r="GM583" s="668" t="str">
        <v>[-11101] All data events are filtered in summary calculation</v>
      </c>
      <c r="GN583" s="400" t="str">
        <f t="shared" ref="GN583:GN646" si="254">IF($GE583=1,$GM583,0)</f>
        <v>[-11101] All data events are filtered in summary calculation</v>
      </c>
      <c r="GO583" s="400">
        <f t="shared" ref="GO583:GO646" si="255">IF($GE583=2,$GM583,0)</f>
        <v>0</v>
      </c>
    </row>
    <row r="584" spans="156:197" ht="18.95" customHeight="1" x14ac:dyDescent="0.25">
      <c r="EZ584" s="837"/>
      <c r="FA584" s="568">
        <v>42252.428819444445</v>
      </c>
      <c r="FB584" s="569" t="str">
        <v>[-11101] All data events are filtered in summary calculation</v>
      </c>
      <c r="FC584" s="570">
        <v>42252.428819444445</v>
      </c>
      <c r="FD584" s="571" t="str">
        <v>[-11101] All data events are filtered in summary calculation</v>
      </c>
      <c r="FE584" s="570">
        <v>42252.428472222222</v>
      </c>
      <c r="FF584" s="571">
        <v>2938.3778562380621</v>
      </c>
      <c r="FG584" s="570">
        <v>42252.428472222222</v>
      </c>
      <c r="FH584" s="571">
        <v>35113.406710644565</v>
      </c>
      <c r="GE584" s="400">
        <f t="shared" ref="GE584:GE647" si="256">IF(GI584&lt;&gt;$GF$63,1,IF(GK584&lt;&gt;$GF$63,2,IF(GE583&lt;&gt;0,GE583,0)))</f>
        <v>1</v>
      </c>
      <c r="GF584" s="529"/>
      <c r="GG584" s="517"/>
      <c r="GH584" s="529">
        <v>42252.428472222222</v>
      </c>
      <c r="GI584" s="668">
        <v>300.34722900390625</v>
      </c>
      <c r="GJ584" s="669">
        <v>42252.428472222222</v>
      </c>
      <c r="GK584" s="668">
        <v>303.8194580078125</v>
      </c>
      <c r="GL584" s="669">
        <v>42252.428472222222</v>
      </c>
      <c r="GM584" s="668" t="str">
        <v>[-11101] All data events are filtered in summary calculation</v>
      </c>
      <c r="GN584" s="400" t="str">
        <f t="shared" si="254"/>
        <v>[-11101] All data events are filtered in summary calculation</v>
      </c>
      <c r="GO584" s="400">
        <f t="shared" si="255"/>
        <v>0</v>
      </c>
    </row>
    <row r="585" spans="156:197" ht="18.95" customHeight="1" x14ac:dyDescent="0.25">
      <c r="EZ585" s="837"/>
      <c r="FA585" s="568">
        <v>42252.429166666669</v>
      </c>
      <c r="FB585" s="569" t="str">
        <v>[-11101] All data events are filtered in summary calculation</v>
      </c>
      <c r="FC585" s="570">
        <v>42252.429166666669</v>
      </c>
      <c r="FD585" s="571" t="str">
        <v>[-11101] All data events are filtered in summary calculation</v>
      </c>
      <c r="FE585" s="570">
        <v>42252.428819444445</v>
      </c>
      <c r="FF585" s="571">
        <v>2932.1262517290811</v>
      </c>
      <c r="FG585" s="570">
        <v>42252.428819444445</v>
      </c>
      <c r="FH585" s="571">
        <v>37430.406430870295</v>
      </c>
      <c r="GE585" s="400">
        <f t="shared" si="256"/>
        <v>1</v>
      </c>
      <c r="GF585" s="529"/>
      <c r="GG585" s="517"/>
      <c r="GH585" s="529">
        <v>42252.428819444445</v>
      </c>
      <c r="GI585" s="668">
        <v>300.34722900390625</v>
      </c>
      <c r="GJ585" s="669">
        <v>42252.428819444445</v>
      </c>
      <c r="GK585" s="668">
        <v>287.624524410069</v>
      </c>
      <c r="GL585" s="669">
        <v>42252.428819444445</v>
      </c>
      <c r="GM585" s="668" t="str">
        <v>[-11101] All data events are filtered in summary calculation</v>
      </c>
      <c r="GN585" s="400" t="str">
        <f t="shared" si="254"/>
        <v>[-11101] All data events are filtered in summary calculation</v>
      </c>
      <c r="GO585" s="400">
        <f t="shared" si="255"/>
        <v>0</v>
      </c>
    </row>
    <row r="586" spans="156:197" ht="18.95" customHeight="1" x14ac:dyDescent="0.25">
      <c r="EZ586" s="837"/>
      <c r="FA586" s="568">
        <v>42252.429513888885</v>
      </c>
      <c r="FB586" s="569" t="str">
        <v>[-11101] All data events are filtered in summary calculation</v>
      </c>
      <c r="FC586" s="570">
        <v>42252.429513888885</v>
      </c>
      <c r="FD586" s="571" t="str">
        <v>[-11101] All data events are filtered in summary calculation</v>
      </c>
      <c r="FE586" s="570">
        <v>42252.429166666669</v>
      </c>
      <c r="FF586" s="571">
        <v>2945.1513213999569</v>
      </c>
      <c r="FG586" s="570">
        <v>42252.429166666669</v>
      </c>
      <c r="FH586" s="571">
        <v>37772.116156828401</v>
      </c>
      <c r="GE586" s="400">
        <f t="shared" si="256"/>
        <v>1</v>
      </c>
      <c r="GF586" s="529"/>
      <c r="GG586" s="517"/>
      <c r="GH586" s="529">
        <v>42252.429166666669</v>
      </c>
      <c r="GI586" s="668">
        <v>300.34722900390625</v>
      </c>
      <c r="GJ586" s="669">
        <v>42252.429166666669</v>
      </c>
      <c r="GK586" s="668">
        <v>283.5648193359375</v>
      </c>
      <c r="GL586" s="669">
        <v>42252.429166666669</v>
      </c>
      <c r="GM586" s="668" t="str">
        <v>[-11101] All data events are filtered in summary calculation</v>
      </c>
      <c r="GN586" s="400" t="str">
        <f t="shared" si="254"/>
        <v>[-11101] All data events are filtered in summary calculation</v>
      </c>
      <c r="GO586" s="400">
        <f t="shared" si="255"/>
        <v>0</v>
      </c>
    </row>
    <row r="587" spans="156:197" ht="18.95" customHeight="1" x14ac:dyDescent="0.25">
      <c r="EZ587" s="837"/>
      <c r="FA587" s="568">
        <v>42252.429861111115</v>
      </c>
      <c r="FB587" s="569" t="str">
        <v>[-11101] All data events are filtered in summary calculation</v>
      </c>
      <c r="FC587" s="570">
        <v>42252.429861111115</v>
      </c>
      <c r="FD587" s="571" t="str">
        <v>[-11101] All data events are filtered in summary calculation</v>
      </c>
      <c r="FE587" s="570">
        <v>42252.429513888885</v>
      </c>
      <c r="FF587" s="571">
        <v>2949.160848757128</v>
      </c>
      <c r="FG587" s="570">
        <v>42252.429513888885</v>
      </c>
      <c r="FH587" s="571">
        <v>37148.305807421602</v>
      </c>
      <c r="GE587" s="400">
        <f t="shared" si="256"/>
        <v>1</v>
      </c>
      <c r="GF587" s="529"/>
      <c r="GG587" s="517"/>
      <c r="GH587" s="529">
        <v>42252.429513888885</v>
      </c>
      <c r="GI587" s="668">
        <v>300.34722900390625</v>
      </c>
      <c r="GJ587" s="669">
        <v>42252.429513888885</v>
      </c>
      <c r="GK587" s="668">
        <v>283.5648193359375</v>
      </c>
      <c r="GL587" s="669">
        <v>42252.429513888885</v>
      </c>
      <c r="GM587" s="668" t="str">
        <v>[-11101] All data events are filtered in summary calculation</v>
      </c>
      <c r="GN587" s="400" t="str">
        <f t="shared" si="254"/>
        <v>[-11101] All data events are filtered in summary calculation</v>
      </c>
      <c r="GO587" s="400">
        <f t="shared" si="255"/>
        <v>0</v>
      </c>
    </row>
    <row r="588" spans="156:197" ht="18.95" customHeight="1" x14ac:dyDescent="0.25">
      <c r="EZ588" s="837"/>
      <c r="FA588" s="568">
        <v>42252.430208333331</v>
      </c>
      <c r="FB588" s="569" t="str">
        <v>[-11101] All data events are filtered in summary calculation</v>
      </c>
      <c r="FC588" s="570">
        <v>42252.430208333331</v>
      </c>
      <c r="FD588" s="571" t="str">
        <v>[-11101] All data events are filtered in summary calculation</v>
      </c>
      <c r="FE588" s="570">
        <v>42252.429861111115</v>
      </c>
      <c r="FF588" s="571">
        <v>3678.3818380637717</v>
      </c>
      <c r="FG588" s="570">
        <v>42252.429861111115</v>
      </c>
      <c r="FH588" s="571">
        <v>36356.081109712519</v>
      </c>
      <c r="GE588" s="400">
        <f t="shared" si="256"/>
        <v>1</v>
      </c>
      <c r="GF588" s="529"/>
      <c r="GG588" s="517"/>
      <c r="GH588" s="529">
        <v>42252.429861111115</v>
      </c>
      <c r="GI588" s="668">
        <v>300.34722900390625</v>
      </c>
      <c r="GJ588" s="669">
        <v>42252.429861111115</v>
      </c>
      <c r="GK588" s="668">
        <v>283.5648193359375</v>
      </c>
      <c r="GL588" s="669">
        <v>42252.429861111115</v>
      </c>
      <c r="GM588" s="668" t="str">
        <v>[-11101] All data events are filtered in summary calculation</v>
      </c>
      <c r="GN588" s="400" t="str">
        <f t="shared" si="254"/>
        <v>[-11101] All data events are filtered in summary calculation</v>
      </c>
      <c r="GO588" s="400">
        <f t="shared" si="255"/>
        <v>0</v>
      </c>
    </row>
    <row r="589" spans="156:197" ht="18.95" customHeight="1" x14ac:dyDescent="0.25">
      <c r="EZ589" s="837"/>
      <c r="FA589" s="568">
        <v>42252.430555555555</v>
      </c>
      <c r="FB589" s="569" t="str">
        <v>[-11101] All data events are filtered in summary calculation</v>
      </c>
      <c r="FC589" s="570">
        <v>42252.430555555555</v>
      </c>
      <c r="FD589" s="571" t="str">
        <v>[-11101] All data events are filtered in summary calculation</v>
      </c>
      <c r="FE589" s="570">
        <v>42252.430208333331</v>
      </c>
      <c r="FF589" s="571">
        <v>30200.727662246427</v>
      </c>
      <c r="FG589" s="570">
        <v>42252.430208333331</v>
      </c>
      <c r="FH589" s="571">
        <v>34409.938334473292</v>
      </c>
      <c r="GE589" s="400">
        <f t="shared" si="256"/>
        <v>1</v>
      </c>
      <c r="GF589" s="529"/>
      <c r="GG589" s="517"/>
      <c r="GH589" s="529">
        <v>42252.430208333331</v>
      </c>
      <c r="GI589" s="668">
        <v>300.34722900390625</v>
      </c>
      <c r="GJ589" s="669">
        <v>42252.430208333331</v>
      </c>
      <c r="GK589" s="668">
        <v>283.5648193359375</v>
      </c>
      <c r="GL589" s="669">
        <v>42252.430208333331</v>
      </c>
      <c r="GM589" s="668" t="str">
        <v>[-11101] All data events are filtered in summary calculation</v>
      </c>
      <c r="GN589" s="400" t="str">
        <f t="shared" si="254"/>
        <v>[-11101] All data events are filtered in summary calculation</v>
      </c>
      <c r="GO589" s="400">
        <f t="shared" si="255"/>
        <v>0</v>
      </c>
    </row>
    <row r="590" spans="156:197" ht="18.95" customHeight="1" x14ac:dyDescent="0.25">
      <c r="EZ590" s="837"/>
      <c r="FA590" s="568">
        <v>42252.430902777778</v>
      </c>
      <c r="FB590" s="569" t="str">
        <v>[-11101] All data events are filtered in summary calculation</v>
      </c>
      <c r="FC590" s="570">
        <v>42252.430902777778</v>
      </c>
      <c r="FD590" s="571" t="str">
        <v>[-11101] All data events are filtered in summary calculation</v>
      </c>
      <c r="FE590" s="570">
        <v>42252.430555555555</v>
      </c>
      <c r="FF590" s="571">
        <v>37750.666931037107</v>
      </c>
      <c r="FG590" s="570">
        <v>42252.430555555555</v>
      </c>
      <c r="FH590" s="571">
        <v>35119.972100875719</v>
      </c>
      <c r="GE590" s="400">
        <f t="shared" si="256"/>
        <v>1</v>
      </c>
      <c r="GF590" s="529"/>
      <c r="GG590" s="517"/>
      <c r="GH590" s="529">
        <v>42252.430555555555</v>
      </c>
      <c r="GI590" s="668">
        <v>300.34722900390625</v>
      </c>
      <c r="GJ590" s="669">
        <v>42252.430555555555</v>
      </c>
      <c r="GK590" s="668">
        <v>283.5648193359375</v>
      </c>
      <c r="GL590" s="669">
        <v>42252.430555555555</v>
      </c>
      <c r="GM590" s="668" t="str">
        <v>[-11101] All data events are filtered in summary calculation</v>
      </c>
      <c r="GN590" s="400" t="str">
        <f t="shared" si="254"/>
        <v>[-11101] All data events are filtered in summary calculation</v>
      </c>
      <c r="GO590" s="400">
        <f t="shared" si="255"/>
        <v>0</v>
      </c>
    </row>
    <row r="591" spans="156:197" ht="18.95" customHeight="1" x14ac:dyDescent="0.25">
      <c r="EZ591" s="837"/>
      <c r="FA591" s="568">
        <v>42252.431250000001</v>
      </c>
      <c r="FB591" s="569" t="str">
        <v>[-11101] All data events are filtered in summary calculation</v>
      </c>
      <c r="FC591" s="570">
        <v>42252.431250000001</v>
      </c>
      <c r="FD591" s="571" t="str">
        <v>[-11101] All data events are filtered in summary calculation</v>
      </c>
      <c r="FE591" s="570">
        <v>42252.430902777778</v>
      </c>
      <c r="FF591" s="571">
        <v>37727.479696695009</v>
      </c>
      <c r="FG591" s="570">
        <v>42252.430902777778</v>
      </c>
      <c r="FH591" s="571">
        <v>37727.065313680963</v>
      </c>
      <c r="GE591" s="400">
        <f t="shared" si="256"/>
        <v>1</v>
      </c>
      <c r="GF591" s="529"/>
      <c r="GG591" s="517"/>
      <c r="GH591" s="529">
        <v>42252.430902777778</v>
      </c>
      <c r="GI591" s="668">
        <v>300.34722900390625</v>
      </c>
      <c r="GJ591" s="669">
        <v>42252.430902777778</v>
      </c>
      <c r="GK591" s="668">
        <v>283.5648193359375</v>
      </c>
      <c r="GL591" s="669">
        <v>42252.430902777778</v>
      </c>
      <c r="GM591" s="668" t="str">
        <v>[-11101] All data events are filtered in summary calculation</v>
      </c>
      <c r="GN591" s="400" t="str">
        <f t="shared" si="254"/>
        <v>[-11101] All data events are filtered in summary calculation</v>
      </c>
      <c r="GO591" s="400">
        <f t="shared" si="255"/>
        <v>0</v>
      </c>
    </row>
    <row r="592" spans="156:197" ht="18.95" customHeight="1" x14ac:dyDescent="0.25">
      <c r="EZ592" s="837"/>
      <c r="FA592" s="568">
        <v>42252.431597222225</v>
      </c>
      <c r="FB592" s="569" t="str">
        <v>[-11101] All data events are filtered in summary calculation</v>
      </c>
      <c r="FC592" s="570">
        <v>42252.431597222225</v>
      </c>
      <c r="FD592" s="571" t="str">
        <v>[-11101] All data events are filtered in summary calculation</v>
      </c>
      <c r="FE592" s="570">
        <v>42252.431250000001</v>
      </c>
      <c r="FF592" s="571">
        <v>37885.988951746622</v>
      </c>
      <c r="FG592" s="570">
        <v>42252.431250000001</v>
      </c>
      <c r="FH592" s="571">
        <v>37723.55971481403</v>
      </c>
      <c r="GE592" s="400">
        <f t="shared" si="256"/>
        <v>1</v>
      </c>
      <c r="GF592" s="529"/>
      <c r="GG592" s="517"/>
      <c r="GH592" s="529">
        <v>42252.431250000001</v>
      </c>
      <c r="GI592" s="668">
        <v>300.34722900390625</v>
      </c>
      <c r="GJ592" s="669">
        <v>42252.431250000001</v>
      </c>
      <c r="GK592" s="668">
        <v>283.5648193359375</v>
      </c>
      <c r="GL592" s="669">
        <v>42252.431250000001</v>
      </c>
      <c r="GM592" s="668" t="str">
        <v>[-11101] All data events are filtered in summary calculation</v>
      </c>
      <c r="GN592" s="400" t="str">
        <f t="shared" si="254"/>
        <v>[-11101] All data events are filtered in summary calculation</v>
      </c>
      <c r="GO592" s="400">
        <f t="shared" si="255"/>
        <v>0</v>
      </c>
    </row>
    <row r="593" spans="156:197" ht="18.95" customHeight="1" x14ac:dyDescent="0.25">
      <c r="EZ593" s="837"/>
      <c r="FA593" s="568">
        <v>42252.431944444441</v>
      </c>
      <c r="FB593" s="569" t="str">
        <v>[-11101] All data events are filtered in summary calculation</v>
      </c>
      <c r="FC593" s="570">
        <v>42252.431944444441</v>
      </c>
      <c r="FD593" s="571" t="str">
        <v>[-11101] All data events are filtered in summary calculation</v>
      </c>
      <c r="FE593" s="570">
        <v>42252.431597222225</v>
      </c>
      <c r="FF593" s="571">
        <v>37979.902708206573</v>
      </c>
      <c r="FG593" s="570">
        <v>42252.431597222225</v>
      </c>
      <c r="FH593" s="571">
        <v>37056.133812471227</v>
      </c>
      <c r="GE593" s="400">
        <f t="shared" si="256"/>
        <v>1</v>
      </c>
      <c r="GF593" s="529"/>
      <c r="GG593" s="517"/>
      <c r="GH593" s="529">
        <v>42252.431597222225</v>
      </c>
      <c r="GI593" s="668">
        <v>300.34722900390625</v>
      </c>
      <c r="GJ593" s="669">
        <v>42252.431597222225</v>
      </c>
      <c r="GK593" s="668">
        <v>283.5648193359375</v>
      </c>
      <c r="GL593" s="669">
        <v>42252.431597222225</v>
      </c>
      <c r="GM593" s="668" t="str">
        <v>[-11101] All data events are filtered in summary calculation</v>
      </c>
      <c r="GN593" s="400" t="str">
        <f t="shared" si="254"/>
        <v>[-11101] All data events are filtered in summary calculation</v>
      </c>
      <c r="GO593" s="400">
        <f t="shared" si="255"/>
        <v>0</v>
      </c>
    </row>
    <row r="594" spans="156:197" ht="18.95" customHeight="1" x14ac:dyDescent="0.25">
      <c r="EZ594" s="837"/>
      <c r="FA594" s="568">
        <v>42252.432291666672</v>
      </c>
      <c r="FB594" s="569" t="str">
        <v>[-11101] All data events are filtered in summary calculation</v>
      </c>
      <c r="FC594" s="570">
        <v>42252.432291666672</v>
      </c>
      <c r="FD594" s="571" t="str">
        <v>[-11101] All data events are filtered in summary calculation</v>
      </c>
      <c r="FE594" s="570">
        <v>42252.431944444441</v>
      </c>
      <c r="FF594" s="571">
        <v>37894.113854662581</v>
      </c>
      <c r="FG594" s="570">
        <v>42252.431944444441</v>
      </c>
      <c r="FH594" s="571">
        <v>36156.964273043472</v>
      </c>
      <c r="GE594" s="400">
        <f t="shared" si="256"/>
        <v>1</v>
      </c>
      <c r="GF594" s="529"/>
      <c r="GG594" s="517"/>
      <c r="GH594" s="529">
        <v>42252.431944444441</v>
      </c>
      <c r="GI594" s="668">
        <v>300.34722900390625</v>
      </c>
      <c r="GJ594" s="669">
        <v>42252.431944444441</v>
      </c>
      <c r="GK594" s="668">
        <v>283.5648193359375</v>
      </c>
      <c r="GL594" s="669">
        <v>42252.431944444441</v>
      </c>
      <c r="GM594" s="668" t="str">
        <v>[-11101] All data events are filtered in summary calculation</v>
      </c>
      <c r="GN594" s="400" t="str">
        <f t="shared" si="254"/>
        <v>[-11101] All data events are filtered in summary calculation</v>
      </c>
      <c r="GO594" s="400">
        <f t="shared" si="255"/>
        <v>0</v>
      </c>
    </row>
    <row r="595" spans="156:197" ht="18.95" customHeight="1" x14ac:dyDescent="0.25">
      <c r="EZ595" s="837"/>
      <c r="FA595" s="568">
        <v>42252.432638888888</v>
      </c>
      <c r="FB595" s="569" t="str">
        <v>[-11101] All data events are filtered in summary calculation</v>
      </c>
      <c r="FC595" s="570">
        <v>42252.432638888888</v>
      </c>
      <c r="FD595" s="571" t="str">
        <v>[-11101] All data events are filtered in summary calculation</v>
      </c>
      <c r="FE595" s="570">
        <v>42252.432291666672</v>
      </c>
      <c r="FF595" s="571">
        <v>37829.367035482326</v>
      </c>
      <c r="FG595" s="570">
        <v>42252.432291666672</v>
      </c>
      <c r="FH595" s="571">
        <v>36164.53966712753</v>
      </c>
      <c r="GE595" s="400">
        <f t="shared" si="256"/>
        <v>1</v>
      </c>
      <c r="GF595" s="529"/>
      <c r="GG595" s="517"/>
      <c r="GH595" s="529">
        <v>42252.432291666672</v>
      </c>
      <c r="GI595" s="668">
        <v>300.34722900390625</v>
      </c>
      <c r="GJ595" s="669">
        <v>42252.432291666672</v>
      </c>
      <c r="GK595" s="668">
        <v>283.5648193359375</v>
      </c>
      <c r="GL595" s="669">
        <v>42252.432291666672</v>
      </c>
      <c r="GM595" s="668" t="str">
        <v>[-11101] All data events are filtered in summary calculation</v>
      </c>
      <c r="GN595" s="400" t="str">
        <f t="shared" si="254"/>
        <v>[-11101] All data events are filtered in summary calculation</v>
      </c>
      <c r="GO595" s="400">
        <f t="shared" si="255"/>
        <v>0</v>
      </c>
    </row>
    <row r="596" spans="156:197" ht="18.95" customHeight="1" x14ac:dyDescent="0.25">
      <c r="EZ596" s="837"/>
      <c r="FA596" s="568">
        <v>42252.432986111111</v>
      </c>
      <c r="FB596" s="569" t="str">
        <v>[-11101] All data events are filtered in summary calculation</v>
      </c>
      <c r="FC596" s="570">
        <v>42252.432986111111</v>
      </c>
      <c r="FD596" s="571" t="str">
        <v>[-11101] All data events are filtered in summary calculation</v>
      </c>
      <c r="FE596" s="570">
        <v>42252.432638888888</v>
      </c>
      <c r="FF596" s="571">
        <v>37774.789891837041</v>
      </c>
      <c r="FG596" s="570">
        <v>42252.432638888888</v>
      </c>
      <c r="FH596" s="571">
        <v>36597.531735126176</v>
      </c>
      <c r="GE596" s="400">
        <f t="shared" si="256"/>
        <v>1</v>
      </c>
      <c r="GF596" s="529"/>
      <c r="GG596" s="517"/>
      <c r="GH596" s="529">
        <v>42252.432638888888</v>
      </c>
      <c r="GI596" s="668">
        <v>300.34722900390625</v>
      </c>
      <c r="GJ596" s="669">
        <v>42252.432638888888</v>
      </c>
      <c r="GK596" s="668">
        <v>283.5648193359375</v>
      </c>
      <c r="GL596" s="669">
        <v>42252.432638888888</v>
      </c>
      <c r="GM596" s="668" t="str">
        <v>[-11101] All data events are filtered in summary calculation</v>
      </c>
      <c r="GN596" s="400" t="str">
        <f t="shared" si="254"/>
        <v>[-11101] All data events are filtered in summary calculation</v>
      </c>
      <c r="GO596" s="400">
        <f t="shared" si="255"/>
        <v>0</v>
      </c>
    </row>
    <row r="597" spans="156:197" ht="18.95" customHeight="1" x14ac:dyDescent="0.25">
      <c r="EZ597" s="837"/>
      <c r="FA597" s="568">
        <v>42252.433333333334</v>
      </c>
      <c r="FB597" s="569" t="str">
        <v>[-11101] All data events are filtered in summary calculation</v>
      </c>
      <c r="FC597" s="570">
        <v>42252.433333333334</v>
      </c>
      <c r="FD597" s="571" t="str">
        <v>[-11101] All data events are filtered in summary calculation</v>
      </c>
      <c r="FE597" s="570">
        <v>42252.432986111111</v>
      </c>
      <c r="FF597" s="571">
        <v>37728.963107786578</v>
      </c>
      <c r="FG597" s="570">
        <v>42252.432986111111</v>
      </c>
      <c r="FH597" s="571">
        <v>37434.138490130506</v>
      </c>
      <c r="GE597" s="400">
        <f t="shared" si="256"/>
        <v>1</v>
      </c>
      <c r="GF597" s="529"/>
      <c r="GG597" s="517"/>
      <c r="GH597" s="529">
        <v>42252.432986111111</v>
      </c>
      <c r="GI597" s="668">
        <v>300.34722900390625</v>
      </c>
      <c r="GJ597" s="669">
        <v>42252.432986111111</v>
      </c>
      <c r="GK597" s="668">
        <v>283.5648193359375</v>
      </c>
      <c r="GL597" s="669">
        <v>42252.432986111111</v>
      </c>
      <c r="GM597" s="668" t="str">
        <v>[-11101] All data events are filtered in summary calculation</v>
      </c>
      <c r="GN597" s="400" t="str">
        <f t="shared" si="254"/>
        <v>[-11101] All data events are filtered in summary calculation</v>
      </c>
      <c r="GO597" s="400">
        <f t="shared" si="255"/>
        <v>0</v>
      </c>
    </row>
    <row r="598" spans="156:197" ht="18.95" customHeight="1" x14ac:dyDescent="0.25">
      <c r="EZ598" s="837"/>
      <c r="FA598" s="568">
        <v>42252.43368055555</v>
      </c>
      <c r="FB598" s="569" t="str">
        <v>[-11101] All data events are filtered in summary calculation</v>
      </c>
      <c r="FC598" s="570">
        <v>42252.43368055555</v>
      </c>
      <c r="FD598" s="571" t="str">
        <v>[-11101] All data events are filtered in summary calculation</v>
      </c>
      <c r="FE598" s="570">
        <v>42252.433333333334</v>
      </c>
      <c r="FF598" s="571">
        <v>37731.777876750632</v>
      </c>
      <c r="FG598" s="570">
        <v>42252.433333333334</v>
      </c>
      <c r="FH598" s="571">
        <v>37726.277758375807</v>
      </c>
      <c r="GE598" s="400">
        <f t="shared" si="256"/>
        <v>1</v>
      </c>
      <c r="GF598" s="529"/>
      <c r="GG598" s="517"/>
      <c r="GH598" s="529">
        <v>42252.433333333334</v>
      </c>
      <c r="GI598" s="668">
        <v>300.34722900390625</v>
      </c>
      <c r="GJ598" s="669">
        <v>42252.433333333334</v>
      </c>
      <c r="GK598" s="668">
        <v>283.5648193359375</v>
      </c>
      <c r="GL598" s="669">
        <v>42252.433333333334</v>
      </c>
      <c r="GM598" s="668" t="str">
        <v>[-11101] All data events are filtered in summary calculation</v>
      </c>
      <c r="GN598" s="400" t="str">
        <f t="shared" si="254"/>
        <v>[-11101] All data events are filtered in summary calculation</v>
      </c>
      <c r="GO598" s="400">
        <f t="shared" si="255"/>
        <v>0</v>
      </c>
    </row>
    <row r="599" spans="156:197" ht="18.95" customHeight="1" x14ac:dyDescent="0.25">
      <c r="EZ599" s="837"/>
      <c r="FA599" s="568">
        <v>42252.434027777781</v>
      </c>
      <c r="FB599" s="569" t="str">
        <v>[-11101] All data events are filtered in summary calculation</v>
      </c>
      <c r="FC599" s="570">
        <v>42252.434027777781</v>
      </c>
      <c r="FD599" s="571" t="str">
        <v>[-11101] All data events are filtered in summary calculation</v>
      </c>
      <c r="FE599" s="570">
        <v>42252.43368055555</v>
      </c>
      <c r="FF599" s="571">
        <v>38518.527133075397</v>
      </c>
      <c r="FG599" s="570">
        <v>42252.43368055555</v>
      </c>
      <c r="FH599" s="571">
        <v>36878.822086473308</v>
      </c>
      <c r="GE599" s="400">
        <f t="shared" si="256"/>
        <v>1</v>
      </c>
      <c r="GF599" s="529"/>
      <c r="GG599" s="517"/>
      <c r="GH599" s="529">
        <v>42252.43368055555</v>
      </c>
      <c r="GI599" s="668">
        <v>300.34722900390625</v>
      </c>
      <c r="GJ599" s="669">
        <v>42252.43368055555</v>
      </c>
      <c r="GK599" s="668">
        <v>283.5648193359375</v>
      </c>
      <c r="GL599" s="669">
        <v>42252.43368055555</v>
      </c>
      <c r="GM599" s="668" t="str">
        <v>[-11101] All data events are filtered in summary calculation</v>
      </c>
      <c r="GN599" s="400" t="str">
        <f t="shared" si="254"/>
        <v>[-11101] All data events are filtered in summary calculation</v>
      </c>
      <c r="GO599" s="400">
        <f t="shared" si="255"/>
        <v>0</v>
      </c>
    </row>
    <row r="600" spans="156:197" ht="18.95" customHeight="1" x14ac:dyDescent="0.25">
      <c r="EZ600" s="837"/>
      <c r="FA600" s="568">
        <v>42252.434374999997</v>
      </c>
      <c r="FB600" s="569" t="str">
        <v>[-11101] All data events are filtered in summary calculation</v>
      </c>
      <c r="FC600" s="570">
        <v>42252.434374999997</v>
      </c>
      <c r="FD600" s="571" t="str">
        <v>[-11101] All data events are filtered in summary calculation</v>
      </c>
      <c r="FE600" s="570">
        <v>42252.434027777781</v>
      </c>
      <c r="FF600" s="571">
        <v>24963.533881690477</v>
      </c>
      <c r="FG600" s="570">
        <v>42252.434027777781</v>
      </c>
      <c r="FH600" s="571">
        <v>34681.78024252574</v>
      </c>
      <c r="GE600" s="400">
        <f t="shared" si="256"/>
        <v>1</v>
      </c>
      <c r="GF600" s="529"/>
      <c r="GG600" s="517"/>
      <c r="GH600" s="529">
        <v>42252.434027777781</v>
      </c>
      <c r="GI600" s="668">
        <v>300.34722900390625</v>
      </c>
      <c r="GJ600" s="669">
        <v>42252.434027777781</v>
      </c>
      <c r="GK600" s="668">
        <v>283.5648193359375</v>
      </c>
      <c r="GL600" s="669">
        <v>42252.434027777781</v>
      </c>
      <c r="GM600" s="668" t="str">
        <v>[-11101] All data events are filtered in summary calculation</v>
      </c>
      <c r="GN600" s="400" t="str">
        <f t="shared" si="254"/>
        <v>[-11101] All data events are filtered in summary calculation</v>
      </c>
      <c r="GO600" s="400">
        <f t="shared" si="255"/>
        <v>0</v>
      </c>
    </row>
    <row r="601" spans="156:197" ht="18.95" customHeight="1" x14ac:dyDescent="0.25">
      <c r="EZ601" s="837"/>
      <c r="FA601" s="568">
        <v>42252.43472222222</v>
      </c>
      <c r="FB601" s="569" t="str">
        <v>[-11101] All data events are filtered in summary calculation</v>
      </c>
      <c r="FC601" s="570">
        <v>42252.43472222222</v>
      </c>
      <c r="FD601" s="571" t="str">
        <v>[-11101] All data events are filtered in summary calculation</v>
      </c>
      <c r="FE601" s="570">
        <v>42252.434374999997</v>
      </c>
      <c r="FF601" s="571">
        <v>2709.2138994340476</v>
      </c>
      <c r="FG601" s="570">
        <v>42252.434374999997</v>
      </c>
      <c r="FH601" s="571">
        <v>32090.433281558937</v>
      </c>
      <c r="GE601" s="400">
        <f t="shared" si="256"/>
        <v>1</v>
      </c>
      <c r="GF601" s="529"/>
      <c r="GG601" s="517"/>
      <c r="GH601" s="529">
        <v>42252.434374999997</v>
      </c>
      <c r="GI601" s="668">
        <v>300.34722900390625</v>
      </c>
      <c r="GJ601" s="669">
        <v>42252.434374999997</v>
      </c>
      <c r="GK601" s="668">
        <v>283.5648193359375</v>
      </c>
      <c r="GL601" s="669">
        <v>42252.434374999997</v>
      </c>
      <c r="GM601" s="668" t="str">
        <v>[-11101] All data events are filtered in summary calculation</v>
      </c>
      <c r="GN601" s="400" t="str">
        <f t="shared" si="254"/>
        <v>[-11101] All data events are filtered in summary calculation</v>
      </c>
      <c r="GO601" s="400">
        <f t="shared" si="255"/>
        <v>0</v>
      </c>
    </row>
    <row r="602" spans="156:197" ht="18.95" customHeight="1" x14ac:dyDescent="0.25">
      <c r="EZ602" s="837"/>
      <c r="FA602" s="568">
        <v>42252.435069444444</v>
      </c>
      <c r="FB602" s="569" t="str">
        <v>[-11101] All data events are filtered in summary calculation</v>
      </c>
      <c r="FC602" s="570">
        <v>42252.435069444444</v>
      </c>
      <c r="FD602" s="571" t="str">
        <v>[-11101] All data events are filtered in summary calculation</v>
      </c>
      <c r="FE602" s="570">
        <v>42252.43472222222</v>
      </c>
      <c r="FF602" s="571">
        <v>2897.5765426484245</v>
      </c>
      <c r="FG602" s="570">
        <v>42252.43472222222</v>
      </c>
      <c r="FH602" s="571">
        <v>36841.468294817212</v>
      </c>
      <c r="GE602" s="400">
        <f t="shared" si="256"/>
        <v>1</v>
      </c>
      <c r="GF602" s="529"/>
      <c r="GG602" s="517"/>
      <c r="GH602" s="529">
        <v>42252.43472222222</v>
      </c>
      <c r="GI602" s="668">
        <v>300.34722900390625</v>
      </c>
      <c r="GJ602" s="669">
        <v>42252.43472222222</v>
      </c>
      <c r="GK602" s="668">
        <v>283.5648193359375</v>
      </c>
      <c r="GL602" s="669">
        <v>42252.43472222222</v>
      </c>
      <c r="GM602" s="668" t="str">
        <v>[-11101] All data events are filtered in summary calculation</v>
      </c>
      <c r="GN602" s="400" t="str">
        <f t="shared" si="254"/>
        <v>[-11101] All data events are filtered in summary calculation</v>
      </c>
      <c r="GO602" s="400">
        <f t="shared" si="255"/>
        <v>0</v>
      </c>
    </row>
    <row r="603" spans="156:197" ht="18.95" customHeight="1" x14ac:dyDescent="0.25">
      <c r="EZ603" s="837"/>
      <c r="FA603" s="568">
        <v>42252.435416666667</v>
      </c>
      <c r="FB603" s="569" t="str">
        <v>[-11101] All data events are filtered in summary calculation</v>
      </c>
      <c r="FC603" s="570">
        <v>42252.435416666667</v>
      </c>
      <c r="FD603" s="571" t="str">
        <v>[-11101] All data events are filtered in summary calculation</v>
      </c>
      <c r="FE603" s="570">
        <v>42252.435069444444</v>
      </c>
      <c r="FF603" s="571">
        <v>2920.9569745134563</v>
      </c>
      <c r="FG603" s="570">
        <v>42252.435069444444</v>
      </c>
      <c r="FH603" s="571">
        <v>37854.426290533942</v>
      </c>
      <c r="GE603" s="400">
        <f t="shared" si="256"/>
        <v>1</v>
      </c>
      <c r="GF603" s="529"/>
      <c r="GG603" s="517"/>
      <c r="GH603" s="529">
        <v>42252.435069444444</v>
      </c>
      <c r="GI603" s="668">
        <v>300.34722900390625</v>
      </c>
      <c r="GJ603" s="669">
        <v>42252.435069444444</v>
      </c>
      <c r="GK603" s="668">
        <v>283.5648193359375</v>
      </c>
      <c r="GL603" s="669">
        <v>42252.435069444444</v>
      </c>
      <c r="GM603" s="668" t="str">
        <v>[-11101] All data events are filtered in summary calculation</v>
      </c>
      <c r="GN603" s="400" t="str">
        <f t="shared" si="254"/>
        <v>[-11101] All data events are filtered in summary calculation</v>
      </c>
      <c r="GO603" s="400">
        <f t="shared" si="255"/>
        <v>0</v>
      </c>
    </row>
    <row r="604" spans="156:197" ht="18.95" customHeight="1" x14ac:dyDescent="0.25">
      <c r="EZ604" s="837"/>
      <c r="FA604" s="568">
        <v>42252.435763888891</v>
      </c>
      <c r="FB604" s="569" t="str">
        <v>[-11101] All data events are filtered in summary calculation</v>
      </c>
      <c r="FC604" s="570">
        <v>42252.435763888891</v>
      </c>
      <c r="FD604" s="571" t="str">
        <v>[-11101] All data events are filtered in summary calculation</v>
      </c>
      <c r="FE604" s="570">
        <v>42252.435416666667</v>
      </c>
      <c r="FF604" s="571">
        <v>2935.861832436919</v>
      </c>
      <c r="FG604" s="570">
        <v>42252.435416666667</v>
      </c>
      <c r="FH604" s="571">
        <v>37174.294313853978</v>
      </c>
      <c r="GE604" s="400">
        <f t="shared" si="256"/>
        <v>1</v>
      </c>
      <c r="GF604" s="529"/>
      <c r="GG604" s="517"/>
      <c r="GH604" s="529">
        <v>42252.435416666667</v>
      </c>
      <c r="GI604" s="668">
        <v>300.34722900390625</v>
      </c>
      <c r="GJ604" s="669">
        <v>42252.435416666667</v>
      </c>
      <c r="GK604" s="668">
        <v>283.5648193359375</v>
      </c>
      <c r="GL604" s="669">
        <v>42252.435416666667</v>
      </c>
      <c r="GM604" s="668" t="str">
        <v>[-11101] All data events are filtered in summary calculation</v>
      </c>
      <c r="GN604" s="400" t="str">
        <f t="shared" si="254"/>
        <v>[-11101] All data events are filtered in summary calculation</v>
      </c>
      <c r="GO604" s="400">
        <f t="shared" si="255"/>
        <v>0</v>
      </c>
    </row>
    <row r="605" spans="156:197" ht="18.95" customHeight="1" x14ac:dyDescent="0.25">
      <c r="EZ605" s="837"/>
      <c r="FA605" s="568">
        <v>42252.436111111107</v>
      </c>
      <c r="FB605" s="569" t="str">
        <v>[-11101] All data events are filtered in summary calculation</v>
      </c>
      <c r="FC605" s="570">
        <v>42252.436111111107</v>
      </c>
      <c r="FD605" s="571" t="str">
        <v>[-11101] All data events are filtered in summary calculation</v>
      </c>
      <c r="FE605" s="570">
        <v>42252.435763888891</v>
      </c>
      <c r="FF605" s="571">
        <v>2955.0252700453002</v>
      </c>
      <c r="FG605" s="570">
        <v>42252.435763888891</v>
      </c>
      <c r="FH605" s="571">
        <v>36173.732663114868</v>
      </c>
      <c r="GE605" s="400">
        <f t="shared" si="256"/>
        <v>1</v>
      </c>
      <c r="GF605" s="529"/>
      <c r="GG605" s="517"/>
      <c r="GH605" s="529">
        <v>42252.435763888891</v>
      </c>
      <c r="GI605" s="668">
        <v>300.34722900390625</v>
      </c>
      <c r="GJ605" s="669">
        <v>42252.435763888891</v>
      </c>
      <c r="GK605" s="668">
        <v>283.5648193359375</v>
      </c>
      <c r="GL605" s="669">
        <v>42252.435763888891</v>
      </c>
      <c r="GM605" s="668" t="str">
        <v>[-11101] All data events are filtered in summary calculation</v>
      </c>
      <c r="GN605" s="400" t="str">
        <f t="shared" si="254"/>
        <v>[-11101] All data events are filtered in summary calculation</v>
      </c>
      <c r="GO605" s="400">
        <f t="shared" si="255"/>
        <v>0</v>
      </c>
    </row>
    <row r="606" spans="156:197" ht="18.95" customHeight="1" x14ac:dyDescent="0.25">
      <c r="EZ606" s="837"/>
      <c r="FA606" s="568">
        <v>42252.436458333337</v>
      </c>
      <c r="FB606" s="569" t="str">
        <v>[-11101] All data events are filtered in summary calculation</v>
      </c>
      <c r="FC606" s="570">
        <v>42252.436458333337</v>
      </c>
      <c r="FD606" s="571" t="str">
        <v>[-11101] All data events are filtered in summary calculation</v>
      </c>
      <c r="FE606" s="570">
        <v>42252.436111111107</v>
      </c>
      <c r="FF606" s="571">
        <v>2955.0607490371913</v>
      </c>
      <c r="FG606" s="570">
        <v>42252.436111111107</v>
      </c>
      <c r="FH606" s="571">
        <v>35399.65883963307</v>
      </c>
      <c r="GE606" s="400">
        <f t="shared" si="256"/>
        <v>1</v>
      </c>
      <c r="GF606" s="529"/>
      <c r="GG606" s="517"/>
      <c r="GH606" s="529">
        <v>42252.436111111107</v>
      </c>
      <c r="GI606" s="668">
        <v>300.34722900390625</v>
      </c>
      <c r="GJ606" s="669">
        <v>42252.436111111107</v>
      </c>
      <c r="GK606" s="668">
        <v>283.5648193359375</v>
      </c>
      <c r="GL606" s="669">
        <v>42252.436111111107</v>
      </c>
      <c r="GM606" s="668" t="str">
        <v>[-11101] All data events are filtered in summary calculation</v>
      </c>
      <c r="GN606" s="400" t="str">
        <f t="shared" si="254"/>
        <v>[-11101] All data events are filtered in summary calculation</v>
      </c>
      <c r="GO606" s="400">
        <f t="shared" si="255"/>
        <v>0</v>
      </c>
    </row>
    <row r="607" spans="156:197" ht="18.95" customHeight="1" x14ac:dyDescent="0.25">
      <c r="EZ607" s="837"/>
      <c r="FA607" s="568">
        <v>42252.436805555553</v>
      </c>
      <c r="FB607" s="569" t="str">
        <v>[-11101] All data events are filtered in summary calculation</v>
      </c>
      <c r="FC607" s="570">
        <v>42252.436805555553</v>
      </c>
      <c r="FD607" s="571" t="str">
        <v>[-11101] All data events are filtered in summary calculation</v>
      </c>
      <c r="FE607" s="570">
        <v>42252.436458333337</v>
      </c>
      <c r="FF607" s="571">
        <v>2924.745014082268</v>
      </c>
      <c r="FG607" s="570">
        <v>42252.436458333337</v>
      </c>
      <c r="FH607" s="571">
        <v>37301.71255363027</v>
      </c>
      <c r="GE607" s="400">
        <f t="shared" si="256"/>
        <v>1</v>
      </c>
      <c r="GF607" s="529"/>
      <c r="GG607" s="517"/>
      <c r="GH607" s="529">
        <v>42252.436458333337</v>
      </c>
      <c r="GI607" s="668">
        <v>300.34722900390625</v>
      </c>
      <c r="GJ607" s="669">
        <v>42252.436458333337</v>
      </c>
      <c r="GK607" s="668">
        <v>283.5648193359375</v>
      </c>
      <c r="GL607" s="669">
        <v>42252.436458333337</v>
      </c>
      <c r="GM607" s="668" t="str">
        <v>[-11101] All data events are filtered in summary calculation</v>
      </c>
      <c r="GN607" s="400" t="str">
        <f t="shared" si="254"/>
        <v>[-11101] All data events are filtered in summary calculation</v>
      </c>
      <c r="GO607" s="400">
        <f t="shared" si="255"/>
        <v>0</v>
      </c>
    </row>
    <row r="608" spans="156:197" ht="18.95" customHeight="1" x14ac:dyDescent="0.25">
      <c r="EZ608" s="837"/>
      <c r="FA608" s="568">
        <v>42252.437152777777</v>
      </c>
      <c r="FB608" s="569" t="str">
        <v>[-11101] All data events are filtered in summary calculation</v>
      </c>
      <c r="FC608" s="570">
        <v>42252.437152777777</v>
      </c>
      <c r="FD608" s="571" t="str">
        <v>[-11101] All data events are filtered in summary calculation</v>
      </c>
      <c r="FE608" s="570">
        <v>42252.436805555553</v>
      </c>
      <c r="FF608" s="571">
        <v>2957.3813158021617</v>
      </c>
      <c r="FG608" s="570">
        <v>42252.436805555553</v>
      </c>
      <c r="FH608" s="571">
        <v>37730.905324667692</v>
      </c>
      <c r="GE608" s="400">
        <f t="shared" si="256"/>
        <v>1</v>
      </c>
      <c r="GF608" s="529"/>
      <c r="GG608" s="517"/>
      <c r="GH608" s="529">
        <v>42252.436805555553</v>
      </c>
      <c r="GI608" s="668">
        <v>300.34722900390625</v>
      </c>
      <c r="GJ608" s="669">
        <v>42252.436805555553</v>
      </c>
      <c r="GK608" s="668">
        <v>283.5648193359375</v>
      </c>
      <c r="GL608" s="669">
        <v>42252.436805555553</v>
      </c>
      <c r="GM608" s="668" t="str">
        <v>[-11101] All data events are filtered in summary calculation</v>
      </c>
      <c r="GN608" s="400" t="str">
        <f t="shared" si="254"/>
        <v>[-11101] All data events are filtered in summary calculation</v>
      </c>
      <c r="GO608" s="400">
        <f t="shared" si="255"/>
        <v>0</v>
      </c>
    </row>
    <row r="609" spans="156:197" ht="18.95" customHeight="1" x14ac:dyDescent="0.25">
      <c r="EZ609" s="837"/>
      <c r="FA609" s="568">
        <v>42252.4375</v>
      </c>
      <c r="FB609" s="569" t="str">
        <v>[-11101] All data events are filtered in summary calculation</v>
      </c>
      <c r="FC609" s="570">
        <v>42252.4375</v>
      </c>
      <c r="FD609" s="571" t="str">
        <v>[-11101] All data events are filtered in summary calculation</v>
      </c>
      <c r="FE609" s="570">
        <v>42252.437152777777</v>
      </c>
      <c r="FF609" s="571">
        <v>2970.8712127342819</v>
      </c>
      <c r="FG609" s="570">
        <v>42252.437152777777</v>
      </c>
      <c r="FH609" s="571">
        <v>37145.718456119299</v>
      </c>
      <c r="GE609" s="400">
        <f t="shared" si="256"/>
        <v>1</v>
      </c>
      <c r="GF609" s="529"/>
      <c r="GG609" s="517"/>
      <c r="GH609" s="529">
        <v>42252.437152777777</v>
      </c>
      <c r="GI609" s="668">
        <v>300.34722900390625</v>
      </c>
      <c r="GJ609" s="669">
        <v>42252.437152777777</v>
      </c>
      <c r="GK609" s="668">
        <v>283.5648193359375</v>
      </c>
      <c r="GL609" s="669">
        <v>42252.437152777777</v>
      </c>
      <c r="GM609" s="668" t="str">
        <v>[-11101] All data events are filtered in summary calculation</v>
      </c>
      <c r="GN609" s="400" t="str">
        <f t="shared" si="254"/>
        <v>[-11101] All data events are filtered in summary calculation</v>
      </c>
      <c r="GO609" s="400">
        <f t="shared" si="255"/>
        <v>0</v>
      </c>
    </row>
    <row r="610" spans="156:197" ht="18.95" customHeight="1" x14ac:dyDescent="0.25">
      <c r="EZ610" s="837"/>
      <c r="FA610" s="568">
        <v>42252.437847222223</v>
      </c>
      <c r="FB610" s="569" t="str">
        <v>[-11101] All data events are filtered in summary calculation</v>
      </c>
      <c r="FC610" s="570">
        <v>42252.437847222223</v>
      </c>
      <c r="FD610" s="571" t="str">
        <v>[-11101] All data events are filtered in summary calculation</v>
      </c>
      <c r="FE610" s="570">
        <v>42252.4375</v>
      </c>
      <c r="FF610" s="571">
        <v>2979.7594726453226</v>
      </c>
      <c r="FG610" s="570">
        <v>42252.4375</v>
      </c>
      <c r="FH610" s="571">
        <v>36515.003488204879</v>
      </c>
      <c r="GE610" s="400">
        <f t="shared" si="256"/>
        <v>1</v>
      </c>
      <c r="GF610" s="529"/>
      <c r="GG610" s="517"/>
      <c r="GH610" s="529">
        <v>42252.4375</v>
      </c>
      <c r="GI610" s="668">
        <v>300.34722900390625</v>
      </c>
      <c r="GJ610" s="669">
        <v>42252.4375</v>
      </c>
      <c r="GK610" s="668">
        <v>283.5648193359375</v>
      </c>
      <c r="GL610" s="669">
        <v>42252.4375</v>
      </c>
      <c r="GM610" s="668" t="str">
        <v>[-11101] All data events are filtered in summary calculation</v>
      </c>
      <c r="GN610" s="400" t="str">
        <f t="shared" si="254"/>
        <v>[-11101] All data events are filtered in summary calculation</v>
      </c>
      <c r="GO610" s="400">
        <f t="shared" si="255"/>
        <v>0</v>
      </c>
    </row>
    <row r="611" spans="156:197" ht="18.95" customHeight="1" x14ac:dyDescent="0.25">
      <c r="EZ611" s="837"/>
      <c r="FA611" s="568">
        <v>42252.438194444447</v>
      </c>
      <c r="FB611" s="569" t="str">
        <v>[-11101] All data events are filtered in summary calculation</v>
      </c>
      <c r="FC611" s="570">
        <v>42252.438194444447</v>
      </c>
      <c r="FD611" s="571" t="str">
        <v>[-11101] All data events are filtered in summary calculation</v>
      </c>
      <c r="FE611" s="570">
        <v>42252.437847222223</v>
      </c>
      <c r="FF611" s="571">
        <v>3021.3504479917387</v>
      </c>
      <c r="FG611" s="570">
        <v>42252.437847222223</v>
      </c>
      <c r="FH611" s="571">
        <v>22970.726679779684</v>
      </c>
      <c r="GE611" s="400">
        <f t="shared" si="256"/>
        <v>1</v>
      </c>
      <c r="GF611" s="529"/>
      <c r="GG611" s="517"/>
      <c r="GH611" s="529">
        <v>42252.437847222223</v>
      </c>
      <c r="GI611" s="668">
        <v>300.34722900390625</v>
      </c>
      <c r="GJ611" s="669">
        <v>42252.437847222223</v>
      </c>
      <c r="GK611" s="668">
        <v>283.5648193359375</v>
      </c>
      <c r="GL611" s="669">
        <v>42252.437847222223</v>
      </c>
      <c r="GM611" s="668" t="str">
        <v>[-11101] All data events are filtered in summary calculation</v>
      </c>
      <c r="GN611" s="400" t="str">
        <f t="shared" si="254"/>
        <v>[-11101] All data events are filtered in summary calculation</v>
      </c>
      <c r="GO611" s="400">
        <f t="shared" si="255"/>
        <v>0</v>
      </c>
    </row>
    <row r="612" spans="156:197" ht="18.95" customHeight="1" x14ac:dyDescent="0.25">
      <c r="EZ612" s="837"/>
      <c r="FA612" s="568">
        <v>42252.438541666663</v>
      </c>
      <c r="FB612" s="569" t="str">
        <v>[-11101] All data events are filtered in summary calculation</v>
      </c>
      <c r="FC612" s="570">
        <v>42252.438541666663</v>
      </c>
      <c r="FD612" s="571" t="str">
        <v>[-11101] All data events are filtered in summary calculation</v>
      </c>
      <c r="FE612" s="570">
        <v>42252.438194444447</v>
      </c>
      <c r="FF612" s="571">
        <v>2991.0288820855321</v>
      </c>
      <c r="FG612" s="570">
        <v>42252.438194444447</v>
      </c>
      <c r="FH612" s="571">
        <v>3211.8978337942312</v>
      </c>
      <c r="GE612" s="400">
        <f t="shared" si="256"/>
        <v>1</v>
      </c>
      <c r="GF612" s="529"/>
      <c r="GG612" s="517"/>
      <c r="GH612" s="529">
        <v>42252.438194444447</v>
      </c>
      <c r="GI612" s="668">
        <v>300.34722900390625</v>
      </c>
      <c r="GJ612" s="669">
        <v>42252.438194444447</v>
      </c>
      <c r="GK612" s="668">
        <v>283.5648193359375</v>
      </c>
      <c r="GL612" s="669">
        <v>42252.438194444447</v>
      </c>
      <c r="GM612" s="668" t="str">
        <v>[-11101] All data events are filtered in summary calculation</v>
      </c>
      <c r="GN612" s="400" t="str">
        <f t="shared" si="254"/>
        <v>[-11101] All data events are filtered in summary calculation</v>
      </c>
      <c r="GO612" s="400">
        <f t="shared" si="255"/>
        <v>0</v>
      </c>
    </row>
    <row r="613" spans="156:197" ht="18.95" customHeight="1" x14ac:dyDescent="0.25">
      <c r="EZ613" s="837"/>
      <c r="FA613" s="568">
        <v>42252.438888888893</v>
      </c>
      <c r="FB613" s="569" t="str">
        <v>[-11101] All data events are filtered in summary calculation</v>
      </c>
      <c r="FC613" s="570">
        <v>42252.438888888893</v>
      </c>
      <c r="FD613" s="571" t="str">
        <v>[-11101] All data events are filtered in summary calculation</v>
      </c>
      <c r="FE613" s="570">
        <v>42252.438541666663</v>
      </c>
      <c r="FF613" s="571">
        <v>3003.7476984255018</v>
      </c>
      <c r="FG613" s="570">
        <v>42252.438541666663</v>
      </c>
      <c r="FH613" s="571">
        <v>1063.025925625426</v>
      </c>
      <c r="GE613" s="400">
        <f t="shared" si="256"/>
        <v>1</v>
      </c>
      <c r="GF613" s="529"/>
      <c r="GG613" s="517"/>
      <c r="GH613" s="529">
        <v>42252.438541666663</v>
      </c>
      <c r="GI613" s="668">
        <v>300.34722900390625</v>
      </c>
      <c r="GJ613" s="669">
        <v>42252.438541666663</v>
      </c>
      <c r="GK613" s="668">
        <v>283.5648193359375</v>
      </c>
      <c r="GL613" s="669">
        <v>42252.438541666663</v>
      </c>
      <c r="GM613" s="668" t="str">
        <v>[-11101] All data events are filtered in summary calculation</v>
      </c>
      <c r="GN613" s="400" t="str">
        <f t="shared" si="254"/>
        <v>[-11101] All data events are filtered in summary calculation</v>
      </c>
      <c r="GO613" s="400">
        <f t="shared" si="255"/>
        <v>0</v>
      </c>
    </row>
    <row r="614" spans="156:197" ht="18.95" customHeight="1" x14ac:dyDescent="0.25">
      <c r="EZ614" s="837"/>
      <c r="FA614" s="568">
        <v>42252.439236111109</v>
      </c>
      <c r="FB614" s="569" t="str">
        <v>[-11101] All data events are filtered in summary calculation</v>
      </c>
      <c r="FC614" s="570">
        <v>42252.439236111109</v>
      </c>
      <c r="FD614" s="571" t="str">
        <v>[-11101] All data events are filtered in summary calculation</v>
      </c>
      <c r="FE614" s="570">
        <v>42252.438888888893</v>
      </c>
      <c r="FF614" s="571">
        <v>2957.762087985202</v>
      </c>
      <c r="FG614" s="570">
        <v>42252.438888888893</v>
      </c>
      <c r="FH614" s="571">
        <v>889.96214770797633</v>
      </c>
      <c r="GE614" s="400">
        <f t="shared" si="256"/>
        <v>1</v>
      </c>
      <c r="GF614" s="529"/>
      <c r="GG614" s="517"/>
      <c r="GH614" s="529">
        <v>42252.438888888893</v>
      </c>
      <c r="GI614" s="668">
        <v>300.34722900390625</v>
      </c>
      <c r="GJ614" s="669">
        <v>42252.438888888893</v>
      </c>
      <c r="GK614" s="668">
        <v>283.5648193359375</v>
      </c>
      <c r="GL614" s="669">
        <v>42252.438888888893</v>
      </c>
      <c r="GM614" s="668" t="str">
        <v>[-11101] All data events are filtered in summary calculation</v>
      </c>
      <c r="GN614" s="400" t="str">
        <f t="shared" si="254"/>
        <v>[-11101] All data events are filtered in summary calculation</v>
      </c>
      <c r="GO614" s="400">
        <f t="shared" si="255"/>
        <v>0</v>
      </c>
    </row>
    <row r="615" spans="156:197" ht="18.95" customHeight="1" x14ac:dyDescent="0.25">
      <c r="EZ615" s="837"/>
      <c r="FA615" s="568">
        <v>42252.439583333333</v>
      </c>
      <c r="FB615" s="569" t="str">
        <v>[-11101] All data events are filtered in summary calculation</v>
      </c>
      <c r="FC615" s="570">
        <v>42252.439583333333</v>
      </c>
      <c r="FD615" s="571" t="str">
        <v>[-11101] All data events are filtered in summary calculation</v>
      </c>
      <c r="FE615" s="570">
        <v>42252.439236111109</v>
      </c>
      <c r="FF615" s="571" t="str">
        <v>[-11101] All data events are filtered in summary calculation</v>
      </c>
      <c r="FG615" s="570">
        <v>42252.439236111109</v>
      </c>
      <c r="FH615" s="571">
        <v>854.52081080653397</v>
      </c>
      <c r="GE615" s="400">
        <f t="shared" si="256"/>
        <v>1</v>
      </c>
      <c r="GF615" s="529"/>
      <c r="GG615" s="517"/>
      <c r="GH615" s="529">
        <v>42252.439236111109</v>
      </c>
      <c r="GI615" s="668">
        <v>300.34722900390625</v>
      </c>
      <c r="GJ615" s="669">
        <v>42252.439236111109</v>
      </c>
      <c r="GK615" s="668">
        <v>283.5648193359375</v>
      </c>
      <c r="GL615" s="669">
        <v>42252.439236111109</v>
      </c>
      <c r="GM615" s="668" t="str">
        <v>[-11101] All data events are filtered in summary calculation</v>
      </c>
      <c r="GN615" s="400" t="str">
        <f t="shared" si="254"/>
        <v>[-11101] All data events are filtered in summary calculation</v>
      </c>
      <c r="GO615" s="400">
        <f t="shared" si="255"/>
        <v>0</v>
      </c>
    </row>
    <row r="616" spans="156:197" ht="18.95" customHeight="1" x14ac:dyDescent="0.25">
      <c r="EZ616" s="837"/>
      <c r="FA616" s="568">
        <v>42252.439930555556</v>
      </c>
      <c r="FB616" s="569">
        <v>3004.2180086919966</v>
      </c>
      <c r="FC616" s="570">
        <v>42252.439930555556</v>
      </c>
      <c r="FD616" s="571" t="str">
        <v>[-11101] All data events are filtered in summary calculation</v>
      </c>
      <c r="FE616" s="570">
        <v>42252.439583333333</v>
      </c>
      <c r="FF616" s="571" t="str">
        <v>[-11101] All data events are filtered in summary calculation</v>
      </c>
      <c r="FG616" s="570">
        <v>42252.439583333333</v>
      </c>
      <c r="FH616" s="571">
        <v>793.32395639931781</v>
      </c>
      <c r="GE616" s="400">
        <f t="shared" si="256"/>
        <v>1</v>
      </c>
      <c r="GF616" s="529"/>
      <c r="GG616" s="517"/>
      <c r="GH616" s="529">
        <v>42252.439583333333</v>
      </c>
      <c r="GI616" s="668">
        <v>300.34722900390625</v>
      </c>
      <c r="GJ616" s="669">
        <v>42252.439583333333</v>
      </c>
      <c r="GK616" s="668">
        <v>283.5648193359375</v>
      </c>
      <c r="GL616" s="669">
        <v>42252.439583333333</v>
      </c>
      <c r="GM616" s="668" t="str">
        <v>[-11101] All data events are filtered in summary calculation</v>
      </c>
      <c r="GN616" s="400" t="str">
        <f t="shared" si="254"/>
        <v>[-11101] All data events are filtered in summary calculation</v>
      </c>
      <c r="GO616" s="400">
        <f t="shared" si="255"/>
        <v>0</v>
      </c>
    </row>
    <row r="617" spans="156:197" ht="18.95" customHeight="1" x14ac:dyDescent="0.25">
      <c r="EZ617" s="837"/>
      <c r="FA617" s="568">
        <v>42252.44027777778</v>
      </c>
      <c r="FB617" s="569">
        <v>3032.5678657760222</v>
      </c>
      <c r="FC617" s="570">
        <v>42252.44027777778</v>
      </c>
      <c r="FD617" s="571" t="str">
        <v>[-11101] All data events are filtered in summary calculation</v>
      </c>
      <c r="FE617" s="570">
        <v>42252.439930555556</v>
      </c>
      <c r="FF617" s="571" t="str">
        <v>[-11101] All data events are filtered in summary calculation</v>
      </c>
      <c r="FG617" s="570">
        <v>42252.439930555556</v>
      </c>
      <c r="FH617" s="571">
        <v>962.51502913884212</v>
      </c>
      <c r="GE617" s="400">
        <f t="shared" si="256"/>
        <v>1</v>
      </c>
      <c r="GF617" s="529"/>
      <c r="GG617" s="517"/>
      <c r="GH617" s="529">
        <v>42252.439930555556</v>
      </c>
      <c r="GI617" s="668">
        <v>300.34722900390625</v>
      </c>
      <c r="GJ617" s="669">
        <v>42252.439930555556</v>
      </c>
      <c r="GK617" s="668">
        <v>283.5648193359375</v>
      </c>
      <c r="GL617" s="669">
        <v>42252.439930555556</v>
      </c>
      <c r="GM617" s="668" t="str">
        <v>[-11101] All data events are filtered in summary calculation</v>
      </c>
      <c r="GN617" s="400" t="str">
        <f t="shared" si="254"/>
        <v>[-11101] All data events are filtered in summary calculation</v>
      </c>
      <c r="GO617" s="400">
        <f t="shared" si="255"/>
        <v>0</v>
      </c>
    </row>
    <row r="618" spans="156:197" ht="18.95" customHeight="1" x14ac:dyDescent="0.25">
      <c r="EZ618" s="837"/>
      <c r="FA618" s="568">
        <v>42252.440625000003</v>
      </c>
      <c r="FB618" s="569">
        <v>3026.332634839167</v>
      </c>
      <c r="FC618" s="570">
        <v>42252.440625000003</v>
      </c>
      <c r="FD618" s="571" t="str">
        <v>[-11101] All data events are filtered in summary calculation</v>
      </c>
      <c r="FE618" s="570">
        <v>42252.44027777778</v>
      </c>
      <c r="FF618" s="571" t="str">
        <v>[-11101] All data events are filtered in summary calculation</v>
      </c>
      <c r="FG618" s="570">
        <v>42252.44027777778</v>
      </c>
      <c r="FH618" s="571">
        <v>819.33188885200741</v>
      </c>
      <c r="GE618" s="400">
        <f t="shared" si="256"/>
        <v>1</v>
      </c>
      <c r="GF618" s="529"/>
      <c r="GG618" s="517"/>
      <c r="GH618" s="529">
        <v>42252.44027777778</v>
      </c>
      <c r="GI618" s="668">
        <v>300.34722900390625</v>
      </c>
      <c r="GJ618" s="669">
        <v>42252.44027777778</v>
      </c>
      <c r="GK618" s="668">
        <v>283.5648193359375</v>
      </c>
      <c r="GL618" s="669">
        <v>42252.44027777778</v>
      </c>
      <c r="GM618" s="668" t="str">
        <v>[-11101] All data events are filtered in summary calculation</v>
      </c>
      <c r="GN618" s="400" t="str">
        <f t="shared" si="254"/>
        <v>[-11101] All data events are filtered in summary calculation</v>
      </c>
      <c r="GO618" s="400">
        <f t="shared" si="255"/>
        <v>0</v>
      </c>
    </row>
    <row r="619" spans="156:197" ht="18.95" customHeight="1" x14ac:dyDescent="0.25">
      <c r="EZ619" s="837"/>
      <c r="FA619" s="568">
        <v>42252.440972222219</v>
      </c>
      <c r="FB619" s="569">
        <v>3024.9200146472704</v>
      </c>
      <c r="FC619" s="570">
        <v>42252.440972222219</v>
      </c>
      <c r="FD619" s="571" t="str">
        <v>[-11101] All data events are filtered in summary calculation</v>
      </c>
      <c r="FE619" s="570">
        <v>42252.440625000003</v>
      </c>
      <c r="FF619" s="571" t="str">
        <v>[-11101] All data events are filtered in summary calculation</v>
      </c>
      <c r="FG619" s="570">
        <v>42252.440625000003</v>
      </c>
      <c r="FH619" s="571">
        <v>640.36639437141014</v>
      </c>
      <c r="GE619" s="400">
        <f t="shared" si="256"/>
        <v>1</v>
      </c>
      <c r="GF619" s="529"/>
      <c r="GG619" s="517"/>
      <c r="GH619" s="529">
        <v>42252.440625000003</v>
      </c>
      <c r="GI619" s="668">
        <v>300.34722900390625</v>
      </c>
      <c r="GJ619" s="669">
        <v>42252.440625000003</v>
      </c>
      <c r="GK619" s="668">
        <v>283.5648193359375</v>
      </c>
      <c r="GL619" s="669">
        <v>42252.440625000003</v>
      </c>
      <c r="GM619" s="668" t="str">
        <v>[-11101] All data events are filtered in summary calculation</v>
      </c>
      <c r="GN619" s="400" t="str">
        <f t="shared" si="254"/>
        <v>[-11101] All data events are filtered in summary calculation</v>
      </c>
      <c r="GO619" s="400">
        <f t="shared" si="255"/>
        <v>0</v>
      </c>
    </row>
    <row r="620" spans="156:197" ht="18.95" customHeight="1" x14ac:dyDescent="0.25">
      <c r="EZ620" s="837"/>
      <c r="FA620" s="568">
        <v>42252.44131944445</v>
      </c>
      <c r="FB620" s="569">
        <v>3057.461204236125</v>
      </c>
      <c r="FC620" s="570">
        <v>42252.44131944445</v>
      </c>
      <c r="FD620" s="571" t="str">
        <v>[-11101] All data events are filtered in summary calculation</v>
      </c>
      <c r="FE620" s="570">
        <v>42252.440972222219</v>
      </c>
      <c r="FF620" s="571" t="str">
        <v>[-11101] All data events are filtered in summary calculation</v>
      </c>
      <c r="FG620" s="570">
        <v>42252.440972222219</v>
      </c>
      <c r="FH620" s="571">
        <v>876.11961719122769</v>
      </c>
      <c r="GE620" s="400">
        <f t="shared" si="256"/>
        <v>1</v>
      </c>
      <c r="GF620" s="529"/>
      <c r="GG620" s="517"/>
      <c r="GH620" s="529">
        <v>42252.440972222219</v>
      </c>
      <c r="GI620" s="668">
        <v>300.34722900390625</v>
      </c>
      <c r="GJ620" s="669">
        <v>42252.440972222219</v>
      </c>
      <c r="GK620" s="668">
        <v>283.5648193359375</v>
      </c>
      <c r="GL620" s="669">
        <v>42252.440972222219</v>
      </c>
      <c r="GM620" s="668" t="str">
        <v>[-11101] All data events are filtered in summary calculation</v>
      </c>
      <c r="GN620" s="400" t="str">
        <f t="shared" si="254"/>
        <v>[-11101] All data events are filtered in summary calculation</v>
      </c>
      <c r="GO620" s="400">
        <f t="shared" si="255"/>
        <v>0</v>
      </c>
    </row>
    <row r="621" spans="156:197" ht="18.95" customHeight="1" x14ac:dyDescent="0.25">
      <c r="EZ621" s="837"/>
      <c r="FA621" s="568">
        <v>42252.441666666666</v>
      </c>
      <c r="FB621" s="569">
        <v>27418.818418616553</v>
      </c>
      <c r="FC621" s="570">
        <v>42252.441666666666</v>
      </c>
      <c r="FD621" s="571" t="str">
        <v>[-11101] All data events are filtered in summary calculation</v>
      </c>
      <c r="FE621" s="570">
        <v>42252.44131944445</v>
      </c>
      <c r="FF621" s="571" t="str">
        <v>[-11101] All data events are filtered in summary calculation</v>
      </c>
      <c r="FG621" s="570">
        <v>42252.44131944445</v>
      </c>
      <c r="FH621" s="571">
        <v>897.04916901315482</v>
      </c>
      <c r="GE621" s="400">
        <f t="shared" si="256"/>
        <v>1</v>
      </c>
      <c r="GF621" s="529"/>
      <c r="GG621" s="517"/>
      <c r="GH621" s="529">
        <v>42252.44131944445</v>
      </c>
      <c r="GI621" s="668">
        <v>300.34722900390625</v>
      </c>
      <c r="GJ621" s="669">
        <v>42252.44131944445</v>
      </c>
      <c r="GK621" s="668">
        <v>283.5648193359375</v>
      </c>
      <c r="GL621" s="669">
        <v>42252.44131944445</v>
      </c>
      <c r="GM621" s="668" t="str">
        <v>[-11101] All data events are filtered in summary calculation</v>
      </c>
      <c r="GN621" s="400" t="str">
        <f t="shared" si="254"/>
        <v>[-11101] All data events are filtered in summary calculation</v>
      </c>
      <c r="GO621" s="400">
        <f t="shared" si="255"/>
        <v>0</v>
      </c>
    </row>
    <row r="622" spans="156:197" ht="18.95" customHeight="1" x14ac:dyDescent="0.25">
      <c r="EZ622" s="837"/>
      <c r="FA622" s="568">
        <v>42252.442013888889</v>
      </c>
      <c r="FB622" s="569">
        <v>36201.521961537997</v>
      </c>
      <c r="FC622" s="570">
        <v>42252.442013888889</v>
      </c>
      <c r="FD622" s="571" t="str">
        <v>[-11101] All data events are filtered in summary calculation</v>
      </c>
      <c r="FE622" s="570">
        <v>42252.441666666666</v>
      </c>
      <c r="FF622" s="571" t="str">
        <v>[-11101] All data events are filtered in summary calculation</v>
      </c>
      <c r="FG622" s="570">
        <v>42252.441666666666</v>
      </c>
      <c r="FH622" s="571">
        <v>1451.8514154074403</v>
      </c>
      <c r="GE622" s="400">
        <f t="shared" si="256"/>
        <v>1</v>
      </c>
      <c r="GF622" s="529"/>
      <c r="GG622" s="517"/>
      <c r="GH622" s="529">
        <v>42252.441666666666</v>
      </c>
      <c r="GI622" s="668">
        <v>300.34722900390625</v>
      </c>
      <c r="GJ622" s="669">
        <v>42252.441666666666</v>
      </c>
      <c r="GK622" s="668">
        <v>283.5648193359375</v>
      </c>
      <c r="GL622" s="669">
        <v>42252.441666666666</v>
      </c>
      <c r="GM622" s="668" t="str">
        <v>[-11101] All data events are filtered in summary calculation</v>
      </c>
      <c r="GN622" s="400" t="str">
        <f t="shared" si="254"/>
        <v>[-11101] All data events are filtered in summary calculation</v>
      </c>
      <c r="GO622" s="400">
        <f t="shared" si="255"/>
        <v>0</v>
      </c>
    </row>
    <row r="623" spans="156:197" ht="18.95" customHeight="1" x14ac:dyDescent="0.25">
      <c r="EZ623" s="837"/>
      <c r="FA623" s="568">
        <v>42252.442361111112</v>
      </c>
      <c r="FB623" s="569">
        <v>36621.798078562817</v>
      </c>
      <c r="FC623" s="570">
        <v>42252.442361111112</v>
      </c>
      <c r="FD623" s="571" t="str">
        <v>[-11101] All data events are filtered in summary calculation</v>
      </c>
      <c r="FE623" s="570">
        <v>42252.442013888889</v>
      </c>
      <c r="FF623" s="571" t="str">
        <v>[-11101] All data events are filtered in summary calculation</v>
      </c>
      <c r="FG623" s="570">
        <v>42252.442013888889</v>
      </c>
      <c r="FH623" s="571">
        <v>1945.5099802404022</v>
      </c>
      <c r="GE623" s="400">
        <f t="shared" si="256"/>
        <v>1</v>
      </c>
      <c r="GF623" s="529"/>
      <c r="GG623" s="517"/>
      <c r="GH623" s="529">
        <v>42252.442013888889</v>
      </c>
      <c r="GI623" s="668">
        <v>300.34722900390625</v>
      </c>
      <c r="GJ623" s="669">
        <v>42252.442013888889</v>
      </c>
      <c r="GK623" s="668">
        <v>283.5648193359375</v>
      </c>
      <c r="GL623" s="669">
        <v>42252.442013888889</v>
      </c>
      <c r="GM623" s="668" t="str">
        <v>[-11101] All data events are filtered in summary calculation</v>
      </c>
      <c r="GN623" s="400" t="str">
        <f t="shared" si="254"/>
        <v>[-11101] All data events are filtered in summary calculation</v>
      </c>
      <c r="GO623" s="400">
        <f t="shared" si="255"/>
        <v>0</v>
      </c>
    </row>
    <row r="624" spans="156:197" ht="18.95" customHeight="1" x14ac:dyDescent="0.25">
      <c r="EZ624" s="837"/>
      <c r="FA624" s="568">
        <v>42252.442708333328</v>
      </c>
      <c r="FB624" s="569">
        <v>36669.408001267911</v>
      </c>
      <c r="FC624" s="570">
        <v>42252.442708333328</v>
      </c>
      <c r="FD624" s="571" t="str">
        <v>[-11101] All data events are filtered in summary calculation</v>
      </c>
      <c r="FE624" s="570">
        <v>42252.442361111112</v>
      </c>
      <c r="FF624" s="571" t="str">
        <v>[-11101] All data events are filtered in summary calculation</v>
      </c>
      <c r="FG624" s="570">
        <v>42252.442361111112</v>
      </c>
      <c r="FH624" s="571">
        <v>2026.4176779544603</v>
      </c>
      <c r="GE624" s="400">
        <f t="shared" si="256"/>
        <v>1</v>
      </c>
      <c r="GF624" s="529"/>
      <c r="GG624" s="517"/>
      <c r="GH624" s="529">
        <v>42252.442361111112</v>
      </c>
      <c r="GI624" s="668">
        <v>300.34722900390625</v>
      </c>
      <c r="GJ624" s="669">
        <v>42252.442361111112</v>
      </c>
      <c r="GK624" s="668">
        <v>283.5648193359375</v>
      </c>
      <c r="GL624" s="669">
        <v>42252.442361111112</v>
      </c>
      <c r="GM624" s="668" t="str">
        <v>[-11101] All data events are filtered in summary calculation</v>
      </c>
      <c r="GN624" s="400" t="str">
        <f t="shared" si="254"/>
        <v>[-11101] All data events are filtered in summary calculation</v>
      </c>
      <c r="GO624" s="400">
        <f t="shared" si="255"/>
        <v>0</v>
      </c>
    </row>
    <row r="625" spans="156:197" ht="18.95" customHeight="1" x14ac:dyDescent="0.25">
      <c r="EZ625" s="837"/>
      <c r="FA625" s="568">
        <v>42252.443055555559</v>
      </c>
      <c r="FB625" s="569">
        <v>36723.252185225487</v>
      </c>
      <c r="FC625" s="570">
        <v>42252.443055555559</v>
      </c>
      <c r="FD625" s="571" t="str">
        <v>[-11101] All data events are filtered in summary calculation</v>
      </c>
      <c r="FE625" s="570">
        <v>42252.442708333328</v>
      </c>
      <c r="FF625" s="571" t="str">
        <v>[-11101] All data events are filtered in summary calculation</v>
      </c>
      <c r="FG625" s="570">
        <v>42252.442708333328</v>
      </c>
      <c r="FH625" s="571">
        <v>1994.5242839737484</v>
      </c>
      <c r="GE625" s="400">
        <f t="shared" si="256"/>
        <v>1</v>
      </c>
      <c r="GF625" s="529"/>
      <c r="GG625" s="517"/>
      <c r="GH625" s="529">
        <v>42252.442708333328</v>
      </c>
      <c r="GI625" s="668">
        <v>300.34722900390625</v>
      </c>
      <c r="GJ625" s="669">
        <v>42252.442708333328</v>
      </c>
      <c r="GK625" s="668">
        <v>283.5648193359375</v>
      </c>
      <c r="GL625" s="669">
        <v>42252.442708333328</v>
      </c>
      <c r="GM625" s="668" t="str">
        <v>[-11101] All data events are filtered in summary calculation</v>
      </c>
      <c r="GN625" s="400" t="str">
        <f t="shared" si="254"/>
        <v>[-11101] All data events are filtered in summary calculation</v>
      </c>
      <c r="GO625" s="400">
        <f t="shared" si="255"/>
        <v>0</v>
      </c>
    </row>
    <row r="626" spans="156:197" ht="18.95" customHeight="1" x14ac:dyDescent="0.25">
      <c r="EZ626" s="837"/>
      <c r="FA626" s="568">
        <v>42252.443402777775</v>
      </c>
      <c r="FB626" s="569">
        <v>36848.665966757137</v>
      </c>
      <c r="FC626" s="570">
        <v>42252.443402777775</v>
      </c>
      <c r="FD626" s="571" t="str">
        <v>[-11101] All data events are filtered in summary calculation</v>
      </c>
      <c r="FE626" s="570">
        <v>42252.443055555559</v>
      </c>
      <c r="FF626" s="571" t="str">
        <v>[-11101] All data events are filtered in summary calculation</v>
      </c>
      <c r="FG626" s="570">
        <v>42252.443055555559</v>
      </c>
      <c r="FH626" s="571">
        <v>1977.1732499190296</v>
      </c>
      <c r="GE626" s="400">
        <f t="shared" si="256"/>
        <v>1</v>
      </c>
      <c r="GF626" s="529"/>
      <c r="GG626" s="517"/>
      <c r="GH626" s="529">
        <v>42252.443055555559</v>
      </c>
      <c r="GI626" s="668">
        <v>300.34722900390625</v>
      </c>
      <c r="GJ626" s="669">
        <v>42252.443055555559</v>
      </c>
      <c r="GK626" s="668">
        <v>283.5648193359375</v>
      </c>
      <c r="GL626" s="669">
        <v>42252.443055555559</v>
      </c>
      <c r="GM626" s="668" t="str">
        <v>[-11101] All data events are filtered in summary calculation</v>
      </c>
      <c r="GN626" s="400" t="str">
        <f t="shared" si="254"/>
        <v>[-11101] All data events are filtered in summary calculation</v>
      </c>
      <c r="GO626" s="400">
        <f t="shared" si="255"/>
        <v>0</v>
      </c>
    </row>
    <row r="627" spans="156:197" ht="18.95" customHeight="1" x14ac:dyDescent="0.25">
      <c r="EZ627" s="837"/>
      <c r="FA627" s="568">
        <v>42252.443749999999</v>
      </c>
      <c r="FB627" s="569">
        <v>36751.564748501776</v>
      </c>
      <c r="FC627" s="570">
        <v>42252.443749999999</v>
      </c>
      <c r="FD627" s="571" t="str">
        <v>[-11101] All data events are filtered in summary calculation</v>
      </c>
      <c r="FE627" s="570">
        <v>42252.443402777775</v>
      </c>
      <c r="FF627" s="571" t="str">
        <v>[-11101] All data events are filtered in summary calculation</v>
      </c>
      <c r="FG627" s="570">
        <v>42252.443402777775</v>
      </c>
      <c r="FH627" s="571">
        <v>1914.1888200176259</v>
      </c>
      <c r="GE627" s="400">
        <f t="shared" si="256"/>
        <v>1</v>
      </c>
      <c r="GF627" s="529"/>
      <c r="GG627" s="517"/>
      <c r="GH627" s="529">
        <v>42252.443402777775</v>
      </c>
      <c r="GI627" s="668">
        <v>300.34722900390625</v>
      </c>
      <c r="GJ627" s="669">
        <v>42252.443402777775</v>
      </c>
      <c r="GK627" s="668">
        <v>283.5648193359375</v>
      </c>
      <c r="GL627" s="669">
        <v>42252.443402777775</v>
      </c>
      <c r="GM627" s="668" t="str">
        <v>[-11101] All data events are filtered in summary calculation</v>
      </c>
      <c r="GN627" s="400" t="str">
        <f t="shared" si="254"/>
        <v>[-11101] All data events are filtered in summary calculation</v>
      </c>
      <c r="GO627" s="400">
        <f t="shared" si="255"/>
        <v>0</v>
      </c>
    </row>
    <row r="628" spans="156:197" ht="18.95" customHeight="1" x14ac:dyDescent="0.25">
      <c r="EZ628" s="837"/>
      <c r="FA628" s="568">
        <v>42252.444097222222</v>
      </c>
      <c r="FB628" s="569">
        <v>36610.16735222737</v>
      </c>
      <c r="FC628" s="570">
        <v>42252.444097222222</v>
      </c>
      <c r="FD628" s="571" t="str">
        <v>[-11101] All data events are filtered in summary calculation</v>
      </c>
      <c r="FE628" s="570">
        <v>42252.443749999999</v>
      </c>
      <c r="FF628" s="571" t="str">
        <v>[-11101] All data events are filtered in summary calculation</v>
      </c>
      <c r="FG628" s="570">
        <v>42252.443749999999</v>
      </c>
      <c r="FH628" s="571">
        <v>1875.6096554680603</v>
      </c>
      <c r="GE628" s="400">
        <f t="shared" si="256"/>
        <v>1</v>
      </c>
      <c r="GF628" s="529"/>
      <c r="GG628" s="517"/>
      <c r="GH628" s="529">
        <v>42252.443749999999</v>
      </c>
      <c r="GI628" s="668">
        <v>300.34722900390625</v>
      </c>
      <c r="GJ628" s="669">
        <v>42252.443749999999</v>
      </c>
      <c r="GK628" s="668">
        <v>283.5648193359375</v>
      </c>
      <c r="GL628" s="669">
        <v>42252.443749999999</v>
      </c>
      <c r="GM628" s="668" t="str">
        <v>[-11101] All data events are filtered in summary calculation</v>
      </c>
      <c r="GN628" s="400" t="str">
        <f t="shared" si="254"/>
        <v>[-11101] All data events are filtered in summary calculation</v>
      </c>
      <c r="GO628" s="400">
        <f t="shared" si="255"/>
        <v>0</v>
      </c>
    </row>
    <row r="629" spans="156:197" ht="18.95" customHeight="1" x14ac:dyDescent="0.25">
      <c r="EZ629" s="837"/>
      <c r="FA629" s="568">
        <v>42252.444444444445</v>
      </c>
      <c r="FB629" s="569">
        <v>36762.28999501864</v>
      </c>
      <c r="FC629" s="570">
        <v>42252.444444444445</v>
      </c>
      <c r="FD629" s="571" t="str">
        <v>[-11101] All data events are filtered in summary calculation</v>
      </c>
      <c r="FE629" s="570">
        <v>42252.444097222222</v>
      </c>
      <c r="FF629" s="571" t="str">
        <v>[-11101] All data events are filtered in summary calculation</v>
      </c>
      <c r="FG629" s="570">
        <v>42252.444097222222</v>
      </c>
      <c r="FH629" s="571" t="str">
        <v>[-11101] All data events are filtered in summary calculation</v>
      </c>
      <c r="GE629" s="400">
        <f t="shared" si="256"/>
        <v>1</v>
      </c>
      <c r="GF629" s="529"/>
      <c r="GG629" s="517"/>
      <c r="GH629" s="529">
        <v>42252.444097222222</v>
      </c>
      <c r="GI629" s="668">
        <v>300.34722900390625</v>
      </c>
      <c r="GJ629" s="669">
        <v>42252.444097222222</v>
      </c>
      <c r="GK629" s="668">
        <v>283.5648193359375</v>
      </c>
      <c r="GL629" s="669">
        <v>42252.444097222222</v>
      </c>
      <c r="GM629" s="668" t="str">
        <v>[-11101] All data events are filtered in summary calculation</v>
      </c>
      <c r="GN629" s="400" t="str">
        <f t="shared" si="254"/>
        <v>[-11101] All data events are filtered in summary calculation</v>
      </c>
      <c r="GO629" s="400">
        <f t="shared" si="255"/>
        <v>0</v>
      </c>
    </row>
    <row r="630" spans="156:197" ht="18.95" customHeight="1" x14ac:dyDescent="0.25">
      <c r="EZ630" s="837"/>
      <c r="FA630" s="568">
        <v>42252.444791666669</v>
      </c>
      <c r="FB630" s="569">
        <v>36706.355922824143</v>
      </c>
      <c r="FC630" s="570">
        <v>42252.444791666669</v>
      </c>
      <c r="FD630" s="571" t="str">
        <v>[-11101] All data events are filtered in summary calculation</v>
      </c>
      <c r="FE630" s="570">
        <v>42252.444444444445</v>
      </c>
      <c r="FF630" s="571" t="str">
        <v>[-11101] All data events are filtered in summary calculation</v>
      </c>
      <c r="FG630" s="570">
        <v>42252.444444444445</v>
      </c>
      <c r="FH630" s="571" t="str">
        <v>[-11101] All data events are filtered in summary calculation</v>
      </c>
      <c r="GE630" s="400">
        <f t="shared" si="256"/>
        <v>1</v>
      </c>
      <c r="GF630" s="529"/>
      <c r="GG630" s="517"/>
      <c r="GH630" s="529">
        <v>42252.444444444445</v>
      </c>
      <c r="GI630" s="668">
        <v>300.34722900390625</v>
      </c>
      <c r="GJ630" s="669">
        <v>42252.444444444445</v>
      </c>
      <c r="GK630" s="668">
        <v>283.5648193359375</v>
      </c>
      <c r="GL630" s="669">
        <v>42252.444444444445</v>
      </c>
      <c r="GM630" s="668" t="str">
        <v>[-11101] All data events are filtered in summary calculation</v>
      </c>
      <c r="GN630" s="400" t="str">
        <f t="shared" si="254"/>
        <v>[-11101] All data events are filtered in summary calculation</v>
      </c>
      <c r="GO630" s="400">
        <f t="shared" si="255"/>
        <v>0</v>
      </c>
    </row>
    <row r="631" spans="156:197" ht="18.95" customHeight="1" x14ac:dyDescent="0.25">
      <c r="EZ631" s="837"/>
      <c r="FA631" s="568">
        <v>42252.445138888885</v>
      </c>
      <c r="FB631" s="569">
        <v>36651.232624262571</v>
      </c>
      <c r="FC631" s="570">
        <v>42252.445138888885</v>
      </c>
      <c r="FD631" s="571" t="str">
        <v>[-11101] All data events are filtered in summary calculation</v>
      </c>
      <c r="FE631" s="570">
        <v>42252.444791666669</v>
      </c>
      <c r="FF631" s="571">
        <v>1986.5587690086777</v>
      </c>
      <c r="FG631" s="570">
        <v>42252.444791666669</v>
      </c>
      <c r="FH631" s="571" t="str">
        <v>[-11101] All data events are filtered in summary calculation</v>
      </c>
      <c r="GE631" s="400">
        <f t="shared" si="256"/>
        <v>1</v>
      </c>
      <c r="GF631" s="529"/>
      <c r="GG631" s="517"/>
      <c r="GH631" s="529">
        <v>42252.444791666669</v>
      </c>
      <c r="GI631" s="668">
        <v>288.54888425104633</v>
      </c>
      <c r="GJ631" s="669">
        <v>42252.444791666669</v>
      </c>
      <c r="GK631" s="668">
        <v>283.5648193359375</v>
      </c>
      <c r="GL631" s="669">
        <v>42252.444791666669</v>
      </c>
      <c r="GM631" s="668" t="str">
        <v>[-11101] All data events are filtered in summary calculation</v>
      </c>
      <c r="GN631" s="400" t="str">
        <f t="shared" si="254"/>
        <v>[-11101] All data events are filtered in summary calculation</v>
      </c>
      <c r="GO631" s="400">
        <f t="shared" si="255"/>
        <v>0</v>
      </c>
    </row>
    <row r="632" spans="156:197" ht="18.95" customHeight="1" x14ac:dyDescent="0.25">
      <c r="EZ632" s="837"/>
      <c r="FA632" s="568">
        <v>42252.445486111115</v>
      </c>
      <c r="FB632" s="569">
        <v>36655.744435046116</v>
      </c>
      <c r="FC632" s="570">
        <v>42252.445486111115</v>
      </c>
      <c r="FD632" s="571" t="str">
        <v>[-11101] All data events are filtered in summary calculation</v>
      </c>
      <c r="FE632" s="570">
        <v>42252.445138888885</v>
      </c>
      <c r="FF632" s="571">
        <v>1911.0156128143892</v>
      </c>
      <c r="FG632" s="570">
        <v>42252.445138888885</v>
      </c>
      <c r="FH632" s="571" t="str">
        <v>[-11101] All data events are filtered in summary calculation</v>
      </c>
      <c r="GE632" s="400">
        <f t="shared" si="256"/>
        <v>1</v>
      </c>
      <c r="GF632" s="529"/>
      <c r="GG632" s="517"/>
      <c r="GH632" s="529">
        <v>42252.445138888885</v>
      </c>
      <c r="GI632" s="668">
        <v>280.67129516601562</v>
      </c>
      <c r="GJ632" s="669">
        <v>42252.445138888885</v>
      </c>
      <c r="GK632" s="668">
        <v>283.5648193359375</v>
      </c>
      <c r="GL632" s="669">
        <v>42252.445138888885</v>
      </c>
      <c r="GM632" s="668" t="str">
        <v>[-11101] All data events are filtered in summary calculation</v>
      </c>
      <c r="GN632" s="400" t="str">
        <f t="shared" si="254"/>
        <v>[-11101] All data events are filtered in summary calculation</v>
      </c>
      <c r="GO632" s="400">
        <f t="shared" si="255"/>
        <v>0</v>
      </c>
    </row>
    <row r="633" spans="156:197" ht="18.95" customHeight="1" x14ac:dyDescent="0.25">
      <c r="EZ633" s="837"/>
      <c r="FA633" s="568">
        <v>42252.445833333331</v>
      </c>
      <c r="FB633" s="569">
        <v>36659.768984297909</v>
      </c>
      <c r="FC633" s="570">
        <v>42252.445833333331</v>
      </c>
      <c r="FD633" s="571" t="str">
        <v>[-11101] All data events are filtered in summary calculation</v>
      </c>
      <c r="FE633" s="570">
        <v>42252.445486111115</v>
      </c>
      <c r="FF633" s="571">
        <v>1875.4829571266348</v>
      </c>
      <c r="FG633" s="570">
        <v>42252.445486111115</v>
      </c>
      <c r="FH633" s="571" t="str">
        <v>[-11101] All data events are filtered in summary calculation</v>
      </c>
      <c r="GE633" s="400">
        <f t="shared" si="256"/>
        <v>1</v>
      </c>
      <c r="GF633" s="529"/>
      <c r="GG633" s="517"/>
      <c r="GH633" s="529">
        <v>42252.445486111115</v>
      </c>
      <c r="GI633" s="668">
        <v>280.67129516601562</v>
      </c>
      <c r="GJ633" s="669">
        <v>42252.445486111115</v>
      </c>
      <c r="GK633" s="668">
        <v>283.5648193359375</v>
      </c>
      <c r="GL633" s="669">
        <v>42252.445486111115</v>
      </c>
      <c r="GM633" s="668" t="str">
        <v>[-11101] All data events are filtered in summary calculation</v>
      </c>
      <c r="GN633" s="400" t="str">
        <f t="shared" si="254"/>
        <v>[-11101] All data events are filtered in summary calculation</v>
      </c>
      <c r="GO633" s="400">
        <f t="shared" si="255"/>
        <v>0</v>
      </c>
    </row>
    <row r="634" spans="156:197" ht="18.95" customHeight="1" x14ac:dyDescent="0.25">
      <c r="EZ634" s="837"/>
      <c r="FA634" s="568">
        <v>42252.446180555555</v>
      </c>
      <c r="FB634" s="569">
        <v>36657.020186305046</v>
      </c>
      <c r="FC634" s="570">
        <v>42252.446180555555</v>
      </c>
      <c r="FD634" s="571" t="str">
        <v>[-11101] All data events are filtered in summary calculation</v>
      </c>
      <c r="FE634" s="570">
        <v>42252.445833333331</v>
      </c>
      <c r="FF634" s="571">
        <v>1976.2664318318789</v>
      </c>
      <c r="FG634" s="570">
        <v>42252.445833333331</v>
      </c>
      <c r="FH634" s="571" t="str">
        <v>[-11101] All data events are filtered in summary calculation</v>
      </c>
      <c r="GE634" s="400">
        <f t="shared" si="256"/>
        <v>1</v>
      </c>
      <c r="GF634" s="529"/>
      <c r="GG634" s="517"/>
      <c r="GH634" s="529">
        <v>42252.445833333331</v>
      </c>
      <c r="GI634" s="668">
        <v>280.67129516601562</v>
      </c>
      <c r="GJ634" s="669">
        <v>42252.445833333331</v>
      </c>
      <c r="GK634" s="668">
        <v>283.5648193359375</v>
      </c>
      <c r="GL634" s="669">
        <v>42252.445833333331</v>
      </c>
      <c r="GM634" s="668" t="str">
        <v>[-11101] All data events are filtered in summary calculation</v>
      </c>
      <c r="GN634" s="400" t="str">
        <f t="shared" si="254"/>
        <v>[-11101] All data events are filtered in summary calculation</v>
      </c>
      <c r="GO634" s="400">
        <f t="shared" si="255"/>
        <v>0</v>
      </c>
    </row>
    <row r="635" spans="156:197" ht="18.95" customHeight="1" x14ac:dyDescent="0.25">
      <c r="EZ635" s="837"/>
      <c r="FA635" s="568">
        <v>42252.446527777778</v>
      </c>
      <c r="FB635" s="569">
        <v>36647.158871978521</v>
      </c>
      <c r="FC635" s="570">
        <v>42252.446527777778</v>
      </c>
      <c r="FD635" s="571" t="str">
        <v>[-11101] All data events are filtered in summary calculation</v>
      </c>
      <c r="FE635" s="570">
        <v>42252.446180555555</v>
      </c>
      <c r="FF635" s="571">
        <v>2024.8369740634537</v>
      </c>
      <c r="FG635" s="570">
        <v>42252.446180555555</v>
      </c>
      <c r="FH635" s="571" t="str">
        <v>[-11101] All data events are filtered in summary calculation</v>
      </c>
      <c r="GE635" s="400">
        <f t="shared" si="256"/>
        <v>1</v>
      </c>
      <c r="GF635" s="529"/>
      <c r="GG635" s="517"/>
      <c r="GH635" s="529">
        <v>42252.446180555555</v>
      </c>
      <c r="GI635" s="668">
        <v>280.67129516601562</v>
      </c>
      <c r="GJ635" s="669">
        <v>42252.446180555555</v>
      </c>
      <c r="GK635" s="668">
        <v>283.5648193359375</v>
      </c>
      <c r="GL635" s="669">
        <v>42252.446180555555</v>
      </c>
      <c r="GM635" s="668" t="str">
        <v>[-11101] All data events are filtered in summary calculation</v>
      </c>
      <c r="GN635" s="400" t="str">
        <f t="shared" si="254"/>
        <v>[-11101] All data events are filtered in summary calculation</v>
      </c>
      <c r="GO635" s="400">
        <f t="shared" si="255"/>
        <v>0</v>
      </c>
    </row>
    <row r="636" spans="156:197" ht="18.95" customHeight="1" x14ac:dyDescent="0.25">
      <c r="EZ636" s="837"/>
      <c r="FA636" s="568">
        <v>42252.446875000001</v>
      </c>
      <c r="FB636" s="569">
        <v>36659.36266486247</v>
      </c>
      <c r="FC636" s="570">
        <v>42252.446875000001</v>
      </c>
      <c r="FD636" s="571" t="str">
        <v>[-11101] All data events are filtered in summary calculation</v>
      </c>
      <c r="FE636" s="570">
        <v>42252.446527777778</v>
      </c>
      <c r="FF636" s="571">
        <v>2012.9266238396988</v>
      </c>
      <c r="FG636" s="570">
        <v>42252.446527777778</v>
      </c>
      <c r="FH636" s="571" t="str">
        <v>[-11101] All data events are filtered in summary calculation</v>
      </c>
      <c r="GE636" s="400">
        <f t="shared" si="256"/>
        <v>1</v>
      </c>
      <c r="GF636" s="529"/>
      <c r="GG636" s="517"/>
      <c r="GH636" s="529">
        <v>42252.446527777778</v>
      </c>
      <c r="GI636" s="668">
        <v>280.67129516601562</v>
      </c>
      <c r="GJ636" s="669">
        <v>42252.446527777778</v>
      </c>
      <c r="GK636" s="668">
        <v>283.5648193359375</v>
      </c>
      <c r="GL636" s="669">
        <v>42252.446527777778</v>
      </c>
      <c r="GM636" s="668" t="str">
        <v>[-11101] All data events are filtered in summary calculation</v>
      </c>
      <c r="GN636" s="400" t="str">
        <f t="shared" si="254"/>
        <v>[-11101] All data events are filtered in summary calculation</v>
      </c>
      <c r="GO636" s="400">
        <f t="shared" si="255"/>
        <v>0</v>
      </c>
    </row>
    <row r="637" spans="156:197" ht="18.95" customHeight="1" x14ac:dyDescent="0.25">
      <c r="EZ637" s="837"/>
      <c r="FA637" s="568">
        <v>42252.447222222225</v>
      </c>
      <c r="FB637" s="569">
        <v>36704.023139421144</v>
      </c>
      <c r="FC637" s="570">
        <v>42252.447222222225</v>
      </c>
      <c r="FD637" s="571" t="str">
        <v>[-11101] All data events are filtered in summary calculation</v>
      </c>
      <c r="FE637" s="570">
        <v>42252.446875000001</v>
      </c>
      <c r="FF637" s="571">
        <v>1895.8973211744801</v>
      </c>
      <c r="FG637" s="570">
        <v>42252.446875000001</v>
      </c>
      <c r="FH637" s="571" t="str">
        <v>[-11101] All data events are filtered in summary calculation</v>
      </c>
      <c r="GE637" s="400">
        <f t="shared" si="256"/>
        <v>1</v>
      </c>
      <c r="GF637" s="529"/>
      <c r="GG637" s="517"/>
      <c r="GH637" s="529">
        <v>42252.446875000001</v>
      </c>
      <c r="GI637" s="668">
        <v>280.67129516601562</v>
      </c>
      <c r="GJ637" s="669">
        <v>42252.446875000001</v>
      </c>
      <c r="GK637" s="668">
        <v>283.5648193359375</v>
      </c>
      <c r="GL637" s="669">
        <v>42252.446875000001</v>
      </c>
      <c r="GM637" s="668" t="str">
        <v>[-11101] All data events are filtered in summary calculation</v>
      </c>
      <c r="GN637" s="400" t="str">
        <f t="shared" si="254"/>
        <v>[-11101] All data events are filtered in summary calculation</v>
      </c>
      <c r="GO637" s="400">
        <f t="shared" si="255"/>
        <v>0</v>
      </c>
    </row>
    <row r="638" spans="156:197" ht="18.95" customHeight="1" x14ac:dyDescent="0.25">
      <c r="EZ638" s="837"/>
      <c r="FA638" s="568">
        <v>42252.447569444441</v>
      </c>
      <c r="FB638" s="569">
        <v>36647.046677172184</v>
      </c>
      <c r="FC638" s="570">
        <v>42252.447569444441</v>
      </c>
      <c r="FD638" s="571" t="str">
        <v>[-11101] All data events are filtered in summary calculation</v>
      </c>
      <c r="FE638" s="570">
        <v>42252.447222222225</v>
      </c>
      <c r="FF638" s="571">
        <v>2003.5968552397565</v>
      </c>
      <c r="FG638" s="570">
        <v>42252.447222222225</v>
      </c>
      <c r="FH638" s="571" t="str">
        <v>[-11101] All data events are filtered in summary calculation</v>
      </c>
      <c r="GE638" s="400">
        <f t="shared" si="256"/>
        <v>1</v>
      </c>
      <c r="GF638" s="529"/>
      <c r="GG638" s="517"/>
      <c r="GH638" s="529">
        <v>42252.447222222225</v>
      </c>
      <c r="GI638" s="668">
        <v>280.67129516601562</v>
      </c>
      <c r="GJ638" s="669">
        <v>42252.447222222225</v>
      </c>
      <c r="GK638" s="668">
        <v>283.5648193359375</v>
      </c>
      <c r="GL638" s="669">
        <v>42252.447222222225</v>
      </c>
      <c r="GM638" s="668" t="str">
        <v>[-11101] All data events are filtered in summary calculation</v>
      </c>
      <c r="GN638" s="400" t="str">
        <f t="shared" si="254"/>
        <v>[-11101] All data events are filtered in summary calculation</v>
      </c>
      <c r="GO638" s="400">
        <f t="shared" si="255"/>
        <v>0</v>
      </c>
    </row>
    <row r="639" spans="156:197" ht="18.95" customHeight="1" x14ac:dyDescent="0.25">
      <c r="EZ639" s="837"/>
      <c r="FA639" s="568">
        <v>42252.447916666672</v>
      </c>
      <c r="FB639" s="569">
        <v>36655.200546886525</v>
      </c>
      <c r="FC639" s="570">
        <v>42252.447916666672</v>
      </c>
      <c r="FD639" s="571" t="str">
        <v>[-11101] All data events are filtered in summary calculation</v>
      </c>
      <c r="FE639" s="570">
        <v>42252.447569444441</v>
      </c>
      <c r="FF639" s="571">
        <v>1990.9867048339918</v>
      </c>
      <c r="FG639" s="570">
        <v>42252.447569444441</v>
      </c>
      <c r="FH639" s="571" t="str">
        <v>[-11101] All data events are filtered in summary calculation</v>
      </c>
      <c r="GE639" s="400">
        <f t="shared" si="256"/>
        <v>1</v>
      </c>
      <c r="GF639" s="529"/>
      <c r="GG639" s="517"/>
      <c r="GH639" s="529">
        <v>42252.447569444441</v>
      </c>
      <c r="GI639" s="668">
        <v>280.67129516601562</v>
      </c>
      <c r="GJ639" s="669">
        <v>42252.447569444441</v>
      </c>
      <c r="GK639" s="668">
        <v>283.5648193359375</v>
      </c>
      <c r="GL639" s="669">
        <v>42252.447569444441</v>
      </c>
      <c r="GM639" s="668" t="str">
        <v>[-11101] All data events are filtered in summary calculation</v>
      </c>
      <c r="GN639" s="400" t="str">
        <f t="shared" si="254"/>
        <v>[-11101] All data events are filtered in summary calculation</v>
      </c>
      <c r="GO639" s="400">
        <f t="shared" si="255"/>
        <v>0</v>
      </c>
    </row>
    <row r="640" spans="156:197" ht="18.95" customHeight="1" x14ac:dyDescent="0.25">
      <c r="EZ640" s="837"/>
      <c r="FA640" s="568">
        <v>42252.448263888888</v>
      </c>
      <c r="FB640" s="569">
        <v>36717.025305730102</v>
      </c>
      <c r="FC640" s="570">
        <v>42252.448263888888</v>
      </c>
      <c r="FD640" s="571" t="str">
        <v>[-11101] All data events are filtered in summary calculation</v>
      </c>
      <c r="FE640" s="570">
        <v>42252.447916666672</v>
      </c>
      <c r="FF640" s="571">
        <v>2016.565720205009</v>
      </c>
      <c r="FG640" s="570">
        <v>42252.447916666672</v>
      </c>
      <c r="FH640" s="571" t="str">
        <v>[-11101] All data events are filtered in summary calculation</v>
      </c>
      <c r="GE640" s="400">
        <f t="shared" si="256"/>
        <v>1</v>
      </c>
      <c r="GF640" s="529"/>
      <c r="GG640" s="517"/>
      <c r="GH640" s="529">
        <v>42252.447916666672</v>
      </c>
      <c r="GI640" s="668">
        <v>280.67129516601562</v>
      </c>
      <c r="GJ640" s="669">
        <v>42252.447916666672</v>
      </c>
      <c r="GK640" s="668">
        <v>283.5648193359375</v>
      </c>
      <c r="GL640" s="669">
        <v>42252.447916666672</v>
      </c>
      <c r="GM640" s="668" t="str">
        <v>[-11101] All data events are filtered in summary calculation</v>
      </c>
      <c r="GN640" s="400" t="str">
        <f t="shared" si="254"/>
        <v>[-11101] All data events are filtered in summary calculation</v>
      </c>
      <c r="GO640" s="400">
        <f t="shared" si="255"/>
        <v>0</v>
      </c>
    </row>
    <row r="641" spans="156:197" ht="18.95" customHeight="1" x14ac:dyDescent="0.25">
      <c r="EZ641" s="837"/>
      <c r="FA641" s="568">
        <v>42252.448611111111</v>
      </c>
      <c r="FB641" s="569">
        <v>36728.352123039964</v>
      </c>
      <c r="FC641" s="570">
        <v>42252.448611111111</v>
      </c>
      <c r="FD641" s="571" t="str">
        <v>[-11101] All data events are filtered in summary calculation</v>
      </c>
      <c r="FE641" s="570">
        <v>42252.448263888888</v>
      </c>
      <c r="FF641" s="571">
        <v>1996.802401414762</v>
      </c>
      <c r="FG641" s="570">
        <v>42252.448263888888</v>
      </c>
      <c r="FH641" s="571" t="str">
        <v>[-11101] All data events are filtered in summary calculation</v>
      </c>
      <c r="GE641" s="400">
        <f t="shared" si="256"/>
        <v>1</v>
      </c>
      <c r="GF641" s="529"/>
      <c r="GG641" s="517"/>
      <c r="GH641" s="529">
        <v>42252.448263888888</v>
      </c>
      <c r="GI641" s="668">
        <v>280.67129516601562</v>
      </c>
      <c r="GJ641" s="669">
        <v>42252.448263888888</v>
      </c>
      <c r="GK641" s="668">
        <v>283.5648193359375</v>
      </c>
      <c r="GL641" s="669">
        <v>42252.448263888888</v>
      </c>
      <c r="GM641" s="668" t="str">
        <v>[-11101] All data events are filtered in summary calculation</v>
      </c>
      <c r="GN641" s="400" t="str">
        <f t="shared" si="254"/>
        <v>[-11101] All data events are filtered in summary calculation</v>
      </c>
      <c r="GO641" s="400">
        <f t="shared" si="255"/>
        <v>0</v>
      </c>
    </row>
    <row r="642" spans="156:197" ht="18.95" customHeight="1" x14ac:dyDescent="0.25">
      <c r="EZ642" s="837"/>
      <c r="FA642" s="568">
        <v>42252.448958333334</v>
      </c>
      <c r="FB642" s="569">
        <v>36657.480549820262</v>
      </c>
      <c r="FC642" s="570">
        <v>42252.448958333334</v>
      </c>
      <c r="FD642" s="571" t="str">
        <v>[-11101] All data events are filtered in summary calculation</v>
      </c>
      <c r="FE642" s="570">
        <v>42252.448611111111</v>
      </c>
      <c r="FF642" s="571">
        <v>20135.568808965756</v>
      </c>
      <c r="FG642" s="570">
        <v>42252.448611111111</v>
      </c>
      <c r="FH642" s="571" t="str">
        <v>[-11101] All data events are filtered in summary calculation</v>
      </c>
      <c r="GE642" s="400">
        <f t="shared" si="256"/>
        <v>1</v>
      </c>
      <c r="GF642" s="529"/>
      <c r="GG642" s="517"/>
      <c r="GH642" s="529">
        <v>42252.448611111111</v>
      </c>
      <c r="GI642" s="668">
        <v>280.67129516601562</v>
      </c>
      <c r="GJ642" s="669">
        <v>42252.448611111111</v>
      </c>
      <c r="GK642" s="668">
        <v>283.5648193359375</v>
      </c>
      <c r="GL642" s="669">
        <v>42252.448611111111</v>
      </c>
      <c r="GM642" s="668" t="str">
        <v>[-11101] All data events are filtered in summary calculation</v>
      </c>
      <c r="GN642" s="400" t="str">
        <f t="shared" si="254"/>
        <v>[-11101] All data events are filtered in summary calculation</v>
      </c>
      <c r="GO642" s="400">
        <f t="shared" si="255"/>
        <v>0</v>
      </c>
    </row>
    <row r="643" spans="156:197" ht="18.95" customHeight="1" x14ac:dyDescent="0.25">
      <c r="EZ643" s="837"/>
      <c r="FA643" s="568">
        <v>42252.44930555555</v>
      </c>
      <c r="FB643" s="569">
        <v>36629.472666933136</v>
      </c>
      <c r="FC643" s="570">
        <v>42252.44930555555</v>
      </c>
      <c r="FD643" s="571" t="str">
        <v>[-11101] All data events are filtered in summary calculation</v>
      </c>
      <c r="FE643" s="570">
        <v>42252.448958333334</v>
      </c>
      <c r="FF643" s="571">
        <v>39079.40422669649</v>
      </c>
      <c r="FG643" s="570">
        <v>42252.448958333334</v>
      </c>
      <c r="FH643" s="571" t="str">
        <v>[-11101] All data events are filtered in summary calculation</v>
      </c>
      <c r="GE643" s="400">
        <f t="shared" si="256"/>
        <v>1</v>
      </c>
      <c r="GF643" s="529"/>
      <c r="GG643" s="517"/>
      <c r="GH643" s="529">
        <v>42252.448958333334</v>
      </c>
      <c r="GI643" s="668">
        <v>280.67129516601562</v>
      </c>
      <c r="GJ643" s="669">
        <v>42252.448958333334</v>
      </c>
      <c r="GK643" s="668">
        <v>283.5648193359375</v>
      </c>
      <c r="GL643" s="669">
        <v>42252.448958333334</v>
      </c>
      <c r="GM643" s="668" t="str">
        <v>[-11101] All data events are filtered in summary calculation</v>
      </c>
      <c r="GN643" s="400" t="str">
        <f t="shared" si="254"/>
        <v>[-11101] All data events are filtered in summary calculation</v>
      </c>
      <c r="GO643" s="400">
        <f t="shared" si="255"/>
        <v>0</v>
      </c>
    </row>
    <row r="644" spans="156:197" ht="18.95" customHeight="1" x14ac:dyDescent="0.25">
      <c r="EZ644" s="837"/>
      <c r="FA644" s="568">
        <v>42252.449652777781</v>
      </c>
      <c r="FB644" s="569">
        <v>36599.260638928412</v>
      </c>
      <c r="FC644" s="570">
        <v>42252.449652777781</v>
      </c>
      <c r="FD644" s="571" t="str">
        <v>[-11101] All data events are filtered in summary calculation</v>
      </c>
      <c r="FE644" s="570">
        <v>42252.44930555555</v>
      </c>
      <c r="FF644" s="571">
        <v>38357.657271967335</v>
      </c>
      <c r="FG644" s="570">
        <v>42252.44930555555</v>
      </c>
      <c r="FH644" s="571" t="str">
        <v>[-11101] All data events are filtered in summary calculation</v>
      </c>
      <c r="GE644" s="400">
        <f t="shared" si="256"/>
        <v>1</v>
      </c>
      <c r="GF644" s="529"/>
      <c r="GG644" s="517"/>
      <c r="GH644" s="529">
        <v>42252.44930555555</v>
      </c>
      <c r="GI644" s="668">
        <v>280.67129516601562</v>
      </c>
      <c r="GJ644" s="669">
        <v>42252.44930555555</v>
      </c>
      <c r="GK644" s="668">
        <v>283.56337705093125</v>
      </c>
      <c r="GL644" s="669">
        <v>42252.44930555555</v>
      </c>
      <c r="GM644" s="668" t="str">
        <v>[-11101] All data events are filtered in summary calculation</v>
      </c>
      <c r="GN644" s="400" t="str">
        <f t="shared" si="254"/>
        <v>[-11101] All data events are filtered in summary calculation</v>
      </c>
      <c r="GO644" s="400">
        <f t="shared" si="255"/>
        <v>0</v>
      </c>
    </row>
    <row r="645" spans="156:197" ht="18.95" customHeight="1" x14ac:dyDescent="0.25">
      <c r="EZ645" s="837"/>
      <c r="FA645" s="568">
        <v>42252.45</v>
      </c>
      <c r="FB645" s="569">
        <v>36603.998628151414</v>
      </c>
      <c r="FC645" s="570">
        <v>42252.45</v>
      </c>
      <c r="FD645" s="571" t="str">
        <v>[-11101] All data events are filtered in summary calculation</v>
      </c>
      <c r="FE645" s="570">
        <v>42252.449652777781</v>
      </c>
      <c r="FF645" s="571">
        <v>37648.707394023739</v>
      </c>
      <c r="FG645" s="570">
        <v>42252.449652777781</v>
      </c>
      <c r="FH645" s="571" t="str">
        <v>[-11101] All data events are filtered in summary calculation</v>
      </c>
      <c r="GE645" s="400">
        <f t="shared" si="256"/>
        <v>1</v>
      </c>
      <c r="GF645" s="529"/>
      <c r="GG645" s="517"/>
      <c r="GH645" s="529">
        <v>42252.449652777781</v>
      </c>
      <c r="GI645" s="668">
        <v>280.67129516601562</v>
      </c>
      <c r="GJ645" s="669">
        <v>42252.449652777781</v>
      </c>
      <c r="GK645" s="668">
        <v>269.09722900390625</v>
      </c>
      <c r="GL645" s="669">
        <v>42252.449652777781</v>
      </c>
      <c r="GM645" s="668" t="str">
        <v>[-11101] All data events are filtered in summary calculation</v>
      </c>
      <c r="GN645" s="400" t="str">
        <f t="shared" si="254"/>
        <v>[-11101] All data events are filtered in summary calculation</v>
      </c>
      <c r="GO645" s="400">
        <f t="shared" si="255"/>
        <v>0</v>
      </c>
    </row>
    <row r="646" spans="156:197" ht="18.95" customHeight="1" x14ac:dyDescent="0.25">
      <c r="EZ646" s="837"/>
      <c r="FA646" s="568">
        <v>42252.45034722222</v>
      </c>
      <c r="FB646" s="569">
        <v>36592.519073261814</v>
      </c>
      <c r="FC646" s="570">
        <v>42252.45034722222</v>
      </c>
      <c r="FD646" s="571" t="str">
        <v>[-11101] All data events are filtered in summary calculation</v>
      </c>
      <c r="FE646" s="570">
        <v>42252.45</v>
      </c>
      <c r="FF646" s="571">
        <v>37442.059297704698</v>
      </c>
      <c r="FG646" s="570">
        <v>42252.45</v>
      </c>
      <c r="FH646" s="571" t="str">
        <v>[-11101] All data events are filtered in summary calculation</v>
      </c>
      <c r="GE646" s="400">
        <f t="shared" si="256"/>
        <v>1</v>
      </c>
      <c r="GF646" s="529"/>
      <c r="GG646" s="517"/>
      <c r="GH646" s="529">
        <v>42252.45</v>
      </c>
      <c r="GI646" s="668">
        <v>280.67129516601562</v>
      </c>
      <c r="GJ646" s="669">
        <v>42252.45</v>
      </c>
      <c r="GK646" s="668">
        <v>269.09722900390625</v>
      </c>
      <c r="GL646" s="669">
        <v>42252.45</v>
      </c>
      <c r="GM646" s="668" t="str">
        <v>[-11101] All data events are filtered in summary calculation</v>
      </c>
      <c r="GN646" s="400" t="str">
        <f t="shared" si="254"/>
        <v>[-11101] All data events are filtered in summary calculation</v>
      </c>
      <c r="GO646" s="400">
        <f t="shared" si="255"/>
        <v>0</v>
      </c>
    </row>
    <row r="647" spans="156:197" ht="18.95" customHeight="1" x14ac:dyDescent="0.25">
      <c r="EZ647" s="837"/>
      <c r="FA647" s="568">
        <v>42252.450694444444</v>
      </c>
      <c r="FB647" s="569">
        <v>36590.937689284481</v>
      </c>
      <c r="FC647" s="570">
        <v>42252.450694444444</v>
      </c>
      <c r="FD647" s="571" t="str">
        <v>[-11101] All data events are filtered in summary calculation</v>
      </c>
      <c r="FE647" s="570">
        <v>42252.45034722222</v>
      </c>
      <c r="FF647" s="571">
        <v>37334.831135316686</v>
      </c>
      <c r="FG647" s="570">
        <v>42252.45034722222</v>
      </c>
      <c r="FH647" s="571" t="str">
        <v>[-11101] All data events are filtered in summary calculation</v>
      </c>
      <c r="GE647" s="400">
        <f t="shared" si="256"/>
        <v>1</v>
      </c>
      <c r="GF647" s="529"/>
      <c r="GG647" s="517"/>
      <c r="GH647" s="529">
        <v>42252.45034722222</v>
      </c>
      <c r="GI647" s="668">
        <v>280.67129516601562</v>
      </c>
      <c r="GJ647" s="669">
        <v>42252.45034722222</v>
      </c>
      <c r="GK647" s="668">
        <v>269.09722900390625</v>
      </c>
      <c r="GL647" s="669">
        <v>42252.45034722222</v>
      </c>
      <c r="GM647" s="668" t="str">
        <v>[-11101] All data events are filtered in summary calculation</v>
      </c>
      <c r="GN647" s="400" t="str">
        <f t="shared" ref="GN647:GN710" si="257">IF($GE647=1,$GM647,0)</f>
        <v>[-11101] All data events are filtered in summary calculation</v>
      </c>
      <c r="GO647" s="400">
        <f t="shared" ref="GO647:GO710" si="258">IF($GE647=2,$GM647,0)</f>
        <v>0</v>
      </c>
    </row>
    <row r="648" spans="156:197" ht="18.95" customHeight="1" x14ac:dyDescent="0.25">
      <c r="EZ648" s="837"/>
      <c r="FA648" s="568">
        <v>42252.451041666667</v>
      </c>
      <c r="FB648" s="569">
        <v>36582.097690568371</v>
      </c>
      <c r="FC648" s="570">
        <v>42252.451041666667</v>
      </c>
      <c r="FD648" s="571" t="str">
        <v>[-11101] All data events are filtered in summary calculation</v>
      </c>
      <c r="FE648" s="570">
        <v>42252.450694444444</v>
      </c>
      <c r="FF648" s="571">
        <v>38413.071087590855</v>
      </c>
      <c r="FG648" s="570">
        <v>42252.450694444444</v>
      </c>
      <c r="FH648" s="571" t="str">
        <v>[-11101] All data events are filtered in summary calculation</v>
      </c>
      <c r="GE648" s="400">
        <f t="shared" ref="GE648:GE711" si="259">IF(GI648&lt;&gt;$GF$63,1,IF(GK648&lt;&gt;$GF$63,2,IF(GE647&lt;&gt;0,GE647,0)))</f>
        <v>1</v>
      </c>
      <c r="GF648" s="529"/>
      <c r="GG648" s="517"/>
      <c r="GH648" s="529">
        <v>42252.450694444444</v>
      </c>
      <c r="GI648" s="668">
        <v>280.67129516601562</v>
      </c>
      <c r="GJ648" s="669">
        <v>42252.450694444444</v>
      </c>
      <c r="GK648" s="668">
        <v>269.09722900390625</v>
      </c>
      <c r="GL648" s="669">
        <v>42252.450694444444</v>
      </c>
      <c r="GM648" s="668" t="str">
        <v>[-11101] All data events are filtered in summary calculation</v>
      </c>
      <c r="GN648" s="400" t="str">
        <f t="shared" si="257"/>
        <v>[-11101] All data events are filtered in summary calculation</v>
      </c>
      <c r="GO648" s="400">
        <f t="shared" si="258"/>
        <v>0</v>
      </c>
    </row>
    <row r="649" spans="156:197" ht="18.95" customHeight="1" x14ac:dyDescent="0.25">
      <c r="EZ649" s="837"/>
      <c r="FA649" s="568">
        <v>42252.451388888891</v>
      </c>
      <c r="FB649" s="569">
        <v>36760.564299196005</v>
      </c>
      <c r="FC649" s="570">
        <v>42252.451388888891</v>
      </c>
      <c r="FD649" s="571" t="str">
        <v>[-11101] All data events are filtered in summary calculation</v>
      </c>
      <c r="FE649" s="570">
        <v>42252.451041666667</v>
      </c>
      <c r="FF649" s="571">
        <v>11687.183546174567</v>
      </c>
      <c r="FG649" s="570">
        <v>42252.451041666667</v>
      </c>
      <c r="FH649" s="571" t="str">
        <v>[-11101] All data events are filtered in summary calculation</v>
      </c>
      <c r="GE649" s="400">
        <f t="shared" si="259"/>
        <v>1</v>
      </c>
      <c r="GF649" s="529"/>
      <c r="GG649" s="517"/>
      <c r="GH649" s="529">
        <v>42252.451041666667</v>
      </c>
      <c r="GI649" s="668">
        <v>280.67129516601562</v>
      </c>
      <c r="GJ649" s="669">
        <v>42252.451041666667</v>
      </c>
      <c r="GK649" s="668">
        <v>269.09722900390625</v>
      </c>
      <c r="GL649" s="669">
        <v>42252.451041666667</v>
      </c>
      <c r="GM649" s="668" t="str">
        <v>[-11101] All data events are filtered in summary calculation</v>
      </c>
      <c r="GN649" s="400" t="str">
        <f t="shared" si="257"/>
        <v>[-11101] All data events are filtered in summary calculation</v>
      </c>
      <c r="GO649" s="400">
        <f t="shared" si="258"/>
        <v>0</v>
      </c>
    </row>
    <row r="650" spans="156:197" ht="18.95" customHeight="1" x14ac:dyDescent="0.25">
      <c r="EZ650" s="837"/>
      <c r="FA650" s="568">
        <v>42252.451736111107</v>
      </c>
      <c r="FB650" s="569">
        <v>36651.926869795723</v>
      </c>
      <c r="FC650" s="570">
        <v>42252.451736111107</v>
      </c>
      <c r="FD650" s="571" t="str">
        <v>[-11101] All data events are filtered in summary calculation</v>
      </c>
      <c r="FE650" s="570">
        <v>42252.451388888891</v>
      </c>
      <c r="FF650" s="571">
        <v>3485.9518461056055</v>
      </c>
      <c r="FG650" s="570">
        <v>42252.451388888891</v>
      </c>
      <c r="FH650" s="571" t="str">
        <v>[-11101] All data events are filtered in summary calculation</v>
      </c>
      <c r="GE650" s="400">
        <f t="shared" si="259"/>
        <v>1</v>
      </c>
      <c r="GF650" s="529"/>
      <c r="GG650" s="517"/>
      <c r="GH650" s="529">
        <v>42252.451388888891</v>
      </c>
      <c r="GI650" s="668">
        <v>280.67129516601562</v>
      </c>
      <c r="GJ650" s="669">
        <v>42252.451388888891</v>
      </c>
      <c r="GK650" s="668">
        <v>269.09722900390625</v>
      </c>
      <c r="GL650" s="669">
        <v>42252.451388888891</v>
      </c>
      <c r="GM650" s="668" t="str">
        <v>[-11101] All data events are filtered in summary calculation</v>
      </c>
      <c r="GN650" s="400" t="str">
        <f t="shared" si="257"/>
        <v>[-11101] All data events are filtered in summary calculation</v>
      </c>
      <c r="GO650" s="400">
        <f t="shared" si="258"/>
        <v>0</v>
      </c>
    </row>
    <row r="651" spans="156:197" ht="18.95" customHeight="1" x14ac:dyDescent="0.25">
      <c r="EZ651" s="837"/>
      <c r="FA651" s="568">
        <v>42252.452083333337</v>
      </c>
      <c r="FB651" s="569">
        <v>36589.639992970231</v>
      </c>
      <c r="FC651" s="570">
        <v>42252.452083333337</v>
      </c>
      <c r="FD651" s="571" t="str">
        <v>[-11101] All data events are filtered in summary calculation</v>
      </c>
      <c r="FE651" s="570">
        <v>42252.451736111107</v>
      </c>
      <c r="FF651" s="571">
        <v>2391.2790038755784</v>
      </c>
      <c r="FG651" s="570">
        <v>42252.451736111107</v>
      </c>
      <c r="FH651" s="571" t="str">
        <v>[-11101] All data events are filtered in summary calculation</v>
      </c>
      <c r="GE651" s="400">
        <f t="shared" si="259"/>
        <v>1</v>
      </c>
      <c r="GF651" s="529"/>
      <c r="GG651" s="517"/>
      <c r="GH651" s="529">
        <v>42252.451736111107</v>
      </c>
      <c r="GI651" s="668">
        <v>280.67129516601562</v>
      </c>
      <c r="GJ651" s="669">
        <v>42252.451736111107</v>
      </c>
      <c r="GK651" s="668">
        <v>269.09722900390625</v>
      </c>
      <c r="GL651" s="669">
        <v>42252.451736111107</v>
      </c>
      <c r="GM651" s="668" t="str">
        <v>[-11101] All data events are filtered in summary calculation</v>
      </c>
      <c r="GN651" s="400" t="str">
        <f t="shared" si="257"/>
        <v>[-11101] All data events are filtered in summary calculation</v>
      </c>
      <c r="GO651" s="400">
        <f t="shared" si="258"/>
        <v>0</v>
      </c>
    </row>
    <row r="652" spans="156:197" ht="18.95" customHeight="1" x14ac:dyDescent="0.25">
      <c r="EZ652" s="837"/>
      <c r="FA652" s="568">
        <v>42252.452430555553</v>
      </c>
      <c r="FB652" s="569">
        <v>36488.509110381208</v>
      </c>
      <c r="FC652" s="570">
        <v>42252.452430555553</v>
      </c>
      <c r="FD652" s="571" t="str">
        <v>[-11101] All data events are filtered in summary calculation</v>
      </c>
      <c r="FE652" s="570">
        <v>42252.452083333337</v>
      </c>
      <c r="FF652" s="571">
        <v>2211.2851885937152</v>
      </c>
      <c r="FG652" s="570">
        <v>42252.452083333337</v>
      </c>
      <c r="FH652" s="571" t="str">
        <v>[-11101] All data events are filtered in summary calculation</v>
      </c>
      <c r="GE652" s="400">
        <f t="shared" si="259"/>
        <v>1</v>
      </c>
      <c r="GF652" s="529"/>
      <c r="GG652" s="517"/>
      <c r="GH652" s="529">
        <v>42252.452083333337</v>
      </c>
      <c r="GI652" s="668">
        <v>280.67129516601562</v>
      </c>
      <c r="GJ652" s="669">
        <v>42252.452083333337</v>
      </c>
      <c r="GK652" s="668">
        <v>269.09722900390625</v>
      </c>
      <c r="GL652" s="669">
        <v>42252.452083333337</v>
      </c>
      <c r="GM652" s="668" t="str">
        <v>[-11101] All data events are filtered in summary calculation</v>
      </c>
      <c r="GN652" s="400" t="str">
        <f t="shared" si="257"/>
        <v>[-11101] All data events are filtered in summary calculation</v>
      </c>
      <c r="GO652" s="400">
        <f t="shared" si="258"/>
        <v>0</v>
      </c>
    </row>
    <row r="653" spans="156:197" ht="18.95" customHeight="1" x14ac:dyDescent="0.25">
      <c r="EZ653" s="837"/>
      <c r="FA653" s="568">
        <v>42252.452777777777</v>
      </c>
      <c r="FB653" s="569">
        <v>36451.140318445367</v>
      </c>
      <c r="FC653" s="570">
        <v>42252.452777777777</v>
      </c>
      <c r="FD653" s="571" t="str">
        <v>[-11101] All data events are filtered in summary calculation</v>
      </c>
      <c r="FE653" s="570">
        <v>42252.452430555553</v>
      </c>
      <c r="FF653" s="571">
        <v>2272.1457437010972</v>
      </c>
      <c r="FG653" s="570">
        <v>42252.452430555553</v>
      </c>
      <c r="FH653" s="571" t="str">
        <v>[-11101] All data events are filtered in summary calculation</v>
      </c>
      <c r="GE653" s="400">
        <f t="shared" si="259"/>
        <v>1</v>
      </c>
      <c r="GF653" s="529"/>
      <c r="GG653" s="517"/>
      <c r="GH653" s="529">
        <v>42252.452430555553</v>
      </c>
      <c r="GI653" s="668">
        <v>280.67129516601562</v>
      </c>
      <c r="GJ653" s="669">
        <v>42252.452430555553</v>
      </c>
      <c r="GK653" s="668">
        <v>269.09722900390625</v>
      </c>
      <c r="GL653" s="669">
        <v>42252.452430555553</v>
      </c>
      <c r="GM653" s="668" t="str">
        <v>[-11101] All data events are filtered in summary calculation</v>
      </c>
      <c r="GN653" s="400" t="str">
        <f t="shared" si="257"/>
        <v>[-11101] All data events are filtered in summary calculation</v>
      </c>
      <c r="GO653" s="400">
        <f t="shared" si="258"/>
        <v>0</v>
      </c>
    </row>
    <row r="654" spans="156:197" ht="18.95" customHeight="1" x14ac:dyDescent="0.25">
      <c r="EZ654" s="837"/>
      <c r="FA654" s="568">
        <v>42252.453125</v>
      </c>
      <c r="FB654" s="569">
        <v>36376.867020368576</v>
      </c>
      <c r="FC654" s="570">
        <v>42252.453125</v>
      </c>
      <c r="FD654" s="571" t="str">
        <v>[-11101] All data events are filtered in summary calculation</v>
      </c>
      <c r="FE654" s="570">
        <v>42252.452777777777</v>
      </c>
      <c r="FF654" s="571" t="str">
        <v>[-11101] All data events are filtered in summary calculation</v>
      </c>
      <c r="FG654" s="570">
        <v>42252.452777777777</v>
      </c>
      <c r="FH654" s="571" t="str">
        <v>[-11101] All data events are filtered in summary calculation</v>
      </c>
      <c r="GE654" s="400">
        <f t="shared" si="259"/>
        <v>1</v>
      </c>
      <c r="GF654" s="529"/>
      <c r="GG654" s="517"/>
      <c r="GH654" s="529">
        <v>42252.452777777777</v>
      </c>
      <c r="GI654" s="668">
        <v>280.67129516601562</v>
      </c>
      <c r="GJ654" s="669">
        <v>42252.452777777777</v>
      </c>
      <c r="GK654" s="668">
        <v>269.09722900390625</v>
      </c>
      <c r="GL654" s="669">
        <v>42252.452777777777</v>
      </c>
      <c r="GM654" s="668" t="str">
        <v>[-11101] All data events are filtered in summary calculation</v>
      </c>
      <c r="GN654" s="400" t="str">
        <f t="shared" si="257"/>
        <v>[-11101] All data events are filtered in summary calculation</v>
      </c>
      <c r="GO654" s="400">
        <f t="shared" si="258"/>
        <v>0</v>
      </c>
    </row>
    <row r="655" spans="156:197" ht="18.95" customHeight="1" x14ac:dyDescent="0.25">
      <c r="EZ655" s="837"/>
      <c r="FA655" s="568">
        <v>42252.453472222223</v>
      </c>
      <c r="FB655" s="569">
        <v>36344.029491994777</v>
      </c>
      <c r="FC655" s="570">
        <v>42252.453472222223</v>
      </c>
      <c r="FD655" s="571" t="str">
        <v>[-11101] All data events are filtered in summary calculation</v>
      </c>
      <c r="FE655" s="570">
        <v>42252.453125</v>
      </c>
      <c r="FF655" s="571" t="str">
        <v>[-11101] All data events are filtered in summary calculation</v>
      </c>
      <c r="FG655" s="570">
        <v>42252.453125</v>
      </c>
      <c r="FH655" s="571" t="str">
        <v>[-11101] All data events are filtered in summary calculation</v>
      </c>
      <c r="GE655" s="400">
        <f t="shared" si="259"/>
        <v>1</v>
      </c>
      <c r="GF655" s="529"/>
      <c r="GG655" s="517"/>
      <c r="GH655" s="529">
        <v>42252.453125</v>
      </c>
      <c r="GI655" s="668">
        <v>280.67129516601562</v>
      </c>
      <c r="GJ655" s="669">
        <v>42252.453125</v>
      </c>
      <c r="GK655" s="668">
        <v>269.09722900390625</v>
      </c>
      <c r="GL655" s="669">
        <v>42252.453125</v>
      </c>
      <c r="GM655" s="668" t="str">
        <v>[-11101] All data events are filtered in summary calculation</v>
      </c>
      <c r="GN655" s="400" t="str">
        <f t="shared" si="257"/>
        <v>[-11101] All data events are filtered in summary calculation</v>
      </c>
      <c r="GO655" s="400">
        <f t="shared" si="258"/>
        <v>0</v>
      </c>
    </row>
    <row r="656" spans="156:197" ht="18.95" customHeight="1" x14ac:dyDescent="0.25">
      <c r="EZ656" s="837"/>
      <c r="FA656" s="568">
        <v>42252.453819444447</v>
      </c>
      <c r="FB656" s="569">
        <v>37183.94568886757</v>
      </c>
      <c r="FC656" s="570">
        <v>42252.453819444447</v>
      </c>
      <c r="FD656" s="571" t="str">
        <v>[-11101] All data events are filtered in summary calculation</v>
      </c>
      <c r="FE656" s="570">
        <v>42252.453472222223</v>
      </c>
      <c r="FF656" s="571" t="str">
        <v>[-11101] All data events are filtered in summary calculation</v>
      </c>
      <c r="FG656" s="570">
        <v>42252.453472222223</v>
      </c>
      <c r="FH656" s="571">
        <v>2183.5290038200997</v>
      </c>
      <c r="GE656" s="400">
        <f t="shared" si="259"/>
        <v>1</v>
      </c>
      <c r="GF656" s="529"/>
      <c r="GG656" s="517"/>
      <c r="GH656" s="529">
        <v>42252.453472222223</v>
      </c>
      <c r="GI656" s="668">
        <v>280.67129516601562</v>
      </c>
      <c r="GJ656" s="669">
        <v>42252.453472222223</v>
      </c>
      <c r="GK656" s="668">
        <v>269.09722900390625</v>
      </c>
      <c r="GL656" s="669">
        <v>42252.453472222223</v>
      </c>
      <c r="GM656" s="668" t="str">
        <v>[-11101] All data events are filtered in summary calculation</v>
      </c>
      <c r="GN656" s="400" t="str">
        <f t="shared" si="257"/>
        <v>[-11101] All data events are filtered in summary calculation</v>
      </c>
      <c r="GO656" s="400">
        <f t="shared" si="258"/>
        <v>0</v>
      </c>
    </row>
    <row r="657" spans="156:197" ht="18.95" customHeight="1" x14ac:dyDescent="0.25">
      <c r="EZ657" s="837"/>
      <c r="FA657" s="568">
        <v>42252.454166666663</v>
      </c>
      <c r="FB657" s="569">
        <v>37640.083894956115</v>
      </c>
      <c r="FC657" s="570">
        <v>42252.454166666663</v>
      </c>
      <c r="FD657" s="571" t="str">
        <v>[-11101] All data events are filtered in summary calculation</v>
      </c>
      <c r="FE657" s="570">
        <v>42252.453819444447</v>
      </c>
      <c r="FF657" s="571" t="str">
        <v>[-11101] All data events are filtered in summary calculation</v>
      </c>
      <c r="FG657" s="570">
        <v>42252.453819444447</v>
      </c>
      <c r="FH657" s="571">
        <v>2073.2067707120132</v>
      </c>
      <c r="GE657" s="400">
        <f t="shared" si="259"/>
        <v>1</v>
      </c>
      <c r="GF657" s="529"/>
      <c r="GG657" s="517"/>
      <c r="GH657" s="529">
        <v>42252.453819444447</v>
      </c>
      <c r="GI657" s="668">
        <v>280.67129516601562</v>
      </c>
      <c r="GJ657" s="669">
        <v>42252.453819444447</v>
      </c>
      <c r="GK657" s="668">
        <v>269.09722900390625</v>
      </c>
      <c r="GL657" s="669">
        <v>42252.453819444447</v>
      </c>
      <c r="GM657" s="668" t="str">
        <v>[-11101] All data events are filtered in summary calculation</v>
      </c>
      <c r="GN657" s="400" t="str">
        <f t="shared" si="257"/>
        <v>[-11101] All data events are filtered in summary calculation</v>
      </c>
      <c r="GO657" s="400">
        <f t="shared" si="258"/>
        <v>0</v>
      </c>
    </row>
    <row r="658" spans="156:197" ht="18.95" customHeight="1" x14ac:dyDescent="0.25">
      <c r="EZ658" s="837"/>
      <c r="FA658" s="568">
        <v>42252.454513888893</v>
      </c>
      <c r="FB658" s="569">
        <v>37533.978911942242</v>
      </c>
      <c r="FC658" s="570">
        <v>42252.454513888893</v>
      </c>
      <c r="FD658" s="571" t="str">
        <v>[-11101] All data events are filtered in summary calculation</v>
      </c>
      <c r="FE658" s="570">
        <v>42252.454166666663</v>
      </c>
      <c r="FF658" s="571" t="str">
        <v>[-11101] All data events are filtered in summary calculation</v>
      </c>
      <c r="FG658" s="570">
        <v>42252.454166666663</v>
      </c>
      <c r="FH658" s="571">
        <v>1915.2881554674357</v>
      </c>
      <c r="GE658" s="400">
        <f t="shared" si="259"/>
        <v>1</v>
      </c>
      <c r="GF658" s="529"/>
      <c r="GG658" s="517"/>
      <c r="GH658" s="529">
        <v>42252.454166666663</v>
      </c>
      <c r="GI658" s="668">
        <v>280.67129516601562</v>
      </c>
      <c r="GJ658" s="669">
        <v>42252.454166666663</v>
      </c>
      <c r="GK658" s="668">
        <v>269.09722900390625</v>
      </c>
      <c r="GL658" s="669">
        <v>42252.454166666663</v>
      </c>
      <c r="GM658" s="668" t="str">
        <v>[-11101] All data events are filtered in summary calculation</v>
      </c>
      <c r="GN658" s="400" t="str">
        <f t="shared" si="257"/>
        <v>[-11101] All data events are filtered in summary calculation</v>
      </c>
      <c r="GO658" s="400">
        <f t="shared" si="258"/>
        <v>0</v>
      </c>
    </row>
    <row r="659" spans="156:197" ht="18.95" customHeight="1" x14ac:dyDescent="0.25">
      <c r="EZ659" s="837"/>
      <c r="FA659" s="568">
        <v>42252.454861111109</v>
      </c>
      <c r="FB659" s="569">
        <v>37474.65778045456</v>
      </c>
      <c r="FC659" s="570">
        <v>42252.454861111109</v>
      </c>
      <c r="FD659" s="571" t="str">
        <v>[-11101] All data events are filtered in summary calculation</v>
      </c>
      <c r="FE659" s="570">
        <v>42252.454513888893</v>
      </c>
      <c r="FF659" s="571" t="str">
        <v>[-11101] All data events are filtered in summary calculation</v>
      </c>
      <c r="FG659" s="570">
        <v>42252.454513888893</v>
      </c>
      <c r="FH659" s="571">
        <v>1786.3161682615678</v>
      </c>
      <c r="GE659" s="400">
        <f t="shared" si="259"/>
        <v>1</v>
      </c>
      <c r="GF659" s="529"/>
      <c r="GG659" s="517"/>
      <c r="GH659" s="529">
        <v>42252.454513888893</v>
      </c>
      <c r="GI659" s="668">
        <v>280.67129516601562</v>
      </c>
      <c r="GJ659" s="669">
        <v>42252.454513888893</v>
      </c>
      <c r="GK659" s="668">
        <v>269.09722900390625</v>
      </c>
      <c r="GL659" s="669">
        <v>42252.454513888893</v>
      </c>
      <c r="GM659" s="668" t="str">
        <v>[-11101] All data events are filtered in summary calculation</v>
      </c>
      <c r="GN659" s="400" t="str">
        <f t="shared" si="257"/>
        <v>[-11101] All data events are filtered in summary calculation</v>
      </c>
      <c r="GO659" s="400">
        <f t="shared" si="258"/>
        <v>0</v>
      </c>
    </row>
    <row r="660" spans="156:197" ht="18.95" customHeight="1" x14ac:dyDescent="0.25">
      <c r="EZ660" s="837"/>
      <c r="FA660" s="568">
        <v>42252.455208333333</v>
      </c>
      <c r="FB660" s="569">
        <v>37366.059493738416</v>
      </c>
      <c r="FC660" s="570">
        <v>42252.455208333333</v>
      </c>
      <c r="FD660" s="571" t="str">
        <v>[-11101] All data events are filtered in summary calculation</v>
      </c>
      <c r="FE660" s="570">
        <v>42252.454861111109</v>
      </c>
      <c r="FF660" s="571" t="str">
        <v>[-11101] All data events are filtered in summary calculation</v>
      </c>
      <c r="FG660" s="570">
        <v>42252.454861111109</v>
      </c>
      <c r="FH660" s="571">
        <v>1811.8637930413088</v>
      </c>
      <c r="GE660" s="400">
        <f t="shared" si="259"/>
        <v>1</v>
      </c>
      <c r="GF660" s="529"/>
      <c r="GG660" s="517"/>
      <c r="GH660" s="529">
        <v>42252.454861111109</v>
      </c>
      <c r="GI660" s="668">
        <v>280.67129516601562</v>
      </c>
      <c r="GJ660" s="669">
        <v>42252.454861111109</v>
      </c>
      <c r="GK660" s="668">
        <v>269.09722900390625</v>
      </c>
      <c r="GL660" s="669">
        <v>42252.454861111109</v>
      </c>
      <c r="GM660" s="668" t="str">
        <v>[-11101] All data events are filtered in summary calculation</v>
      </c>
      <c r="GN660" s="400" t="str">
        <f t="shared" si="257"/>
        <v>[-11101] All data events are filtered in summary calculation</v>
      </c>
      <c r="GO660" s="400">
        <f t="shared" si="258"/>
        <v>0</v>
      </c>
    </row>
    <row r="661" spans="156:197" ht="18.95" customHeight="1" x14ac:dyDescent="0.25">
      <c r="EZ661" s="837"/>
      <c r="FA661" s="568">
        <v>42252.455555555556</v>
      </c>
      <c r="FB661" s="569">
        <v>37319.15417016943</v>
      </c>
      <c r="FC661" s="570">
        <v>42252.455555555556</v>
      </c>
      <c r="FD661" s="571" t="str">
        <v>[-11101] All data events are filtered in summary calculation</v>
      </c>
      <c r="FE661" s="570">
        <v>42252.455208333333</v>
      </c>
      <c r="FF661" s="571" t="str">
        <v>[-11101] All data events are filtered in summary calculation</v>
      </c>
      <c r="FG661" s="570">
        <v>42252.455208333333</v>
      </c>
      <c r="FH661" s="571">
        <v>1744.4511028738693</v>
      </c>
      <c r="GE661" s="400">
        <f t="shared" si="259"/>
        <v>1</v>
      </c>
      <c r="GF661" s="529"/>
      <c r="GG661" s="517"/>
      <c r="GH661" s="529">
        <v>42252.455208333333</v>
      </c>
      <c r="GI661" s="668">
        <v>280.67129516601562</v>
      </c>
      <c r="GJ661" s="669">
        <v>42252.455208333333</v>
      </c>
      <c r="GK661" s="668">
        <v>269.09722900390625</v>
      </c>
      <c r="GL661" s="669">
        <v>42252.455208333333</v>
      </c>
      <c r="GM661" s="668" t="str">
        <v>[-11101] All data events are filtered in summary calculation</v>
      </c>
      <c r="GN661" s="400" t="str">
        <f t="shared" si="257"/>
        <v>[-11101] All data events are filtered in summary calculation</v>
      </c>
      <c r="GO661" s="400">
        <f t="shared" si="258"/>
        <v>0</v>
      </c>
    </row>
    <row r="662" spans="156:197" ht="18.95" customHeight="1" x14ac:dyDescent="0.25">
      <c r="EZ662" s="837"/>
      <c r="FA662" s="568">
        <v>42252.45590277778</v>
      </c>
      <c r="FB662" s="569">
        <v>37277.398267030716</v>
      </c>
      <c r="FC662" s="570">
        <v>42252.45590277778</v>
      </c>
      <c r="FD662" s="571" t="str">
        <v>[-11101] All data events are filtered in summary calculation</v>
      </c>
      <c r="FE662" s="570">
        <v>42252.455555555556</v>
      </c>
      <c r="FF662" s="571" t="str">
        <v>[-11101] All data events are filtered in summary calculation</v>
      </c>
      <c r="FG662" s="570">
        <v>42252.455555555556</v>
      </c>
      <c r="FH662" s="571">
        <v>1747.6728273982803</v>
      </c>
      <c r="GE662" s="400">
        <f t="shared" si="259"/>
        <v>1</v>
      </c>
      <c r="GF662" s="529"/>
      <c r="GG662" s="517"/>
      <c r="GH662" s="529">
        <v>42252.455555555556</v>
      </c>
      <c r="GI662" s="668">
        <v>280.67129516601562</v>
      </c>
      <c r="GJ662" s="669">
        <v>42252.455555555556</v>
      </c>
      <c r="GK662" s="668">
        <v>269.09722900390625</v>
      </c>
      <c r="GL662" s="669">
        <v>42252.455555555556</v>
      </c>
      <c r="GM662" s="668" t="str">
        <v>[-11101] All data events are filtered in summary calculation</v>
      </c>
      <c r="GN662" s="400" t="str">
        <f t="shared" si="257"/>
        <v>[-11101] All data events are filtered in summary calculation</v>
      </c>
      <c r="GO662" s="400">
        <f t="shared" si="258"/>
        <v>0</v>
      </c>
    </row>
    <row r="663" spans="156:197" ht="18.95" customHeight="1" x14ac:dyDescent="0.25">
      <c r="EZ663" s="837"/>
      <c r="FA663" s="568">
        <v>42252.456250000003</v>
      </c>
      <c r="FB663" s="569">
        <v>37220.457926732299</v>
      </c>
      <c r="FC663" s="570">
        <v>42252.456250000003</v>
      </c>
      <c r="FD663" s="571" t="str">
        <v>[-11101] All data events are filtered in summary calculation</v>
      </c>
      <c r="FE663" s="570">
        <v>42252.45590277778</v>
      </c>
      <c r="FF663" s="571" t="str">
        <v>[-11101] All data events are filtered in summary calculation</v>
      </c>
      <c r="FG663" s="570">
        <v>42252.45590277778</v>
      </c>
      <c r="FH663" s="571">
        <v>1733.0258119937653</v>
      </c>
      <c r="GE663" s="400">
        <f t="shared" si="259"/>
        <v>1</v>
      </c>
      <c r="GF663" s="529"/>
      <c r="GG663" s="517"/>
      <c r="GH663" s="529">
        <v>42252.45590277778</v>
      </c>
      <c r="GI663" s="668">
        <v>280.67129516601562</v>
      </c>
      <c r="GJ663" s="669">
        <v>42252.45590277778</v>
      </c>
      <c r="GK663" s="668">
        <v>269.09722900390625</v>
      </c>
      <c r="GL663" s="669">
        <v>42252.45590277778</v>
      </c>
      <c r="GM663" s="668" t="str">
        <v>[-11101] All data events are filtered in summary calculation</v>
      </c>
      <c r="GN663" s="400" t="str">
        <f t="shared" si="257"/>
        <v>[-11101] All data events are filtered in summary calculation</v>
      </c>
      <c r="GO663" s="400">
        <f t="shared" si="258"/>
        <v>0</v>
      </c>
    </row>
    <row r="664" spans="156:197" ht="18.95" customHeight="1" x14ac:dyDescent="0.25">
      <c r="EZ664" s="837"/>
      <c r="FA664" s="568">
        <v>42252.456597222219</v>
      </c>
      <c r="FB664" s="569">
        <v>37177.646960004167</v>
      </c>
      <c r="FC664" s="570">
        <v>42252.456597222219</v>
      </c>
      <c r="FD664" s="571" t="str">
        <v>[-11101] All data events are filtered in summary calculation</v>
      </c>
      <c r="FE664" s="570">
        <v>42252.456250000003</v>
      </c>
      <c r="FF664" s="571" t="str">
        <v>[-11101] All data events are filtered in summary calculation</v>
      </c>
      <c r="FG664" s="570">
        <v>42252.456250000003</v>
      </c>
      <c r="FH664" s="571">
        <v>1718.7569506711636</v>
      </c>
      <c r="GE664" s="400">
        <f t="shared" si="259"/>
        <v>1</v>
      </c>
      <c r="GF664" s="529"/>
      <c r="GG664" s="517"/>
      <c r="GH664" s="529">
        <v>42252.456250000003</v>
      </c>
      <c r="GI664" s="668">
        <v>280.67129516601562</v>
      </c>
      <c r="GJ664" s="669">
        <v>42252.456250000003</v>
      </c>
      <c r="GK664" s="668">
        <v>269.09722900390625</v>
      </c>
      <c r="GL664" s="669">
        <v>42252.456250000003</v>
      </c>
      <c r="GM664" s="668" t="str">
        <v>[-11101] All data events are filtered in summary calculation</v>
      </c>
      <c r="GN664" s="400" t="str">
        <f t="shared" si="257"/>
        <v>[-11101] All data events are filtered in summary calculation</v>
      </c>
      <c r="GO664" s="400">
        <f t="shared" si="258"/>
        <v>0</v>
      </c>
    </row>
    <row r="665" spans="156:197" ht="18.95" customHeight="1" x14ac:dyDescent="0.25">
      <c r="EZ665" s="837"/>
      <c r="FA665" s="568">
        <v>42252.45694444445</v>
      </c>
      <c r="FB665" s="569">
        <v>37035.771042271452</v>
      </c>
      <c r="FC665" s="570">
        <v>42252.45694444445</v>
      </c>
      <c r="FD665" s="571" t="str">
        <v>[-11101] All data events are filtered in summary calculation</v>
      </c>
      <c r="FE665" s="570">
        <v>42252.456597222219</v>
      </c>
      <c r="FF665" s="571" t="str">
        <v>[-11101] All data events are filtered in summary calculation</v>
      </c>
      <c r="FG665" s="570">
        <v>42252.456597222219</v>
      </c>
      <c r="FH665" s="571">
        <v>1973.3556371634827</v>
      </c>
      <c r="GE665" s="400">
        <f t="shared" si="259"/>
        <v>1</v>
      </c>
      <c r="GF665" s="529"/>
      <c r="GG665" s="517"/>
      <c r="GH665" s="529">
        <v>42252.456597222219</v>
      </c>
      <c r="GI665" s="668">
        <v>280.67129516601562</v>
      </c>
      <c r="GJ665" s="669">
        <v>42252.456597222219</v>
      </c>
      <c r="GK665" s="668">
        <v>269.09722900390625</v>
      </c>
      <c r="GL665" s="669">
        <v>42252.456597222219</v>
      </c>
      <c r="GM665" s="668" t="str">
        <v>[-11101] All data events are filtered in summary calculation</v>
      </c>
      <c r="GN665" s="400" t="str">
        <f t="shared" si="257"/>
        <v>[-11101] All data events are filtered in summary calculation</v>
      </c>
      <c r="GO665" s="400">
        <f t="shared" si="258"/>
        <v>0</v>
      </c>
    </row>
    <row r="666" spans="156:197" ht="18.95" customHeight="1" x14ac:dyDescent="0.25">
      <c r="EZ666" s="837"/>
      <c r="FA666" s="568">
        <v>42252.457291666666</v>
      </c>
      <c r="FB666" s="569">
        <v>36809.515957335629</v>
      </c>
      <c r="FC666" s="570">
        <v>42252.457291666666</v>
      </c>
      <c r="FD666" s="571" t="str">
        <v>[-11101] All data events are filtered in summary calculation</v>
      </c>
      <c r="FE666" s="570">
        <v>42252.45694444445</v>
      </c>
      <c r="FF666" s="571" t="str">
        <v>[-11101] All data events are filtered in summary calculation</v>
      </c>
      <c r="FG666" s="570">
        <v>42252.45694444445</v>
      </c>
      <c r="FH666" s="571">
        <v>29538.785661054651</v>
      </c>
      <c r="GE666" s="400">
        <f t="shared" si="259"/>
        <v>1</v>
      </c>
      <c r="GF666" s="529"/>
      <c r="GG666" s="517"/>
      <c r="GH666" s="529">
        <v>42252.45694444445</v>
      </c>
      <c r="GI666" s="668">
        <v>280.67129516601562</v>
      </c>
      <c r="GJ666" s="669">
        <v>42252.45694444445</v>
      </c>
      <c r="GK666" s="668">
        <v>269.09722900390625</v>
      </c>
      <c r="GL666" s="669">
        <v>42252.45694444445</v>
      </c>
      <c r="GM666" s="668" t="str">
        <v>[-11101] All data events are filtered in summary calculation</v>
      </c>
      <c r="GN666" s="400" t="str">
        <f t="shared" si="257"/>
        <v>[-11101] All data events are filtered in summary calculation</v>
      </c>
      <c r="GO666" s="400">
        <f t="shared" si="258"/>
        <v>0</v>
      </c>
    </row>
    <row r="667" spans="156:197" ht="18.95" customHeight="1" x14ac:dyDescent="0.25">
      <c r="EZ667" s="837"/>
      <c r="FA667" s="568">
        <v>42252.457638888889</v>
      </c>
      <c r="FB667" s="569">
        <v>36518.356781508526</v>
      </c>
      <c r="FC667" s="570">
        <v>42252.457638888889</v>
      </c>
      <c r="FD667" s="571" t="str">
        <v>[-11101] All data events are filtered in summary calculation</v>
      </c>
      <c r="FE667" s="570">
        <v>42252.457291666666</v>
      </c>
      <c r="FF667" s="571" t="str">
        <v>[-11101] All data events are filtered in summary calculation</v>
      </c>
      <c r="FG667" s="570">
        <v>42252.457291666666</v>
      </c>
      <c r="FH667" s="571">
        <v>37700.146703894934</v>
      </c>
      <c r="GE667" s="400">
        <f t="shared" si="259"/>
        <v>1</v>
      </c>
      <c r="GF667" s="529"/>
      <c r="GG667" s="517"/>
      <c r="GH667" s="529">
        <v>42252.457291666666</v>
      </c>
      <c r="GI667" s="668">
        <v>280.67129516601562</v>
      </c>
      <c r="GJ667" s="669">
        <v>42252.457291666666</v>
      </c>
      <c r="GK667" s="668">
        <v>269.09722900390625</v>
      </c>
      <c r="GL667" s="669">
        <v>42252.457291666666</v>
      </c>
      <c r="GM667" s="668" t="str">
        <v>[-11101] All data events are filtered in summary calculation</v>
      </c>
      <c r="GN667" s="400" t="str">
        <f t="shared" si="257"/>
        <v>[-11101] All data events are filtered in summary calculation</v>
      </c>
      <c r="GO667" s="400">
        <f t="shared" si="258"/>
        <v>0</v>
      </c>
    </row>
    <row r="668" spans="156:197" ht="18.95" customHeight="1" thickBot="1" x14ac:dyDescent="0.3">
      <c r="EZ668" s="838"/>
      <c r="FA668" s="568">
        <v>42252.457986111112</v>
      </c>
      <c r="FB668" s="569">
        <v>36400.776848651964</v>
      </c>
      <c r="FC668" s="570">
        <v>42252.457986111112</v>
      </c>
      <c r="FD668" s="571" t="str">
        <v>[-11101] All data events are filtered in summary calculation</v>
      </c>
      <c r="FE668" s="570">
        <v>42252.457638888889</v>
      </c>
      <c r="FF668" s="571" t="str">
        <v>[-11101] All data events are filtered in summary calculation</v>
      </c>
      <c r="FG668" s="570">
        <v>42252.457638888889</v>
      </c>
      <c r="FH668" s="571">
        <v>37109.11331463456</v>
      </c>
      <c r="GE668" s="400">
        <f t="shared" si="259"/>
        <v>1</v>
      </c>
      <c r="GF668" s="529"/>
      <c r="GG668" s="517"/>
      <c r="GH668" s="529">
        <v>42252.457638888889</v>
      </c>
      <c r="GI668" s="668">
        <v>280.67129516601562</v>
      </c>
      <c r="GJ668" s="669">
        <v>42252.457638888889</v>
      </c>
      <c r="GK668" s="668">
        <v>269.09722900390625</v>
      </c>
      <c r="GL668" s="669">
        <v>42252.457638888889</v>
      </c>
      <c r="GM668" s="668" t="str">
        <v>[-11101] All data events are filtered in summary calculation</v>
      </c>
      <c r="GN668" s="400" t="str">
        <f t="shared" si="257"/>
        <v>[-11101] All data events are filtered in summary calculation</v>
      </c>
      <c r="GO668" s="400">
        <f t="shared" si="258"/>
        <v>0</v>
      </c>
    </row>
    <row r="669" spans="156:197" ht="18.95" customHeight="1" x14ac:dyDescent="0.25">
      <c r="EZ669" s="836">
        <v>12</v>
      </c>
      <c r="FA669" s="568">
        <v>42252.458333333328</v>
      </c>
      <c r="FB669" s="569">
        <v>36602.635434039432</v>
      </c>
      <c r="FC669" s="570">
        <v>42252.458333333328</v>
      </c>
      <c r="FD669" s="571" t="str">
        <v>[-11101] All data events are filtered in summary calculation</v>
      </c>
      <c r="FE669" s="570">
        <v>42252.457986111112</v>
      </c>
      <c r="FF669" s="571" t="str">
        <v>[-11101] All data events are filtered in summary calculation</v>
      </c>
      <c r="FG669" s="570">
        <v>42252.457986111112</v>
      </c>
      <c r="FH669" s="571">
        <v>36165.666936065754</v>
      </c>
      <c r="GE669" s="400">
        <f t="shared" si="259"/>
        <v>1</v>
      </c>
      <c r="GF669" s="529"/>
      <c r="GG669" s="517"/>
      <c r="GH669" s="529">
        <v>42252.457986111112</v>
      </c>
      <c r="GI669" s="668">
        <v>280.67129516601562</v>
      </c>
      <c r="GJ669" s="669">
        <v>42252.457986111112</v>
      </c>
      <c r="GK669" s="668">
        <v>269.09722900390625</v>
      </c>
      <c r="GL669" s="669">
        <v>42252.457986111112</v>
      </c>
      <c r="GM669" s="668" t="str">
        <v>[-11101] All data events are filtered in summary calculation</v>
      </c>
      <c r="GN669" s="400" t="str">
        <f t="shared" si="257"/>
        <v>[-11101] All data events are filtered in summary calculation</v>
      </c>
      <c r="GO669" s="400">
        <f t="shared" si="258"/>
        <v>0</v>
      </c>
    </row>
    <row r="670" spans="156:197" ht="18.95" customHeight="1" x14ac:dyDescent="0.25">
      <c r="EZ670" s="837"/>
      <c r="FA670" s="568">
        <v>42252.458680555559</v>
      </c>
      <c r="FB670" s="569">
        <v>36694.976614236832</v>
      </c>
      <c r="FC670" s="570">
        <v>42252.458680555559</v>
      </c>
      <c r="FD670" s="571" t="str">
        <v>[-11101] All data events are filtered in summary calculation</v>
      </c>
      <c r="FE670" s="570">
        <v>42252.458333333328</v>
      </c>
      <c r="FF670" s="571" t="str">
        <v>[-11101] All data events are filtered in summary calculation</v>
      </c>
      <c r="FG670" s="570">
        <v>42252.458333333328</v>
      </c>
      <c r="FH670" s="571">
        <v>35786.168898161253</v>
      </c>
      <c r="GE670" s="400">
        <f t="shared" si="259"/>
        <v>1</v>
      </c>
      <c r="GF670" s="529"/>
      <c r="GG670" s="517"/>
      <c r="GH670" s="529">
        <v>42252.458333333328</v>
      </c>
      <c r="GI670" s="668">
        <v>280.67129516601562</v>
      </c>
      <c r="GJ670" s="669">
        <v>42252.458333333328</v>
      </c>
      <c r="GK670" s="668">
        <v>269.09722900390625</v>
      </c>
      <c r="GL670" s="669">
        <v>42252.458333333328</v>
      </c>
      <c r="GM670" s="668" t="str">
        <v>[-11101] All data events are filtered in summary calculation</v>
      </c>
      <c r="GN670" s="400" t="str">
        <f t="shared" si="257"/>
        <v>[-11101] All data events are filtered in summary calculation</v>
      </c>
      <c r="GO670" s="400">
        <f t="shared" si="258"/>
        <v>0</v>
      </c>
    </row>
    <row r="671" spans="156:197" ht="18.95" customHeight="1" x14ac:dyDescent="0.25">
      <c r="EZ671" s="837"/>
      <c r="FA671" s="568">
        <v>42252.459027777775</v>
      </c>
      <c r="FB671" s="569">
        <v>36888.85778822899</v>
      </c>
      <c r="FC671" s="570">
        <v>42252.459027777775</v>
      </c>
      <c r="FD671" s="571" t="str">
        <v>[-11101] All data events are filtered in summary calculation</v>
      </c>
      <c r="FE671" s="570">
        <v>42252.458680555559</v>
      </c>
      <c r="FF671" s="571" t="str">
        <v>[-11101] All data events are filtered in summary calculation</v>
      </c>
      <c r="FG671" s="570">
        <v>42252.458680555559</v>
      </c>
      <c r="FH671" s="571">
        <v>35713.019429488973</v>
      </c>
      <c r="GE671" s="400">
        <f t="shared" si="259"/>
        <v>1</v>
      </c>
      <c r="GF671" s="529"/>
      <c r="GG671" s="517"/>
      <c r="GH671" s="529">
        <v>42252.458680555559</v>
      </c>
      <c r="GI671" s="668">
        <v>280.67129516601562</v>
      </c>
      <c r="GJ671" s="669">
        <v>42252.458680555559</v>
      </c>
      <c r="GK671" s="668">
        <v>269.09722900390625</v>
      </c>
      <c r="GL671" s="669">
        <v>42252.458680555559</v>
      </c>
      <c r="GM671" s="668" t="str">
        <v>[-11101] All data events are filtered in summary calculation</v>
      </c>
      <c r="GN671" s="400" t="str">
        <f t="shared" si="257"/>
        <v>[-11101] All data events are filtered in summary calculation</v>
      </c>
      <c r="GO671" s="400">
        <f t="shared" si="258"/>
        <v>0</v>
      </c>
    </row>
    <row r="672" spans="156:197" ht="18.95" customHeight="1" x14ac:dyDescent="0.25">
      <c r="EZ672" s="837"/>
      <c r="FA672" s="568">
        <v>42252.459374999999</v>
      </c>
      <c r="FB672" s="569">
        <v>37328.912864512204</v>
      </c>
      <c r="FC672" s="570">
        <v>42252.459374999999</v>
      </c>
      <c r="FD672" s="571" t="str">
        <v>[-11101] All data events are filtered in summary calculation</v>
      </c>
      <c r="FE672" s="570">
        <v>42252.459027777775</v>
      </c>
      <c r="FF672" s="571" t="str">
        <v>[-11101] All data events are filtered in summary calculation</v>
      </c>
      <c r="FG672" s="570">
        <v>42252.459027777775</v>
      </c>
      <c r="FH672" s="571">
        <v>35909.04634148677</v>
      </c>
      <c r="GE672" s="400">
        <f t="shared" si="259"/>
        <v>1</v>
      </c>
      <c r="GF672" s="529"/>
      <c r="GG672" s="517"/>
      <c r="GH672" s="529">
        <v>42252.459027777775</v>
      </c>
      <c r="GI672" s="668">
        <v>280.67129516601562</v>
      </c>
      <c r="GJ672" s="669">
        <v>42252.459027777775</v>
      </c>
      <c r="GK672" s="668">
        <v>269.09722900390625</v>
      </c>
      <c r="GL672" s="669">
        <v>42252.459027777775</v>
      </c>
      <c r="GM672" s="668" t="str">
        <v>[-11101] All data events are filtered in summary calculation</v>
      </c>
      <c r="GN672" s="400" t="str">
        <f t="shared" si="257"/>
        <v>[-11101] All data events are filtered in summary calculation</v>
      </c>
      <c r="GO672" s="400">
        <f t="shared" si="258"/>
        <v>0</v>
      </c>
    </row>
    <row r="673" spans="156:197" ht="18.95" customHeight="1" x14ac:dyDescent="0.25">
      <c r="EZ673" s="837"/>
      <c r="FA673" s="568">
        <v>42252.459722222222</v>
      </c>
      <c r="FB673" s="569">
        <v>37206.967316617571</v>
      </c>
      <c r="FC673" s="570">
        <v>42252.459722222222</v>
      </c>
      <c r="FD673" s="571" t="str">
        <v>[-11101] All data events are filtered in summary calculation</v>
      </c>
      <c r="FE673" s="570">
        <v>42252.459374999999</v>
      </c>
      <c r="FF673" s="571" t="str">
        <v>[-11101] All data events are filtered in summary calculation</v>
      </c>
      <c r="FG673" s="570">
        <v>42252.459374999999</v>
      </c>
      <c r="FH673" s="571">
        <v>35851.712825016184</v>
      </c>
      <c r="GE673" s="400">
        <f t="shared" si="259"/>
        <v>1</v>
      </c>
      <c r="GF673" s="529"/>
      <c r="GG673" s="517"/>
      <c r="GH673" s="529">
        <v>42252.459374999999</v>
      </c>
      <c r="GI673" s="668">
        <v>280.67129516601562</v>
      </c>
      <c r="GJ673" s="669">
        <v>42252.459374999999</v>
      </c>
      <c r="GK673" s="668">
        <v>269.09722900390625</v>
      </c>
      <c r="GL673" s="669">
        <v>42252.459374999999</v>
      </c>
      <c r="GM673" s="668" t="str">
        <v>[-11101] All data events are filtered in summary calculation</v>
      </c>
      <c r="GN673" s="400" t="str">
        <f t="shared" si="257"/>
        <v>[-11101] All data events are filtered in summary calculation</v>
      </c>
      <c r="GO673" s="400">
        <f t="shared" si="258"/>
        <v>0</v>
      </c>
    </row>
    <row r="674" spans="156:197" ht="18.95" customHeight="1" x14ac:dyDescent="0.25">
      <c r="EZ674" s="837"/>
      <c r="FA674" s="568">
        <v>42252.460069444445</v>
      </c>
      <c r="FB674" s="569">
        <v>36657.362853131694</v>
      </c>
      <c r="FC674" s="570">
        <v>42252.460069444445</v>
      </c>
      <c r="FD674" s="571" t="str">
        <v>[-11101] All data events are filtered in summary calculation</v>
      </c>
      <c r="FE674" s="570">
        <v>42252.459722222222</v>
      </c>
      <c r="FF674" s="571" t="str">
        <v>[-11101] All data events are filtered in summary calculation</v>
      </c>
      <c r="FG674" s="570">
        <v>42252.459722222222</v>
      </c>
      <c r="FH674" s="571">
        <v>35776.023401608072</v>
      </c>
      <c r="GE674" s="400">
        <f t="shared" si="259"/>
        <v>1</v>
      </c>
      <c r="GF674" s="529"/>
      <c r="GG674" s="517"/>
      <c r="GH674" s="529">
        <v>42252.459722222222</v>
      </c>
      <c r="GI674" s="668">
        <v>280.67129516601562</v>
      </c>
      <c r="GJ674" s="669">
        <v>42252.459722222222</v>
      </c>
      <c r="GK674" s="668">
        <v>269.09722900390625</v>
      </c>
      <c r="GL674" s="669">
        <v>42252.459722222222</v>
      </c>
      <c r="GM674" s="668" t="str">
        <v>[-11101] All data events are filtered in summary calculation</v>
      </c>
      <c r="GN674" s="400" t="str">
        <f t="shared" si="257"/>
        <v>[-11101] All data events are filtered in summary calculation</v>
      </c>
      <c r="GO674" s="400">
        <f t="shared" si="258"/>
        <v>0</v>
      </c>
    </row>
    <row r="675" spans="156:197" ht="18.95" customHeight="1" x14ac:dyDescent="0.25">
      <c r="EZ675" s="837"/>
      <c r="FA675" s="568">
        <v>42252.460416666669</v>
      </c>
      <c r="FB675" s="569">
        <v>36540.066061047713</v>
      </c>
      <c r="FC675" s="570">
        <v>42252.460416666669</v>
      </c>
      <c r="FD675" s="571" t="str">
        <v>[-11101] All data events are filtered in summary calculation</v>
      </c>
      <c r="FE675" s="570">
        <v>42252.460069444445</v>
      </c>
      <c r="FF675" s="571" t="str">
        <v>[-11101] All data events are filtered in summary calculation</v>
      </c>
      <c r="FG675" s="570">
        <v>42252.460069444445</v>
      </c>
      <c r="FH675" s="571">
        <v>35953.95598986149</v>
      </c>
      <c r="GE675" s="400">
        <f t="shared" si="259"/>
        <v>1</v>
      </c>
      <c r="GF675" s="529"/>
      <c r="GG675" s="517"/>
      <c r="GH675" s="529">
        <v>42252.460069444445</v>
      </c>
      <c r="GI675" s="668">
        <v>280.67129516601562</v>
      </c>
      <c r="GJ675" s="669">
        <v>42252.460069444445</v>
      </c>
      <c r="GK675" s="668">
        <v>269.09722900390625</v>
      </c>
      <c r="GL675" s="669">
        <v>42252.460069444445</v>
      </c>
      <c r="GM675" s="668" t="str">
        <v>[-11101] All data events are filtered in summary calculation</v>
      </c>
      <c r="GN675" s="400" t="str">
        <f t="shared" si="257"/>
        <v>[-11101] All data events are filtered in summary calculation</v>
      </c>
      <c r="GO675" s="400">
        <f t="shared" si="258"/>
        <v>0</v>
      </c>
    </row>
    <row r="676" spans="156:197" ht="18.95" customHeight="1" x14ac:dyDescent="0.25">
      <c r="EZ676" s="837"/>
      <c r="FA676" s="568">
        <v>42252.460763888885</v>
      </c>
      <c r="FB676" s="569">
        <v>37284.571758381528</v>
      </c>
      <c r="FC676" s="570">
        <v>42252.460763888885</v>
      </c>
      <c r="FD676" s="571" t="str">
        <v>[-11101] All data events are filtered in summary calculation</v>
      </c>
      <c r="FE676" s="570">
        <v>42252.460416666669</v>
      </c>
      <c r="FF676" s="571" t="str">
        <v>[-11101] All data events are filtered in summary calculation</v>
      </c>
      <c r="FG676" s="570">
        <v>42252.460416666669</v>
      </c>
      <c r="FH676" s="571">
        <v>35692.332282811403</v>
      </c>
      <c r="GE676" s="400">
        <f t="shared" si="259"/>
        <v>1</v>
      </c>
      <c r="GF676" s="529"/>
      <c r="GG676" s="517"/>
      <c r="GH676" s="529">
        <v>42252.460416666669</v>
      </c>
      <c r="GI676" s="668">
        <v>280.67129516601562</v>
      </c>
      <c r="GJ676" s="669">
        <v>42252.460416666669</v>
      </c>
      <c r="GK676" s="668">
        <v>269.09722900390625</v>
      </c>
      <c r="GL676" s="669">
        <v>42252.460416666669</v>
      </c>
      <c r="GM676" s="668" t="str">
        <v>[-11101] All data events are filtered in summary calculation</v>
      </c>
      <c r="GN676" s="400" t="str">
        <f t="shared" si="257"/>
        <v>[-11101] All data events are filtered in summary calculation</v>
      </c>
      <c r="GO676" s="400">
        <f t="shared" si="258"/>
        <v>0</v>
      </c>
    </row>
    <row r="677" spans="156:197" ht="18.95" customHeight="1" x14ac:dyDescent="0.25">
      <c r="EZ677" s="837"/>
      <c r="FA677" s="568">
        <v>42252.461111111115</v>
      </c>
      <c r="FB677" s="569">
        <v>37480.265400411685</v>
      </c>
      <c r="FC677" s="570">
        <v>42252.461111111115</v>
      </c>
      <c r="FD677" s="571" t="str">
        <v>[-11101] All data events are filtered in summary calculation</v>
      </c>
      <c r="FE677" s="570">
        <v>42252.460763888885</v>
      </c>
      <c r="FF677" s="571" t="str">
        <v>[-11101] All data events are filtered in summary calculation</v>
      </c>
      <c r="FG677" s="570">
        <v>42252.460763888885</v>
      </c>
      <c r="FH677" s="571">
        <v>35492.808482648928</v>
      </c>
      <c r="GE677" s="400">
        <f t="shared" si="259"/>
        <v>1</v>
      </c>
      <c r="GF677" s="529"/>
      <c r="GG677" s="517"/>
      <c r="GH677" s="529">
        <v>42252.460763888885</v>
      </c>
      <c r="GI677" s="668">
        <v>280.67129516601562</v>
      </c>
      <c r="GJ677" s="669">
        <v>42252.460763888885</v>
      </c>
      <c r="GK677" s="668">
        <v>269.09722900390625</v>
      </c>
      <c r="GL677" s="669">
        <v>42252.460763888885</v>
      </c>
      <c r="GM677" s="668" t="str">
        <v>[-11101] All data events are filtered in summary calculation</v>
      </c>
      <c r="GN677" s="400" t="str">
        <f t="shared" si="257"/>
        <v>[-11101] All data events are filtered in summary calculation</v>
      </c>
      <c r="GO677" s="400">
        <f t="shared" si="258"/>
        <v>0</v>
      </c>
    </row>
    <row r="678" spans="156:197" ht="18.95" customHeight="1" x14ac:dyDescent="0.25">
      <c r="EZ678" s="837"/>
      <c r="FA678" s="568">
        <v>42252.461458333331</v>
      </c>
      <c r="FB678" s="569">
        <v>37497.761013293268</v>
      </c>
      <c r="FC678" s="570">
        <v>42252.461458333331</v>
      </c>
      <c r="FD678" s="571" t="str">
        <v>[-11101] All data events are filtered in summary calculation</v>
      </c>
      <c r="FE678" s="570">
        <v>42252.461111111115</v>
      </c>
      <c r="FF678" s="571" t="str">
        <v>[-11101] All data events are filtered in summary calculation</v>
      </c>
      <c r="FG678" s="570">
        <v>42252.461111111115</v>
      </c>
      <c r="FH678" s="571">
        <v>35169.108370155096</v>
      </c>
      <c r="GE678" s="400">
        <f t="shared" si="259"/>
        <v>1</v>
      </c>
      <c r="GF678" s="529"/>
      <c r="GG678" s="517"/>
      <c r="GH678" s="529">
        <v>42252.461111111115</v>
      </c>
      <c r="GI678" s="668">
        <v>280.67129516601562</v>
      </c>
      <c r="GJ678" s="669">
        <v>42252.461111111115</v>
      </c>
      <c r="GK678" s="668">
        <v>269.09722900390625</v>
      </c>
      <c r="GL678" s="669">
        <v>42252.461111111115</v>
      </c>
      <c r="GM678" s="668" t="str">
        <v>[-11101] All data events are filtered in summary calculation</v>
      </c>
      <c r="GN678" s="400" t="str">
        <f t="shared" si="257"/>
        <v>[-11101] All data events are filtered in summary calculation</v>
      </c>
      <c r="GO678" s="400">
        <f t="shared" si="258"/>
        <v>0</v>
      </c>
    </row>
    <row r="679" spans="156:197" ht="18.95" customHeight="1" x14ac:dyDescent="0.25">
      <c r="EZ679" s="837"/>
      <c r="FA679" s="568">
        <v>42252.461805555555</v>
      </c>
      <c r="FB679" s="569">
        <v>37194.857040119168</v>
      </c>
      <c r="FC679" s="570">
        <v>42252.461805555555</v>
      </c>
      <c r="FD679" s="571" t="str">
        <v>[-11101] All data events are filtered in summary calculation</v>
      </c>
      <c r="FE679" s="570">
        <v>42252.461458333331</v>
      </c>
      <c r="FF679" s="571" t="str">
        <v>[-11101] All data events are filtered in summary calculation</v>
      </c>
      <c r="FG679" s="570">
        <v>42252.461458333331</v>
      </c>
      <c r="FH679" s="571">
        <v>35023.704450803998</v>
      </c>
      <c r="GE679" s="400">
        <f t="shared" si="259"/>
        <v>1</v>
      </c>
      <c r="GF679" s="529"/>
      <c r="GG679" s="517"/>
      <c r="GH679" s="529">
        <v>42252.461458333331</v>
      </c>
      <c r="GI679" s="668">
        <v>280.67129516601562</v>
      </c>
      <c r="GJ679" s="669">
        <v>42252.461458333331</v>
      </c>
      <c r="GK679" s="668">
        <v>269.09722900390625</v>
      </c>
      <c r="GL679" s="669">
        <v>42252.461458333331</v>
      </c>
      <c r="GM679" s="668" t="str">
        <v>[-11101] All data events are filtered in summary calculation</v>
      </c>
      <c r="GN679" s="400" t="str">
        <f t="shared" si="257"/>
        <v>[-11101] All data events are filtered in summary calculation</v>
      </c>
      <c r="GO679" s="400">
        <f t="shared" si="258"/>
        <v>0</v>
      </c>
    </row>
    <row r="680" spans="156:197" ht="18.95" customHeight="1" x14ac:dyDescent="0.25">
      <c r="EZ680" s="837"/>
      <c r="FA680" s="568">
        <v>42252.462152777778</v>
      </c>
      <c r="FB680" s="569">
        <v>37094.349211321278</v>
      </c>
      <c r="FC680" s="570">
        <v>42252.462152777778</v>
      </c>
      <c r="FD680" s="571" t="str">
        <v>[-11101] All data events are filtered in summary calculation</v>
      </c>
      <c r="FE680" s="570">
        <v>42252.461805555555</v>
      </c>
      <c r="FF680" s="571" t="str">
        <v>[-11101] All data events are filtered in summary calculation</v>
      </c>
      <c r="FG680" s="570">
        <v>42252.461805555555</v>
      </c>
      <c r="FH680" s="571">
        <v>35509.33594884078</v>
      </c>
      <c r="GE680" s="400">
        <f t="shared" si="259"/>
        <v>1</v>
      </c>
      <c r="GF680" s="529"/>
      <c r="GG680" s="517"/>
      <c r="GH680" s="529">
        <v>42252.461805555555</v>
      </c>
      <c r="GI680" s="668">
        <v>280.67129516601562</v>
      </c>
      <c r="GJ680" s="669">
        <v>42252.461805555555</v>
      </c>
      <c r="GK680" s="668">
        <v>269.09722900390625</v>
      </c>
      <c r="GL680" s="669">
        <v>42252.461805555555</v>
      </c>
      <c r="GM680" s="668" t="str">
        <v>[-11101] All data events are filtered in summary calculation</v>
      </c>
      <c r="GN680" s="400" t="str">
        <f t="shared" si="257"/>
        <v>[-11101] All data events are filtered in summary calculation</v>
      </c>
      <c r="GO680" s="400">
        <f t="shared" si="258"/>
        <v>0</v>
      </c>
    </row>
    <row r="681" spans="156:197" ht="18.95" customHeight="1" x14ac:dyDescent="0.25">
      <c r="EZ681" s="837"/>
      <c r="FA681" s="568">
        <v>42252.462500000001</v>
      </c>
      <c r="FB681" s="569">
        <v>36909.304633222026</v>
      </c>
      <c r="FC681" s="570">
        <v>42252.462500000001</v>
      </c>
      <c r="FD681" s="571" t="str">
        <v>[-11101] All data events are filtered in summary calculation</v>
      </c>
      <c r="FE681" s="570">
        <v>42252.462152777778</v>
      </c>
      <c r="FF681" s="571" t="str">
        <v>[-11101] All data events are filtered in summary calculation</v>
      </c>
      <c r="FG681" s="570">
        <v>42252.462152777778</v>
      </c>
      <c r="FH681" s="571">
        <v>35627.016086357835</v>
      </c>
      <c r="GE681" s="400">
        <f t="shared" si="259"/>
        <v>1</v>
      </c>
      <c r="GF681" s="529"/>
      <c r="GG681" s="517"/>
      <c r="GH681" s="529">
        <v>42252.462152777778</v>
      </c>
      <c r="GI681" s="668">
        <v>280.67129516601562</v>
      </c>
      <c r="GJ681" s="669">
        <v>42252.462152777778</v>
      </c>
      <c r="GK681" s="668">
        <v>269.09722900390625</v>
      </c>
      <c r="GL681" s="669">
        <v>42252.462152777778</v>
      </c>
      <c r="GM681" s="668" t="str">
        <v>[-11101] All data events are filtered in summary calculation</v>
      </c>
      <c r="GN681" s="400" t="str">
        <f t="shared" si="257"/>
        <v>[-11101] All data events are filtered in summary calculation</v>
      </c>
      <c r="GO681" s="400">
        <f t="shared" si="258"/>
        <v>0</v>
      </c>
    </row>
    <row r="682" spans="156:197" ht="18.95" customHeight="1" x14ac:dyDescent="0.25">
      <c r="EZ682" s="837"/>
      <c r="FA682" s="568">
        <v>42252.462847222225</v>
      </c>
      <c r="FB682" s="569">
        <v>36838.943868652983</v>
      </c>
      <c r="FC682" s="570">
        <v>42252.462847222225</v>
      </c>
      <c r="FD682" s="571" t="str">
        <v>[-11101] All data events are filtered in summary calculation</v>
      </c>
      <c r="FE682" s="570">
        <v>42252.462500000001</v>
      </c>
      <c r="FF682" s="571" t="str">
        <v>[-11101] All data events are filtered in summary calculation</v>
      </c>
      <c r="FG682" s="570">
        <v>42252.462500000001</v>
      </c>
      <c r="FH682" s="571">
        <v>36041.792920507985</v>
      </c>
      <c r="GE682" s="400">
        <f t="shared" si="259"/>
        <v>1</v>
      </c>
      <c r="GF682" s="529"/>
      <c r="GG682" s="517"/>
      <c r="GH682" s="529">
        <v>42252.462500000001</v>
      </c>
      <c r="GI682" s="668">
        <v>280.67129516601562</v>
      </c>
      <c r="GJ682" s="669">
        <v>42252.462500000001</v>
      </c>
      <c r="GK682" s="668">
        <v>269.09722900390625</v>
      </c>
      <c r="GL682" s="669">
        <v>42252.462500000001</v>
      </c>
      <c r="GM682" s="668" t="str">
        <v>[-11101] All data events are filtered in summary calculation</v>
      </c>
      <c r="GN682" s="400" t="str">
        <f t="shared" si="257"/>
        <v>[-11101] All data events are filtered in summary calculation</v>
      </c>
      <c r="GO682" s="400">
        <f t="shared" si="258"/>
        <v>0</v>
      </c>
    </row>
    <row r="683" spans="156:197" ht="18.95" customHeight="1" x14ac:dyDescent="0.25">
      <c r="EZ683" s="837"/>
      <c r="FA683" s="568">
        <v>42252.463194444441</v>
      </c>
      <c r="FB683" s="569">
        <v>36878.125915052493</v>
      </c>
      <c r="FC683" s="570">
        <v>42252.463194444441</v>
      </c>
      <c r="FD683" s="571" t="str">
        <v>[-11101] All data events are filtered in summary calculation</v>
      </c>
      <c r="FE683" s="570">
        <v>42252.462847222225</v>
      </c>
      <c r="FF683" s="571" t="str">
        <v>[-11101] All data events are filtered in summary calculation</v>
      </c>
      <c r="FG683" s="570">
        <v>42252.462847222225</v>
      </c>
      <c r="FH683" s="571">
        <v>36600.111593457063</v>
      </c>
      <c r="GE683" s="400">
        <f t="shared" si="259"/>
        <v>1</v>
      </c>
      <c r="GF683" s="529"/>
      <c r="GG683" s="517"/>
      <c r="GH683" s="529">
        <v>42252.462847222225</v>
      </c>
      <c r="GI683" s="668">
        <v>280.67129516601562</v>
      </c>
      <c r="GJ683" s="669">
        <v>42252.462847222225</v>
      </c>
      <c r="GK683" s="668">
        <v>269.09722900390625</v>
      </c>
      <c r="GL683" s="669">
        <v>42252.462847222225</v>
      </c>
      <c r="GM683" s="668" t="str">
        <v>[-11101] All data events are filtered in summary calculation</v>
      </c>
      <c r="GN683" s="400" t="str">
        <f t="shared" si="257"/>
        <v>[-11101] All data events are filtered in summary calculation</v>
      </c>
      <c r="GO683" s="400">
        <f t="shared" si="258"/>
        <v>0</v>
      </c>
    </row>
    <row r="684" spans="156:197" ht="18.95" customHeight="1" x14ac:dyDescent="0.25">
      <c r="EZ684" s="837"/>
      <c r="FA684" s="568">
        <v>42252.463541666672</v>
      </c>
      <c r="FB684" s="569">
        <v>37017.159070521593</v>
      </c>
      <c r="FC684" s="570">
        <v>42252.463541666672</v>
      </c>
      <c r="FD684" s="571" t="str">
        <v>[-11101] All data events are filtered in summary calculation</v>
      </c>
      <c r="FE684" s="570">
        <v>42252.463194444441</v>
      </c>
      <c r="FF684" s="571" t="str">
        <v>[-11101] All data events are filtered in summary calculation</v>
      </c>
      <c r="FG684" s="570">
        <v>42252.463194444441</v>
      </c>
      <c r="FH684" s="571">
        <v>37561.53447622458</v>
      </c>
      <c r="GE684" s="400">
        <f t="shared" si="259"/>
        <v>1</v>
      </c>
      <c r="GF684" s="529"/>
      <c r="GG684" s="517"/>
      <c r="GH684" s="529">
        <v>42252.463194444441</v>
      </c>
      <c r="GI684" s="668">
        <v>280.67129516601562</v>
      </c>
      <c r="GJ684" s="669">
        <v>42252.463194444441</v>
      </c>
      <c r="GK684" s="668">
        <v>269.09722900390625</v>
      </c>
      <c r="GL684" s="669">
        <v>42252.463194444441</v>
      </c>
      <c r="GM684" s="668" t="str">
        <v>[-11101] All data events are filtered in summary calculation</v>
      </c>
      <c r="GN684" s="400" t="str">
        <f t="shared" si="257"/>
        <v>[-11101] All data events are filtered in summary calculation</v>
      </c>
      <c r="GO684" s="400">
        <f t="shared" si="258"/>
        <v>0</v>
      </c>
    </row>
    <row r="685" spans="156:197" ht="18.95" customHeight="1" x14ac:dyDescent="0.25">
      <c r="EZ685" s="837"/>
      <c r="FA685" s="568">
        <v>42252.463888888888</v>
      </c>
      <c r="FB685" s="569">
        <v>37065.19945267836</v>
      </c>
      <c r="FC685" s="570">
        <v>42252.463888888888</v>
      </c>
      <c r="FD685" s="571" t="str">
        <v>[-11101] All data events are filtered in summary calculation</v>
      </c>
      <c r="FE685" s="570">
        <v>42252.463541666672</v>
      </c>
      <c r="FF685" s="571" t="str">
        <v>[-11101] All data events are filtered in summary calculation</v>
      </c>
      <c r="FG685" s="570">
        <v>42252.463541666672</v>
      </c>
      <c r="FH685" s="571">
        <v>37455.275254331034</v>
      </c>
      <c r="GE685" s="400">
        <f t="shared" si="259"/>
        <v>1</v>
      </c>
      <c r="GF685" s="529"/>
      <c r="GG685" s="517"/>
      <c r="GH685" s="529">
        <v>42252.463541666672</v>
      </c>
      <c r="GI685" s="668">
        <v>280.67129516601562</v>
      </c>
      <c r="GJ685" s="669">
        <v>42252.463541666672</v>
      </c>
      <c r="GK685" s="668">
        <v>269.09722900390625</v>
      </c>
      <c r="GL685" s="669">
        <v>42252.463541666672</v>
      </c>
      <c r="GM685" s="668" t="str">
        <v>[-11101] All data events are filtered in summary calculation</v>
      </c>
      <c r="GN685" s="400" t="str">
        <f t="shared" si="257"/>
        <v>[-11101] All data events are filtered in summary calculation</v>
      </c>
      <c r="GO685" s="400">
        <f t="shared" si="258"/>
        <v>0</v>
      </c>
    </row>
    <row r="686" spans="156:197" ht="18.95" customHeight="1" x14ac:dyDescent="0.25">
      <c r="EZ686" s="837"/>
      <c r="FA686" s="568">
        <v>42252.464236111111</v>
      </c>
      <c r="FB686" s="569">
        <v>37144.519120770696</v>
      </c>
      <c r="FC686" s="570">
        <v>42252.464236111111</v>
      </c>
      <c r="FD686" s="571" t="str">
        <v>[-11101] All data events are filtered in summary calculation</v>
      </c>
      <c r="FE686" s="570">
        <v>42252.463888888888</v>
      </c>
      <c r="FF686" s="571" t="str">
        <v>[-11101] All data events are filtered in summary calculation</v>
      </c>
      <c r="FG686" s="570">
        <v>42252.463888888888</v>
      </c>
      <c r="FH686" s="571">
        <v>37016.563144008316</v>
      </c>
      <c r="GE686" s="400">
        <f t="shared" si="259"/>
        <v>1</v>
      </c>
      <c r="GF686" s="529"/>
      <c r="GG686" s="517"/>
      <c r="GH686" s="529">
        <v>42252.463888888888</v>
      </c>
      <c r="GI686" s="668">
        <v>280.67129516601562</v>
      </c>
      <c r="GJ686" s="669">
        <v>42252.463888888888</v>
      </c>
      <c r="GK686" s="668">
        <v>269.09722900390625</v>
      </c>
      <c r="GL686" s="669">
        <v>42252.463888888888</v>
      </c>
      <c r="GM686" s="668" t="str">
        <v>[-11101] All data events are filtered in summary calculation</v>
      </c>
      <c r="GN686" s="400" t="str">
        <f t="shared" si="257"/>
        <v>[-11101] All data events are filtered in summary calculation</v>
      </c>
      <c r="GO686" s="400">
        <f t="shared" si="258"/>
        <v>0</v>
      </c>
    </row>
    <row r="687" spans="156:197" ht="18.95" customHeight="1" x14ac:dyDescent="0.25">
      <c r="EZ687" s="837"/>
      <c r="FA687" s="568">
        <v>42252.464583333334</v>
      </c>
      <c r="FB687" s="569">
        <v>37145.535359706482</v>
      </c>
      <c r="FC687" s="570">
        <v>42252.464583333334</v>
      </c>
      <c r="FD687" s="571" t="str">
        <v>[-11101] All data events are filtered in summary calculation</v>
      </c>
      <c r="FE687" s="570">
        <v>42252.464236111111</v>
      </c>
      <c r="FF687" s="571" t="str">
        <v>[-11101] All data events are filtered in summary calculation</v>
      </c>
      <c r="FG687" s="570">
        <v>42252.464236111111</v>
      </c>
      <c r="FH687" s="571">
        <v>36369.606912531453</v>
      </c>
      <c r="GE687" s="400">
        <f t="shared" si="259"/>
        <v>1</v>
      </c>
      <c r="GF687" s="529"/>
      <c r="GG687" s="517"/>
      <c r="GH687" s="529">
        <v>42252.464236111111</v>
      </c>
      <c r="GI687" s="668">
        <v>280.67129516601562</v>
      </c>
      <c r="GJ687" s="669">
        <v>42252.464236111111</v>
      </c>
      <c r="GK687" s="668">
        <v>269.09722900390625</v>
      </c>
      <c r="GL687" s="669">
        <v>42252.464236111111</v>
      </c>
      <c r="GM687" s="668" t="str">
        <v>[-11101] All data events are filtered in summary calculation</v>
      </c>
      <c r="GN687" s="400" t="str">
        <f t="shared" si="257"/>
        <v>[-11101] All data events are filtered in summary calculation</v>
      </c>
      <c r="GO687" s="400">
        <f t="shared" si="258"/>
        <v>0</v>
      </c>
    </row>
    <row r="688" spans="156:197" ht="18.95" customHeight="1" x14ac:dyDescent="0.25">
      <c r="EZ688" s="837"/>
      <c r="FA688" s="568">
        <v>42252.46493055555</v>
      </c>
      <c r="FB688" s="569">
        <v>37133.668963279328</v>
      </c>
      <c r="FC688" s="570">
        <v>42252.46493055555</v>
      </c>
      <c r="FD688" s="571" t="str">
        <v>[-11101] All data events are filtered in summary calculation</v>
      </c>
      <c r="FE688" s="570">
        <v>42252.464583333334</v>
      </c>
      <c r="FF688" s="571" t="str">
        <v>[-11101] All data events are filtered in summary calculation</v>
      </c>
      <c r="FG688" s="570">
        <v>42252.464583333334</v>
      </c>
      <c r="FH688" s="571">
        <v>36399.292561213173</v>
      </c>
      <c r="GE688" s="400">
        <f t="shared" si="259"/>
        <v>1</v>
      </c>
      <c r="GF688" s="529"/>
      <c r="GG688" s="517"/>
      <c r="GH688" s="529">
        <v>42252.464583333334</v>
      </c>
      <c r="GI688" s="668">
        <v>280.67129516601562</v>
      </c>
      <c r="GJ688" s="669">
        <v>42252.464583333334</v>
      </c>
      <c r="GK688" s="668">
        <v>269.09722900390625</v>
      </c>
      <c r="GL688" s="669">
        <v>42252.464583333334</v>
      </c>
      <c r="GM688" s="668" t="str">
        <v>[-11101] All data events are filtered in summary calculation</v>
      </c>
      <c r="GN688" s="400" t="str">
        <f t="shared" si="257"/>
        <v>[-11101] All data events are filtered in summary calculation</v>
      </c>
      <c r="GO688" s="400">
        <f t="shared" si="258"/>
        <v>0</v>
      </c>
    </row>
    <row r="689" spans="156:197" ht="18.95" customHeight="1" x14ac:dyDescent="0.25">
      <c r="EZ689" s="837"/>
      <c r="FA689" s="568">
        <v>42252.465277777781</v>
      </c>
      <c r="FB689" s="569">
        <v>37078.807754456997</v>
      </c>
      <c r="FC689" s="570">
        <v>42252.465277777781</v>
      </c>
      <c r="FD689" s="571" t="str">
        <v>[-11101] All data events are filtered in summary calculation</v>
      </c>
      <c r="FE689" s="570">
        <v>42252.46493055555</v>
      </c>
      <c r="FF689" s="571" t="str">
        <v>[-11101] All data events are filtered in summary calculation</v>
      </c>
      <c r="FG689" s="570">
        <v>42252.46493055555</v>
      </c>
      <c r="FH689" s="571">
        <v>36561.554664397241</v>
      </c>
      <c r="GE689" s="400">
        <f t="shared" si="259"/>
        <v>1</v>
      </c>
      <c r="GF689" s="529"/>
      <c r="GG689" s="517"/>
      <c r="GH689" s="529">
        <v>42252.46493055555</v>
      </c>
      <c r="GI689" s="668">
        <v>280.67129516601562</v>
      </c>
      <c r="GJ689" s="669">
        <v>42252.46493055555</v>
      </c>
      <c r="GK689" s="668">
        <v>269.09722900390625</v>
      </c>
      <c r="GL689" s="669">
        <v>42252.46493055555</v>
      </c>
      <c r="GM689" s="668" t="str">
        <v>[-11101] All data events are filtered in summary calculation</v>
      </c>
      <c r="GN689" s="400" t="str">
        <f t="shared" si="257"/>
        <v>[-11101] All data events are filtered in summary calculation</v>
      </c>
      <c r="GO689" s="400">
        <f t="shared" si="258"/>
        <v>0</v>
      </c>
    </row>
    <row r="690" spans="156:197" ht="18.95" customHeight="1" x14ac:dyDescent="0.25">
      <c r="EZ690" s="837"/>
      <c r="FA690" s="568">
        <v>42252.465624999997</v>
      </c>
      <c r="FB690" s="569">
        <v>36979.986034542322</v>
      </c>
      <c r="FC690" s="570">
        <v>42252.465624999997</v>
      </c>
      <c r="FD690" s="571" t="str">
        <v>[-11101] All data events are filtered in summary calculation</v>
      </c>
      <c r="FE690" s="570">
        <v>42252.465277777781</v>
      </c>
      <c r="FF690" s="571" t="str">
        <v>[-11101] All data events are filtered in summary calculation</v>
      </c>
      <c r="FG690" s="570">
        <v>42252.465277777781</v>
      </c>
      <c r="FH690" s="571">
        <v>37013.122222187121</v>
      </c>
      <c r="GE690" s="400">
        <f t="shared" si="259"/>
        <v>1</v>
      </c>
      <c r="GF690" s="529"/>
      <c r="GG690" s="517"/>
      <c r="GH690" s="529">
        <v>42252.465277777781</v>
      </c>
      <c r="GI690" s="668">
        <v>280.67129516601562</v>
      </c>
      <c r="GJ690" s="669">
        <v>42252.465277777781</v>
      </c>
      <c r="GK690" s="668">
        <v>269.09722900390625</v>
      </c>
      <c r="GL690" s="669">
        <v>42252.465277777781</v>
      </c>
      <c r="GM690" s="668" t="str">
        <v>[-11101] All data events are filtered in summary calculation</v>
      </c>
      <c r="GN690" s="400" t="str">
        <f t="shared" si="257"/>
        <v>[-11101] All data events are filtered in summary calculation</v>
      </c>
      <c r="GO690" s="400">
        <f t="shared" si="258"/>
        <v>0</v>
      </c>
    </row>
    <row r="691" spans="156:197" ht="18.95" customHeight="1" x14ac:dyDescent="0.25">
      <c r="EZ691" s="837"/>
      <c r="FA691" s="568">
        <v>42252.46597222222</v>
      </c>
      <c r="FB691" s="569">
        <v>36891.186181571087</v>
      </c>
      <c r="FC691" s="570">
        <v>42252.46597222222</v>
      </c>
      <c r="FD691" s="571" t="str">
        <v>[-11101] All data events are filtered in summary calculation</v>
      </c>
      <c r="FE691" s="570">
        <v>42252.465624999997</v>
      </c>
      <c r="FF691" s="571" t="str">
        <v>[-11101] All data events are filtered in summary calculation</v>
      </c>
      <c r="FG691" s="570">
        <v>42252.465624999997</v>
      </c>
      <c r="FH691" s="571">
        <v>36889.863345571357</v>
      </c>
      <c r="GE691" s="400">
        <f t="shared" si="259"/>
        <v>1</v>
      </c>
      <c r="GF691" s="529"/>
      <c r="GG691" s="517"/>
      <c r="GH691" s="529">
        <v>42252.465624999997</v>
      </c>
      <c r="GI691" s="668">
        <v>279.84587086053949</v>
      </c>
      <c r="GJ691" s="669">
        <v>42252.465624999997</v>
      </c>
      <c r="GK691" s="668">
        <v>269.09722900390625</v>
      </c>
      <c r="GL691" s="669">
        <v>42252.465624999997</v>
      </c>
      <c r="GM691" s="668" t="str">
        <v>[-11101] All data events are filtered in summary calculation</v>
      </c>
      <c r="GN691" s="400" t="str">
        <f t="shared" si="257"/>
        <v>[-11101] All data events are filtered in summary calculation</v>
      </c>
      <c r="GO691" s="400">
        <f t="shared" si="258"/>
        <v>0</v>
      </c>
    </row>
    <row r="692" spans="156:197" ht="18.95" customHeight="1" x14ac:dyDescent="0.25">
      <c r="EZ692" s="837"/>
      <c r="FA692" s="568">
        <v>42252.466319444444</v>
      </c>
      <c r="FB692" s="569">
        <v>36746.945910249153</v>
      </c>
      <c r="FC692" s="570">
        <v>42252.466319444444</v>
      </c>
      <c r="FD692" s="571" t="str">
        <v>[-11101] All data events are filtered in summary calculation</v>
      </c>
      <c r="FE692" s="570">
        <v>42252.46597222222</v>
      </c>
      <c r="FF692" s="571" t="str">
        <v>[-11101] All data events are filtered in summary calculation</v>
      </c>
      <c r="FG692" s="570">
        <v>42252.46597222222</v>
      </c>
      <c r="FH692" s="571">
        <v>36919.072767746446</v>
      </c>
      <c r="GE692" s="400">
        <f t="shared" si="259"/>
        <v>2</v>
      </c>
      <c r="GF692" s="529"/>
      <c r="GG692" s="517"/>
      <c r="GH692" s="529">
        <v>42252.46597222222</v>
      </c>
      <c r="GI692" s="668" t="str">
        <v>[-11101] All data events are filtered in summary calculation</v>
      </c>
      <c r="GJ692" s="669">
        <v>42252.46597222222</v>
      </c>
      <c r="GK692" s="668">
        <v>269.09722900390625</v>
      </c>
      <c r="GL692" s="669">
        <v>42252.46597222222</v>
      </c>
      <c r="GM692" s="668" t="str">
        <v>[-11101] All data events are filtered in summary calculation</v>
      </c>
      <c r="GN692" s="400">
        <f t="shared" si="257"/>
        <v>0</v>
      </c>
      <c r="GO692" s="400" t="str">
        <f t="shared" si="258"/>
        <v>[-11101] All data events are filtered in summary calculation</v>
      </c>
    </row>
    <row r="693" spans="156:197" ht="18.95" customHeight="1" x14ac:dyDescent="0.25">
      <c r="EZ693" s="837"/>
      <c r="FA693" s="568">
        <v>42252.466666666667</v>
      </c>
      <c r="FB693" s="569">
        <v>36606.953166103362</v>
      </c>
      <c r="FC693" s="570">
        <v>42252.466666666667</v>
      </c>
      <c r="FD693" s="571" t="str">
        <v>[-11101] All data events are filtered in summary calculation</v>
      </c>
      <c r="FE693" s="570">
        <v>42252.466319444444</v>
      </c>
      <c r="FF693" s="571" t="str">
        <v>[-11101] All data events are filtered in summary calculation</v>
      </c>
      <c r="FG693" s="570">
        <v>42252.466319444444</v>
      </c>
      <c r="FH693" s="571">
        <v>36972.534005433321</v>
      </c>
      <c r="GE693" s="400">
        <f t="shared" si="259"/>
        <v>2</v>
      </c>
      <c r="GF693" s="529"/>
      <c r="GG693" s="517"/>
      <c r="GH693" s="529">
        <v>42252.466319444444</v>
      </c>
      <c r="GI693" s="668" t="str">
        <v>[-11101] All data events are filtered in summary calculation</v>
      </c>
      <c r="GJ693" s="669">
        <v>42252.466319444444</v>
      </c>
      <c r="GK693" s="668">
        <v>269.09722900390625</v>
      </c>
      <c r="GL693" s="669">
        <v>42252.466319444444</v>
      </c>
      <c r="GM693" s="668" t="str">
        <v>[-11101] All data events are filtered in summary calculation</v>
      </c>
      <c r="GN693" s="400">
        <f t="shared" si="257"/>
        <v>0</v>
      </c>
      <c r="GO693" s="400" t="str">
        <f t="shared" si="258"/>
        <v>[-11101] All data events are filtered in summary calculation</v>
      </c>
    </row>
    <row r="694" spans="156:197" ht="18.95" customHeight="1" x14ac:dyDescent="0.25">
      <c r="EZ694" s="837"/>
      <c r="FA694" s="568">
        <v>42252.467013888891</v>
      </c>
      <c r="FB694" s="569">
        <v>36570.200627382597</v>
      </c>
      <c r="FC694" s="570">
        <v>42252.467013888891</v>
      </c>
      <c r="FD694" s="571" t="str">
        <v>[-11101] All data events are filtered in summary calculation</v>
      </c>
      <c r="FE694" s="570">
        <v>42252.466666666667</v>
      </c>
      <c r="FF694" s="571" t="str">
        <v>[-11101] All data events are filtered in summary calculation</v>
      </c>
      <c r="FG694" s="570">
        <v>42252.466666666667</v>
      </c>
      <c r="FH694" s="571">
        <v>36658.460932495196</v>
      </c>
      <c r="GE694" s="400">
        <f t="shared" si="259"/>
        <v>2</v>
      </c>
      <c r="GF694" s="529"/>
      <c r="GG694" s="517"/>
      <c r="GH694" s="529">
        <v>42252.466666666667</v>
      </c>
      <c r="GI694" s="668" t="str">
        <v>[-11101] All data events are filtered in summary calculation</v>
      </c>
      <c r="GJ694" s="669">
        <v>42252.466666666667</v>
      </c>
      <c r="GK694" s="668">
        <v>269.09722900390625</v>
      </c>
      <c r="GL694" s="669">
        <v>42252.466666666667</v>
      </c>
      <c r="GM694" s="668" t="str">
        <v>[-11101] All data events are filtered in summary calculation</v>
      </c>
      <c r="GN694" s="400">
        <f t="shared" si="257"/>
        <v>0</v>
      </c>
      <c r="GO694" s="400" t="str">
        <f t="shared" si="258"/>
        <v>[-11101] All data events are filtered in summary calculation</v>
      </c>
    </row>
    <row r="695" spans="156:197" ht="18.95" customHeight="1" x14ac:dyDescent="0.25">
      <c r="EZ695" s="837"/>
      <c r="FA695" s="568">
        <v>42252.467361111107</v>
      </c>
      <c r="FB695" s="569">
        <v>36471.504273464285</v>
      </c>
      <c r="FC695" s="570">
        <v>42252.467361111107</v>
      </c>
      <c r="FD695" s="571" t="str">
        <v>[-11101] All data events are filtered in summary calculation</v>
      </c>
      <c r="FE695" s="570">
        <v>42252.467013888891</v>
      </c>
      <c r="FF695" s="571" t="str">
        <v>[-11101] All data events are filtered in summary calculation</v>
      </c>
      <c r="FG695" s="570">
        <v>42252.467013888891</v>
      </c>
      <c r="FH695" s="571">
        <v>37108.578373827535</v>
      </c>
      <c r="GE695" s="400">
        <f t="shared" si="259"/>
        <v>2</v>
      </c>
      <c r="GF695" s="529"/>
      <c r="GG695" s="517"/>
      <c r="GH695" s="529">
        <v>42252.467013888891</v>
      </c>
      <c r="GI695" s="668" t="str">
        <v>[-11101] All data events are filtered in summary calculation</v>
      </c>
      <c r="GJ695" s="669">
        <v>42252.467013888891</v>
      </c>
      <c r="GK695" s="668">
        <v>269.09722900390625</v>
      </c>
      <c r="GL695" s="669">
        <v>42252.467013888891</v>
      </c>
      <c r="GM695" s="668" t="str">
        <v>[-11101] All data events are filtered in summary calculation</v>
      </c>
      <c r="GN695" s="400">
        <f t="shared" si="257"/>
        <v>0</v>
      </c>
      <c r="GO695" s="400" t="str">
        <f t="shared" si="258"/>
        <v>[-11101] All data events are filtered in summary calculation</v>
      </c>
    </row>
    <row r="696" spans="156:197" ht="18.95" customHeight="1" x14ac:dyDescent="0.25">
      <c r="EZ696" s="837"/>
      <c r="FA696" s="568">
        <v>42252.467708333337</v>
      </c>
      <c r="FB696" s="569">
        <v>36405.607010408239</v>
      </c>
      <c r="FC696" s="570">
        <v>42252.467708333337</v>
      </c>
      <c r="FD696" s="571" t="str">
        <v>[-11101] All data events are filtered in summary calculation</v>
      </c>
      <c r="FE696" s="570">
        <v>42252.467361111107</v>
      </c>
      <c r="FF696" s="571" t="str">
        <v>[-11101] All data events are filtered in summary calculation</v>
      </c>
      <c r="FG696" s="570">
        <v>42252.467361111107</v>
      </c>
      <c r="FH696" s="571">
        <v>37786.450820140046</v>
      </c>
      <c r="GE696" s="400">
        <f t="shared" si="259"/>
        <v>2</v>
      </c>
      <c r="GF696" s="529"/>
      <c r="GG696" s="517"/>
      <c r="GH696" s="529">
        <v>42252.467361111107</v>
      </c>
      <c r="GI696" s="668" t="str">
        <v>[-11101] All data events are filtered in summary calculation</v>
      </c>
      <c r="GJ696" s="669">
        <v>42252.467361111107</v>
      </c>
      <c r="GK696" s="668">
        <v>269.09722900390625</v>
      </c>
      <c r="GL696" s="669">
        <v>42252.467361111107</v>
      </c>
      <c r="GM696" s="668" t="str">
        <v>[-11101] All data events are filtered in summary calculation</v>
      </c>
      <c r="GN696" s="400">
        <f t="shared" si="257"/>
        <v>0</v>
      </c>
      <c r="GO696" s="400" t="str">
        <f t="shared" si="258"/>
        <v>[-11101] All data events are filtered in summary calculation</v>
      </c>
    </row>
    <row r="697" spans="156:197" ht="18.95" customHeight="1" x14ac:dyDescent="0.25">
      <c r="EZ697" s="837"/>
      <c r="FA697" s="568">
        <v>42252.468055555553</v>
      </c>
      <c r="FB697" s="569">
        <v>36155.493906517826</v>
      </c>
      <c r="FC697" s="570">
        <v>42252.468055555553</v>
      </c>
      <c r="FD697" s="571" t="str">
        <v>[-11101] All data events are filtered in summary calculation</v>
      </c>
      <c r="FE697" s="570">
        <v>42252.467708333337</v>
      </c>
      <c r="FF697" s="571" t="str">
        <v>[-11101] All data events are filtered in summary calculation</v>
      </c>
      <c r="FG697" s="570">
        <v>42252.467708333337</v>
      </c>
      <c r="FH697" s="571">
        <v>37261.559019863605</v>
      </c>
      <c r="GE697" s="400">
        <f t="shared" si="259"/>
        <v>1</v>
      </c>
      <c r="GF697" s="529"/>
      <c r="GG697" s="517"/>
      <c r="GH697" s="529">
        <v>42252.467708333337</v>
      </c>
      <c r="GI697" s="668">
        <v>310.1851806640625</v>
      </c>
      <c r="GJ697" s="669">
        <v>42252.467708333337</v>
      </c>
      <c r="GK697" s="668">
        <v>269.09722900390625</v>
      </c>
      <c r="GL697" s="669">
        <v>42252.467708333337</v>
      </c>
      <c r="GM697" s="668" t="str">
        <v>[-11101] All data events are filtered in summary calculation</v>
      </c>
      <c r="GN697" s="400" t="str">
        <f t="shared" si="257"/>
        <v>[-11101] All data events are filtered in summary calculation</v>
      </c>
      <c r="GO697" s="400">
        <f t="shared" si="258"/>
        <v>0</v>
      </c>
    </row>
    <row r="698" spans="156:197" ht="18.95" customHeight="1" x14ac:dyDescent="0.25">
      <c r="EZ698" s="837"/>
      <c r="FA698" s="568">
        <v>42252.468402777777</v>
      </c>
      <c r="FB698" s="569">
        <v>35130.344395349421</v>
      </c>
      <c r="FC698" s="570">
        <v>42252.468402777777</v>
      </c>
      <c r="FD698" s="571" t="str">
        <v>[-11101] All data events are filtered in summary calculation</v>
      </c>
      <c r="FE698" s="570">
        <v>42252.468055555553</v>
      </c>
      <c r="FF698" s="571" t="str">
        <v>[-11101] All data events are filtered in summary calculation</v>
      </c>
      <c r="FG698" s="570">
        <v>42252.468055555553</v>
      </c>
      <c r="FH698" s="571">
        <v>36031.582378943764</v>
      </c>
      <c r="GE698" s="400">
        <f t="shared" si="259"/>
        <v>2</v>
      </c>
      <c r="GF698" s="529"/>
      <c r="GG698" s="517"/>
      <c r="GH698" s="529">
        <v>42252.468055555553</v>
      </c>
      <c r="GI698" s="668" t="str">
        <v>[-11101] All data events are filtered in summary calculation</v>
      </c>
      <c r="GJ698" s="669">
        <v>42252.468055555553</v>
      </c>
      <c r="GK698" s="668">
        <v>269.09722900390625</v>
      </c>
      <c r="GL698" s="669">
        <v>42252.468055555553</v>
      </c>
      <c r="GM698" s="668" t="str">
        <v>[-11101] All data events are filtered in summary calculation</v>
      </c>
      <c r="GN698" s="400">
        <f t="shared" si="257"/>
        <v>0</v>
      </c>
      <c r="GO698" s="400" t="str">
        <f t="shared" si="258"/>
        <v>[-11101] All data events are filtered in summary calculation</v>
      </c>
    </row>
    <row r="699" spans="156:197" ht="18.95" customHeight="1" x14ac:dyDescent="0.25">
      <c r="EZ699" s="837"/>
      <c r="FA699" s="568">
        <v>42252.46875</v>
      </c>
      <c r="FB699" s="569">
        <v>34972.368241965771</v>
      </c>
      <c r="FC699" s="570">
        <v>42252.46875</v>
      </c>
      <c r="FD699" s="571" t="str">
        <v>[-11101] All data events are filtered in summary calculation</v>
      </c>
      <c r="FE699" s="570">
        <v>42252.468402777777</v>
      </c>
      <c r="FF699" s="571" t="str">
        <v>[-11101] All data events are filtered in summary calculation</v>
      </c>
      <c r="FG699" s="570">
        <v>42252.468402777777</v>
      </c>
      <c r="FH699" s="571">
        <v>32533.985361525058</v>
      </c>
      <c r="GE699" s="400">
        <f t="shared" si="259"/>
        <v>2</v>
      </c>
      <c r="GF699" s="529"/>
      <c r="GG699" s="517"/>
      <c r="GH699" s="529">
        <v>42252.468402777777</v>
      </c>
      <c r="GI699" s="668" t="str">
        <v>[-11101] All data events are filtered in summary calculation</v>
      </c>
      <c r="GJ699" s="669">
        <v>42252.468402777777</v>
      </c>
      <c r="GK699" s="668">
        <v>269.09722900390625</v>
      </c>
      <c r="GL699" s="669">
        <v>42252.468402777777</v>
      </c>
      <c r="GM699" s="668" t="str">
        <v>[-11101] All data events are filtered in summary calculation</v>
      </c>
      <c r="GN699" s="400">
        <f t="shared" si="257"/>
        <v>0</v>
      </c>
      <c r="GO699" s="400" t="str">
        <f t="shared" si="258"/>
        <v>[-11101] All data events are filtered in summary calculation</v>
      </c>
    </row>
    <row r="700" spans="156:197" ht="18.95" customHeight="1" x14ac:dyDescent="0.25">
      <c r="EZ700" s="837"/>
      <c r="FA700" s="568">
        <v>42252.469097222223</v>
      </c>
      <c r="FB700" s="569">
        <v>37178.320098479591</v>
      </c>
      <c r="FC700" s="570">
        <v>42252.469097222223</v>
      </c>
      <c r="FD700" s="571" t="str">
        <v>[-11101] All data events are filtered in summary calculation</v>
      </c>
      <c r="FE700" s="570">
        <v>42252.46875</v>
      </c>
      <c r="FF700" s="571" t="str">
        <v>[-11101] All data events are filtered in summary calculation</v>
      </c>
      <c r="FG700" s="570">
        <v>42252.46875</v>
      </c>
      <c r="FH700" s="571">
        <v>35236.673993191624</v>
      </c>
      <c r="GE700" s="400">
        <f t="shared" si="259"/>
        <v>2</v>
      </c>
      <c r="GF700" s="529"/>
      <c r="GG700" s="517"/>
      <c r="GH700" s="529">
        <v>42252.46875</v>
      </c>
      <c r="GI700" s="668" t="str">
        <v>[-11101] All data events are filtered in summary calculation</v>
      </c>
      <c r="GJ700" s="669">
        <v>42252.46875</v>
      </c>
      <c r="GK700" s="668">
        <v>269.09722900390625</v>
      </c>
      <c r="GL700" s="669">
        <v>42252.46875</v>
      </c>
      <c r="GM700" s="668" t="str">
        <v>[-11101] All data events are filtered in summary calculation</v>
      </c>
      <c r="GN700" s="400">
        <f t="shared" si="257"/>
        <v>0</v>
      </c>
      <c r="GO700" s="400" t="str">
        <f t="shared" si="258"/>
        <v>[-11101] All data events are filtered in summary calculation</v>
      </c>
    </row>
    <row r="701" spans="156:197" ht="18.95" customHeight="1" x14ac:dyDescent="0.25">
      <c r="EZ701" s="837"/>
      <c r="FA701" s="568">
        <v>42252.469444444447</v>
      </c>
      <c r="FB701" s="569">
        <v>37668.873957335949</v>
      </c>
      <c r="FC701" s="570">
        <v>42252.469444444447</v>
      </c>
      <c r="FD701" s="571" t="str">
        <v>[-11101] All data events are filtered in summary calculation</v>
      </c>
      <c r="FE701" s="570">
        <v>42252.469097222223</v>
      </c>
      <c r="FF701" s="571" t="str">
        <v>[-11101] All data events are filtered in summary calculation</v>
      </c>
      <c r="FG701" s="570">
        <v>42252.469097222223</v>
      </c>
      <c r="FH701" s="571">
        <v>37438.677132693927</v>
      </c>
      <c r="GE701" s="400">
        <f t="shared" si="259"/>
        <v>2</v>
      </c>
      <c r="GF701" s="529"/>
      <c r="GG701" s="517"/>
      <c r="GH701" s="529">
        <v>42252.469097222223</v>
      </c>
      <c r="GI701" s="668" t="str">
        <v>[-11101] All data events are filtered in summary calculation</v>
      </c>
      <c r="GJ701" s="669">
        <v>42252.469097222223</v>
      </c>
      <c r="GK701" s="668">
        <v>269.09722900390625</v>
      </c>
      <c r="GL701" s="669">
        <v>42252.469097222223</v>
      </c>
      <c r="GM701" s="668" t="str">
        <v>[-11101] All data events are filtered in summary calculation</v>
      </c>
      <c r="GN701" s="400">
        <f t="shared" si="257"/>
        <v>0</v>
      </c>
      <c r="GO701" s="400" t="str">
        <f t="shared" si="258"/>
        <v>[-11101] All data events are filtered in summary calculation</v>
      </c>
    </row>
    <row r="702" spans="156:197" ht="18.95" customHeight="1" x14ac:dyDescent="0.25">
      <c r="EZ702" s="837"/>
      <c r="FA702" s="568">
        <v>42252.469791666663</v>
      </c>
      <c r="FB702" s="569">
        <v>37449.726574865977</v>
      </c>
      <c r="FC702" s="570">
        <v>42252.469791666663</v>
      </c>
      <c r="FD702" s="571" t="str">
        <v>[-11101] All data events are filtered in summary calculation</v>
      </c>
      <c r="FE702" s="570">
        <v>42252.469444444447</v>
      </c>
      <c r="FF702" s="571" t="str">
        <v>[-11101] All data events are filtered in summary calculation</v>
      </c>
      <c r="FG702" s="570">
        <v>42252.469444444447</v>
      </c>
      <c r="FH702" s="571">
        <v>37618.275941860673</v>
      </c>
      <c r="GE702" s="400">
        <f t="shared" si="259"/>
        <v>2</v>
      </c>
      <c r="GF702" s="529"/>
      <c r="GG702" s="517"/>
      <c r="GH702" s="529">
        <v>42252.469444444447</v>
      </c>
      <c r="GI702" s="668" t="str">
        <v>[-11101] All data events are filtered in summary calculation</v>
      </c>
      <c r="GJ702" s="669">
        <v>42252.469444444447</v>
      </c>
      <c r="GK702" s="668">
        <v>269.09722900390625</v>
      </c>
      <c r="GL702" s="669">
        <v>42252.469444444447</v>
      </c>
      <c r="GM702" s="668" t="str">
        <v>[-11101] All data events are filtered in summary calculation</v>
      </c>
      <c r="GN702" s="400">
        <f t="shared" si="257"/>
        <v>0</v>
      </c>
      <c r="GO702" s="400" t="str">
        <f t="shared" si="258"/>
        <v>[-11101] All data events are filtered in summary calculation</v>
      </c>
    </row>
    <row r="703" spans="156:197" ht="18.95" customHeight="1" x14ac:dyDescent="0.25">
      <c r="EZ703" s="837"/>
      <c r="FA703" s="568">
        <v>42252.470138888893</v>
      </c>
      <c r="FB703" s="569">
        <v>37322.239602696893</v>
      </c>
      <c r="FC703" s="570">
        <v>42252.470138888893</v>
      </c>
      <c r="FD703" s="571" t="str">
        <v>[-11101] All data events are filtered in summary calculation</v>
      </c>
      <c r="FE703" s="570">
        <v>42252.469791666663</v>
      </c>
      <c r="FF703" s="571" t="str">
        <v>[-11101] All data events are filtered in summary calculation</v>
      </c>
      <c r="FG703" s="570">
        <v>42252.469791666663</v>
      </c>
      <c r="FH703" s="571">
        <v>37431.187355530259</v>
      </c>
      <c r="GE703" s="400">
        <f t="shared" si="259"/>
        <v>2</v>
      </c>
      <c r="GF703" s="529"/>
      <c r="GG703" s="517"/>
      <c r="GH703" s="529">
        <v>42252.469791666663</v>
      </c>
      <c r="GI703" s="668" t="str">
        <v>[-11101] All data events are filtered in summary calculation</v>
      </c>
      <c r="GJ703" s="669">
        <v>42252.469791666663</v>
      </c>
      <c r="GK703" s="668">
        <v>269.09722900390625</v>
      </c>
      <c r="GL703" s="669">
        <v>42252.469791666663</v>
      </c>
      <c r="GM703" s="668" t="str">
        <v>[-11101] All data events are filtered in summary calculation</v>
      </c>
      <c r="GN703" s="400">
        <f t="shared" si="257"/>
        <v>0</v>
      </c>
      <c r="GO703" s="400" t="str">
        <f t="shared" si="258"/>
        <v>[-11101] All data events are filtered in summary calculation</v>
      </c>
    </row>
    <row r="704" spans="156:197" ht="18.95" customHeight="1" x14ac:dyDescent="0.25">
      <c r="EZ704" s="837"/>
      <c r="FA704" s="568">
        <v>42252.470486111109</v>
      </c>
      <c r="FB704" s="569">
        <v>37180.048380388813</v>
      </c>
      <c r="FC704" s="570">
        <v>42252.470486111109</v>
      </c>
      <c r="FD704" s="571" t="str">
        <v>[-11101] All data events are filtered in summary calculation</v>
      </c>
      <c r="FE704" s="570">
        <v>42252.470138888893</v>
      </c>
      <c r="FF704" s="571" t="str">
        <v>[-11101] All data events are filtered in summary calculation</v>
      </c>
      <c r="FG704" s="570">
        <v>42252.470138888893</v>
      </c>
      <c r="FH704" s="571">
        <v>37570.771824987729</v>
      </c>
      <c r="GE704" s="400">
        <f t="shared" si="259"/>
        <v>2</v>
      </c>
      <c r="GF704" s="529"/>
      <c r="GG704" s="517"/>
      <c r="GH704" s="529">
        <v>42252.470138888893</v>
      </c>
      <c r="GI704" s="668" t="str">
        <v>[-11101] All data events are filtered in summary calculation</v>
      </c>
      <c r="GJ704" s="669">
        <v>42252.470138888893</v>
      </c>
      <c r="GK704" s="668">
        <v>268.60972799053417</v>
      </c>
      <c r="GL704" s="669">
        <v>42252.470138888893</v>
      </c>
      <c r="GM704" s="668" t="str">
        <v>[-11101] All data events are filtered in summary calculation</v>
      </c>
      <c r="GN704" s="400">
        <f t="shared" si="257"/>
        <v>0</v>
      </c>
      <c r="GO704" s="400" t="str">
        <f t="shared" si="258"/>
        <v>[-11101] All data events are filtered in summary calculation</v>
      </c>
    </row>
    <row r="705" spans="156:197" ht="18.95" customHeight="1" x14ac:dyDescent="0.25">
      <c r="EZ705" s="837"/>
      <c r="FA705" s="568">
        <v>42252.470833333333</v>
      </c>
      <c r="FB705" s="569">
        <v>37008.49008457661</v>
      </c>
      <c r="FC705" s="570">
        <v>42252.470833333333</v>
      </c>
      <c r="FD705" s="571" t="str">
        <v>[-11101] All data events are filtered in summary calculation</v>
      </c>
      <c r="FE705" s="570">
        <v>42252.470486111109</v>
      </c>
      <c r="FF705" s="571" t="str">
        <v>[-11101] All data events are filtered in summary calculation</v>
      </c>
      <c r="FG705" s="570">
        <v>42252.470486111109</v>
      </c>
      <c r="FH705" s="571">
        <v>37217.109751045704</v>
      </c>
      <c r="GE705" s="400">
        <f t="shared" si="259"/>
        <v>2</v>
      </c>
      <c r="GF705" s="529"/>
      <c r="GG705" s="517"/>
      <c r="GH705" s="529">
        <v>42252.470486111109</v>
      </c>
      <c r="GI705" s="668" t="str">
        <v>[-11101] All data events are filtered in summary calculation</v>
      </c>
      <c r="GJ705" s="669">
        <v>42252.470486111109</v>
      </c>
      <c r="GK705" s="668">
        <v>261.57406616210937</v>
      </c>
      <c r="GL705" s="669">
        <v>42252.470486111109</v>
      </c>
      <c r="GM705" s="668" t="str">
        <v>[-11101] All data events are filtered in summary calculation</v>
      </c>
      <c r="GN705" s="400">
        <f t="shared" si="257"/>
        <v>0</v>
      </c>
      <c r="GO705" s="400" t="str">
        <f t="shared" si="258"/>
        <v>[-11101] All data events are filtered in summary calculation</v>
      </c>
    </row>
    <row r="706" spans="156:197" ht="18.95" customHeight="1" x14ac:dyDescent="0.25">
      <c r="EZ706" s="837"/>
      <c r="FA706" s="568">
        <v>42252.471180555556</v>
      </c>
      <c r="FB706" s="569">
        <v>36698.986135578154</v>
      </c>
      <c r="FC706" s="570">
        <v>42252.471180555556</v>
      </c>
      <c r="FD706" s="571" t="str">
        <v>[-11101] All data events are filtered in summary calculation</v>
      </c>
      <c r="FE706" s="570">
        <v>42252.470833333333</v>
      </c>
      <c r="FF706" s="571" t="str">
        <v>[-11101] All data events are filtered in summary calculation</v>
      </c>
      <c r="FG706" s="570">
        <v>42252.470833333333</v>
      </c>
      <c r="FH706" s="571">
        <v>36329.696881701551</v>
      </c>
      <c r="GE706" s="400">
        <f t="shared" si="259"/>
        <v>2</v>
      </c>
      <c r="GF706" s="529"/>
      <c r="GG706" s="517"/>
      <c r="GH706" s="529">
        <v>42252.470833333333</v>
      </c>
      <c r="GI706" s="668" t="str">
        <v>[-11101] All data events are filtered in summary calculation</v>
      </c>
      <c r="GJ706" s="669">
        <v>42252.470833333333</v>
      </c>
      <c r="GK706" s="668">
        <v>261.57406616210937</v>
      </c>
      <c r="GL706" s="669">
        <v>42252.470833333333</v>
      </c>
      <c r="GM706" s="668" t="str">
        <v>[-11101] All data events are filtered in summary calculation</v>
      </c>
      <c r="GN706" s="400">
        <f t="shared" si="257"/>
        <v>0</v>
      </c>
      <c r="GO706" s="400" t="str">
        <f t="shared" si="258"/>
        <v>[-11101] All data events are filtered in summary calculation</v>
      </c>
    </row>
    <row r="707" spans="156:197" ht="18.95" customHeight="1" x14ac:dyDescent="0.25">
      <c r="EZ707" s="837"/>
      <c r="FA707" s="568">
        <v>42252.47152777778</v>
      </c>
      <c r="FB707" s="569">
        <v>37040.521018779276</v>
      </c>
      <c r="FC707" s="570">
        <v>42252.47152777778</v>
      </c>
      <c r="FD707" s="571" t="str">
        <v>[-11101] All data events are filtered in summary calculation</v>
      </c>
      <c r="FE707" s="570">
        <v>42252.471180555556</v>
      </c>
      <c r="FF707" s="571" t="str">
        <v>[-11101] All data events are filtered in summary calculation</v>
      </c>
      <c r="FG707" s="570">
        <v>42252.471180555556</v>
      </c>
      <c r="FH707" s="571">
        <v>34112.646233805019</v>
      </c>
      <c r="GE707" s="400">
        <f t="shared" si="259"/>
        <v>2</v>
      </c>
      <c r="GF707" s="529"/>
      <c r="GG707" s="517"/>
      <c r="GH707" s="529">
        <v>42252.471180555556</v>
      </c>
      <c r="GI707" s="668" t="str">
        <v>[-11101] All data events are filtered in summary calculation</v>
      </c>
      <c r="GJ707" s="669">
        <v>42252.471180555556</v>
      </c>
      <c r="GK707" s="668">
        <v>261.57406616210937</v>
      </c>
      <c r="GL707" s="669">
        <v>42252.471180555556</v>
      </c>
      <c r="GM707" s="668" t="str">
        <v>[-11101] All data events are filtered in summary calculation</v>
      </c>
      <c r="GN707" s="400">
        <f t="shared" si="257"/>
        <v>0</v>
      </c>
      <c r="GO707" s="400" t="str">
        <f t="shared" si="258"/>
        <v>[-11101] All data events are filtered in summary calculation</v>
      </c>
    </row>
    <row r="708" spans="156:197" ht="18.95" customHeight="1" x14ac:dyDescent="0.25">
      <c r="EZ708" s="837"/>
      <c r="FA708" s="568">
        <v>42252.471875000003</v>
      </c>
      <c r="FB708" s="569">
        <v>37437.733157247305</v>
      </c>
      <c r="FC708" s="570">
        <v>42252.471875000003</v>
      </c>
      <c r="FD708" s="571" t="str">
        <v>[-11101] All data events are filtered in summary calculation</v>
      </c>
      <c r="FE708" s="570">
        <v>42252.47152777778</v>
      </c>
      <c r="FF708" s="571" t="str">
        <v>[-11101] All data events are filtered in summary calculation</v>
      </c>
      <c r="FG708" s="570">
        <v>42252.47152777778</v>
      </c>
      <c r="FH708" s="571">
        <v>36114.778661636512</v>
      </c>
      <c r="GE708" s="400">
        <f t="shared" si="259"/>
        <v>2</v>
      </c>
      <c r="GF708" s="529"/>
      <c r="GG708" s="517"/>
      <c r="GH708" s="529">
        <v>42252.47152777778</v>
      </c>
      <c r="GI708" s="668" t="str">
        <v>[-11101] All data events are filtered in summary calculation</v>
      </c>
      <c r="GJ708" s="669">
        <v>42252.47152777778</v>
      </c>
      <c r="GK708" s="668">
        <v>261.57406616210937</v>
      </c>
      <c r="GL708" s="669">
        <v>42252.47152777778</v>
      </c>
      <c r="GM708" s="668" t="str">
        <v>[-11101] All data events are filtered in summary calculation</v>
      </c>
      <c r="GN708" s="400">
        <f t="shared" si="257"/>
        <v>0</v>
      </c>
      <c r="GO708" s="400" t="str">
        <f t="shared" si="258"/>
        <v>[-11101] All data events are filtered in summary calculation</v>
      </c>
    </row>
    <row r="709" spans="156:197" ht="18.95" customHeight="1" x14ac:dyDescent="0.25">
      <c r="EZ709" s="837"/>
      <c r="FA709" s="568">
        <v>42252.472222222219</v>
      </c>
      <c r="FB709" s="569">
        <v>37326.683015706141</v>
      </c>
      <c r="FC709" s="570">
        <v>42252.472222222219</v>
      </c>
      <c r="FD709" s="571" t="str">
        <v>[-11101] All data events are filtered in summary calculation</v>
      </c>
      <c r="FE709" s="570">
        <v>42252.471875000003</v>
      </c>
      <c r="FF709" s="571" t="str">
        <v>[-11101] All data events are filtered in summary calculation</v>
      </c>
      <c r="FG709" s="570">
        <v>42252.471875000003</v>
      </c>
      <c r="FH709" s="571">
        <v>38129.148355690639</v>
      </c>
      <c r="GE709" s="400">
        <f t="shared" si="259"/>
        <v>2</v>
      </c>
      <c r="GF709" s="529"/>
      <c r="GG709" s="517"/>
      <c r="GH709" s="529">
        <v>42252.471875000003</v>
      </c>
      <c r="GI709" s="668" t="str">
        <v>[-11101] All data events are filtered in summary calculation</v>
      </c>
      <c r="GJ709" s="669">
        <v>42252.471875000003</v>
      </c>
      <c r="GK709" s="668">
        <v>261.57406616210937</v>
      </c>
      <c r="GL709" s="669">
        <v>42252.471875000003</v>
      </c>
      <c r="GM709" s="668" t="str">
        <v>[-11101] All data events are filtered in summary calculation</v>
      </c>
      <c r="GN709" s="400">
        <f t="shared" si="257"/>
        <v>0</v>
      </c>
      <c r="GO709" s="400" t="str">
        <f t="shared" si="258"/>
        <v>[-11101] All data events are filtered in summary calculation</v>
      </c>
    </row>
    <row r="710" spans="156:197" ht="18.95" customHeight="1" x14ac:dyDescent="0.25">
      <c r="EZ710" s="837"/>
      <c r="FA710" s="568">
        <v>42252.47256944445</v>
      </c>
      <c r="FB710" s="569">
        <v>37093.474682132401</v>
      </c>
      <c r="FC710" s="570">
        <v>42252.47256944445</v>
      </c>
      <c r="FD710" s="571" t="str">
        <v>[-11101] All data events are filtered in summary calculation</v>
      </c>
      <c r="FE710" s="570">
        <v>42252.472222222219</v>
      </c>
      <c r="FF710" s="571" t="str">
        <v>[-11101] All data events are filtered in summary calculation</v>
      </c>
      <c r="FG710" s="570">
        <v>42252.472222222219</v>
      </c>
      <c r="FH710" s="571">
        <v>38084.491556237139</v>
      </c>
      <c r="GE710" s="400">
        <f t="shared" si="259"/>
        <v>2</v>
      </c>
      <c r="GF710" s="529"/>
      <c r="GG710" s="517"/>
      <c r="GH710" s="529">
        <v>42252.472222222219</v>
      </c>
      <c r="GI710" s="668" t="str">
        <v>[-11101] All data events are filtered in summary calculation</v>
      </c>
      <c r="GJ710" s="669">
        <v>42252.472222222219</v>
      </c>
      <c r="GK710" s="668">
        <v>261.57406616210937</v>
      </c>
      <c r="GL710" s="669">
        <v>42252.472222222219</v>
      </c>
      <c r="GM710" s="668" t="str">
        <v>[-11101] All data events are filtered in summary calculation</v>
      </c>
      <c r="GN710" s="400">
        <f t="shared" si="257"/>
        <v>0</v>
      </c>
      <c r="GO710" s="400" t="str">
        <f t="shared" si="258"/>
        <v>[-11101] All data events are filtered in summary calculation</v>
      </c>
    </row>
    <row r="711" spans="156:197" ht="18.95" customHeight="1" x14ac:dyDescent="0.25">
      <c r="EZ711" s="837"/>
      <c r="FA711" s="568">
        <v>42252.472916666666</v>
      </c>
      <c r="FB711" s="569">
        <v>36950.753420126435</v>
      </c>
      <c r="FC711" s="570">
        <v>42252.472916666666</v>
      </c>
      <c r="FD711" s="571" t="str">
        <v>[-11101] All data events are filtered in summary calculation</v>
      </c>
      <c r="FE711" s="570">
        <v>42252.47256944445</v>
      </c>
      <c r="FF711" s="571" t="str">
        <v>[-11101] All data events are filtered in summary calculation</v>
      </c>
      <c r="FG711" s="570">
        <v>42252.47256944445</v>
      </c>
      <c r="FH711" s="571">
        <v>36631.166759298249</v>
      </c>
      <c r="GE711" s="400">
        <f t="shared" si="259"/>
        <v>2</v>
      </c>
      <c r="GF711" s="529"/>
      <c r="GG711" s="517"/>
      <c r="GH711" s="529">
        <v>42252.47256944445</v>
      </c>
      <c r="GI711" s="668" t="str">
        <v>[-11101] All data events are filtered in summary calculation</v>
      </c>
      <c r="GJ711" s="669">
        <v>42252.47256944445</v>
      </c>
      <c r="GK711" s="668">
        <v>261.57406616210937</v>
      </c>
      <c r="GL711" s="669">
        <v>42252.47256944445</v>
      </c>
      <c r="GM711" s="668" t="str">
        <v>[-11101] All data events are filtered in summary calculation</v>
      </c>
      <c r="GN711" s="400">
        <f t="shared" ref="GN711:GN774" si="260">IF($GE711=1,$GM711,0)</f>
        <v>0</v>
      </c>
      <c r="GO711" s="400" t="str">
        <f t="shared" ref="GO711:GO774" si="261">IF($GE711=2,$GM711,0)</f>
        <v>[-11101] All data events are filtered in summary calculation</v>
      </c>
    </row>
    <row r="712" spans="156:197" ht="18.95" customHeight="1" x14ac:dyDescent="0.25">
      <c r="EZ712" s="837"/>
      <c r="FA712" s="568">
        <v>42252.473263888889</v>
      </c>
      <c r="FB712" s="569">
        <v>36646.33399066329</v>
      </c>
      <c r="FC712" s="570">
        <v>42252.473263888889</v>
      </c>
      <c r="FD712" s="571" t="str">
        <v>[-11101] All data events are filtered in summary calculation</v>
      </c>
      <c r="FE712" s="570">
        <v>42252.472916666666</v>
      </c>
      <c r="FF712" s="571" t="str">
        <v>[-11101] All data events are filtered in summary calculation</v>
      </c>
      <c r="FG712" s="570">
        <v>42252.472916666666</v>
      </c>
      <c r="FH712" s="571">
        <v>33466.413032126424</v>
      </c>
      <c r="GE712" s="400">
        <f t="shared" ref="GE712:GE775" si="262">IF(GI712&lt;&gt;$GF$63,1,IF(GK712&lt;&gt;$GF$63,2,IF(GE711&lt;&gt;0,GE711,0)))</f>
        <v>2</v>
      </c>
      <c r="GF712" s="529"/>
      <c r="GG712" s="517"/>
      <c r="GH712" s="529">
        <v>42252.472916666666</v>
      </c>
      <c r="GI712" s="668" t="str">
        <v>[-11101] All data events are filtered in summary calculation</v>
      </c>
      <c r="GJ712" s="669">
        <v>42252.472916666666</v>
      </c>
      <c r="GK712" s="668">
        <v>261.57406616210937</v>
      </c>
      <c r="GL712" s="669">
        <v>42252.472916666666</v>
      </c>
      <c r="GM712" s="668" t="str">
        <v>[-11101] All data events are filtered in summary calculation</v>
      </c>
      <c r="GN712" s="400">
        <f t="shared" si="260"/>
        <v>0</v>
      </c>
      <c r="GO712" s="400" t="str">
        <f t="shared" si="261"/>
        <v>[-11101] All data events are filtered in summary calculation</v>
      </c>
    </row>
    <row r="713" spans="156:197" ht="18.95" customHeight="1" x14ac:dyDescent="0.25">
      <c r="EZ713" s="837"/>
      <c r="FA713" s="568">
        <v>42252.473611111112</v>
      </c>
      <c r="FB713" s="569">
        <v>36539.577206919588</v>
      </c>
      <c r="FC713" s="570">
        <v>42252.473611111112</v>
      </c>
      <c r="FD713" s="571" t="str">
        <v>[-11101] All data events are filtered in summary calculation</v>
      </c>
      <c r="FE713" s="570">
        <v>42252.473263888889</v>
      </c>
      <c r="FF713" s="571" t="str">
        <v>[-11101] All data events are filtered in summary calculation</v>
      </c>
      <c r="FG713" s="570">
        <v>42252.473263888889</v>
      </c>
      <c r="FH713" s="571">
        <v>37831.917218170565</v>
      </c>
      <c r="GE713" s="400">
        <f t="shared" si="262"/>
        <v>2</v>
      </c>
      <c r="GF713" s="529"/>
      <c r="GG713" s="517"/>
      <c r="GH713" s="529">
        <v>42252.473263888889</v>
      </c>
      <c r="GI713" s="668" t="str">
        <v>[-11101] All data events are filtered in summary calculation</v>
      </c>
      <c r="GJ713" s="669">
        <v>42252.473263888889</v>
      </c>
      <c r="GK713" s="668">
        <v>261.57406616210937</v>
      </c>
      <c r="GL713" s="669">
        <v>42252.473263888889</v>
      </c>
      <c r="GM713" s="668" t="str">
        <v>[-11101] All data events are filtered in summary calculation</v>
      </c>
      <c r="GN713" s="400">
        <f t="shared" si="260"/>
        <v>0</v>
      </c>
      <c r="GO713" s="400" t="str">
        <f t="shared" si="261"/>
        <v>[-11101] All data events are filtered in summary calculation</v>
      </c>
    </row>
    <row r="714" spans="156:197" ht="18.95" customHeight="1" x14ac:dyDescent="0.25">
      <c r="EZ714" s="837"/>
      <c r="FA714" s="568">
        <v>42252.473958333328</v>
      </c>
      <c r="FB714" s="569">
        <v>36982.014342027906</v>
      </c>
      <c r="FC714" s="570">
        <v>42252.473958333328</v>
      </c>
      <c r="FD714" s="571" t="str">
        <v>[-11101] All data events are filtered in summary calculation</v>
      </c>
      <c r="FE714" s="570">
        <v>42252.473611111112</v>
      </c>
      <c r="FF714" s="571" t="str">
        <v>[-11101] All data events are filtered in summary calculation</v>
      </c>
      <c r="FG714" s="570">
        <v>42252.473611111112</v>
      </c>
      <c r="FH714" s="571">
        <v>38731.524995887281</v>
      </c>
      <c r="GE714" s="400">
        <f t="shared" si="262"/>
        <v>2</v>
      </c>
      <c r="GF714" s="529"/>
      <c r="GG714" s="517"/>
      <c r="GH714" s="529">
        <v>42252.473611111112</v>
      </c>
      <c r="GI714" s="668" t="str">
        <v>[-11101] All data events are filtered in summary calculation</v>
      </c>
      <c r="GJ714" s="669">
        <v>42252.473611111112</v>
      </c>
      <c r="GK714" s="668">
        <v>261.57406616210937</v>
      </c>
      <c r="GL714" s="669">
        <v>42252.473611111112</v>
      </c>
      <c r="GM714" s="668" t="str">
        <v>[-11101] All data events are filtered in summary calculation</v>
      </c>
      <c r="GN714" s="400">
        <f t="shared" si="260"/>
        <v>0</v>
      </c>
      <c r="GO714" s="400" t="str">
        <f t="shared" si="261"/>
        <v>[-11101] All data events are filtered in summary calculation</v>
      </c>
    </row>
    <row r="715" spans="156:197" ht="18.95" customHeight="1" x14ac:dyDescent="0.25">
      <c r="EZ715" s="837"/>
      <c r="FA715" s="568">
        <v>42252.474305555559</v>
      </c>
      <c r="FB715" s="569">
        <v>37430.711040981609</v>
      </c>
      <c r="FC715" s="570">
        <v>42252.474305555559</v>
      </c>
      <c r="FD715" s="571" t="str">
        <v>[-11101] All data events are filtered in summary calculation</v>
      </c>
      <c r="FE715" s="570">
        <v>42252.473958333328</v>
      </c>
      <c r="FF715" s="571" t="str">
        <v>[-11101] All data events are filtered in summary calculation</v>
      </c>
      <c r="FG715" s="570">
        <v>42252.473958333328</v>
      </c>
      <c r="FH715" s="571">
        <v>38307.905771837635</v>
      </c>
      <c r="GE715" s="400">
        <f t="shared" si="262"/>
        <v>2</v>
      </c>
      <c r="GF715" s="529"/>
      <c r="GG715" s="517"/>
      <c r="GH715" s="529">
        <v>42252.473958333328</v>
      </c>
      <c r="GI715" s="668" t="str">
        <v>[-11101] All data events are filtered in summary calculation</v>
      </c>
      <c r="GJ715" s="669">
        <v>42252.473958333328</v>
      </c>
      <c r="GK715" s="668">
        <v>261.57406616210937</v>
      </c>
      <c r="GL715" s="669">
        <v>42252.473958333328</v>
      </c>
      <c r="GM715" s="668" t="str">
        <v>[-11101] All data events are filtered in summary calculation</v>
      </c>
      <c r="GN715" s="400">
        <f t="shared" si="260"/>
        <v>0</v>
      </c>
      <c r="GO715" s="400" t="str">
        <f t="shared" si="261"/>
        <v>[-11101] All data events are filtered in summary calculation</v>
      </c>
    </row>
    <row r="716" spans="156:197" ht="18.95" customHeight="1" x14ac:dyDescent="0.25">
      <c r="EZ716" s="837"/>
      <c r="FA716" s="568">
        <v>42252.474652777775</v>
      </c>
      <c r="FB716" s="569">
        <v>37182.557297577463</v>
      </c>
      <c r="FC716" s="570">
        <v>42252.474652777775</v>
      </c>
      <c r="FD716" s="571" t="str">
        <v>[-11101] All data events are filtered in summary calculation</v>
      </c>
      <c r="FE716" s="570">
        <v>42252.474305555559</v>
      </c>
      <c r="FF716" s="571" t="str">
        <v>[-11101] All data events are filtered in summary calculation</v>
      </c>
      <c r="FG716" s="570">
        <v>42252.474305555559</v>
      </c>
      <c r="FH716" s="571">
        <v>37620.932804391785</v>
      </c>
      <c r="GE716" s="400">
        <f t="shared" si="262"/>
        <v>2</v>
      </c>
      <c r="GF716" s="529"/>
      <c r="GG716" s="517"/>
      <c r="GH716" s="529">
        <v>42252.474305555559</v>
      </c>
      <c r="GI716" s="668" t="str">
        <v>[-11101] All data events are filtered in summary calculation</v>
      </c>
      <c r="GJ716" s="669">
        <v>42252.474305555559</v>
      </c>
      <c r="GK716" s="668">
        <v>261.57406616210937</v>
      </c>
      <c r="GL716" s="669">
        <v>42252.474305555559</v>
      </c>
      <c r="GM716" s="668" t="str">
        <v>[-11101] All data events are filtered in summary calculation</v>
      </c>
      <c r="GN716" s="400">
        <f t="shared" si="260"/>
        <v>0</v>
      </c>
      <c r="GO716" s="400" t="str">
        <f t="shared" si="261"/>
        <v>[-11101] All data events are filtered in summary calculation</v>
      </c>
    </row>
    <row r="717" spans="156:197" ht="18.95" customHeight="1" x14ac:dyDescent="0.25">
      <c r="EZ717" s="837"/>
      <c r="FA717" s="568">
        <v>42252.474999999999</v>
      </c>
      <c r="FB717" s="569">
        <v>36936.561293991406</v>
      </c>
      <c r="FC717" s="570">
        <v>42252.474999999999</v>
      </c>
      <c r="FD717" s="571" t="str">
        <v>[-11101] All data events are filtered in summary calculation</v>
      </c>
      <c r="FE717" s="570">
        <v>42252.474652777775</v>
      </c>
      <c r="FF717" s="571" t="str">
        <v>[-11101] All data events are filtered in summary calculation</v>
      </c>
      <c r="FG717" s="570">
        <v>42252.474652777775</v>
      </c>
      <c r="FH717" s="571">
        <v>36555.802520114186</v>
      </c>
      <c r="GE717" s="400">
        <f t="shared" si="262"/>
        <v>2</v>
      </c>
      <c r="GF717" s="529"/>
      <c r="GG717" s="517"/>
      <c r="GH717" s="529">
        <v>42252.474652777775</v>
      </c>
      <c r="GI717" s="668" t="str">
        <v>[-11101] All data events are filtered in summary calculation</v>
      </c>
      <c r="GJ717" s="669">
        <v>42252.474652777775</v>
      </c>
      <c r="GK717" s="668">
        <v>261.57406616210937</v>
      </c>
      <c r="GL717" s="669">
        <v>42252.474652777775</v>
      </c>
      <c r="GM717" s="668" t="str">
        <v>[-11101] All data events are filtered in summary calculation</v>
      </c>
      <c r="GN717" s="400">
        <f t="shared" si="260"/>
        <v>0</v>
      </c>
      <c r="GO717" s="400" t="str">
        <f t="shared" si="261"/>
        <v>[-11101] All data events are filtered in summary calculation</v>
      </c>
    </row>
    <row r="718" spans="156:197" ht="18.95" customHeight="1" x14ac:dyDescent="0.25">
      <c r="EZ718" s="837"/>
      <c r="FA718" s="568">
        <v>42252.475347222222</v>
      </c>
      <c r="FB718" s="569">
        <v>36668.784411040942</v>
      </c>
      <c r="FC718" s="570">
        <v>42252.475347222222</v>
      </c>
      <c r="FD718" s="571" t="str">
        <v>[-11101] All data events are filtered in summary calculation</v>
      </c>
      <c r="FE718" s="570">
        <v>42252.474999999999</v>
      </c>
      <c r="FF718" s="571" t="str">
        <v>[-11101] All data events are filtered in summary calculation</v>
      </c>
      <c r="FG718" s="570">
        <v>42252.474999999999</v>
      </c>
      <c r="FH718" s="571">
        <v>35862.973715688786</v>
      </c>
      <c r="GE718" s="400">
        <f t="shared" si="262"/>
        <v>2</v>
      </c>
      <c r="GF718" s="529"/>
      <c r="GG718" s="517"/>
      <c r="GH718" s="529">
        <v>42252.474999999999</v>
      </c>
      <c r="GI718" s="668" t="str">
        <v>[-11101] All data events are filtered in summary calculation</v>
      </c>
      <c r="GJ718" s="669">
        <v>42252.474999999999</v>
      </c>
      <c r="GK718" s="668">
        <v>261.57406616210937</v>
      </c>
      <c r="GL718" s="669">
        <v>42252.474999999999</v>
      </c>
      <c r="GM718" s="668" t="str">
        <v>[-11101] All data events are filtered in summary calculation</v>
      </c>
      <c r="GN718" s="400">
        <f t="shared" si="260"/>
        <v>0</v>
      </c>
      <c r="GO718" s="400" t="str">
        <f t="shared" si="261"/>
        <v>[-11101] All data events are filtered in summary calculation</v>
      </c>
    </row>
    <row r="719" spans="156:197" ht="18.95" customHeight="1" x14ac:dyDescent="0.25">
      <c r="EZ719" s="837"/>
      <c r="FA719" s="568">
        <v>42252.475694444445</v>
      </c>
      <c r="FB719" s="569">
        <v>36649.40684111516</v>
      </c>
      <c r="FC719" s="570">
        <v>42252.475694444445</v>
      </c>
      <c r="FD719" s="571" t="str">
        <v>[-11101] All data events are filtered in summary calculation</v>
      </c>
      <c r="FE719" s="570">
        <v>42252.475347222222</v>
      </c>
      <c r="FF719" s="571" t="str">
        <v>[-11101] All data events are filtered in summary calculation</v>
      </c>
      <c r="FG719" s="570">
        <v>42252.475347222222</v>
      </c>
      <c r="FH719" s="571">
        <v>5860.298110927145</v>
      </c>
      <c r="GE719" s="400">
        <f t="shared" si="262"/>
        <v>2</v>
      </c>
      <c r="GF719" s="529"/>
      <c r="GG719" s="517"/>
      <c r="GH719" s="529">
        <v>42252.475347222222</v>
      </c>
      <c r="GI719" s="668" t="str">
        <v>[-11101] All data events are filtered in summary calculation</v>
      </c>
      <c r="GJ719" s="669">
        <v>42252.475347222222</v>
      </c>
      <c r="GK719" s="668">
        <v>261.57406616210937</v>
      </c>
      <c r="GL719" s="669">
        <v>42252.475347222222</v>
      </c>
      <c r="GM719" s="668" t="str">
        <v>[-11101] All data events are filtered in summary calculation</v>
      </c>
      <c r="GN719" s="400">
        <f t="shared" si="260"/>
        <v>0</v>
      </c>
      <c r="GO719" s="400" t="str">
        <f t="shared" si="261"/>
        <v>[-11101] All data events are filtered in summary calculation</v>
      </c>
    </row>
    <row r="720" spans="156:197" ht="18.95" customHeight="1" x14ac:dyDescent="0.25">
      <c r="EZ720" s="837"/>
      <c r="FA720" s="568">
        <v>42252.476041666669</v>
      </c>
      <c r="FB720" s="569">
        <v>36486.022110974787</v>
      </c>
      <c r="FC720" s="570">
        <v>42252.476041666669</v>
      </c>
      <c r="FD720" s="571" t="str">
        <v>[-11101] All data events are filtered in summary calculation</v>
      </c>
      <c r="FE720" s="570">
        <v>42252.475694444445</v>
      </c>
      <c r="FF720" s="571" t="str">
        <v>[-11101] All data events are filtered in summary calculation</v>
      </c>
      <c r="FG720" s="570">
        <v>42252.475694444445</v>
      </c>
      <c r="FH720" s="571">
        <v>3553.7547812582302</v>
      </c>
      <c r="GE720" s="400">
        <f t="shared" si="262"/>
        <v>2</v>
      </c>
      <c r="GF720" s="529"/>
      <c r="GG720" s="517"/>
      <c r="GH720" s="529">
        <v>42252.475694444445</v>
      </c>
      <c r="GI720" s="668" t="str">
        <v>[-11101] All data events are filtered in summary calculation</v>
      </c>
      <c r="GJ720" s="669">
        <v>42252.475694444445</v>
      </c>
      <c r="GK720" s="668">
        <v>261.57406616210937</v>
      </c>
      <c r="GL720" s="669">
        <v>42252.475694444445</v>
      </c>
      <c r="GM720" s="668" t="str">
        <v>[-11101] All data events are filtered in summary calculation</v>
      </c>
      <c r="GN720" s="400">
        <f t="shared" si="260"/>
        <v>0</v>
      </c>
      <c r="GO720" s="400" t="str">
        <f t="shared" si="261"/>
        <v>[-11101] All data events are filtered in summary calculation</v>
      </c>
    </row>
    <row r="721" spans="156:197" ht="18.95" customHeight="1" x14ac:dyDescent="0.25">
      <c r="EZ721" s="837"/>
      <c r="FA721" s="568">
        <v>42252.476388888885</v>
      </c>
      <c r="FB721" s="569">
        <v>36312.849094776313</v>
      </c>
      <c r="FC721" s="570">
        <v>42252.476388888885</v>
      </c>
      <c r="FD721" s="571" t="str">
        <v>[-11101] All data events are filtered in summary calculation</v>
      </c>
      <c r="FE721" s="570">
        <v>42252.476041666669</v>
      </c>
      <c r="FF721" s="571" t="str">
        <v>[-11101] All data events are filtered in summary calculation</v>
      </c>
      <c r="FG721" s="570">
        <v>42252.476041666669</v>
      </c>
      <c r="FH721" s="571">
        <v>2470.0673508560908</v>
      </c>
      <c r="GE721" s="400">
        <f t="shared" si="262"/>
        <v>2</v>
      </c>
      <c r="GF721" s="529"/>
      <c r="GG721" s="517"/>
      <c r="GH721" s="529">
        <v>42252.476041666669</v>
      </c>
      <c r="GI721" s="668" t="str">
        <v>[-11101] All data events are filtered in summary calculation</v>
      </c>
      <c r="GJ721" s="669">
        <v>42252.476041666669</v>
      </c>
      <c r="GK721" s="668">
        <v>261.57406616210937</v>
      </c>
      <c r="GL721" s="669">
        <v>42252.476041666669</v>
      </c>
      <c r="GM721" s="668" t="str">
        <v>[-11101] All data events are filtered in summary calculation</v>
      </c>
      <c r="GN721" s="400">
        <f t="shared" si="260"/>
        <v>0</v>
      </c>
      <c r="GO721" s="400" t="str">
        <f t="shared" si="261"/>
        <v>[-11101] All data events are filtered in summary calculation</v>
      </c>
    </row>
    <row r="722" spans="156:197" ht="18.95" customHeight="1" x14ac:dyDescent="0.25">
      <c r="EZ722" s="837"/>
      <c r="FA722" s="568">
        <v>42252.476736111115</v>
      </c>
      <c r="FB722" s="569">
        <v>36921.185614246133</v>
      </c>
      <c r="FC722" s="570">
        <v>42252.476736111115</v>
      </c>
      <c r="FD722" s="571" t="str">
        <v>[-11101] All data events are filtered in summary calculation</v>
      </c>
      <c r="FE722" s="570">
        <v>42252.476388888885</v>
      </c>
      <c r="FF722" s="571" t="str">
        <v>[-11101] All data events are filtered in summary calculation</v>
      </c>
      <c r="FG722" s="570">
        <v>42252.476388888885</v>
      </c>
      <c r="FH722" s="571">
        <v>2350.035632958015</v>
      </c>
      <c r="GE722" s="400">
        <f t="shared" si="262"/>
        <v>2</v>
      </c>
      <c r="GF722" s="529"/>
      <c r="GG722" s="517"/>
      <c r="GH722" s="529">
        <v>42252.476388888885</v>
      </c>
      <c r="GI722" s="668" t="str">
        <v>[-11101] All data events are filtered in summary calculation</v>
      </c>
      <c r="GJ722" s="669">
        <v>42252.476388888885</v>
      </c>
      <c r="GK722" s="668">
        <v>261.57406616210937</v>
      </c>
      <c r="GL722" s="669">
        <v>42252.476388888885</v>
      </c>
      <c r="GM722" s="668" t="str">
        <v>[-11101] All data events are filtered in summary calculation</v>
      </c>
      <c r="GN722" s="400">
        <f t="shared" si="260"/>
        <v>0</v>
      </c>
      <c r="GO722" s="400" t="str">
        <f t="shared" si="261"/>
        <v>[-11101] All data events are filtered in summary calculation</v>
      </c>
    </row>
    <row r="723" spans="156:197" ht="18.95" customHeight="1" x14ac:dyDescent="0.25">
      <c r="EZ723" s="837"/>
      <c r="FA723" s="568">
        <v>42252.477083333331</v>
      </c>
      <c r="FB723" s="569">
        <v>37669.665774230161</v>
      </c>
      <c r="FC723" s="570">
        <v>42252.477083333331</v>
      </c>
      <c r="FD723" s="571" t="str">
        <v>[-11101] All data events are filtered in summary calculation</v>
      </c>
      <c r="FE723" s="570">
        <v>42252.476736111115</v>
      </c>
      <c r="FF723" s="571" t="str">
        <v>[-11101] All data events are filtered in summary calculation</v>
      </c>
      <c r="FG723" s="570">
        <v>42252.476736111115</v>
      </c>
      <c r="FH723" s="571">
        <v>1961.4272571216648</v>
      </c>
      <c r="GE723" s="400">
        <f t="shared" si="262"/>
        <v>2</v>
      </c>
      <c r="GF723" s="529"/>
      <c r="GG723" s="517"/>
      <c r="GH723" s="529">
        <v>42252.476736111115</v>
      </c>
      <c r="GI723" s="668" t="str">
        <v>[-11101] All data events are filtered in summary calculation</v>
      </c>
      <c r="GJ723" s="669">
        <v>42252.476736111115</v>
      </c>
      <c r="GK723" s="668">
        <v>261.57406616210937</v>
      </c>
      <c r="GL723" s="669">
        <v>42252.476736111115</v>
      </c>
      <c r="GM723" s="668" t="str">
        <v>[-11101] All data events are filtered in summary calculation</v>
      </c>
      <c r="GN723" s="400">
        <f t="shared" si="260"/>
        <v>0</v>
      </c>
      <c r="GO723" s="400" t="str">
        <f t="shared" si="261"/>
        <v>[-11101] All data events are filtered in summary calculation</v>
      </c>
    </row>
    <row r="724" spans="156:197" ht="18.95" customHeight="1" x14ac:dyDescent="0.25">
      <c r="EZ724" s="837"/>
      <c r="FA724" s="568">
        <v>42252.477430555555</v>
      </c>
      <c r="FB724" s="569">
        <v>37553.611644365388</v>
      </c>
      <c r="FC724" s="570">
        <v>42252.477430555555</v>
      </c>
      <c r="FD724" s="571" t="str">
        <v>[-11101] All data events are filtered in summary calculation</v>
      </c>
      <c r="FE724" s="570">
        <v>42252.477083333331</v>
      </c>
      <c r="FF724" s="571" t="str">
        <v>[-11101] All data events are filtered in summary calculation</v>
      </c>
      <c r="FG724" s="570">
        <v>42252.477083333331</v>
      </c>
      <c r="FH724" s="571">
        <v>1740.305334356241</v>
      </c>
      <c r="GE724" s="400">
        <f t="shared" si="262"/>
        <v>2</v>
      </c>
      <c r="GF724" s="529"/>
      <c r="GG724" s="517"/>
      <c r="GH724" s="529">
        <v>42252.477083333331</v>
      </c>
      <c r="GI724" s="668" t="str">
        <v>[-11101] All data events are filtered in summary calculation</v>
      </c>
      <c r="GJ724" s="669">
        <v>42252.477083333331</v>
      </c>
      <c r="GK724" s="668">
        <v>261.57406616210937</v>
      </c>
      <c r="GL724" s="669">
        <v>42252.477083333331</v>
      </c>
      <c r="GM724" s="668" t="str">
        <v>[-11101] All data events are filtered in summary calculation</v>
      </c>
      <c r="GN724" s="400">
        <f t="shared" si="260"/>
        <v>0</v>
      </c>
      <c r="GO724" s="400" t="str">
        <f t="shared" si="261"/>
        <v>[-11101] All data events are filtered in summary calculation</v>
      </c>
    </row>
    <row r="725" spans="156:197" ht="18.95" customHeight="1" x14ac:dyDescent="0.25">
      <c r="EZ725" s="837"/>
      <c r="FA725" s="568">
        <v>42252.477777777778</v>
      </c>
      <c r="FB725" s="569">
        <v>37366.935438843568</v>
      </c>
      <c r="FC725" s="570">
        <v>42252.477777777778</v>
      </c>
      <c r="FD725" s="571" t="str">
        <v>[-11101] All data events are filtered in summary calculation</v>
      </c>
      <c r="FE725" s="570">
        <v>42252.477430555555</v>
      </c>
      <c r="FF725" s="571" t="str">
        <v>[-11101] All data events are filtered in summary calculation</v>
      </c>
      <c r="FG725" s="570">
        <v>42252.477430555555</v>
      </c>
      <c r="FH725" s="571">
        <v>1679.4121780972307</v>
      </c>
      <c r="GE725" s="400">
        <f t="shared" si="262"/>
        <v>2</v>
      </c>
      <c r="GF725" s="529"/>
      <c r="GG725" s="517"/>
      <c r="GH725" s="529">
        <v>42252.477430555555</v>
      </c>
      <c r="GI725" s="668" t="str">
        <v>[-11101] All data events are filtered in summary calculation</v>
      </c>
      <c r="GJ725" s="669">
        <v>42252.477430555555</v>
      </c>
      <c r="GK725" s="668">
        <v>261.57406616210937</v>
      </c>
      <c r="GL725" s="669">
        <v>42252.477430555555</v>
      </c>
      <c r="GM725" s="668" t="str">
        <v>[-11101] All data events are filtered in summary calculation</v>
      </c>
      <c r="GN725" s="400">
        <f t="shared" si="260"/>
        <v>0</v>
      </c>
      <c r="GO725" s="400" t="str">
        <f t="shared" si="261"/>
        <v>[-11101] All data events are filtered in summary calculation</v>
      </c>
    </row>
    <row r="726" spans="156:197" ht="18.95" customHeight="1" x14ac:dyDescent="0.25">
      <c r="EZ726" s="837"/>
      <c r="FA726" s="568">
        <v>42252.478125000001</v>
      </c>
      <c r="FB726" s="569">
        <v>37320.608894268669</v>
      </c>
      <c r="FC726" s="570">
        <v>42252.478125000001</v>
      </c>
      <c r="FD726" s="571" t="str">
        <v>[-11101] All data events are filtered in summary calculation</v>
      </c>
      <c r="FE726" s="570">
        <v>42252.477777777778</v>
      </c>
      <c r="FF726" s="571" t="str">
        <v>[-11101] All data events are filtered in summary calculation</v>
      </c>
      <c r="FG726" s="570">
        <v>42252.477777777778</v>
      </c>
      <c r="FH726" s="571">
        <v>1531.9002423885588</v>
      </c>
      <c r="GE726" s="400">
        <f t="shared" si="262"/>
        <v>2</v>
      </c>
      <c r="GF726" s="529"/>
      <c r="GG726" s="517"/>
      <c r="GH726" s="529">
        <v>42252.477777777778</v>
      </c>
      <c r="GI726" s="668" t="str">
        <v>[-11101] All data events are filtered in summary calculation</v>
      </c>
      <c r="GJ726" s="669">
        <v>42252.477777777778</v>
      </c>
      <c r="GK726" s="668">
        <v>261.57406616210937</v>
      </c>
      <c r="GL726" s="669">
        <v>42252.477777777778</v>
      </c>
      <c r="GM726" s="668" t="str">
        <v>[-11101] All data events are filtered in summary calculation</v>
      </c>
      <c r="GN726" s="400">
        <f t="shared" si="260"/>
        <v>0</v>
      </c>
      <c r="GO726" s="400" t="str">
        <f t="shared" si="261"/>
        <v>[-11101] All data events are filtered in summary calculation</v>
      </c>
    </row>
    <row r="727" spans="156:197" ht="18.95" customHeight="1" x14ac:dyDescent="0.25">
      <c r="EZ727" s="837"/>
      <c r="FA727" s="568">
        <v>42252.478472222225</v>
      </c>
      <c r="FB727" s="569">
        <v>37313.726329880956</v>
      </c>
      <c r="FC727" s="570">
        <v>42252.478472222225</v>
      </c>
      <c r="FD727" s="571" t="str">
        <v>[-11101] All data events are filtered in summary calculation</v>
      </c>
      <c r="FE727" s="570">
        <v>42252.478125000001</v>
      </c>
      <c r="FF727" s="571" t="str">
        <v>[-11101] All data events are filtered in summary calculation</v>
      </c>
      <c r="FG727" s="570">
        <v>42252.478125000001</v>
      </c>
      <c r="FH727" s="571">
        <v>1581.0387804834793</v>
      </c>
      <c r="GE727" s="400">
        <f t="shared" si="262"/>
        <v>2</v>
      </c>
      <c r="GF727" s="529"/>
      <c r="GG727" s="517"/>
      <c r="GH727" s="529">
        <v>42252.478125000001</v>
      </c>
      <c r="GI727" s="668" t="str">
        <v>[-11101] All data events are filtered in summary calculation</v>
      </c>
      <c r="GJ727" s="669">
        <v>42252.478125000001</v>
      </c>
      <c r="GK727" s="668">
        <v>261.57406616210937</v>
      </c>
      <c r="GL727" s="669">
        <v>42252.478125000001</v>
      </c>
      <c r="GM727" s="668" t="str">
        <v>[-11101] All data events are filtered in summary calculation</v>
      </c>
      <c r="GN727" s="400">
        <f t="shared" si="260"/>
        <v>0</v>
      </c>
      <c r="GO727" s="400" t="str">
        <f t="shared" si="261"/>
        <v>[-11101] All data events are filtered in summary calculation</v>
      </c>
    </row>
    <row r="728" spans="156:197" ht="18.95" customHeight="1" x14ac:dyDescent="0.25">
      <c r="EZ728" s="837"/>
      <c r="FA728" s="568">
        <v>42252.478819444441</v>
      </c>
      <c r="FB728" s="569">
        <v>37275.976368465024</v>
      </c>
      <c r="FC728" s="570">
        <v>42252.478819444441</v>
      </c>
      <c r="FD728" s="571" t="str">
        <v>[-11101] All data events are filtered in summary calculation</v>
      </c>
      <c r="FE728" s="570">
        <v>42252.478472222225</v>
      </c>
      <c r="FF728" s="571" t="str">
        <v>[-11101] All data events are filtered in summary calculation</v>
      </c>
      <c r="FG728" s="570">
        <v>42252.478472222225</v>
      </c>
      <c r="FH728" s="571">
        <v>1641.7257537430153</v>
      </c>
      <c r="GE728" s="400">
        <f t="shared" si="262"/>
        <v>2</v>
      </c>
      <c r="GF728" s="529"/>
      <c r="GG728" s="517"/>
      <c r="GH728" s="529">
        <v>42252.478472222225</v>
      </c>
      <c r="GI728" s="668" t="str">
        <v>[-11101] All data events are filtered in summary calculation</v>
      </c>
      <c r="GJ728" s="669">
        <v>42252.478472222225</v>
      </c>
      <c r="GK728" s="668">
        <v>261.57406616210937</v>
      </c>
      <c r="GL728" s="669">
        <v>42252.478472222225</v>
      </c>
      <c r="GM728" s="668" t="str">
        <v>[-11101] All data events are filtered in summary calculation</v>
      </c>
      <c r="GN728" s="400">
        <f t="shared" si="260"/>
        <v>0</v>
      </c>
      <c r="GO728" s="400" t="str">
        <f t="shared" si="261"/>
        <v>[-11101] All data events are filtered in summary calculation</v>
      </c>
    </row>
    <row r="729" spans="156:197" ht="18.95" customHeight="1" x14ac:dyDescent="0.25">
      <c r="EZ729" s="837"/>
      <c r="FA729" s="568">
        <v>42252.479166666672</v>
      </c>
      <c r="FB729" s="569">
        <v>37252.506285834315</v>
      </c>
      <c r="FC729" s="570">
        <v>42252.479166666672</v>
      </c>
      <c r="FD729" s="571" t="str">
        <v>[-11101] All data events are filtered in summary calculation</v>
      </c>
      <c r="FE729" s="570">
        <v>42252.478819444441</v>
      </c>
      <c r="FF729" s="571" t="str">
        <v>[-11101] All data events are filtered in summary calculation</v>
      </c>
      <c r="FG729" s="570">
        <v>42252.478819444441</v>
      </c>
      <c r="FH729" s="571">
        <v>1649.0208085615809</v>
      </c>
      <c r="GE729" s="400">
        <f t="shared" si="262"/>
        <v>2</v>
      </c>
      <c r="GF729" s="529"/>
      <c r="GG729" s="517"/>
      <c r="GH729" s="529">
        <v>42252.478819444441</v>
      </c>
      <c r="GI729" s="668" t="str">
        <v>[-11101] All data events are filtered in summary calculation</v>
      </c>
      <c r="GJ729" s="669">
        <v>42252.478819444441</v>
      </c>
      <c r="GK729" s="668">
        <v>261.57406616210937</v>
      </c>
      <c r="GL729" s="669">
        <v>42252.478819444441</v>
      </c>
      <c r="GM729" s="668" t="str">
        <v>[-11101] All data events are filtered in summary calculation</v>
      </c>
      <c r="GN729" s="400">
        <f t="shared" si="260"/>
        <v>0</v>
      </c>
      <c r="GO729" s="400" t="str">
        <f t="shared" si="261"/>
        <v>[-11101] All data events are filtered in summary calculation</v>
      </c>
    </row>
    <row r="730" spans="156:197" ht="18.95" customHeight="1" x14ac:dyDescent="0.25">
      <c r="EZ730" s="837"/>
      <c r="FA730" s="568">
        <v>42252.479513888888</v>
      </c>
      <c r="FB730" s="569">
        <v>37239.782805494469</v>
      </c>
      <c r="FC730" s="570">
        <v>42252.479513888888</v>
      </c>
      <c r="FD730" s="571" t="str">
        <v>[-11101] All data events are filtered in summary calculation</v>
      </c>
      <c r="FE730" s="570">
        <v>42252.479166666672</v>
      </c>
      <c r="FF730" s="571" t="str">
        <v>[-11101] All data events are filtered in summary calculation</v>
      </c>
      <c r="FG730" s="570">
        <v>42252.479166666672</v>
      </c>
      <c r="FH730" s="571">
        <v>1631.9628028688953</v>
      </c>
      <c r="GE730" s="400">
        <f t="shared" si="262"/>
        <v>2</v>
      </c>
      <c r="GF730" s="529"/>
      <c r="GG730" s="517"/>
      <c r="GH730" s="529">
        <v>42252.479166666672</v>
      </c>
      <c r="GI730" s="668" t="str">
        <v>[-11101] All data events are filtered in summary calculation</v>
      </c>
      <c r="GJ730" s="669">
        <v>42252.479166666672</v>
      </c>
      <c r="GK730" s="668">
        <v>261.57406616210937</v>
      </c>
      <c r="GL730" s="669">
        <v>42252.479166666672</v>
      </c>
      <c r="GM730" s="668" t="str">
        <v>[-11101] All data events are filtered in summary calculation</v>
      </c>
      <c r="GN730" s="400">
        <f t="shared" si="260"/>
        <v>0</v>
      </c>
      <c r="GO730" s="400" t="str">
        <f t="shared" si="261"/>
        <v>[-11101] All data events are filtered in summary calculation</v>
      </c>
    </row>
    <row r="731" spans="156:197" ht="18.95" customHeight="1" x14ac:dyDescent="0.25">
      <c r="EZ731" s="837"/>
      <c r="FA731" s="568">
        <v>42252.479861111111</v>
      </c>
      <c r="FB731" s="569">
        <v>37220.382933257024</v>
      </c>
      <c r="FC731" s="570">
        <v>42252.479861111111</v>
      </c>
      <c r="FD731" s="571" t="str">
        <v>[-11101] All data events are filtered in summary calculation</v>
      </c>
      <c r="FE731" s="570">
        <v>42252.479513888888</v>
      </c>
      <c r="FF731" s="571" t="str">
        <v>[-11101] All data events are filtered in summary calculation</v>
      </c>
      <c r="FG731" s="570">
        <v>42252.479513888888</v>
      </c>
      <c r="FH731" s="571">
        <v>1686.6132308301205</v>
      </c>
      <c r="GE731" s="400">
        <f t="shared" si="262"/>
        <v>2</v>
      </c>
      <c r="GF731" s="529"/>
      <c r="GG731" s="517"/>
      <c r="GH731" s="529">
        <v>42252.479513888888</v>
      </c>
      <c r="GI731" s="668" t="str">
        <v>[-11101] All data events are filtered in summary calculation</v>
      </c>
      <c r="GJ731" s="669">
        <v>42252.479513888888</v>
      </c>
      <c r="GK731" s="668">
        <v>261.57406616210937</v>
      </c>
      <c r="GL731" s="669">
        <v>42252.479513888888</v>
      </c>
      <c r="GM731" s="668" t="str">
        <v>[-11101] All data events are filtered in summary calculation</v>
      </c>
      <c r="GN731" s="400">
        <f t="shared" si="260"/>
        <v>0</v>
      </c>
      <c r="GO731" s="400" t="str">
        <f t="shared" si="261"/>
        <v>[-11101] All data events are filtered in summary calculation</v>
      </c>
    </row>
    <row r="732" spans="156:197" ht="18.95" customHeight="1" x14ac:dyDescent="0.25">
      <c r="EZ732" s="837"/>
      <c r="FA732" s="568">
        <v>42252.480208333334</v>
      </c>
      <c r="FB732" s="569">
        <v>37204.682090246679</v>
      </c>
      <c r="FC732" s="570">
        <v>42252.480208333334</v>
      </c>
      <c r="FD732" s="571" t="str">
        <v>[-11101] All data events are filtered in summary calculation</v>
      </c>
      <c r="FE732" s="570">
        <v>42252.479861111111</v>
      </c>
      <c r="FF732" s="571" t="str">
        <v>[-11101] All data events are filtered in summary calculation</v>
      </c>
      <c r="FG732" s="570">
        <v>42252.479861111111</v>
      </c>
      <c r="FH732" s="571">
        <v>1691.8388980379948</v>
      </c>
      <c r="GE732" s="400">
        <f t="shared" si="262"/>
        <v>2</v>
      </c>
      <c r="GF732" s="529"/>
      <c r="GG732" s="517"/>
      <c r="GH732" s="529">
        <v>42252.479861111111</v>
      </c>
      <c r="GI732" s="668" t="str">
        <v>[-11101] All data events are filtered in summary calculation</v>
      </c>
      <c r="GJ732" s="669">
        <v>42252.479861111111</v>
      </c>
      <c r="GK732" s="668">
        <v>261.57406616210937</v>
      </c>
      <c r="GL732" s="669">
        <v>42252.479861111111</v>
      </c>
      <c r="GM732" s="668" t="str">
        <v>[-11101] All data events are filtered in summary calculation</v>
      </c>
      <c r="GN732" s="400">
        <f t="shared" si="260"/>
        <v>0</v>
      </c>
      <c r="GO732" s="400" t="str">
        <f t="shared" si="261"/>
        <v>[-11101] All data events are filtered in summary calculation</v>
      </c>
    </row>
    <row r="733" spans="156:197" ht="18.95" customHeight="1" x14ac:dyDescent="0.25">
      <c r="EZ733" s="837"/>
      <c r="FA733" s="568">
        <v>42252.48055555555</v>
      </c>
      <c r="FB733" s="569">
        <v>37166.095681569976</v>
      </c>
      <c r="FC733" s="570">
        <v>42252.48055555555</v>
      </c>
      <c r="FD733" s="571" t="str">
        <v>[-11101] All data events are filtered in summary calculation</v>
      </c>
      <c r="FE733" s="570">
        <v>42252.480208333334</v>
      </c>
      <c r="FF733" s="571" t="str">
        <v>[-11101] All data events are filtered in summary calculation</v>
      </c>
      <c r="FG733" s="570">
        <v>42252.480208333334</v>
      </c>
      <c r="FH733" s="571">
        <v>1702.0652012073124</v>
      </c>
      <c r="GE733" s="400">
        <f t="shared" si="262"/>
        <v>2</v>
      </c>
      <c r="GF733" s="529"/>
      <c r="GG733" s="517"/>
      <c r="GH733" s="529">
        <v>42252.480208333334</v>
      </c>
      <c r="GI733" s="668" t="str">
        <v>[-11101] All data events are filtered in summary calculation</v>
      </c>
      <c r="GJ733" s="669">
        <v>42252.480208333334</v>
      </c>
      <c r="GK733" s="668">
        <v>261.57406616210937</v>
      </c>
      <c r="GL733" s="669">
        <v>42252.480208333334</v>
      </c>
      <c r="GM733" s="668" t="str">
        <v>[-11101] All data events are filtered in summary calculation</v>
      </c>
      <c r="GN733" s="400">
        <f t="shared" si="260"/>
        <v>0</v>
      </c>
      <c r="GO733" s="400" t="str">
        <f t="shared" si="261"/>
        <v>[-11101] All data events are filtered in summary calculation</v>
      </c>
    </row>
    <row r="734" spans="156:197" ht="18.95" customHeight="1" x14ac:dyDescent="0.25">
      <c r="EZ734" s="837"/>
      <c r="FA734" s="568">
        <v>42252.480902777781</v>
      </c>
      <c r="FB734" s="569">
        <v>37137.302155123158</v>
      </c>
      <c r="FC734" s="570">
        <v>42252.480902777781</v>
      </c>
      <c r="FD734" s="571" t="str">
        <v>[-11101] All data events are filtered in summary calculation</v>
      </c>
      <c r="FE734" s="570">
        <v>42252.48055555555</v>
      </c>
      <c r="FF734" s="571" t="str">
        <v>[-11101] All data events are filtered in summary calculation</v>
      </c>
      <c r="FG734" s="570">
        <v>42252.48055555555</v>
      </c>
      <c r="FH734" s="571">
        <v>1688.501827983496</v>
      </c>
      <c r="GE734" s="400">
        <f t="shared" si="262"/>
        <v>2</v>
      </c>
      <c r="GF734" s="529"/>
      <c r="GG734" s="517"/>
      <c r="GH734" s="529">
        <v>42252.48055555555</v>
      </c>
      <c r="GI734" s="668" t="str">
        <v>[-11101] All data events are filtered in summary calculation</v>
      </c>
      <c r="GJ734" s="669">
        <v>42252.48055555555</v>
      </c>
      <c r="GK734" s="668">
        <v>261.57406616210937</v>
      </c>
      <c r="GL734" s="669">
        <v>42252.48055555555</v>
      </c>
      <c r="GM734" s="668" t="str">
        <v>[-11101] All data events are filtered in summary calculation</v>
      </c>
      <c r="GN734" s="400">
        <f t="shared" si="260"/>
        <v>0</v>
      </c>
      <c r="GO734" s="400" t="str">
        <f t="shared" si="261"/>
        <v>[-11101] All data events are filtered in summary calculation</v>
      </c>
    </row>
    <row r="735" spans="156:197" ht="18.95" customHeight="1" x14ac:dyDescent="0.25">
      <c r="EZ735" s="837"/>
      <c r="FA735" s="568">
        <v>42252.481249999997</v>
      </c>
      <c r="FB735" s="569">
        <v>37122.718512286745</v>
      </c>
      <c r="FC735" s="570">
        <v>42252.481249999997</v>
      </c>
      <c r="FD735" s="571" t="str">
        <v>[-11101] All data events are filtered in summary calculation</v>
      </c>
      <c r="FE735" s="570">
        <v>42252.480902777781</v>
      </c>
      <c r="FF735" s="571" t="str">
        <v>[-11101] All data events are filtered in summary calculation</v>
      </c>
      <c r="FG735" s="570">
        <v>42252.480902777781</v>
      </c>
      <c r="FH735" s="571">
        <v>1687.4071821990112</v>
      </c>
      <c r="GE735" s="400">
        <f t="shared" si="262"/>
        <v>2</v>
      </c>
      <c r="GF735" s="529"/>
      <c r="GG735" s="517"/>
      <c r="GH735" s="529">
        <v>42252.480902777781</v>
      </c>
      <c r="GI735" s="668" t="str">
        <v>[-11101] All data events are filtered in summary calculation</v>
      </c>
      <c r="GJ735" s="669">
        <v>42252.480902777781</v>
      </c>
      <c r="GK735" s="668">
        <v>261.57406616210937</v>
      </c>
      <c r="GL735" s="669">
        <v>42252.480902777781</v>
      </c>
      <c r="GM735" s="668" t="str">
        <v>[-11101] All data events are filtered in summary calculation</v>
      </c>
      <c r="GN735" s="400">
        <f t="shared" si="260"/>
        <v>0</v>
      </c>
      <c r="GO735" s="400" t="str">
        <f t="shared" si="261"/>
        <v>[-11101] All data events are filtered in summary calculation</v>
      </c>
    </row>
    <row r="736" spans="156:197" ht="18.95" customHeight="1" x14ac:dyDescent="0.25">
      <c r="EZ736" s="837"/>
      <c r="FA736" s="568">
        <v>42252.48159722222</v>
      </c>
      <c r="FB736" s="569">
        <v>37155.707533907887</v>
      </c>
      <c r="FC736" s="570">
        <v>42252.48159722222</v>
      </c>
      <c r="FD736" s="571" t="str">
        <v>[-11101] All data events are filtered in summary calculation</v>
      </c>
      <c r="FE736" s="570">
        <v>42252.481249999997</v>
      </c>
      <c r="FF736" s="571" t="str">
        <v>[-11101] All data events are filtered in summary calculation</v>
      </c>
      <c r="FG736" s="570">
        <v>42252.481249999997</v>
      </c>
      <c r="FH736" s="571">
        <v>1665.7395132403822</v>
      </c>
      <c r="GE736" s="400">
        <f t="shared" si="262"/>
        <v>2</v>
      </c>
      <c r="GF736" s="529"/>
      <c r="GG736" s="517"/>
      <c r="GH736" s="529">
        <v>42252.481249999997</v>
      </c>
      <c r="GI736" s="668" t="str">
        <v>[-11101] All data events are filtered in summary calculation</v>
      </c>
      <c r="GJ736" s="669">
        <v>42252.481249999997</v>
      </c>
      <c r="GK736" s="668">
        <v>261.57406616210937</v>
      </c>
      <c r="GL736" s="669">
        <v>42252.481249999997</v>
      </c>
      <c r="GM736" s="668" t="str">
        <v>[-11101] All data events are filtered in summary calculation</v>
      </c>
      <c r="GN736" s="400">
        <f t="shared" si="260"/>
        <v>0</v>
      </c>
      <c r="GO736" s="400" t="str">
        <f t="shared" si="261"/>
        <v>[-11101] All data events are filtered in summary calculation</v>
      </c>
    </row>
    <row r="737" spans="156:197" ht="18.95" customHeight="1" x14ac:dyDescent="0.25">
      <c r="EZ737" s="837"/>
      <c r="FA737" s="568">
        <v>42252.481944444444</v>
      </c>
      <c r="FB737" s="569">
        <v>37142.332471334936</v>
      </c>
      <c r="FC737" s="570">
        <v>42252.481944444444</v>
      </c>
      <c r="FD737" s="571" t="str">
        <v>[-11101] All data events are filtered in summary calculation</v>
      </c>
      <c r="FE737" s="570">
        <v>42252.48159722222</v>
      </c>
      <c r="FF737" s="571" t="str">
        <v>[-11101] All data events are filtered in summary calculation</v>
      </c>
      <c r="FG737" s="570">
        <v>42252.48159722222</v>
      </c>
      <c r="FH737" s="571">
        <v>1634.3622476534297</v>
      </c>
      <c r="GE737" s="400">
        <f t="shared" si="262"/>
        <v>2</v>
      </c>
      <c r="GF737" s="529"/>
      <c r="GG737" s="517"/>
      <c r="GH737" s="529">
        <v>42252.48159722222</v>
      </c>
      <c r="GI737" s="668" t="str">
        <v>[-11101] All data events are filtered in summary calculation</v>
      </c>
      <c r="GJ737" s="669">
        <v>42252.48159722222</v>
      </c>
      <c r="GK737" s="668">
        <v>261.57406616210937</v>
      </c>
      <c r="GL737" s="669">
        <v>42252.48159722222</v>
      </c>
      <c r="GM737" s="668" t="str">
        <v>[-11101] All data events are filtered in summary calculation</v>
      </c>
      <c r="GN737" s="400">
        <f t="shared" si="260"/>
        <v>0</v>
      </c>
      <c r="GO737" s="400" t="str">
        <f t="shared" si="261"/>
        <v>[-11101] All data events are filtered in summary calculation</v>
      </c>
    </row>
    <row r="738" spans="156:197" ht="18.95" customHeight="1" x14ac:dyDescent="0.25">
      <c r="EZ738" s="837"/>
      <c r="FA738" s="568">
        <v>42252.482291666667</v>
      </c>
      <c r="FB738" s="569">
        <v>37288.433520815772</v>
      </c>
      <c r="FC738" s="570">
        <v>42252.482291666667</v>
      </c>
      <c r="FD738" s="571" t="str">
        <v>[-11101] All data events are filtered in summary calculation</v>
      </c>
      <c r="FE738" s="570">
        <v>42252.481944444444</v>
      </c>
      <c r="FF738" s="571" t="str">
        <v>[-11101] All data events are filtered in summary calculation</v>
      </c>
      <c r="FG738" s="570">
        <v>42252.481944444444</v>
      </c>
      <c r="FH738" s="571">
        <v>1632.9172729776551</v>
      </c>
      <c r="GE738" s="400">
        <f t="shared" si="262"/>
        <v>2</v>
      </c>
      <c r="GF738" s="529"/>
      <c r="GG738" s="517"/>
      <c r="GH738" s="529">
        <v>42252.481944444444</v>
      </c>
      <c r="GI738" s="668" t="str">
        <v>[-11101] All data events are filtered in summary calculation</v>
      </c>
      <c r="GJ738" s="669">
        <v>42252.481944444444</v>
      </c>
      <c r="GK738" s="668">
        <v>261.57406616210937</v>
      </c>
      <c r="GL738" s="669">
        <v>42252.481944444444</v>
      </c>
      <c r="GM738" s="668" t="str">
        <v>[-11101] All data events are filtered in summary calculation</v>
      </c>
      <c r="GN738" s="400">
        <f t="shared" si="260"/>
        <v>0</v>
      </c>
      <c r="GO738" s="400" t="str">
        <f t="shared" si="261"/>
        <v>[-11101] All data events are filtered in summary calculation</v>
      </c>
    </row>
    <row r="739" spans="156:197" ht="18.95" customHeight="1" x14ac:dyDescent="0.25">
      <c r="EZ739" s="837"/>
      <c r="FA739" s="568">
        <v>42252.482638888891</v>
      </c>
      <c r="FB739" s="569">
        <v>37223.14869804382</v>
      </c>
      <c r="FC739" s="570">
        <v>42252.482638888891</v>
      </c>
      <c r="FD739" s="571" t="str">
        <v>[-11101] All data events are filtered in summary calculation</v>
      </c>
      <c r="FE739" s="570">
        <v>42252.482291666667</v>
      </c>
      <c r="FF739" s="571" t="str">
        <v>[-11101] All data events are filtered in summary calculation</v>
      </c>
      <c r="FG739" s="570">
        <v>42252.482291666667</v>
      </c>
      <c r="FH739" s="571">
        <v>1692.9150401684767</v>
      </c>
      <c r="GE739" s="400">
        <f t="shared" si="262"/>
        <v>2</v>
      </c>
      <c r="GF739" s="529"/>
      <c r="GG739" s="517"/>
      <c r="GH739" s="529">
        <v>42252.482291666667</v>
      </c>
      <c r="GI739" s="668" t="str">
        <v>[-11101] All data events are filtered in summary calculation</v>
      </c>
      <c r="GJ739" s="669">
        <v>42252.482291666667</v>
      </c>
      <c r="GK739" s="668">
        <v>261.57406616210937</v>
      </c>
      <c r="GL739" s="669">
        <v>42252.482291666667</v>
      </c>
      <c r="GM739" s="668" t="str">
        <v>[-11101] All data events are filtered in summary calculation</v>
      </c>
      <c r="GN739" s="400">
        <f t="shared" si="260"/>
        <v>0</v>
      </c>
      <c r="GO739" s="400" t="str">
        <f t="shared" si="261"/>
        <v>[-11101] All data events are filtered in summary calculation</v>
      </c>
    </row>
    <row r="740" spans="156:197" ht="18.95" customHeight="1" x14ac:dyDescent="0.25">
      <c r="EZ740" s="837"/>
      <c r="FA740" s="568">
        <v>42252.482986111107</v>
      </c>
      <c r="FB740" s="569">
        <v>37253.998235666753</v>
      </c>
      <c r="FC740" s="570">
        <v>42252.482986111107</v>
      </c>
      <c r="FD740" s="571" t="str">
        <v>[-11101] All data events are filtered in summary calculation</v>
      </c>
      <c r="FE740" s="570">
        <v>42252.482638888891</v>
      </c>
      <c r="FF740" s="571" t="str">
        <v>[-11101] All data events are filtered in summary calculation</v>
      </c>
      <c r="FG740" s="570">
        <v>42252.482638888891</v>
      </c>
      <c r="FH740" s="571">
        <v>1702.2553162620713</v>
      </c>
      <c r="GE740" s="400">
        <f t="shared" si="262"/>
        <v>2</v>
      </c>
      <c r="GF740" s="529"/>
      <c r="GG740" s="517"/>
      <c r="GH740" s="529">
        <v>42252.482638888891</v>
      </c>
      <c r="GI740" s="668" t="str">
        <v>[-11101] All data events are filtered in summary calculation</v>
      </c>
      <c r="GJ740" s="669">
        <v>42252.482638888891</v>
      </c>
      <c r="GK740" s="668">
        <v>261.57406616210937</v>
      </c>
      <c r="GL740" s="669">
        <v>42252.482638888891</v>
      </c>
      <c r="GM740" s="668" t="str">
        <v>[-11101] All data events are filtered in summary calculation</v>
      </c>
      <c r="GN740" s="400">
        <f t="shared" si="260"/>
        <v>0</v>
      </c>
      <c r="GO740" s="400" t="str">
        <f t="shared" si="261"/>
        <v>[-11101] All data events are filtered in summary calculation</v>
      </c>
    </row>
    <row r="741" spans="156:197" ht="18.95" customHeight="1" x14ac:dyDescent="0.25">
      <c r="EZ741" s="837"/>
      <c r="FA741" s="568">
        <v>42252.483333333337</v>
      </c>
      <c r="FB741" s="569">
        <v>37179.222584124407</v>
      </c>
      <c r="FC741" s="570">
        <v>42252.483333333337</v>
      </c>
      <c r="FD741" s="571" t="str">
        <v>[-11101] All data events are filtered in summary calculation</v>
      </c>
      <c r="FE741" s="570">
        <v>42252.482986111107</v>
      </c>
      <c r="FF741" s="571" t="str">
        <v>[-11101] All data events are filtered in summary calculation</v>
      </c>
      <c r="FG741" s="570">
        <v>42252.482986111107</v>
      </c>
      <c r="FH741" s="571">
        <v>1644.2050188049054</v>
      </c>
      <c r="GE741" s="400">
        <f t="shared" si="262"/>
        <v>2</v>
      </c>
      <c r="GF741" s="529"/>
      <c r="GG741" s="517"/>
      <c r="GH741" s="529">
        <v>42252.482986111107</v>
      </c>
      <c r="GI741" s="668" t="str">
        <v>[-11101] All data events are filtered in summary calculation</v>
      </c>
      <c r="GJ741" s="669">
        <v>42252.482986111107</v>
      </c>
      <c r="GK741" s="668">
        <v>261.57406616210937</v>
      </c>
      <c r="GL741" s="669">
        <v>42252.482986111107</v>
      </c>
      <c r="GM741" s="668" t="str">
        <v>[-11101] All data events are filtered in summary calculation</v>
      </c>
      <c r="GN741" s="400">
        <f t="shared" si="260"/>
        <v>0</v>
      </c>
      <c r="GO741" s="400" t="str">
        <f t="shared" si="261"/>
        <v>[-11101] All data events are filtered in summary calculation</v>
      </c>
    </row>
    <row r="742" spans="156:197" ht="18.95" customHeight="1" x14ac:dyDescent="0.25">
      <c r="EZ742" s="837"/>
      <c r="FA742" s="568">
        <v>42252.483680555553</v>
      </c>
      <c r="FB742" s="569">
        <v>37341.162769562005</v>
      </c>
      <c r="FC742" s="570">
        <v>42252.483680555553</v>
      </c>
      <c r="FD742" s="571" t="str">
        <v>[-11101] All data events are filtered in summary calculation</v>
      </c>
      <c r="FE742" s="570">
        <v>42252.483333333337</v>
      </c>
      <c r="FF742" s="571" t="str">
        <v>[-11101] All data events are filtered in summary calculation</v>
      </c>
      <c r="FG742" s="570">
        <v>42252.483333333337</v>
      </c>
      <c r="FH742" s="571">
        <v>1702.1277486827225</v>
      </c>
      <c r="GE742" s="400">
        <f t="shared" si="262"/>
        <v>2</v>
      </c>
      <c r="GF742" s="529"/>
      <c r="GG742" s="517"/>
      <c r="GH742" s="529">
        <v>42252.483333333337</v>
      </c>
      <c r="GI742" s="668" t="str">
        <v>[-11101] All data events are filtered in summary calculation</v>
      </c>
      <c r="GJ742" s="669">
        <v>42252.483333333337</v>
      </c>
      <c r="GK742" s="668">
        <v>261.57406616210937</v>
      </c>
      <c r="GL742" s="669">
        <v>42252.483333333337</v>
      </c>
      <c r="GM742" s="668" t="str">
        <v>[-11101] All data events are filtered in summary calculation</v>
      </c>
      <c r="GN742" s="400">
        <f t="shared" si="260"/>
        <v>0</v>
      </c>
      <c r="GO742" s="400" t="str">
        <f t="shared" si="261"/>
        <v>[-11101] All data events are filtered in summary calculation</v>
      </c>
    </row>
    <row r="743" spans="156:197" ht="18.95" customHeight="1" x14ac:dyDescent="0.25">
      <c r="EZ743" s="837"/>
      <c r="FA743" s="568">
        <v>42252.484027777777</v>
      </c>
      <c r="FB743" s="569">
        <v>37288.594223972163</v>
      </c>
      <c r="FC743" s="570">
        <v>42252.484027777777</v>
      </c>
      <c r="FD743" s="571" t="str">
        <v>[-11101] All data events are filtered in summary calculation</v>
      </c>
      <c r="FE743" s="570">
        <v>42252.483680555553</v>
      </c>
      <c r="FF743" s="571" t="str">
        <v>[-11101] All data events are filtered in summary calculation</v>
      </c>
      <c r="FG743" s="570">
        <v>42252.483680555553</v>
      </c>
      <c r="FH743" s="571">
        <v>1554.6990131021787</v>
      </c>
      <c r="GE743" s="400">
        <f t="shared" si="262"/>
        <v>2</v>
      </c>
      <c r="GF743" s="529"/>
      <c r="GG743" s="517"/>
      <c r="GH743" s="529">
        <v>42252.483680555553</v>
      </c>
      <c r="GI743" s="668" t="str">
        <v>[-11101] All data events are filtered in summary calculation</v>
      </c>
      <c r="GJ743" s="669">
        <v>42252.483680555553</v>
      </c>
      <c r="GK743" s="668">
        <v>261.57406616210937</v>
      </c>
      <c r="GL743" s="669">
        <v>42252.483680555553</v>
      </c>
      <c r="GM743" s="668" t="str">
        <v>[-11101] All data events are filtered in summary calculation</v>
      </c>
      <c r="GN743" s="400">
        <f t="shared" si="260"/>
        <v>0</v>
      </c>
      <c r="GO743" s="400" t="str">
        <f t="shared" si="261"/>
        <v>[-11101] All data events are filtered in summary calculation</v>
      </c>
    </row>
    <row r="744" spans="156:197" ht="18.95" customHeight="1" x14ac:dyDescent="0.25">
      <c r="EZ744" s="837"/>
      <c r="FA744" s="568">
        <v>42252.484375</v>
      </c>
      <c r="FB744" s="569">
        <v>37314.474815456073</v>
      </c>
      <c r="FC744" s="570">
        <v>42252.484375</v>
      </c>
      <c r="FD744" s="571" t="str">
        <v>[-11101] All data events are filtered in summary calculation</v>
      </c>
      <c r="FE744" s="570">
        <v>42252.484027777777</v>
      </c>
      <c r="FF744" s="571" t="str">
        <v>[-11101] All data events are filtered in summary calculation</v>
      </c>
      <c r="FG744" s="570">
        <v>42252.484027777777</v>
      </c>
      <c r="FH744" s="571">
        <v>1646.6507171800981</v>
      </c>
      <c r="GE744" s="400">
        <f t="shared" si="262"/>
        <v>2</v>
      </c>
      <c r="GF744" s="529"/>
      <c r="GG744" s="517"/>
      <c r="GH744" s="529">
        <v>42252.484027777777</v>
      </c>
      <c r="GI744" s="668" t="str">
        <v>[-11101] All data events are filtered in summary calculation</v>
      </c>
      <c r="GJ744" s="669">
        <v>42252.484027777777</v>
      </c>
      <c r="GK744" s="668">
        <v>261.57406616210937</v>
      </c>
      <c r="GL744" s="669">
        <v>42252.484027777777</v>
      </c>
      <c r="GM744" s="668" t="str">
        <v>[-11101] All data events are filtered in summary calculation</v>
      </c>
      <c r="GN744" s="400">
        <f t="shared" si="260"/>
        <v>0</v>
      </c>
      <c r="GO744" s="400" t="str">
        <f t="shared" si="261"/>
        <v>[-11101] All data events are filtered in summary calculation</v>
      </c>
    </row>
    <row r="745" spans="156:197" ht="18.95" customHeight="1" x14ac:dyDescent="0.25">
      <c r="EZ745" s="837"/>
      <c r="FA745" s="568">
        <v>42252.484722222223</v>
      </c>
      <c r="FB745" s="569">
        <v>37327.983889780444</v>
      </c>
      <c r="FC745" s="570">
        <v>42252.484722222223</v>
      </c>
      <c r="FD745" s="571" t="str">
        <v>[-11101] All data events are filtered in summary calculation</v>
      </c>
      <c r="FE745" s="570">
        <v>42252.484375</v>
      </c>
      <c r="FF745" s="571" t="str">
        <v>[-11101] All data events are filtered in summary calculation</v>
      </c>
      <c r="FG745" s="570">
        <v>42252.484375</v>
      </c>
      <c r="FH745" s="571">
        <v>1657.5833357395604</v>
      </c>
      <c r="GE745" s="400">
        <f t="shared" si="262"/>
        <v>2</v>
      </c>
      <c r="GF745" s="529"/>
      <c r="GG745" s="517"/>
      <c r="GH745" s="529">
        <v>42252.484375</v>
      </c>
      <c r="GI745" s="668" t="str">
        <v>[-11101] All data events are filtered in summary calculation</v>
      </c>
      <c r="GJ745" s="669">
        <v>42252.484375</v>
      </c>
      <c r="GK745" s="668">
        <v>261.57406616210937</v>
      </c>
      <c r="GL745" s="669">
        <v>42252.484375</v>
      </c>
      <c r="GM745" s="668" t="str">
        <v>[-11101] All data events are filtered in summary calculation</v>
      </c>
      <c r="GN745" s="400">
        <f t="shared" si="260"/>
        <v>0</v>
      </c>
      <c r="GO745" s="400" t="str">
        <f t="shared" si="261"/>
        <v>[-11101] All data events are filtered in summary calculation</v>
      </c>
    </row>
    <row r="746" spans="156:197" ht="18.95" customHeight="1" x14ac:dyDescent="0.25">
      <c r="EZ746" s="837"/>
      <c r="FA746" s="568">
        <v>42252.485069444447</v>
      </c>
      <c r="FB746" s="569">
        <v>37250.474348753691</v>
      </c>
      <c r="FC746" s="570">
        <v>42252.485069444447</v>
      </c>
      <c r="FD746" s="571" t="str">
        <v>[-11101] All data events are filtered in summary calculation</v>
      </c>
      <c r="FE746" s="570">
        <v>42252.484722222223</v>
      </c>
      <c r="FF746" s="571" t="str">
        <v>[-11101] All data events are filtered in summary calculation</v>
      </c>
      <c r="FG746" s="570">
        <v>42252.484722222223</v>
      </c>
      <c r="FH746" s="571">
        <v>1588.1652678159996</v>
      </c>
      <c r="GE746" s="400">
        <f t="shared" si="262"/>
        <v>2</v>
      </c>
      <c r="GF746" s="529"/>
      <c r="GG746" s="517"/>
      <c r="GH746" s="529">
        <v>42252.484722222223</v>
      </c>
      <c r="GI746" s="668" t="str">
        <v>[-11101] All data events are filtered in summary calculation</v>
      </c>
      <c r="GJ746" s="669">
        <v>42252.484722222223</v>
      </c>
      <c r="GK746" s="668">
        <v>261.57406616210937</v>
      </c>
      <c r="GL746" s="669">
        <v>42252.484722222223</v>
      </c>
      <c r="GM746" s="668" t="str">
        <v>[-11101] All data events are filtered in summary calculation</v>
      </c>
      <c r="GN746" s="400">
        <f t="shared" si="260"/>
        <v>0</v>
      </c>
      <c r="GO746" s="400" t="str">
        <f t="shared" si="261"/>
        <v>[-11101] All data events are filtered in summary calculation</v>
      </c>
    </row>
    <row r="747" spans="156:197" ht="18.95" customHeight="1" x14ac:dyDescent="0.25">
      <c r="EZ747" s="837"/>
      <c r="FA747" s="568">
        <v>42252.485416666663</v>
      </c>
      <c r="FB747" s="569">
        <v>37286.236586737636</v>
      </c>
      <c r="FC747" s="570">
        <v>42252.485416666663</v>
      </c>
      <c r="FD747" s="571" t="str">
        <v>[-11101] All data events are filtered in summary calculation</v>
      </c>
      <c r="FE747" s="570">
        <v>42252.485069444447</v>
      </c>
      <c r="FF747" s="571" t="str">
        <v>[-11101] All data events are filtered in summary calculation</v>
      </c>
      <c r="FG747" s="570">
        <v>42252.485069444447</v>
      </c>
      <c r="FH747" s="571">
        <v>1587.2643970422446</v>
      </c>
      <c r="GE747" s="400">
        <f t="shared" si="262"/>
        <v>2</v>
      </c>
      <c r="GF747" s="529"/>
      <c r="GG747" s="517"/>
      <c r="GH747" s="529">
        <v>42252.485069444447</v>
      </c>
      <c r="GI747" s="668" t="str">
        <v>[-11101] All data events are filtered in summary calculation</v>
      </c>
      <c r="GJ747" s="669">
        <v>42252.485069444447</v>
      </c>
      <c r="GK747" s="668">
        <v>261.57406616210937</v>
      </c>
      <c r="GL747" s="669">
        <v>42252.485069444447</v>
      </c>
      <c r="GM747" s="668" t="str">
        <v>[-11101] All data events are filtered in summary calculation</v>
      </c>
      <c r="GN747" s="400">
        <f t="shared" si="260"/>
        <v>0</v>
      </c>
      <c r="GO747" s="400" t="str">
        <f t="shared" si="261"/>
        <v>[-11101] All data events are filtered in summary calculation</v>
      </c>
    </row>
    <row r="748" spans="156:197" ht="18.95" customHeight="1" x14ac:dyDescent="0.25">
      <c r="EZ748" s="837"/>
      <c r="FA748" s="568">
        <v>42252.485763888893</v>
      </c>
      <c r="FB748" s="569">
        <v>37237.492228349052</v>
      </c>
      <c r="FC748" s="570">
        <v>42252.485763888893</v>
      </c>
      <c r="FD748" s="571" t="str">
        <v>[-11101] All data events are filtered in summary calculation</v>
      </c>
      <c r="FE748" s="570">
        <v>42252.485416666663</v>
      </c>
      <c r="FF748" s="571" t="str">
        <v>[-11101] All data events are filtered in summary calculation</v>
      </c>
      <c r="FG748" s="570">
        <v>42252.485416666663</v>
      </c>
      <c r="FH748" s="571">
        <v>1659.2473623383169</v>
      </c>
      <c r="GE748" s="400">
        <f t="shared" si="262"/>
        <v>2</v>
      </c>
      <c r="GF748" s="529"/>
      <c r="GG748" s="517"/>
      <c r="GH748" s="529">
        <v>42252.485416666663</v>
      </c>
      <c r="GI748" s="668" t="str">
        <v>[-11101] All data events are filtered in summary calculation</v>
      </c>
      <c r="GJ748" s="669">
        <v>42252.485416666663</v>
      </c>
      <c r="GK748" s="668">
        <v>261.57406616210937</v>
      </c>
      <c r="GL748" s="669">
        <v>42252.485416666663</v>
      </c>
      <c r="GM748" s="668" t="str">
        <v>[-11101] All data events are filtered in summary calculation</v>
      </c>
      <c r="GN748" s="400">
        <f t="shared" si="260"/>
        <v>0</v>
      </c>
      <c r="GO748" s="400" t="str">
        <f t="shared" si="261"/>
        <v>[-11101] All data events are filtered in summary calculation</v>
      </c>
    </row>
    <row r="749" spans="156:197" ht="18.95" customHeight="1" x14ac:dyDescent="0.25">
      <c r="EZ749" s="837"/>
      <c r="FA749" s="568">
        <v>42252.486111111109</v>
      </c>
      <c r="FB749" s="569">
        <v>37188.860480876763</v>
      </c>
      <c r="FC749" s="570">
        <v>42252.486111111109</v>
      </c>
      <c r="FD749" s="571" t="str">
        <v>[-11101] All data events are filtered in summary calculation</v>
      </c>
      <c r="FE749" s="570">
        <v>42252.485763888893</v>
      </c>
      <c r="FF749" s="571" t="str">
        <v>[-11101] All data events are filtered in summary calculation</v>
      </c>
      <c r="FG749" s="570">
        <v>42252.485763888893</v>
      </c>
      <c r="FH749" s="571">
        <v>1598.4353600389013</v>
      </c>
      <c r="GE749" s="400">
        <f t="shared" si="262"/>
        <v>2</v>
      </c>
      <c r="GF749" s="529"/>
      <c r="GG749" s="517"/>
      <c r="GH749" s="529">
        <v>42252.485763888893</v>
      </c>
      <c r="GI749" s="668" t="str">
        <v>[-11101] All data events are filtered in summary calculation</v>
      </c>
      <c r="GJ749" s="669">
        <v>42252.485763888893</v>
      </c>
      <c r="GK749" s="668">
        <v>261.57406616210937</v>
      </c>
      <c r="GL749" s="669">
        <v>42252.485763888893</v>
      </c>
      <c r="GM749" s="668" t="str">
        <v>[-11101] All data events are filtered in summary calculation</v>
      </c>
      <c r="GN749" s="400">
        <f t="shared" si="260"/>
        <v>0</v>
      </c>
      <c r="GO749" s="400" t="str">
        <f t="shared" si="261"/>
        <v>[-11101] All data events are filtered in summary calculation</v>
      </c>
    </row>
    <row r="750" spans="156:197" ht="18.95" customHeight="1" x14ac:dyDescent="0.25">
      <c r="EZ750" s="837"/>
      <c r="FA750" s="568">
        <v>42252.486458333333</v>
      </c>
      <c r="FB750" s="569">
        <v>37203.540110586087</v>
      </c>
      <c r="FC750" s="570">
        <v>42252.486458333333</v>
      </c>
      <c r="FD750" s="571" t="str">
        <v>[-11101] All data events are filtered in summary calculation</v>
      </c>
      <c r="FE750" s="570">
        <v>42252.486111111109</v>
      </c>
      <c r="FF750" s="571" t="str">
        <v>[-11101] All data events are filtered in summary calculation</v>
      </c>
      <c r="FG750" s="570">
        <v>42252.486111111109</v>
      </c>
      <c r="FH750" s="571">
        <v>1688.1291553647568</v>
      </c>
      <c r="GE750" s="400">
        <f t="shared" si="262"/>
        <v>2</v>
      </c>
      <c r="GF750" s="529"/>
      <c r="GG750" s="517"/>
      <c r="GH750" s="529">
        <v>42252.486111111109</v>
      </c>
      <c r="GI750" s="668" t="str">
        <v>[-11101] All data events are filtered in summary calculation</v>
      </c>
      <c r="GJ750" s="669">
        <v>42252.486111111109</v>
      </c>
      <c r="GK750" s="668">
        <v>261.57406616210937</v>
      </c>
      <c r="GL750" s="669">
        <v>42252.486111111109</v>
      </c>
      <c r="GM750" s="668" t="str">
        <v>[-11101] All data events are filtered in summary calculation</v>
      </c>
      <c r="GN750" s="400">
        <f t="shared" si="260"/>
        <v>0</v>
      </c>
      <c r="GO750" s="400" t="str">
        <f t="shared" si="261"/>
        <v>[-11101] All data events are filtered in summary calculation</v>
      </c>
    </row>
    <row r="751" spans="156:197" ht="18.95" customHeight="1" x14ac:dyDescent="0.25">
      <c r="EZ751" s="837"/>
      <c r="FA751" s="568">
        <v>42252.486805555556</v>
      </c>
      <c r="FB751" s="569">
        <v>37168.84268707037</v>
      </c>
      <c r="FC751" s="570">
        <v>42252.486805555556</v>
      </c>
      <c r="FD751" s="571" t="str">
        <v>[-11101] All data events are filtered in summary calculation</v>
      </c>
      <c r="FE751" s="570">
        <v>42252.486458333333</v>
      </c>
      <c r="FF751" s="571" t="str">
        <v>[-11101] All data events are filtered in summary calculation</v>
      </c>
      <c r="FG751" s="570">
        <v>42252.486458333333</v>
      </c>
      <c r="FH751" s="571">
        <v>1637.9427236686772</v>
      </c>
      <c r="GE751" s="400">
        <f t="shared" si="262"/>
        <v>2</v>
      </c>
      <c r="GF751" s="529"/>
      <c r="GG751" s="517"/>
      <c r="GH751" s="529">
        <v>42252.486458333333</v>
      </c>
      <c r="GI751" s="668" t="str">
        <v>[-11101] All data events are filtered in summary calculation</v>
      </c>
      <c r="GJ751" s="669">
        <v>42252.486458333333</v>
      </c>
      <c r="GK751" s="668">
        <v>261.57406616210937</v>
      </c>
      <c r="GL751" s="669">
        <v>42252.486458333333</v>
      </c>
      <c r="GM751" s="668" t="str">
        <v>[-11101] All data events are filtered in summary calculation</v>
      </c>
      <c r="GN751" s="400">
        <f t="shared" si="260"/>
        <v>0</v>
      </c>
      <c r="GO751" s="400" t="str">
        <f t="shared" si="261"/>
        <v>[-11101] All data events are filtered in summary calculation</v>
      </c>
    </row>
    <row r="752" spans="156:197" ht="18.95" customHeight="1" x14ac:dyDescent="0.25">
      <c r="EZ752" s="837"/>
      <c r="FA752" s="568">
        <v>42252.48715277778</v>
      </c>
      <c r="FB752" s="569">
        <v>37144.581010011832</v>
      </c>
      <c r="FC752" s="570">
        <v>42252.48715277778</v>
      </c>
      <c r="FD752" s="571" t="str">
        <v>[-11101] All data events are filtered in summary calculation</v>
      </c>
      <c r="FE752" s="570">
        <v>42252.486805555556</v>
      </c>
      <c r="FF752" s="571" t="str">
        <v>[-11101] All data events are filtered in summary calculation</v>
      </c>
      <c r="FG752" s="570">
        <v>42252.486805555556</v>
      </c>
      <c r="FH752" s="571">
        <v>1588.3192186312128</v>
      </c>
      <c r="GE752" s="400">
        <f t="shared" si="262"/>
        <v>2</v>
      </c>
      <c r="GF752" s="529"/>
      <c r="GG752" s="517"/>
      <c r="GH752" s="529">
        <v>42252.486805555556</v>
      </c>
      <c r="GI752" s="668" t="str">
        <v>[-11101] All data events are filtered in summary calculation</v>
      </c>
      <c r="GJ752" s="669">
        <v>42252.486805555556</v>
      </c>
      <c r="GK752" s="668">
        <v>261.57406616210937</v>
      </c>
      <c r="GL752" s="669">
        <v>42252.486805555556</v>
      </c>
      <c r="GM752" s="668" t="str">
        <v>[-11101] All data events are filtered in summary calculation</v>
      </c>
      <c r="GN752" s="400">
        <f t="shared" si="260"/>
        <v>0</v>
      </c>
      <c r="GO752" s="400" t="str">
        <f t="shared" si="261"/>
        <v>[-11101] All data events are filtered in summary calculation</v>
      </c>
    </row>
    <row r="753" spans="156:197" ht="18.95" customHeight="1" x14ac:dyDescent="0.25">
      <c r="EZ753" s="837"/>
      <c r="FA753" s="568">
        <v>42252.487500000003</v>
      </c>
      <c r="FB753" s="569">
        <v>37172.208914254108</v>
      </c>
      <c r="FC753" s="570">
        <v>42252.487500000003</v>
      </c>
      <c r="FD753" s="571" t="str">
        <v>[-11101] All data events are filtered in summary calculation</v>
      </c>
      <c r="FE753" s="570">
        <v>42252.48715277778</v>
      </c>
      <c r="FF753" s="571" t="str">
        <v>[-11101] All data events are filtered in summary calculation</v>
      </c>
      <c r="FG753" s="570">
        <v>42252.48715277778</v>
      </c>
      <c r="FH753" s="571">
        <v>1681.7169519971435</v>
      </c>
      <c r="GE753" s="400">
        <f t="shared" si="262"/>
        <v>2</v>
      </c>
      <c r="GF753" s="529"/>
      <c r="GG753" s="517"/>
      <c r="GH753" s="529">
        <v>42252.48715277778</v>
      </c>
      <c r="GI753" s="668" t="str">
        <v>[-11101] All data events are filtered in summary calculation</v>
      </c>
      <c r="GJ753" s="669">
        <v>42252.48715277778</v>
      </c>
      <c r="GK753" s="668">
        <v>261.57406616210937</v>
      </c>
      <c r="GL753" s="669">
        <v>42252.48715277778</v>
      </c>
      <c r="GM753" s="668" t="str">
        <v>[-11101] All data events are filtered in summary calculation</v>
      </c>
      <c r="GN753" s="400">
        <f t="shared" si="260"/>
        <v>0</v>
      </c>
      <c r="GO753" s="400" t="str">
        <f t="shared" si="261"/>
        <v>[-11101] All data events are filtered in summary calculation</v>
      </c>
    </row>
    <row r="754" spans="156:197" ht="18.95" customHeight="1" x14ac:dyDescent="0.25">
      <c r="EZ754" s="837"/>
      <c r="FA754" s="568">
        <v>42252.487847222219</v>
      </c>
      <c r="FB754" s="569">
        <v>37169.253977384171</v>
      </c>
      <c r="FC754" s="570">
        <v>42252.487847222219</v>
      </c>
      <c r="FD754" s="571" t="str">
        <v>[-11101] All data events are filtered in summary calculation</v>
      </c>
      <c r="FE754" s="570">
        <v>42252.487500000003</v>
      </c>
      <c r="FF754" s="571" t="str">
        <v>[-11101] All data events are filtered in summary calculation</v>
      </c>
      <c r="FG754" s="570">
        <v>42252.487500000003</v>
      </c>
      <c r="FH754" s="571">
        <v>1683.850313281268</v>
      </c>
      <c r="GE754" s="400">
        <f t="shared" si="262"/>
        <v>2</v>
      </c>
      <c r="GF754" s="529"/>
      <c r="GG754" s="517"/>
      <c r="GH754" s="529">
        <v>42252.487500000003</v>
      </c>
      <c r="GI754" s="668" t="str">
        <v>[-11101] All data events are filtered in summary calculation</v>
      </c>
      <c r="GJ754" s="669">
        <v>42252.487500000003</v>
      </c>
      <c r="GK754" s="668">
        <v>261.57406616210937</v>
      </c>
      <c r="GL754" s="669">
        <v>42252.487500000003</v>
      </c>
      <c r="GM754" s="668" t="str">
        <v>[-11101] All data events are filtered in summary calculation</v>
      </c>
      <c r="GN754" s="400">
        <f t="shared" si="260"/>
        <v>0</v>
      </c>
      <c r="GO754" s="400" t="str">
        <f t="shared" si="261"/>
        <v>[-11101] All data events are filtered in summary calculation</v>
      </c>
    </row>
    <row r="755" spans="156:197" ht="18.95" customHeight="1" x14ac:dyDescent="0.25">
      <c r="EZ755" s="837"/>
      <c r="FA755" s="568">
        <v>42252.48819444445</v>
      </c>
      <c r="FB755" s="569">
        <v>37088.520760649444</v>
      </c>
      <c r="FC755" s="570">
        <v>42252.48819444445</v>
      </c>
      <c r="FD755" s="571" t="str">
        <v>[-11101] All data events are filtered in summary calculation</v>
      </c>
      <c r="FE755" s="570">
        <v>42252.487847222219</v>
      </c>
      <c r="FF755" s="571" t="str">
        <v>[-11101] All data events are filtered in summary calculation</v>
      </c>
      <c r="FG755" s="570">
        <v>42252.487847222219</v>
      </c>
      <c r="FH755" s="571">
        <v>1606.7129230026776</v>
      </c>
      <c r="GE755" s="400">
        <f t="shared" si="262"/>
        <v>2</v>
      </c>
      <c r="GF755" s="529"/>
      <c r="GG755" s="517"/>
      <c r="GH755" s="529">
        <v>42252.487847222219</v>
      </c>
      <c r="GI755" s="668" t="str">
        <v>[-11101] All data events are filtered in summary calculation</v>
      </c>
      <c r="GJ755" s="669">
        <v>42252.487847222219</v>
      </c>
      <c r="GK755" s="668">
        <v>261.57406616210937</v>
      </c>
      <c r="GL755" s="669">
        <v>42252.487847222219</v>
      </c>
      <c r="GM755" s="668" t="str">
        <v>[-11101] All data events are filtered in summary calculation</v>
      </c>
      <c r="GN755" s="400">
        <f t="shared" si="260"/>
        <v>0</v>
      </c>
      <c r="GO755" s="400" t="str">
        <f t="shared" si="261"/>
        <v>[-11101] All data events are filtered in summary calculation</v>
      </c>
    </row>
    <row r="756" spans="156:197" ht="18.95" customHeight="1" x14ac:dyDescent="0.25">
      <c r="EZ756" s="837"/>
      <c r="FA756" s="568">
        <v>42252.488541666666</v>
      </c>
      <c r="FB756" s="569">
        <v>37068.250850762925</v>
      </c>
      <c r="FC756" s="570">
        <v>42252.488541666666</v>
      </c>
      <c r="FD756" s="571" t="str">
        <v>[-11101] All data events are filtered in summary calculation</v>
      </c>
      <c r="FE756" s="570">
        <v>42252.48819444445</v>
      </c>
      <c r="FF756" s="571" t="str">
        <v>[-11101] All data events are filtered in summary calculation</v>
      </c>
      <c r="FG756" s="570">
        <v>42252.48819444445</v>
      </c>
      <c r="FH756" s="571">
        <v>1636.1588731767611</v>
      </c>
      <c r="GE756" s="400">
        <f t="shared" si="262"/>
        <v>2</v>
      </c>
      <c r="GF756" s="529"/>
      <c r="GG756" s="517"/>
      <c r="GH756" s="529">
        <v>42252.48819444445</v>
      </c>
      <c r="GI756" s="668" t="str">
        <v>[-11101] All data events are filtered in summary calculation</v>
      </c>
      <c r="GJ756" s="669">
        <v>42252.48819444445</v>
      </c>
      <c r="GK756" s="668">
        <v>261.57406616210937</v>
      </c>
      <c r="GL756" s="669">
        <v>42252.48819444445</v>
      </c>
      <c r="GM756" s="668" t="str">
        <v>[-11101] All data events are filtered in summary calculation</v>
      </c>
      <c r="GN756" s="400">
        <f t="shared" si="260"/>
        <v>0</v>
      </c>
      <c r="GO756" s="400" t="str">
        <f t="shared" si="261"/>
        <v>[-11101] All data events are filtered in summary calculation</v>
      </c>
    </row>
    <row r="757" spans="156:197" ht="18.95" customHeight="1" x14ac:dyDescent="0.25">
      <c r="EZ757" s="837"/>
      <c r="FA757" s="568">
        <v>42252.488888888889</v>
      </c>
      <c r="FB757" s="569">
        <v>37067.07520834406</v>
      </c>
      <c r="FC757" s="570">
        <v>42252.488888888889</v>
      </c>
      <c r="FD757" s="571" t="str">
        <v>[-11101] All data events are filtered in summary calculation</v>
      </c>
      <c r="FE757" s="570">
        <v>42252.488541666666</v>
      </c>
      <c r="FF757" s="571" t="str">
        <v>[-11101] All data events are filtered in summary calculation</v>
      </c>
      <c r="FG757" s="570">
        <v>42252.488541666666</v>
      </c>
      <c r="FH757" s="571">
        <v>1709.4851595971734</v>
      </c>
      <c r="GE757" s="400">
        <f t="shared" si="262"/>
        <v>2</v>
      </c>
      <c r="GF757" s="529"/>
      <c r="GG757" s="517"/>
      <c r="GH757" s="529">
        <v>42252.488541666666</v>
      </c>
      <c r="GI757" s="668" t="str">
        <v>[-11101] All data events are filtered in summary calculation</v>
      </c>
      <c r="GJ757" s="669">
        <v>42252.488541666666</v>
      </c>
      <c r="GK757" s="668">
        <v>261.57406616210937</v>
      </c>
      <c r="GL757" s="669">
        <v>42252.488541666666</v>
      </c>
      <c r="GM757" s="668" t="str">
        <v>[-11101] All data events are filtered in summary calculation</v>
      </c>
      <c r="GN757" s="400">
        <f t="shared" si="260"/>
        <v>0</v>
      </c>
      <c r="GO757" s="400" t="str">
        <f t="shared" si="261"/>
        <v>[-11101] All data events are filtered in summary calculation</v>
      </c>
    </row>
    <row r="758" spans="156:197" ht="18.95" customHeight="1" x14ac:dyDescent="0.25">
      <c r="EZ758" s="837"/>
      <c r="FA758" s="568">
        <v>42252.489236111112</v>
      </c>
      <c r="FB758" s="569">
        <v>37098.147591358422</v>
      </c>
      <c r="FC758" s="570">
        <v>42252.489236111112</v>
      </c>
      <c r="FD758" s="571" t="str">
        <v>[-11101] All data events are filtered in summary calculation</v>
      </c>
      <c r="FE758" s="570">
        <v>42252.488888888889</v>
      </c>
      <c r="FF758" s="571" t="str">
        <v>[-11101] All data events are filtered in summary calculation</v>
      </c>
      <c r="FG758" s="570">
        <v>42252.488888888889</v>
      </c>
      <c r="FH758" s="571">
        <v>1679.8194177400942</v>
      </c>
      <c r="GE758" s="400">
        <f t="shared" si="262"/>
        <v>2</v>
      </c>
      <c r="GF758" s="529"/>
      <c r="GG758" s="517"/>
      <c r="GH758" s="529">
        <v>42252.488888888889</v>
      </c>
      <c r="GI758" s="668" t="str">
        <v>[-11101] All data events are filtered in summary calculation</v>
      </c>
      <c r="GJ758" s="669">
        <v>42252.488888888889</v>
      </c>
      <c r="GK758" s="668">
        <v>261.57406616210937</v>
      </c>
      <c r="GL758" s="669">
        <v>42252.488888888889</v>
      </c>
      <c r="GM758" s="668" t="str">
        <v>[-11101] All data events are filtered in summary calculation</v>
      </c>
      <c r="GN758" s="400">
        <f t="shared" si="260"/>
        <v>0</v>
      </c>
      <c r="GO758" s="400" t="str">
        <f t="shared" si="261"/>
        <v>[-11101] All data events are filtered in summary calculation</v>
      </c>
    </row>
    <row r="759" spans="156:197" ht="18.95" customHeight="1" x14ac:dyDescent="0.25">
      <c r="EZ759" s="837"/>
      <c r="FA759" s="568">
        <v>42252.489583333328</v>
      </c>
      <c r="FB759" s="569">
        <v>37071.797346347572</v>
      </c>
      <c r="FC759" s="570">
        <v>42252.489583333328</v>
      </c>
      <c r="FD759" s="571" t="str">
        <v>[-11101] All data events are filtered in summary calculation</v>
      </c>
      <c r="FE759" s="570">
        <v>42252.489236111112</v>
      </c>
      <c r="FF759" s="571" t="str">
        <v>[-11101] All data events are filtered in summary calculation</v>
      </c>
      <c r="FG759" s="570">
        <v>42252.489236111112</v>
      </c>
      <c r="FH759" s="571">
        <v>1661.6865645201876</v>
      </c>
      <c r="GE759" s="400">
        <f t="shared" si="262"/>
        <v>2</v>
      </c>
      <c r="GF759" s="529"/>
      <c r="GG759" s="517"/>
      <c r="GH759" s="529">
        <v>42252.489236111112</v>
      </c>
      <c r="GI759" s="668" t="str">
        <v>[-11101] All data events are filtered in summary calculation</v>
      </c>
      <c r="GJ759" s="669">
        <v>42252.489236111112</v>
      </c>
      <c r="GK759" s="668">
        <v>261.57406616210937</v>
      </c>
      <c r="GL759" s="669">
        <v>42252.489236111112</v>
      </c>
      <c r="GM759" s="668" t="str">
        <v>[-11101] All data events are filtered in summary calculation</v>
      </c>
      <c r="GN759" s="400">
        <f t="shared" si="260"/>
        <v>0</v>
      </c>
      <c r="GO759" s="400" t="str">
        <f t="shared" si="261"/>
        <v>[-11101] All data events are filtered in summary calculation</v>
      </c>
    </row>
    <row r="760" spans="156:197" ht="18.95" customHeight="1" x14ac:dyDescent="0.25">
      <c r="EZ760" s="837"/>
      <c r="FA760" s="568">
        <v>42252.489930555559</v>
      </c>
      <c r="FB760" s="569">
        <v>37204.001923072341</v>
      </c>
      <c r="FC760" s="570">
        <v>42252.489930555559</v>
      </c>
      <c r="FD760" s="571" t="str">
        <v>[-11101] All data events are filtered in summary calculation</v>
      </c>
      <c r="FE760" s="570">
        <v>42252.489583333328</v>
      </c>
      <c r="FF760" s="571" t="str">
        <v>[-11101] All data events are filtered in summary calculation</v>
      </c>
      <c r="FG760" s="570">
        <v>42252.489583333328</v>
      </c>
      <c r="FH760" s="571">
        <v>3536.2380968443426</v>
      </c>
      <c r="GE760" s="400">
        <f t="shared" si="262"/>
        <v>2</v>
      </c>
      <c r="GF760" s="529"/>
      <c r="GG760" s="517"/>
      <c r="GH760" s="529">
        <v>42252.489583333328</v>
      </c>
      <c r="GI760" s="668" t="str">
        <v>[-11101] All data events are filtered in summary calculation</v>
      </c>
      <c r="GJ760" s="669">
        <v>42252.489583333328</v>
      </c>
      <c r="GK760" s="668">
        <v>261.57406616210937</v>
      </c>
      <c r="GL760" s="669">
        <v>42252.489583333328</v>
      </c>
      <c r="GM760" s="668" t="str">
        <v>[-11101] All data events are filtered in summary calculation</v>
      </c>
      <c r="GN760" s="400">
        <f t="shared" si="260"/>
        <v>0</v>
      </c>
      <c r="GO760" s="400" t="str">
        <f t="shared" si="261"/>
        <v>[-11101] All data events are filtered in summary calculation</v>
      </c>
    </row>
    <row r="761" spans="156:197" ht="18.95" customHeight="1" x14ac:dyDescent="0.25">
      <c r="EZ761" s="837"/>
      <c r="FA761" s="568">
        <v>42252.490277777775</v>
      </c>
      <c r="FB761" s="569">
        <v>37265.381448298693</v>
      </c>
      <c r="FC761" s="570">
        <v>42252.490277777775</v>
      </c>
      <c r="FD761" s="571" t="str">
        <v>[-11101] All data events are filtered in summary calculation</v>
      </c>
      <c r="FE761" s="570">
        <v>42252.489930555559</v>
      </c>
      <c r="FF761" s="571" t="str">
        <v>[-11101] All data events are filtered in summary calculation</v>
      </c>
      <c r="FG761" s="570">
        <v>42252.489930555559</v>
      </c>
      <c r="FH761" s="571">
        <v>32616.217961537342</v>
      </c>
      <c r="GE761" s="400">
        <f t="shared" si="262"/>
        <v>2</v>
      </c>
      <c r="GF761" s="529"/>
      <c r="GG761" s="517"/>
      <c r="GH761" s="529">
        <v>42252.489930555559</v>
      </c>
      <c r="GI761" s="668" t="str">
        <v>[-11101] All data events are filtered in summary calculation</v>
      </c>
      <c r="GJ761" s="669">
        <v>42252.489930555559</v>
      </c>
      <c r="GK761" s="668">
        <v>261.57406616210937</v>
      </c>
      <c r="GL761" s="669">
        <v>42252.489930555559</v>
      </c>
      <c r="GM761" s="668" t="str">
        <v>[-11101] All data events are filtered in summary calculation</v>
      </c>
      <c r="GN761" s="400">
        <f t="shared" si="260"/>
        <v>0</v>
      </c>
      <c r="GO761" s="400" t="str">
        <f t="shared" si="261"/>
        <v>[-11101] All data events are filtered in summary calculation</v>
      </c>
    </row>
    <row r="762" spans="156:197" ht="18.95" customHeight="1" x14ac:dyDescent="0.25">
      <c r="EZ762" s="837"/>
      <c r="FA762" s="568">
        <v>42252.490624999999</v>
      </c>
      <c r="FB762" s="569">
        <v>37409.525771214561</v>
      </c>
      <c r="FC762" s="570">
        <v>42252.490624999999</v>
      </c>
      <c r="FD762" s="571" t="str">
        <v>[-11101] All data events are filtered in summary calculation</v>
      </c>
      <c r="FE762" s="570">
        <v>42252.490277777775</v>
      </c>
      <c r="FF762" s="571" t="str">
        <v>[-11101] All data events are filtered in summary calculation</v>
      </c>
      <c r="FG762" s="570">
        <v>42252.490277777775</v>
      </c>
      <c r="FH762" s="571">
        <v>37016.575583372512</v>
      </c>
      <c r="GE762" s="400">
        <f t="shared" si="262"/>
        <v>2</v>
      </c>
      <c r="GF762" s="529"/>
      <c r="GG762" s="517"/>
      <c r="GH762" s="529">
        <v>42252.490277777775</v>
      </c>
      <c r="GI762" s="668" t="str">
        <v>[-11101] All data events are filtered in summary calculation</v>
      </c>
      <c r="GJ762" s="669">
        <v>42252.490277777775</v>
      </c>
      <c r="GK762" s="668">
        <v>261.57406616210937</v>
      </c>
      <c r="GL762" s="669">
        <v>42252.490277777775</v>
      </c>
      <c r="GM762" s="668" t="str">
        <v>[-11101] All data events are filtered in summary calculation</v>
      </c>
      <c r="GN762" s="400">
        <f t="shared" si="260"/>
        <v>0</v>
      </c>
      <c r="GO762" s="400" t="str">
        <f t="shared" si="261"/>
        <v>[-11101] All data events are filtered in summary calculation</v>
      </c>
    </row>
    <row r="763" spans="156:197" ht="18.95" customHeight="1" x14ac:dyDescent="0.25">
      <c r="EZ763" s="837"/>
      <c r="FA763" s="568">
        <v>42252.490972222222</v>
      </c>
      <c r="FB763" s="569">
        <v>37380.286371252936</v>
      </c>
      <c r="FC763" s="570">
        <v>42252.490972222222</v>
      </c>
      <c r="FD763" s="571" t="str">
        <v>[-11101] All data events are filtered in summary calculation</v>
      </c>
      <c r="FE763" s="570">
        <v>42252.490624999999</v>
      </c>
      <c r="FF763" s="571" t="str">
        <v>[-11101] All data events are filtered in summary calculation</v>
      </c>
      <c r="FG763" s="570">
        <v>42252.490624999999</v>
      </c>
      <c r="FH763" s="571">
        <v>36449.054608774182</v>
      </c>
      <c r="GE763" s="400">
        <f t="shared" si="262"/>
        <v>2</v>
      </c>
      <c r="GF763" s="529"/>
      <c r="GG763" s="517"/>
      <c r="GH763" s="529">
        <v>42252.490624999999</v>
      </c>
      <c r="GI763" s="668" t="str">
        <v>[-11101] All data events are filtered in summary calculation</v>
      </c>
      <c r="GJ763" s="669">
        <v>42252.490624999999</v>
      </c>
      <c r="GK763" s="668">
        <v>261.57406616210937</v>
      </c>
      <c r="GL763" s="669">
        <v>42252.490624999999</v>
      </c>
      <c r="GM763" s="668" t="str">
        <v>[-11101] All data events are filtered in summary calculation</v>
      </c>
      <c r="GN763" s="400">
        <f t="shared" si="260"/>
        <v>0</v>
      </c>
      <c r="GO763" s="400" t="str">
        <f t="shared" si="261"/>
        <v>[-11101] All data events are filtered in summary calculation</v>
      </c>
    </row>
    <row r="764" spans="156:197" ht="18.95" customHeight="1" x14ac:dyDescent="0.25">
      <c r="EZ764" s="837"/>
      <c r="FA764" s="568">
        <v>42252.491319444445</v>
      </c>
      <c r="FB764" s="569">
        <v>37362.826883129281</v>
      </c>
      <c r="FC764" s="570">
        <v>42252.491319444445</v>
      </c>
      <c r="FD764" s="571" t="str">
        <v>[-11101] All data events are filtered in summary calculation</v>
      </c>
      <c r="FE764" s="570">
        <v>42252.490972222222</v>
      </c>
      <c r="FF764" s="571" t="str">
        <v>[-11101] All data events are filtered in summary calculation</v>
      </c>
      <c r="FG764" s="570">
        <v>42252.490972222222</v>
      </c>
      <c r="FH764" s="571">
        <v>36312.556350586812</v>
      </c>
      <c r="GE764" s="400">
        <f t="shared" si="262"/>
        <v>2</v>
      </c>
      <c r="GF764" s="529"/>
      <c r="GG764" s="517"/>
      <c r="GH764" s="529">
        <v>42252.490972222222</v>
      </c>
      <c r="GI764" s="668" t="str">
        <v>[-11101] All data events are filtered in summary calculation</v>
      </c>
      <c r="GJ764" s="669">
        <v>42252.490972222222</v>
      </c>
      <c r="GK764" s="668">
        <v>261.88178096637131</v>
      </c>
      <c r="GL764" s="669">
        <v>42252.490972222222</v>
      </c>
      <c r="GM764" s="668" t="str">
        <v>[-11101] All data events are filtered in summary calculation</v>
      </c>
      <c r="GN764" s="400">
        <f t="shared" si="260"/>
        <v>0</v>
      </c>
      <c r="GO764" s="400" t="str">
        <f t="shared" si="261"/>
        <v>[-11101] All data events are filtered in summary calculation</v>
      </c>
    </row>
    <row r="765" spans="156:197" ht="18.95" customHeight="1" x14ac:dyDescent="0.25">
      <c r="EZ765" s="837"/>
      <c r="FA765" s="568">
        <v>42252.491666666669</v>
      </c>
      <c r="FB765" s="569">
        <v>35134.338867360355</v>
      </c>
      <c r="FC765" s="570">
        <v>42252.491666666669</v>
      </c>
      <c r="FD765" s="571" t="str">
        <v>[-11101] All data events are filtered in summary calculation</v>
      </c>
      <c r="FE765" s="570">
        <v>42252.491319444445</v>
      </c>
      <c r="FF765" s="571" t="str">
        <v>[-11101] All data events are filtered in summary calculation</v>
      </c>
      <c r="FG765" s="570">
        <v>42252.491319444445</v>
      </c>
      <c r="FH765" s="571">
        <v>36248.910853954156</v>
      </c>
      <c r="GE765" s="400">
        <f t="shared" si="262"/>
        <v>2</v>
      </c>
      <c r="GF765" s="529"/>
      <c r="GG765" s="517"/>
      <c r="GH765" s="529">
        <v>42252.491319444445</v>
      </c>
      <c r="GI765" s="668" t="str">
        <v>[-11101] All data events are filtered in summary calculation</v>
      </c>
      <c r="GJ765" s="669">
        <v>42252.491319444445</v>
      </c>
      <c r="GK765" s="668">
        <v>266.20370483398438</v>
      </c>
      <c r="GL765" s="669">
        <v>42252.491319444445</v>
      </c>
      <c r="GM765" s="668" t="str">
        <v>[-11101] All data events are filtered in summary calculation</v>
      </c>
      <c r="GN765" s="400">
        <f t="shared" si="260"/>
        <v>0</v>
      </c>
      <c r="GO765" s="400" t="str">
        <f t="shared" si="261"/>
        <v>[-11101] All data events are filtered in summary calculation</v>
      </c>
    </row>
    <row r="766" spans="156:197" ht="18.95" customHeight="1" x14ac:dyDescent="0.25">
      <c r="EZ766" s="837"/>
      <c r="FA766" s="568">
        <v>42252.492013888885</v>
      </c>
      <c r="FB766" s="569">
        <v>4648.0462523595115</v>
      </c>
      <c r="FC766" s="570">
        <v>42252.492013888885</v>
      </c>
      <c r="FD766" s="571" t="str">
        <v>[-11101] All data events are filtered in summary calculation</v>
      </c>
      <c r="FE766" s="570">
        <v>42252.491666666669</v>
      </c>
      <c r="FF766" s="571" t="str">
        <v>[-11101] All data events are filtered in summary calculation</v>
      </c>
      <c r="FG766" s="570">
        <v>42252.491666666669</v>
      </c>
      <c r="FH766" s="571">
        <v>36196.66774183909</v>
      </c>
      <c r="GE766" s="400">
        <f t="shared" si="262"/>
        <v>2</v>
      </c>
      <c r="GF766" s="529"/>
      <c r="GG766" s="517"/>
      <c r="GH766" s="529">
        <v>42252.491666666669</v>
      </c>
      <c r="GI766" s="668" t="str">
        <v>[-11101] All data events are filtered in summary calculation</v>
      </c>
      <c r="GJ766" s="669">
        <v>42252.491666666669</v>
      </c>
      <c r="GK766" s="668">
        <v>266.20370483398438</v>
      </c>
      <c r="GL766" s="669">
        <v>42252.491666666669</v>
      </c>
      <c r="GM766" s="668" t="str">
        <v>[-11101] All data events are filtered in summary calculation</v>
      </c>
      <c r="GN766" s="400">
        <f t="shared" si="260"/>
        <v>0</v>
      </c>
      <c r="GO766" s="400" t="str">
        <f t="shared" si="261"/>
        <v>[-11101] All data events are filtered in summary calculation</v>
      </c>
    </row>
    <row r="767" spans="156:197" ht="18.95" customHeight="1" x14ac:dyDescent="0.25">
      <c r="EZ767" s="837"/>
      <c r="FA767" s="568">
        <v>42252.492361111115</v>
      </c>
      <c r="FB767" s="569">
        <v>2796.3372872629511</v>
      </c>
      <c r="FC767" s="570">
        <v>42252.492361111115</v>
      </c>
      <c r="FD767" s="571" t="str">
        <v>[-11101] All data events are filtered in summary calculation</v>
      </c>
      <c r="FE767" s="570">
        <v>42252.492013888885</v>
      </c>
      <c r="FF767" s="571" t="str">
        <v>[-11101] All data events are filtered in summary calculation</v>
      </c>
      <c r="FG767" s="570">
        <v>42252.492013888885</v>
      </c>
      <c r="FH767" s="571">
        <v>36393.659958213568</v>
      </c>
      <c r="GE767" s="400">
        <f t="shared" si="262"/>
        <v>2</v>
      </c>
      <c r="GF767" s="529"/>
      <c r="GG767" s="517"/>
      <c r="GH767" s="529">
        <v>42252.492013888885</v>
      </c>
      <c r="GI767" s="668" t="str">
        <v>[-11101] All data events are filtered in summary calculation</v>
      </c>
      <c r="GJ767" s="669">
        <v>42252.492013888885</v>
      </c>
      <c r="GK767" s="668">
        <v>266.20370483398438</v>
      </c>
      <c r="GL767" s="669">
        <v>42252.492013888885</v>
      </c>
      <c r="GM767" s="668" t="str">
        <v>[-11101] All data events are filtered in summary calculation</v>
      </c>
      <c r="GN767" s="400">
        <f t="shared" si="260"/>
        <v>0</v>
      </c>
      <c r="GO767" s="400" t="str">
        <f t="shared" si="261"/>
        <v>[-11101] All data events are filtered in summary calculation</v>
      </c>
    </row>
    <row r="768" spans="156:197" ht="18.95" customHeight="1" x14ac:dyDescent="0.25">
      <c r="EZ768" s="837"/>
      <c r="FA768" s="568">
        <v>42252.492708333331</v>
      </c>
      <c r="FB768" s="569">
        <v>2824.9369239044686</v>
      </c>
      <c r="FC768" s="570">
        <v>42252.492708333331</v>
      </c>
      <c r="FD768" s="571" t="str">
        <v>[-11101] All data events are filtered in summary calculation</v>
      </c>
      <c r="FE768" s="570">
        <v>42252.492361111115</v>
      </c>
      <c r="FF768" s="571" t="str">
        <v>[-11101] All data events are filtered in summary calculation</v>
      </c>
      <c r="FG768" s="570">
        <v>42252.492361111115</v>
      </c>
      <c r="FH768" s="571">
        <v>36348.329261165854</v>
      </c>
      <c r="GE768" s="400">
        <f t="shared" si="262"/>
        <v>2</v>
      </c>
      <c r="GF768" s="529"/>
      <c r="GG768" s="517"/>
      <c r="GH768" s="529">
        <v>42252.492361111115</v>
      </c>
      <c r="GI768" s="668" t="str">
        <v>[-11101] All data events are filtered in summary calculation</v>
      </c>
      <c r="GJ768" s="669">
        <v>42252.492361111115</v>
      </c>
      <c r="GK768" s="668">
        <v>266.20370483398438</v>
      </c>
      <c r="GL768" s="669">
        <v>42252.492361111115</v>
      </c>
      <c r="GM768" s="668" t="str">
        <v>[-11101] All data events are filtered in summary calculation</v>
      </c>
      <c r="GN768" s="400">
        <f t="shared" si="260"/>
        <v>0</v>
      </c>
      <c r="GO768" s="400" t="str">
        <f t="shared" si="261"/>
        <v>[-11101] All data events are filtered in summary calculation</v>
      </c>
    </row>
    <row r="769" spans="156:197" ht="18.95" customHeight="1" x14ac:dyDescent="0.25">
      <c r="EZ769" s="837"/>
      <c r="FA769" s="568">
        <v>42252.493055555555</v>
      </c>
      <c r="FB769" s="569">
        <v>2823.5473630228389</v>
      </c>
      <c r="FC769" s="570">
        <v>42252.493055555555</v>
      </c>
      <c r="FD769" s="571" t="str">
        <v>[-11101] All data events are filtered in summary calculation</v>
      </c>
      <c r="FE769" s="570">
        <v>42252.492708333331</v>
      </c>
      <c r="FF769" s="571" t="str">
        <v>[-11101] All data events are filtered in summary calculation</v>
      </c>
      <c r="FG769" s="570">
        <v>42252.492708333331</v>
      </c>
      <c r="FH769" s="571">
        <v>36376.070559052627</v>
      </c>
      <c r="GE769" s="400">
        <f t="shared" si="262"/>
        <v>2</v>
      </c>
      <c r="GF769" s="529"/>
      <c r="GG769" s="517"/>
      <c r="GH769" s="529">
        <v>42252.492708333331</v>
      </c>
      <c r="GI769" s="668" t="str">
        <v>[-11101] All data events are filtered in summary calculation</v>
      </c>
      <c r="GJ769" s="669">
        <v>42252.492708333331</v>
      </c>
      <c r="GK769" s="668">
        <v>266.20370483398438</v>
      </c>
      <c r="GL769" s="669">
        <v>42252.492708333331</v>
      </c>
      <c r="GM769" s="668" t="str">
        <v>[-11101] All data events are filtered in summary calculation</v>
      </c>
      <c r="GN769" s="400">
        <f t="shared" si="260"/>
        <v>0</v>
      </c>
      <c r="GO769" s="400" t="str">
        <f t="shared" si="261"/>
        <v>[-11101] All data events are filtered in summary calculation</v>
      </c>
    </row>
    <row r="770" spans="156:197" ht="18.95" customHeight="1" x14ac:dyDescent="0.25">
      <c r="EZ770" s="837"/>
      <c r="FA770" s="568">
        <v>42252.493402777778</v>
      </c>
      <c r="FB770" s="569">
        <v>2842.3753102940818</v>
      </c>
      <c r="FC770" s="570">
        <v>42252.493402777778</v>
      </c>
      <c r="FD770" s="571" t="str">
        <v>[-11101] All data events are filtered in summary calculation</v>
      </c>
      <c r="FE770" s="570">
        <v>42252.493055555555</v>
      </c>
      <c r="FF770" s="571" t="str">
        <v>[-11101] All data events are filtered in summary calculation</v>
      </c>
      <c r="FG770" s="570">
        <v>42252.493055555555</v>
      </c>
      <c r="FH770" s="571">
        <v>36284.204499971864</v>
      </c>
      <c r="GE770" s="400">
        <f t="shared" si="262"/>
        <v>2</v>
      </c>
      <c r="GF770" s="529"/>
      <c r="GG770" s="517"/>
      <c r="GH770" s="529">
        <v>42252.493055555555</v>
      </c>
      <c r="GI770" s="668" t="str">
        <v>[-11101] All data events are filtered in summary calculation</v>
      </c>
      <c r="GJ770" s="669">
        <v>42252.493055555555</v>
      </c>
      <c r="GK770" s="668">
        <v>266.20370483398438</v>
      </c>
      <c r="GL770" s="669">
        <v>42252.493055555555</v>
      </c>
      <c r="GM770" s="668" t="str">
        <v>[-11101] All data events are filtered in summary calculation</v>
      </c>
      <c r="GN770" s="400">
        <f t="shared" si="260"/>
        <v>0</v>
      </c>
      <c r="GO770" s="400" t="str">
        <f t="shared" si="261"/>
        <v>[-11101] All data events are filtered in summary calculation</v>
      </c>
    </row>
    <row r="771" spans="156:197" ht="18.95" customHeight="1" x14ac:dyDescent="0.25">
      <c r="EZ771" s="837"/>
      <c r="FA771" s="568">
        <v>42252.493750000001</v>
      </c>
      <c r="FB771" s="569">
        <v>2851.3940108250827</v>
      </c>
      <c r="FC771" s="570">
        <v>42252.493750000001</v>
      </c>
      <c r="FD771" s="571" t="str">
        <v>[-11101] All data events are filtered in summary calculation</v>
      </c>
      <c r="FE771" s="570">
        <v>42252.493402777778</v>
      </c>
      <c r="FF771" s="571" t="str">
        <v>[-11101] All data events are filtered in summary calculation</v>
      </c>
      <c r="FG771" s="570">
        <v>42252.493402777778</v>
      </c>
      <c r="FH771" s="571">
        <v>36186.327525077264</v>
      </c>
      <c r="GE771" s="400">
        <f t="shared" si="262"/>
        <v>2</v>
      </c>
      <c r="GF771" s="529"/>
      <c r="GG771" s="517"/>
      <c r="GH771" s="529">
        <v>42252.493402777778</v>
      </c>
      <c r="GI771" s="668" t="str">
        <v>[-11101] All data events are filtered in summary calculation</v>
      </c>
      <c r="GJ771" s="669">
        <v>42252.493402777778</v>
      </c>
      <c r="GK771" s="668">
        <v>266.20370483398438</v>
      </c>
      <c r="GL771" s="669">
        <v>42252.493402777778</v>
      </c>
      <c r="GM771" s="668" t="str">
        <v>[-11101] All data events are filtered in summary calculation</v>
      </c>
      <c r="GN771" s="400">
        <f t="shared" si="260"/>
        <v>0</v>
      </c>
      <c r="GO771" s="400" t="str">
        <f t="shared" si="261"/>
        <v>[-11101] All data events are filtered in summary calculation</v>
      </c>
    </row>
    <row r="772" spans="156:197" ht="18.95" customHeight="1" x14ac:dyDescent="0.25">
      <c r="EZ772" s="837"/>
      <c r="FA772" s="568">
        <v>42252.494097222225</v>
      </c>
      <c r="FB772" s="569">
        <v>11918.636244334031</v>
      </c>
      <c r="FC772" s="570">
        <v>42252.494097222225</v>
      </c>
      <c r="FD772" s="571" t="str">
        <v>[-11101] All data events are filtered in summary calculation</v>
      </c>
      <c r="FE772" s="570">
        <v>42252.493750000001</v>
      </c>
      <c r="FF772" s="571" t="str">
        <v>[-11101] All data events are filtered in summary calculation</v>
      </c>
      <c r="FG772" s="570">
        <v>42252.493750000001</v>
      </c>
      <c r="FH772" s="571">
        <v>35606.970000928639</v>
      </c>
      <c r="GE772" s="400">
        <f t="shared" si="262"/>
        <v>2</v>
      </c>
      <c r="GF772" s="529"/>
      <c r="GG772" s="517"/>
      <c r="GH772" s="529">
        <v>42252.493750000001</v>
      </c>
      <c r="GI772" s="668" t="str">
        <v>[-11101] All data events are filtered in summary calculation</v>
      </c>
      <c r="GJ772" s="669">
        <v>42252.493750000001</v>
      </c>
      <c r="GK772" s="668">
        <v>266.20370483398438</v>
      </c>
      <c r="GL772" s="669">
        <v>42252.493750000001</v>
      </c>
      <c r="GM772" s="668" t="str">
        <v>[-11101] All data events are filtered in summary calculation</v>
      </c>
      <c r="GN772" s="400">
        <f t="shared" si="260"/>
        <v>0</v>
      </c>
      <c r="GO772" s="400" t="str">
        <f t="shared" si="261"/>
        <v>[-11101] All data events are filtered in summary calculation</v>
      </c>
    </row>
    <row r="773" spans="156:197" ht="18.95" customHeight="1" x14ac:dyDescent="0.25">
      <c r="EZ773" s="837"/>
      <c r="FA773" s="568">
        <v>42252.494444444441</v>
      </c>
      <c r="FB773" s="569">
        <v>36626.412029582265</v>
      </c>
      <c r="FC773" s="570">
        <v>42252.494444444441</v>
      </c>
      <c r="FD773" s="571" t="str">
        <v>[-11101] All data events are filtered in summary calculation</v>
      </c>
      <c r="FE773" s="570">
        <v>42252.494097222225</v>
      </c>
      <c r="FF773" s="571" t="str">
        <v>[-11101] All data events are filtered in summary calculation</v>
      </c>
      <c r="FG773" s="570">
        <v>42252.494097222225</v>
      </c>
      <c r="FH773" s="571">
        <v>35531.760115200283</v>
      </c>
      <c r="GE773" s="400">
        <f t="shared" si="262"/>
        <v>2</v>
      </c>
      <c r="GF773" s="529"/>
      <c r="GG773" s="517"/>
      <c r="GH773" s="529">
        <v>42252.494097222225</v>
      </c>
      <c r="GI773" s="668" t="str">
        <v>[-11101] All data events are filtered in summary calculation</v>
      </c>
      <c r="GJ773" s="669">
        <v>42252.494097222225</v>
      </c>
      <c r="GK773" s="668">
        <v>266.20370483398438</v>
      </c>
      <c r="GL773" s="669">
        <v>42252.494097222225</v>
      </c>
      <c r="GM773" s="668" t="str">
        <v>[-11101] All data events are filtered in summary calculation</v>
      </c>
      <c r="GN773" s="400">
        <f t="shared" si="260"/>
        <v>0</v>
      </c>
      <c r="GO773" s="400" t="str">
        <f t="shared" si="261"/>
        <v>[-11101] All data events are filtered in summary calculation</v>
      </c>
    </row>
    <row r="774" spans="156:197" ht="18.95" customHeight="1" x14ac:dyDescent="0.25">
      <c r="EZ774" s="837"/>
      <c r="FA774" s="568">
        <v>42252.494791666672</v>
      </c>
      <c r="FB774" s="569">
        <v>36647.498370434841</v>
      </c>
      <c r="FC774" s="570">
        <v>42252.494791666672</v>
      </c>
      <c r="FD774" s="571" t="str">
        <v>[-11101] All data events are filtered in summary calculation</v>
      </c>
      <c r="FE774" s="570">
        <v>42252.494444444441</v>
      </c>
      <c r="FF774" s="571" t="str">
        <v>[-11101] All data events are filtered in summary calculation</v>
      </c>
      <c r="FG774" s="570">
        <v>42252.494444444441</v>
      </c>
      <c r="FH774" s="571">
        <v>35531.471621648474</v>
      </c>
      <c r="GE774" s="400">
        <f t="shared" si="262"/>
        <v>2</v>
      </c>
      <c r="GF774" s="529"/>
      <c r="GG774" s="517"/>
      <c r="GH774" s="529">
        <v>42252.494444444441</v>
      </c>
      <c r="GI774" s="668" t="str">
        <v>[-11101] All data events are filtered in summary calculation</v>
      </c>
      <c r="GJ774" s="669">
        <v>42252.494444444441</v>
      </c>
      <c r="GK774" s="668">
        <v>266.20370483398438</v>
      </c>
      <c r="GL774" s="669">
        <v>42252.494444444441</v>
      </c>
      <c r="GM774" s="668" t="str">
        <v>[-11101] All data events are filtered in summary calculation</v>
      </c>
      <c r="GN774" s="400">
        <f t="shared" si="260"/>
        <v>0</v>
      </c>
      <c r="GO774" s="400" t="str">
        <f t="shared" si="261"/>
        <v>[-11101] All data events are filtered in summary calculation</v>
      </c>
    </row>
    <row r="775" spans="156:197" ht="18.95" customHeight="1" x14ac:dyDescent="0.25">
      <c r="EZ775" s="837"/>
      <c r="FA775" s="568">
        <v>42252.495138888888</v>
      </c>
      <c r="FB775" s="569">
        <v>37036.576049397387</v>
      </c>
      <c r="FC775" s="570">
        <v>42252.495138888888</v>
      </c>
      <c r="FD775" s="571" t="str">
        <v>[-11101] All data events are filtered in summary calculation</v>
      </c>
      <c r="FE775" s="570">
        <v>42252.494791666672</v>
      </c>
      <c r="FF775" s="571" t="str">
        <v>[-11101] All data events are filtered in summary calculation</v>
      </c>
      <c r="FG775" s="570">
        <v>42252.494791666672</v>
      </c>
      <c r="FH775" s="571">
        <v>35391.644860740504</v>
      </c>
      <c r="GE775" s="400">
        <f t="shared" si="262"/>
        <v>2</v>
      </c>
      <c r="GF775" s="529"/>
      <c r="GG775" s="517"/>
      <c r="GH775" s="529">
        <v>42252.494791666672</v>
      </c>
      <c r="GI775" s="668" t="str">
        <v>[-11101] All data events are filtered in summary calculation</v>
      </c>
      <c r="GJ775" s="669">
        <v>42252.494791666672</v>
      </c>
      <c r="GK775" s="668">
        <v>266.20370483398438</v>
      </c>
      <c r="GL775" s="669">
        <v>42252.494791666672</v>
      </c>
      <c r="GM775" s="668" t="str">
        <v>[-11101] All data events are filtered in summary calculation</v>
      </c>
      <c r="GN775" s="400">
        <f t="shared" ref="GN775:GN838" si="263">IF($GE775=1,$GM775,0)</f>
        <v>0</v>
      </c>
      <c r="GO775" s="400" t="str">
        <f t="shared" ref="GO775:GO838" si="264">IF($GE775=2,$GM775,0)</f>
        <v>[-11101] All data events are filtered in summary calculation</v>
      </c>
    </row>
    <row r="776" spans="156:197" ht="18.95" customHeight="1" x14ac:dyDescent="0.25">
      <c r="EZ776" s="837"/>
      <c r="FA776" s="568">
        <v>42252.495486111111</v>
      </c>
      <c r="FB776" s="569">
        <v>37232.439404028657</v>
      </c>
      <c r="FC776" s="570">
        <v>42252.495486111111</v>
      </c>
      <c r="FD776" s="571" t="str">
        <v>[-11101] All data events are filtered in summary calculation</v>
      </c>
      <c r="FE776" s="570">
        <v>42252.495138888888</v>
      </c>
      <c r="FF776" s="571" t="str">
        <v>[-11101] All data events are filtered in summary calculation</v>
      </c>
      <c r="FG776" s="570">
        <v>42252.495138888888</v>
      </c>
      <c r="FH776" s="571">
        <v>35409.506652273732</v>
      </c>
      <c r="GE776" s="400">
        <f t="shared" ref="GE776:GE839" si="265">IF(GI776&lt;&gt;$GF$63,1,IF(GK776&lt;&gt;$GF$63,2,IF(GE775&lt;&gt;0,GE775,0)))</f>
        <v>2</v>
      </c>
      <c r="GF776" s="529"/>
      <c r="GG776" s="517"/>
      <c r="GH776" s="529">
        <v>42252.495138888888</v>
      </c>
      <c r="GI776" s="668" t="str">
        <v>[-11101] All data events are filtered in summary calculation</v>
      </c>
      <c r="GJ776" s="669">
        <v>42252.495138888888</v>
      </c>
      <c r="GK776" s="668">
        <v>266.20370483398438</v>
      </c>
      <c r="GL776" s="669">
        <v>42252.495138888888</v>
      </c>
      <c r="GM776" s="668" t="str">
        <v>[-11101] All data events are filtered in summary calculation</v>
      </c>
      <c r="GN776" s="400">
        <f t="shared" si="263"/>
        <v>0</v>
      </c>
      <c r="GO776" s="400" t="str">
        <f t="shared" si="264"/>
        <v>[-11101] All data events are filtered in summary calculation</v>
      </c>
    </row>
    <row r="777" spans="156:197" ht="18.95" customHeight="1" x14ac:dyDescent="0.25">
      <c r="EZ777" s="837"/>
      <c r="FA777" s="568">
        <v>42252.495833333334</v>
      </c>
      <c r="FB777" s="569">
        <v>37306.541313612463</v>
      </c>
      <c r="FC777" s="570">
        <v>42252.495833333334</v>
      </c>
      <c r="FD777" s="571" t="str">
        <v>[-11101] All data events are filtered in summary calculation</v>
      </c>
      <c r="FE777" s="570">
        <v>42252.495486111111</v>
      </c>
      <c r="FF777" s="571" t="str">
        <v>[-11101] All data events are filtered in summary calculation</v>
      </c>
      <c r="FG777" s="570">
        <v>42252.495486111111</v>
      </c>
      <c r="FH777" s="571">
        <v>35401.375336289406</v>
      </c>
      <c r="GE777" s="400">
        <f t="shared" si="265"/>
        <v>2</v>
      </c>
      <c r="GF777" s="529"/>
      <c r="GG777" s="517"/>
      <c r="GH777" s="529">
        <v>42252.495486111111</v>
      </c>
      <c r="GI777" s="668" t="str">
        <v>[-11101] All data events are filtered in summary calculation</v>
      </c>
      <c r="GJ777" s="669">
        <v>42252.495486111111</v>
      </c>
      <c r="GK777" s="668">
        <v>266.20370483398438</v>
      </c>
      <c r="GL777" s="669">
        <v>42252.495486111111</v>
      </c>
      <c r="GM777" s="668" t="str">
        <v>[-11101] All data events are filtered in summary calculation</v>
      </c>
      <c r="GN777" s="400">
        <f t="shared" si="263"/>
        <v>0</v>
      </c>
      <c r="GO777" s="400" t="str">
        <f t="shared" si="264"/>
        <v>[-11101] All data events are filtered in summary calculation</v>
      </c>
    </row>
    <row r="778" spans="156:197" ht="18.95" customHeight="1" x14ac:dyDescent="0.25">
      <c r="EZ778" s="837"/>
      <c r="FA778" s="568">
        <v>42252.49618055555</v>
      </c>
      <c r="FB778" s="569">
        <v>37360.168177763619</v>
      </c>
      <c r="FC778" s="570">
        <v>42252.49618055555</v>
      </c>
      <c r="FD778" s="571" t="str">
        <v>[-11101] All data events are filtered in summary calculation</v>
      </c>
      <c r="FE778" s="570">
        <v>42252.495833333334</v>
      </c>
      <c r="FF778" s="571" t="str">
        <v>[-11101] All data events are filtered in summary calculation</v>
      </c>
      <c r="FG778" s="570">
        <v>42252.495833333334</v>
      </c>
      <c r="FH778" s="571">
        <v>35254.297585455577</v>
      </c>
      <c r="GE778" s="400">
        <f t="shared" si="265"/>
        <v>2</v>
      </c>
      <c r="GF778" s="529"/>
      <c r="GG778" s="517"/>
      <c r="GH778" s="529">
        <v>42252.495833333334</v>
      </c>
      <c r="GI778" s="668" t="str">
        <v>[-11101] All data events are filtered in summary calculation</v>
      </c>
      <c r="GJ778" s="669">
        <v>42252.495833333334</v>
      </c>
      <c r="GK778" s="668">
        <v>266.20370483398438</v>
      </c>
      <c r="GL778" s="669">
        <v>42252.495833333334</v>
      </c>
      <c r="GM778" s="668" t="str">
        <v>[-11101] All data events are filtered in summary calculation</v>
      </c>
      <c r="GN778" s="400">
        <f t="shared" si="263"/>
        <v>0</v>
      </c>
      <c r="GO778" s="400" t="str">
        <f t="shared" si="264"/>
        <v>[-11101] All data events are filtered in summary calculation</v>
      </c>
    </row>
    <row r="779" spans="156:197" ht="18.95" customHeight="1" x14ac:dyDescent="0.25">
      <c r="EZ779" s="837"/>
      <c r="FA779" s="568">
        <v>42252.496527777781</v>
      </c>
      <c r="FB779" s="569">
        <v>37197.621450704333</v>
      </c>
      <c r="FC779" s="570">
        <v>42252.496527777781</v>
      </c>
      <c r="FD779" s="571" t="str">
        <v>[-11101] All data events are filtered in summary calculation</v>
      </c>
      <c r="FE779" s="570">
        <v>42252.49618055555</v>
      </c>
      <c r="FF779" s="571" t="str">
        <v>[-11101] All data events are filtered in summary calculation</v>
      </c>
      <c r="FG779" s="570">
        <v>42252.49618055555</v>
      </c>
      <c r="FH779" s="571">
        <v>35478.111273014547</v>
      </c>
      <c r="GE779" s="400">
        <f t="shared" si="265"/>
        <v>2</v>
      </c>
      <c r="GF779" s="529"/>
      <c r="GG779" s="517"/>
      <c r="GH779" s="529">
        <v>42252.49618055555</v>
      </c>
      <c r="GI779" s="668" t="str">
        <v>[-11101] All data events are filtered in summary calculation</v>
      </c>
      <c r="GJ779" s="669">
        <v>42252.49618055555</v>
      </c>
      <c r="GK779" s="668">
        <v>266.20370483398438</v>
      </c>
      <c r="GL779" s="669">
        <v>42252.49618055555</v>
      </c>
      <c r="GM779" s="668" t="str">
        <v>[-11101] All data events are filtered in summary calculation</v>
      </c>
      <c r="GN779" s="400">
        <f t="shared" si="263"/>
        <v>0</v>
      </c>
      <c r="GO779" s="400" t="str">
        <f t="shared" si="264"/>
        <v>[-11101] All data events are filtered in summary calculation</v>
      </c>
    </row>
    <row r="780" spans="156:197" ht="18.95" customHeight="1" x14ac:dyDescent="0.25">
      <c r="EZ780" s="837"/>
      <c r="FA780" s="568">
        <v>42252.496874999997</v>
      </c>
      <c r="FB780" s="569">
        <v>37184.514434931676</v>
      </c>
      <c r="FC780" s="570">
        <v>42252.496874999997</v>
      </c>
      <c r="FD780" s="571" t="str">
        <v>[-11101] All data events are filtered in summary calculation</v>
      </c>
      <c r="FE780" s="570">
        <v>42252.496527777781</v>
      </c>
      <c r="FF780" s="571" t="str">
        <v>[-11101] All data events are filtered in summary calculation</v>
      </c>
      <c r="FG780" s="570">
        <v>42252.496527777781</v>
      </c>
      <c r="FH780" s="571">
        <v>35597.42606065869</v>
      </c>
      <c r="GE780" s="400">
        <f t="shared" si="265"/>
        <v>2</v>
      </c>
      <c r="GF780" s="529"/>
      <c r="GG780" s="517"/>
      <c r="GH780" s="529">
        <v>42252.496527777781</v>
      </c>
      <c r="GI780" s="668" t="str">
        <v>[-11101] All data events are filtered in summary calculation</v>
      </c>
      <c r="GJ780" s="669">
        <v>42252.496527777781</v>
      </c>
      <c r="GK780" s="668">
        <v>266.20370483398438</v>
      </c>
      <c r="GL780" s="669">
        <v>42252.496527777781</v>
      </c>
      <c r="GM780" s="668" t="str">
        <v>[-11101] All data events are filtered in summary calculation</v>
      </c>
      <c r="GN780" s="400">
        <f t="shared" si="263"/>
        <v>0</v>
      </c>
      <c r="GO780" s="400" t="str">
        <f t="shared" si="264"/>
        <v>[-11101] All data events are filtered in summary calculation</v>
      </c>
    </row>
    <row r="781" spans="156:197" ht="18.95" customHeight="1" x14ac:dyDescent="0.25">
      <c r="EZ781" s="837"/>
      <c r="FA781" s="568">
        <v>42252.49722222222</v>
      </c>
      <c r="FB781" s="569">
        <v>37098.722491912049</v>
      </c>
      <c r="FC781" s="570">
        <v>42252.49722222222</v>
      </c>
      <c r="FD781" s="571" t="str">
        <v>[-11101] All data events are filtered in summary calculation</v>
      </c>
      <c r="FE781" s="570">
        <v>42252.496874999997</v>
      </c>
      <c r="FF781" s="571" t="str">
        <v>[-11101] All data events are filtered in summary calculation</v>
      </c>
      <c r="FG781" s="570">
        <v>42252.496874999997</v>
      </c>
      <c r="FH781" s="571">
        <v>35582.958476831518</v>
      </c>
      <c r="GE781" s="400">
        <f t="shared" si="265"/>
        <v>2</v>
      </c>
      <c r="GF781" s="529"/>
      <c r="GG781" s="517"/>
      <c r="GH781" s="529">
        <v>42252.496874999997</v>
      </c>
      <c r="GI781" s="668" t="str">
        <v>[-11101] All data events are filtered in summary calculation</v>
      </c>
      <c r="GJ781" s="669">
        <v>42252.496874999997</v>
      </c>
      <c r="GK781" s="668">
        <v>266.20370483398438</v>
      </c>
      <c r="GL781" s="669">
        <v>42252.496874999997</v>
      </c>
      <c r="GM781" s="668" t="str">
        <v>[-11101] All data events are filtered in summary calculation</v>
      </c>
      <c r="GN781" s="400">
        <f t="shared" si="263"/>
        <v>0</v>
      </c>
      <c r="GO781" s="400" t="str">
        <f t="shared" si="264"/>
        <v>[-11101] All data events are filtered in summary calculation</v>
      </c>
    </row>
    <row r="782" spans="156:197" ht="18.95" customHeight="1" x14ac:dyDescent="0.25">
      <c r="EZ782" s="837"/>
      <c r="FA782" s="568">
        <v>42252.497569444444</v>
      </c>
      <c r="FB782" s="569">
        <v>37092.084158885482</v>
      </c>
      <c r="FC782" s="570">
        <v>42252.497569444444</v>
      </c>
      <c r="FD782" s="571" t="str">
        <v>[-11101] All data events are filtered in summary calculation</v>
      </c>
      <c r="FE782" s="570">
        <v>42252.49722222222</v>
      </c>
      <c r="FF782" s="571" t="str">
        <v>[-11101] All data events are filtered in summary calculation</v>
      </c>
      <c r="FG782" s="570">
        <v>42252.49722222222</v>
      </c>
      <c r="FH782" s="571">
        <v>35626.903864955901</v>
      </c>
      <c r="GE782" s="400">
        <f t="shared" si="265"/>
        <v>2</v>
      </c>
      <c r="GF782" s="529"/>
      <c r="GG782" s="517"/>
      <c r="GH782" s="529">
        <v>42252.49722222222</v>
      </c>
      <c r="GI782" s="668" t="str">
        <v>[-11101] All data events are filtered in summary calculation</v>
      </c>
      <c r="GJ782" s="669">
        <v>42252.49722222222</v>
      </c>
      <c r="GK782" s="668">
        <v>266.20370483398438</v>
      </c>
      <c r="GL782" s="669">
        <v>42252.49722222222</v>
      </c>
      <c r="GM782" s="668" t="str">
        <v>[-11101] All data events are filtered in summary calculation</v>
      </c>
      <c r="GN782" s="400">
        <f t="shared" si="263"/>
        <v>0</v>
      </c>
      <c r="GO782" s="400" t="str">
        <f t="shared" si="264"/>
        <v>[-11101] All data events are filtered in summary calculation</v>
      </c>
    </row>
    <row r="783" spans="156:197" ht="18.95" customHeight="1" x14ac:dyDescent="0.25">
      <c r="EZ783" s="837"/>
      <c r="FA783" s="568">
        <v>42252.497916666667</v>
      </c>
      <c r="FB783" s="569">
        <v>37032.781715977195</v>
      </c>
      <c r="FC783" s="570">
        <v>42252.497916666667</v>
      </c>
      <c r="FD783" s="571" t="str">
        <v>[-11101] All data events are filtered in summary calculation</v>
      </c>
      <c r="FE783" s="570">
        <v>42252.497569444444</v>
      </c>
      <c r="FF783" s="571" t="str">
        <v>[-11101] All data events are filtered in summary calculation</v>
      </c>
      <c r="FG783" s="570">
        <v>42252.497569444444</v>
      </c>
      <c r="FH783" s="571">
        <v>35587.110585057737</v>
      </c>
      <c r="GE783" s="400">
        <f t="shared" si="265"/>
        <v>2</v>
      </c>
      <c r="GF783" s="529"/>
      <c r="GG783" s="517"/>
      <c r="GH783" s="529">
        <v>42252.497569444444</v>
      </c>
      <c r="GI783" s="668" t="str">
        <v>[-11101] All data events are filtered in summary calculation</v>
      </c>
      <c r="GJ783" s="669">
        <v>42252.497569444444</v>
      </c>
      <c r="GK783" s="668">
        <v>266.20370483398438</v>
      </c>
      <c r="GL783" s="669">
        <v>42252.497569444444</v>
      </c>
      <c r="GM783" s="668" t="str">
        <v>[-11101] All data events are filtered in summary calculation</v>
      </c>
      <c r="GN783" s="400">
        <f t="shared" si="263"/>
        <v>0</v>
      </c>
      <c r="GO783" s="400" t="str">
        <f t="shared" si="264"/>
        <v>[-11101] All data events are filtered in summary calculation</v>
      </c>
    </row>
    <row r="784" spans="156:197" ht="18.95" customHeight="1" x14ac:dyDescent="0.25">
      <c r="EZ784" s="837"/>
      <c r="FA784" s="568">
        <v>42252.498263888891</v>
      </c>
      <c r="FB784" s="569">
        <v>36975.778233710924</v>
      </c>
      <c r="FC784" s="570">
        <v>42252.498263888891</v>
      </c>
      <c r="FD784" s="571" t="str">
        <v>[-11101] All data events are filtered in summary calculation</v>
      </c>
      <c r="FE784" s="570">
        <v>42252.497916666667</v>
      </c>
      <c r="FF784" s="571" t="str">
        <v>[-11101] All data events are filtered in summary calculation</v>
      </c>
      <c r="FG784" s="570">
        <v>42252.497916666667</v>
      </c>
      <c r="FH784" s="571">
        <v>35652.938742079335</v>
      </c>
      <c r="GE784" s="400">
        <f t="shared" si="265"/>
        <v>2</v>
      </c>
      <c r="GF784" s="529"/>
      <c r="GG784" s="517"/>
      <c r="GH784" s="529">
        <v>42252.497916666667</v>
      </c>
      <c r="GI784" s="668" t="str">
        <v>[-11101] All data events are filtered in summary calculation</v>
      </c>
      <c r="GJ784" s="669">
        <v>42252.497916666667</v>
      </c>
      <c r="GK784" s="668">
        <v>266.20370483398438</v>
      </c>
      <c r="GL784" s="669">
        <v>42252.497916666667</v>
      </c>
      <c r="GM784" s="668" t="str">
        <v>[-11101] All data events are filtered in summary calculation</v>
      </c>
      <c r="GN784" s="400">
        <f t="shared" si="263"/>
        <v>0</v>
      </c>
      <c r="GO784" s="400" t="str">
        <f t="shared" si="264"/>
        <v>[-11101] All data events are filtered in summary calculation</v>
      </c>
    </row>
    <row r="785" spans="156:197" ht="18.95" customHeight="1" x14ac:dyDescent="0.25">
      <c r="EZ785" s="837"/>
      <c r="FA785" s="568">
        <v>42252.498611111107</v>
      </c>
      <c r="FB785" s="569">
        <v>36974.46733612418</v>
      </c>
      <c r="FC785" s="570">
        <v>42252.498611111107</v>
      </c>
      <c r="FD785" s="571" t="str">
        <v>[-11101] All data events are filtered in summary calculation</v>
      </c>
      <c r="FE785" s="570">
        <v>42252.498263888891</v>
      </c>
      <c r="FF785" s="571" t="str">
        <v>[-11101] All data events are filtered in summary calculation</v>
      </c>
      <c r="FG785" s="570">
        <v>42252.498263888891</v>
      </c>
      <c r="FH785" s="571">
        <v>35681.614025584859</v>
      </c>
      <c r="GE785" s="400">
        <f t="shared" si="265"/>
        <v>2</v>
      </c>
      <c r="GF785" s="529"/>
      <c r="GG785" s="517"/>
      <c r="GH785" s="529">
        <v>42252.498263888891</v>
      </c>
      <c r="GI785" s="668" t="str">
        <v>[-11101] All data events are filtered in summary calculation</v>
      </c>
      <c r="GJ785" s="669">
        <v>42252.498263888891</v>
      </c>
      <c r="GK785" s="668">
        <v>266.20370483398438</v>
      </c>
      <c r="GL785" s="669">
        <v>42252.498263888891</v>
      </c>
      <c r="GM785" s="668" t="str">
        <v>[-11101] All data events are filtered in summary calculation</v>
      </c>
      <c r="GN785" s="400">
        <f t="shared" si="263"/>
        <v>0</v>
      </c>
      <c r="GO785" s="400" t="str">
        <f t="shared" si="264"/>
        <v>[-11101] All data events are filtered in summary calculation</v>
      </c>
    </row>
    <row r="786" spans="156:197" ht="18.95" customHeight="1" x14ac:dyDescent="0.25">
      <c r="EZ786" s="837"/>
      <c r="FA786" s="568">
        <v>42252.498958333337</v>
      </c>
      <c r="FB786" s="569">
        <v>36978.459250619017</v>
      </c>
      <c r="FC786" s="570">
        <v>42252.498958333337</v>
      </c>
      <c r="FD786" s="571" t="str">
        <v>[-11101] All data events are filtered in summary calculation</v>
      </c>
      <c r="FE786" s="570">
        <v>42252.498611111107</v>
      </c>
      <c r="FF786" s="571" t="str">
        <v>[-11101] All data events are filtered in summary calculation</v>
      </c>
      <c r="FG786" s="570">
        <v>42252.498611111107</v>
      </c>
      <c r="FH786" s="571">
        <v>35666.588454713426</v>
      </c>
      <c r="GE786" s="400">
        <f t="shared" si="265"/>
        <v>2</v>
      </c>
      <c r="GF786" s="529"/>
      <c r="GG786" s="517"/>
      <c r="GH786" s="529">
        <v>42252.498611111107</v>
      </c>
      <c r="GI786" s="668" t="str">
        <v>[-11101] All data events are filtered in summary calculation</v>
      </c>
      <c r="GJ786" s="669">
        <v>42252.498611111107</v>
      </c>
      <c r="GK786" s="668">
        <v>266.20370483398438</v>
      </c>
      <c r="GL786" s="669">
        <v>42252.498611111107</v>
      </c>
      <c r="GM786" s="668" t="str">
        <v>[-11101] All data events are filtered in summary calculation</v>
      </c>
      <c r="GN786" s="400">
        <f t="shared" si="263"/>
        <v>0</v>
      </c>
      <c r="GO786" s="400" t="str">
        <f t="shared" si="264"/>
        <v>[-11101] All data events are filtered in summary calculation</v>
      </c>
    </row>
    <row r="787" spans="156:197" ht="18.95" customHeight="1" x14ac:dyDescent="0.25">
      <c r="EZ787" s="837"/>
      <c r="FA787" s="568">
        <v>42252.499305555553</v>
      </c>
      <c r="FB787" s="569">
        <v>37023.264928205805</v>
      </c>
      <c r="FC787" s="570">
        <v>42252.499305555553</v>
      </c>
      <c r="FD787" s="571" t="str">
        <v>[-11101] All data events are filtered in summary calculation</v>
      </c>
      <c r="FE787" s="570">
        <v>42252.498958333337</v>
      </c>
      <c r="FF787" s="571" t="str">
        <v>[-11101] All data events are filtered in summary calculation</v>
      </c>
      <c r="FG787" s="570">
        <v>42252.498958333337</v>
      </c>
      <c r="FH787" s="571">
        <v>35925.034674553077</v>
      </c>
      <c r="GE787" s="400">
        <f t="shared" si="265"/>
        <v>2</v>
      </c>
      <c r="GF787" s="529"/>
      <c r="GG787" s="517"/>
      <c r="GH787" s="529">
        <v>42252.498958333337</v>
      </c>
      <c r="GI787" s="668" t="str">
        <v>[-11101] All data events are filtered in summary calculation</v>
      </c>
      <c r="GJ787" s="669">
        <v>42252.498958333337</v>
      </c>
      <c r="GK787" s="668">
        <v>266.20370483398438</v>
      </c>
      <c r="GL787" s="669">
        <v>42252.498958333337</v>
      </c>
      <c r="GM787" s="668" t="str">
        <v>[-11101] All data events are filtered in summary calculation</v>
      </c>
      <c r="GN787" s="400">
        <f t="shared" si="263"/>
        <v>0</v>
      </c>
      <c r="GO787" s="400" t="str">
        <f t="shared" si="264"/>
        <v>[-11101] All data events are filtered in summary calculation</v>
      </c>
    </row>
    <row r="788" spans="156:197" ht="18.95" customHeight="1" thickBot="1" x14ac:dyDescent="0.3">
      <c r="EZ788" s="838"/>
      <c r="FA788" s="568">
        <v>42252.499652777777</v>
      </c>
      <c r="FB788" s="569">
        <v>36955.140175773697</v>
      </c>
      <c r="FC788" s="570">
        <v>42252.499652777777</v>
      </c>
      <c r="FD788" s="571" t="str">
        <v>[-11101] All data events are filtered in summary calculation</v>
      </c>
      <c r="FE788" s="570">
        <v>42252.499305555553</v>
      </c>
      <c r="FF788" s="571" t="str">
        <v>[-11101] All data events are filtered in summary calculation</v>
      </c>
      <c r="FG788" s="570">
        <v>42252.499305555553</v>
      </c>
      <c r="FH788" s="571">
        <v>35909.780160150927</v>
      </c>
      <c r="GE788" s="400">
        <f t="shared" si="265"/>
        <v>2</v>
      </c>
      <c r="GF788" s="529"/>
      <c r="GG788" s="517"/>
      <c r="GH788" s="529">
        <v>42252.499305555553</v>
      </c>
      <c r="GI788" s="668" t="str">
        <v>[-11101] All data events are filtered in summary calculation</v>
      </c>
      <c r="GJ788" s="669">
        <v>42252.499305555553</v>
      </c>
      <c r="GK788" s="668">
        <v>266.20370483398438</v>
      </c>
      <c r="GL788" s="669">
        <v>42252.499305555553</v>
      </c>
      <c r="GM788" s="668" t="str">
        <v>[-11101] All data events are filtered in summary calculation</v>
      </c>
      <c r="GN788" s="400">
        <f t="shared" si="263"/>
        <v>0</v>
      </c>
      <c r="GO788" s="400" t="str">
        <f t="shared" si="264"/>
        <v>[-11101] All data events are filtered in summary calculation</v>
      </c>
    </row>
    <row r="789" spans="156:197" ht="18.95" customHeight="1" x14ac:dyDescent="0.25">
      <c r="EZ789" s="836">
        <v>13</v>
      </c>
      <c r="FA789" s="568">
        <v>42252.5</v>
      </c>
      <c r="FB789" s="569">
        <v>36967.552123699585</v>
      </c>
      <c r="FC789" s="570">
        <v>42252.5</v>
      </c>
      <c r="FD789" s="571" t="str">
        <v>[-11101] All data events are filtered in summary calculation</v>
      </c>
      <c r="FE789" s="570">
        <v>42252.499652777777</v>
      </c>
      <c r="FF789" s="571" t="str">
        <v>[-11101] All data events are filtered in summary calculation</v>
      </c>
      <c r="FG789" s="570">
        <v>42252.499652777777</v>
      </c>
      <c r="FH789" s="571">
        <v>36361.964854687452</v>
      </c>
      <c r="GE789" s="400">
        <f t="shared" si="265"/>
        <v>2</v>
      </c>
      <c r="GF789" s="529"/>
      <c r="GG789" s="517"/>
      <c r="GH789" s="529">
        <v>42252.499652777777</v>
      </c>
      <c r="GI789" s="668" t="str">
        <v>[-11101] All data events are filtered in summary calculation</v>
      </c>
      <c r="GJ789" s="669">
        <v>42252.499652777777</v>
      </c>
      <c r="GK789" s="668">
        <v>266.20370483398438</v>
      </c>
      <c r="GL789" s="669">
        <v>42252.499652777777</v>
      </c>
      <c r="GM789" s="668" t="str">
        <v>[-11101] All data events are filtered in summary calculation</v>
      </c>
      <c r="GN789" s="400">
        <f t="shared" si="263"/>
        <v>0</v>
      </c>
      <c r="GO789" s="400" t="str">
        <f t="shared" si="264"/>
        <v>[-11101] All data events are filtered in summary calculation</v>
      </c>
    </row>
    <row r="790" spans="156:197" ht="18.95" customHeight="1" x14ac:dyDescent="0.25">
      <c r="EZ790" s="837"/>
      <c r="FA790" s="568">
        <v>42252.500347222223</v>
      </c>
      <c r="FB790" s="569">
        <v>36977.745203443366</v>
      </c>
      <c r="FC790" s="570">
        <v>42252.500347222223</v>
      </c>
      <c r="FD790" s="571" t="str">
        <v>[-11101] All data events are filtered in summary calculation</v>
      </c>
      <c r="FE790" s="570">
        <v>42252.5</v>
      </c>
      <c r="FF790" s="571" t="str">
        <v>[-11101] All data events are filtered in summary calculation</v>
      </c>
      <c r="FG790" s="570">
        <v>42252.5</v>
      </c>
      <c r="FH790" s="571">
        <v>36528.752436923984</v>
      </c>
      <c r="GE790" s="400">
        <f t="shared" si="265"/>
        <v>2</v>
      </c>
      <c r="GF790" s="529"/>
      <c r="GG790" s="517"/>
      <c r="GH790" s="529">
        <v>42252.5</v>
      </c>
      <c r="GI790" s="668" t="str">
        <v>[-11101] All data events are filtered in summary calculation</v>
      </c>
      <c r="GJ790" s="669">
        <v>42252.5</v>
      </c>
      <c r="GK790" s="668">
        <v>266.20370483398438</v>
      </c>
      <c r="GL790" s="669">
        <v>42252.5</v>
      </c>
      <c r="GM790" s="668" t="str">
        <v>[-11101] All data events are filtered in summary calculation</v>
      </c>
      <c r="GN790" s="400">
        <f t="shared" si="263"/>
        <v>0</v>
      </c>
      <c r="GO790" s="400" t="str">
        <f t="shared" si="264"/>
        <v>[-11101] All data events are filtered in summary calculation</v>
      </c>
    </row>
    <row r="791" spans="156:197" ht="18.95" customHeight="1" x14ac:dyDescent="0.25">
      <c r="EZ791" s="837"/>
      <c r="FA791" s="568">
        <v>42252.500694444447</v>
      </c>
      <c r="FB791" s="569">
        <v>36947.681146103147</v>
      </c>
      <c r="FC791" s="570">
        <v>42252.500694444447</v>
      </c>
      <c r="FD791" s="571" t="str">
        <v>[-11101] All data events are filtered in summary calculation</v>
      </c>
      <c r="FE791" s="570">
        <v>42252.500347222223</v>
      </c>
      <c r="FF791" s="571" t="str">
        <v>[-11101] All data events are filtered in summary calculation</v>
      </c>
      <c r="FG791" s="570">
        <v>42252.500347222223</v>
      </c>
      <c r="FH791" s="571">
        <v>36471.353276296453</v>
      </c>
      <c r="GE791" s="400">
        <f t="shared" si="265"/>
        <v>2</v>
      </c>
      <c r="GF791" s="529"/>
      <c r="GG791" s="517"/>
      <c r="GH791" s="529">
        <v>42252.500347222223</v>
      </c>
      <c r="GI791" s="668" t="str">
        <v>[-11101] All data events are filtered in summary calculation</v>
      </c>
      <c r="GJ791" s="669">
        <v>42252.500347222223</v>
      </c>
      <c r="GK791" s="668">
        <v>266.20370483398438</v>
      </c>
      <c r="GL791" s="669">
        <v>42252.500347222223</v>
      </c>
      <c r="GM791" s="668" t="str">
        <v>[-11101] All data events are filtered in summary calculation</v>
      </c>
      <c r="GN791" s="400">
        <f t="shared" si="263"/>
        <v>0</v>
      </c>
      <c r="GO791" s="400" t="str">
        <f t="shared" si="264"/>
        <v>[-11101] All data events are filtered in summary calculation</v>
      </c>
    </row>
    <row r="792" spans="156:197" ht="18.95" customHeight="1" x14ac:dyDescent="0.25">
      <c r="EZ792" s="837"/>
      <c r="FA792" s="568">
        <v>42252.501041666663</v>
      </c>
      <c r="FB792" s="569">
        <v>36939.004143188395</v>
      </c>
      <c r="FC792" s="570">
        <v>42252.501041666663</v>
      </c>
      <c r="FD792" s="571" t="str">
        <v>[-11101] All data events are filtered in summary calculation</v>
      </c>
      <c r="FE792" s="570">
        <v>42252.500694444447</v>
      </c>
      <c r="FF792" s="571" t="str">
        <v>[-11101] All data events are filtered in summary calculation</v>
      </c>
      <c r="FG792" s="570">
        <v>42252.500694444447</v>
      </c>
      <c r="FH792" s="571">
        <v>36408.908852509659</v>
      </c>
      <c r="GE792" s="400">
        <f t="shared" si="265"/>
        <v>2</v>
      </c>
      <c r="GF792" s="529"/>
      <c r="GG792" s="517"/>
      <c r="GH792" s="529">
        <v>42252.500694444447</v>
      </c>
      <c r="GI792" s="668" t="str">
        <v>[-11101] All data events are filtered in summary calculation</v>
      </c>
      <c r="GJ792" s="669">
        <v>42252.500694444447</v>
      </c>
      <c r="GK792" s="668">
        <v>266.20370483398438</v>
      </c>
      <c r="GL792" s="669">
        <v>42252.500694444447</v>
      </c>
      <c r="GM792" s="668" t="str">
        <v>[-11101] All data events are filtered in summary calculation</v>
      </c>
      <c r="GN792" s="400">
        <f t="shared" si="263"/>
        <v>0</v>
      </c>
      <c r="GO792" s="400" t="str">
        <f t="shared" si="264"/>
        <v>[-11101] All data events are filtered in summary calculation</v>
      </c>
    </row>
    <row r="793" spans="156:197" ht="18.95" customHeight="1" x14ac:dyDescent="0.25">
      <c r="EZ793" s="837"/>
      <c r="FA793" s="568">
        <v>42252.501388888893</v>
      </c>
      <c r="FB793" s="569">
        <v>36932.710412305591</v>
      </c>
      <c r="FC793" s="570">
        <v>42252.501388888893</v>
      </c>
      <c r="FD793" s="571" t="str">
        <v>[-11101] All data events are filtered in summary calculation</v>
      </c>
      <c r="FE793" s="570">
        <v>42252.501041666663</v>
      </c>
      <c r="FF793" s="571" t="str">
        <v>[-11101] All data events are filtered in summary calculation</v>
      </c>
      <c r="FG793" s="570">
        <v>42252.501041666663</v>
      </c>
      <c r="FH793" s="571">
        <v>36276.428872426353</v>
      </c>
      <c r="GE793" s="400">
        <f t="shared" si="265"/>
        <v>2</v>
      </c>
      <c r="GF793" s="529"/>
      <c r="GG793" s="517"/>
      <c r="GH793" s="529">
        <v>42252.501041666663</v>
      </c>
      <c r="GI793" s="668" t="str">
        <v>[-11101] All data events are filtered in summary calculation</v>
      </c>
      <c r="GJ793" s="669">
        <v>42252.501041666663</v>
      </c>
      <c r="GK793" s="668">
        <v>266.20370483398438</v>
      </c>
      <c r="GL793" s="669">
        <v>42252.501041666663</v>
      </c>
      <c r="GM793" s="668" t="str">
        <v>[-11101] All data events are filtered in summary calculation</v>
      </c>
      <c r="GN793" s="400">
        <f t="shared" si="263"/>
        <v>0</v>
      </c>
      <c r="GO793" s="400" t="str">
        <f t="shared" si="264"/>
        <v>[-11101] All data events are filtered in summary calculation</v>
      </c>
    </row>
    <row r="794" spans="156:197" ht="18.95" customHeight="1" x14ac:dyDescent="0.25">
      <c r="EZ794" s="837"/>
      <c r="FA794" s="568">
        <v>42252.501736111109</v>
      </c>
      <c r="FB794" s="569">
        <v>36883.074571585654</v>
      </c>
      <c r="FC794" s="570">
        <v>42252.501736111109</v>
      </c>
      <c r="FD794" s="571" t="str">
        <v>[-11101] All data events are filtered in summary calculation</v>
      </c>
      <c r="FE794" s="570">
        <v>42252.501388888893</v>
      </c>
      <c r="FF794" s="571" t="str">
        <v>[-11101] All data events are filtered in summary calculation</v>
      </c>
      <c r="FG794" s="570">
        <v>42252.501388888893</v>
      </c>
      <c r="FH794" s="571">
        <v>36061.918000608683</v>
      </c>
      <c r="GE794" s="400">
        <f t="shared" si="265"/>
        <v>2</v>
      </c>
      <c r="GF794" s="529"/>
      <c r="GG794" s="517"/>
      <c r="GH794" s="529">
        <v>42252.501388888893</v>
      </c>
      <c r="GI794" s="668" t="str">
        <v>[-11101] All data events are filtered in summary calculation</v>
      </c>
      <c r="GJ794" s="669">
        <v>42252.501388888893</v>
      </c>
      <c r="GK794" s="668">
        <v>266.20370483398438</v>
      </c>
      <c r="GL794" s="669">
        <v>42252.501388888893</v>
      </c>
      <c r="GM794" s="668" t="str">
        <v>[-11101] All data events are filtered in summary calculation</v>
      </c>
      <c r="GN794" s="400">
        <f t="shared" si="263"/>
        <v>0</v>
      </c>
      <c r="GO794" s="400" t="str">
        <f t="shared" si="264"/>
        <v>[-11101] All data events are filtered in summary calculation</v>
      </c>
    </row>
    <row r="795" spans="156:197" ht="18.95" customHeight="1" x14ac:dyDescent="0.25">
      <c r="EZ795" s="837"/>
      <c r="FA795" s="568">
        <v>42252.502083333333</v>
      </c>
      <c r="FB795" s="569">
        <v>36844.861289725704</v>
      </c>
      <c r="FC795" s="570">
        <v>42252.502083333333</v>
      </c>
      <c r="FD795" s="571" t="str">
        <v>[-11101] All data events are filtered in summary calculation</v>
      </c>
      <c r="FE795" s="570">
        <v>42252.501736111109</v>
      </c>
      <c r="FF795" s="571" t="str">
        <v>[-11101] All data events are filtered in summary calculation</v>
      </c>
      <c r="FG795" s="570">
        <v>42252.501736111109</v>
      </c>
      <c r="FH795" s="571">
        <v>35947.590096278982</v>
      </c>
      <c r="GE795" s="400">
        <f t="shared" si="265"/>
        <v>2</v>
      </c>
      <c r="GF795" s="529"/>
      <c r="GG795" s="517"/>
      <c r="GH795" s="529">
        <v>42252.501736111109</v>
      </c>
      <c r="GI795" s="668" t="str">
        <v>[-11101] All data events are filtered in summary calculation</v>
      </c>
      <c r="GJ795" s="669">
        <v>42252.501736111109</v>
      </c>
      <c r="GK795" s="668">
        <v>266.20370483398438</v>
      </c>
      <c r="GL795" s="669">
        <v>42252.501736111109</v>
      </c>
      <c r="GM795" s="668" t="str">
        <v>[-11101] All data events are filtered in summary calculation</v>
      </c>
      <c r="GN795" s="400">
        <f t="shared" si="263"/>
        <v>0</v>
      </c>
      <c r="GO795" s="400" t="str">
        <f t="shared" si="264"/>
        <v>[-11101] All data events are filtered in summary calculation</v>
      </c>
    </row>
    <row r="796" spans="156:197" ht="18.95" customHeight="1" x14ac:dyDescent="0.25">
      <c r="EZ796" s="837"/>
      <c r="FA796" s="568">
        <v>42252.502430555556</v>
      </c>
      <c r="FB796" s="569">
        <v>36907.795977248745</v>
      </c>
      <c r="FC796" s="570">
        <v>42252.502430555556</v>
      </c>
      <c r="FD796" s="571" t="str">
        <v>[-11101] All data events are filtered in summary calculation</v>
      </c>
      <c r="FE796" s="570">
        <v>42252.502083333333</v>
      </c>
      <c r="FF796" s="571" t="str">
        <v>[-11101] All data events are filtered in summary calculation</v>
      </c>
      <c r="FG796" s="570">
        <v>42252.502083333333</v>
      </c>
      <c r="FH796" s="571">
        <v>35741.300704820947</v>
      </c>
      <c r="GE796" s="400">
        <f t="shared" si="265"/>
        <v>2</v>
      </c>
      <c r="GF796" s="529"/>
      <c r="GG796" s="517"/>
      <c r="GH796" s="529">
        <v>42252.502083333333</v>
      </c>
      <c r="GI796" s="668" t="str">
        <v>[-11101] All data events are filtered in summary calculation</v>
      </c>
      <c r="GJ796" s="669">
        <v>42252.502083333333</v>
      </c>
      <c r="GK796" s="668">
        <v>266.20370483398438</v>
      </c>
      <c r="GL796" s="669">
        <v>42252.502083333333</v>
      </c>
      <c r="GM796" s="668" t="str">
        <v>[-11101] All data events are filtered in summary calculation</v>
      </c>
      <c r="GN796" s="400">
        <f t="shared" si="263"/>
        <v>0</v>
      </c>
      <c r="GO796" s="400" t="str">
        <f t="shared" si="264"/>
        <v>[-11101] All data events are filtered in summary calculation</v>
      </c>
    </row>
    <row r="797" spans="156:197" ht="18.95" customHeight="1" x14ac:dyDescent="0.25">
      <c r="EZ797" s="837"/>
      <c r="FA797" s="568">
        <v>42252.50277777778</v>
      </c>
      <c r="FB797" s="569">
        <v>36892.589723867175</v>
      </c>
      <c r="FC797" s="570">
        <v>42252.50277777778</v>
      </c>
      <c r="FD797" s="571" t="str">
        <v>[-11101] All data events are filtered in summary calculation</v>
      </c>
      <c r="FE797" s="570">
        <v>42252.502430555556</v>
      </c>
      <c r="FF797" s="571" t="str">
        <v>[-11101] All data events are filtered in summary calculation</v>
      </c>
      <c r="FG797" s="570">
        <v>42252.502430555556</v>
      </c>
      <c r="FH797" s="571">
        <v>35743.122143850727</v>
      </c>
      <c r="GE797" s="400">
        <f t="shared" si="265"/>
        <v>2</v>
      </c>
      <c r="GF797" s="529"/>
      <c r="GG797" s="517"/>
      <c r="GH797" s="529">
        <v>42252.502430555556</v>
      </c>
      <c r="GI797" s="668" t="str">
        <v>[-11101] All data events are filtered in summary calculation</v>
      </c>
      <c r="GJ797" s="669">
        <v>42252.502430555556</v>
      </c>
      <c r="GK797" s="668">
        <v>266.20370483398438</v>
      </c>
      <c r="GL797" s="669">
        <v>42252.502430555556</v>
      </c>
      <c r="GM797" s="668" t="str">
        <v>[-11101] All data events are filtered in summary calculation</v>
      </c>
      <c r="GN797" s="400">
        <f t="shared" si="263"/>
        <v>0</v>
      </c>
      <c r="GO797" s="400" t="str">
        <f t="shared" si="264"/>
        <v>[-11101] All data events are filtered in summary calculation</v>
      </c>
    </row>
    <row r="798" spans="156:197" ht="18.95" customHeight="1" x14ac:dyDescent="0.25">
      <c r="EZ798" s="837"/>
      <c r="FA798" s="568">
        <v>42252.503125000003</v>
      </c>
      <c r="FB798" s="569">
        <v>36882.289807196459</v>
      </c>
      <c r="FC798" s="570">
        <v>42252.503125000003</v>
      </c>
      <c r="FD798" s="571" t="str">
        <v>[-11101] All data events are filtered in summary calculation</v>
      </c>
      <c r="FE798" s="570">
        <v>42252.50277777778</v>
      </c>
      <c r="FF798" s="571" t="str">
        <v>[-11101] All data events are filtered in summary calculation</v>
      </c>
      <c r="FG798" s="570">
        <v>42252.50277777778</v>
      </c>
      <c r="FH798" s="571">
        <v>35716.901922361059</v>
      </c>
      <c r="GE798" s="400">
        <f t="shared" si="265"/>
        <v>2</v>
      </c>
      <c r="GF798" s="529"/>
      <c r="GG798" s="517"/>
      <c r="GH798" s="529">
        <v>42252.50277777778</v>
      </c>
      <c r="GI798" s="668" t="str">
        <v>[-11101] All data events are filtered in summary calculation</v>
      </c>
      <c r="GJ798" s="669">
        <v>42252.50277777778</v>
      </c>
      <c r="GK798" s="668">
        <v>266.20370483398438</v>
      </c>
      <c r="GL798" s="669">
        <v>42252.50277777778</v>
      </c>
      <c r="GM798" s="668" t="str">
        <v>[-11101] All data events are filtered in summary calculation</v>
      </c>
      <c r="GN798" s="400">
        <f t="shared" si="263"/>
        <v>0</v>
      </c>
      <c r="GO798" s="400" t="str">
        <f t="shared" si="264"/>
        <v>[-11101] All data events are filtered in summary calculation</v>
      </c>
    </row>
    <row r="799" spans="156:197" ht="18.95" customHeight="1" x14ac:dyDescent="0.25">
      <c r="EZ799" s="837"/>
      <c r="FA799" s="568">
        <v>42252.503472222219</v>
      </c>
      <c r="FB799" s="569">
        <v>36906.89052253167</v>
      </c>
      <c r="FC799" s="570">
        <v>42252.503472222219</v>
      </c>
      <c r="FD799" s="571" t="str">
        <v>[-11101] All data events are filtered in summary calculation</v>
      </c>
      <c r="FE799" s="570">
        <v>42252.503125000003</v>
      </c>
      <c r="FF799" s="571" t="str">
        <v>[-11101] All data events are filtered in summary calculation</v>
      </c>
      <c r="FG799" s="570">
        <v>42252.503125000003</v>
      </c>
      <c r="FH799" s="571">
        <v>35531.442826439939</v>
      </c>
      <c r="GE799" s="400">
        <f t="shared" si="265"/>
        <v>2</v>
      </c>
      <c r="GF799" s="529"/>
      <c r="GG799" s="517"/>
      <c r="GH799" s="529">
        <v>42252.503125000003</v>
      </c>
      <c r="GI799" s="668" t="str">
        <v>[-11101] All data events are filtered in summary calculation</v>
      </c>
      <c r="GJ799" s="669">
        <v>42252.503125000003</v>
      </c>
      <c r="GK799" s="668">
        <v>266.20370483398438</v>
      </c>
      <c r="GL799" s="669">
        <v>42252.503125000003</v>
      </c>
      <c r="GM799" s="668" t="str">
        <v>[-11101] All data events are filtered in summary calculation</v>
      </c>
      <c r="GN799" s="400">
        <f t="shared" si="263"/>
        <v>0</v>
      </c>
      <c r="GO799" s="400" t="str">
        <f t="shared" si="264"/>
        <v>[-11101] All data events are filtered in summary calculation</v>
      </c>
    </row>
    <row r="800" spans="156:197" ht="18.95" customHeight="1" x14ac:dyDescent="0.25">
      <c r="EZ800" s="837"/>
      <c r="FA800" s="568">
        <v>42252.50381944445</v>
      </c>
      <c r="FB800" s="569">
        <v>36863.198916635913</v>
      </c>
      <c r="FC800" s="570">
        <v>42252.50381944445</v>
      </c>
      <c r="FD800" s="571" t="str">
        <v>[-11101] All data events are filtered in summary calculation</v>
      </c>
      <c r="FE800" s="570">
        <v>42252.503472222219</v>
      </c>
      <c r="FF800" s="571" t="str">
        <v>[-11101] All data events are filtered in summary calculation</v>
      </c>
      <c r="FG800" s="570">
        <v>42252.503472222219</v>
      </c>
      <c r="FH800" s="571">
        <v>35397.690693356592</v>
      </c>
      <c r="GE800" s="400">
        <f t="shared" si="265"/>
        <v>2</v>
      </c>
      <c r="GF800" s="529"/>
      <c r="GG800" s="517"/>
      <c r="GH800" s="529">
        <v>42252.503472222219</v>
      </c>
      <c r="GI800" s="668" t="str">
        <v>[-11101] All data events are filtered in summary calculation</v>
      </c>
      <c r="GJ800" s="669">
        <v>42252.503472222219</v>
      </c>
      <c r="GK800" s="668">
        <v>266.20370483398438</v>
      </c>
      <c r="GL800" s="669">
        <v>42252.503472222219</v>
      </c>
      <c r="GM800" s="668" t="str">
        <v>[-11101] All data events are filtered in summary calculation</v>
      </c>
      <c r="GN800" s="400">
        <f t="shared" si="263"/>
        <v>0</v>
      </c>
      <c r="GO800" s="400" t="str">
        <f t="shared" si="264"/>
        <v>[-11101] All data events are filtered in summary calculation</v>
      </c>
    </row>
    <row r="801" spans="156:197" ht="18.95" customHeight="1" x14ac:dyDescent="0.25">
      <c r="EZ801" s="837"/>
      <c r="FA801" s="568">
        <v>42252.504166666666</v>
      </c>
      <c r="FB801" s="569">
        <v>36859.561216916642</v>
      </c>
      <c r="FC801" s="570">
        <v>42252.504166666666</v>
      </c>
      <c r="FD801" s="571" t="str">
        <v>[-11101] All data events are filtered in summary calculation</v>
      </c>
      <c r="FE801" s="570">
        <v>42252.50381944445</v>
      </c>
      <c r="FF801" s="571" t="str">
        <v>[-11101] All data events are filtered in summary calculation</v>
      </c>
      <c r="FG801" s="570">
        <v>42252.50381944445</v>
      </c>
      <c r="FH801" s="571">
        <v>35302.555877985556</v>
      </c>
      <c r="GE801" s="400">
        <f t="shared" si="265"/>
        <v>2</v>
      </c>
      <c r="GF801" s="529"/>
      <c r="GG801" s="517"/>
      <c r="GH801" s="529">
        <v>42252.50381944445</v>
      </c>
      <c r="GI801" s="668" t="str">
        <v>[-11101] All data events are filtered in summary calculation</v>
      </c>
      <c r="GJ801" s="669">
        <v>42252.50381944445</v>
      </c>
      <c r="GK801" s="668">
        <v>266.20370483398438</v>
      </c>
      <c r="GL801" s="669">
        <v>42252.50381944445</v>
      </c>
      <c r="GM801" s="668" t="str">
        <v>[-11101] All data events are filtered in summary calculation</v>
      </c>
      <c r="GN801" s="400">
        <f t="shared" si="263"/>
        <v>0</v>
      </c>
      <c r="GO801" s="400" t="str">
        <f t="shared" si="264"/>
        <v>[-11101] All data events are filtered in summary calculation</v>
      </c>
    </row>
    <row r="802" spans="156:197" ht="18.95" customHeight="1" x14ac:dyDescent="0.25">
      <c r="EZ802" s="837"/>
      <c r="FA802" s="568">
        <v>42252.504513888889</v>
      </c>
      <c r="FB802" s="569">
        <v>36812.519223839045</v>
      </c>
      <c r="FC802" s="570">
        <v>42252.504513888889</v>
      </c>
      <c r="FD802" s="571" t="str">
        <v>[-11101] All data events are filtered in summary calculation</v>
      </c>
      <c r="FE802" s="570">
        <v>42252.504166666666</v>
      </c>
      <c r="FF802" s="571" t="str">
        <v>[-11101] All data events are filtered in summary calculation</v>
      </c>
      <c r="FG802" s="570">
        <v>42252.504166666666</v>
      </c>
      <c r="FH802" s="571">
        <v>35212.93820824226</v>
      </c>
      <c r="GE802" s="400">
        <f t="shared" si="265"/>
        <v>2</v>
      </c>
      <c r="GF802" s="529"/>
      <c r="GG802" s="517"/>
      <c r="GH802" s="529">
        <v>42252.504166666666</v>
      </c>
      <c r="GI802" s="668" t="str">
        <v>[-11101] All data events are filtered in summary calculation</v>
      </c>
      <c r="GJ802" s="669">
        <v>42252.504166666666</v>
      </c>
      <c r="GK802" s="668">
        <v>266.20370483398438</v>
      </c>
      <c r="GL802" s="669">
        <v>42252.504166666666</v>
      </c>
      <c r="GM802" s="668" t="str">
        <v>[-11101] All data events are filtered in summary calculation</v>
      </c>
      <c r="GN802" s="400">
        <f t="shared" si="263"/>
        <v>0</v>
      </c>
      <c r="GO802" s="400" t="str">
        <f t="shared" si="264"/>
        <v>[-11101] All data events are filtered in summary calculation</v>
      </c>
    </row>
    <row r="803" spans="156:197" ht="18.95" customHeight="1" x14ac:dyDescent="0.25">
      <c r="EZ803" s="837"/>
      <c r="FA803" s="568">
        <v>42252.504861111112</v>
      </c>
      <c r="FB803" s="569">
        <v>36843.186223922174</v>
      </c>
      <c r="FC803" s="570">
        <v>42252.504861111112</v>
      </c>
      <c r="FD803" s="571" t="str">
        <v>[-11101] All data events are filtered in summary calculation</v>
      </c>
      <c r="FE803" s="570">
        <v>42252.504513888889</v>
      </c>
      <c r="FF803" s="571" t="str">
        <v>[-11101] All data events are filtered in summary calculation</v>
      </c>
      <c r="FG803" s="570">
        <v>42252.504513888889</v>
      </c>
      <c r="FH803" s="571">
        <v>35135.028869416317</v>
      </c>
      <c r="GE803" s="400">
        <f t="shared" si="265"/>
        <v>2</v>
      </c>
      <c r="GF803" s="529"/>
      <c r="GG803" s="517"/>
      <c r="GH803" s="529">
        <v>42252.504513888889</v>
      </c>
      <c r="GI803" s="668" t="str">
        <v>[-11101] All data events are filtered in summary calculation</v>
      </c>
      <c r="GJ803" s="669">
        <v>42252.504513888889</v>
      </c>
      <c r="GK803" s="668">
        <v>266.20370483398438</v>
      </c>
      <c r="GL803" s="669">
        <v>42252.504513888889</v>
      </c>
      <c r="GM803" s="668" t="str">
        <v>[-11101] All data events are filtered in summary calculation</v>
      </c>
      <c r="GN803" s="400">
        <f t="shared" si="263"/>
        <v>0</v>
      </c>
      <c r="GO803" s="400" t="str">
        <f t="shared" si="264"/>
        <v>[-11101] All data events are filtered in summary calculation</v>
      </c>
    </row>
    <row r="804" spans="156:197" ht="18.95" customHeight="1" x14ac:dyDescent="0.25">
      <c r="EZ804" s="837"/>
      <c r="FA804" s="568">
        <v>42252.505208333328</v>
      </c>
      <c r="FB804" s="569">
        <v>36781.783899821836</v>
      </c>
      <c r="FC804" s="570">
        <v>42252.505208333328</v>
      </c>
      <c r="FD804" s="571" t="str">
        <v>[-11101] All data events are filtered in summary calculation</v>
      </c>
      <c r="FE804" s="570">
        <v>42252.504861111112</v>
      </c>
      <c r="FF804" s="571" t="str">
        <v>[-11101] All data events are filtered in summary calculation</v>
      </c>
      <c r="FG804" s="570">
        <v>42252.504861111112</v>
      </c>
      <c r="FH804" s="571">
        <v>35091.82367835442</v>
      </c>
      <c r="GE804" s="400">
        <f t="shared" si="265"/>
        <v>2</v>
      </c>
      <c r="GF804" s="529"/>
      <c r="GG804" s="517"/>
      <c r="GH804" s="529">
        <v>42252.504861111112</v>
      </c>
      <c r="GI804" s="668" t="str">
        <v>[-11101] All data events are filtered in summary calculation</v>
      </c>
      <c r="GJ804" s="669">
        <v>42252.504861111112</v>
      </c>
      <c r="GK804" s="668">
        <v>266.20370483398438</v>
      </c>
      <c r="GL804" s="669">
        <v>42252.504861111112</v>
      </c>
      <c r="GM804" s="668" t="str">
        <v>[-11101] All data events are filtered in summary calculation</v>
      </c>
      <c r="GN804" s="400">
        <f t="shared" si="263"/>
        <v>0</v>
      </c>
      <c r="GO804" s="400" t="str">
        <f t="shared" si="264"/>
        <v>[-11101] All data events are filtered in summary calculation</v>
      </c>
    </row>
    <row r="805" spans="156:197" ht="18.95" customHeight="1" x14ac:dyDescent="0.25">
      <c r="EZ805" s="837"/>
      <c r="FA805" s="568">
        <v>42252.505555555559</v>
      </c>
      <c r="FB805" s="569">
        <v>36833.070861091219</v>
      </c>
      <c r="FC805" s="570">
        <v>42252.505555555559</v>
      </c>
      <c r="FD805" s="571" t="str">
        <v>[-11101] All data events are filtered in summary calculation</v>
      </c>
      <c r="FE805" s="570">
        <v>42252.505208333328</v>
      </c>
      <c r="FF805" s="571" t="str">
        <v>[-11101] All data events are filtered in summary calculation</v>
      </c>
      <c r="FG805" s="570">
        <v>42252.505208333328</v>
      </c>
      <c r="FH805" s="571">
        <v>35075.019412531452</v>
      </c>
      <c r="GE805" s="400">
        <f t="shared" si="265"/>
        <v>2</v>
      </c>
      <c r="GF805" s="529"/>
      <c r="GG805" s="517"/>
      <c r="GH805" s="529">
        <v>42252.505208333328</v>
      </c>
      <c r="GI805" s="668" t="str">
        <v>[-11101] All data events are filtered in summary calculation</v>
      </c>
      <c r="GJ805" s="669">
        <v>42252.505208333328</v>
      </c>
      <c r="GK805" s="668">
        <v>266.20370483398438</v>
      </c>
      <c r="GL805" s="669">
        <v>42252.505208333328</v>
      </c>
      <c r="GM805" s="668" t="str">
        <v>[-11101] All data events are filtered in summary calculation</v>
      </c>
      <c r="GN805" s="400">
        <f t="shared" si="263"/>
        <v>0</v>
      </c>
      <c r="GO805" s="400" t="str">
        <f t="shared" si="264"/>
        <v>[-11101] All data events are filtered in summary calculation</v>
      </c>
    </row>
    <row r="806" spans="156:197" ht="18.95" customHeight="1" x14ac:dyDescent="0.25">
      <c r="EZ806" s="837"/>
      <c r="FA806" s="568">
        <v>42252.505902777775</v>
      </c>
      <c r="FB806" s="569">
        <v>36823.300560621421</v>
      </c>
      <c r="FC806" s="570">
        <v>42252.505902777775</v>
      </c>
      <c r="FD806" s="571" t="str">
        <v>[-11101] All data events are filtered in summary calculation</v>
      </c>
      <c r="FE806" s="570">
        <v>42252.505555555559</v>
      </c>
      <c r="FF806" s="571" t="str">
        <v>[-11101] All data events are filtered in summary calculation</v>
      </c>
      <c r="FG806" s="570">
        <v>42252.505555555559</v>
      </c>
      <c r="FH806" s="571">
        <v>35092.811524889868</v>
      </c>
      <c r="GE806" s="400">
        <f t="shared" si="265"/>
        <v>2</v>
      </c>
      <c r="GF806" s="529"/>
      <c r="GG806" s="517"/>
      <c r="GH806" s="529">
        <v>42252.505555555559</v>
      </c>
      <c r="GI806" s="668" t="str">
        <v>[-11101] All data events are filtered in summary calculation</v>
      </c>
      <c r="GJ806" s="669">
        <v>42252.505555555559</v>
      </c>
      <c r="GK806" s="668">
        <v>266.20370483398438</v>
      </c>
      <c r="GL806" s="669">
        <v>42252.505555555559</v>
      </c>
      <c r="GM806" s="668" t="str">
        <v>[-11101] All data events are filtered in summary calculation</v>
      </c>
      <c r="GN806" s="400">
        <f t="shared" si="263"/>
        <v>0</v>
      </c>
      <c r="GO806" s="400" t="str">
        <f t="shared" si="264"/>
        <v>[-11101] All data events are filtered in summary calculation</v>
      </c>
    </row>
    <row r="807" spans="156:197" ht="18.95" customHeight="1" x14ac:dyDescent="0.25">
      <c r="EZ807" s="837"/>
      <c r="FA807" s="568">
        <v>42252.506249999999</v>
      </c>
      <c r="FB807" s="569">
        <v>36834.103031253813</v>
      </c>
      <c r="FC807" s="570">
        <v>42252.506249999999</v>
      </c>
      <c r="FD807" s="571" t="str">
        <v>[-11101] All data events are filtered in summary calculation</v>
      </c>
      <c r="FE807" s="570">
        <v>42252.505902777775</v>
      </c>
      <c r="FF807" s="571" t="str">
        <v>[-11101] All data events are filtered in summary calculation</v>
      </c>
      <c r="FG807" s="570">
        <v>42252.505902777775</v>
      </c>
      <c r="FH807" s="571">
        <v>35046.584708130358</v>
      </c>
      <c r="GE807" s="400">
        <f t="shared" si="265"/>
        <v>2</v>
      </c>
      <c r="GF807" s="529"/>
      <c r="GG807" s="517"/>
      <c r="GH807" s="529">
        <v>42252.505902777775</v>
      </c>
      <c r="GI807" s="668" t="str">
        <v>[-11101] All data events are filtered in summary calculation</v>
      </c>
      <c r="GJ807" s="669">
        <v>42252.505902777775</v>
      </c>
      <c r="GK807" s="668">
        <v>266.20370483398438</v>
      </c>
      <c r="GL807" s="669">
        <v>42252.505902777775</v>
      </c>
      <c r="GM807" s="668" t="str">
        <v>[-11101] All data events are filtered in summary calculation</v>
      </c>
      <c r="GN807" s="400">
        <f t="shared" si="263"/>
        <v>0</v>
      </c>
      <c r="GO807" s="400" t="str">
        <f t="shared" si="264"/>
        <v>[-11101] All data events are filtered in summary calculation</v>
      </c>
    </row>
    <row r="808" spans="156:197" ht="18.95" customHeight="1" x14ac:dyDescent="0.25">
      <c r="EZ808" s="837"/>
      <c r="FA808" s="568">
        <v>42252.506597222222</v>
      </c>
      <c r="FB808" s="569">
        <v>36779.769356048106</v>
      </c>
      <c r="FC808" s="570">
        <v>42252.506597222222</v>
      </c>
      <c r="FD808" s="571" t="str">
        <v>[-11101] All data events are filtered in summary calculation</v>
      </c>
      <c r="FE808" s="570">
        <v>42252.506249999999</v>
      </c>
      <c r="FF808" s="571" t="str">
        <v>[-11101] All data events are filtered in summary calculation</v>
      </c>
      <c r="FG808" s="570">
        <v>42252.506249999999</v>
      </c>
      <c r="FH808" s="571">
        <v>35000.52410981655</v>
      </c>
      <c r="GE808" s="400">
        <f t="shared" si="265"/>
        <v>2</v>
      </c>
      <c r="GF808" s="529"/>
      <c r="GG808" s="517"/>
      <c r="GH808" s="529">
        <v>42252.506249999999</v>
      </c>
      <c r="GI808" s="668" t="str">
        <v>[-11101] All data events are filtered in summary calculation</v>
      </c>
      <c r="GJ808" s="669">
        <v>42252.506249999999</v>
      </c>
      <c r="GK808" s="668">
        <v>266.20370483398438</v>
      </c>
      <c r="GL808" s="669">
        <v>42252.506249999999</v>
      </c>
      <c r="GM808" s="668" t="str">
        <v>[-11101] All data events are filtered in summary calculation</v>
      </c>
      <c r="GN808" s="400">
        <f t="shared" si="263"/>
        <v>0</v>
      </c>
      <c r="GO808" s="400" t="str">
        <f t="shared" si="264"/>
        <v>[-11101] All data events are filtered in summary calculation</v>
      </c>
    </row>
    <row r="809" spans="156:197" ht="18.95" customHeight="1" x14ac:dyDescent="0.25">
      <c r="EZ809" s="837"/>
      <c r="FA809" s="568">
        <v>42252.506944444445</v>
      </c>
      <c r="FB809" s="569">
        <v>36848.260694100456</v>
      </c>
      <c r="FC809" s="570">
        <v>42252.506944444445</v>
      </c>
      <c r="FD809" s="571" t="str">
        <v>[-11101] All data events are filtered in summary calculation</v>
      </c>
      <c r="FE809" s="570">
        <v>42252.506597222222</v>
      </c>
      <c r="FF809" s="571" t="str">
        <v>[-11101] All data events are filtered in summary calculation</v>
      </c>
      <c r="FG809" s="570">
        <v>42252.506597222222</v>
      </c>
      <c r="FH809" s="571">
        <v>35053.336658555272</v>
      </c>
      <c r="GE809" s="400">
        <f t="shared" si="265"/>
        <v>2</v>
      </c>
      <c r="GF809" s="529"/>
      <c r="GG809" s="517"/>
      <c r="GH809" s="529">
        <v>42252.506597222222</v>
      </c>
      <c r="GI809" s="668" t="str">
        <v>[-11101] All data events are filtered in summary calculation</v>
      </c>
      <c r="GJ809" s="669">
        <v>42252.506597222222</v>
      </c>
      <c r="GK809" s="668">
        <v>266.20370483398438</v>
      </c>
      <c r="GL809" s="669">
        <v>42252.506597222222</v>
      </c>
      <c r="GM809" s="668" t="str">
        <v>[-11101] All data events are filtered in summary calculation</v>
      </c>
      <c r="GN809" s="400">
        <f t="shared" si="263"/>
        <v>0</v>
      </c>
      <c r="GO809" s="400" t="str">
        <f t="shared" si="264"/>
        <v>[-11101] All data events are filtered in summary calculation</v>
      </c>
    </row>
    <row r="810" spans="156:197" ht="18.95" customHeight="1" x14ac:dyDescent="0.25">
      <c r="EZ810" s="837"/>
      <c r="FA810" s="568">
        <v>42252.507291666669</v>
      </c>
      <c r="FB810" s="569">
        <v>36845.759097921851</v>
      </c>
      <c r="FC810" s="570">
        <v>42252.507291666669</v>
      </c>
      <c r="FD810" s="571" t="str">
        <v>[-11101] All data events are filtered in summary calculation</v>
      </c>
      <c r="FE810" s="570">
        <v>42252.506944444445</v>
      </c>
      <c r="FF810" s="571" t="str">
        <v>[-11101] All data events are filtered in summary calculation</v>
      </c>
      <c r="FG810" s="570">
        <v>42252.506944444445</v>
      </c>
      <c r="FH810" s="571">
        <v>35079.977635951836</v>
      </c>
      <c r="GE810" s="400">
        <f t="shared" si="265"/>
        <v>2</v>
      </c>
      <c r="GF810" s="529"/>
      <c r="GG810" s="517"/>
      <c r="GH810" s="529">
        <v>42252.506944444445</v>
      </c>
      <c r="GI810" s="668" t="str">
        <v>[-11101] All data events are filtered in summary calculation</v>
      </c>
      <c r="GJ810" s="669">
        <v>42252.506944444445</v>
      </c>
      <c r="GK810" s="668">
        <v>266.20370483398438</v>
      </c>
      <c r="GL810" s="669">
        <v>42252.506944444445</v>
      </c>
      <c r="GM810" s="668" t="str">
        <v>[-11101] All data events are filtered in summary calculation</v>
      </c>
      <c r="GN810" s="400">
        <f t="shared" si="263"/>
        <v>0</v>
      </c>
      <c r="GO810" s="400" t="str">
        <f t="shared" si="264"/>
        <v>[-11101] All data events are filtered in summary calculation</v>
      </c>
    </row>
    <row r="811" spans="156:197" ht="18.95" customHeight="1" x14ac:dyDescent="0.25">
      <c r="EZ811" s="837"/>
      <c r="FA811" s="568">
        <v>42252.507638888885</v>
      </c>
      <c r="FB811" s="569">
        <v>36911.455278863512</v>
      </c>
      <c r="FC811" s="570">
        <v>42252.507638888885</v>
      </c>
      <c r="FD811" s="571" t="str">
        <v>[-11101] All data events are filtered in summary calculation</v>
      </c>
      <c r="FE811" s="570">
        <v>42252.507291666669</v>
      </c>
      <c r="FF811" s="571" t="str">
        <v>[-11101] All data events are filtered in summary calculation</v>
      </c>
      <c r="FG811" s="570">
        <v>42252.507291666669</v>
      </c>
      <c r="FH811" s="571">
        <v>35834.145411229132</v>
      </c>
      <c r="GE811" s="400">
        <f t="shared" si="265"/>
        <v>2</v>
      </c>
      <c r="GF811" s="529"/>
      <c r="GG811" s="517"/>
      <c r="GH811" s="529">
        <v>42252.507291666669</v>
      </c>
      <c r="GI811" s="668" t="str">
        <v>[-11101] All data events are filtered in summary calculation</v>
      </c>
      <c r="GJ811" s="669">
        <v>42252.507291666669</v>
      </c>
      <c r="GK811" s="668">
        <v>266.20370483398438</v>
      </c>
      <c r="GL811" s="669">
        <v>42252.507291666669</v>
      </c>
      <c r="GM811" s="668" t="str">
        <v>[-11101] All data events are filtered in summary calculation</v>
      </c>
      <c r="GN811" s="400">
        <f t="shared" si="263"/>
        <v>0</v>
      </c>
      <c r="GO811" s="400" t="str">
        <f t="shared" si="264"/>
        <v>[-11101] All data events are filtered in summary calculation</v>
      </c>
    </row>
    <row r="812" spans="156:197" ht="18.95" customHeight="1" x14ac:dyDescent="0.25">
      <c r="EZ812" s="837"/>
      <c r="FA812" s="568">
        <v>42252.507986111115</v>
      </c>
      <c r="FB812" s="569">
        <v>36887.450696531931</v>
      </c>
      <c r="FC812" s="570">
        <v>42252.507986111115</v>
      </c>
      <c r="FD812" s="571" t="str">
        <v>[-11101] All data events are filtered in summary calculation</v>
      </c>
      <c r="FE812" s="570">
        <v>42252.507638888885</v>
      </c>
      <c r="FF812" s="571" t="str">
        <v>[-11101] All data events are filtered in summary calculation</v>
      </c>
      <c r="FG812" s="570">
        <v>42252.507638888885</v>
      </c>
      <c r="FH812" s="571">
        <v>36167.170897491771</v>
      </c>
      <c r="GE812" s="400">
        <f t="shared" si="265"/>
        <v>2</v>
      </c>
      <c r="GF812" s="529"/>
      <c r="GG812" s="517"/>
      <c r="GH812" s="529">
        <v>42252.507638888885</v>
      </c>
      <c r="GI812" s="668" t="str">
        <v>[-11101] All data events are filtered in summary calculation</v>
      </c>
      <c r="GJ812" s="669">
        <v>42252.507638888885</v>
      </c>
      <c r="GK812" s="668">
        <v>266.20370483398438</v>
      </c>
      <c r="GL812" s="669">
        <v>42252.507638888885</v>
      </c>
      <c r="GM812" s="668" t="str">
        <v>[-11101] All data events are filtered in summary calculation</v>
      </c>
      <c r="GN812" s="400">
        <f t="shared" si="263"/>
        <v>0</v>
      </c>
      <c r="GO812" s="400" t="str">
        <f t="shared" si="264"/>
        <v>[-11101] All data events are filtered in summary calculation</v>
      </c>
    </row>
    <row r="813" spans="156:197" ht="18.95" customHeight="1" x14ac:dyDescent="0.25">
      <c r="EZ813" s="837"/>
      <c r="FA813" s="568">
        <v>42252.508333333331</v>
      </c>
      <c r="FB813" s="569">
        <v>36850.619599713878</v>
      </c>
      <c r="FC813" s="570">
        <v>42252.508333333331</v>
      </c>
      <c r="FD813" s="571" t="str">
        <v>[-11101] All data events are filtered in summary calculation</v>
      </c>
      <c r="FE813" s="570">
        <v>42252.507986111115</v>
      </c>
      <c r="FF813" s="571" t="str">
        <v>[-11101] All data events are filtered in summary calculation</v>
      </c>
      <c r="FG813" s="570">
        <v>42252.507986111115</v>
      </c>
      <c r="FH813" s="571">
        <v>36039.785150961085</v>
      </c>
      <c r="GE813" s="400">
        <f t="shared" si="265"/>
        <v>2</v>
      </c>
      <c r="GF813" s="529"/>
      <c r="GG813" s="517"/>
      <c r="GH813" s="529">
        <v>42252.507986111115</v>
      </c>
      <c r="GI813" s="668" t="str">
        <v>[-11101] All data events are filtered in summary calculation</v>
      </c>
      <c r="GJ813" s="669">
        <v>42252.507986111115</v>
      </c>
      <c r="GK813" s="668">
        <v>266.20370483398438</v>
      </c>
      <c r="GL813" s="669">
        <v>42252.507986111115</v>
      </c>
      <c r="GM813" s="668" t="str">
        <v>[-11101] All data events are filtered in summary calculation</v>
      </c>
      <c r="GN813" s="400">
        <f t="shared" si="263"/>
        <v>0</v>
      </c>
      <c r="GO813" s="400" t="str">
        <f t="shared" si="264"/>
        <v>[-11101] All data events are filtered in summary calculation</v>
      </c>
    </row>
    <row r="814" spans="156:197" ht="18.95" customHeight="1" x14ac:dyDescent="0.25">
      <c r="EZ814" s="837"/>
      <c r="FA814" s="568">
        <v>42252.508680555555</v>
      </c>
      <c r="FB814" s="569">
        <v>36824.997980598608</v>
      </c>
      <c r="FC814" s="570">
        <v>42252.508680555555</v>
      </c>
      <c r="FD814" s="571" t="str">
        <v>[-11101] All data events are filtered in summary calculation</v>
      </c>
      <c r="FE814" s="570">
        <v>42252.508333333331</v>
      </c>
      <c r="FF814" s="571" t="str">
        <v>[-11101] All data events are filtered in summary calculation</v>
      </c>
      <c r="FG814" s="570">
        <v>42252.508333333331</v>
      </c>
      <c r="FH814" s="571">
        <v>35897.781511777641</v>
      </c>
      <c r="GE814" s="400">
        <f t="shared" si="265"/>
        <v>2</v>
      </c>
      <c r="GF814" s="529"/>
      <c r="GG814" s="517"/>
      <c r="GH814" s="529">
        <v>42252.508333333331</v>
      </c>
      <c r="GI814" s="668" t="str">
        <v>[-11101] All data events are filtered in summary calculation</v>
      </c>
      <c r="GJ814" s="669">
        <v>42252.508333333331</v>
      </c>
      <c r="GK814" s="668">
        <v>266.20370483398438</v>
      </c>
      <c r="GL814" s="669">
        <v>42252.508333333331</v>
      </c>
      <c r="GM814" s="668" t="str">
        <v>[-11101] All data events are filtered in summary calculation</v>
      </c>
      <c r="GN814" s="400">
        <f t="shared" si="263"/>
        <v>0</v>
      </c>
      <c r="GO814" s="400" t="str">
        <f t="shared" si="264"/>
        <v>[-11101] All data events are filtered in summary calculation</v>
      </c>
    </row>
    <row r="815" spans="156:197" ht="18.95" customHeight="1" x14ac:dyDescent="0.25">
      <c r="EZ815" s="837"/>
      <c r="FA815" s="568">
        <v>42252.509027777778</v>
      </c>
      <c r="FB815" s="569">
        <v>36751.587977820636</v>
      </c>
      <c r="FC815" s="570">
        <v>42252.509027777778</v>
      </c>
      <c r="FD815" s="571" t="str">
        <v>[-11101] All data events are filtered in summary calculation</v>
      </c>
      <c r="FE815" s="570">
        <v>42252.508680555555</v>
      </c>
      <c r="FF815" s="571" t="str">
        <v>[-11101] All data events are filtered in summary calculation</v>
      </c>
      <c r="FG815" s="570">
        <v>42252.508680555555</v>
      </c>
      <c r="FH815" s="571">
        <v>35678.081374812129</v>
      </c>
      <c r="GE815" s="400">
        <f t="shared" si="265"/>
        <v>2</v>
      </c>
      <c r="GF815" s="529"/>
      <c r="GG815" s="517"/>
      <c r="GH815" s="529">
        <v>42252.508680555555</v>
      </c>
      <c r="GI815" s="668" t="str">
        <v>[-11101] All data events are filtered in summary calculation</v>
      </c>
      <c r="GJ815" s="669">
        <v>42252.508680555555</v>
      </c>
      <c r="GK815" s="668">
        <v>266.20370483398438</v>
      </c>
      <c r="GL815" s="669">
        <v>42252.508680555555</v>
      </c>
      <c r="GM815" s="668" t="str">
        <v>[-11101] All data events are filtered in summary calculation</v>
      </c>
      <c r="GN815" s="400">
        <f t="shared" si="263"/>
        <v>0</v>
      </c>
      <c r="GO815" s="400" t="str">
        <f t="shared" si="264"/>
        <v>[-11101] All data events are filtered in summary calculation</v>
      </c>
    </row>
    <row r="816" spans="156:197" ht="18.95" customHeight="1" x14ac:dyDescent="0.25">
      <c r="EZ816" s="837"/>
      <c r="FA816" s="568">
        <v>42252.509375000001</v>
      </c>
      <c r="FB816" s="569">
        <v>36767.522877711061</v>
      </c>
      <c r="FC816" s="570">
        <v>42252.509375000001</v>
      </c>
      <c r="FD816" s="571" t="str">
        <v>[-11101] All data events are filtered in summary calculation</v>
      </c>
      <c r="FE816" s="570">
        <v>42252.509027777778</v>
      </c>
      <c r="FF816" s="571" t="str">
        <v>[-11101] All data events are filtered in summary calculation</v>
      </c>
      <c r="FG816" s="570">
        <v>42252.509027777778</v>
      </c>
      <c r="FH816" s="571">
        <v>35643.011830486852</v>
      </c>
      <c r="GE816" s="400">
        <f t="shared" si="265"/>
        <v>2</v>
      </c>
      <c r="GF816" s="529"/>
      <c r="GG816" s="517"/>
      <c r="GH816" s="529">
        <v>42252.509027777778</v>
      </c>
      <c r="GI816" s="668" t="str">
        <v>[-11101] All data events are filtered in summary calculation</v>
      </c>
      <c r="GJ816" s="669">
        <v>42252.509027777778</v>
      </c>
      <c r="GK816" s="668">
        <v>266.20370483398438</v>
      </c>
      <c r="GL816" s="669">
        <v>42252.509027777778</v>
      </c>
      <c r="GM816" s="668" t="str">
        <v>[-11101] All data events are filtered in summary calculation</v>
      </c>
      <c r="GN816" s="400">
        <f t="shared" si="263"/>
        <v>0</v>
      </c>
      <c r="GO816" s="400" t="str">
        <f t="shared" si="264"/>
        <v>[-11101] All data events are filtered in summary calculation</v>
      </c>
    </row>
    <row r="817" spans="156:197" ht="18.95" customHeight="1" x14ac:dyDescent="0.25">
      <c r="EZ817" s="837"/>
      <c r="FA817" s="568">
        <v>42252.509722222225</v>
      </c>
      <c r="FB817" s="569">
        <v>36783.598789437609</v>
      </c>
      <c r="FC817" s="570">
        <v>42252.509722222225</v>
      </c>
      <c r="FD817" s="571" t="str">
        <v>[-11101] All data events are filtered in summary calculation</v>
      </c>
      <c r="FE817" s="570">
        <v>42252.509375000001</v>
      </c>
      <c r="FF817" s="571" t="str">
        <v>[-11101] All data events are filtered in summary calculation</v>
      </c>
      <c r="FG817" s="570">
        <v>42252.509375000001</v>
      </c>
      <c r="FH817" s="571">
        <v>35480.316484012204</v>
      </c>
      <c r="GE817" s="400">
        <f t="shared" si="265"/>
        <v>2</v>
      </c>
      <c r="GF817" s="529"/>
      <c r="GG817" s="517"/>
      <c r="GH817" s="529">
        <v>42252.509375000001</v>
      </c>
      <c r="GI817" s="668" t="str">
        <v>[-11101] All data events are filtered in summary calculation</v>
      </c>
      <c r="GJ817" s="669">
        <v>42252.509375000001</v>
      </c>
      <c r="GK817" s="668">
        <v>266.20370483398438</v>
      </c>
      <c r="GL817" s="669">
        <v>42252.509375000001</v>
      </c>
      <c r="GM817" s="668" t="str">
        <v>[-11101] All data events are filtered in summary calculation</v>
      </c>
      <c r="GN817" s="400">
        <f t="shared" si="263"/>
        <v>0</v>
      </c>
      <c r="GO817" s="400" t="str">
        <f t="shared" si="264"/>
        <v>[-11101] All data events are filtered in summary calculation</v>
      </c>
    </row>
    <row r="818" spans="156:197" ht="18.95" customHeight="1" x14ac:dyDescent="0.25">
      <c r="EZ818" s="837"/>
      <c r="FA818" s="568">
        <v>42252.510069444441</v>
      </c>
      <c r="FB818" s="569">
        <v>36780.816156323752</v>
      </c>
      <c r="FC818" s="570">
        <v>42252.510069444441</v>
      </c>
      <c r="FD818" s="571" t="str">
        <v>[-11101] All data events are filtered in summary calculation</v>
      </c>
      <c r="FE818" s="570">
        <v>42252.509722222225</v>
      </c>
      <c r="FF818" s="571" t="str">
        <v>[-11101] All data events are filtered in summary calculation</v>
      </c>
      <c r="FG818" s="570">
        <v>42252.509722222225</v>
      </c>
      <c r="FH818" s="571">
        <v>35259.922398185729</v>
      </c>
      <c r="GE818" s="400">
        <f t="shared" si="265"/>
        <v>2</v>
      </c>
      <c r="GF818" s="529"/>
      <c r="GG818" s="517"/>
      <c r="GH818" s="529">
        <v>42252.509722222225</v>
      </c>
      <c r="GI818" s="668" t="str">
        <v>[-11101] All data events are filtered in summary calculation</v>
      </c>
      <c r="GJ818" s="669">
        <v>42252.509722222225</v>
      </c>
      <c r="GK818" s="668">
        <v>266.20370483398438</v>
      </c>
      <c r="GL818" s="669">
        <v>42252.509722222225</v>
      </c>
      <c r="GM818" s="668" t="str">
        <v>[-11101] All data events are filtered in summary calculation</v>
      </c>
      <c r="GN818" s="400">
        <f t="shared" si="263"/>
        <v>0</v>
      </c>
      <c r="GO818" s="400" t="str">
        <f t="shared" si="264"/>
        <v>[-11101] All data events are filtered in summary calculation</v>
      </c>
    </row>
    <row r="819" spans="156:197" ht="18.95" customHeight="1" x14ac:dyDescent="0.25">
      <c r="EZ819" s="837"/>
      <c r="FA819" s="568">
        <v>42252.510416666672</v>
      </c>
      <c r="FB819" s="569">
        <v>36827.668591630456</v>
      </c>
      <c r="FC819" s="570">
        <v>42252.510416666672</v>
      </c>
      <c r="FD819" s="571" t="str">
        <v>[-11101] All data events are filtered in summary calculation</v>
      </c>
      <c r="FE819" s="570">
        <v>42252.510069444441</v>
      </c>
      <c r="FF819" s="571" t="str">
        <v>[-11101] All data events are filtered in summary calculation</v>
      </c>
      <c r="FG819" s="570">
        <v>42252.510069444441</v>
      </c>
      <c r="FH819" s="571">
        <v>35164.397543183964</v>
      </c>
      <c r="GE819" s="400">
        <f t="shared" si="265"/>
        <v>2</v>
      </c>
      <c r="GF819" s="529"/>
      <c r="GG819" s="517"/>
      <c r="GH819" s="529">
        <v>42252.510069444441</v>
      </c>
      <c r="GI819" s="668" t="str">
        <v>[-11101] All data events are filtered in summary calculation</v>
      </c>
      <c r="GJ819" s="669">
        <v>42252.510069444441</v>
      </c>
      <c r="GK819" s="668">
        <v>266.20370483398438</v>
      </c>
      <c r="GL819" s="669">
        <v>42252.510069444441</v>
      </c>
      <c r="GM819" s="668" t="str">
        <v>[-11101] All data events are filtered in summary calculation</v>
      </c>
      <c r="GN819" s="400">
        <f t="shared" si="263"/>
        <v>0</v>
      </c>
      <c r="GO819" s="400" t="str">
        <f t="shared" si="264"/>
        <v>[-11101] All data events are filtered in summary calculation</v>
      </c>
    </row>
    <row r="820" spans="156:197" ht="18.95" customHeight="1" x14ac:dyDescent="0.25">
      <c r="EZ820" s="837"/>
      <c r="FA820" s="568">
        <v>42252.510763888888</v>
      </c>
      <c r="FB820" s="569">
        <v>36807.41790062785</v>
      </c>
      <c r="FC820" s="570">
        <v>42252.510763888888</v>
      </c>
      <c r="FD820" s="571" t="str">
        <v>[-11101] All data events are filtered in summary calculation</v>
      </c>
      <c r="FE820" s="570">
        <v>42252.510416666672</v>
      </c>
      <c r="FF820" s="571" t="str">
        <v>[-11101] All data events are filtered in summary calculation</v>
      </c>
      <c r="FG820" s="570">
        <v>42252.510416666672</v>
      </c>
      <c r="FH820" s="571">
        <v>35211.041612764202</v>
      </c>
      <c r="GE820" s="400">
        <f t="shared" si="265"/>
        <v>2</v>
      </c>
      <c r="GF820" s="529"/>
      <c r="GG820" s="517"/>
      <c r="GH820" s="529">
        <v>42252.510416666672</v>
      </c>
      <c r="GI820" s="668" t="str">
        <v>[-11101] All data events are filtered in summary calculation</v>
      </c>
      <c r="GJ820" s="669">
        <v>42252.510416666672</v>
      </c>
      <c r="GK820" s="668">
        <v>266.20370483398438</v>
      </c>
      <c r="GL820" s="669">
        <v>42252.510416666672</v>
      </c>
      <c r="GM820" s="668" t="str">
        <v>[-11101] All data events are filtered in summary calculation</v>
      </c>
      <c r="GN820" s="400">
        <f t="shared" si="263"/>
        <v>0</v>
      </c>
      <c r="GO820" s="400" t="str">
        <f t="shared" si="264"/>
        <v>[-11101] All data events are filtered in summary calculation</v>
      </c>
    </row>
    <row r="821" spans="156:197" ht="18.95" customHeight="1" x14ac:dyDescent="0.25">
      <c r="EZ821" s="837"/>
      <c r="FA821" s="568">
        <v>42252.511111111111</v>
      </c>
      <c r="FB821" s="569">
        <v>36827.673079437016</v>
      </c>
      <c r="FC821" s="570">
        <v>42252.511111111111</v>
      </c>
      <c r="FD821" s="571" t="str">
        <v>[-11101] All data events are filtered in summary calculation</v>
      </c>
      <c r="FE821" s="570">
        <v>42252.510763888888</v>
      </c>
      <c r="FF821" s="571" t="str">
        <v>[-11101] All data events are filtered in summary calculation</v>
      </c>
      <c r="FG821" s="570">
        <v>42252.510763888888</v>
      </c>
      <c r="FH821" s="571">
        <v>35110.51502041419</v>
      </c>
      <c r="GE821" s="400">
        <f t="shared" si="265"/>
        <v>2</v>
      </c>
      <c r="GF821" s="529"/>
      <c r="GG821" s="517"/>
      <c r="GH821" s="529">
        <v>42252.510763888888</v>
      </c>
      <c r="GI821" s="668" t="str">
        <v>[-11101] All data events are filtered in summary calculation</v>
      </c>
      <c r="GJ821" s="669">
        <v>42252.510763888888</v>
      </c>
      <c r="GK821" s="668">
        <v>266.20370483398438</v>
      </c>
      <c r="GL821" s="669">
        <v>42252.510763888888</v>
      </c>
      <c r="GM821" s="668" t="str">
        <v>[-11101] All data events are filtered in summary calculation</v>
      </c>
      <c r="GN821" s="400">
        <f t="shared" si="263"/>
        <v>0</v>
      </c>
      <c r="GO821" s="400" t="str">
        <f t="shared" si="264"/>
        <v>[-11101] All data events are filtered in summary calculation</v>
      </c>
    </row>
    <row r="822" spans="156:197" ht="18.95" customHeight="1" x14ac:dyDescent="0.25">
      <c r="EZ822" s="837"/>
      <c r="FA822" s="568">
        <v>42252.511458333334</v>
      </c>
      <c r="FB822" s="569">
        <v>36748.917592636746</v>
      </c>
      <c r="FC822" s="570">
        <v>42252.511458333334</v>
      </c>
      <c r="FD822" s="571" t="str">
        <v>[-11101] All data events are filtered in summary calculation</v>
      </c>
      <c r="FE822" s="570">
        <v>42252.511111111111</v>
      </c>
      <c r="FF822" s="571" t="str">
        <v>[-11101] All data events are filtered in summary calculation</v>
      </c>
      <c r="FG822" s="570">
        <v>42252.511111111111</v>
      </c>
      <c r="FH822" s="571">
        <v>35351.006218860544</v>
      </c>
      <c r="GE822" s="400">
        <f t="shared" si="265"/>
        <v>2</v>
      </c>
      <c r="GF822" s="529"/>
      <c r="GG822" s="517"/>
      <c r="GH822" s="529">
        <v>42252.511111111111</v>
      </c>
      <c r="GI822" s="668" t="str">
        <v>[-11101] All data events are filtered in summary calculation</v>
      </c>
      <c r="GJ822" s="669">
        <v>42252.511111111111</v>
      </c>
      <c r="GK822" s="668">
        <v>266.20370483398438</v>
      </c>
      <c r="GL822" s="669">
        <v>42252.511111111111</v>
      </c>
      <c r="GM822" s="668" t="str">
        <v>[-11101] All data events are filtered in summary calculation</v>
      </c>
      <c r="GN822" s="400">
        <f t="shared" si="263"/>
        <v>0</v>
      </c>
      <c r="GO822" s="400" t="str">
        <f t="shared" si="264"/>
        <v>[-11101] All data events are filtered in summary calculation</v>
      </c>
    </row>
    <row r="823" spans="156:197" ht="18.95" customHeight="1" x14ac:dyDescent="0.25">
      <c r="EZ823" s="837"/>
      <c r="FA823" s="568">
        <v>42252.51180555555</v>
      </c>
      <c r="FB823" s="569">
        <v>36809.009339682263</v>
      </c>
      <c r="FC823" s="570">
        <v>42252.51180555555</v>
      </c>
      <c r="FD823" s="571" t="str">
        <v>[-11101] All data events are filtered in summary calculation</v>
      </c>
      <c r="FE823" s="570">
        <v>42252.511458333334</v>
      </c>
      <c r="FF823" s="571" t="str">
        <v>[-11101] All data events are filtered in summary calculation</v>
      </c>
      <c r="FG823" s="570">
        <v>42252.511458333334</v>
      </c>
      <c r="FH823" s="571">
        <v>35450.113221553962</v>
      </c>
      <c r="GE823" s="400">
        <f t="shared" si="265"/>
        <v>2</v>
      </c>
      <c r="GF823" s="529"/>
      <c r="GG823" s="517"/>
      <c r="GH823" s="529">
        <v>42252.511458333334</v>
      </c>
      <c r="GI823" s="668" t="str">
        <v>[-11101] All data events are filtered in summary calculation</v>
      </c>
      <c r="GJ823" s="669">
        <v>42252.511458333334</v>
      </c>
      <c r="GK823" s="668">
        <v>266.20370483398438</v>
      </c>
      <c r="GL823" s="669">
        <v>42252.511458333334</v>
      </c>
      <c r="GM823" s="668" t="str">
        <v>[-11101] All data events are filtered in summary calculation</v>
      </c>
      <c r="GN823" s="400">
        <f t="shared" si="263"/>
        <v>0</v>
      </c>
      <c r="GO823" s="400" t="str">
        <f t="shared" si="264"/>
        <v>[-11101] All data events are filtered in summary calculation</v>
      </c>
    </row>
    <row r="824" spans="156:197" ht="18.95" customHeight="1" x14ac:dyDescent="0.25">
      <c r="EZ824" s="837"/>
      <c r="FA824" s="568">
        <v>42252.512152777781</v>
      </c>
      <c r="FB824" s="569">
        <v>36789.431683572133</v>
      </c>
      <c r="FC824" s="570">
        <v>42252.512152777781</v>
      </c>
      <c r="FD824" s="571" t="str">
        <v>[-11101] All data events are filtered in summary calculation</v>
      </c>
      <c r="FE824" s="570">
        <v>42252.51180555555</v>
      </c>
      <c r="FF824" s="571" t="str">
        <v>[-11101] All data events are filtered in summary calculation</v>
      </c>
      <c r="FG824" s="570">
        <v>42252.51180555555</v>
      </c>
      <c r="FH824" s="571">
        <v>35514.494403843084</v>
      </c>
      <c r="GE824" s="400">
        <f t="shared" si="265"/>
        <v>2</v>
      </c>
      <c r="GF824" s="529"/>
      <c r="GG824" s="517"/>
      <c r="GH824" s="529">
        <v>42252.51180555555</v>
      </c>
      <c r="GI824" s="668" t="str">
        <v>[-11101] All data events are filtered in summary calculation</v>
      </c>
      <c r="GJ824" s="669">
        <v>42252.51180555555</v>
      </c>
      <c r="GK824" s="668">
        <v>265.85422489997001</v>
      </c>
      <c r="GL824" s="669">
        <v>42252.51180555555</v>
      </c>
      <c r="GM824" s="668" t="str">
        <v>[-11101] All data events are filtered in summary calculation</v>
      </c>
      <c r="GN824" s="400">
        <f t="shared" si="263"/>
        <v>0</v>
      </c>
      <c r="GO824" s="400" t="str">
        <f t="shared" si="264"/>
        <v>[-11101] All data events are filtered in summary calculation</v>
      </c>
    </row>
    <row r="825" spans="156:197" ht="18.95" customHeight="1" x14ac:dyDescent="0.25">
      <c r="EZ825" s="837"/>
      <c r="FA825" s="568">
        <v>42252.512499999997</v>
      </c>
      <c r="FB825" s="569">
        <v>36796.285662833849</v>
      </c>
      <c r="FC825" s="570">
        <v>42252.512499999997</v>
      </c>
      <c r="FD825" s="571" t="str">
        <v>[-11101] All data events are filtered in summary calculation</v>
      </c>
      <c r="FE825" s="570">
        <v>42252.512152777781</v>
      </c>
      <c r="FF825" s="571" t="str">
        <v>[-11101] All data events are filtered in summary calculation</v>
      </c>
      <c r="FG825" s="570">
        <v>42252.512152777781</v>
      </c>
      <c r="FH825" s="571">
        <v>35354.353285648423</v>
      </c>
      <c r="GE825" s="400">
        <f t="shared" si="265"/>
        <v>2</v>
      </c>
      <c r="GF825" s="529"/>
      <c r="GG825" s="517"/>
      <c r="GH825" s="529">
        <v>42252.512152777781</v>
      </c>
      <c r="GI825" s="668" t="str">
        <v>[-11101] All data events are filtered in summary calculation</v>
      </c>
      <c r="GJ825" s="669">
        <v>42252.512152777781</v>
      </c>
      <c r="GK825" s="668">
        <v>260.995361328125</v>
      </c>
      <c r="GL825" s="669">
        <v>42252.512152777781</v>
      </c>
      <c r="GM825" s="668" t="str">
        <v>[-11101] All data events are filtered in summary calculation</v>
      </c>
      <c r="GN825" s="400">
        <f t="shared" si="263"/>
        <v>0</v>
      </c>
      <c r="GO825" s="400" t="str">
        <f t="shared" si="264"/>
        <v>[-11101] All data events are filtered in summary calculation</v>
      </c>
    </row>
    <row r="826" spans="156:197" ht="18.95" customHeight="1" x14ac:dyDescent="0.25">
      <c r="EZ826" s="837"/>
      <c r="FA826" s="568">
        <v>42252.51284722222</v>
      </c>
      <c r="FB826" s="569">
        <v>36756.194653989871</v>
      </c>
      <c r="FC826" s="570">
        <v>42252.51284722222</v>
      </c>
      <c r="FD826" s="571" t="str">
        <v>[-11101] All data events are filtered in summary calculation</v>
      </c>
      <c r="FE826" s="570">
        <v>42252.512499999997</v>
      </c>
      <c r="FF826" s="571" t="str">
        <v>[-11101] All data events are filtered in summary calculation</v>
      </c>
      <c r="FG826" s="570">
        <v>42252.512499999997</v>
      </c>
      <c r="FH826" s="571">
        <v>35333.27779631615</v>
      </c>
      <c r="GE826" s="400">
        <f t="shared" si="265"/>
        <v>2</v>
      </c>
      <c r="GF826" s="529"/>
      <c r="GG826" s="517"/>
      <c r="GH826" s="529">
        <v>42252.512499999997</v>
      </c>
      <c r="GI826" s="668" t="str">
        <v>[-11101] All data events are filtered in summary calculation</v>
      </c>
      <c r="GJ826" s="669">
        <v>42252.512499999997</v>
      </c>
      <c r="GK826" s="668">
        <v>260.995361328125</v>
      </c>
      <c r="GL826" s="669">
        <v>42252.512499999997</v>
      </c>
      <c r="GM826" s="668" t="str">
        <v>[-11101] All data events are filtered in summary calculation</v>
      </c>
      <c r="GN826" s="400">
        <f t="shared" si="263"/>
        <v>0</v>
      </c>
      <c r="GO826" s="400" t="str">
        <f t="shared" si="264"/>
        <v>[-11101] All data events are filtered in summary calculation</v>
      </c>
    </row>
    <row r="827" spans="156:197" ht="18.95" customHeight="1" x14ac:dyDescent="0.25">
      <c r="EZ827" s="837"/>
      <c r="FA827" s="568">
        <v>42252.513194444444</v>
      </c>
      <c r="FB827" s="569">
        <v>36669.685414906344</v>
      </c>
      <c r="FC827" s="570">
        <v>42252.513194444444</v>
      </c>
      <c r="FD827" s="571" t="str">
        <v>[-11101] All data events are filtered in summary calculation</v>
      </c>
      <c r="FE827" s="570">
        <v>42252.51284722222</v>
      </c>
      <c r="FF827" s="571" t="str">
        <v>[-11101] All data events are filtered in summary calculation</v>
      </c>
      <c r="FG827" s="570">
        <v>42252.51284722222</v>
      </c>
      <c r="FH827" s="571">
        <v>35490.699393604198</v>
      </c>
      <c r="GE827" s="400">
        <f t="shared" si="265"/>
        <v>2</v>
      </c>
      <c r="GF827" s="529"/>
      <c r="GG827" s="517"/>
      <c r="GH827" s="529">
        <v>42252.51284722222</v>
      </c>
      <c r="GI827" s="668" t="str">
        <v>[-11101] All data events are filtered in summary calculation</v>
      </c>
      <c r="GJ827" s="669">
        <v>42252.51284722222</v>
      </c>
      <c r="GK827" s="668">
        <v>260.995361328125</v>
      </c>
      <c r="GL827" s="669">
        <v>42252.51284722222</v>
      </c>
      <c r="GM827" s="668" t="str">
        <v>[-11101] All data events are filtered in summary calculation</v>
      </c>
      <c r="GN827" s="400">
        <f t="shared" si="263"/>
        <v>0</v>
      </c>
      <c r="GO827" s="400" t="str">
        <f t="shared" si="264"/>
        <v>[-11101] All data events are filtered in summary calculation</v>
      </c>
    </row>
    <row r="828" spans="156:197" ht="18.95" customHeight="1" x14ac:dyDescent="0.25">
      <c r="EZ828" s="837"/>
      <c r="FA828" s="568">
        <v>42252.513541666667</v>
      </c>
      <c r="FB828" s="569">
        <v>36704.770837765929</v>
      </c>
      <c r="FC828" s="570">
        <v>42252.513541666667</v>
      </c>
      <c r="FD828" s="571" t="str">
        <v>[-11101] All data events are filtered in summary calculation</v>
      </c>
      <c r="FE828" s="570">
        <v>42252.513194444444</v>
      </c>
      <c r="FF828" s="571" t="str">
        <v>[-11101] All data events are filtered in summary calculation</v>
      </c>
      <c r="FG828" s="570">
        <v>42252.513194444444</v>
      </c>
      <c r="FH828" s="571">
        <v>36689.268765914443</v>
      </c>
      <c r="GE828" s="400">
        <f t="shared" si="265"/>
        <v>2</v>
      </c>
      <c r="GF828" s="529"/>
      <c r="GG828" s="517"/>
      <c r="GH828" s="529">
        <v>42252.513194444444</v>
      </c>
      <c r="GI828" s="668" t="str">
        <v>[-11101] All data events are filtered in summary calculation</v>
      </c>
      <c r="GJ828" s="669">
        <v>42252.513194444444</v>
      </c>
      <c r="GK828" s="668">
        <v>260.995361328125</v>
      </c>
      <c r="GL828" s="669">
        <v>42252.513194444444</v>
      </c>
      <c r="GM828" s="668" t="str">
        <v>[-11101] All data events are filtered in summary calculation</v>
      </c>
      <c r="GN828" s="400">
        <f t="shared" si="263"/>
        <v>0</v>
      </c>
      <c r="GO828" s="400" t="str">
        <f t="shared" si="264"/>
        <v>[-11101] All data events are filtered in summary calculation</v>
      </c>
    </row>
    <row r="829" spans="156:197" ht="18.95" customHeight="1" x14ac:dyDescent="0.25">
      <c r="EZ829" s="837"/>
      <c r="FA829" s="568">
        <v>42252.513888888891</v>
      </c>
      <c r="FB829" s="569">
        <v>36723.108425891398</v>
      </c>
      <c r="FC829" s="570">
        <v>42252.513888888891</v>
      </c>
      <c r="FD829" s="571" t="str">
        <v>[-11101] All data events are filtered in summary calculation</v>
      </c>
      <c r="FE829" s="570">
        <v>42252.513541666667</v>
      </c>
      <c r="FF829" s="571" t="str">
        <v>[-11101] All data events are filtered in summary calculation</v>
      </c>
      <c r="FG829" s="570">
        <v>42252.513541666667</v>
      </c>
      <c r="FH829" s="571">
        <v>36820.028413583837</v>
      </c>
      <c r="GE829" s="400">
        <f t="shared" si="265"/>
        <v>2</v>
      </c>
      <c r="GF829" s="529"/>
      <c r="GG829" s="517"/>
      <c r="GH829" s="529">
        <v>42252.513541666667</v>
      </c>
      <c r="GI829" s="668" t="str">
        <v>[-11101] All data events are filtered in summary calculation</v>
      </c>
      <c r="GJ829" s="669">
        <v>42252.513541666667</v>
      </c>
      <c r="GK829" s="668">
        <v>260.995361328125</v>
      </c>
      <c r="GL829" s="669">
        <v>42252.513541666667</v>
      </c>
      <c r="GM829" s="668" t="str">
        <v>[-11101] All data events are filtered in summary calculation</v>
      </c>
      <c r="GN829" s="400">
        <f t="shared" si="263"/>
        <v>0</v>
      </c>
      <c r="GO829" s="400" t="str">
        <f t="shared" si="264"/>
        <v>[-11101] All data events are filtered in summary calculation</v>
      </c>
    </row>
    <row r="830" spans="156:197" ht="18.95" customHeight="1" x14ac:dyDescent="0.25">
      <c r="EZ830" s="837"/>
      <c r="FA830" s="568">
        <v>42252.514236111107</v>
      </c>
      <c r="FB830" s="569">
        <v>36703.348829271396</v>
      </c>
      <c r="FC830" s="570">
        <v>42252.514236111107</v>
      </c>
      <c r="FD830" s="571" t="str">
        <v>[-11101] All data events are filtered in summary calculation</v>
      </c>
      <c r="FE830" s="570">
        <v>42252.513888888891</v>
      </c>
      <c r="FF830" s="571" t="str">
        <v>[-11101] All data events are filtered in summary calculation</v>
      </c>
      <c r="FG830" s="570">
        <v>42252.513888888891</v>
      </c>
      <c r="FH830" s="571">
        <v>36632.931438120206</v>
      </c>
      <c r="GE830" s="400">
        <f t="shared" si="265"/>
        <v>2</v>
      </c>
      <c r="GF830" s="529"/>
      <c r="GG830" s="517"/>
      <c r="GH830" s="529">
        <v>42252.513888888891</v>
      </c>
      <c r="GI830" s="668" t="str">
        <v>[-11101] All data events are filtered in summary calculation</v>
      </c>
      <c r="GJ830" s="669">
        <v>42252.513888888891</v>
      </c>
      <c r="GK830" s="668">
        <v>260.995361328125</v>
      </c>
      <c r="GL830" s="669">
        <v>42252.513888888891</v>
      </c>
      <c r="GM830" s="668" t="str">
        <v>[-11101] All data events are filtered in summary calculation</v>
      </c>
      <c r="GN830" s="400">
        <f t="shared" si="263"/>
        <v>0</v>
      </c>
      <c r="GO830" s="400" t="str">
        <f t="shared" si="264"/>
        <v>[-11101] All data events are filtered in summary calculation</v>
      </c>
    </row>
    <row r="831" spans="156:197" ht="18.95" customHeight="1" x14ac:dyDescent="0.25">
      <c r="EZ831" s="837"/>
      <c r="FA831" s="568">
        <v>42252.514583333337</v>
      </c>
      <c r="FB831" s="569">
        <v>36763.026459576686</v>
      </c>
      <c r="FC831" s="570">
        <v>42252.514583333337</v>
      </c>
      <c r="FD831" s="571" t="str">
        <v>[-11101] All data events are filtered in summary calculation</v>
      </c>
      <c r="FE831" s="570">
        <v>42252.514236111107</v>
      </c>
      <c r="FF831" s="571" t="str">
        <v>[-11101] All data events are filtered in summary calculation</v>
      </c>
      <c r="FG831" s="570">
        <v>42252.514236111107</v>
      </c>
      <c r="FH831" s="571">
        <v>36462.38763768474</v>
      </c>
      <c r="GE831" s="400">
        <f t="shared" si="265"/>
        <v>2</v>
      </c>
      <c r="GF831" s="529"/>
      <c r="GG831" s="517"/>
      <c r="GH831" s="529">
        <v>42252.514236111107</v>
      </c>
      <c r="GI831" s="668" t="str">
        <v>[-11101] All data events are filtered in summary calculation</v>
      </c>
      <c r="GJ831" s="669">
        <v>42252.514236111107</v>
      </c>
      <c r="GK831" s="668">
        <v>260.995361328125</v>
      </c>
      <c r="GL831" s="669">
        <v>42252.514236111107</v>
      </c>
      <c r="GM831" s="668" t="str">
        <v>[-11101] All data events are filtered in summary calculation</v>
      </c>
      <c r="GN831" s="400">
        <f t="shared" si="263"/>
        <v>0</v>
      </c>
      <c r="GO831" s="400" t="str">
        <f t="shared" si="264"/>
        <v>[-11101] All data events are filtered in summary calculation</v>
      </c>
    </row>
    <row r="832" spans="156:197" ht="18.95" customHeight="1" x14ac:dyDescent="0.25">
      <c r="EZ832" s="837"/>
      <c r="FA832" s="568">
        <v>42252.514930555553</v>
      </c>
      <c r="FB832" s="569">
        <v>36678.43962519765</v>
      </c>
      <c r="FC832" s="570">
        <v>42252.514930555553</v>
      </c>
      <c r="FD832" s="571" t="str">
        <v>[-11101] All data events are filtered in summary calculation</v>
      </c>
      <c r="FE832" s="570">
        <v>42252.514583333337</v>
      </c>
      <c r="FF832" s="571" t="str">
        <v>[-11101] All data events are filtered in summary calculation</v>
      </c>
      <c r="FG832" s="570">
        <v>42252.514583333337</v>
      </c>
      <c r="FH832" s="571">
        <v>36340.248609568676</v>
      </c>
      <c r="GE832" s="400">
        <f t="shared" si="265"/>
        <v>2</v>
      </c>
      <c r="GF832" s="529"/>
      <c r="GG832" s="517"/>
      <c r="GH832" s="529">
        <v>42252.514583333337</v>
      </c>
      <c r="GI832" s="668" t="str">
        <v>[-11101] All data events are filtered in summary calculation</v>
      </c>
      <c r="GJ832" s="669">
        <v>42252.514583333337</v>
      </c>
      <c r="GK832" s="668">
        <v>260.995361328125</v>
      </c>
      <c r="GL832" s="669">
        <v>42252.514583333337</v>
      </c>
      <c r="GM832" s="668" t="str">
        <v>[-11101] All data events are filtered in summary calculation</v>
      </c>
      <c r="GN832" s="400">
        <f t="shared" si="263"/>
        <v>0</v>
      </c>
      <c r="GO832" s="400" t="str">
        <f t="shared" si="264"/>
        <v>[-11101] All data events are filtered in summary calculation</v>
      </c>
    </row>
    <row r="833" spans="156:197" ht="18.95" customHeight="1" x14ac:dyDescent="0.25">
      <c r="EZ833" s="837"/>
      <c r="FA833" s="568">
        <v>42252.515277777777</v>
      </c>
      <c r="FB833" s="569">
        <v>36701.249418232837</v>
      </c>
      <c r="FC833" s="570">
        <v>42252.515277777777</v>
      </c>
      <c r="FD833" s="571" t="str">
        <v>[-11101] All data events are filtered in summary calculation</v>
      </c>
      <c r="FE833" s="570">
        <v>42252.514930555553</v>
      </c>
      <c r="FF833" s="571" t="str">
        <v>[-11101] All data events are filtered in summary calculation</v>
      </c>
      <c r="FG833" s="570">
        <v>42252.514930555553</v>
      </c>
      <c r="FH833" s="571">
        <v>36198.372884595396</v>
      </c>
      <c r="GE833" s="400">
        <f t="shared" si="265"/>
        <v>2</v>
      </c>
      <c r="GF833" s="529"/>
      <c r="GG833" s="517"/>
      <c r="GH833" s="529">
        <v>42252.514930555553</v>
      </c>
      <c r="GI833" s="668" t="str">
        <v>[-11101] All data events are filtered in summary calculation</v>
      </c>
      <c r="GJ833" s="669">
        <v>42252.514930555553</v>
      </c>
      <c r="GK833" s="668">
        <v>260.995361328125</v>
      </c>
      <c r="GL833" s="669">
        <v>42252.514930555553</v>
      </c>
      <c r="GM833" s="668" t="str">
        <v>[-11101] All data events are filtered in summary calculation</v>
      </c>
      <c r="GN833" s="400">
        <f t="shared" si="263"/>
        <v>0</v>
      </c>
      <c r="GO833" s="400" t="str">
        <f t="shared" si="264"/>
        <v>[-11101] All data events are filtered in summary calculation</v>
      </c>
    </row>
    <row r="834" spans="156:197" ht="18.95" customHeight="1" x14ac:dyDescent="0.25">
      <c r="EZ834" s="837"/>
      <c r="FA834" s="568">
        <v>42252.515625</v>
      </c>
      <c r="FB834" s="569">
        <v>36685.328798902032</v>
      </c>
      <c r="FC834" s="570">
        <v>42252.515625</v>
      </c>
      <c r="FD834" s="571" t="str">
        <v>[-11101] All data events are filtered in summary calculation</v>
      </c>
      <c r="FE834" s="570">
        <v>42252.515277777777</v>
      </c>
      <c r="FF834" s="571" t="str">
        <v>[-11101] All data events are filtered in summary calculation</v>
      </c>
      <c r="FG834" s="570">
        <v>42252.515277777777</v>
      </c>
      <c r="FH834" s="571">
        <v>36111.188691059746</v>
      </c>
      <c r="GE834" s="400">
        <f t="shared" si="265"/>
        <v>2</v>
      </c>
      <c r="GF834" s="529"/>
      <c r="GG834" s="517"/>
      <c r="GH834" s="529">
        <v>42252.515277777777</v>
      </c>
      <c r="GI834" s="668" t="str">
        <v>[-11101] All data events are filtered in summary calculation</v>
      </c>
      <c r="GJ834" s="669">
        <v>42252.515277777777</v>
      </c>
      <c r="GK834" s="668">
        <v>260.995361328125</v>
      </c>
      <c r="GL834" s="669">
        <v>42252.515277777777</v>
      </c>
      <c r="GM834" s="668" t="str">
        <v>[-11101] All data events are filtered in summary calculation</v>
      </c>
      <c r="GN834" s="400">
        <f t="shared" si="263"/>
        <v>0</v>
      </c>
      <c r="GO834" s="400" t="str">
        <f t="shared" si="264"/>
        <v>[-11101] All data events are filtered in summary calculation</v>
      </c>
    </row>
    <row r="835" spans="156:197" ht="18.95" customHeight="1" x14ac:dyDescent="0.25">
      <c r="EZ835" s="837"/>
      <c r="FA835" s="568">
        <v>42252.515972222223</v>
      </c>
      <c r="FB835" s="569">
        <v>36659.041779834035</v>
      </c>
      <c r="FC835" s="570">
        <v>42252.515972222223</v>
      </c>
      <c r="FD835" s="571" t="str">
        <v>[-11101] All data events are filtered in summary calculation</v>
      </c>
      <c r="FE835" s="570">
        <v>42252.515625</v>
      </c>
      <c r="FF835" s="571" t="str">
        <v>[-11101] All data events are filtered in summary calculation</v>
      </c>
      <c r="FG835" s="570">
        <v>42252.515625</v>
      </c>
      <c r="FH835" s="571">
        <v>35894.10816180706</v>
      </c>
      <c r="GE835" s="400">
        <f t="shared" si="265"/>
        <v>2</v>
      </c>
      <c r="GF835" s="529"/>
      <c r="GG835" s="517"/>
      <c r="GH835" s="529">
        <v>42252.515625</v>
      </c>
      <c r="GI835" s="668" t="str">
        <v>[-11101] All data events are filtered in summary calculation</v>
      </c>
      <c r="GJ835" s="669">
        <v>42252.515625</v>
      </c>
      <c r="GK835" s="668">
        <v>260.995361328125</v>
      </c>
      <c r="GL835" s="669">
        <v>42252.515625</v>
      </c>
      <c r="GM835" s="668" t="str">
        <v>[-11101] All data events are filtered in summary calculation</v>
      </c>
      <c r="GN835" s="400">
        <f t="shared" si="263"/>
        <v>0</v>
      </c>
      <c r="GO835" s="400" t="str">
        <f t="shared" si="264"/>
        <v>[-11101] All data events are filtered in summary calculation</v>
      </c>
    </row>
    <row r="836" spans="156:197" ht="18.95" customHeight="1" x14ac:dyDescent="0.25">
      <c r="EZ836" s="837"/>
      <c r="FA836" s="568">
        <v>42252.516319444447</v>
      </c>
      <c r="FB836" s="569">
        <v>36670.282464168471</v>
      </c>
      <c r="FC836" s="570">
        <v>42252.516319444447</v>
      </c>
      <c r="FD836" s="571" t="str">
        <v>[-11101] All data events are filtered in summary calculation</v>
      </c>
      <c r="FE836" s="570">
        <v>42252.515972222223</v>
      </c>
      <c r="FF836" s="571" t="str">
        <v>[-11101] All data events are filtered in summary calculation</v>
      </c>
      <c r="FG836" s="570">
        <v>42252.515972222223</v>
      </c>
      <c r="FH836" s="571">
        <v>35734.987672829629</v>
      </c>
      <c r="GE836" s="400">
        <f t="shared" si="265"/>
        <v>2</v>
      </c>
      <c r="GF836" s="529"/>
      <c r="GG836" s="517"/>
      <c r="GH836" s="529">
        <v>42252.515972222223</v>
      </c>
      <c r="GI836" s="668" t="str">
        <v>[-11101] All data events are filtered in summary calculation</v>
      </c>
      <c r="GJ836" s="669">
        <v>42252.515972222223</v>
      </c>
      <c r="GK836" s="668">
        <v>260.995361328125</v>
      </c>
      <c r="GL836" s="669">
        <v>42252.515972222223</v>
      </c>
      <c r="GM836" s="668" t="str">
        <v>[-11101] All data events are filtered in summary calculation</v>
      </c>
      <c r="GN836" s="400">
        <f t="shared" si="263"/>
        <v>0</v>
      </c>
      <c r="GO836" s="400" t="str">
        <f t="shared" si="264"/>
        <v>[-11101] All data events are filtered in summary calculation</v>
      </c>
    </row>
    <row r="837" spans="156:197" ht="18.95" customHeight="1" x14ac:dyDescent="0.25">
      <c r="EZ837" s="837"/>
      <c r="FA837" s="568">
        <v>42252.516666666663</v>
      </c>
      <c r="FB837" s="569">
        <v>36672.233252986269</v>
      </c>
      <c r="FC837" s="570">
        <v>42252.516666666663</v>
      </c>
      <c r="FD837" s="571" t="str">
        <v>[-11101] All data events are filtered in summary calculation</v>
      </c>
      <c r="FE837" s="570">
        <v>42252.516319444447</v>
      </c>
      <c r="FF837" s="571" t="str">
        <v>[-11101] All data events are filtered in summary calculation</v>
      </c>
      <c r="FG837" s="570">
        <v>42252.516319444447</v>
      </c>
      <c r="FH837" s="571">
        <v>35560.36740746101</v>
      </c>
      <c r="GE837" s="400">
        <f t="shared" si="265"/>
        <v>2</v>
      </c>
      <c r="GF837" s="529"/>
      <c r="GG837" s="517"/>
      <c r="GH837" s="529">
        <v>42252.516319444447</v>
      </c>
      <c r="GI837" s="668" t="str">
        <v>[-11101] All data events are filtered in summary calculation</v>
      </c>
      <c r="GJ837" s="669">
        <v>42252.516319444447</v>
      </c>
      <c r="GK837" s="668">
        <v>260.995361328125</v>
      </c>
      <c r="GL837" s="669">
        <v>42252.516319444447</v>
      </c>
      <c r="GM837" s="668" t="str">
        <v>[-11101] All data events are filtered in summary calculation</v>
      </c>
      <c r="GN837" s="400">
        <f t="shared" si="263"/>
        <v>0</v>
      </c>
      <c r="GO837" s="400" t="str">
        <f t="shared" si="264"/>
        <v>[-11101] All data events are filtered in summary calculation</v>
      </c>
    </row>
    <row r="838" spans="156:197" ht="18.95" customHeight="1" x14ac:dyDescent="0.25">
      <c r="EZ838" s="837"/>
      <c r="FA838" s="568">
        <v>42252.517013888893</v>
      </c>
      <c r="FB838" s="569">
        <v>36703.261909369627</v>
      </c>
      <c r="FC838" s="570">
        <v>42252.517013888893</v>
      </c>
      <c r="FD838" s="571" t="str">
        <v>[-11101] All data events are filtered in summary calculation</v>
      </c>
      <c r="FE838" s="570">
        <v>42252.516666666663</v>
      </c>
      <c r="FF838" s="571" t="str">
        <v>[-11101] All data events are filtered in summary calculation</v>
      </c>
      <c r="FG838" s="570">
        <v>42252.516666666663</v>
      </c>
      <c r="FH838" s="571">
        <v>35478.990747994183</v>
      </c>
      <c r="GE838" s="400">
        <f t="shared" si="265"/>
        <v>2</v>
      </c>
      <c r="GF838" s="529"/>
      <c r="GG838" s="517"/>
      <c r="GH838" s="529">
        <v>42252.516666666663</v>
      </c>
      <c r="GI838" s="668" t="str">
        <v>[-11101] All data events are filtered in summary calculation</v>
      </c>
      <c r="GJ838" s="669">
        <v>42252.516666666663</v>
      </c>
      <c r="GK838" s="668">
        <v>260.995361328125</v>
      </c>
      <c r="GL838" s="669">
        <v>42252.516666666663</v>
      </c>
      <c r="GM838" s="668" t="str">
        <v>[-11101] All data events are filtered in summary calculation</v>
      </c>
      <c r="GN838" s="400">
        <f t="shared" si="263"/>
        <v>0</v>
      </c>
      <c r="GO838" s="400" t="str">
        <f t="shared" si="264"/>
        <v>[-11101] All data events are filtered in summary calculation</v>
      </c>
    </row>
    <row r="839" spans="156:197" ht="18.95" customHeight="1" x14ac:dyDescent="0.25">
      <c r="EZ839" s="837"/>
      <c r="FA839" s="568">
        <v>42252.517361111109</v>
      </c>
      <c r="FB839" s="569">
        <v>36681.637015940745</v>
      </c>
      <c r="FC839" s="570">
        <v>42252.517361111109</v>
      </c>
      <c r="FD839" s="571" t="str">
        <v>[-11101] All data events are filtered in summary calculation</v>
      </c>
      <c r="FE839" s="570">
        <v>42252.517013888893</v>
      </c>
      <c r="FF839" s="571" t="str">
        <v>[-11101] All data events are filtered in summary calculation</v>
      </c>
      <c r="FG839" s="570">
        <v>42252.517013888893</v>
      </c>
      <c r="FH839" s="571">
        <v>35392.720302397014</v>
      </c>
      <c r="GE839" s="400">
        <f t="shared" si="265"/>
        <v>2</v>
      </c>
      <c r="GF839" s="529"/>
      <c r="GG839" s="517"/>
      <c r="GH839" s="529">
        <v>42252.517013888893</v>
      </c>
      <c r="GI839" s="668" t="str">
        <v>[-11101] All data events are filtered in summary calculation</v>
      </c>
      <c r="GJ839" s="669">
        <v>42252.517013888893</v>
      </c>
      <c r="GK839" s="668">
        <v>260.995361328125</v>
      </c>
      <c r="GL839" s="669">
        <v>42252.517013888893</v>
      </c>
      <c r="GM839" s="668" t="str">
        <v>[-11101] All data events are filtered in summary calculation</v>
      </c>
      <c r="GN839" s="400">
        <f t="shared" ref="GN839:GN902" si="266">IF($GE839=1,$GM839,0)</f>
        <v>0</v>
      </c>
      <c r="GO839" s="400" t="str">
        <f t="shared" ref="GO839:GO902" si="267">IF($GE839=2,$GM839,0)</f>
        <v>[-11101] All data events are filtered in summary calculation</v>
      </c>
    </row>
    <row r="840" spans="156:197" ht="18.95" customHeight="1" x14ac:dyDescent="0.25">
      <c r="EZ840" s="837"/>
      <c r="FA840" s="568">
        <v>42252.517708333333</v>
      </c>
      <c r="FB840" s="569">
        <v>36669.618665285903</v>
      </c>
      <c r="FC840" s="570">
        <v>42252.517708333333</v>
      </c>
      <c r="FD840" s="571" t="str">
        <v>[-11101] All data events are filtered in summary calculation</v>
      </c>
      <c r="FE840" s="570">
        <v>42252.517361111109</v>
      </c>
      <c r="FF840" s="571" t="str">
        <v>[-11101] All data events are filtered in summary calculation</v>
      </c>
      <c r="FG840" s="570">
        <v>42252.517361111109</v>
      </c>
      <c r="FH840" s="571">
        <v>35139.622911934057</v>
      </c>
      <c r="GE840" s="400">
        <f t="shared" ref="GE840:GE903" si="268">IF(GI840&lt;&gt;$GF$63,1,IF(GK840&lt;&gt;$GF$63,2,IF(GE839&lt;&gt;0,GE839,0)))</f>
        <v>2</v>
      </c>
      <c r="GF840" s="529"/>
      <c r="GG840" s="517"/>
      <c r="GH840" s="529">
        <v>42252.517361111109</v>
      </c>
      <c r="GI840" s="668" t="str">
        <v>[-11101] All data events are filtered in summary calculation</v>
      </c>
      <c r="GJ840" s="669">
        <v>42252.517361111109</v>
      </c>
      <c r="GK840" s="668">
        <v>260.995361328125</v>
      </c>
      <c r="GL840" s="669">
        <v>42252.517361111109</v>
      </c>
      <c r="GM840" s="668" t="str">
        <v>[-11101] All data events are filtered in summary calculation</v>
      </c>
      <c r="GN840" s="400">
        <f t="shared" si="266"/>
        <v>0</v>
      </c>
      <c r="GO840" s="400" t="str">
        <f t="shared" si="267"/>
        <v>[-11101] All data events are filtered in summary calculation</v>
      </c>
    </row>
    <row r="841" spans="156:197" ht="18.95" customHeight="1" x14ac:dyDescent="0.25">
      <c r="EZ841" s="837"/>
      <c r="FA841" s="568">
        <v>42252.518055555556</v>
      </c>
      <c r="FB841" s="569">
        <v>36694.926481070121</v>
      </c>
      <c r="FC841" s="570">
        <v>42252.518055555556</v>
      </c>
      <c r="FD841" s="571" t="str">
        <v>[-11101] All data events are filtered in summary calculation</v>
      </c>
      <c r="FE841" s="570">
        <v>42252.517708333333</v>
      </c>
      <c r="FF841" s="571" t="str">
        <v>[-11101] All data events are filtered in summary calculation</v>
      </c>
      <c r="FG841" s="570">
        <v>42252.517708333333</v>
      </c>
      <c r="FH841" s="571">
        <v>33804.20815660854</v>
      </c>
      <c r="GE841" s="400">
        <f t="shared" si="268"/>
        <v>2</v>
      </c>
      <c r="GF841" s="529"/>
      <c r="GG841" s="517"/>
      <c r="GH841" s="529">
        <v>42252.517708333333</v>
      </c>
      <c r="GI841" s="668" t="str">
        <v>[-11101] All data events are filtered in summary calculation</v>
      </c>
      <c r="GJ841" s="669">
        <v>42252.517708333333</v>
      </c>
      <c r="GK841" s="668">
        <v>260.995361328125</v>
      </c>
      <c r="GL841" s="669">
        <v>42252.517708333333</v>
      </c>
      <c r="GM841" s="668" t="str">
        <v>[-11101] All data events are filtered in summary calculation</v>
      </c>
      <c r="GN841" s="400">
        <f t="shared" si="266"/>
        <v>0</v>
      </c>
      <c r="GO841" s="400" t="str">
        <f t="shared" si="267"/>
        <v>[-11101] All data events are filtered in summary calculation</v>
      </c>
    </row>
    <row r="842" spans="156:197" ht="18.95" customHeight="1" x14ac:dyDescent="0.25">
      <c r="EZ842" s="837"/>
      <c r="FA842" s="568">
        <v>42252.51840277778</v>
      </c>
      <c r="FB842" s="569">
        <v>36653.199378007652</v>
      </c>
      <c r="FC842" s="570">
        <v>42252.51840277778</v>
      </c>
      <c r="FD842" s="571" t="str">
        <v>[-11101] All data events are filtered in summary calculation</v>
      </c>
      <c r="FE842" s="570">
        <v>42252.518055555556</v>
      </c>
      <c r="FF842" s="571" t="str">
        <v>[-11101] All data events are filtered in summary calculation</v>
      </c>
      <c r="FG842" s="570">
        <v>42252.518055555556</v>
      </c>
      <c r="FH842" s="571">
        <v>31945.557539731159</v>
      </c>
      <c r="GE842" s="400">
        <f t="shared" si="268"/>
        <v>2</v>
      </c>
      <c r="GF842" s="529"/>
      <c r="GG842" s="517"/>
      <c r="GH842" s="529">
        <v>42252.518055555556</v>
      </c>
      <c r="GI842" s="668" t="str">
        <v>[-11101] All data events are filtered in summary calculation</v>
      </c>
      <c r="GJ842" s="669">
        <v>42252.518055555556</v>
      </c>
      <c r="GK842" s="668">
        <v>260.995361328125</v>
      </c>
      <c r="GL842" s="669">
        <v>42252.518055555556</v>
      </c>
      <c r="GM842" s="668" t="str">
        <v>[-11101] All data events are filtered in summary calculation</v>
      </c>
      <c r="GN842" s="400">
        <f t="shared" si="266"/>
        <v>0</v>
      </c>
      <c r="GO842" s="400" t="str">
        <f t="shared" si="267"/>
        <v>[-11101] All data events are filtered in summary calculation</v>
      </c>
    </row>
    <row r="843" spans="156:197" ht="18.95" customHeight="1" x14ac:dyDescent="0.25">
      <c r="EZ843" s="837"/>
      <c r="FA843" s="568">
        <v>42252.518750000003</v>
      </c>
      <c r="FB843" s="569">
        <v>36634.873580247164</v>
      </c>
      <c r="FC843" s="570">
        <v>42252.518750000003</v>
      </c>
      <c r="FD843" s="571" t="str">
        <v>[-11101] All data events are filtered in summary calculation</v>
      </c>
      <c r="FE843" s="570">
        <v>42252.51840277778</v>
      </c>
      <c r="FF843" s="571" t="str">
        <v>[-11101] All data events are filtered in summary calculation</v>
      </c>
      <c r="FG843" s="570">
        <v>42252.51840277778</v>
      </c>
      <c r="FH843" s="571">
        <v>30401.669390697014</v>
      </c>
      <c r="GE843" s="400">
        <f t="shared" si="268"/>
        <v>2</v>
      </c>
      <c r="GF843" s="529"/>
      <c r="GG843" s="517"/>
      <c r="GH843" s="529">
        <v>42252.51840277778</v>
      </c>
      <c r="GI843" s="668" t="str">
        <v>[-11101] All data events are filtered in summary calculation</v>
      </c>
      <c r="GJ843" s="669">
        <v>42252.51840277778</v>
      </c>
      <c r="GK843" s="668">
        <v>260.995361328125</v>
      </c>
      <c r="GL843" s="669">
        <v>42252.51840277778</v>
      </c>
      <c r="GM843" s="668" t="str">
        <v>[-11101] All data events are filtered in summary calculation</v>
      </c>
      <c r="GN843" s="400">
        <f t="shared" si="266"/>
        <v>0</v>
      </c>
      <c r="GO843" s="400" t="str">
        <f t="shared" si="267"/>
        <v>[-11101] All data events are filtered in summary calculation</v>
      </c>
    </row>
    <row r="844" spans="156:197" ht="18.95" customHeight="1" x14ac:dyDescent="0.25">
      <c r="EZ844" s="837"/>
      <c r="FA844" s="568">
        <v>42252.519097222219</v>
      </c>
      <c r="FB844" s="569">
        <v>36633.344089110695</v>
      </c>
      <c r="FC844" s="570">
        <v>42252.519097222219</v>
      </c>
      <c r="FD844" s="571" t="str">
        <v>[-11101] All data events are filtered in summary calculation</v>
      </c>
      <c r="FE844" s="570">
        <v>42252.518750000003</v>
      </c>
      <c r="FF844" s="571" t="str">
        <v>[-11101] All data events are filtered in summary calculation</v>
      </c>
      <c r="FG844" s="570">
        <v>42252.518750000003</v>
      </c>
      <c r="FH844" s="571">
        <v>29133.743276003996</v>
      </c>
      <c r="GE844" s="400">
        <f t="shared" si="268"/>
        <v>2</v>
      </c>
      <c r="GF844" s="529"/>
      <c r="GG844" s="517"/>
      <c r="GH844" s="529">
        <v>42252.518750000003</v>
      </c>
      <c r="GI844" s="668" t="str">
        <v>[-11101] All data events are filtered in summary calculation</v>
      </c>
      <c r="GJ844" s="669">
        <v>42252.518750000003</v>
      </c>
      <c r="GK844" s="668">
        <v>260.995361328125</v>
      </c>
      <c r="GL844" s="669">
        <v>42252.518750000003</v>
      </c>
      <c r="GM844" s="668" t="str">
        <v>[-11101] All data events are filtered in summary calculation</v>
      </c>
      <c r="GN844" s="400">
        <f t="shared" si="266"/>
        <v>0</v>
      </c>
      <c r="GO844" s="400" t="str">
        <f t="shared" si="267"/>
        <v>[-11101] All data events are filtered in summary calculation</v>
      </c>
    </row>
    <row r="845" spans="156:197" ht="18.95" customHeight="1" x14ac:dyDescent="0.25">
      <c r="EZ845" s="837"/>
      <c r="FA845" s="568">
        <v>42252.51944444445</v>
      </c>
      <c r="FB845" s="569">
        <v>36655.857795492811</v>
      </c>
      <c r="FC845" s="570">
        <v>42252.51944444445</v>
      </c>
      <c r="FD845" s="571" t="str">
        <v>[-11101] All data events are filtered in summary calculation</v>
      </c>
      <c r="FE845" s="570">
        <v>42252.519097222219</v>
      </c>
      <c r="FF845" s="571" t="str">
        <v>[-11101] All data events are filtered in summary calculation</v>
      </c>
      <c r="FG845" s="570">
        <v>42252.519097222219</v>
      </c>
      <c r="FH845" s="571">
        <v>30552.169068845113</v>
      </c>
      <c r="GE845" s="400">
        <f t="shared" si="268"/>
        <v>2</v>
      </c>
      <c r="GF845" s="529"/>
      <c r="GG845" s="517"/>
      <c r="GH845" s="529">
        <v>42252.519097222219</v>
      </c>
      <c r="GI845" s="668" t="str">
        <v>[-11101] All data events are filtered in summary calculation</v>
      </c>
      <c r="GJ845" s="669">
        <v>42252.519097222219</v>
      </c>
      <c r="GK845" s="668">
        <v>260.995361328125</v>
      </c>
      <c r="GL845" s="669">
        <v>42252.519097222219</v>
      </c>
      <c r="GM845" s="668" t="str">
        <v>[-11101] All data events are filtered in summary calculation</v>
      </c>
      <c r="GN845" s="400">
        <f t="shared" si="266"/>
        <v>0</v>
      </c>
      <c r="GO845" s="400" t="str">
        <f t="shared" si="267"/>
        <v>[-11101] All data events are filtered in summary calculation</v>
      </c>
    </row>
    <row r="846" spans="156:197" ht="18.95" customHeight="1" x14ac:dyDescent="0.25">
      <c r="EZ846" s="837"/>
      <c r="FA846" s="568">
        <v>42252.519791666666</v>
      </c>
      <c r="FB846" s="569">
        <v>36674.56333625118</v>
      </c>
      <c r="FC846" s="570">
        <v>42252.519791666666</v>
      </c>
      <c r="FD846" s="571" t="str">
        <v>[-11101] All data events are filtered in summary calculation</v>
      </c>
      <c r="FE846" s="570">
        <v>42252.51944444445</v>
      </c>
      <c r="FF846" s="571" t="str">
        <v>[-11101] All data events are filtered in summary calculation</v>
      </c>
      <c r="FG846" s="570">
        <v>42252.51944444445</v>
      </c>
      <c r="FH846" s="571">
        <v>36073.585560826461</v>
      </c>
      <c r="GE846" s="400">
        <f t="shared" si="268"/>
        <v>2</v>
      </c>
      <c r="GF846" s="529"/>
      <c r="GG846" s="517"/>
      <c r="GH846" s="529">
        <v>42252.51944444445</v>
      </c>
      <c r="GI846" s="668" t="str">
        <v>[-11101] All data events are filtered in summary calculation</v>
      </c>
      <c r="GJ846" s="669">
        <v>42252.51944444445</v>
      </c>
      <c r="GK846" s="668">
        <v>260.995361328125</v>
      </c>
      <c r="GL846" s="669">
        <v>42252.51944444445</v>
      </c>
      <c r="GM846" s="668" t="str">
        <v>[-11101] All data events are filtered in summary calculation</v>
      </c>
      <c r="GN846" s="400">
        <f t="shared" si="266"/>
        <v>0</v>
      </c>
      <c r="GO846" s="400" t="str">
        <f t="shared" si="267"/>
        <v>[-11101] All data events are filtered in summary calculation</v>
      </c>
    </row>
    <row r="847" spans="156:197" ht="18.95" customHeight="1" x14ac:dyDescent="0.25">
      <c r="EZ847" s="837"/>
      <c r="FA847" s="568">
        <v>42252.520138888889</v>
      </c>
      <c r="FB847" s="569">
        <v>36716.673368142052</v>
      </c>
      <c r="FC847" s="570">
        <v>42252.520138888889</v>
      </c>
      <c r="FD847" s="571" t="str">
        <v>[-11101] All data events are filtered in summary calculation</v>
      </c>
      <c r="FE847" s="570">
        <v>42252.519791666666</v>
      </c>
      <c r="FF847" s="571" t="str">
        <v>[-11101] All data events are filtered in summary calculation</v>
      </c>
      <c r="FG847" s="570">
        <v>42252.519791666666</v>
      </c>
      <c r="FH847" s="571">
        <v>37033.113962848984</v>
      </c>
      <c r="GE847" s="400">
        <f t="shared" si="268"/>
        <v>2</v>
      </c>
      <c r="GF847" s="529"/>
      <c r="GG847" s="517"/>
      <c r="GH847" s="529">
        <v>42252.519791666666</v>
      </c>
      <c r="GI847" s="668" t="str">
        <v>[-11101] All data events are filtered in summary calculation</v>
      </c>
      <c r="GJ847" s="669">
        <v>42252.519791666666</v>
      </c>
      <c r="GK847" s="668">
        <v>260.995361328125</v>
      </c>
      <c r="GL847" s="669">
        <v>42252.519791666666</v>
      </c>
      <c r="GM847" s="668" t="str">
        <v>[-11101] All data events are filtered in summary calculation</v>
      </c>
      <c r="GN847" s="400">
        <f t="shared" si="266"/>
        <v>0</v>
      </c>
      <c r="GO847" s="400" t="str">
        <f t="shared" si="267"/>
        <v>[-11101] All data events are filtered in summary calculation</v>
      </c>
    </row>
    <row r="848" spans="156:197" ht="18.95" customHeight="1" x14ac:dyDescent="0.25">
      <c r="EZ848" s="837"/>
      <c r="FA848" s="568">
        <v>42252.520486111112</v>
      </c>
      <c r="FB848" s="569">
        <v>36811.239658476909</v>
      </c>
      <c r="FC848" s="570">
        <v>42252.520486111112</v>
      </c>
      <c r="FD848" s="571" t="str">
        <v>[-11101] All data events are filtered in summary calculation</v>
      </c>
      <c r="FE848" s="570">
        <v>42252.520138888889</v>
      </c>
      <c r="FF848" s="571" t="str">
        <v>[-11101] All data events are filtered in summary calculation</v>
      </c>
      <c r="FG848" s="570">
        <v>42252.520138888889</v>
      </c>
      <c r="FH848" s="571">
        <v>36794.797996483248</v>
      </c>
      <c r="GE848" s="400">
        <f t="shared" si="268"/>
        <v>2</v>
      </c>
      <c r="GF848" s="529"/>
      <c r="GG848" s="517"/>
      <c r="GH848" s="529">
        <v>42252.520138888889</v>
      </c>
      <c r="GI848" s="668" t="str">
        <v>[-11101] All data events are filtered in summary calculation</v>
      </c>
      <c r="GJ848" s="669">
        <v>42252.520138888889</v>
      </c>
      <c r="GK848" s="668">
        <v>260.995361328125</v>
      </c>
      <c r="GL848" s="669">
        <v>42252.520138888889</v>
      </c>
      <c r="GM848" s="668" t="str">
        <v>[-11101] All data events are filtered in summary calculation</v>
      </c>
      <c r="GN848" s="400">
        <f t="shared" si="266"/>
        <v>0</v>
      </c>
      <c r="GO848" s="400" t="str">
        <f t="shared" si="267"/>
        <v>[-11101] All data events are filtered in summary calculation</v>
      </c>
    </row>
    <row r="849" spans="156:197" ht="18.95" customHeight="1" x14ac:dyDescent="0.25">
      <c r="EZ849" s="837"/>
      <c r="FA849" s="568">
        <v>42252.520833333328</v>
      </c>
      <c r="FB849" s="569">
        <v>36813.035769983129</v>
      </c>
      <c r="FC849" s="570">
        <v>42252.520833333328</v>
      </c>
      <c r="FD849" s="571" t="str">
        <v>[-11101] All data events are filtered in summary calculation</v>
      </c>
      <c r="FE849" s="570">
        <v>42252.520486111112</v>
      </c>
      <c r="FF849" s="571" t="str">
        <v>[-11101] All data events are filtered in summary calculation</v>
      </c>
      <c r="FG849" s="570">
        <v>42252.520486111112</v>
      </c>
      <c r="FH849" s="571">
        <v>36564.203056641418</v>
      </c>
      <c r="GE849" s="400">
        <f t="shared" si="268"/>
        <v>2</v>
      </c>
      <c r="GF849" s="529"/>
      <c r="GG849" s="517"/>
      <c r="GH849" s="529">
        <v>42252.520486111112</v>
      </c>
      <c r="GI849" s="668" t="str">
        <v>[-11101] All data events are filtered in summary calculation</v>
      </c>
      <c r="GJ849" s="669">
        <v>42252.520486111112</v>
      </c>
      <c r="GK849" s="668">
        <v>260.995361328125</v>
      </c>
      <c r="GL849" s="669">
        <v>42252.520486111112</v>
      </c>
      <c r="GM849" s="668" t="str">
        <v>[-11101] All data events are filtered in summary calculation</v>
      </c>
      <c r="GN849" s="400">
        <f t="shared" si="266"/>
        <v>0</v>
      </c>
      <c r="GO849" s="400" t="str">
        <f t="shared" si="267"/>
        <v>[-11101] All data events are filtered in summary calculation</v>
      </c>
    </row>
    <row r="850" spans="156:197" ht="18.95" customHeight="1" x14ac:dyDescent="0.25">
      <c r="EZ850" s="837"/>
      <c r="FA850" s="568">
        <v>42252.521180555559</v>
      </c>
      <c r="FB850" s="569">
        <v>36742.302187379202</v>
      </c>
      <c r="FC850" s="570">
        <v>42252.521180555559</v>
      </c>
      <c r="FD850" s="571" t="str">
        <v>[-11101] All data events are filtered in summary calculation</v>
      </c>
      <c r="FE850" s="570">
        <v>42252.520833333328</v>
      </c>
      <c r="FF850" s="571" t="str">
        <v>[-11101] All data events are filtered in summary calculation</v>
      </c>
      <c r="FG850" s="570">
        <v>42252.520833333328</v>
      </c>
      <c r="FH850" s="571">
        <v>36436.916892113288</v>
      </c>
      <c r="GE850" s="400">
        <f t="shared" si="268"/>
        <v>2</v>
      </c>
      <c r="GF850" s="529"/>
      <c r="GG850" s="517"/>
      <c r="GH850" s="529">
        <v>42252.520833333328</v>
      </c>
      <c r="GI850" s="668" t="str">
        <v>[-11101] All data events are filtered in summary calculation</v>
      </c>
      <c r="GJ850" s="669">
        <v>42252.520833333328</v>
      </c>
      <c r="GK850" s="668">
        <v>260.995361328125</v>
      </c>
      <c r="GL850" s="669">
        <v>42252.520833333328</v>
      </c>
      <c r="GM850" s="668" t="str">
        <v>[-11101] All data events are filtered in summary calculation</v>
      </c>
      <c r="GN850" s="400">
        <f t="shared" si="266"/>
        <v>0</v>
      </c>
      <c r="GO850" s="400" t="str">
        <f t="shared" si="267"/>
        <v>[-11101] All data events are filtered in summary calculation</v>
      </c>
    </row>
    <row r="851" spans="156:197" ht="18.95" customHeight="1" x14ac:dyDescent="0.25">
      <c r="EZ851" s="837"/>
      <c r="FA851" s="568">
        <v>42252.521527777775</v>
      </c>
      <c r="FB851" s="569">
        <v>36720.79114711086</v>
      </c>
      <c r="FC851" s="570">
        <v>42252.521527777775</v>
      </c>
      <c r="FD851" s="571" t="str">
        <v>[-11101] All data events are filtered in summary calculation</v>
      </c>
      <c r="FE851" s="570">
        <v>42252.521180555559</v>
      </c>
      <c r="FF851" s="571" t="str">
        <v>[-11101] All data events are filtered in summary calculation</v>
      </c>
      <c r="FG851" s="570">
        <v>42252.521180555559</v>
      </c>
      <c r="FH851" s="571">
        <v>36364.972027671334</v>
      </c>
      <c r="GE851" s="400">
        <f t="shared" si="268"/>
        <v>2</v>
      </c>
      <c r="GF851" s="529"/>
      <c r="GG851" s="517"/>
      <c r="GH851" s="529">
        <v>42252.521180555559</v>
      </c>
      <c r="GI851" s="668" t="str">
        <v>[-11101] All data events are filtered in summary calculation</v>
      </c>
      <c r="GJ851" s="669">
        <v>42252.521180555559</v>
      </c>
      <c r="GK851" s="668">
        <v>260.995361328125</v>
      </c>
      <c r="GL851" s="669">
        <v>42252.521180555559</v>
      </c>
      <c r="GM851" s="668" t="str">
        <v>[-11101] All data events are filtered in summary calculation</v>
      </c>
      <c r="GN851" s="400">
        <f t="shared" si="266"/>
        <v>0</v>
      </c>
      <c r="GO851" s="400" t="str">
        <f t="shared" si="267"/>
        <v>[-11101] All data events are filtered in summary calculation</v>
      </c>
    </row>
    <row r="852" spans="156:197" ht="18.95" customHeight="1" x14ac:dyDescent="0.25">
      <c r="EZ852" s="837"/>
      <c r="FA852" s="568">
        <v>42252.521874999999</v>
      </c>
      <c r="FB852" s="569">
        <v>36677.691097571449</v>
      </c>
      <c r="FC852" s="570">
        <v>42252.521874999999</v>
      </c>
      <c r="FD852" s="571" t="str">
        <v>[-11101] All data events are filtered in summary calculation</v>
      </c>
      <c r="FE852" s="570">
        <v>42252.521527777775</v>
      </c>
      <c r="FF852" s="571" t="str">
        <v>[-11101] All data events are filtered in summary calculation</v>
      </c>
      <c r="FG852" s="570">
        <v>42252.521527777775</v>
      </c>
      <c r="FH852" s="571">
        <v>36253.58246090015</v>
      </c>
      <c r="GE852" s="400">
        <f t="shared" si="268"/>
        <v>2</v>
      </c>
      <c r="GF852" s="529"/>
      <c r="GG852" s="517"/>
      <c r="GH852" s="529">
        <v>42252.521527777775</v>
      </c>
      <c r="GI852" s="668" t="str">
        <v>[-11101] All data events are filtered in summary calculation</v>
      </c>
      <c r="GJ852" s="669">
        <v>42252.521527777775</v>
      </c>
      <c r="GK852" s="668">
        <v>260.995361328125</v>
      </c>
      <c r="GL852" s="669">
        <v>42252.521527777775</v>
      </c>
      <c r="GM852" s="668" t="str">
        <v>[-11101] All data events are filtered in summary calculation</v>
      </c>
      <c r="GN852" s="400">
        <f t="shared" si="266"/>
        <v>0</v>
      </c>
      <c r="GO852" s="400" t="str">
        <f t="shared" si="267"/>
        <v>[-11101] All data events are filtered in summary calculation</v>
      </c>
    </row>
    <row r="853" spans="156:197" ht="18.95" customHeight="1" x14ac:dyDescent="0.25">
      <c r="EZ853" s="837"/>
      <c r="FA853" s="568">
        <v>42252.522222222222</v>
      </c>
      <c r="FB853" s="569">
        <v>36687.776922053097</v>
      </c>
      <c r="FC853" s="570">
        <v>42252.522222222222</v>
      </c>
      <c r="FD853" s="571" t="str">
        <v>[-11101] All data events are filtered in summary calculation</v>
      </c>
      <c r="FE853" s="570">
        <v>42252.521874999999</v>
      </c>
      <c r="FF853" s="571" t="str">
        <v>[-11101] All data events are filtered in summary calculation</v>
      </c>
      <c r="FG853" s="570">
        <v>42252.521874999999</v>
      </c>
      <c r="FH853" s="571">
        <v>36169.498346050583</v>
      </c>
      <c r="GE853" s="400">
        <f t="shared" si="268"/>
        <v>2</v>
      </c>
      <c r="GF853" s="529"/>
      <c r="GG853" s="517"/>
      <c r="GH853" s="529">
        <v>42252.521874999999</v>
      </c>
      <c r="GI853" s="668" t="str">
        <v>[-11101] All data events are filtered in summary calculation</v>
      </c>
      <c r="GJ853" s="669">
        <v>42252.521874999999</v>
      </c>
      <c r="GK853" s="668">
        <v>260.995361328125</v>
      </c>
      <c r="GL853" s="669">
        <v>42252.521874999999</v>
      </c>
      <c r="GM853" s="668" t="str">
        <v>[-11101] All data events are filtered in summary calculation</v>
      </c>
      <c r="GN853" s="400">
        <f t="shared" si="266"/>
        <v>0</v>
      </c>
      <c r="GO853" s="400" t="str">
        <f t="shared" si="267"/>
        <v>[-11101] All data events are filtered in summary calculation</v>
      </c>
    </row>
    <row r="854" spans="156:197" ht="18.95" customHeight="1" x14ac:dyDescent="0.25">
      <c r="EZ854" s="837"/>
      <c r="FA854" s="568">
        <v>42252.522569444445</v>
      </c>
      <c r="FB854" s="569">
        <v>36673.927863262099</v>
      </c>
      <c r="FC854" s="570">
        <v>42252.522569444445</v>
      </c>
      <c r="FD854" s="571" t="str">
        <v>[-11101] All data events are filtered in summary calculation</v>
      </c>
      <c r="FE854" s="570">
        <v>42252.522222222222</v>
      </c>
      <c r="FF854" s="571" t="str">
        <v>[-11101] All data events are filtered in summary calculation</v>
      </c>
      <c r="FG854" s="570">
        <v>42252.522222222222</v>
      </c>
      <c r="FH854" s="571">
        <v>36087.533931734164</v>
      </c>
      <c r="GE854" s="400">
        <f t="shared" si="268"/>
        <v>2</v>
      </c>
      <c r="GF854" s="529"/>
      <c r="GG854" s="517"/>
      <c r="GH854" s="529">
        <v>42252.522222222222</v>
      </c>
      <c r="GI854" s="668" t="str">
        <v>[-11101] All data events are filtered in summary calculation</v>
      </c>
      <c r="GJ854" s="669">
        <v>42252.522222222222</v>
      </c>
      <c r="GK854" s="668">
        <v>260.995361328125</v>
      </c>
      <c r="GL854" s="669">
        <v>42252.522222222222</v>
      </c>
      <c r="GM854" s="668" t="str">
        <v>[-11101] All data events are filtered in summary calculation</v>
      </c>
      <c r="GN854" s="400">
        <f t="shared" si="266"/>
        <v>0</v>
      </c>
      <c r="GO854" s="400" t="str">
        <f t="shared" si="267"/>
        <v>[-11101] All data events are filtered in summary calculation</v>
      </c>
    </row>
    <row r="855" spans="156:197" ht="18.95" customHeight="1" x14ac:dyDescent="0.25">
      <c r="EZ855" s="837"/>
      <c r="FA855" s="568">
        <v>42252.522916666669</v>
      </c>
      <c r="FB855" s="569">
        <v>36757.437582258382</v>
      </c>
      <c r="FC855" s="570">
        <v>42252.522916666669</v>
      </c>
      <c r="FD855" s="571" t="str">
        <v>[-11101] All data events are filtered in summary calculation</v>
      </c>
      <c r="FE855" s="570">
        <v>42252.522569444445</v>
      </c>
      <c r="FF855" s="571" t="str">
        <v>[-11101] All data events are filtered in summary calculation</v>
      </c>
      <c r="FG855" s="570">
        <v>42252.522569444445</v>
      </c>
      <c r="FH855" s="571">
        <v>36025.670685801902</v>
      </c>
      <c r="GE855" s="400">
        <f t="shared" si="268"/>
        <v>2</v>
      </c>
      <c r="GF855" s="529"/>
      <c r="GG855" s="517"/>
      <c r="GH855" s="529">
        <v>42252.522569444445</v>
      </c>
      <c r="GI855" s="668" t="str">
        <v>[-11101] All data events are filtered in summary calculation</v>
      </c>
      <c r="GJ855" s="669">
        <v>42252.522569444445</v>
      </c>
      <c r="GK855" s="668">
        <v>260.995361328125</v>
      </c>
      <c r="GL855" s="669">
        <v>42252.522569444445</v>
      </c>
      <c r="GM855" s="668" t="str">
        <v>[-11101] All data events are filtered in summary calculation</v>
      </c>
      <c r="GN855" s="400">
        <f t="shared" si="266"/>
        <v>0</v>
      </c>
      <c r="GO855" s="400" t="str">
        <f t="shared" si="267"/>
        <v>[-11101] All data events are filtered in summary calculation</v>
      </c>
    </row>
    <row r="856" spans="156:197" ht="18.95" customHeight="1" x14ac:dyDescent="0.25">
      <c r="EZ856" s="837"/>
      <c r="FA856" s="568">
        <v>42252.523263888885</v>
      </c>
      <c r="FB856" s="569">
        <v>36982.256719338897</v>
      </c>
      <c r="FC856" s="570">
        <v>42252.523263888885</v>
      </c>
      <c r="FD856" s="571" t="str">
        <v>[-11101] All data events are filtered in summary calculation</v>
      </c>
      <c r="FE856" s="570">
        <v>42252.522916666669</v>
      </c>
      <c r="FF856" s="571" t="str">
        <v>[-11101] All data events are filtered in summary calculation</v>
      </c>
      <c r="FG856" s="570">
        <v>42252.522916666669</v>
      </c>
      <c r="FH856" s="571">
        <v>35926.200035138922</v>
      </c>
      <c r="GE856" s="400">
        <f t="shared" si="268"/>
        <v>2</v>
      </c>
      <c r="GF856" s="529"/>
      <c r="GG856" s="517"/>
      <c r="GH856" s="529">
        <v>42252.522916666669</v>
      </c>
      <c r="GI856" s="668" t="str">
        <v>[-11101] All data events are filtered in summary calculation</v>
      </c>
      <c r="GJ856" s="669">
        <v>42252.522916666669</v>
      </c>
      <c r="GK856" s="668">
        <v>260.995361328125</v>
      </c>
      <c r="GL856" s="669">
        <v>42252.522916666669</v>
      </c>
      <c r="GM856" s="668" t="str">
        <v>[-11101] All data events are filtered in summary calculation</v>
      </c>
      <c r="GN856" s="400">
        <f t="shared" si="266"/>
        <v>0</v>
      </c>
      <c r="GO856" s="400" t="str">
        <f t="shared" si="267"/>
        <v>[-11101] All data events are filtered in summary calculation</v>
      </c>
    </row>
    <row r="857" spans="156:197" ht="18.95" customHeight="1" x14ac:dyDescent="0.25">
      <c r="EZ857" s="837"/>
      <c r="FA857" s="568">
        <v>42252.523611111115</v>
      </c>
      <c r="FB857" s="569">
        <v>37283.527513434492</v>
      </c>
      <c r="FC857" s="570">
        <v>42252.523611111115</v>
      </c>
      <c r="FD857" s="571" t="str">
        <v>[-11101] All data events are filtered in summary calculation</v>
      </c>
      <c r="FE857" s="570">
        <v>42252.523263888885</v>
      </c>
      <c r="FF857" s="571" t="str">
        <v>[-11101] All data events are filtered in summary calculation</v>
      </c>
      <c r="FG857" s="570">
        <v>42252.523263888885</v>
      </c>
      <c r="FH857" s="571">
        <v>35818.988744692011</v>
      </c>
      <c r="GE857" s="400">
        <f t="shared" si="268"/>
        <v>2</v>
      </c>
      <c r="GF857" s="529"/>
      <c r="GG857" s="517"/>
      <c r="GH857" s="529">
        <v>42252.523263888885</v>
      </c>
      <c r="GI857" s="668" t="str">
        <v>[-11101] All data events are filtered in summary calculation</v>
      </c>
      <c r="GJ857" s="669">
        <v>42252.523263888885</v>
      </c>
      <c r="GK857" s="668">
        <v>260.995361328125</v>
      </c>
      <c r="GL857" s="669">
        <v>42252.523263888885</v>
      </c>
      <c r="GM857" s="668" t="str">
        <v>[-11101] All data events are filtered in summary calculation</v>
      </c>
      <c r="GN857" s="400">
        <f t="shared" si="266"/>
        <v>0</v>
      </c>
      <c r="GO857" s="400" t="str">
        <f t="shared" si="267"/>
        <v>[-11101] All data events are filtered in summary calculation</v>
      </c>
    </row>
    <row r="858" spans="156:197" ht="18.95" customHeight="1" x14ac:dyDescent="0.25">
      <c r="EZ858" s="837"/>
      <c r="FA858" s="568">
        <v>42252.523958333331</v>
      </c>
      <c r="FB858" s="569">
        <v>37315.365545813242</v>
      </c>
      <c r="FC858" s="570">
        <v>42252.523958333331</v>
      </c>
      <c r="FD858" s="571" t="str">
        <v>[-11101] All data events are filtered in summary calculation</v>
      </c>
      <c r="FE858" s="570">
        <v>42252.523611111115</v>
      </c>
      <c r="FF858" s="571" t="str">
        <v>[-11101] All data events are filtered in summary calculation</v>
      </c>
      <c r="FG858" s="570">
        <v>42252.523611111115</v>
      </c>
      <c r="FH858" s="571">
        <v>35731.643103426693</v>
      </c>
      <c r="GE858" s="400">
        <f t="shared" si="268"/>
        <v>2</v>
      </c>
      <c r="GF858" s="529"/>
      <c r="GG858" s="517"/>
      <c r="GH858" s="529">
        <v>42252.523611111115</v>
      </c>
      <c r="GI858" s="668" t="str">
        <v>[-11101] All data events are filtered in summary calculation</v>
      </c>
      <c r="GJ858" s="669">
        <v>42252.523611111115</v>
      </c>
      <c r="GK858" s="668">
        <v>260.995361328125</v>
      </c>
      <c r="GL858" s="669">
        <v>42252.523611111115</v>
      </c>
      <c r="GM858" s="668" t="str">
        <v>[-11101] All data events are filtered in summary calculation</v>
      </c>
      <c r="GN858" s="400">
        <f t="shared" si="266"/>
        <v>0</v>
      </c>
      <c r="GO858" s="400" t="str">
        <f t="shared" si="267"/>
        <v>[-11101] All data events are filtered in summary calculation</v>
      </c>
    </row>
    <row r="859" spans="156:197" ht="18.95" customHeight="1" x14ac:dyDescent="0.25">
      <c r="EZ859" s="837"/>
      <c r="FA859" s="568">
        <v>42252.524305555555</v>
      </c>
      <c r="FB859" s="569">
        <v>37325.478225950399</v>
      </c>
      <c r="FC859" s="570">
        <v>42252.524305555555</v>
      </c>
      <c r="FD859" s="571" t="str">
        <v>[-11101] All data events are filtered in summary calculation</v>
      </c>
      <c r="FE859" s="570">
        <v>42252.523958333331</v>
      </c>
      <c r="FF859" s="571" t="str">
        <v>[-11101] All data events are filtered in summary calculation</v>
      </c>
      <c r="FG859" s="570">
        <v>42252.523958333331</v>
      </c>
      <c r="FH859" s="571">
        <v>35663.856710157794</v>
      </c>
      <c r="GE859" s="400">
        <f t="shared" si="268"/>
        <v>2</v>
      </c>
      <c r="GF859" s="529"/>
      <c r="GG859" s="517"/>
      <c r="GH859" s="529">
        <v>42252.523958333331</v>
      </c>
      <c r="GI859" s="668" t="str">
        <v>[-11101] All data events are filtered in summary calculation</v>
      </c>
      <c r="GJ859" s="669">
        <v>42252.523958333331</v>
      </c>
      <c r="GK859" s="668">
        <v>260.995361328125</v>
      </c>
      <c r="GL859" s="669">
        <v>42252.523958333331</v>
      </c>
      <c r="GM859" s="668" t="str">
        <v>[-11101] All data events are filtered in summary calculation</v>
      </c>
      <c r="GN859" s="400">
        <f t="shared" si="266"/>
        <v>0</v>
      </c>
      <c r="GO859" s="400" t="str">
        <f t="shared" si="267"/>
        <v>[-11101] All data events are filtered in summary calculation</v>
      </c>
    </row>
    <row r="860" spans="156:197" ht="18.95" customHeight="1" x14ac:dyDescent="0.25">
      <c r="EZ860" s="837"/>
      <c r="FA860" s="568">
        <v>42252.524652777778</v>
      </c>
      <c r="FB860" s="569">
        <v>37291.490107258163</v>
      </c>
      <c r="FC860" s="570">
        <v>42252.524652777778</v>
      </c>
      <c r="FD860" s="571" t="str">
        <v>[-11101] All data events are filtered in summary calculation</v>
      </c>
      <c r="FE860" s="570">
        <v>42252.524305555555</v>
      </c>
      <c r="FF860" s="571" t="str">
        <v>[-11101] All data events are filtered in summary calculation</v>
      </c>
      <c r="FG860" s="570">
        <v>42252.524305555555</v>
      </c>
      <c r="FH860" s="571">
        <v>35602.812478367487</v>
      </c>
      <c r="GE860" s="400">
        <f t="shared" si="268"/>
        <v>2</v>
      </c>
      <c r="GF860" s="529"/>
      <c r="GG860" s="517"/>
      <c r="GH860" s="529">
        <v>42252.524305555555</v>
      </c>
      <c r="GI860" s="668" t="str">
        <v>[-11101] All data events are filtered in summary calculation</v>
      </c>
      <c r="GJ860" s="669">
        <v>42252.524305555555</v>
      </c>
      <c r="GK860" s="668">
        <v>260.995361328125</v>
      </c>
      <c r="GL860" s="669">
        <v>42252.524305555555</v>
      </c>
      <c r="GM860" s="668" t="str">
        <v>[-11101] All data events are filtered in summary calculation</v>
      </c>
      <c r="GN860" s="400">
        <f t="shared" si="266"/>
        <v>0</v>
      </c>
      <c r="GO860" s="400" t="str">
        <f t="shared" si="267"/>
        <v>[-11101] All data events are filtered in summary calculation</v>
      </c>
    </row>
    <row r="861" spans="156:197" ht="18.95" customHeight="1" x14ac:dyDescent="0.25">
      <c r="EZ861" s="837"/>
      <c r="FA861" s="568">
        <v>42252.525000000001</v>
      </c>
      <c r="FB861" s="569">
        <v>37266.433430459103</v>
      </c>
      <c r="FC861" s="570">
        <v>42252.525000000001</v>
      </c>
      <c r="FD861" s="571" t="str">
        <v>[-11101] All data events are filtered in summary calculation</v>
      </c>
      <c r="FE861" s="570">
        <v>42252.524652777778</v>
      </c>
      <c r="FF861" s="571" t="str">
        <v>[-11101] All data events are filtered in summary calculation</v>
      </c>
      <c r="FG861" s="570">
        <v>42252.524652777778</v>
      </c>
      <c r="FH861" s="571">
        <v>35486.500844516355</v>
      </c>
      <c r="GE861" s="400">
        <f t="shared" si="268"/>
        <v>2</v>
      </c>
      <c r="GF861" s="529"/>
      <c r="GG861" s="517"/>
      <c r="GH861" s="529">
        <v>42252.524652777778</v>
      </c>
      <c r="GI861" s="668" t="str">
        <v>[-11101] All data events are filtered in summary calculation</v>
      </c>
      <c r="GJ861" s="669">
        <v>42252.524652777778</v>
      </c>
      <c r="GK861" s="668">
        <v>260.995361328125</v>
      </c>
      <c r="GL861" s="669">
        <v>42252.524652777778</v>
      </c>
      <c r="GM861" s="668" t="str">
        <v>[-11101] All data events are filtered in summary calculation</v>
      </c>
      <c r="GN861" s="400">
        <f t="shared" si="266"/>
        <v>0</v>
      </c>
      <c r="GO861" s="400" t="str">
        <f t="shared" si="267"/>
        <v>[-11101] All data events are filtered in summary calculation</v>
      </c>
    </row>
    <row r="862" spans="156:197" ht="18.95" customHeight="1" x14ac:dyDescent="0.25">
      <c r="EZ862" s="837"/>
      <c r="FA862" s="568">
        <v>42252.525347222225</v>
      </c>
      <c r="FB862" s="569">
        <v>37276.597903472182</v>
      </c>
      <c r="FC862" s="570">
        <v>42252.525347222225</v>
      </c>
      <c r="FD862" s="571" t="str">
        <v>[-11101] All data events are filtered in summary calculation</v>
      </c>
      <c r="FE862" s="570">
        <v>42252.525000000001</v>
      </c>
      <c r="FF862" s="571" t="str">
        <v>[-11101] All data events are filtered in summary calculation</v>
      </c>
      <c r="FG862" s="570">
        <v>42252.525000000001</v>
      </c>
      <c r="FH862" s="571">
        <v>35694.002926123139</v>
      </c>
      <c r="GE862" s="400">
        <f t="shared" si="268"/>
        <v>2</v>
      </c>
      <c r="GF862" s="529"/>
      <c r="GG862" s="517"/>
      <c r="GH862" s="529">
        <v>42252.525000000001</v>
      </c>
      <c r="GI862" s="668" t="str">
        <v>[-11101] All data events are filtered in summary calculation</v>
      </c>
      <c r="GJ862" s="669">
        <v>42252.525000000001</v>
      </c>
      <c r="GK862" s="668">
        <v>260.995361328125</v>
      </c>
      <c r="GL862" s="669">
        <v>42252.525000000001</v>
      </c>
      <c r="GM862" s="668" t="str">
        <v>[-11101] All data events are filtered in summary calculation</v>
      </c>
      <c r="GN862" s="400">
        <f t="shared" si="266"/>
        <v>0</v>
      </c>
      <c r="GO862" s="400" t="str">
        <f t="shared" si="267"/>
        <v>[-11101] All data events are filtered in summary calculation</v>
      </c>
    </row>
    <row r="863" spans="156:197" ht="18.95" customHeight="1" x14ac:dyDescent="0.25">
      <c r="EZ863" s="837"/>
      <c r="FA863" s="568">
        <v>42252.525694444441</v>
      </c>
      <c r="FB863" s="569">
        <v>37189.209488123655</v>
      </c>
      <c r="FC863" s="570">
        <v>42252.525694444441</v>
      </c>
      <c r="FD863" s="571" t="str">
        <v>[-11101] All data events are filtered in summary calculation</v>
      </c>
      <c r="FE863" s="570">
        <v>42252.525347222225</v>
      </c>
      <c r="FF863" s="571" t="str">
        <v>[-11101] All data events are filtered in summary calculation</v>
      </c>
      <c r="FG863" s="570">
        <v>42252.525347222225</v>
      </c>
      <c r="FH863" s="571">
        <v>36500.079800055428</v>
      </c>
      <c r="GE863" s="400">
        <f t="shared" si="268"/>
        <v>2</v>
      </c>
      <c r="GF863" s="529"/>
      <c r="GG863" s="517"/>
      <c r="GH863" s="529">
        <v>42252.525347222225</v>
      </c>
      <c r="GI863" s="668" t="str">
        <v>[-11101] All data events are filtered in summary calculation</v>
      </c>
      <c r="GJ863" s="669">
        <v>42252.525347222225</v>
      </c>
      <c r="GK863" s="668">
        <v>260.995361328125</v>
      </c>
      <c r="GL863" s="669">
        <v>42252.525347222225</v>
      </c>
      <c r="GM863" s="668" t="str">
        <v>[-11101] All data events are filtered in summary calculation</v>
      </c>
      <c r="GN863" s="400">
        <f t="shared" si="266"/>
        <v>0</v>
      </c>
      <c r="GO863" s="400" t="str">
        <f t="shared" si="267"/>
        <v>[-11101] All data events are filtered in summary calculation</v>
      </c>
    </row>
    <row r="864" spans="156:197" ht="18.95" customHeight="1" x14ac:dyDescent="0.25">
      <c r="EZ864" s="837"/>
      <c r="FA864" s="568">
        <v>42252.526041666672</v>
      </c>
      <c r="FB864" s="569">
        <v>37261.264906378587</v>
      </c>
      <c r="FC864" s="570">
        <v>42252.526041666672</v>
      </c>
      <c r="FD864" s="571" t="str">
        <v>[-11101] All data events are filtered in summary calculation</v>
      </c>
      <c r="FE864" s="570">
        <v>42252.525694444441</v>
      </c>
      <c r="FF864" s="571" t="str">
        <v>[-11101] All data events are filtered in summary calculation</v>
      </c>
      <c r="FG864" s="570">
        <v>42252.525694444441</v>
      </c>
      <c r="FH864" s="571">
        <v>36433.685558366778</v>
      </c>
      <c r="GE864" s="400">
        <f t="shared" si="268"/>
        <v>1</v>
      </c>
      <c r="GF864" s="529"/>
      <c r="GG864" s="517"/>
      <c r="GH864" s="529">
        <v>42252.525694444441</v>
      </c>
      <c r="GI864" s="668">
        <v>327.08472449915075</v>
      </c>
      <c r="GJ864" s="669">
        <v>42252.525694444441</v>
      </c>
      <c r="GK864" s="668">
        <v>260.995361328125</v>
      </c>
      <c r="GL864" s="669">
        <v>42252.525694444441</v>
      </c>
      <c r="GM864" s="668" t="str">
        <v>[-11101] All data events are filtered in summary calculation</v>
      </c>
      <c r="GN864" s="400" t="str">
        <f t="shared" si="266"/>
        <v>[-11101] All data events are filtered in summary calculation</v>
      </c>
      <c r="GO864" s="400">
        <f t="shared" si="267"/>
        <v>0</v>
      </c>
    </row>
    <row r="865" spans="156:197" ht="18.95" customHeight="1" x14ac:dyDescent="0.25">
      <c r="EZ865" s="837"/>
      <c r="FA865" s="568">
        <v>42252.526388888888</v>
      </c>
      <c r="FB865" s="569">
        <v>37229.704245684545</v>
      </c>
      <c r="FC865" s="570">
        <v>42252.526388888888</v>
      </c>
      <c r="FD865" s="571" t="str">
        <v>[-11101] All data events are filtered in summary calculation</v>
      </c>
      <c r="FE865" s="570">
        <v>42252.526041666672</v>
      </c>
      <c r="FF865" s="571" t="str">
        <v>[-11101] All data events are filtered in summary calculation</v>
      </c>
      <c r="FG865" s="570">
        <v>42252.526041666672</v>
      </c>
      <c r="FH865" s="571">
        <v>36393.675288355349</v>
      </c>
      <c r="GE865" s="400">
        <f t="shared" si="268"/>
        <v>1</v>
      </c>
      <c r="GF865" s="529"/>
      <c r="GG865" s="517"/>
      <c r="GH865" s="529">
        <v>42252.526041666672</v>
      </c>
      <c r="GI865" s="668">
        <v>332.754638671875</v>
      </c>
      <c r="GJ865" s="669">
        <v>42252.526041666672</v>
      </c>
      <c r="GK865" s="668">
        <v>260.995361328125</v>
      </c>
      <c r="GL865" s="669">
        <v>42252.526041666672</v>
      </c>
      <c r="GM865" s="668" t="str">
        <v>[-11101] All data events are filtered in summary calculation</v>
      </c>
      <c r="GN865" s="400" t="str">
        <f t="shared" si="266"/>
        <v>[-11101] All data events are filtered in summary calculation</v>
      </c>
      <c r="GO865" s="400">
        <f t="shared" si="267"/>
        <v>0</v>
      </c>
    </row>
    <row r="866" spans="156:197" ht="18.95" customHeight="1" x14ac:dyDescent="0.25">
      <c r="EZ866" s="837"/>
      <c r="FA866" s="568">
        <v>42252.526736111111</v>
      </c>
      <c r="FB866" s="569">
        <v>37594.579530229174</v>
      </c>
      <c r="FC866" s="570">
        <v>42252.526736111111</v>
      </c>
      <c r="FD866" s="571" t="str">
        <v>[-11101] All data events are filtered in summary calculation</v>
      </c>
      <c r="FE866" s="570">
        <v>42252.526388888888</v>
      </c>
      <c r="FF866" s="571" t="str">
        <v>[-11101] All data events are filtered in summary calculation</v>
      </c>
      <c r="FG866" s="570">
        <v>42252.526388888888</v>
      </c>
      <c r="FH866" s="571">
        <v>36184.829567404588</v>
      </c>
      <c r="GE866" s="400">
        <f t="shared" si="268"/>
        <v>1</v>
      </c>
      <c r="GF866" s="529"/>
      <c r="GG866" s="517"/>
      <c r="GH866" s="529">
        <v>42252.526388888888</v>
      </c>
      <c r="GI866" s="668">
        <v>332.754638671875</v>
      </c>
      <c r="GJ866" s="669">
        <v>42252.526388888888</v>
      </c>
      <c r="GK866" s="668">
        <v>260.995361328125</v>
      </c>
      <c r="GL866" s="669">
        <v>42252.526388888888</v>
      </c>
      <c r="GM866" s="668" t="str">
        <v>[-11101] All data events are filtered in summary calculation</v>
      </c>
      <c r="GN866" s="400" t="str">
        <f t="shared" si="266"/>
        <v>[-11101] All data events are filtered in summary calculation</v>
      </c>
      <c r="GO866" s="400">
        <f t="shared" si="267"/>
        <v>0</v>
      </c>
    </row>
    <row r="867" spans="156:197" ht="18.95" customHeight="1" x14ac:dyDescent="0.25">
      <c r="EZ867" s="837"/>
      <c r="FA867" s="568">
        <v>42252.527083333334</v>
      </c>
      <c r="FB867" s="569">
        <v>21355.640010974432</v>
      </c>
      <c r="FC867" s="570">
        <v>42252.527083333334</v>
      </c>
      <c r="FD867" s="571" t="str">
        <v>[-11101] All data events are filtered in summary calculation</v>
      </c>
      <c r="FE867" s="570">
        <v>42252.526736111111</v>
      </c>
      <c r="FF867" s="571" t="str">
        <v>[-11101] All data events are filtered in summary calculation</v>
      </c>
      <c r="FG867" s="570">
        <v>42252.526736111111</v>
      </c>
      <c r="FH867" s="571">
        <v>35940.403021790582</v>
      </c>
      <c r="GE867" s="400">
        <f t="shared" si="268"/>
        <v>1</v>
      </c>
      <c r="GF867" s="529"/>
      <c r="GG867" s="517"/>
      <c r="GH867" s="529">
        <v>42252.526736111111</v>
      </c>
      <c r="GI867" s="668">
        <v>332.754638671875</v>
      </c>
      <c r="GJ867" s="669">
        <v>42252.526736111111</v>
      </c>
      <c r="GK867" s="668">
        <v>260.995361328125</v>
      </c>
      <c r="GL867" s="669">
        <v>42252.526736111111</v>
      </c>
      <c r="GM867" s="668" t="str">
        <v>[-11101] All data events are filtered in summary calculation</v>
      </c>
      <c r="GN867" s="400" t="str">
        <f t="shared" si="266"/>
        <v>[-11101] All data events are filtered in summary calculation</v>
      </c>
      <c r="GO867" s="400">
        <f t="shared" si="267"/>
        <v>0</v>
      </c>
    </row>
    <row r="868" spans="156:197" ht="18.95" customHeight="1" x14ac:dyDescent="0.25">
      <c r="EZ868" s="837"/>
      <c r="FA868" s="568">
        <v>42252.52743055555</v>
      </c>
      <c r="FB868" s="569">
        <v>2531.3144466798753</v>
      </c>
      <c r="FC868" s="570">
        <v>42252.52743055555</v>
      </c>
      <c r="FD868" s="571" t="str">
        <v>[-11101] All data events are filtered in summary calculation</v>
      </c>
      <c r="FE868" s="570">
        <v>42252.527083333334</v>
      </c>
      <c r="FF868" s="571" t="str">
        <v>[-11101] All data events are filtered in summary calculation</v>
      </c>
      <c r="FG868" s="570">
        <v>42252.527083333334</v>
      </c>
      <c r="FH868" s="571">
        <v>35612.274469643831</v>
      </c>
      <c r="GE868" s="400">
        <f t="shared" si="268"/>
        <v>1</v>
      </c>
      <c r="GF868" s="529"/>
      <c r="GG868" s="517"/>
      <c r="GH868" s="529">
        <v>42252.527083333334</v>
      </c>
      <c r="GI868" s="668">
        <v>332.754638671875</v>
      </c>
      <c r="GJ868" s="669">
        <v>42252.527083333334</v>
      </c>
      <c r="GK868" s="668">
        <v>260.995361328125</v>
      </c>
      <c r="GL868" s="669">
        <v>42252.527083333334</v>
      </c>
      <c r="GM868" s="668" t="str">
        <v>[-11101] All data events are filtered in summary calculation</v>
      </c>
      <c r="GN868" s="400" t="str">
        <f t="shared" si="266"/>
        <v>[-11101] All data events are filtered in summary calculation</v>
      </c>
      <c r="GO868" s="400">
        <f t="shared" si="267"/>
        <v>0</v>
      </c>
    </row>
    <row r="869" spans="156:197" ht="18.95" customHeight="1" x14ac:dyDescent="0.25">
      <c r="EZ869" s="837"/>
      <c r="FA869" s="568">
        <v>42252.527777777781</v>
      </c>
      <c r="FB869" s="569">
        <v>2849.4953592458119</v>
      </c>
      <c r="FC869" s="570">
        <v>42252.527777777781</v>
      </c>
      <c r="FD869" s="571" t="str">
        <v>[-11101] All data events are filtered in summary calculation</v>
      </c>
      <c r="FE869" s="570">
        <v>42252.52743055555</v>
      </c>
      <c r="FF869" s="571" t="str">
        <v>[-11101] All data events are filtered in summary calculation</v>
      </c>
      <c r="FG869" s="570">
        <v>42252.52743055555</v>
      </c>
      <c r="FH869" s="571">
        <v>35514.949065101144</v>
      </c>
      <c r="GE869" s="400">
        <f t="shared" si="268"/>
        <v>1</v>
      </c>
      <c r="GF869" s="529"/>
      <c r="GG869" s="517"/>
      <c r="GH869" s="529">
        <v>42252.52743055555</v>
      </c>
      <c r="GI869" s="668">
        <v>332.754638671875</v>
      </c>
      <c r="GJ869" s="669">
        <v>42252.52743055555</v>
      </c>
      <c r="GK869" s="668">
        <v>260.995361328125</v>
      </c>
      <c r="GL869" s="669">
        <v>42252.52743055555</v>
      </c>
      <c r="GM869" s="668" t="str">
        <v>[-11101] All data events are filtered in summary calculation</v>
      </c>
      <c r="GN869" s="400" t="str">
        <f t="shared" si="266"/>
        <v>[-11101] All data events are filtered in summary calculation</v>
      </c>
      <c r="GO869" s="400">
        <f t="shared" si="267"/>
        <v>0</v>
      </c>
    </row>
    <row r="870" spans="156:197" ht="18.95" customHeight="1" x14ac:dyDescent="0.25">
      <c r="EZ870" s="837"/>
      <c r="FA870" s="568">
        <v>42252.528124999997</v>
      </c>
      <c r="FB870" s="569">
        <v>2823.9461813905586</v>
      </c>
      <c r="FC870" s="570">
        <v>42252.528124999997</v>
      </c>
      <c r="FD870" s="571" t="str">
        <v>[-11101] All data events are filtered in summary calculation</v>
      </c>
      <c r="FE870" s="570">
        <v>42252.527777777781</v>
      </c>
      <c r="FF870" s="571" t="str">
        <v>[-11101] All data events are filtered in summary calculation</v>
      </c>
      <c r="FG870" s="570">
        <v>42252.527777777781</v>
      </c>
      <c r="FH870" s="571">
        <v>35321.710581829153</v>
      </c>
      <c r="GE870" s="400">
        <f t="shared" si="268"/>
        <v>1</v>
      </c>
      <c r="GF870" s="529"/>
      <c r="GG870" s="517"/>
      <c r="GH870" s="529">
        <v>42252.527777777781</v>
      </c>
      <c r="GI870" s="668">
        <v>332.754638671875</v>
      </c>
      <c r="GJ870" s="669">
        <v>42252.527777777781</v>
      </c>
      <c r="GK870" s="668">
        <v>260.995361328125</v>
      </c>
      <c r="GL870" s="669">
        <v>42252.527777777781</v>
      </c>
      <c r="GM870" s="668" t="str">
        <v>[-11101] All data events are filtered in summary calculation</v>
      </c>
      <c r="GN870" s="400" t="str">
        <f t="shared" si="266"/>
        <v>[-11101] All data events are filtered in summary calculation</v>
      </c>
      <c r="GO870" s="400">
        <f t="shared" si="267"/>
        <v>0</v>
      </c>
    </row>
    <row r="871" spans="156:197" ht="18.95" customHeight="1" x14ac:dyDescent="0.25">
      <c r="EZ871" s="837"/>
      <c r="FA871" s="568">
        <v>42252.52847222222</v>
      </c>
      <c r="FB871" s="569">
        <v>2842.9528074593595</v>
      </c>
      <c r="FC871" s="570">
        <v>42252.52847222222</v>
      </c>
      <c r="FD871" s="571" t="str">
        <v>[-11101] All data events are filtered in summary calculation</v>
      </c>
      <c r="FE871" s="570">
        <v>42252.528124999997</v>
      </c>
      <c r="FF871" s="571" t="str">
        <v>[-11101] All data events are filtered in summary calculation</v>
      </c>
      <c r="FG871" s="570">
        <v>42252.528124999997</v>
      </c>
      <c r="FH871" s="571">
        <v>35081.44841357867</v>
      </c>
      <c r="GE871" s="400">
        <f t="shared" si="268"/>
        <v>1</v>
      </c>
      <c r="GF871" s="529"/>
      <c r="GG871" s="517"/>
      <c r="GH871" s="529">
        <v>42252.528124999997</v>
      </c>
      <c r="GI871" s="668">
        <v>332.754638671875</v>
      </c>
      <c r="GJ871" s="669">
        <v>42252.528124999997</v>
      </c>
      <c r="GK871" s="668">
        <v>260.995361328125</v>
      </c>
      <c r="GL871" s="669">
        <v>42252.528124999997</v>
      </c>
      <c r="GM871" s="668" t="str">
        <v>[-11101] All data events are filtered in summary calculation</v>
      </c>
      <c r="GN871" s="400" t="str">
        <f t="shared" si="266"/>
        <v>[-11101] All data events are filtered in summary calculation</v>
      </c>
      <c r="GO871" s="400">
        <f t="shared" si="267"/>
        <v>0</v>
      </c>
    </row>
    <row r="872" spans="156:197" ht="18.95" customHeight="1" x14ac:dyDescent="0.25">
      <c r="EZ872" s="837"/>
      <c r="FA872" s="568">
        <v>42252.528819444444</v>
      </c>
      <c r="FB872" s="569">
        <v>2852.4888921216129</v>
      </c>
      <c r="FC872" s="570">
        <v>42252.528819444444</v>
      </c>
      <c r="FD872" s="571" t="str">
        <v>[-11101] All data events are filtered in summary calculation</v>
      </c>
      <c r="FE872" s="570">
        <v>42252.52847222222</v>
      </c>
      <c r="FF872" s="571" t="str">
        <v>[-11101] All data events are filtered in summary calculation</v>
      </c>
      <c r="FG872" s="570">
        <v>42252.52847222222</v>
      </c>
      <c r="FH872" s="571">
        <v>34519.502178494135</v>
      </c>
      <c r="GE872" s="400">
        <f t="shared" si="268"/>
        <v>1</v>
      </c>
      <c r="GF872" s="529"/>
      <c r="GG872" s="517"/>
      <c r="GH872" s="529">
        <v>42252.52847222222</v>
      </c>
      <c r="GI872" s="668">
        <v>332.754638671875</v>
      </c>
      <c r="GJ872" s="669">
        <v>42252.52847222222</v>
      </c>
      <c r="GK872" s="668">
        <v>260.995361328125</v>
      </c>
      <c r="GL872" s="669">
        <v>42252.52847222222</v>
      </c>
      <c r="GM872" s="668" t="str">
        <v>[-11101] All data events are filtered in summary calculation</v>
      </c>
      <c r="GN872" s="400" t="str">
        <f t="shared" si="266"/>
        <v>[-11101] All data events are filtered in summary calculation</v>
      </c>
      <c r="GO872" s="400">
        <f t="shared" si="267"/>
        <v>0</v>
      </c>
    </row>
    <row r="873" spans="156:197" ht="18.95" customHeight="1" x14ac:dyDescent="0.25">
      <c r="EZ873" s="837"/>
      <c r="FA873" s="568">
        <v>42252.529166666667</v>
      </c>
      <c r="FB873" s="569">
        <v>2874.8613516037663</v>
      </c>
      <c r="FC873" s="570">
        <v>42252.529166666667</v>
      </c>
      <c r="FD873" s="571" t="str">
        <v>[-11101] All data events are filtered in summary calculation</v>
      </c>
      <c r="FE873" s="570">
        <v>42252.528819444444</v>
      </c>
      <c r="FF873" s="571" t="str">
        <v>[-11101] All data events are filtered in summary calculation</v>
      </c>
      <c r="FG873" s="570">
        <v>42252.528819444444</v>
      </c>
      <c r="FH873" s="571">
        <v>36438.685648000239</v>
      </c>
      <c r="GE873" s="400">
        <f t="shared" si="268"/>
        <v>1</v>
      </c>
      <c r="GF873" s="529"/>
      <c r="GG873" s="517"/>
      <c r="GH873" s="529">
        <v>42252.528819444444</v>
      </c>
      <c r="GI873" s="668">
        <v>332.754638671875</v>
      </c>
      <c r="GJ873" s="669">
        <v>42252.528819444444</v>
      </c>
      <c r="GK873" s="668">
        <v>260.995361328125</v>
      </c>
      <c r="GL873" s="669">
        <v>42252.528819444444</v>
      </c>
      <c r="GM873" s="668" t="str">
        <v>[-11101] All data events are filtered in summary calculation</v>
      </c>
      <c r="GN873" s="400" t="str">
        <f t="shared" si="266"/>
        <v>[-11101] All data events are filtered in summary calculation</v>
      </c>
      <c r="GO873" s="400">
        <f t="shared" si="267"/>
        <v>0</v>
      </c>
    </row>
    <row r="874" spans="156:197" ht="18.95" customHeight="1" x14ac:dyDescent="0.25">
      <c r="EZ874" s="837"/>
      <c r="FA874" s="568">
        <v>42252.529513888891</v>
      </c>
      <c r="FB874" s="569">
        <v>2893.4607694620886</v>
      </c>
      <c r="FC874" s="570">
        <v>42252.529513888891</v>
      </c>
      <c r="FD874" s="571" t="str">
        <v>[-11101] All data events are filtered in summary calculation</v>
      </c>
      <c r="FE874" s="570">
        <v>42252.529166666667</v>
      </c>
      <c r="FF874" s="571" t="str">
        <v>[-11101] All data events are filtered in summary calculation</v>
      </c>
      <c r="FG874" s="570">
        <v>42252.529166666667</v>
      </c>
      <c r="FH874" s="571">
        <v>36951.675092341502</v>
      </c>
      <c r="GE874" s="400">
        <f t="shared" si="268"/>
        <v>1</v>
      </c>
      <c r="GF874" s="529"/>
      <c r="GG874" s="517"/>
      <c r="GH874" s="529">
        <v>42252.529166666667</v>
      </c>
      <c r="GI874" s="668">
        <v>332.754638671875</v>
      </c>
      <c r="GJ874" s="669">
        <v>42252.529166666667</v>
      </c>
      <c r="GK874" s="668">
        <v>260.995361328125</v>
      </c>
      <c r="GL874" s="669">
        <v>42252.529166666667</v>
      </c>
      <c r="GM874" s="668" t="str">
        <v>[-11101] All data events are filtered in summary calculation</v>
      </c>
      <c r="GN874" s="400" t="str">
        <f t="shared" si="266"/>
        <v>[-11101] All data events are filtered in summary calculation</v>
      </c>
      <c r="GO874" s="400">
        <f t="shared" si="267"/>
        <v>0</v>
      </c>
    </row>
    <row r="875" spans="156:197" ht="18.95" customHeight="1" x14ac:dyDescent="0.25">
      <c r="EZ875" s="837"/>
      <c r="FA875" s="568">
        <v>42252.529861111107</v>
      </c>
      <c r="FB875" s="569">
        <v>2901.972753623128</v>
      </c>
      <c r="FC875" s="570">
        <v>42252.529861111107</v>
      </c>
      <c r="FD875" s="571" t="str">
        <v>[-11101] All data events are filtered in summary calculation</v>
      </c>
      <c r="FE875" s="570">
        <v>42252.529513888891</v>
      </c>
      <c r="FF875" s="571" t="str">
        <v>[-11101] All data events are filtered in summary calculation</v>
      </c>
      <c r="FG875" s="570">
        <v>42252.529513888891</v>
      </c>
      <c r="FH875" s="571">
        <v>36648.251035052541</v>
      </c>
      <c r="GE875" s="400">
        <f t="shared" si="268"/>
        <v>1</v>
      </c>
      <c r="GF875" s="529"/>
      <c r="GG875" s="517"/>
      <c r="GH875" s="529">
        <v>42252.529513888891</v>
      </c>
      <c r="GI875" s="668">
        <v>332.754638671875</v>
      </c>
      <c r="GJ875" s="669">
        <v>42252.529513888891</v>
      </c>
      <c r="GK875" s="668">
        <v>260.995361328125</v>
      </c>
      <c r="GL875" s="669">
        <v>42252.529513888891</v>
      </c>
      <c r="GM875" s="668" t="str">
        <v>[-11101] All data events are filtered in summary calculation</v>
      </c>
      <c r="GN875" s="400" t="str">
        <f t="shared" si="266"/>
        <v>[-11101] All data events are filtered in summary calculation</v>
      </c>
      <c r="GO875" s="400">
        <f t="shared" si="267"/>
        <v>0</v>
      </c>
    </row>
    <row r="876" spans="156:197" ht="18.95" customHeight="1" x14ac:dyDescent="0.25">
      <c r="EZ876" s="837"/>
      <c r="FA876" s="568">
        <v>42252.530208333337</v>
      </c>
      <c r="FB876" s="569">
        <v>2900.6933822246888</v>
      </c>
      <c r="FC876" s="570">
        <v>42252.530208333337</v>
      </c>
      <c r="FD876" s="571" t="str">
        <v>[-11101] All data events are filtered in summary calculation</v>
      </c>
      <c r="FE876" s="570">
        <v>42252.529861111107</v>
      </c>
      <c r="FF876" s="571" t="str">
        <v>[-11101] All data events are filtered in summary calculation</v>
      </c>
      <c r="FG876" s="570">
        <v>42252.529861111107</v>
      </c>
      <c r="FH876" s="571">
        <v>36393.756240952018</v>
      </c>
      <c r="GE876" s="400">
        <f t="shared" si="268"/>
        <v>1</v>
      </c>
      <c r="GF876" s="529"/>
      <c r="GG876" s="517"/>
      <c r="GH876" s="529">
        <v>42252.529861111107</v>
      </c>
      <c r="GI876" s="668">
        <v>332.754638671875</v>
      </c>
      <c r="GJ876" s="669">
        <v>42252.529861111107</v>
      </c>
      <c r="GK876" s="668">
        <v>260.995361328125</v>
      </c>
      <c r="GL876" s="669">
        <v>42252.529861111107</v>
      </c>
      <c r="GM876" s="668" t="str">
        <v>[-11101] All data events are filtered in summary calculation</v>
      </c>
      <c r="GN876" s="400" t="str">
        <f t="shared" si="266"/>
        <v>[-11101] All data events are filtered in summary calculation</v>
      </c>
      <c r="GO876" s="400">
        <f t="shared" si="267"/>
        <v>0</v>
      </c>
    </row>
    <row r="877" spans="156:197" ht="18.95" customHeight="1" x14ac:dyDescent="0.25">
      <c r="EZ877" s="837"/>
      <c r="FA877" s="568">
        <v>42252.530555555553</v>
      </c>
      <c r="FB877" s="569">
        <v>2904.4060421639433</v>
      </c>
      <c r="FC877" s="570">
        <v>42252.530555555553</v>
      </c>
      <c r="FD877" s="571" t="str">
        <v>[-11101] All data events are filtered in summary calculation</v>
      </c>
      <c r="FE877" s="570">
        <v>42252.530208333337</v>
      </c>
      <c r="FF877" s="571" t="str">
        <v>[-11101] All data events are filtered in summary calculation</v>
      </c>
      <c r="FG877" s="570">
        <v>42252.530208333337</v>
      </c>
      <c r="FH877" s="571">
        <v>36309.048187160493</v>
      </c>
      <c r="GE877" s="400">
        <f t="shared" si="268"/>
        <v>1</v>
      </c>
      <c r="GF877" s="529"/>
      <c r="GG877" s="517"/>
      <c r="GH877" s="529">
        <v>42252.530208333337</v>
      </c>
      <c r="GI877" s="668">
        <v>332.754638671875</v>
      </c>
      <c r="GJ877" s="669">
        <v>42252.530208333337</v>
      </c>
      <c r="GK877" s="668">
        <v>260.995361328125</v>
      </c>
      <c r="GL877" s="669">
        <v>42252.530208333337</v>
      </c>
      <c r="GM877" s="668" t="str">
        <v>[-11101] All data events are filtered in summary calculation</v>
      </c>
      <c r="GN877" s="400" t="str">
        <f t="shared" si="266"/>
        <v>[-11101] All data events are filtered in summary calculation</v>
      </c>
      <c r="GO877" s="400">
        <f t="shared" si="267"/>
        <v>0</v>
      </c>
    </row>
    <row r="878" spans="156:197" ht="18.95" customHeight="1" x14ac:dyDescent="0.25">
      <c r="EZ878" s="837"/>
      <c r="FA878" s="568">
        <v>42252.530902777777</v>
      </c>
      <c r="FB878" s="569">
        <v>10264.476822147395</v>
      </c>
      <c r="FC878" s="570">
        <v>42252.530902777777</v>
      </c>
      <c r="FD878" s="571" t="str">
        <v>[-11101] All data events are filtered in summary calculation</v>
      </c>
      <c r="FE878" s="570">
        <v>42252.530555555553</v>
      </c>
      <c r="FF878" s="571" t="str">
        <v>[-11101] All data events are filtered in summary calculation</v>
      </c>
      <c r="FG878" s="570">
        <v>42252.530555555553</v>
      </c>
      <c r="FH878" s="571">
        <v>36151.595118580262</v>
      </c>
      <c r="GE878" s="400">
        <f t="shared" si="268"/>
        <v>1</v>
      </c>
      <c r="GF878" s="529"/>
      <c r="GG878" s="517"/>
      <c r="GH878" s="529">
        <v>42252.530555555553</v>
      </c>
      <c r="GI878" s="668">
        <v>332.754638671875</v>
      </c>
      <c r="GJ878" s="669">
        <v>42252.530555555553</v>
      </c>
      <c r="GK878" s="668">
        <v>260.995361328125</v>
      </c>
      <c r="GL878" s="669">
        <v>42252.530555555553</v>
      </c>
      <c r="GM878" s="668" t="str">
        <v>[-11101] All data events are filtered in summary calculation</v>
      </c>
      <c r="GN878" s="400" t="str">
        <f t="shared" si="266"/>
        <v>[-11101] All data events are filtered in summary calculation</v>
      </c>
      <c r="GO878" s="400">
        <f t="shared" si="267"/>
        <v>0</v>
      </c>
    </row>
    <row r="879" spans="156:197" ht="18.95" customHeight="1" x14ac:dyDescent="0.25">
      <c r="EZ879" s="837"/>
      <c r="FA879" s="568">
        <v>42252.53125</v>
      </c>
      <c r="FB879" s="569">
        <v>36307.380925391117</v>
      </c>
      <c r="FC879" s="570">
        <v>42252.53125</v>
      </c>
      <c r="FD879" s="571" t="str">
        <v>[-11101] All data events are filtered in summary calculation</v>
      </c>
      <c r="FE879" s="570">
        <v>42252.530902777777</v>
      </c>
      <c r="FF879" s="571" t="str">
        <v>[-11101] All data events are filtered in summary calculation</v>
      </c>
      <c r="FG879" s="570">
        <v>42252.530902777777</v>
      </c>
      <c r="FH879" s="571">
        <v>36140.152800399068</v>
      </c>
      <c r="GE879" s="400">
        <f t="shared" si="268"/>
        <v>1</v>
      </c>
      <c r="GF879" s="529"/>
      <c r="GG879" s="517"/>
      <c r="GH879" s="529">
        <v>42252.530902777777</v>
      </c>
      <c r="GI879" s="668">
        <v>332.754638671875</v>
      </c>
      <c r="GJ879" s="669">
        <v>42252.530902777777</v>
      </c>
      <c r="GK879" s="668">
        <v>260.995361328125</v>
      </c>
      <c r="GL879" s="669">
        <v>42252.530902777777</v>
      </c>
      <c r="GM879" s="668" t="str">
        <v>[-11101] All data events are filtered in summary calculation</v>
      </c>
      <c r="GN879" s="400" t="str">
        <f t="shared" si="266"/>
        <v>[-11101] All data events are filtered in summary calculation</v>
      </c>
      <c r="GO879" s="400">
        <f t="shared" si="267"/>
        <v>0</v>
      </c>
    </row>
    <row r="880" spans="156:197" ht="18.95" customHeight="1" x14ac:dyDescent="0.25">
      <c r="EZ880" s="837"/>
      <c r="FA880" s="568">
        <v>42252.531597222223</v>
      </c>
      <c r="FB880" s="569">
        <v>36762.027887193362</v>
      </c>
      <c r="FC880" s="570">
        <v>42252.531597222223</v>
      </c>
      <c r="FD880" s="571" t="str">
        <v>[-11101] All data events are filtered in summary calculation</v>
      </c>
      <c r="FE880" s="570">
        <v>42252.53125</v>
      </c>
      <c r="FF880" s="571" t="str">
        <v>[-11101] All data events are filtered in summary calculation</v>
      </c>
      <c r="FG880" s="570">
        <v>42252.53125</v>
      </c>
      <c r="FH880" s="571">
        <v>36092.043612084788</v>
      </c>
      <c r="GE880" s="400">
        <f t="shared" si="268"/>
        <v>1</v>
      </c>
      <c r="GF880" s="529"/>
      <c r="GG880" s="517"/>
      <c r="GH880" s="529">
        <v>42252.53125</v>
      </c>
      <c r="GI880" s="668">
        <v>332.754638671875</v>
      </c>
      <c r="GJ880" s="669">
        <v>42252.53125</v>
      </c>
      <c r="GK880" s="668">
        <v>260.995361328125</v>
      </c>
      <c r="GL880" s="669">
        <v>42252.53125</v>
      </c>
      <c r="GM880" s="668" t="str">
        <v>[-11101] All data events are filtered in summary calculation</v>
      </c>
      <c r="GN880" s="400" t="str">
        <f t="shared" si="266"/>
        <v>[-11101] All data events are filtered in summary calculation</v>
      </c>
      <c r="GO880" s="400">
        <f t="shared" si="267"/>
        <v>0</v>
      </c>
    </row>
    <row r="881" spans="156:197" ht="18.95" customHeight="1" x14ac:dyDescent="0.25">
      <c r="EZ881" s="837"/>
      <c r="FA881" s="568">
        <v>42252.531944444447</v>
      </c>
      <c r="FB881" s="569">
        <v>37183.786550966899</v>
      </c>
      <c r="FC881" s="570">
        <v>42252.531944444447</v>
      </c>
      <c r="FD881" s="571" t="str">
        <v>[-11101] All data events are filtered in summary calculation</v>
      </c>
      <c r="FE881" s="570">
        <v>42252.531597222223</v>
      </c>
      <c r="FF881" s="571" t="str">
        <v>[-11101] All data events are filtered in summary calculation</v>
      </c>
      <c r="FG881" s="570">
        <v>42252.531597222223</v>
      </c>
      <c r="FH881" s="571">
        <v>36278.178447435297</v>
      </c>
      <c r="GE881" s="400">
        <f t="shared" si="268"/>
        <v>1</v>
      </c>
      <c r="GF881" s="529"/>
      <c r="GG881" s="517"/>
      <c r="GH881" s="529">
        <v>42252.531597222223</v>
      </c>
      <c r="GI881" s="668">
        <v>332.754638671875</v>
      </c>
      <c r="GJ881" s="669">
        <v>42252.531597222223</v>
      </c>
      <c r="GK881" s="668">
        <v>260.995361328125</v>
      </c>
      <c r="GL881" s="669">
        <v>42252.531597222223</v>
      </c>
      <c r="GM881" s="668" t="str">
        <v>[-11101] All data events are filtered in summary calculation</v>
      </c>
      <c r="GN881" s="400" t="str">
        <f t="shared" si="266"/>
        <v>[-11101] All data events are filtered in summary calculation</v>
      </c>
      <c r="GO881" s="400">
        <f t="shared" si="267"/>
        <v>0</v>
      </c>
    </row>
    <row r="882" spans="156:197" ht="18.95" customHeight="1" x14ac:dyDescent="0.25">
      <c r="EZ882" s="837"/>
      <c r="FA882" s="568">
        <v>42252.532291666663</v>
      </c>
      <c r="FB882" s="569">
        <v>37285.758966700239</v>
      </c>
      <c r="FC882" s="570">
        <v>42252.532291666663</v>
      </c>
      <c r="FD882" s="571" t="str">
        <v>[-11101] All data events are filtered in summary calculation</v>
      </c>
      <c r="FE882" s="570">
        <v>42252.531944444447</v>
      </c>
      <c r="FF882" s="571" t="str">
        <v>[-11101] All data events are filtered in summary calculation</v>
      </c>
      <c r="FG882" s="570">
        <v>42252.531944444447</v>
      </c>
      <c r="FH882" s="571">
        <v>36327.241637665036</v>
      </c>
      <c r="GE882" s="400">
        <f t="shared" si="268"/>
        <v>1</v>
      </c>
      <c r="GF882" s="529"/>
      <c r="GG882" s="517"/>
      <c r="GH882" s="529">
        <v>42252.531944444447</v>
      </c>
      <c r="GI882" s="668">
        <v>332.754638671875</v>
      </c>
      <c r="GJ882" s="669">
        <v>42252.531944444447</v>
      </c>
      <c r="GK882" s="668">
        <v>260.995361328125</v>
      </c>
      <c r="GL882" s="669">
        <v>42252.531944444447</v>
      </c>
      <c r="GM882" s="668" t="str">
        <v>[-11101] All data events are filtered in summary calculation</v>
      </c>
      <c r="GN882" s="400" t="str">
        <f t="shared" si="266"/>
        <v>[-11101] All data events are filtered in summary calculation</v>
      </c>
      <c r="GO882" s="400">
        <f t="shared" si="267"/>
        <v>0</v>
      </c>
    </row>
    <row r="883" spans="156:197" ht="18.95" customHeight="1" x14ac:dyDescent="0.25">
      <c r="EZ883" s="837"/>
      <c r="FA883" s="568">
        <v>42252.532638888893</v>
      </c>
      <c r="FB883" s="569">
        <v>37261.493435184158</v>
      </c>
      <c r="FC883" s="570">
        <v>42252.532638888893</v>
      </c>
      <c r="FD883" s="571" t="str">
        <v>[-11101] All data events are filtered in summary calculation</v>
      </c>
      <c r="FE883" s="570">
        <v>42252.532291666663</v>
      </c>
      <c r="FF883" s="571" t="str">
        <v>[-11101] All data events are filtered in summary calculation</v>
      </c>
      <c r="FG883" s="570">
        <v>42252.532291666663</v>
      </c>
      <c r="FH883" s="571">
        <v>36324.906780888639</v>
      </c>
      <c r="GE883" s="400">
        <f t="shared" si="268"/>
        <v>1</v>
      </c>
      <c r="GF883" s="529"/>
      <c r="GG883" s="517"/>
      <c r="GH883" s="529">
        <v>42252.532291666663</v>
      </c>
      <c r="GI883" s="668">
        <v>332.754638671875</v>
      </c>
      <c r="GJ883" s="669">
        <v>42252.532291666663</v>
      </c>
      <c r="GK883" s="668">
        <v>260.995361328125</v>
      </c>
      <c r="GL883" s="669">
        <v>42252.532291666663</v>
      </c>
      <c r="GM883" s="668" t="str">
        <v>[-11101] All data events are filtered in summary calculation</v>
      </c>
      <c r="GN883" s="400" t="str">
        <f t="shared" si="266"/>
        <v>[-11101] All data events are filtered in summary calculation</v>
      </c>
      <c r="GO883" s="400">
        <f t="shared" si="267"/>
        <v>0</v>
      </c>
    </row>
    <row r="884" spans="156:197" ht="18.95" customHeight="1" x14ac:dyDescent="0.25">
      <c r="EZ884" s="837"/>
      <c r="FA884" s="568">
        <v>42252.532986111109</v>
      </c>
      <c r="FB884" s="569">
        <v>37209.247790380316</v>
      </c>
      <c r="FC884" s="570">
        <v>42252.532986111109</v>
      </c>
      <c r="FD884" s="571" t="str">
        <v>[-11101] All data events are filtered in summary calculation</v>
      </c>
      <c r="FE884" s="570">
        <v>42252.532638888893</v>
      </c>
      <c r="FF884" s="571" t="str">
        <v>[-11101] All data events are filtered in summary calculation</v>
      </c>
      <c r="FG884" s="570">
        <v>42252.532638888893</v>
      </c>
      <c r="FH884" s="571">
        <v>36320.663157596187</v>
      </c>
      <c r="GE884" s="400">
        <f t="shared" si="268"/>
        <v>1</v>
      </c>
      <c r="GF884" s="529"/>
      <c r="GG884" s="517"/>
      <c r="GH884" s="529">
        <v>42252.532638888893</v>
      </c>
      <c r="GI884" s="668">
        <v>332.754638671875</v>
      </c>
      <c r="GJ884" s="669">
        <v>42252.532638888893</v>
      </c>
      <c r="GK884" s="668">
        <v>261.45022247992455</v>
      </c>
      <c r="GL884" s="669">
        <v>42252.532638888893</v>
      </c>
      <c r="GM884" s="668" t="str">
        <v>[-11101] All data events are filtered in summary calculation</v>
      </c>
      <c r="GN884" s="400" t="str">
        <f t="shared" si="266"/>
        <v>[-11101] All data events are filtered in summary calculation</v>
      </c>
      <c r="GO884" s="400">
        <f t="shared" si="267"/>
        <v>0</v>
      </c>
    </row>
    <row r="885" spans="156:197" ht="18.95" customHeight="1" x14ac:dyDescent="0.25">
      <c r="EZ885" s="837"/>
      <c r="FA885" s="568">
        <v>42252.533333333333</v>
      </c>
      <c r="FB885" s="569">
        <v>37219.534050039452</v>
      </c>
      <c r="FC885" s="570">
        <v>42252.533333333333</v>
      </c>
      <c r="FD885" s="571" t="str">
        <v>[-11101] All data events are filtered in summary calculation</v>
      </c>
      <c r="FE885" s="570">
        <v>42252.532986111109</v>
      </c>
      <c r="FF885" s="571" t="str">
        <v>[-11101] All data events are filtered in summary calculation</v>
      </c>
      <c r="FG885" s="570">
        <v>42252.532986111109</v>
      </c>
      <c r="FH885" s="571">
        <v>36306.444537528354</v>
      </c>
      <c r="GE885" s="400">
        <f t="shared" si="268"/>
        <v>1</v>
      </c>
      <c r="GF885" s="529"/>
      <c r="GG885" s="517"/>
      <c r="GH885" s="529">
        <v>42252.532986111109</v>
      </c>
      <c r="GI885" s="668">
        <v>332.754638671875</v>
      </c>
      <c r="GJ885" s="669">
        <v>42252.532986111109</v>
      </c>
      <c r="GK885" s="668">
        <v>264.46759033203125</v>
      </c>
      <c r="GL885" s="669">
        <v>42252.532986111109</v>
      </c>
      <c r="GM885" s="668" t="str">
        <v>[-11101] All data events are filtered in summary calculation</v>
      </c>
      <c r="GN885" s="400" t="str">
        <f t="shared" si="266"/>
        <v>[-11101] All data events are filtered in summary calculation</v>
      </c>
      <c r="GO885" s="400">
        <f t="shared" si="267"/>
        <v>0</v>
      </c>
    </row>
    <row r="886" spans="156:197" ht="18.95" customHeight="1" x14ac:dyDescent="0.25">
      <c r="EZ886" s="837"/>
      <c r="FA886" s="568">
        <v>42252.533680555556</v>
      </c>
      <c r="FB886" s="569">
        <v>37197.64870234728</v>
      </c>
      <c r="FC886" s="570">
        <v>42252.533680555556</v>
      </c>
      <c r="FD886" s="571" t="str">
        <v>[-11101] All data events are filtered in summary calculation</v>
      </c>
      <c r="FE886" s="570">
        <v>42252.533333333333</v>
      </c>
      <c r="FF886" s="571" t="str">
        <v>[-11101] All data events are filtered in summary calculation</v>
      </c>
      <c r="FG886" s="570">
        <v>42252.533333333333</v>
      </c>
      <c r="FH886" s="571">
        <v>36304.899976952867</v>
      </c>
      <c r="GE886" s="400">
        <f t="shared" si="268"/>
        <v>1</v>
      </c>
      <c r="GF886" s="529"/>
      <c r="GG886" s="517"/>
      <c r="GH886" s="529">
        <v>42252.533333333333</v>
      </c>
      <c r="GI886" s="668">
        <v>332.754638671875</v>
      </c>
      <c r="GJ886" s="669">
        <v>42252.533333333333</v>
      </c>
      <c r="GK886" s="668">
        <v>264.46759033203125</v>
      </c>
      <c r="GL886" s="669">
        <v>42252.533333333333</v>
      </c>
      <c r="GM886" s="668" t="str">
        <v>[-11101] All data events are filtered in summary calculation</v>
      </c>
      <c r="GN886" s="400" t="str">
        <f t="shared" si="266"/>
        <v>[-11101] All data events are filtered in summary calculation</v>
      </c>
      <c r="GO886" s="400">
        <f t="shared" si="267"/>
        <v>0</v>
      </c>
    </row>
    <row r="887" spans="156:197" ht="18.95" customHeight="1" x14ac:dyDescent="0.25">
      <c r="EZ887" s="837"/>
      <c r="FA887" s="568">
        <v>42252.53402777778</v>
      </c>
      <c r="FB887" s="569">
        <v>37175.987885699673</v>
      </c>
      <c r="FC887" s="570">
        <v>42252.53402777778</v>
      </c>
      <c r="FD887" s="571" t="str">
        <v>[-11101] All data events are filtered in summary calculation</v>
      </c>
      <c r="FE887" s="570">
        <v>42252.533680555556</v>
      </c>
      <c r="FF887" s="571" t="str">
        <v>[-11101] All data events are filtered in summary calculation</v>
      </c>
      <c r="FG887" s="570">
        <v>42252.533680555556</v>
      </c>
      <c r="FH887" s="571">
        <v>36268.78962061405</v>
      </c>
      <c r="GE887" s="400">
        <f t="shared" si="268"/>
        <v>1</v>
      </c>
      <c r="GF887" s="529"/>
      <c r="GG887" s="517"/>
      <c r="GH887" s="529">
        <v>42252.533680555556</v>
      </c>
      <c r="GI887" s="668">
        <v>332.754638671875</v>
      </c>
      <c r="GJ887" s="669">
        <v>42252.533680555556</v>
      </c>
      <c r="GK887" s="668">
        <v>264.46759033203125</v>
      </c>
      <c r="GL887" s="669">
        <v>42252.533680555556</v>
      </c>
      <c r="GM887" s="668" t="str">
        <v>[-11101] All data events are filtered in summary calculation</v>
      </c>
      <c r="GN887" s="400" t="str">
        <f t="shared" si="266"/>
        <v>[-11101] All data events are filtered in summary calculation</v>
      </c>
      <c r="GO887" s="400">
        <f t="shared" si="267"/>
        <v>0</v>
      </c>
    </row>
    <row r="888" spans="156:197" ht="18.95" customHeight="1" x14ac:dyDescent="0.25">
      <c r="EZ888" s="837"/>
      <c r="FA888" s="568">
        <v>42252.534375000003</v>
      </c>
      <c r="FB888" s="569">
        <v>37195.015083144106</v>
      </c>
      <c r="FC888" s="570">
        <v>42252.534375000003</v>
      </c>
      <c r="FD888" s="571" t="str">
        <v>[-11101] All data events are filtered in summary calculation</v>
      </c>
      <c r="FE888" s="570">
        <v>42252.53402777778</v>
      </c>
      <c r="FF888" s="571" t="str">
        <v>[-11101] All data events are filtered in summary calculation</v>
      </c>
      <c r="FG888" s="570">
        <v>42252.53402777778</v>
      </c>
      <c r="FH888" s="571">
        <v>36190.794439850251</v>
      </c>
      <c r="GE888" s="400">
        <f t="shared" si="268"/>
        <v>1</v>
      </c>
      <c r="GF888" s="529"/>
      <c r="GG888" s="517"/>
      <c r="GH888" s="529">
        <v>42252.53402777778</v>
      </c>
      <c r="GI888" s="668">
        <v>332.754638671875</v>
      </c>
      <c r="GJ888" s="669">
        <v>42252.53402777778</v>
      </c>
      <c r="GK888" s="668">
        <v>264.46759033203125</v>
      </c>
      <c r="GL888" s="669">
        <v>42252.53402777778</v>
      </c>
      <c r="GM888" s="668" t="str">
        <v>[-11101] All data events are filtered in summary calculation</v>
      </c>
      <c r="GN888" s="400" t="str">
        <f t="shared" si="266"/>
        <v>[-11101] All data events are filtered in summary calculation</v>
      </c>
      <c r="GO888" s="400">
        <f t="shared" si="267"/>
        <v>0</v>
      </c>
    </row>
    <row r="889" spans="156:197" ht="18.95" customHeight="1" x14ac:dyDescent="0.25">
      <c r="EZ889" s="837"/>
      <c r="FA889" s="568">
        <v>42252.534722222219</v>
      </c>
      <c r="FB889" s="569">
        <v>37025.251702825226</v>
      </c>
      <c r="FC889" s="570">
        <v>42252.534722222219</v>
      </c>
      <c r="FD889" s="571" t="str">
        <v>[-11101] All data events are filtered in summary calculation</v>
      </c>
      <c r="FE889" s="570">
        <v>42252.534375000003</v>
      </c>
      <c r="FF889" s="571" t="str">
        <v>[-11101] All data events are filtered in summary calculation</v>
      </c>
      <c r="FG889" s="570">
        <v>42252.534375000003</v>
      </c>
      <c r="FH889" s="571">
        <v>36272.776271802184</v>
      </c>
      <c r="GE889" s="400">
        <f t="shared" si="268"/>
        <v>1</v>
      </c>
      <c r="GF889" s="529"/>
      <c r="GG889" s="517"/>
      <c r="GH889" s="529">
        <v>42252.534375000003</v>
      </c>
      <c r="GI889" s="668">
        <v>332.754638671875</v>
      </c>
      <c r="GJ889" s="669">
        <v>42252.534375000003</v>
      </c>
      <c r="GK889" s="668">
        <v>264.46759033203125</v>
      </c>
      <c r="GL889" s="669">
        <v>42252.534375000003</v>
      </c>
      <c r="GM889" s="668" t="str">
        <v>[-11101] All data events are filtered in summary calculation</v>
      </c>
      <c r="GN889" s="400" t="str">
        <f t="shared" si="266"/>
        <v>[-11101] All data events are filtered in summary calculation</v>
      </c>
      <c r="GO889" s="400">
        <f t="shared" si="267"/>
        <v>0</v>
      </c>
    </row>
    <row r="890" spans="156:197" ht="18.95" customHeight="1" x14ac:dyDescent="0.25">
      <c r="EZ890" s="837"/>
      <c r="FA890" s="568">
        <v>42252.53506944445</v>
      </c>
      <c r="FB890" s="569">
        <v>37049.185539585349</v>
      </c>
      <c r="FC890" s="570">
        <v>42252.53506944445</v>
      </c>
      <c r="FD890" s="571" t="str">
        <v>[-11101] All data events are filtered in summary calculation</v>
      </c>
      <c r="FE890" s="570">
        <v>42252.534722222219</v>
      </c>
      <c r="FF890" s="571" t="str">
        <v>[-11101] All data events are filtered in summary calculation</v>
      </c>
      <c r="FG890" s="570">
        <v>42252.534722222219</v>
      </c>
      <c r="FH890" s="571">
        <v>36184.071408400931</v>
      </c>
      <c r="GE890" s="400">
        <f t="shared" si="268"/>
        <v>1</v>
      </c>
      <c r="GF890" s="529"/>
      <c r="GG890" s="517"/>
      <c r="GH890" s="529">
        <v>42252.534722222219</v>
      </c>
      <c r="GI890" s="668">
        <v>332.754638671875</v>
      </c>
      <c r="GJ890" s="669">
        <v>42252.534722222219</v>
      </c>
      <c r="GK890" s="668">
        <v>264.46759033203125</v>
      </c>
      <c r="GL890" s="669">
        <v>42252.534722222219</v>
      </c>
      <c r="GM890" s="668" t="str">
        <v>[-11101] All data events are filtered in summary calculation</v>
      </c>
      <c r="GN890" s="400" t="str">
        <f t="shared" si="266"/>
        <v>[-11101] All data events are filtered in summary calculation</v>
      </c>
      <c r="GO890" s="400">
        <f t="shared" si="267"/>
        <v>0</v>
      </c>
    </row>
    <row r="891" spans="156:197" ht="18.95" customHeight="1" x14ac:dyDescent="0.25">
      <c r="EZ891" s="837"/>
      <c r="FA891" s="568">
        <v>42252.535416666666</v>
      </c>
      <c r="FB891" s="569">
        <v>37034.66893259684</v>
      </c>
      <c r="FC891" s="570">
        <v>42252.535416666666</v>
      </c>
      <c r="FD891" s="571" t="str">
        <v>[-11101] All data events are filtered in summary calculation</v>
      </c>
      <c r="FE891" s="570">
        <v>42252.53506944445</v>
      </c>
      <c r="FF891" s="571" t="str">
        <v>[-11101] All data events are filtered in summary calculation</v>
      </c>
      <c r="FG891" s="570">
        <v>42252.53506944445</v>
      </c>
      <c r="FH891" s="571">
        <v>36102.502476747832</v>
      </c>
      <c r="GE891" s="400">
        <f t="shared" si="268"/>
        <v>1</v>
      </c>
      <c r="GF891" s="529"/>
      <c r="GG891" s="517"/>
      <c r="GH891" s="529">
        <v>42252.53506944445</v>
      </c>
      <c r="GI891" s="668">
        <v>332.754638671875</v>
      </c>
      <c r="GJ891" s="669">
        <v>42252.53506944445</v>
      </c>
      <c r="GK891" s="668">
        <v>264.46759033203125</v>
      </c>
      <c r="GL891" s="669">
        <v>42252.53506944445</v>
      </c>
      <c r="GM891" s="668" t="str">
        <v>[-11101] All data events are filtered in summary calculation</v>
      </c>
      <c r="GN891" s="400" t="str">
        <f t="shared" si="266"/>
        <v>[-11101] All data events are filtered in summary calculation</v>
      </c>
      <c r="GO891" s="400">
        <f t="shared" si="267"/>
        <v>0</v>
      </c>
    </row>
    <row r="892" spans="156:197" ht="18.95" customHeight="1" x14ac:dyDescent="0.25">
      <c r="EZ892" s="837"/>
      <c r="FA892" s="568">
        <v>42252.535763888889</v>
      </c>
      <c r="FB892" s="569">
        <v>37026.985614001751</v>
      </c>
      <c r="FC892" s="570">
        <v>42252.535763888889</v>
      </c>
      <c r="FD892" s="571" t="str">
        <v>[-11101] All data events are filtered in summary calculation</v>
      </c>
      <c r="FE892" s="570">
        <v>42252.535416666666</v>
      </c>
      <c r="FF892" s="571" t="str">
        <v>[-11101] All data events are filtered in summary calculation</v>
      </c>
      <c r="FG892" s="570">
        <v>42252.535416666666</v>
      </c>
      <c r="FH892" s="571">
        <v>36088.177323561904</v>
      </c>
      <c r="GE892" s="400">
        <f t="shared" si="268"/>
        <v>1</v>
      </c>
      <c r="GF892" s="529"/>
      <c r="GG892" s="517"/>
      <c r="GH892" s="529">
        <v>42252.535416666666</v>
      </c>
      <c r="GI892" s="668">
        <v>332.754638671875</v>
      </c>
      <c r="GJ892" s="669">
        <v>42252.535416666666</v>
      </c>
      <c r="GK892" s="668">
        <v>264.46759033203125</v>
      </c>
      <c r="GL892" s="669">
        <v>42252.535416666666</v>
      </c>
      <c r="GM892" s="668" t="str">
        <v>[-11101] All data events are filtered in summary calculation</v>
      </c>
      <c r="GN892" s="400" t="str">
        <f t="shared" si="266"/>
        <v>[-11101] All data events are filtered in summary calculation</v>
      </c>
      <c r="GO892" s="400">
        <f t="shared" si="267"/>
        <v>0</v>
      </c>
    </row>
    <row r="893" spans="156:197" ht="18.95" customHeight="1" x14ac:dyDescent="0.25">
      <c r="EZ893" s="837"/>
      <c r="FA893" s="568">
        <v>42252.536111111112</v>
      </c>
      <c r="FB893" s="569">
        <v>37021.070948191482</v>
      </c>
      <c r="FC893" s="570">
        <v>42252.536111111112</v>
      </c>
      <c r="FD893" s="571" t="str">
        <v>[-11101] All data events are filtered in summary calculation</v>
      </c>
      <c r="FE893" s="570">
        <v>42252.535763888889</v>
      </c>
      <c r="FF893" s="571" t="str">
        <v>[-11101] All data events are filtered in summary calculation</v>
      </c>
      <c r="FG893" s="570">
        <v>42252.535763888889</v>
      </c>
      <c r="FH893" s="571">
        <v>36107.802084136012</v>
      </c>
      <c r="GE893" s="400">
        <f t="shared" si="268"/>
        <v>1</v>
      </c>
      <c r="GF893" s="529"/>
      <c r="GG893" s="517"/>
      <c r="GH893" s="529">
        <v>42252.535763888889</v>
      </c>
      <c r="GI893" s="668">
        <v>332.754638671875</v>
      </c>
      <c r="GJ893" s="669">
        <v>42252.535763888889</v>
      </c>
      <c r="GK893" s="668">
        <v>264.46759033203125</v>
      </c>
      <c r="GL893" s="669">
        <v>42252.535763888889</v>
      </c>
      <c r="GM893" s="668" t="str">
        <v>[-11101] All data events are filtered in summary calculation</v>
      </c>
      <c r="GN893" s="400" t="str">
        <f t="shared" si="266"/>
        <v>[-11101] All data events are filtered in summary calculation</v>
      </c>
      <c r="GO893" s="400">
        <f t="shared" si="267"/>
        <v>0</v>
      </c>
    </row>
    <row r="894" spans="156:197" ht="18.95" customHeight="1" x14ac:dyDescent="0.25">
      <c r="EZ894" s="837"/>
      <c r="FA894" s="568">
        <v>42252.536458333328</v>
      </c>
      <c r="FB894" s="569">
        <v>37017.859794737895</v>
      </c>
      <c r="FC894" s="570">
        <v>42252.536458333328</v>
      </c>
      <c r="FD894" s="571" t="str">
        <v>[-11101] All data events are filtered in summary calculation</v>
      </c>
      <c r="FE894" s="570">
        <v>42252.536111111112</v>
      </c>
      <c r="FF894" s="571" t="str">
        <v>[-11101] All data events are filtered in summary calculation</v>
      </c>
      <c r="FG894" s="570">
        <v>42252.536111111112</v>
      </c>
      <c r="FH894" s="571">
        <v>36037.313814475136</v>
      </c>
      <c r="GE894" s="400">
        <f t="shared" si="268"/>
        <v>1</v>
      </c>
      <c r="GF894" s="529"/>
      <c r="GG894" s="517"/>
      <c r="GH894" s="529">
        <v>42252.536111111112</v>
      </c>
      <c r="GI894" s="668">
        <v>332.754638671875</v>
      </c>
      <c r="GJ894" s="669">
        <v>42252.536111111112</v>
      </c>
      <c r="GK894" s="668">
        <v>264.46759033203125</v>
      </c>
      <c r="GL894" s="669">
        <v>42252.536111111112</v>
      </c>
      <c r="GM894" s="668" t="str">
        <v>[-11101] All data events are filtered in summary calculation</v>
      </c>
      <c r="GN894" s="400" t="str">
        <f t="shared" si="266"/>
        <v>[-11101] All data events are filtered in summary calculation</v>
      </c>
      <c r="GO894" s="400">
        <f t="shared" si="267"/>
        <v>0</v>
      </c>
    </row>
    <row r="895" spans="156:197" ht="18.95" customHeight="1" x14ac:dyDescent="0.25">
      <c r="EZ895" s="837"/>
      <c r="FA895" s="568">
        <v>42252.536805555559</v>
      </c>
      <c r="FB895" s="569">
        <v>36996.056524936357</v>
      </c>
      <c r="FC895" s="570">
        <v>42252.536805555559</v>
      </c>
      <c r="FD895" s="571" t="str">
        <v>[-11101] All data events are filtered in summary calculation</v>
      </c>
      <c r="FE895" s="570">
        <v>42252.536458333328</v>
      </c>
      <c r="FF895" s="571" t="str">
        <v>[-11101] All data events are filtered in summary calculation</v>
      </c>
      <c r="FG895" s="570">
        <v>42252.536458333328</v>
      </c>
      <c r="FH895" s="571">
        <v>35978.132112522922</v>
      </c>
      <c r="GE895" s="400">
        <f t="shared" si="268"/>
        <v>1</v>
      </c>
      <c r="GF895" s="529"/>
      <c r="GG895" s="517"/>
      <c r="GH895" s="529">
        <v>42252.536458333328</v>
      </c>
      <c r="GI895" s="668">
        <v>332.754638671875</v>
      </c>
      <c r="GJ895" s="669">
        <v>42252.536458333328</v>
      </c>
      <c r="GK895" s="668">
        <v>264.46759033203125</v>
      </c>
      <c r="GL895" s="669">
        <v>42252.536458333328</v>
      </c>
      <c r="GM895" s="668" t="str">
        <v>[-11101] All data events are filtered in summary calculation</v>
      </c>
      <c r="GN895" s="400" t="str">
        <f t="shared" si="266"/>
        <v>[-11101] All data events are filtered in summary calculation</v>
      </c>
      <c r="GO895" s="400">
        <f t="shared" si="267"/>
        <v>0</v>
      </c>
    </row>
    <row r="896" spans="156:197" ht="18.95" customHeight="1" x14ac:dyDescent="0.25">
      <c r="EZ896" s="837"/>
      <c r="FA896" s="568">
        <v>42252.537152777775</v>
      </c>
      <c r="FB896" s="569">
        <v>36924.660774358112</v>
      </c>
      <c r="FC896" s="570">
        <v>42252.537152777775</v>
      </c>
      <c r="FD896" s="571" t="str">
        <v>[-11101] All data events are filtered in summary calculation</v>
      </c>
      <c r="FE896" s="570">
        <v>42252.536805555559</v>
      </c>
      <c r="FF896" s="571" t="str">
        <v>[-11101] All data events are filtered in summary calculation</v>
      </c>
      <c r="FG896" s="570">
        <v>42252.536805555559</v>
      </c>
      <c r="FH896" s="571">
        <v>35953.390618848804</v>
      </c>
      <c r="GE896" s="400">
        <f t="shared" si="268"/>
        <v>1</v>
      </c>
      <c r="GF896" s="529"/>
      <c r="GG896" s="517"/>
      <c r="GH896" s="529">
        <v>42252.536805555559</v>
      </c>
      <c r="GI896" s="668">
        <v>332.754638671875</v>
      </c>
      <c r="GJ896" s="669">
        <v>42252.536805555559</v>
      </c>
      <c r="GK896" s="668">
        <v>264.46759033203125</v>
      </c>
      <c r="GL896" s="669">
        <v>42252.536805555559</v>
      </c>
      <c r="GM896" s="668" t="str">
        <v>[-11101] All data events are filtered in summary calculation</v>
      </c>
      <c r="GN896" s="400" t="str">
        <f t="shared" si="266"/>
        <v>[-11101] All data events are filtered in summary calculation</v>
      </c>
      <c r="GO896" s="400">
        <f t="shared" si="267"/>
        <v>0</v>
      </c>
    </row>
    <row r="897" spans="156:197" ht="18.95" customHeight="1" x14ac:dyDescent="0.25">
      <c r="EZ897" s="837"/>
      <c r="FA897" s="568">
        <v>42252.537499999999</v>
      </c>
      <c r="FB897" s="569">
        <v>36943.655530949436</v>
      </c>
      <c r="FC897" s="570">
        <v>42252.537499999999</v>
      </c>
      <c r="FD897" s="571" t="str">
        <v>[-11101] All data events are filtered in summary calculation</v>
      </c>
      <c r="FE897" s="570">
        <v>42252.537152777775</v>
      </c>
      <c r="FF897" s="571" t="str">
        <v>[-11101] All data events are filtered in summary calculation</v>
      </c>
      <c r="FG897" s="570">
        <v>42252.537152777775</v>
      </c>
      <c r="FH897" s="571">
        <v>35979.437035048009</v>
      </c>
      <c r="GE897" s="400">
        <f t="shared" si="268"/>
        <v>1</v>
      </c>
      <c r="GF897" s="529"/>
      <c r="GG897" s="517"/>
      <c r="GH897" s="529">
        <v>42252.537152777775</v>
      </c>
      <c r="GI897" s="668">
        <v>332.754638671875</v>
      </c>
      <c r="GJ897" s="669">
        <v>42252.537152777775</v>
      </c>
      <c r="GK897" s="668">
        <v>264.46759033203125</v>
      </c>
      <c r="GL897" s="669">
        <v>42252.537152777775</v>
      </c>
      <c r="GM897" s="668" t="str">
        <v>[-11101] All data events are filtered in summary calculation</v>
      </c>
      <c r="GN897" s="400" t="str">
        <f t="shared" si="266"/>
        <v>[-11101] All data events are filtered in summary calculation</v>
      </c>
      <c r="GO897" s="400">
        <f t="shared" si="267"/>
        <v>0</v>
      </c>
    </row>
    <row r="898" spans="156:197" ht="18.95" customHeight="1" x14ac:dyDescent="0.25">
      <c r="EZ898" s="837"/>
      <c r="FA898" s="568">
        <v>42252.537847222222</v>
      </c>
      <c r="FB898" s="569">
        <v>36977.127586696544</v>
      </c>
      <c r="FC898" s="570">
        <v>42252.537847222222</v>
      </c>
      <c r="FD898" s="571" t="str">
        <v>[-11101] All data events are filtered in summary calculation</v>
      </c>
      <c r="FE898" s="570">
        <v>42252.537499999999</v>
      </c>
      <c r="FF898" s="571" t="str">
        <v>[-11101] All data events are filtered in summary calculation</v>
      </c>
      <c r="FG898" s="570">
        <v>42252.537499999999</v>
      </c>
      <c r="FH898" s="571">
        <v>35792.996308356524</v>
      </c>
      <c r="GE898" s="400">
        <f t="shared" si="268"/>
        <v>1</v>
      </c>
      <c r="GF898" s="529"/>
      <c r="GG898" s="517"/>
      <c r="GH898" s="529">
        <v>42252.537499999999</v>
      </c>
      <c r="GI898" s="668">
        <v>332.754638671875</v>
      </c>
      <c r="GJ898" s="669">
        <v>42252.537499999999</v>
      </c>
      <c r="GK898" s="668">
        <v>264.46759033203125</v>
      </c>
      <c r="GL898" s="669">
        <v>42252.537499999999</v>
      </c>
      <c r="GM898" s="668" t="str">
        <v>[-11101] All data events are filtered in summary calculation</v>
      </c>
      <c r="GN898" s="400" t="str">
        <f t="shared" si="266"/>
        <v>[-11101] All data events are filtered in summary calculation</v>
      </c>
      <c r="GO898" s="400">
        <f t="shared" si="267"/>
        <v>0</v>
      </c>
    </row>
    <row r="899" spans="156:197" ht="18.95" customHeight="1" x14ac:dyDescent="0.25">
      <c r="EZ899" s="837"/>
      <c r="FA899" s="568">
        <v>42252.538194444445</v>
      </c>
      <c r="FB899" s="569">
        <v>36986.208268944421</v>
      </c>
      <c r="FC899" s="570">
        <v>42252.538194444445</v>
      </c>
      <c r="FD899" s="571" t="str">
        <v>[-11101] All data events are filtered in summary calculation</v>
      </c>
      <c r="FE899" s="570">
        <v>42252.537847222222</v>
      </c>
      <c r="FF899" s="571" t="str">
        <v>[-11101] All data events are filtered in summary calculation</v>
      </c>
      <c r="FG899" s="570">
        <v>42252.537847222222</v>
      </c>
      <c r="FH899" s="571">
        <v>35865.551152102154</v>
      </c>
      <c r="GE899" s="400">
        <f t="shared" si="268"/>
        <v>1</v>
      </c>
      <c r="GF899" s="529"/>
      <c r="GG899" s="517"/>
      <c r="GH899" s="529">
        <v>42252.537847222222</v>
      </c>
      <c r="GI899" s="668">
        <v>332.754638671875</v>
      </c>
      <c r="GJ899" s="669">
        <v>42252.537847222222</v>
      </c>
      <c r="GK899" s="668">
        <v>264.46759033203125</v>
      </c>
      <c r="GL899" s="669">
        <v>42252.537847222222</v>
      </c>
      <c r="GM899" s="668" t="str">
        <v>[-11101] All data events are filtered in summary calculation</v>
      </c>
      <c r="GN899" s="400" t="str">
        <f t="shared" si="266"/>
        <v>[-11101] All data events are filtered in summary calculation</v>
      </c>
      <c r="GO899" s="400">
        <f t="shared" si="267"/>
        <v>0</v>
      </c>
    </row>
    <row r="900" spans="156:197" ht="18.95" customHeight="1" x14ac:dyDescent="0.25">
      <c r="EZ900" s="837"/>
      <c r="FA900" s="568">
        <v>42252.538541666669</v>
      </c>
      <c r="FB900" s="569">
        <v>36969.287158268693</v>
      </c>
      <c r="FC900" s="570">
        <v>42252.538541666669</v>
      </c>
      <c r="FD900" s="571" t="str">
        <v>[-11101] All data events are filtered in summary calculation</v>
      </c>
      <c r="FE900" s="570">
        <v>42252.538194444445</v>
      </c>
      <c r="FF900" s="571" t="str">
        <v>[-11101] All data events are filtered in summary calculation</v>
      </c>
      <c r="FG900" s="570">
        <v>42252.538194444445</v>
      </c>
      <c r="FH900" s="571">
        <v>36213.509764842194</v>
      </c>
      <c r="GE900" s="400">
        <f t="shared" si="268"/>
        <v>1</v>
      </c>
      <c r="GF900" s="529"/>
      <c r="GG900" s="517"/>
      <c r="GH900" s="529">
        <v>42252.538194444445</v>
      </c>
      <c r="GI900" s="668">
        <v>332.754638671875</v>
      </c>
      <c r="GJ900" s="669">
        <v>42252.538194444445</v>
      </c>
      <c r="GK900" s="668">
        <v>264.46759033203125</v>
      </c>
      <c r="GL900" s="669">
        <v>42252.538194444445</v>
      </c>
      <c r="GM900" s="668" t="str">
        <v>[-11101] All data events are filtered in summary calculation</v>
      </c>
      <c r="GN900" s="400" t="str">
        <f t="shared" si="266"/>
        <v>[-11101] All data events are filtered in summary calculation</v>
      </c>
      <c r="GO900" s="400">
        <f t="shared" si="267"/>
        <v>0</v>
      </c>
    </row>
    <row r="901" spans="156:197" ht="18.95" customHeight="1" x14ac:dyDescent="0.25">
      <c r="EZ901" s="837"/>
      <c r="FA901" s="568">
        <v>42252.538888888885</v>
      </c>
      <c r="FB901" s="569">
        <v>36921.148491187887</v>
      </c>
      <c r="FC901" s="570">
        <v>42252.538888888885</v>
      </c>
      <c r="FD901" s="571" t="str">
        <v>[-11101] All data events are filtered in summary calculation</v>
      </c>
      <c r="FE901" s="570">
        <v>42252.538541666669</v>
      </c>
      <c r="FF901" s="571" t="str">
        <v>[-11101] All data events are filtered in summary calculation</v>
      </c>
      <c r="FG901" s="570">
        <v>42252.538541666669</v>
      </c>
      <c r="FH901" s="571">
        <v>36577.120662128924</v>
      </c>
      <c r="GE901" s="400">
        <f t="shared" si="268"/>
        <v>1</v>
      </c>
      <c r="GF901" s="529"/>
      <c r="GG901" s="517"/>
      <c r="GH901" s="529">
        <v>42252.538541666669</v>
      </c>
      <c r="GI901" s="668">
        <v>332.754638671875</v>
      </c>
      <c r="GJ901" s="669">
        <v>42252.538541666669</v>
      </c>
      <c r="GK901" s="668">
        <v>264.46759033203125</v>
      </c>
      <c r="GL901" s="669">
        <v>42252.538541666669</v>
      </c>
      <c r="GM901" s="668" t="str">
        <v>[-11101] All data events are filtered in summary calculation</v>
      </c>
      <c r="GN901" s="400" t="str">
        <f t="shared" si="266"/>
        <v>[-11101] All data events are filtered in summary calculation</v>
      </c>
      <c r="GO901" s="400">
        <f t="shared" si="267"/>
        <v>0</v>
      </c>
    </row>
    <row r="902" spans="156:197" ht="18.95" customHeight="1" x14ac:dyDescent="0.25">
      <c r="EZ902" s="837"/>
      <c r="FA902" s="568">
        <v>42252.539236111115</v>
      </c>
      <c r="FB902" s="569">
        <v>36909.210948763292</v>
      </c>
      <c r="FC902" s="570">
        <v>42252.539236111115</v>
      </c>
      <c r="FD902" s="571" t="str">
        <v>[-11101] All data events are filtered in summary calculation</v>
      </c>
      <c r="FE902" s="570">
        <v>42252.538888888885</v>
      </c>
      <c r="FF902" s="571" t="str">
        <v>[-11101] All data events are filtered in summary calculation</v>
      </c>
      <c r="FG902" s="570">
        <v>42252.538888888885</v>
      </c>
      <c r="FH902" s="571">
        <v>36616.147108749552</v>
      </c>
      <c r="GE902" s="400">
        <f t="shared" si="268"/>
        <v>1</v>
      </c>
      <c r="GF902" s="529"/>
      <c r="GG902" s="517"/>
      <c r="GH902" s="529">
        <v>42252.538888888885</v>
      </c>
      <c r="GI902" s="668">
        <v>332.754638671875</v>
      </c>
      <c r="GJ902" s="669">
        <v>42252.538888888885</v>
      </c>
      <c r="GK902" s="668">
        <v>264.46759033203125</v>
      </c>
      <c r="GL902" s="669">
        <v>42252.538888888885</v>
      </c>
      <c r="GM902" s="668" t="str">
        <v>[-11101] All data events are filtered in summary calculation</v>
      </c>
      <c r="GN902" s="400" t="str">
        <f t="shared" si="266"/>
        <v>[-11101] All data events are filtered in summary calculation</v>
      </c>
      <c r="GO902" s="400">
        <f t="shared" si="267"/>
        <v>0</v>
      </c>
    </row>
    <row r="903" spans="156:197" ht="18.95" customHeight="1" x14ac:dyDescent="0.25">
      <c r="EZ903" s="837"/>
      <c r="FA903" s="568">
        <v>42252.539583333331</v>
      </c>
      <c r="FB903" s="569">
        <v>36916.749389102064</v>
      </c>
      <c r="FC903" s="570">
        <v>42252.539583333331</v>
      </c>
      <c r="FD903" s="571" t="str">
        <v>[-11101] All data events are filtered in summary calculation</v>
      </c>
      <c r="FE903" s="570">
        <v>42252.539236111115</v>
      </c>
      <c r="FF903" s="571" t="str">
        <v>[-11101] All data events are filtered in summary calculation</v>
      </c>
      <c r="FG903" s="570">
        <v>42252.539236111115</v>
      </c>
      <c r="FH903" s="571">
        <v>36594.512756721182</v>
      </c>
      <c r="GE903" s="400">
        <f t="shared" si="268"/>
        <v>1</v>
      </c>
      <c r="GF903" s="529"/>
      <c r="GG903" s="517"/>
      <c r="GH903" s="529">
        <v>42252.539236111115</v>
      </c>
      <c r="GI903" s="668">
        <v>332.754638671875</v>
      </c>
      <c r="GJ903" s="669">
        <v>42252.539236111115</v>
      </c>
      <c r="GK903" s="668">
        <v>264.46759033203125</v>
      </c>
      <c r="GL903" s="669">
        <v>42252.539236111115</v>
      </c>
      <c r="GM903" s="668" t="str">
        <v>[-11101] All data events are filtered in summary calculation</v>
      </c>
      <c r="GN903" s="400" t="str">
        <f t="shared" ref="GN903:GN966" si="269">IF($GE903=1,$GM903,0)</f>
        <v>[-11101] All data events are filtered in summary calculation</v>
      </c>
      <c r="GO903" s="400">
        <f t="shared" ref="GO903:GO966" si="270">IF($GE903=2,$GM903,0)</f>
        <v>0</v>
      </c>
    </row>
    <row r="904" spans="156:197" ht="18.95" customHeight="1" x14ac:dyDescent="0.25">
      <c r="EZ904" s="837"/>
      <c r="FA904" s="568">
        <v>42252.539930555555</v>
      </c>
      <c r="FB904" s="569">
        <v>36874.185283243656</v>
      </c>
      <c r="FC904" s="570">
        <v>42252.539930555555</v>
      </c>
      <c r="FD904" s="571" t="str">
        <v>[-11101] All data events are filtered in summary calculation</v>
      </c>
      <c r="FE904" s="570">
        <v>42252.539583333331</v>
      </c>
      <c r="FF904" s="571" t="str">
        <v>[-11101] All data events are filtered in summary calculation</v>
      </c>
      <c r="FG904" s="570">
        <v>42252.539583333331</v>
      </c>
      <c r="FH904" s="571">
        <v>36634.171152553958</v>
      </c>
      <c r="GE904" s="400">
        <f t="shared" ref="GE904:GE967" si="271">IF(GI904&lt;&gt;$GF$63,1,IF(GK904&lt;&gt;$GF$63,2,IF(GE903&lt;&gt;0,GE903,0)))</f>
        <v>1</v>
      </c>
      <c r="GF904" s="529"/>
      <c r="GG904" s="517"/>
      <c r="GH904" s="529">
        <v>42252.539583333331</v>
      </c>
      <c r="GI904" s="668">
        <v>332.754638671875</v>
      </c>
      <c r="GJ904" s="669">
        <v>42252.539583333331</v>
      </c>
      <c r="GK904" s="668">
        <v>264.46759033203125</v>
      </c>
      <c r="GL904" s="669">
        <v>42252.539583333331</v>
      </c>
      <c r="GM904" s="668" t="str">
        <v>[-11101] All data events are filtered in summary calculation</v>
      </c>
      <c r="GN904" s="400" t="str">
        <f t="shared" si="269"/>
        <v>[-11101] All data events are filtered in summary calculation</v>
      </c>
      <c r="GO904" s="400">
        <f t="shared" si="270"/>
        <v>0</v>
      </c>
    </row>
    <row r="905" spans="156:197" ht="18.95" customHeight="1" x14ac:dyDescent="0.25">
      <c r="EZ905" s="837"/>
      <c r="FA905" s="568">
        <v>42252.540277777778</v>
      </c>
      <c r="FB905" s="569">
        <v>36907.598792833087</v>
      </c>
      <c r="FC905" s="570">
        <v>42252.540277777778</v>
      </c>
      <c r="FD905" s="571" t="str">
        <v>[-11101] All data events are filtered in summary calculation</v>
      </c>
      <c r="FE905" s="570">
        <v>42252.539930555555</v>
      </c>
      <c r="FF905" s="571" t="str">
        <v>[-11101] All data events are filtered in summary calculation</v>
      </c>
      <c r="FG905" s="570">
        <v>42252.539930555555</v>
      </c>
      <c r="FH905" s="571">
        <v>36610.023527775207</v>
      </c>
      <c r="GE905" s="400">
        <f t="shared" si="271"/>
        <v>1</v>
      </c>
      <c r="GF905" s="529"/>
      <c r="GG905" s="517"/>
      <c r="GH905" s="529">
        <v>42252.539930555555</v>
      </c>
      <c r="GI905" s="668">
        <v>332.754638671875</v>
      </c>
      <c r="GJ905" s="669">
        <v>42252.539930555555</v>
      </c>
      <c r="GK905" s="668">
        <v>264.46759033203125</v>
      </c>
      <c r="GL905" s="669">
        <v>42252.539930555555</v>
      </c>
      <c r="GM905" s="668" t="str">
        <v>[-11101] All data events are filtered in summary calculation</v>
      </c>
      <c r="GN905" s="400" t="str">
        <f t="shared" si="269"/>
        <v>[-11101] All data events are filtered in summary calculation</v>
      </c>
      <c r="GO905" s="400">
        <f t="shared" si="270"/>
        <v>0</v>
      </c>
    </row>
    <row r="906" spans="156:197" ht="18.95" customHeight="1" x14ac:dyDescent="0.25">
      <c r="EZ906" s="837"/>
      <c r="FA906" s="568">
        <v>42252.540625000001</v>
      </c>
      <c r="FB906" s="569">
        <v>36902.411510996026</v>
      </c>
      <c r="FC906" s="570">
        <v>42252.540625000001</v>
      </c>
      <c r="FD906" s="571" t="str">
        <v>[-11101] All data events are filtered in summary calculation</v>
      </c>
      <c r="FE906" s="570">
        <v>42252.540277777778</v>
      </c>
      <c r="FF906" s="571" t="str">
        <v>[-11101] All data events are filtered in summary calculation</v>
      </c>
      <c r="FG906" s="570">
        <v>42252.540277777778</v>
      </c>
      <c r="FH906" s="571">
        <v>36625.488723919792</v>
      </c>
      <c r="GE906" s="400">
        <f t="shared" si="271"/>
        <v>1</v>
      </c>
      <c r="GF906" s="529"/>
      <c r="GG906" s="517"/>
      <c r="GH906" s="529">
        <v>42252.540277777778</v>
      </c>
      <c r="GI906" s="668">
        <v>332.754638671875</v>
      </c>
      <c r="GJ906" s="669">
        <v>42252.540277777778</v>
      </c>
      <c r="GK906" s="668">
        <v>264.46759033203125</v>
      </c>
      <c r="GL906" s="669">
        <v>42252.540277777778</v>
      </c>
      <c r="GM906" s="668" t="str">
        <v>[-11101] All data events are filtered in summary calculation</v>
      </c>
      <c r="GN906" s="400" t="str">
        <f t="shared" si="269"/>
        <v>[-11101] All data events are filtered in summary calculation</v>
      </c>
      <c r="GO906" s="400">
        <f t="shared" si="270"/>
        <v>0</v>
      </c>
    </row>
    <row r="907" spans="156:197" ht="18.95" customHeight="1" x14ac:dyDescent="0.25">
      <c r="EZ907" s="837"/>
      <c r="FA907" s="568">
        <v>42252.540972222225</v>
      </c>
      <c r="FB907" s="569">
        <v>36934.513115956383</v>
      </c>
      <c r="FC907" s="570">
        <v>42252.540972222225</v>
      </c>
      <c r="FD907" s="571" t="str">
        <v>[-11101] All data events are filtered in summary calculation</v>
      </c>
      <c r="FE907" s="570">
        <v>42252.540625000001</v>
      </c>
      <c r="FF907" s="571" t="str">
        <v>[-11101] All data events are filtered in summary calculation</v>
      </c>
      <c r="FG907" s="570">
        <v>42252.540625000001</v>
      </c>
      <c r="FH907" s="571">
        <v>36602.411778624853</v>
      </c>
      <c r="GE907" s="400">
        <f t="shared" si="271"/>
        <v>1</v>
      </c>
      <c r="GF907" s="529"/>
      <c r="GG907" s="517"/>
      <c r="GH907" s="529">
        <v>42252.540625000001</v>
      </c>
      <c r="GI907" s="668">
        <v>332.754638671875</v>
      </c>
      <c r="GJ907" s="669">
        <v>42252.540625000001</v>
      </c>
      <c r="GK907" s="668">
        <v>264.46759033203125</v>
      </c>
      <c r="GL907" s="669">
        <v>42252.540625000001</v>
      </c>
      <c r="GM907" s="668" t="str">
        <v>[-11101] All data events are filtered in summary calculation</v>
      </c>
      <c r="GN907" s="400" t="str">
        <f t="shared" si="269"/>
        <v>[-11101] All data events are filtered in summary calculation</v>
      </c>
      <c r="GO907" s="400">
        <f t="shared" si="270"/>
        <v>0</v>
      </c>
    </row>
    <row r="908" spans="156:197" ht="18.95" customHeight="1" thickBot="1" x14ac:dyDescent="0.3">
      <c r="EZ908" s="838"/>
      <c r="FA908" s="568">
        <v>42252.541319444441</v>
      </c>
      <c r="FB908" s="569">
        <v>36987.417607333264</v>
      </c>
      <c r="FC908" s="570">
        <v>42252.541319444441</v>
      </c>
      <c r="FD908" s="571" t="str">
        <v>[-11101] All data events are filtered in summary calculation</v>
      </c>
      <c r="FE908" s="570">
        <v>42252.540972222225</v>
      </c>
      <c r="FF908" s="571" t="str">
        <v>[-11101] All data events are filtered in summary calculation</v>
      </c>
      <c r="FG908" s="570">
        <v>42252.540972222225</v>
      </c>
      <c r="FH908" s="571">
        <v>36583.221704222757</v>
      </c>
      <c r="GE908" s="400">
        <f t="shared" si="271"/>
        <v>1</v>
      </c>
      <c r="GF908" s="529"/>
      <c r="GG908" s="517"/>
      <c r="GH908" s="529">
        <v>42252.540972222225</v>
      </c>
      <c r="GI908" s="668">
        <v>320.58295122173928</v>
      </c>
      <c r="GJ908" s="669">
        <v>42252.540972222225</v>
      </c>
      <c r="GK908" s="668">
        <v>264.46759033203125</v>
      </c>
      <c r="GL908" s="669">
        <v>42252.540972222225</v>
      </c>
      <c r="GM908" s="668" t="str">
        <v>[-11101] All data events are filtered in summary calculation</v>
      </c>
      <c r="GN908" s="400" t="str">
        <f t="shared" si="269"/>
        <v>[-11101] All data events are filtered in summary calculation</v>
      </c>
      <c r="GO908" s="400">
        <f t="shared" si="270"/>
        <v>0</v>
      </c>
    </row>
    <row r="909" spans="156:197" ht="18.95" customHeight="1" x14ac:dyDescent="0.25">
      <c r="EZ909" s="836">
        <v>14</v>
      </c>
      <c r="FA909" s="568">
        <v>42252.541666666672</v>
      </c>
      <c r="FB909" s="569">
        <v>36977.143925678727</v>
      </c>
      <c r="FC909" s="570">
        <v>42252.541666666672</v>
      </c>
      <c r="FD909" s="571" t="str">
        <v>[-11101] All data events are filtered in summary calculation</v>
      </c>
      <c r="FE909" s="570">
        <v>42252.541319444441</v>
      </c>
      <c r="FF909" s="571" t="str">
        <v>[-11101] All data events are filtered in summary calculation</v>
      </c>
      <c r="FG909" s="570">
        <v>42252.541319444441</v>
      </c>
      <c r="FH909" s="571">
        <v>36563.243856102228</v>
      </c>
      <c r="GE909" s="400">
        <f t="shared" si="271"/>
        <v>1</v>
      </c>
      <c r="GF909" s="529"/>
      <c r="GG909" s="517"/>
      <c r="GH909" s="529">
        <v>42252.541319444441</v>
      </c>
      <c r="GI909" s="668">
        <v>312.5</v>
      </c>
      <c r="GJ909" s="669">
        <v>42252.541319444441</v>
      </c>
      <c r="GK909" s="668">
        <v>264.46759033203125</v>
      </c>
      <c r="GL909" s="669">
        <v>42252.541319444441</v>
      </c>
      <c r="GM909" s="668" t="str">
        <v>[-11101] All data events are filtered in summary calculation</v>
      </c>
      <c r="GN909" s="400" t="str">
        <f t="shared" si="269"/>
        <v>[-11101] All data events are filtered in summary calculation</v>
      </c>
      <c r="GO909" s="400">
        <f t="shared" si="270"/>
        <v>0</v>
      </c>
    </row>
    <row r="910" spans="156:197" ht="18.95" customHeight="1" x14ac:dyDescent="0.25">
      <c r="EZ910" s="837"/>
      <c r="FA910" s="568">
        <v>42252.542013888888</v>
      </c>
      <c r="FB910" s="569">
        <v>36913.29910269181</v>
      </c>
      <c r="FC910" s="570">
        <v>42252.542013888888</v>
      </c>
      <c r="FD910" s="571" t="str">
        <v>[-11101] All data events are filtered in summary calculation</v>
      </c>
      <c r="FE910" s="570">
        <v>42252.541666666672</v>
      </c>
      <c r="FF910" s="571" t="str">
        <v>[-11101] All data events are filtered in summary calculation</v>
      </c>
      <c r="FG910" s="570">
        <v>42252.541666666672</v>
      </c>
      <c r="FH910" s="571">
        <v>36582.243992805481</v>
      </c>
      <c r="GE910" s="400">
        <f t="shared" si="271"/>
        <v>1</v>
      </c>
      <c r="GF910" s="529"/>
      <c r="GG910" s="517"/>
      <c r="GH910" s="529">
        <v>42252.541666666672</v>
      </c>
      <c r="GI910" s="668">
        <v>312.5</v>
      </c>
      <c r="GJ910" s="669">
        <v>42252.541666666672</v>
      </c>
      <c r="GK910" s="668">
        <v>264.46759033203125</v>
      </c>
      <c r="GL910" s="669">
        <v>42252.541666666672</v>
      </c>
      <c r="GM910" s="668" t="str">
        <v>[-11101] All data events are filtered in summary calculation</v>
      </c>
      <c r="GN910" s="400" t="str">
        <f t="shared" si="269"/>
        <v>[-11101] All data events are filtered in summary calculation</v>
      </c>
      <c r="GO910" s="400">
        <f t="shared" si="270"/>
        <v>0</v>
      </c>
    </row>
    <row r="911" spans="156:197" ht="18.95" customHeight="1" x14ac:dyDescent="0.25">
      <c r="EZ911" s="837"/>
      <c r="FA911" s="568">
        <v>42252.542361111111</v>
      </c>
      <c r="FB911" s="569">
        <v>37457.988421680529</v>
      </c>
      <c r="FC911" s="570">
        <v>42252.542361111111</v>
      </c>
      <c r="FD911" s="571" t="str">
        <v>[-11101] All data events are filtered in summary calculation</v>
      </c>
      <c r="FE911" s="570">
        <v>42252.542013888888</v>
      </c>
      <c r="FF911" s="571" t="str">
        <v>[-11101] All data events are filtered in summary calculation</v>
      </c>
      <c r="FG911" s="570">
        <v>42252.542013888888</v>
      </c>
      <c r="FH911" s="571">
        <v>37279.165658088525</v>
      </c>
      <c r="GE911" s="400">
        <f t="shared" si="271"/>
        <v>1</v>
      </c>
      <c r="GF911" s="529"/>
      <c r="GG911" s="517"/>
      <c r="GH911" s="529">
        <v>42252.542013888888</v>
      </c>
      <c r="GI911" s="668">
        <v>312.5</v>
      </c>
      <c r="GJ911" s="669">
        <v>42252.542013888888</v>
      </c>
      <c r="GK911" s="668">
        <v>264.46759033203125</v>
      </c>
      <c r="GL911" s="669">
        <v>42252.542013888888</v>
      </c>
      <c r="GM911" s="668" t="str">
        <v>[-11101] All data events are filtered in summary calculation</v>
      </c>
      <c r="GN911" s="400" t="str">
        <f t="shared" si="269"/>
        <v>[-11101] All data events are filtered in summary calculation</v>
      </c>
      <c r="GO911" s="400">
        <f t="shared" si="270"/>
        <v>0</v>
      </c>
    </row>
    <row r="912" spans="156:197" ht="18.95" customHeight="1" x14ac:dyDescent="0.25">
      <c r="EZ912" s="837"/>
      <c r="FA912" s="568">
        <v>42252.542708333334</v>
      </c>
      <c r="FB912" s="569">
        <v>22586.442726556459</v>
      </c>
      <c r="FC912" s="570">
        <v>42252.542708333334</v>
      </c>
      <c r="FD912" s="571" t="str">
        <v>[-11101] All data events are filtered in summary calculation</v>
      </c>
      <c r="FE912" s="570">
        <v>42252.542361111111</v>
      </c>
      <c r="FF912" s="571" t="str">
        <v>[-11101] All data events are filtered in summary calculation</v>
      </c>
      <c r="FG912" s="570">
        <v>42252.542361111111</v>
      </c>
      <c r="FH912" s="571">
        <v>37532.163589044409</v>
      </c>
      <c r="GE912" s="400">
        <f t="shared" si="271"/>
        <v>1</v>
      </c>
      <c r="GF912" s="529"/>
      <c r="GG912" s="517"/>
      <c r="GH912" s="529">
        <v>42252.542361111111</v>
      </c>
      <c r="GI912" s="668">
        <v>312.5</v>
      </c>
      <c r="GJ912" s="669">
        <v>42252.542361111111</v>
      </c>
      <c r="GK912" s="668">
        <v>264.46759033203125</v>
      </c>
      <c r="GL912" s="669">
        <v>42252.542361111111</v>
      </c>
      <c r="GM912" s="668" t="str">
        <v>[-11101] All data events are filtered in summary calculation</v>
      </c>
      <c r="GN912" s="400" t="str">
        <f t="shared" si="269"/>
        <v>[-11101] All data events are filtered in summary calculation</v>
      </c>
      <c r="GO912" s="400">
        <f t="shared" si="270"/>
        <v>0</v>
      </c>
    </row>
    <row r="913" spans="156:197" ht="18.95" customHeight="1" x14ac:dyDescent="0.25">
      <c r="EZ913" s="837"/>
      <c r="FA913" s="568">
        <v>42252.54305555555</v>
      </c>
      <c r="FB913" s="569">
        <v>2643.5556020529939</v>
      </c>
      <c r="FC913" s="570">
        <v>42252.54305555555</v>
      </c>
      <c r="FD913" s="571" t="str">
        <v>[-11101] All data events are filtered in summary calculation</v>
      </c>
      <c r="FE913" s="570">
        <v>42252.542708333334</v>
      </c>
      <c r="FF913" s="571" t="str">
        <v>[-11101] All data events are filtered in summary calculation</v>
      </c>
      <c r="FG913" s="570">
        <v>42252.542708333334</v>
      </c>
      <c r="FH913" s="571">
        <v>37507.091698527336</v>
      </c>
      <c r="GE913" s="400">
        <f t="shared" si="271"/>
        <v>1</v>
      </c>
      <c r="GF913" s="529"/>
      <c r="GG913" s="517"/>
      <c r="GH913" s="529">
        <v>42252.542708333334</v>
      </c>
      <c r="GI913" s="668">
        <v>312.5</v>
      </c>
      <c r="GJ913" s="669">
        <v>42252.542708333334</v>
      </c>
      <c r="GK913" s="668">
        <v>264.46759033203125</v>
      </c>
      <c r="GL913" s="669">
        <v>42252.542708333334</v>
      </c>
      <c r="GM913" s="668" t="str">
        <v>[-11101] All data events are filtered in summary calculation</v>
      </c>
      <c r="GN913" s="400" t="str">
        <f t="shared" si="269"/>
        <v>[-11101] All data events are filtered in summary calculation</v>
      </c>
      <c r="GO913" s="400">
        <f t="shared" si="270"/>
        <v>0</v>
      </c>
    </row>
    <row r="914" spans="156:197" ht="18.95" customHeight="1" x14ac:dyDescent="0.25">
      <c r="EZ914" s="837"/>
      <c r="FA914" s="568">
        <v>42252.543402777781</v>
      </c>
      <c r="FB914" s="569">
        <v>2849.2743989503633</v>
      </c>
      <c r="FC914" s="570">
        <v>42252.543402777781</v>
      </c>
      <c r="FD914" s="571" t="str">
        <v>[-11101] All data events are filtered in summary calculation</v>
      </c>
      <c r="FE914" s="570">
        <v>42252.54305555555</v>
      </c>
      <c r="FF914" s="571" t="str">
        <v>[-11101] All data events are filtered in summary calculation</v>
      </c>
      <c r="FG914" s="570">
        <v>42252.54305555555</v>
      </c>
      <c r="FH914" s="571">
        <v>37376.772903720535</v>
      </c>
      <c r="GE914" s="400">
        <f t="shared" si="271"/>
        <v>1</v>
      </c>
      <c r="GF914" s="529"/>
      <c r="GG914" s="517"/>
      <c r="GH914" s="529">
        <v>42252.54305555555</v>
      </c>
      <c r="GI914" s="668">
        <v>312.5</v>
      </c>
      <c r="GJ914" s="669">
        <v>42252.54305555555</v>
      </c>
      <c r="GK914" s="668">
        <v>264.46759033203125</v>
      </c>
      <c r="GL914" s="669">
        <v>42252.54305555555</v>
      </c>
      <c r="GM914" s="668" t="str">
        <v>[-11101] All data events are filtered in summary calculation</v>
      </c>
      <c r="GN914" s="400" t="str">
        <f t="shared" si="269"/>
        <v>[-11101] All data events are filtered in summary calculation</v>
      </c>
      <c r="GO914" s="400">
        <f t="shared" si="270"/>
        <v>0</v>
      </c>
    </row>
    <row r="915" spans="156:197" ht="18.95" customHeight="1" x14ac:dyDescent="0.25">
      <c r="EZ915" s="837"/>
      <c r="FA915" s="568">
        <v>42252.543749999997</v>
      </c>
      <c r="FB915" s="569">
        <v>2838.8536119987566</v>
      </c>
      <c r="FC915" s="570">
        <v>42252.543749999997</v>
      </c>
      <c r="FD915" s="571" t="str">
        <v>[-11101] All data events are filtered in summary calculation</v>
      </c>
      <c r="FE915" s="570">
        <v>42252.543402777781</v>
      </c>
      <c r="FF915" s="571" t="str">
        <v>[-11101] All data events are filtered in summary calculation</v>
      </c>
      <c r="FG915" s="570">
        <v>42252.543402777781</v>
      </c>
      <c r="FH915" s="571">
        <v>37207.188902046284</v>
      </c>
      <c r="GE915" s="400">
        <f t="shared" si="271"/>
        <v>1</v>
      </c>
      <c r="GF915" s="529"/>
      <c r="GG915" s="517"/>
      <c r="GH915" s="529">
        <v>42252.543402777781</v>
      </c>
      <c r="GI915" s="668">
        <v>312.5</v>
      </c>
      <c r="GJ915" s="669">
        <v>42252.543402777781</v>
      </c>
      <c r="GK915" s="668">
        <v>264.46759033203125</v>
      </c>
      <c r="GL915" s="669">
        <v>42252.543402777781</v>
      </c>
      <c r="GM915" s="668" t="str">
        <v>[-11101] All data events are filtered in summary calculation</v>
      </c>
      <c r="GN915" s="400" t="str">
        <f t="shared" si="269"/>
        <v>[-11101] All data events are filtered in summary calculation</v>
      </c>
      <c r="GO915" s="400">
        <f t="shared" si="270"/>
        <v>0</v>
      </c>
    </row>
    <row r="916" spans="156:197" ht="18.95" customHeight="1" x14ac:dyDescent="0.25">
      <c r="EZ916" s="837"/>
      <c r="FA916" s="568">
        <v>42252.54409722222</v>
      </c>
      <c r="FB916" s="569">
        <v>2857.9687883041797</v>
      </c>
      <c r="FC916" s="570">
        <v>42252.54409722222</v>
      </c>
      <c r="FD916" s="571" t="str">
        <v>[-11101] All data events are filtered in summary calculation</v>
      </c>
      <c r="FE916" s="570">
        <v>42252.543749999997</v>
      </c>
      <c r="FF916" s="571" t="str">
        <v>[-11101] All data events are filtered in summary calculation</v>
      </c>
      <c r="FG916" s="570">
        <v>42252.543749999997</v>
      </c>
      <c r="FH916" s="571">
        <v>37259.413771029314</v>
      </c>
      <c r="GE916" s="400">
        <f t="shared" si="271"/>
        <v>1</v>
      </c>
      <c r="GF916" s="529"/>
      <c r="GG916" s="517"/>
      <c r="GH916" s="529">
        <v>42252.543749999997</v>
      </c>
      <c r="GI916" s="668">
        <v>312.5</v>
      </c>
      <c r="GJ916" s="669">
        <v>42252.543749999997</v>
      </c>
      <c r="GK916" s="668">
        <v>264.46759033203125</v>
      </c>
      <c r="GL916" s="669">
        <v>42252.543749999997</v>
      </c>
      <c r="GM916" s="668" t="str">
        <v>[-11101] All data events are filtered in summary calculation</v>
      </c>
      <c r="GN916" s="400" t="str">
        <f t="shared" si="269"/>
        <v>[-11101] All data events are filtered in summary calculation</v>
      </c>
      <c r="GO916" s="400">
        <f t="shared" si="270"/>
        <v>0</v>
      </c>
    </row>
    <row r="917" spans="156:197" ht="18.95" customHeight="1" x14ac:dyDescent="0.25">
      <c r="EZ917" s="837"/>
      <c r="FA917" s="568">
        <v>42252.544444444444</v>
      </c>
      <c r="FB917" s="569">
        <v>2867.0155882921072</v>
      </c>
      <c r="FC917" s="570">
        <v>42252.544444444444</v>
      </c>
      <c r="FD917" s="571" t="str">
        <v>[-11101] All data events are filtered in summary calculation</v>
      </c>
      <c r="FE917" s="570">
        <v>42252.54409722222</v>
      </c>
      <c r="FF917" s="571" t="str">
        <v>[-11101] All data events are filtered in summary calculation</v>
      </c>
      <c r="FG917" s="570">
        <v>42252.54409722222</v>
      </c>
      <c r="FH917" s="571">
        <v>37207.060514390469</v>
      </c>
      <c r="GE917" s="400">
        <f t="shared" si="271"/>
        <v>1</v>
      </c>
      <c r="GF917" s="529"/>
      <c r="GG917" s="517"/>
      <c r="GH917" s="529">
        <v>42252.54409722222</v>
      </c>
      <c r="GI917" s="668">
        <v>312.5</v>
      </c>
      <c r="GJ917" s="669">
        <v>42252.54409722222</v>
      </c>
      <c r="GK917" s="668">
        <v>264.46759033203125</v>
      </c>
      <c r="GL917" s="669">
        <v>42252.54409722222</v>
      </c>
      <c r="GM917" s="668" t="str">
        <v>[-11101] All data events are filtered in summary calculation</v>
      </c>
      <c r="GN917" s="400" t="str">
        <f t="shared" si="269"/>
        <v>[-11101] All data events are filtered in summary calculation</v>
      </c>
      <c r="GO917" s="400">
        <f t="shared" si="270"/>
        <v>0</v>
      </c>
    </row>
    <row r="918" spans="156:197" ht="18.95" customHeight="1" x14ac:dyDescent="0.25">
      <c r="EZ918" s="837"/>
      <c r="FA918" s="568">
        <v>42252.544791666667</v>
      </c>
      <c r="FB918" s="569">
        <v>2860.9803755405051</v>
      </c>
      <c r="FC918" s="570">
        <v>42252.544791666667</v>
      </c>
      <c r="FD918" s="571" t="str">
        <v>[-11101] All data events are filtered in summary calculation</v>
      </c>
      <c r="FE918" s="570">
        <v>42252.544444444444</v>
      </c>
      <c r="FF918" s="571" t="str">
        <v>[-11101] All data events are filtered in summary calculation</v>
      </c>
      <c r="FG918" s="570">
        <v>42252.544444444444</v>
      </c>
      <c r="FH918" s="571">
        <v>37186.623364120722</v>
      </c>
      <c r="GE918" s="400">
        <f t="shared" si="271"/>
        <v>1</v>
      </c>
      <c r="GF918" s="529"/>
      <c r="GG918" s="517"/>
      <c r="GH918" s="529">
        <v>42252.544444444444</v>
      </c>
      <c r="GI918" s="668">
        <v>312.5</v>
      </c>
      <c r="GJ918" s="669">
        <v>42252.544444444444</v>
      </c>
      <c r="GK918" s="668">
        <v>264.46759033203125</v>
      </c>
      <c r="GL918" s="669">
        <v>42252.544444444444</v>
      </c>
      <c r="GM918" s="668" t="str">
        <v>[-11101] All data events are filtered in summary calculation</v>
      </c>
      <c r="GN918" s="400" t="str">
        <f t="shared" si="269"/>
        <v>[-11101] All data events are filtered in summary calculation</v>
      </c>
      <c r="GO918" s="400">
        <f t="shared" si="270"/>
        <v>0</v>
      </c>
    </row>
    <row r="919" spans="156:197" ht="18.95" customHeight="1" x14ac:dyDescent="0.25">
      <c r="EZ919" s="837"/>
      <c r="FA919" s="568">
        <v>42252.545138888891</v>
      </c>
      <c r="FB919" s="569">
        <v>2889.1039264866463</v>
      </c>
      <c r="FC919" s="570">
        <v>42252.545138888891</v>
      </c>
      <c r="FD919" s="571" t="str">
        <v>[-11101] All data events are filtered in summary calculation</v>
      </c>
      <c r="FE919" s="570">
        <v>42252.544791666667</v>
      </c>
      <c r="FF919" s="571" t="str">
        <v>[-11101] All data events are filtered in summary calculation</v>
      </c>
      <c r="FG919" s="570">
        <v>42252.544791666667</v>
      </c>
      <c r="FH919" s="571">
        <v>37075.240332474314</v>
      </c>
      <c r="GE919" s="400">
        <f t="shared" si="271"/>
        <v>1</v>
      </c>
      <c r="GF919" s="529"/>
      <c r="GG919" s="517"/>
      <c r="GH919" s="529">
        <v>42252.544791666667</v>
      </c>
      <c r="GI919" s="668">
        <v>312.5</v>
      </c>
      <c r="GJ919" s="669">
        <v>42252.544791666667</v>
      </c>
      <c r="GK919" s="668">
        <v>264.46759033203125</v>
      </c>
      <c r="GL919" s="669">
        <v>42252.544791666667</v>
      </c>
      <c r="GM919" s="668" t="str">
        <v>[-11101] All data events are filtered in summary calculation</v>
      </c>
      <c r="GN919" s="400" t="str">
        <f t="shared" si="269"/>
        <v>[-11101] All data events are filtered in summary calculation</v>
      </c>
      <c r="GO919" s="400">
        <f t="shared" si="270"/>
        <v>0</v>
      </c>
    </row>
    <row r="920" spans="156:197" ht="18.95" customHeight="1" x14ac:dyDescent="0.25">
      <c r="EZ920" s="837"/>
      <c r="FA920" s="568">
        <v>42252.545486111107</v>
      </c>
      <c r="FB920" s="569">
        <v>2892.3901019909731</v>
      </c>
      <c r="FC920" s="570">
        <v>42252.545486111107</v>
      </c>
      <c r="FD920" s="571" t="str">
        <v>[-11101] All data events are filtered in summary calculation</v>
      </c>
      <c r="FE920" s="570">
        <v>42252.545138888891</v>
      </c>
      <c r="FF920" s="571" t="str">
        <v>[-11101] All data events are filtered in summary calculation</v>
      </c>
      <c r="FG920" s="570">
        <v>42252.545138888891</v>
      </c>
      <c r="FH920" s="571">
        <v>37031.304140289627</v>
      </c>
      <c r="GE920" s="400">
        <f t="shared" si="271"/>
        <v>1</v>
      </c>
      <c r="GF920" s="529"/>
      <c r="GG920" s="517"/>
      <c r="GH920" s="529">
        <v>42252.545138888891</v>
      </c>
      <c r="GI920" s="668">
        <v>312.5</v>
      </c>
      <c r="GJ920" s="669">
        <v>42252.545138888891</v>
      </c>
      <c r="GK920" s="668">
        <v>264.46759033203125</v>
      </c>
      <c r="GL920" s="669">
        <v>42252.545138888891</v>
      </c>
      <c r="GM920" s="668" t="str">
        <v>[-11101] All data events are filtered in summary calculation</v>
      </c>
      <c r="GN920" s="400" t="str">
        <f t="shared" si="269"/>
        <v>[-11101] All data events are filtered in summary calculation</v>
      </c>
      <c r="GO920" s="400">
        <f t="shared" si="270"/>
        <v>0</v>
      </c>
    </row>
    <row r="921" spans="156:197" ht="18.95" customHeight="1" x14ac:dyDescent="0.25">
      <c r="EZ921" s="837"/>
      <c r="FA921" s="568">
        <v>42252.545833333337</v>
      </c>
      <c r="FB921" s="569">
        <v>2896.2374034120389</v>
      </c>
      <c r="FC921" s="570">
        <v>42252.545833333337</v>
      </c>
      <c r="FD921" s="571" t="str">
        <v>[-11101] All data events are filtered in summary calculation</v>
      </c>
      <c r="FE921" s="570">
        <v>42252.545486111107</v>
      </c>
      <c r="FF921" s="571" t="str">
        <v>[-11101] All data events are filtered in summary calculation</v>
      </c>
      <c r="FG921" s="570">
        <v>42252.545486111107</v>
      </c>
      <c r="FH921" s="571">
        <v>36946.654965462287</v>
      </c>
      <c r="GE921" s="400">
        <f t="shared" si="271"/>
        <v>1</v>
      </c>
      <c r="GF921" s="529"/>
      <c r="GG921" s="517"/>
      <c r="GH921" s="529">
        <v>42252.545486111107</v>
      </c>
      <c r="GI921" s="668">
        <v>312.5</v>
      </c>
      <c r="GJ921" s="669">
        <v>42252.545486111107</v>
      </c>
      <c r="GK921" s="668">
        <v>264.46759033203125</v>
      </c>
      <c r="GL921" s="669">
        <v>42252.545486111107</v>
      </c>
      <c r="GM921" s="668" t="str">
        <v>[-11101] All data events are filtered in summary calculation</v>
      </c>
      <c r="GN921" s="400" t="str">
        <f t="shared" si="269"/>
        <v>[-11101] All data events are filtered in summary calculation</v>
      </c>
      <c r="GO921" s="400">
        <f t="shared" si="270"/>
        <v>0</v>
      </c>
    </row>
    <row r="922" spans="156:197" ht="18.95" customHeight="1" x14ac:dyDescent="0.25">
      <c r="EZ922" s="837"/>
      <c r="FA922" s="568">
        <v>42252.546180555553</v>
      </c>
      <c r="FB922" s="569">
        <v>2889.6409296260526</v>
      </c>
      <c r="FC922" s="570">
        <v>42252.546180555553</v>
      </c>
      <c r="FD922" s="571" t="str">
        <v>[-11101] All data events are filtered in summary calculation</v>
      </c>
      <c r="FE922" s="570">
        <v>42252.545833333337</v>
      </c>
      <c r="FF922" s="571" t="str">
        <v>[-11101] All data events are filtered in summary calculation</v>
      </c>
      <c r="FG922" s="570">
        <v>42252.545833333337</v>
      </c>
      <c r="FH922" s="571">
        <v>36887.436118904749</v>
      </c>
      <c r="GE922" s="400">
        <f t="shared" si="271"/>
        <v>1</v>
      </c>
      <c r="GF922" s="529"/>
      <c r="GG922" s="517"/>
      <c r="GH922" s="529">
        <v>42252.545833333337</v>
      </c>
      <c r="GI922" s="668">
        <v>312.5</v>
      </c>
      <c r="GJ922" s="669">
        <v>42252.545833333337</v>
      </c>
      <c r="GK922" s="668">
        <v>264.46759033203125</v>
      </c>
      <c r="GL922" s="669">
        <v>42252.545833333337</v>
      </c>
      <c r="GM922" s="668" t="str">
        <v>[-11101] All data events are filtered in summary calculation</v>
      </c>
      <c r="GN922" s="400" t="str">
        <f t="shared" si="269"/>
        <v>[-11101] All data events are filtered in summary calculation</v>
      </c>
      <c r="GO922" s="400">
        <f t="shared" si="270"/>
        <v>0</v>
      </c>
    </row>
    <row r="923" spans="156:197" ht="18.95" customHeight="1" x14ac:dyDescent="0.25">
      <c r="EZ923" s="837"/>
      <c r="FA923" s="568">
        <v>42252.546527777777</v>
      </c>
      <c r="FB923" s="569">
        <v>2917.5379889854539</v>
      </c>
      <c r="FC923" s="570">
        <v>42252.546527777777</v>
      </c>
      <c r="FD923" s="571" t="str">
        <v>[-11101] All data events are filtered in summary calculation</v>
      </c>
      <c r="FE923" s="570">
        <v>42252.546180555553</v>
      </c>
      <c r="FF923" s="571" t="str">
        <v>[-11101] All data events are filtered in summary calculation</v>
      </c>
      <c r="FG923" s="570">
        <v>42252.546180555553</v>
      </c>
      <c r="FH923" s="571">
        <v>36841.714855543774</v>
      </c>
      <c r="GE923" s="400">
        <f t="shared" si="271"/>
        <v>1</v>
      </c>
      <c r="GF923" s="529"/>
      <c r="GG923" s="517"/>
      <c r="GH923" s="529">
        <v>42252.546180555553</v>
      </c>
      <c r="GI923" s="668">
        <v>312.5</v>
      </c>
      <c r="GJ923" s="669">
        <v>42252.546180555553</v>
      </c>
      <c r="GK923" s="668">
        <v>264.46759033203125</v>
      </c>
      <c r="GL923" s="669">
        <v>42252.546180555553</v>
      </c>
      <c r="GM923" s="668" t="str">
        <v>[-11101] All data events are filtered in summary calculation</v>
      </c>
      <c r="GN923" s="400" t="str">
        <f t="shared" si="269"/>
        <v>[-11101] All data events are filtered in summary calculation</v>
      </c>
      <c r="GO923" s="400">
        <f t="shared" si="270"/>
        <v>0</v>
      </c>
    </row>
    <row r="924" spans="156:197" ht="18.95" customHeight="1" x14ac:dyDescent="0.25">
      <c r="EZ924" s="837"/>
      <c r="FA924" s="568">
        <v>42252.546875</v>
      </c>
      <c r="FB924" s="569">
        <v>9909.1042590611924</v>
      </c>
      <c r="FC924" s="570">
        <v>42252.546875</v>
      </c>
      <c r="FD924" s="571" t="str">
        <v>[-11101] All data events are filtered in summary calculation</v>
      </c>
      <c r="FE924" s="570">
        <v>42252.546527777777</v>
      </c>
      <c r="FF924" s="571" t="str">
        <v>[-11101] All data events are filtered in summary calculation</v>
      </c>
      <c r="FG924" s="570">
        <v>42252.546527777777</v>
      </c>
      <c r="FH924" s="571">
        <v>36721.263495910171</v>
      </c>
      <c r="GE924" s="400">
        <f t="shared" si="271"/>
        <v>1</v>
      </c>
      <c r="GF924" s="529"/>
      <c r="GG924" s="517"/>
      <c r="GH924" s="529">
        <v>42252.546527777777</v>
      </c>
      <c r="GI924" s="668">
        <v>312.5</v>
      </c>
      <c r="GJ924" s="669">
        <v>42252.546527777777</v>
      </c>
      <c r="GK924" s="668">
        <v>264.46759033203125</v>
      </c>
      <c r="GL924" s="669">
        <v>42252.546527777777</v>
      </c>
      <c r="GM924" s="668" t="str">
        <v>[-11101] All data events are filtered in summary calculation</v>
      </c>
      <c r="GN924" s="400" t="str">
        <f t="shared" si="269"/>
        <v>[-11101] All data events are filtered in summary calculation</v>
      </c>
      <c r="GO924" s="400">
        <f t="shared" si="270"/>
        <v>0</v>
      </c>
    </row>
    <row r="925" spans="156:197" ht="18.95" customHeight="1" x14ac:dyDescent="0.25">
      <c r="EZ925" s="837"/>
      <c r="FA925" s="568">
        <v>42252.547222222223</v>
      </c>
      <c r="FB925" s="569">
        <v>36181.775578401488</v>
      </c>
      <c r="FC925" s="570">
        <v>42252.547222222223</v>
      </c>
      <c r="FD925" s="571" t="str">
        <v>[-11101] All data events are filtered in summary calculation</v>
      </c>
      <c r="FE925" s="570">
        <v>42252.546875</v>
      </c>
      <c r="FF925" s="571" t="str">
        <v>[-11101] All data events are filtered in summary calculation</v>
      </c>
      <c r="FG925" s="570">
        <v>42252.546875</v>
      </c>
      <c r="FH925" s="571">
        <v>36715.703793867426</v>
      </c>
      <c r="GE925" s="400">
        <f t="shared" si="271"/>
        <v>1</v>
      </c>
      <c r="GF925" s="529"/>
      <c r="GG925" s="517"/>
      <c r="GH925" s="529">
        <v>42252.546875</v>
      </c>
      <c r="GI925" s="668">
        <v>312.5</v>
      </c>
      <c r="GJ925" s="669">
        <v>42252.546875</v>
      </c>
      <c r="GK925" s="668">
        <v>264.46759033203125</v>
      </c>
      <c r="GL925" s="669">
        <v>42252.546875</v>
      </c>
      <c r="GM925" s="668" t="str">
        <v>[-11101] All data events are filtered in summary calculation</v>
      </c>
      <c r="GN925" s="400" t="str">
        <f t="shared" si="269"/>
        <v>[-11101] All data events are filtered in summary calculation</v>
      </c>
      <c r="GO925" s="400">
        <f t="shared" si="270"/>
        <v>0</v>
      </c>
    </row>
    <row r="926" spans="156:197" ht="18.95" customHeight="1" x14ac:dyDescent="0.25">
      <c r="EZ926" s="837"/>
      <c r="FA926" s="568">
        <v>42252.547569444447</v>
      </c>
      <c r="FB926" s="569">
        <v>36733.062060135606</v>
      </c>
      <c r="FC926" s="570">
        <v>42252.547569444447</v>
      </c>
      <c r="FD926" s="571" t="str">
        <v>[-11101] All data events are filtered in summary calculation</v>
      </c>
      <c r="FE926" s="570">
        <v>42252.547222222223</v>
      </c>
      <c r="FF926" s="571" t="str">
        <v>[-11101] All data events are filtered in summary calculation</v>
      </c>
      <c r="FG926" s="570">
        <v>42252.547222222223</v>
      </c>
      <c r="FH926" s="571">
        <v>36639.132043204707</v>
      </c>
      <c r="GE926" s="400">
        <f t="shared" si="271"/>
        <v>1</v>
      </c>
      <c r="GF926" s="529"/>
      <c r="GG926" s="517"/>
      <c r="GH926" s="529">
        <v>42252.547222222223</v>
      </c>
      <c r="GI926" s="668">
        <v>312.5</v>
      </c>
      <c r="GJ926" s="669">
        <v>42252.547222222223</v>
      </c>
      <c r="GK926" s="668">
        <v>264.46759033203125</v>
      </c>
      <c r="GL926" s="669">
        <v>42252.547222222223</v>
      </c>
      <c r="GM926" s="668" t="str">
        <v>[-11101] All data events are filtered in summary calculation</v>
      </c>
      <c r="GN926" s="400" t="str">
        <f t="shared" si="269"/>
        <v>[-11101] All data events are filtered in summary calculation</v>
      </c>
      <c r="GO926" s="400">
        <f t="shared" si="270"/>
        <v>0</v>
      </c>
    </row>
    <row r="927" spans="156:197" ht="18.95" customHeight="1" x14ac:dyDescent="0.25">
      <c r="EZ927" s="837"/>
      <c r="FA927" s="568">
        <v>42252.547916666663</v>
      </c>
      <c r="FB927" s="569">
        <v>37199.304222174484</v>
      </c>
      <c r="FC927" s="570">
        <v>42252.547916666663</v>
      </c>
      <c r="FD927" s="571" t="str">
        <v>[-11101] All data events are filtered in summary calculation</v>
      </c>
      <c r="FE927" s="570">
        <v>42252.547569444447</v>
      </c>
      <c r="FF927" s="571" t="str">
        <v>[-11101] All data events are filtered in summary calculation</v>
      </c>
      <c r="FG927" s="570">
        <v>42252.547569444447</v>
      </c>
      <c r="FH927" s="571">
        <v>36610.912567011517</v>
      </c>
      <c r="GE927" s="400">
        <f t="shared" si="271"/>
        <v>1</v>
      </c>
      <c r="GF927" s="529"/>
      <c r="GG927" s="517"/>
      <c r="GH927" s="529">
        <v>42252.547569444447</v>
      </c>
      <c r="GI927" s="668">
        <v>312.5</v>
      </c>
      <c r="GJ927" s="669">
        <v>42252.547569444447</v>
      </c>
      <c r="GK927" s="668">
        <v>264.46759033203125</v>
      </c>
      <c r="GL927" s="669">
        <v>42252.547569444447</v>
      </c>
      <c r="GM927" s="668" t="str">
        <v>[-11101] All data events are filtered in summary calculation</v>
      </c>
      <c r="GN927" s="400" t="str">
        <f t="shared" si="269"/>
        <v>[-11101] All data events are filtered in summary calculation</v>
      </c>
      <c r="GO927" s="400">
        <f t="shared" si="270"/>
        <v>0</v>
      </c>
    </row>
    <row r="928" spans="156:197" ht="18.95" customHeight="1" x14ac:dyDescent="0.25">
      <c r="EZ928" s="837"/>
      <c r="FA928" s="568">
        <v>42252.548263888893</v>
      </c>
      <c r="FB928" s="569">
        <v>37223.852290727693</v>
      </c>
      <c r="FC928" s="570">
        <v>42252.548263888893</v>
      </c>
      <c r="FD928" s="571" t="str">
        <v>[-11101] All data events are filtered in summary calculation</v>
      </c>
      <c r="FE928" s="570">
        <v>42252.547916666663</v>
      </c>
      <c r="FF928" s="571" t="str">
        <v>[-11101] All data events are filtered in summary calculation</v>
      </c>
      <c r="FG928" s="570">
        <v>42252.547916666663</v>
      </c>
      <c r="FH928" s="571">
        <v>36659.433417085806</v>
      </c>
      <c r="GE928" s="400">
        <f t="shared" si="271"/>
        <v>1</v>
      </c>
      <c r="GF928" s="529"/>
      <c r="GG928" s="517"/>
      <c r="GH928" s="529">
        <v>42252.547916666663</v>
      </c>
      <c r="GI928" s="668">
        <v>312.5</v>
      </c>
      <c r="GJ928" s="669">
        <v>42252.547916666663</v>
      </c>
      <c r="GK928" s="668">
        <v>264.46759033203125</v>
      </c>
      <c r="GL928" s="669">
        <v>42252.547916666663</v>
      </c>
      <c r="GM928" s="668" t="str">
        <v>[-11101] All data events are filtered in summary calculation</v>
      </c>
      <c r="GN928" s="400" t="str">
        <f t="shared" si="269"/>
        <v>[-11101] All data events are filtered in summary calculation</v>
      </c>
      <c r="GO928" s="400">
        <f t="shared" si="270"/>
        <v>0</v>
      </c>
    </row>
    <row r="929" spans="156:197" ht="18.95" customHeight="1" x14ac:dyDescent="0.25">
      <c r="EZ929" s="837"/>
      <c r="FA929" s="568">
        <v>42252.548611111109</v>
      </c>
      <c r="FB929" s="569">
        <v>37150.449065738918</v>
      </c>
      <c r="FC929" s="570">
        <v>42252.548611111109</v>
      </c>
      <c r="FD929" s="571" t="str">
        <v>[-11101] All data events are filtered in summary calculation</v>
      </c>
      <c r="FE929" s="570">
        <v>42252.548263888893</v>
      </c>
      <c r="FF929" s="571" t="str">
        <v>[-11101] All data events are filtered in summary calculation</v>
      </c>
      <c r="FG929" s="570">
        <v>42252.548263888893</v>
      </c>
      <c r="FH929" s="571">
        <v>36572.486384111646</v>
      </c>
      <c r="GE929" s="400">
        <f t="shared" si="271"/>
        <v>1</v>
      </c>
      <c r="GF929" s="529"/>
      <c r="GG929" s="517"/>
      <c r="GH929" s="529">
        <v>42252.548263888893</v>
      </c>
      <c r="GI929" s="668">
        <v>312.5</v>
      </c>
      <c r="GJ929" s="669">
        <v>42252.548263888893</v>
      </c>
      <c r="GK929" s="668">
        <v>264.46759033203125</v>
      </c>
      <c r="GL929" s="669">
        <v>42252.548263888893</v>
      </c>
      <c r="GM929" s="668" t="str">
        <v>[-11101] All data events are filtered in summary calculation</v>
      </c>
      <c r="GN929" s="400" t="str">
        <f t="shared" si="269"/>
        <v>[-11101] All data events are filtered in summary calculation</v>
      </c>
      <c r="GO929" s="400">
        <f t="shared" si="270"/>
        <v>0</v>
      </c>
    </row>
    <row r="930" spans="156:197" ht="18.95" customHeight="1" x14ac:dyDescent="0.25">
      <c r="EZ930" s="837"/>
      <c r="FA930" s="568">
        <v>42252.548958333333</v>
      </c>
      <c r="FB930" s="569">
        <v>37194.740106083947</v>
      </c>
      <c r="FC930" s="570">
        <v>42252.548958333333</v>
      </c>
      <c r="FD930" s="571" t="str">
        <v>[-11101] All data events are filtered in summary calculation</v>
      </c>
      <c r="FE930" s="570">
        <v>42252.548611111109</v>
      </c>
      <c r="FF930" s="571" t="str">
        <v>[-11101] All data events are filtered in summary calculation</v>
      </c>
      <c r="FG930" s="570">
        <v>42252.548611111109</v>
      </c>
      <c r="FH930" s="571">
        <v>36514.83876248201</v>
      </c>
      <c r="GE930" s="400">
        <f t="shared" si="271"/>
        <v>1</v>
      </c>
      <c r="GF930" s="529"/>
      <c r="GG930" s="517"/>
      <c r="GH930" s="529">
        <v>42252.548611111109</v>
      </c>
      <c r="GI930" s="668">
        <v>312.5</v>
      </c>
      <c r="GJ930" s="669">
        <v>42252.548611111109</v>
      </c>
      <c r="GK930" s="668">
        <v>264.46759033203125</v>
      </c>
      <c r="GL930" s="669">
        <v>42252.548611111109</v>
      </c>
      <c r="GM930" s="668" t="str">
        <v>[-11101] All data events are filtered in summary calculation</v>
      </c>
      <c r="GN930" s="400" t="str">
        <f t="shared" si="269"/>
        <v>[-11101] All data events are filtered in summary calculation</v>
      </c>
      <c r="GO930" s="400">
        <f t="shared" si="270"/>
        <v>0</v>
      </c>
    </row>
    <row r="931" spans="156:197" ht="18.95" customHeight="1" x14ac:dyDescent="0.25">
      <c r="EZ931" s="837"/>
      <c r="FA931" s="568">
        <v>42252.549305555556</v>
      </c>
      <c r="FB931" s="569">
        <v>37187.424501377347</v>
      </c>
      <c r="FC931" s="570">
        <v>42252.549305555556</v>
      </c>
      <c r="FD931" s="571" t="str">
        <v>[-11101] All data events are filtered in summary calculation</v>
      </c>
      <c r="FE931" s="570">
        <v>42252.548958333333</v>
      </c>
      <c r="FF931" s="571" t="str">
        <v>[-11101] All data events are filtered in summary calculation</v>
      </c>
      <c r="FG931" s="570">
        <v>42252.548958333333</v>
      </c>
      <c r="FH931" s="571">
        <v>36777.975192024307</v>
      </c>
      <c r="GE931" s="400">
        <f t="shared" si="271"/>
        <v>1</v>
      </c>
      <c r="GF931" s="529"/>
      <c r="GG931" s="517"/>
      <c r="GH931" s="529">
        <v>42252.548958333333</v>
      </c>
      <c r="GI931" s="668">
        <v>312.5</v>
      </c>
      <c r="GJ931" s="669">
        <v>42252.548958333333</v>
      </c>
      <c r="GK931" s="668">
        <v>264.46759033203125</v>
      </c>
      <c r="GL931" s="669">
        <v>42252.548958333333</v>
      </c>
      <c r="GM931" s="668" t="str">
        <v>[-11101] All data events are filtered in summary calculation</v>
      </c>
      <c r="GN931" s="400" t="str">
        <f t="shared" si="269"/>
        <v>[-11101] All data events are filtered in summary calculation</v>
      </c>
      <c r="GO931" s="400">
        <f t="shared" si="270"/>
        <v>0</v>
      </c>
    </row>
    <row r="932" spans="156:197" ht="18.95" customHeight="1" x14ac:dyDescent="0.25">
      <c r="EZ932" s="837"/>
      <c r="FA932" s="568">
        <v>42252.54965277778</v>
      </c>
      <c r="FB932" s="569">
        <v>37208.827510722476</v>
      </c>
      <c r="FC932" s="570">
        <v>42252.54965277778</v>
      </c>
      <c r="FD932" s="571" t="str">
        <v>[-11101] All data events are filtered in summary calculation</v>
      </c>
      <c r="FE932" s="570">
        <v>42252.549305555556</v>
      </c>
      <c r="FF932" s="571" t="str">
        <v>[-11101] All data events are filtered in summary calculation</v>
      </c>
      <c r="FG932" s="570">
        <v>42252.549305555556</v>
      </c>
      <c r="FH932" s="571">
        <v>37378.179737792416</v>
      </c>
      <c r="GE932" s="400">
        <f t="shared" si="271"/>
        <v>1</v>
      </c>
      <c r="GF932" s="529"/>
      <c r="GG932" s="517"/>
      <c r="GH932" s="529">
        <v>42252.549305555556</v>
      </c>
      <c r="GI932" s="668">
        <v>312.5</v>
      </c>
      <c r="GJ932" s="669">
        <v>42252.549305555556</v>
      </c>
      <c r="GK932" s="668">
        <v>264.46759033203125</v>
      </c>
      <c r="GL932" s="669">
        <v>42252.549305555556</v>
      </c>
      <c r="GM932" s="668" t="str">
        <v>[-11101] All data events are filtered in summary calculation</v>
      </c>
      <c r="GN932" s="400" t="str">
        <f t="shared" si="269"/>
        <v>[-11101] All data events are filtered in summary calculation</v>
      </c>
      <c r="GO932" s="400">
        <f t="shared" si="270"/>
        <v>0</v>
      </c>
    </row>
    <row r="933" spans="156:197" ht="18.95" customHeight="1" x14ac:dyDescent="0.25">
      <c r="EZ933" s="837"/>
      <c r="FA933" s="568">
        <v>42252.55</v>
      </c>
      <c r="FB933" s="569">
        <v>37204.273900469147</v>
      </c>
      <c r="FC933" s="570">
        <v>42252.55</v>
      </c>
      <c r="FD933" s="571" t="str">
        <v>[-11101] All data events are filtered in summary calculation</v>
      </c>
      <c r="FE933" s="570">
        <v>42252.54965277778</v>
      </c>
      <c r="FF933" s="571" t="str">
        <v>[-11101] All data events are filtered in summary calculation</v>
      </c>
      <c r="FG933" s="570">
        <v>42252.54965277778</v>
      </c>
      <c r="FH933" s="571">
        <v>37545.752922640248</v>
      </c>
      <c r="GE933" s="400">
        <f t="shared" si="271"/>
        <v>1</v>
      </c>
      <c r="GF933" s="529"/>
      <c r="GG933" s="517"/>
      <c r="GH933" s="529">
        <v>42252.54965277778</v>
      </c>
      <c r="GI933" s="668">
        <v>312.5</v>
      </c>
      <c r="GJ933" s="669">
        <v>42252.54965277778</v>
      </c>
      <c r="GK933" s="668">
        <v>264.46759033203125</v>
      </c>
      <c r="GL933" s="669">
        <v>42252.54965277778</v>
      </c>
      <c r="GM933" s="668" t="str">
        <v>[-11101] All data events are filtered in summary calculation</v>
      </c>
      <c r="GN933" s="400" t="str">
        <f t="shared" si="269"/>
        <v>[-11101] All data events are filtered in summary calculation</v>
      </c>
      <c r="GO933" s="400">
        <f t="shared" si="270"/>
        <v>0</v>
      </c>
    </row>
    <row r="934" spans="156:197" ht="18.95" customHeight="1" x14ac:dyDescent="0.25">
      <c r="EZ934" s="837"/>
      <c r="FA934" s="568">
        <v>42252.550347222219</v>
      </c>
      <c r="FB934" s="569">
        <v>36945.175903054078</v>
      </c>
      <c r="FC934" s="570">
        <v>42252.550347222219</v>
      </c>
      <c r="FD934" s="571" t="str">
        <v>[-11101] All data events are filtered in summary calculation</v>
      </c>
      <c r="FE934" s="570">
        <v>42252.55</v>
      </c>
      <c r="FF934" s="571" t="str">
        <v>[-11101] All data events are filtered in summary calculation</v>
      </c>
      <c r="FG934" s="570">
        <v>42252.55</v>
      </c>
      <c r="FH934" s="571">
        <v>37408.447010262804</v>
      </c>
      <c r="GE934" s="400">
        <f t="shared" si="271"/>
        <v>1</v>
      </c>
      <c r="GF934" s="529"/>
      <c r="GG934" s="517"/>
      <c r="GH934" s="529">
        <v>42252.55</v>
      </c>
      <c r="GI934" s="668">
        <v>312.5</v>
      </c>
      <c r="GJ934" s="669">
        <v>42252.55</v>
      </c>
      <c r="GK934" s="668">
        <v>264.46759033203125</v>
      </c>
      <c r="GL934" s="669">
        <v>42252.55</v>
      </c>
      <c r="GM934" s="668" t="str">
        <v>[-11101] All data events are filtered in summary calculation</v>
      </c>
      <c r="GN934" s="400" t="str">
        <f t="shared" si="269"/>
        <v>[-11101] All data events are filtered in summary calculation</v>
      </c>
      <c r="GO934" s="400">
        <f t="shared" si="270"/>
        <v>0</v>
      </c>
    </row>
    <row r="935" spans="156:197" ht="18.95" customHeight="1" x14ac:dyDescent="0.25">
      <c r="EZ935" s="837"/>
      <c r="FA935" s="568">
        <v>42252.55069444445</v>
      </c>
      <c r="FB935" s="569">
        <v>37034.321619822578</v>
      </c>
      <c r="FC935" s="570">
        <v>42252.55069444445</v>
      </c>
      <c r="FD935" s="571" t="str">
        <v>[-11101] All data events are filtered in summary calculation</v>
      </c>
      <c r="FE935" s="570">
        <v>42252.550347222219</v>
      </c>
      <c r="FF935" s="571" t="str">
        <v>[-11101] All data events are filtered in summary calculation</v>
      </c>
      <c r="FG935" s="570">
        <v>42252.550347222219</v>
      </c>
      <c r="FH935" s="571">
        <v>37340.352823501824</v>
      </c>
      <c r="GE935" s="400">
        <f t="shared" si="271"/>
        <v>1</v>
      </c>
      <c r="GF935" s="529"/>
      <c r="GG935" s="517"/>
      <c r="GH935" s="529">
        <v>42252.550347222219</v>
      </c>
      <c r="GI935" s="668">
        <v>312.5</v>
      </c>
      <c r="GJ935" s="669">
        <v>42252.550347222219</v>
      </c>
      <c r="GK935" s="668">
        <v>264.46759033203125</v>
      </c>
      <c r="GL935" s="669">
        <v>42252.550347222219</v>
      </c>
      <c r="GM935" s="668" t="str">
        <v>[-11101] All data events are filtered in summary calculation</v>
      </c>
      <c r="GN935" s="400" t="str">
        <f t="shared" si="269"/>
        <v>[-11101] All data events are filtered in summary calculation</v>
      </c>
      <c r="GO935" s="400">
        <f t="shared" si="270"/>
        <v>0</v>
      </c>
    </row>
    <row r="936" spans="156:197" ht="18.95" customHeight="1" x14ac:dyDescent="0.25">
      <c r="EZ936" s="837"/>
      <c r="FA936" s="568">
        <v>42252.551041666666</v>
      </c>
      <c r="FB936" s="569">
        <v>37051.497959488632</v>
      </c>
      <c r="FC936" s="570">
        <v>42252.551041666666</v>
      </c>
      <c r="FD936" s="571" t="str">
        <v>[-11101] All data events are filtered in summary calculation</v>
      </c>
      <c r="FE936" s="570">
        <v>42252.55069444445</v>
      </c>
      <c r="FF936" s="571" t="str">
        <v>[-11101] All data events are filtered in summary calculation</v>
      </c>
      <c r="FG936" s="570">
        <v>42252.55069444445</v>
      </c>
      <c r="FH936" s="571">
        <v>37261.696465975045</v>
      </c>
      <c r="GE936" s="400">
        <f t="shared" si="271"/>
        <v>1</v>
      </c>
      <c r="GF936" s="529"/>
      <c r="GG936" s="517"/>
      <c r="GH936" s="529">
        <v>42252.55069444445</v>
      </c>
      <c r="GI936" s="668">
        <v>312.5</v>
      </c>
      <c r="GJ936" s="669">
        <v>42252.55069444445</v>
      </c>
      <c r="GK936" s="668">
        <v>264.46759033203125</v>
      </c>
      <c r="GL936" s="669">
        <v>42252.55069444445</v>
      </c>
      <c r="GM936" s="668" t="str">
        <v>[-11101] All data events are filtered in summary calculation</v>
      </c>
      <c r="GN936" s="400" t="str">
        <f t="shared" si="269"/>
        <v>[-11101] All data events are filtered in summary calculation</v>
      </c>
      <c r="GO936" s="400">
        <f t="shared" si="270"/>
        <v>0</v>
      </c>
    </row>
    <row r="937" spans="156:197" ht="18.95" customHeight="1" x14ac:dyDescent="0.25">
      <c r="EZ937" s="837"/>
      <c r="FA937" s="568">
        <v>42252.551388888889</v>
      </c>
      <c r="FB937" s="569">
        <v>37036.341310844822</v>
      </c>
      <c r="FC937" s="570">
        <v>42252.551388888889</v>
      </c>
      <c r="FD937" s="571" t="str">
        <v>[-11101] All data events are filtered in summary calculation</v>
      </c>
      <c r="FE937" s="570">
        <v>42252.551041666666</v>
      </c>
      <c r="FF937" s="571" t="str">
        <v>[-11101] All data events are filtered in summary calculation</v>
      </c>
      <c r="FG937" s="570">
        <v>42252.551041666666</v>
      </c>
      <c r="FH937" s="571">
        <v>37119.609655739863</v>
      </c>
      <c r="GE937" s="400">
        <f t="shared" si="271"/>
        <v>1</v>
      </c>
      <c r="GF937" s="529"/>
      <c r="GG937" s="517"/>
      <c r="GH937" s="529">
        <v>42252.551041666666</v>
      </c>
      <c r="GI937" s="668">
        <v>312.5</v>
      </c>
      <c r="GJ937" s="669">
        <v>42252.551041666666</v>
      </c>
      <c r="GK937" s="668">
        <v>264.46759033203125</v>
      </c>
      <c r="GL937" s="669">
        <v>42252.551041666666</v>
      </c>
      <c r="GM937" s="668" t="str">
        <v>[-11101] All data events are filtered in summary calculation</v>
      </c>
      <c r="GN937" s="400" t="str">
        <f t="shared" si="269"/>
        <v>[-11101] All data events are filtered in summary calculation</v>
      </c>
      <c r="GO937" s="400">
        <f t="shared" si="270"/>
        <v>0</v>
      </c>
    </row>
    <row r="938" spans="156:197" ht="18.95" customHeight="1" x14ac:dyDescent="0.25">
      <c r="EZ938" s="837"/>
      <c r="FA938" s="568">
        <v>42252.551736111112</v>
      </c>
      <c r="FB938" s="569">
        <v>36991.266862283148</v>
      </c>
      <c r="FC938" s="570">
        <v>42252.551736111112</v>
      </c>
      <c r="FD938" s="571" t="str">
        <v>[-11101] All data events are filtered in summary calculation</v>
      </c>
      <c r="FE938" s="570">
        <v>42252.551388888889</v>
      </c>
      <c r="FF938" s="571" t="str">
        <v>[-11101] All data events are filtered in summary calculation</v>
      </c>
      <c r="FG938" s="570">
        <v>42252.551388888889</v>
      </c>
      <c r="FH938" s="571">
        <v>36973.835894161464</v>
      </c>
      <c r="GE938" s="400">
        <f t="shared" si="271"/>
        <v>1</v>
      </c>
      <c r="GF938" s="529"/>
      <c r="GG938" s="517"/>
      <c r="GH938" s="529">
        <v>42252.551388888889</v>
      </c>
      <c r="GI938" s="668">
        <v>312.5</v>
      </c>
      <c r="GJ938" s="669">
        <v>42252.551388888889</v>
      </c>
      <c r="GK938" s="668">
        <v>264.46759033203125</v>
      </c>
      <c r="GL938" s="669">
        <v>42252.551388888889</v>
      </c>
      <c r="GM938" s="668" t="str">
        <v>[-11101] All data events are filtered in summary calculation</v>
      </c>
      <c r="GN938" s="400" t="str">
        <f t="shared" si="269"/>
        <v>[-11101] All data events are filtered in summary calculation</v>
      </c>
      <c r="GO938" s="400">
        <f t="shared" si="270"/>
        <v>0</v>
      </c>
    </row>
    <row r="939" spans="156:197" ht="18.95" customHeight="1" x14ac:dyDescent="0.25">
      <c r="EZ939" s="837"/>
      <c r="FA939" s="568">
        <v>42252.552083333328</v>
      </c>
      <c r="FB939" s="569">
        <v>37028.978428900242</v>
      </c>
      <c r="FC939" s="570">
        <v>42252.552083333328</v>
      </c>
      <c r="FD939" s="571" t="str">
        <v>[-11101] All data events are filtered in summary calculation</v>
      </c>
      <c r="FE939" s="570">
        <v>42252.551736111112</v>
      </c>
      <c r="FF939" s="571" t="str">
        <v>[-11101] All data events are filtered in summary calculation</v>
      </c>
      <c r="FG939" s="570">
        <v>42252.551736111112</v>
      </c>
      <c r="FH939" s="571">
        <v>36863.417074082296</v>
      </c>
      <c r="GE939" s="400">
        <f t="shared" si="271"/>
        <v>1</v>
      </c>
      <c r="GF939" s="529"/>
      <c r="GG939" s="517"/>
      <c r="GH939" s="529">
        <v>42252.551736111112</v>
      </c>
      <c r="GI939" s="668">
        <v>312.5</v>
      </c>
      <c r="GJ939" s="669">
        <v>42252.551736111112</v>
      </c>
      <c r="GK939" s="668">
        <v>264.46759033203125</v>
      </c>
      <c r="GL939" s="669">
        <v>42252.551736111112</v>
      </c>
      <c r="GM939" s="668" t="str">
        <v>[-11101] All data events are filtered in summary calculation</v>
      </c>
      <c r="GN939" s="400" t="str">
        <f t="shared" si="269"/>
        <v>[-11101] All data events are filtered in summary calculation</v>
      </c>
      <c r="GO939" s="400">
        <f t="shared" si="270"/>
        <v>0</v>
      </c>
    </row>
    <row r="940" spans="156:197" ht="18.95" customHeight="1" x14ac:dyDescent="0.25">
      <c r="EZ940" s="837"/>
      <c r="FA940" s="568">
        <v>42252.552430555559</v>
      </c>
      <c r="FB940" s="569">
        <v>37044.426702634497</v>
      </c>
      <c r="FC940" s="570">
        <v>42252.552430555559</v>
      </c>
      <c r="FD940" s="571" t="str">
        <v>[-11101] All data events are filtered in summary calculation</v>
      </c>
      <c r="FE940" s="570">
        <v>42252.552083333328</v>
      </c>
      <c r="FF940" s="571" t="str">
        <v>[-11101] All data events are filtered in summary calculation</v>
      </c>
      <c r="FG940" s="570">
        <v>42252.552083333328</v>
      </c>
      <c r="FH940" s="571">
        <v>36836.25001754165</v>
      </c>
      <c r="GE940" s="400">
        <f t="shared" si="271"/>
        <v>1</v>
      </c>
      <c r="GF940" s="529"/>
      <c r="GG940" s="517"/>
      <c r="GH940" s="529">
        <v>42252.552083333328</v>
      </c>
      <c r="GI940" s="668">
        <v>312.5</v>
      </c>
      <c r="GJ940" s="669">
        <v>42252.552083333328</v>
      </c>
      <c r="GK940" s="668">
        <v>264.46759033203125</v>
      </c>
      <c r="GL940" s="669">
        <v>42252.552083333328</v>
      </c>
      <c r="GM940" s="668" t="str">
        <v>[-11101] All data events are filtered in summary calculation</v>
      </c>
      <c r="GN940" s="400" t="str">
        <f t="shared" si="269"/>
        <v>[-11101] All data events are filtered in summary calculation</v>
      </c>
      <c r="GO940" s="400">
        <f t="shared" si="270"/>
        <v>0</v>
      </c>
    </row>
    <row r="941" spans="156:197" ht="18.95" customHeight="1" x14ac:dyDescent="0.25">
      <c r="EZ941" s="837"/>
      <c r="FA941" s="568">
        <v>42252.552777777775</v>
      </c>
      <c r="FB941" s="569">
        <v>37053.919264443713</v>
      </c>
      <c r="FC941" s="570">
        <v>42252.552777777775</v>
      </c>
      <c r="FD941" s="571" t="str">
        <v>[-11101] All data events are filtered in summary calculation</v>
      </c>
      <c r="FE941" s="570">
        <v>42252.552430555559</v>
      </c>
      <c r="FF941" s="571" t="str">
        <v>[-11101] All data events are filtered in summary calculation</v>
      </c>
      <c r="FG941" s="570">
        <v>42252.552430555559</v>
      </c>
      <c r="FH941" s="571">
        <v>37424.273672117786</v>
      </c>
      <c r="GE941" s="400">
        <f t="shared" si="271"/>
        <v>1</v>
      </c>
      <c r="GF941" s="529"/>
      <c r="GG941" s="517"/>
      <c r="GH941" s="529">
        <v>42252.552430555559</v>
      </c>
      <c r="GI941" s="668">
        <v>312.5</v>
      </c>
      <c r="GJ941" s="669">
        <v>42252.552430555559</v>
      </c>
      <c r="GK941" s="668">
        <v>264.46759033203125</v>
      </c>
      <c r="GL941" s="669">
        <v>42252.552430555559</v>
      </c>
      <c r="GM941" s="668" t="str">
        <v>[-11101] All data events are filtered in summary calculation</v>
      </c>
      <c r="GN941" s="400" t="str">
        <f t="shared" si="269"/>
        <v>[-11101] All data events are filtered in summary calculation</v>
      </c>
      <c r="GO941" s="400">
        <f t="shared" si="270"/>
        <v>0</v>
      </c>
    </row>
    <row r="942" spans="156:197" ht="18.95" customHeight="1" x14ac:dyDescent="0.25">
      <c r="EZ942" s="837"/>
      <c r="FA942" s="568">
        <v>42252.553124999999</v>
      </c>
      <c r="FB942" s="569">
        <v>37065.163029813768</v>
      </c>
      <c r="FC942" s="570">
        <v>42252.553124999999</v>
      </c>
      <c r="FD942" s="571" t="str">
        <v>[-11101] All data events are filtered in summary calculation</v>
      </c>
      <c r="FE942" s="570">
        <v>42252.552777777775</v>
      </c>
      <c r="FF942" s="571" t="str">
        <v>[-11101] All data events are filtered in summary calculation</v>
      </c>
      <c r="FG942" s="570">
        <v>42252.552777777775</v>
      </c>
      <c r="FH942" s="571">
        <v>12989.683659248625</v>
      </c>
      <c r="GE942" s="400">
        <f t="shared" si="271"/>
        <v>1</v>
      </c>
      <c r="GF942" s="529"/>
      <c r="GG942" s="517"/>
      <c r="GH942" s="529">
        <v>42252.552777777775</v>
      </c>
      <c r="GI942" s="668">
        <v>312.5</v>
      </c>
      <c r="GJ942" s="669">
        <v>42252.552777777775</v>
      </c>
      <c r="GK942" s="668">
        <v>264.46759033203125</v>
      </c>
      <c r="GL942" s="669">
        <v>42252.552777777775</v>
      </c>
      <c r="GM942" s="668" t="str">
        <v>[-11101] All data events are filtered in summary calculation</v>
      </c>
      <c r="GN942" s="400" t="str">
        <f t="shared" si="269"/>
        <v>[-11101] All data events are filtered in summary calculation</v>
      </c>
      <c r="GO942" s="400">
        <f t="shared" si="270"/>
        <v>0</v>
      </c>
    </row>
    <row r="943" spans="156:197" ht="18.95" customHeight="1" x14ac:dyDescent="0.25">
      <c r="EZ943" s="837"/>
      <c r="FA943" s="568">
        <v>42252.553472222222</v>
      </c>
      <c r="FB943" s="569">
        <v>37056.169944357869</v>
      </c>
      <c r="FC943" s="570">
        <v>42252.553472222222</v>
      </c>
      <c r="FD943" s="571" t="str">
        <v>[-11101] All data events are filtered in summary calculation</v>
      </c>
      <c r="FE943" s="570">
        <v>42252.553124999999</v>
      </c>
      <c r="FF943" s="571" t="str">
        <v>[-11101] All data events are filtered in summary calculation</v>
      </c>
      <c r="FG943" s="570">
        <v>42252.553124999999</v>
      </c>
      <c r="FH943" s="571">
        <v>3549.9853760085998</v>
      </c>
      <c r="GE943" s="400">
        <f t="shared" si="271"/>
        <v>1</v>
      </c>
      <c r="GF943" s="529"/>
      <c r="GG943" s="517"/>
      <c r="GH943" s="529">
        <v>42252.553124999999</v>
      </c>
      <c r="GI943" s="668">
        <v>312.5</v>
      </c>
      <c r="GJ943" s="669">
        <v>42252.553124999999</v>
      </c>
      <c r="GK943" s="668">
        <v>264.46759033203125</v>
      </c>
      <c r="GL943" s="669">
        <v>42252.553124999999</v>
      </c>
      <c r="GM943" s="668" t="str">
        <v>[-11101] All data events are filtered in summary calculation</v>
      </c>
      <c r="GN943" s="400" t="str">
        <f t="shared" si="269"/>
        <v>[-11101] All data events are filtered in summary calculation</v>
      </c>
      <c r="GO943" s="400">
        <f t="shared" si="270"/>
        <v>0</v>
      </c>
    </row>
    <row r="944" spans="156:197" ht="18.95" customHeight="1" x14ac:dyDescent="0.25">
      <c r="EZ944" s="837"/>
      <c r="FA944" s="568">
        <v>42252.553819444445</v>
      </c>
      <c r="FB944" s="569">
        <v>37024.391170303024</v>
      </c>
      <c r="FC944" s="570">
        <v>42252.553819444445</v>
      </c>
      <c r="FD944" s="571" t="str">
        <v>[-11101] All data events are filtered in summary calculation</v>
      </c>
      <c r="FE944" s="570">
        <v>42252.553472222222</v>
      </c>
      <c r="FF944" s="571" t="str">
        <v>[-11101] All data events are filtered in summary calculation</v>
      </c>
      <c r="FG944" s="570">
        <v>42252.553472222222</v>
      </c>
      <c r="FH944" s="571">
        <v>1825.5351772102838</v>
      </c>
      <c r="GE944" s="400">
        <f t="shared" si="271"/>
        <v>1</v>
      </c>
      <c r="GF944" s="529"/>
      <c r="GG944" s="517"/>
      <c r="GH944" s="529">
        <v>42252.553472222222</v>
      </c>
      <c r="GI944" s="668">
        <v>312.5</v>
      </c>
      <c r="GJ944" s="669">
        <v>42252.553472222222</v>
      </c>
      <c r="GK944" s="668">
        <v>265.0770035389811</v>
      </c>
      <c r="GL944" s="669">
        <v>42252.553472222222</v>
      </c>
      <c r="GM944" s="668" t="str">
        <v>[-11101] All data events are filtered in summary calculation</v>
      </c>
      <c r="GN944" s="400" t="str">
        <f t="shared" si="269"/>
        <v>[-11101] All data events are filtered in summary calculation</v>
      </c>
      <c r="GO944" s="400">
        <f t="shared" si="270"/>
        <v>0</v>
      </c>
    </row>
    <row r="945" spans="156:197" ht="18.95" customHeight="1" x14ac:dyDescent="0.25">
      <c r="EZ945" s="837"/>
      <c r="FA945" s="568">
        <v>42252.554166666669</v>
      </c>
      <c r="FB945" s="569">
        <v>36998.355803904931</v>
      </c>
      <c r="FC945" s="570">
        <v>42252.554166666669</v>
      </c>
      <c r="FD945" s="571" t="str">
        <v>[-11101] All data events are filtered in summary calculation</v>
      </c>
      <c r="FE945" s="570">
        <v>42252.553819444445</v>
      </c>
      <c r="FF945" s="571" t="str">
        <v>[-11101] All data events are filtered in summary calculation</v>
      </c>
      <c r="FG945" s="570">
        <v>42252.553819444445</v>
      </c>
      <c r="FH945" s="571">
        <v>1696.8265179305647</v>
      </c>
      <c r="GE945" s="400">
        <f t="shared" si="271"/>
        <v>1</v>
      </c>
      <c r="GF945" s="529"/>
      <c r="GG945" s="517"/>
      <c r="GH945" s="529">
        <v>42252.553819444445</v>
      </c>
      <c r="GI945" s="668">
        <v>312.5</v>
      </c>
      <c r="GJ945" s="669">
        <v>42252.553819444445</v>
      </c>
      <c r="GK945" s="668">
        <v>269.09722900390625</v>
      </c>
      <c r="GL945" s="669">
        <v>42252.553819444445</v>
      </c>
      <c r="GM945" s="668" t="str">
        <v>[-11101] All data events are filtered in summary calculation</v>
      </c>
      <c r="GN945" s="400" t="str">
        <f t="shared" si="269"/>
        <v>[-11101] All data events are filtered in summary calculation</v>
      </c>
      <c r="GO945" s="400">
        <f t="shared" si="270"/>
        <v>0</v>
      </c>
    </row>
    <row r="946" spans="156:197" ht="18.95" customHeight="1" x14ac:dyDescent="0.25">
      <c r="EZ946" s="837"/>
      <c r="FA946" s="568">
        <v>42252.554513888885</v>
      </c>
      <c r="FB946" s="569">
        <v>37025.874365135031</v>
      </c>
      <c r="FC946" s="570">
        <v>42252.554513888885</v>
      </c>
      <c r="FD946" s="571" t="str">
        <v>[-11101] All data events are filtered in summary calculation</v>
      </c>
      <c r="FE946" s="570">
        <v>42252.554166666669</v>
      </c>
      <c r="FF946" s="571" t="str">
        <v>[-11101] All data events are filtered in summary calculation</v>
      </c>
      <c r="FG946" s="570">
        <v>42252.554166666669</v>
      </c>
      <c r="FH946" s="571">
        <v>1548.5046155671278</v>
      </c>
      <c r="GE946" s="400">
        <f t="shared" si="271"/>
        <v>1</v>
      </c>
      <c r="GF946" s="529"/>
      <c r="GG946" s="517"/>
      <c r="GH946" s="529">
        <v>42252.554166666669</v>
      </c>
      <c r="GI946" s="668">
        <v>312.5</v>
      </c>
      <c r="GJ946" s="669">
        <v>42252.554166666669</v>
      </c>
      <c r="GK946" s="668">
        <v>269.09722900390625</v>
      </c>
      <c r="GL946" s="669">
        <v>42252.554166666669</v>
      </c>
      <c r="GM946" s="668" t="str">
        <v>[-11101] All data events are filtered in summary calculation</v>
      </c>
      <c r="GN946" s="400" t="str">
        <f t="shared" si="269"/>
        <v>[-11101] All data events are filtered in summary calculation</v>
      </c>
      <c r="GO946" s="400">
        <f t="shared" si="270"/>
        <v>0</v>
      </c>
    </row>
    <row r="947" spans="156:197" ht="18.95" customHeight="1" x14ac:dyDescent="0.25">
      <c r="EZ947" s="837"/>
      <c r="FA947" s="568">
        <v>42252.554861111115</v>
      </c>
      <c r="FB947" s="569">
        <v>37001.503370455903</v>
      </c>
      <c r="FC947" s="570">
        <v>42252.554861111115</v>
      </c>
      <c r="FD947" s="571" t="str">
        <v>[-11101] All data events are filtered in summary calculation</v>
      </c>
      <c r="FE947" s="570">
        <v>42252.554513888885</v>
      </c>
      <c r="FF947" s="571" t="str">
        <v>[-11101] All data events are filtered in summary calculation</v>
      </c>
      <c r="FG947" s="570">
        <v>42252.554513888885</v>
      </c>
      <c r="FH947" s="571">
        <v>1484.3819426458329</v>
      </c>
      <c r="GE947" s="400">
        <f t="shared" si="271"/>
        <v>1</v>
      </c>
      <c r="GF947" s="529"/>
      <c r="GG947" s="517"/>
      <c r="GH947" s="529">
        <v>42252.554513888885</v>
      </c>
      <c r="GI947" s="668">
        <v>312.5</v>
      </c>
      <c r="GJ947" s="669">
        <v>42252.554513888885</v>
      </c>
      <c r="GK947" s="668">
        <v>269.09722900390625</v>
      </c>
      <c r="GL947" s="669">
        <v>42252.554513888885</v>
      </c>
      <c r="GM947" s="668" t="str">
        <v>[-11101] All data events are filtered in summary calculation</v>
      </c>
      <c r="GN947" s="400" t="str">
        <f t="shared" si="269"/>
        <v>[-11101] All data events are filtered in summary calculation</v>
      </c>
      <c r="GO947" s="400">
        <f t="shared" si="270"/>
        <v>0</v>
      </c>
    </row>
    <row r="948" spans="156:197" ht="18.95" customHeight="1" x14ac:dyDescent="0.25">
      <c r="EZ948" s="837"/>
      <c r="FA948" s="568">
        <v>42252.555208333331</v>
      </c>
      <c r="FB948" s="569">
        <v>37006.144197994472</v>
      </c>
      <c r="FC948" s="570">
        <v>42252.555208333331</v>
      </c>
      <c r="FD948" s="571" t="str">
        <v>[-11101] All data events are filtered in summary calculation</v>
      </c>
      <c r="FE948" s="570">
        <v>42252.554861111115</v>
      </c>
      <c r="FF948" s="571" t="str">
        <v>[-11101] All data events are filtered in summary calculation</v>
      </c>
      <c r="FG948" s="570">
        <v>42252.554861111115</v>
      </c>
      <c r="FH948" s="571">
        <v>1438.5114455777532</v>
      </c>
      <c r="GE948" s="400">
        <f t="shared" si="271"/>
        <v>1</v>
      </c>
      <c r="GF948" s="529"/>
      <c r="GG948" s="517"/>
      <c r="GH948" s="529">
        <v>42252.554861111115</v>
      </c>
      <c r="GI948" s="668">
        <v>312.5</v>
      </c>
      <c r="GJ948" s="669">
        <v>42252.554861111115</v>
      </c>
      <c r="GK948" s="668">
        <v>269.09722900390625</v>
      </c>
      <c r="GL948" s="669">
        <v>42252.554861111115</v>
      </c>
      <c r="GM948" s="668" t="str">
        <v>[-11101] All data events are filtered in summary calculation</v>
      </c>
      <c r="GN948" s="400" t="str">
        <f t="shared" si="269"/>
        <v>[-11101] All data events are filtered in summary calculation</v>
      </c>
      <c r="GO948" s="400">
        <f t="shared" si="270"/>
        <v>0</v>
      </c>
    </row>
    <row r="949" spans="156:197" ht="18.95" customHeight="1" x14ac:dyDescent="0.25">
      <c r="EZ949" s="837"/>
      <c r="FA949" s="568">
        <v>42252.555555555555</v>
      </c>
      <c r="FB949" s="569">
        <v>36997.96799231966</v>
      </c>
      <c r="FC949" s="570">
        <v>42252.555555555555</v>
      </c>
      <c r="FD949" s="571" t="str">
        <v>[-11101] All data events are filtered in summary calculation</v>
      </c>
      <c r="FE949" s="570">
        <v>42252.555208333331</v>
      </c>
      <c r="FF949" s="571" t="str">
        <v>[-11101] All data events are filtered in summary calculation</v>
      </c>
      <c r="FG949" s="570">
        <v>42252.555208333331</v>
      </c>
      <c r="FH949" s="571">
        <v>1490.7821643460543</v>
      </c>
      <c r="GE949" s="400">
        <f t="shared" si="271"/>
        <v>1</v>
      </c>
      <c r="GF949" s="529"/>
      <c r="GG949" s="517"/>
      <c r="GH949" s="529">
        <v>42252.555208333331</v>
      </c>
      <c r="GI949" s="668">
        <v>312.5</v>
      </c>
      <c r="GJ949" s="669">
        <v>42252.555208333331</v>
      </c>
      <c r="GK949" s="668">
        <v>269.09722900390625</v>
      </c>
      <c r="GL949" s="669">
        <v>42252.555208333331</v>
      </c>
      <c r="GM949" s="668" t="str">
        <v>[-11101] All data events are filtered in summary calculation</v>
      </c>
      <c r="GN949" s="400" t="str">
        <f t="shared" si="269"/>
        <v>[-11101] All data events are filtered in summary calculation</v>
      </c>
      <c r="GO949" s="400">
        <f t="shared" si="270"/>
        <v>0</v>
      </c>
    </row>
    <row r="950" spans="156:197" ht="18.95" customHeight="1" x14ac:dyDescent="0.25">
      <c r="EZ950" s="837"/>
      <c r="FA950" s="568">
        <v>42252.555902777778</v>
      </c>
      <c r="FB950" s="569">
        <v>37014.030269165836</v>
      </c>
      <c r="FC950" s="570">
        <v>42252.555902777778</v>
      </c>
      <c r="FD950" s="571" t="str">
        <v>[-11101] All data events are filtered in summary calculation</v>
      </c>
      <c r="FE950" s="570">
        <v>42252.555555555555</v>
      </c>
      <c r="FF950" s="571" t="str">
        <v>[-11101] All data events are filtered in summary calculation</v>
      </c>
      <c r="FG950" s="570">
        <v>42252.555555555555</v>
      </c>
      <c r="FH950" s="571">
        <v>1455.9080729870745</v>
      </c>
      <c r="GE950" s="400">
        <f t="shared" si="271"/>
        <v>1</v>
      </c>
      <c r="GF950" s="529"/>
      <c r="GG950" s="517"/>
      <c r="GH950" s="529">
        <v>42252.555555555555</v>
      </c>
      <c r="GI950" s="668">
        <v>312.5</v>
      </c>
      <c r="GJ950" s="669">
        <v>42252.555555555555</v>
      </c>
      <c r="GK950" s="668">
        <v>269.09722900390625</v>
      </c>
      <c r="GL950" s="669">
        <v>42252.555555555555</v>
      </c>
      <c r="GM950" s="668" t="str">
        <v>[-11101] All data events are filtered in summary calculation</v>
      </c>
      <c r="GN950" s="400" t="str">
        <f t="shared" si="269"/>
        <v>[-11101] All data events are filtered in summary calculation</v>
      </c>
      <c r="GO950" s="400">
        <f t="shared" si="270"/>
        <v>0</v>
      </c>
    </row>
    <row r="951" spans="156:197" ht="18.95" customHeight="1" x14ac:dyDescent="0.25">
      <c r="EZ951" s="837"/>
      <c r="FA951" s="568">
        <v>42252.556250000001</v>
      </c>
      <c r="FB951" s="569">
        <v>36963.397108397883</v>
      </c>
      <c r="FC951" s="570">
        <v>42252.556250000001</v>
      </c>
      <c r="FD951" s="571" t="str">
        <v>[-11101] All data events are filtered in summary calculation</v>
      </c>
      <c r="FE951" s="570">
        <v>42252.555902777778</v>
      </c>
      <c r="FF951" s="571" t="str">
        <v>[-11101] All data events are filtered in summary calculation</v>
      </c>
      <c r="FG951" s="570">
        <v>42252.555902777778</v>
      </c>
      <c r="FH951" s="571">
        <v>5999.3145290665325</v>
      </c>
      <c r="GE951" s="400">
        <f t="shared" si="271"/>
        <v>1</v>
      </c>
      <c r="GF951" s="529"/>
      <c r="GG951" s="517"/>
      <c r="GH951" s="529">
        <v>42252.555902777778</v>
      </c>
      <c r="GI951" s="668">
        <v>312.5</v>
      </c>
      <c r="GJ951" s="669">
        <v>42252.555902777778</v>
      </c>
      <c r="GK951" s="668">
        <v>269.09722900390625</v>
      </c>
      <c r="GL951" s="669">
        <v>42252.555902777778</v>
      </c>
      <c r="GM951" s="668" t="str">
        <v>[-11101] All data events are filtered in summary calculation</v>
      </c>
      <c r="GN951" s="400" t="str">
        <f t="shared" si="269"/>
        <v>[-11101] All data events are filtered in summary calculation</v>
      </c>
      <c r="GO951" s="400">
        <f t="shared" si="270"/>
        <v>0</v>
      </c>
    </row>
    <row r="952" spans="156:197" ht="18.95" customHeight="1" x14ac:dyDescent="0.25">
      <c r="EZ952" s="837"/>
      <c r="FA952" s="568">
        <v>42252.556597222225</v>
      </c>
      <c r="FB952" s="569">
        <v>36866.240517298378</v>
      </c>
      <c r="FC952" s="570">
        <v>42252.556597222225</v>
      </c>
      <c r="FD952" s="571" t="str">
        <v>[-11101] All data events are filtered in summary calculation</v>
      </c>
      <c r="FE952" s="570">
        <v>42252.556250000001</v>
      </c>
      <c r="FF952" s="571" t="str">
        <v>[-11101] All data events are filtered in summary calculation</v>
      </c>
      <c r="FG952" s="570">
        <v>42252.556250000001</v>
      </c>
      <c r="FH952" s="571">
        <v>35801.460453402993</v>
      </c>
      <c r="GE952" s="400">
        <f t="shared" si="271"/>
        <v>1</v>
      </c>
      <c r="GF952" s="529"/>
      <c r="GG952" s="517"/>
      <c r="GH952" s="529">
        <v>42252.556250000001</v>
      </c>
      <c r="GI952" s="668">
        <v>312.5</v>
      </c>
      <c r="GJ952" s="669">
        <v>42252.556250000001</v>
      </c>
      <c r="GK952" s="668">
        <v>269.09722900390625</v>
      </c>
      <c r="GL952" s="669">
        <v>42252.556250000001</v>
      </c>
      <c r="GM952" s="668" t="str">
        <v>[-11101] All data events are filtered in summary calculation</v>
      </c>
      <c r="GN952" s="400" t="str">
        <f t="shared" si="269"/>
        <v>[-11101] All data events are filtered in summary calculation</v>
      </c>
      <c r="GO952" s="400">
        <f t="shared" si="270"/>
        <v>0</v>
      </c>
    </row>
    <row r="953" spans="156:197" ht="18.95" customHeight="1" x14ac:dyDescent="0.25">
      <c r="EZ953" s="837"/>
      <c r="FA953" s="568">
        <v>42252.556944444441</v>
      </c>
      <c r="FB953" s="569">
        <v>36871.647954869273</v>
      </c>
      <c r="FC953" s="570">
        <v>42252.556944444441</v>
      </c>
      <c r="FD953" s="571" t="str">
        <v>[-11101] All data events are filtered in summary calculation</v>
      </c>
      <c r="FE953" s="570">
        <v>42252.556597222225</v>
      </c>
      <c r="FF953" s="571" t="str">
        <v>[-11101] All data events are filtered in summary calculation</v>
      </c>
      <c r="FG953" s="570">
        <v>42252.556597222225</v>
      </c>
      <c r="FH953" s="571">
        <v>36873.412036575872</v>
      </c>
      <c r="GE953" s="400">
        <f t="shared" si="271"/>
        <v>1</v>
      </c>
      <c r="GF953" s="529"/>
      <c r="GG953" s="517"/>
      <c r="GH953" s="529">
        <v>42252.556597222225</v>
      </c>
      <c r="GI953" s="668">
        <v>312.5</v>
      </c>
      <c r="GJ953" s="669">
        <v>42252.556597222225</v>
      </c>
      <c r="GK953" s="668">
        <v>269.09722900390625</v>
      </c>
      <c r="GL953" s="669">
        <v>42252.556597222225</v>
      </c>
      <c r="GM953" s="668" t="str">
        <v>[-11101] All data events are filtered in summary calculation</v>
      </c>
      <c r="GN953" s="400" t="str">
        <f t="shared" si="269"/>
        <v>[-11101] All data events are filtered in summary calculation</v>
      </c>
      <c r="GO953" s="400">
        <f t="shared" si="270"/>
        <v>0</v>
      </c>
    </row>
    <row r="954" spans="156:197" ht="18.95" customHeight="1" x14ac:dyDescent="0.25">
      <c r="EZ954" s="837"/>
      <c r="FA954" s="568">
        <v>42252.557291666672</v>
      </c>
      <c r="FB954" s="569">
        <v>36896.154860766728</v>
      </c>
      <c r="FC954" s="570">
        <v>42252.557291666672</v>
      </c>
      <c r="FD954" s="571" t="str">
        <v>[-11101] All data events are filtered in summary calculation</v>
      </c>
      <c r="FE954" s="570">
        <v>42252.556944444441</v>
      </c>
      <c r="FF954" s="571" t="str">
        <v>[-11101] All data events are filtered in summary calculation</v>
      </c>
      <c r="FG954" s="570">
        <v>42252.556944444441</v>
      </c>
      <c r="FH954" s="571">
        <v>36084.557895054422</v>
      </c>
      <c r="GE954" s="400">
        <f t="shared" si="271"/>
        <v>1</v>
      </c>
      <c r="GF954" s="529"/>
      <c r="GG954" s="517"/>
      <c r="GH954" s="529">
        <v>42252.556944444441</v>
      </c>
      <c r="GI954" s="668">
        <v>312.5</v>
      </c>
      <c r="GJ954" s="669">
        <v>42252.556944444441</v>
      </c>
      <c r="GK954" s="668">
        <v>269.09722900390625</v>
      </c>
      <c r="GL954" s="669">
        <v>42252.556944444441</v>
      </c>
      <c r="GM954" s="668" t="str">
        <v>[-11101] All data events are filtered in summary calculation</v>
      </c>
      <c r="GN954" s="400" t="str">
        <f t="shared" si="269"/>
        <v>[-11101] All data events are filtered in summary calculation</v>
      </c>
      <c r="GO954" s="400">
        <f t="shared" si="270"/>
        <v>0</v>
      </c>
    </row>
    <row r="955" spans="156:197" ht="18.95" customHeight="1" x14ac:dyDescent="0.25">
      <c r="EZ955" s="837"/>
      <c r="FA955" s="568">
        <v>42252.557638888888</v>
      </c>
      <c r="FB955" s="569">
        <v>36911.386346328261</v>
      </c>
      <c r="FC955" s="570">
        <v>42252.557638888888</v>
      </c>
      <c r="FD955" s="571" t="str">
        <v>[-11101] All data events are filtered in summary calculation</v>
      </c>
      <c r="FE955" s="570">
        <v>42252.557291666672</v>
      </c>
      <c r="FF955" s="571" t="str">
        <v>[-11101] All data events are filtered in summary calculation</v>
      </c>
      <c r="FG955" s="570">
        <v>42252.557291666672</v>
      </c>
      <c r="FH955" s="571">
        <v>36384.691442465781</v>
      </c>
      <c r="GE955" s="400">
        <f t="shared" si="271"/>
        <v>1</v>
      </c>
      <c r="GF955" s="529"/>
      <c r="GG955" s="517"/>
      <c r="GH955" s="529">
        <v>42252.557291666672</v>
      </c>
      <c r="GI955" s="668">
        <v>312.5</v>
      </c>
      <c r="GJ955" s="669">
        <v>42252.557291666672</v>
      </c>
      <c r="GK955" s="668">
        <v>269.09722900390625</v>
      </c>
      <c r="GL955" s="669">
        <v>42252.557291666672</v>
      </c>
      <c r="GM955" s="668" t="str">
        <v>[-11101] All data events are filtered in summary calculation</v>
      </c>
      <c r="GN955" s="400" t="str">
        <f t="shared" si="269"/>
        <v>[-11101] All data events are filtered in summary calculation</v>
      </c>
      <c r="GO955" s="400">
        <f t="shared" si="270"/>
        <v>0</v>
      </c>
    </row>
    <row r="956" spans="156:197" ht="18.95" customHeight="1" x14ac:dyDescent="0.25">
      <c r="EZ956" s="837"/>
      <c r="FA956" s="568">
        <v>42252.557986111111</v>
      </c>
      <c r="FB956" s="569">
        <v>36946.823322423297</v>
      </c>
      <c r="FC956" s="570">
        <v>42252.557986111111</v>
      </c>
      <c r="FD956" s="571" t="str">
        <v>[-11101] All data events are filtered in summary calculation</v>
      </c>
      <c r="FE956" s="570">
        <v>42252.557638888888</v>
      </c>
      <c r="FF956" s="571" t="str">
        <v>[-11101] All data events are filtered in summary calculation</v>
      </c>
      <c r="FG956" s="570">
        <v>42252.557638888888</v>
      </c>
      <c r="FH956" s="571">
        <v>37534.161447594561</v>
      </c>
      <c r="GE956" s="400">
        <f t="shared" si="271"/>
        <v>1</v>
      </c>
      <c r="GF956" s="529"/>
      <c r="GG956" s="517"/>
      <c r="GH956" s="529">
        <v>42252.557638888888</v>
      </c>
      <c r="GI956" s="668">
        <v>312.5</v>
      </c>
      <c r="GJ956" s="669">
        <v>42252.557638888888</v>
      </c>
      <c r="GK956" s="668">
        <v>269.09722900390625</v>
      </c>
      <c r="GL956" s="669">
        <v>42252.557638888888</v>
      </c>
      <c r="GM956" s="668" t="str">
        <v>[-11101] All data events are filtered in summary calculation</v>
      </c>
      <c r="GN956" s="400" t="str">
        <f t="shared" si="269"/>
        <v>[-11101] All data events are filtered in summary calculation</v>
      </c>
      <c r="GO956" s="400">
        <f t="shared" si="270"/>
        <v>0</v>
      </c>
    </row>
    <row r="957" spans="156:197" ht="18.95" customHeight="1" x14ac:dyDescent="0.25">
      <c r="EZ957" s="837"/>
      <c r="FA957" s="568">
        <v>42252.558333333334</v>
      </c>
      <c r="FB957" s="569">
        <v>36981.787316650152</v>
      </c>
      <c r="FC957" s="570">
        <v>42252.558333333334</v>
      </c>
      <c r="FD957" s="571" t="str">
        <v>[-11101] All data events are filtered in summary calculation</v>
      </c>
      <c r="FE957" s="570">
        <v>42252.557986111111</v>
      </c>
      <c r="FF957" s="571" t="str">
        <v>[-11101] All data events are filtered in summary calculation</v>
      </c>
      <c r="FG957" s="570">
        <v>42252.557986111111</v>
      </c>
      <c r="FH957" s="571">
        <v>37622.743591107923</v>
      </c>
      <c r="GE957" s="400">
        <f t="shared" si="271"/>
        <v>1</v>
      </c>
      <c r="GF957" s="529"/>
      <c r="GG957" s="517"/>
      <c r="GH957" s="529">
        <v>42252.557986111111</v>
      </c>
      <c r="GI957" s="668">
        <v>312.5</v>
      </c>
      <c r="GJ957" s="669">
        <v>42252.557986111111</v>
      </c>
      <c r="GK957" s="668">
        <v>269.09722900390625</v>
      </c>
      <c r="GL957" s="669">
        <v>42252.557986111111</v>
      </c>
      <c r="GM957" s="668" t="str">
        <v>[-11101] All data events are filtered in summary calculation</v>
      </c>
      <c r="GN957" s="400" t="str">
        <f t="shared" si="269"/>
        <v>[-11101] All data events are filtered in summary calculation</v>
      </c>
      <c r="GO957" s="400">
        <f t="shared" si="270"/>
        <v>0</v>
      </c>
    </row>
    <row r="958" spans="156:197" ht="18.95" customHeight="1" x14ac:dyDescent="0.25">
      <c r="EZ958" s="837"/>
      <c r="FA958" s="568">
        <v>42252.55868055555</v>
      </c>
      <c r="FB958" s="569">
        <v>36968.680778209367</v>
      </c>
      <c r="FC958" s="570">
        <v>42252.55868055555</v>
      </c>
      <c r="FD958" s="571" t="str">
        <v>[-11101] All data events are filtered in summary calculation</v>
      </c>
      <c r="FE958" s="570">
        <v>42252.558333333334</v>
      </c>
      <c r="FF958" s="571" t="str">
        <v>[-11101] All data events are filtered in summary calculation</v>
      </c>
      <c r="FG958" s="570">
        <v>42252.558333333334</v>
      </c>
      <c r="FH958" s="571">
        <v>37555.85290008982</v>
      </c>
      <c r="GE958" s="400">
        <f t="shared" si="271"/>
        <v>1</v>
      </c>
      <c r="GF958" s="529"/>
      <c r="GG958" s="517"/>
      <c r="GH958" s="529">
        <v>42252.558333333334</v>
      </c>
      <c r="GI958" s="668">
        <v>312.5</v>
      </c>
      <c r="GJ958" s="669">
        <v>42252.558333333334</v>
      </c>
      <c r="GK958" s="668">
        <v>269.09722900390625</v>
      </c>
      <c r="GL958" s="669">
        <v>42252.558333333334</v>
      </c>
      <c r="GM958" s="668" t="str">
        <v>[-11101] All data events are filtered in summary calculation</v>
      </c>
      <c r="GN958" s="400" t="str">
        <f t="shared" si="269"/>
        <v>[-11101] All data events are filtered in summary calculation</v>
      </c>
      <c r="GO958" s="400">
        <f t="shared" si="270"/>
        <v>0</v>
      </c>
    </row>
    <row r="959" spans="156:197" ht="18.95" customHeight="1" x14ac:dyDescent="0.25">
      <c r="EZ959" s="837"/>
      <c r="FA959" s="568">
        <v>42252.559027777781</v>
      </c>
      <c r="FB959" s="569">
        <v>37489.062580138445</v>
      </c>
      <c r="FC959" s="570">
        <v>42252.559027777781</v>
      </c>
      <c r="FD959" s="571" t="str">
        <v>[-11101] All data events are filtered in summary calculation</v>
      </c>
      <c r="FE959" s="570">
        <v>42252.55868055555</v>
      </c>
      <c r="FF959" s="571" t="str">
        <v>[-11101] All data events are filtered in summary calculation</v>
      </c>
      <c r="FG959" s="570">
        <v>42252.55868055555</v>
      </c>
      <c r="FH959" s="571">
        <v>37382.073568240805</v>
      </c>
      <c r="GE959" s="400">
        <f t="shared" si="271"/>
        <v>1</v>
      </c>
      <c r="GF959" s="529"/>
      <c r="GG959" s="517"/>
      <c r="GH959" s="529">
        <v>42252.55868055555</v>
      </c>
      <c r="GI959" s="668">
        <v>312.5</v>
      </c>
      <c r="GJ959" s="669">
        <v>42252.55868055555</v>
      </c>
      <c r="GK959" s="668">
        <v>269.09722900390625</v>
      </c>
      <c r="GL959" s="669">
        <v>42252.55868055555</v>
      </c>
      <c r="GM959" s="668" t="str">
        <v>[-11101] All data events are filtered in summary calculation</v>
      </c>
      <c r="GN959" s="400" t="str">
        <f t="shared" si="269"/>
        <v>[-11101] All data events are filtered in summary calculation</v>
      </c>
      <c r="GO959" s="400">
        <f t="shared" si="270"/>
        <v>0</v>
      </c>
    </row>
    <row r="960" spans="156:197" ht="18.95" customHeight="1" x14ac:dyDescent="0.25">
      <c r="EZ960" s="837"/>
      <c r="FA960" s="568">
        <v>42252.559374999997</v>
      </c>
      <c r="FB960" s="569">
        <v>19158.108583019923</v>
      </c>
      <c r="FC960" s="570">
        <v>42252.559374999997</v>
      </c>
      <c r="FD960" s="571" t="str">
        <v>[-11101] All data events are filtered in summary calculation</v>
      </c>
      <c r="FE960" s="570">
        <v>42252.559027777781</v>
      </c>
      <c r="FF960" s="571" t="str">
        <v>[-11101] All data events are filtered in summary calculation</v>
      </c>
      <c r="FG960" s="570">
        <v>42252.559027777781</v>
      </c>
      <c r="FH960" s="571">
        <v>37095.233281687899</v>
      </c>
      <c r="GE960" s="400">
        <f t="shared" si="271"/>
        <v>1</v>
      </c>
      <c r="GF960" s="529"/>
      <c r="GG960" s="517"/>
      <c r="GH960" s="529">
        <v>42252.559027777781</v>
      </c>
      <c r="GI960" s="668">
        <v>312.5</v>
      </c>
      <c r="GJ960" s="669">
        <v>42252.559027777781</v>
      </c>
      <c r="GK960" s="668">
        <v>269.09722900390625</v>
      </c>
      <c r="GL960" s="669">
        <v>42252.559027777781</v>
      </c>
      <c r="GM960" s="668" t="str">
        <v>[-11101] All data events are filtered in summary calculation</v>
      </c>
      <c r="GN960" s="400" t="str">
        <f t="shared" si="269"/>
        <v>[-11101] All data events are filtered in summary calculation</v>
      </c>
      <c r="GO960" s="400">
        <f t="shared" si="270"/>
        <v>0</v>
      </c>
    </row>
    <row r="961" spans="156:197" ht="18.95" customHeight="1" x14ac:dyDescent="0.25">
      <c r="EZ961" s="837"/>
      <c r="FA961" s="568">
        <v>42252.55972222222</v>
      </c>
      <c r="FB961" s="569">
        <v>2524.3237123415497</v>
      </c>
      <c r="FC961" s="570">
        <v>42252.55972222222</v>
      </c>
      <c r="FD961" s="571" t="str">
        <v>[-11101] All data events are filtered in summary calculation</v>
      </c>
      <c r="FE961" s="570">
        <v>42252.559374999997</v>
      </c>
      <c r="FF961" s="571" t="str">
        <v>[-11101] All data events are filtered in summary calculation</v>
      </c>
      <c r="FG961" s="570">
        <v>42252.559374999997</v>
      </c>
      <c r="FH961" s="571">
        <v>37071.073350620267</v>
      </c>
      <c r="GE961" s="400">
        <f t="shared" si="271"/>
        <v>1</v>
      </c>
      <c r="GF961" s="529"/>
      <c r="GG961" s="517"/>
      <c r="GH961" s="529">
        <v>42252.559374999997</v>
      </c>
      <c r="GI961" s="668">
        <v>312.5</v>
      </c>
      <c r="GJ961" s="669">
        <v>42252.559374999997</v>
      </c>
      <c r="GK961" s="668">
        <v>269.09722900390625</v>
      </c>
      <c r="GL961" s="669">
        <v>42252.559374999997</v>
      </c>
      <c r="GM961" s="668" t="str">
        <v>[-11101] All data events are filtered in summary calculation</v>
      </c>
      <c r="GN961" s="400" t="str">
        <f t="shared" si="269"/>
        <v>[-11101] All data events are filtered in summary calculation</v>
      </c>
      <c r="GO961" s="400">
        <f t="shared" si="270"/>
        <v>0</v>
      </c>
    </row>
    <row r="962" spans="156:197" ht="18.95" customHeight="1" x14ac:dyDescent="0.25">
      <c r="EZ962" s="837"/>
      <c r="FA962" s="568">
        <v>42252.560069444444</v>
      </c>
      <c r="FB962" s="569">
        <v>2866.4963126767425</v>
      </c>
      <c r="FC962" s="570">
        <v>42252.560069444444</v>
      </c>
      <c r="FD962" s="571" t="str">
        <v>[-11101] All data events are filtered in summary calculation</v>
      </c>
      <c r="FE962" s="570">
        <v>42252.55972222222</v>
      </c>
      <c r="FF962" s="571" t="str">
        <v>[-11101] All data events are filtered in summary calculation</v>
      </c>
      <c r="FG962" s="570">
        <v>42252.55972222222</v>
      </c>
      <c r="FH962" s="571">
        <v>37001.768104505536</v>
      </c>
      <c r="GE962" s="400">
        <f t="shared" si="271"/>
        <v>1</v>
      </c>
      <c r="GF962" s="529"/>
      <c r="GG962" s="517"/>
      <c r="GH962" s="529">
        <v>42252.55972222222</v>
      </c>
      <c r="GI962" s="668">
        <v>312.5</v>
      </c>
      <c r="GJ962" s="669">
        <v>42252.55972222222</v>
      </c>
      <c r="GK962" s="668">
        <v>269.09722900390625</v>
      </c>
      <c r="GL962" s="669">
        <v>42252.55972222222</v>
      </c>
      <c r="GM962" s="668" t="str">
        <v>[-11101] All data events are filtered in summary calculation</v>
      </c>
      <c r="GN962" s="400" t="str">
        <f t="shared" si="269"/>
        <v>[-11101] All data events are filtered in summary calculation</v>
      </c>
      <c r="GO962" s="400">
        <f t="shared" si="270"/>
        <v>0</v>
      </c>
    </row>
    <row r="963" spans="156:197" ht="18.95" customHeight="1" x14ac:dyDescent="0.25">
      <c r="EZ963" s="837"/>
      <c r="FA963" s="568">
        <v>42252.560416666667</v>
      </c>
      <c r="FB963" s="569">
        <v>2870.0603102203459</v>
      </c>
      <c r="FC963" s="570">
        <v>42252.560416666667</v>
      </c>
      <c r="FD963" s="571" t="str">
        <v>[-11101] All data events are filtered in summary calculation</v>
      </c>
      <c r="FE963" s="570">
        <v>42252.560069444444</v>
      </c>
      <c r="FF963" s="571" t="str">
        <v>[-11101] All data events are filtered in summary calculation</v>
      </c>
      <c r="FG963" s="570">
        <v>42252.560069444444</v>
      </c>
      <c r="FH963" s="571">
        <v>36968.454530868927</v>
      </c>
      <c r="GE963" s="400">
        <f t="shared" si="271"/>
        <v>1</v>
      </c>
      <c r="GF963" s="529"/>
      <c r="GG963" s="517"/>
      <c r="GH963" s="529">
        <v>42252.560069444444</v>
      </c>
      <c r="GI963" s="668">
        <v>312.5</v>
      </c>
      <c r="GJ963" s="669">
        <v>42252.560069444444</v>
      </c>
      <c r="GK963" s="668">
        <v>269.09722900390625</v>
      </c>
      <c r="GL963" s="669">
        <v>42252.560069444444</v>
      </c>
      <c r="GM963" s="668" t="str">
        <v>[-11101] All data events are filtered in summary calculation</v>
      </c>
      <c r="GN963" s="400" t="str">
        <f t="shared" si="269"/>
        <v>[-11101] All data events are filtered in summary calculation</v>
      </c>
      <c r="GO963" s="400">
        <f t="shared" si="270"/>
        <v>0</v>
      </c>
    </row>
    <row r="964" spans="156:197" ht="18.95" customHeight="1" x14ac:dyDescent="0.25">
      <c r="EZ964" s="837"/>
      <c r="FA964" s="568">
        <v>42252.560763888891</v>
      </c>
      <c r="FB964" s="569">
        <v>2860.7000908778359</v>
      </c>
      <c r="FC964" s="570">
        <v>42252.560763888891</v>
      </c>
      <c r="FD964" s="571" t="str">
        <v>[-11101] All data events are filtered in summary calculation</v>
      </c>
      <c r="FE964" s="570">
        <v>42252.560416666667</v>
      </c>
      <c r="FF964" s="571" t="str">
        <v>[-11101] All data events are filtered in summary calculation</v>
      </c>
      <c r="FG964" s="570">
        <v>42252.560416666667</v>
      </c>
      <c r="FH964" s="571">
        <v>36914.696779513361</v>
      </c>
      <c r="GE964" s="400">
        <f t="shared" si="271"/>
        <v>1</v>
      </c>
      <c r="GF964" s="529"/>
      <c r="GG964" s="517"/>
      <c r="GH964" s="529">
        <v>42252.560416666667</v>
      </c>
      <c r="GI964" s="668">
        <v>312.5</v>
      </c>
      <c r="GJ964" s="669">
        <v>42252.560416666667</v>
      </c>
      <c r="GK964" s="668">
        <v>269.09722900390625</v>
      </c>
      <c r="GL964" s="669">
        <v>42252.560416666667</v>
      </c>
      <c r="GM964" s="668" t="str">
        <v>[-11101] All data events are filtered in summary calculation</v>
      </c>
      <c r="GN964" s="400" t="str">
        <f t="shared" si="269"/>
        <v>[-11101] All data events are filtered in summary calculation</v>
      </c>
      <c r="GO964" s="400">
        <f t="shared" si="270"/>
        <v>0</v>
      </c>
    </row>
    <row r="965" spans="156:197" ht="18.95" customHeight="1" x14ac:dyDescent="0.25">
      <c r="EZ965" s="837"/>
      <c r="FA965" s="568">
        <v>42252.561111111107</v>
      </c>
      <c r="FB965" s="569">
        <v>2889.4568808437634</v>
      </c>
      <c r="FC965" s="570">
        <v>42252.561111111107</v>
      </c>
      <c r="FD965" s="571" t="str">
        <v>[-11101] All data events are filtered in summary calculation</v>
      </c>
      <c r="FE965" s="570">
        <v>42252.560763888891</v>
      </c>
      <c r="FF965" s="571" t="str">
        <v>[-11101] All data events are filtered in summary calculation</v>
      </c>
      <c r="FG965" s="570">
        <v>42252.560763888891</v>
      </c>
      <c r="FH965" s="571">
        <v>36924.882895656425</v>
      </c>
      <c r="GE965" s="400">
        <f t="shared" si="271"/>
        <v>1</v>
      </c>
      <c r="GF965" s="529"/>
      <c r="GG965" s="517"/>
      <c r="GH965" s="529">
        <v>42252.560763888891</v>
      </c>
      <c r="GI965" s="668">
        <v>312.5</v>
      </c>
      <c r="GJ965" s="669">
        <v>42252.560763888891</v>
      </c>
      <c r="GK965" s="668">
        <v>269.09722900390625</v>
      </c>
      <c r="GL965" s="669">
        <v>42252.560763888891</v>
      </c>
      <c r="GM965" s="668" t="str">
        <v>[-11101] All data events are filtered in summary calculation</v>
      </c>
      <c r="GN965" s="400" t="str">
        <f t="shared" si="269"/>
        <v>[-11101] All data events are filtered in summary calculation</v>
      </c>
      <c r="GO965" s="400">
        <f t="shared" si="270"/>
        <v>0</v>
      </c>
    </row>
    <row r="966" spans="156:197" ht="18.95" customHeight="1" x14ac:dyDescent="0.25">
      <c r="EZ966" s="837"/>
      <c r="FA966" s="568">
        <v>42252.561458333337</v>
      </c>
      <c r="FB966" s="569">
        <v>2907.529005193338</v>
      </c>
      <c r="FC966" s="570">
        <v>42252.561458333337</v>
      </c>
      <c r="FD966" s="571" t="str">
        <v>[-11101] All data events are filtered in summary calculation</v>
      </c>
      <c r="FE966" s="570">
        <v>42252.561111111107</v>
      </c>
      <c r="FF966" s="571" t="str">
        <v>[-11101] All data events are filtered in summary calculation</v>
      </c>
      <c r="FG966" s="570">
        <v>42252.561111111107</v>
      </c>
      <c r="FH966" s="571">
        <v>36992.029991950592</v>
      </c>
      <c r="GE966" s="400">
        <f t="shared" si="271"/>
        <v>1</v>
      </c>
      <c r="GF966" s="529"/>
      <c r="GG966" s="517"/>
      <c r="GH966" s="529">
        <v>42252.561111111107</v>
      </c>
      <c r="GI966" s="668">
        <v>312.5</v>
      </c>
      <c r="GJ966" s="669">
        <v>42252.561111111107</v>
      </c>
      <c r="GK966" s="668">
        <v>269.09722900390625</v>
      </c>
      <c r="GL966" s="669">
        <v>42252.561111111107</v>
      </c>
      <c r="GM966" s="668" t="str">
        <v>[-11101] All data events are filtered in summary calculation</v>
      </c>
      <c r="GN966" s="400" t="str">
        <f t="shared" si="269"/>
        <v>[-11101] All data events are filtered in summary calculation</v>
      </c>
      <c r="GO966" s="400">
        <f t="shared" si="270"/>
        <v>0</v>
      </c>
    </row>
    <row r="967" spans="156:197" ht="18.95" customHeight="1" x14ac:dyDescent="0.25">
      <c r="EZ967" s="837"/>
      <c r="FA967" s="568">
        <v>42252.561805555553</v>
      </c>
      <c r="FB967" s="569">
        <v>2882.671530025204</v>
      </c>
      <c r="FC967" s="570">
        <v>42252.561805555553</v>
      </c>
      <c r="FD967" s="571" t="str">
        <v>[-11101] All data events are filtered in summary calculation</v>
      </c>
      <c r="FE967" s="570">
        <v>42252.561458333337</v>
      </c>
      <c r="FF967" s="571" t="str">
        <v>[-11101] All data events are filtered in summary calculation</v>
      </c>
      <c r="FG967" s="570">
        <v>42252.561458333337</v>
      </c>
      <c r="FH967" s="571">
        <v>36885.203956047691</v>
      </c>
      <c r="GE967" s="400">
        <f t="shared" si="271"/>
        <v>1</v>
      </c>
      <c r="GF967" s="529"/>
      <c r="GG967" s="517"/>
      <c r="GH967" s="529">
        <v>42252.561458333337</v>
      </c>
      <c r="GI967" s="668">
        <v>312.5</v>
      </c>
      <c r="GJ967" s="669">
        <v>42252.561458333337</v>
      </c>
      <c r="GK967" s="668">
        <v>269.09722900390625</v>
      </c>
      <c r="GL967" s="669">
        <v>42252.561458333337</v>
      </c>
      <c r="GM967" s="668" t="str">
        <v>[-11101] All data events are filtered in summary calculation</v>
      </c>
      <c r="GN967" s="400" t="str">
        <f t="shared" ref="GN967:GN1030" si="272">IF($GE967=1,$GM967,0)</f>
        <v>[-11101] All data events are filtered in summary calculation</v>
      </c>
      <c r="GO967" s="400">
        <f t="shared" ref="GO967:GO1030" si="273">IF($GE967=2,$GM967,0)</f>
        <v>0</v>
      </c>
    </row>
    <row r="968" spans="156:197" ht="18.95" customHeight="1" x14ac:dyDescent="0.25">
      <c r="EZ968" s="837"/>
      <c r="FA968" s="568">
        <v>42252.562152777777</v>
      </c>
      <c r="FB968" s="569">
        <v>2939.5054786745459</v>
      </c>
      <c r="FC968" s="570">
        <v>42252.562152777777</v>
      </c>
      <c r="FD968" s="571" t="str">
        <v>[-11101] All data events are filtered in summary calculation</v>
      </c>
      <c r="FE968" s="570">
        <v>42252.561805555553</v>
      </c>
      <c r="FF968" s="571" t="str">
        <v>[-11101] All data events are filtered in summary calculation</v>
      </c>
      <c r="FG968" s="570">
        <v>42252.561805555553</v>
      </c>
      <c r="FH968" s="571">
        <v>36896.550031596424</v>
      </c>
      <c r="GE968" s="400">
        <f t="shared" ref="GE968:GE1031" si="274">IF(GI968&lt;&gt;$GF$63,1,IF(GK968&lt;&gt;$GF$63,2,IF(GE967&lt;&gt;0,GE967,0)))</f>
        <v>1</v>
      </c>
      <c r="GF968" s="529"/>
      <c r="GG968" s="517"/>
      <c r="GH968" s="529">
        <v>42252.561805555553</v>
      </c>
      <c r="GI968" s="668">
        <v>301.71751606456627</v>
      </c>
      <c r="GJ968" s="669">
        <v>42252.561805555553</v>
      </c>
      <c r="GK968" s="668">
        <v>269.09722900390625</v>
      </c>
      <c r="GL968" s="669">
        <v>42252.561805555553</v>
      </c>
      <c r="GM968" s="668" t="str">
        <v>[-11101] All data events are filtered in summary calculation</v>
      </c>
      <c r="GN968" s="400" t="str">
        <f t="shared" si="272"/>
        <v>[-11101] All data events are filtered in summary calculation</v>
      </c>
      <c r="GO968" s="400">
        <f t="shared" si="273"/>
        <v>0</v>
      </c>
    </row>
    <row r="969" spans="156:197" ht="18.95" customHeight="1" x14ac:dyDescent="0.25">
      <c r="EZ969" s="837"/>
      <c r="FA969" s="568">
        <v>42252.5625</v>
      </c>
      <c r="FB969" s="569">
        <v>2948.0071855833135</v>
      </c>
      <c r="FC969" s="570">
        <v>42252.5625</v>
      </c>
      <c r="FD969" s="571" t="str">
        <v>[-11101] All data events are filtered in summary calculation</v>
      </c>
      <c r="FE969" s="570">
        <v>42252.562152777777</v>
      </c>
      <c r="FF969" s="571" t="str">
        <v>[-11101] All data events are filtered in summary calculation</v>
      </c>
      <c r="FG969" s="570">
        <v>42252.562152777777</v>
      </c>
      <c r="FH969" s="571">
        <v>36867.913447058199</v>
      </c>
      <c r="GE969" s="400">
        <f t="shared" si="274"/>
        <v>1</v>
      </c>
      <c r="GF969" s="529"/>
      <c r="GG969" s="517"/>
      <c r="GH969" s="529">
        <v>42252.562152777777</v>
      </c>
      <c r="GI969" s="668">
        <v>296.29629516601562</v>
      </c>
      <c r="GJ969" s="669">
        <v>42252.562152777777</v>
      </c>
      <c r="GK969" s="668">
        <v>269.09722900390625</v>
      </c>
      <c r="GL969" s="669">
        <v>42252.562152777777</v>
      </c>
      <c r="GM969" s="668" t="str">
        <v>[-11101] All data events are filtered in summary calculation</v>
      </c>
      <c r="GN969" s="400" t="str">
        <f t="shared" si="272"/>
        <v>[-11101] All data events are filtered in summary calculation</v>
      </c>
      <c r="GO969" s="400">
        <f t="shared" si="273"/>
        <v>0</v>
      </c>
    </row>
    <row r="970" spans="156:197" ht="18.95" customHeight="1" x14ac:dyDescent="0.25">
      <c r="EZ970" s="837"/>
      <c r="FA970" s="568">
        <v>42252.562847222223</v>
      </c>
      <c r="FB970" s="569">
        <v>14805.083253141493</v>
      </c>
      <c r="FC970" s="570">
        <v>42252.562847222223</v>
      </c>
      <c r="FD970" s="571" t="str">
        <v>[-11101] All data events are filtered in summary calculation</v>
      </c>
      <c r="FE970" s="570">
        <v>42252.5625</v>
      </c>
      <c r="FF970" s="571" t="str">
        <v>[-11101] All data events are filtered in summary calculation</v>
      </c>
      <c r="FG970" s="570">
        <v>42252.5625</v>
      </c>
      <c r="FH970" s="571">
        <v>36916.494327731925</v>
      </c>
      <c r="GE970" s="400">
        <f t="shared" si="274"/>
        <v>1</v>
      </c>
      <c r="GF970" s="529"/>
      <c r="GG970" s="517"/>
      <c r="GH970" s="529">
        <v>42252.5625</v>
      </c>
      <c r="GI970" s="668">
        <v>296.29629516601562</v>
      </c>
      <c r="GJ970" s="669">
        <v>42252.5625</v>
      </c>
      <c r="GK970" s="668">
        <v>269.09722900390625</v>
      </c>
      <c r="GL970" s="669">
        <v>42252.5625</v>
      </c>
      <c r="GM970" s="668" t="str">
        <v>[-11101] All data events are filtered in summary calculation</v>
      </c>
      <c r="GN970" s="400" t="str">
        <f t="shared" si="272"/>
        <v>[-11101] All data events are filtered in summary calculation</v>
      </c>
      <c r="GO970" s="400">
        <f t="shared" si="273"/>
        <v>0</v>
      </c>
    </row>
    <row r="971" spans="156:197" ht="18.95" customHeight="1" x14ac:dyDescent="0.25">
      <c r="EZ971" s="837"/>
      <c r="FA971" s="568">
        <v>42252.563194444447</v>
      </c>
      <c r="FB971" s="569">
        <v>36795.169231029351</v>
      </c>
      <c r="FC971" s="570">
        <v>42252.563194444447</v>
      </c>
      <c r="FD971" s="571" t="str">
        <v>[-11101] All data events are filtered in summary calculation</v>
      </c>
      <c r="FE971" s="570">
        <v>42252.562847222223</v>
      </c>
      <c r="FF971" s="571" t="str">
        <v>[-11101] All data events are filtered in summary calculation</v>
      </c>
      <c r="FG971" s="570">
        <v>42252.562847222223</v>
      </c>
      <c r="FH971" s="571">
        <v>36888.765431614716</v>
      </c>
      <c r="GE971" s="400">
        <f t="shared" si="274"/>
        <v>1</v>
      </c>
      <c r="GF971" s="529"/>
      <c r="GG971" s="517"/>
      <c r="GH971" s="529">
        <v>42252.562847222223</v>
      </c>
      <c r="GI971" s="668">
        <v>296.29629516601562</v>
      </c>
      <c r="GJ971" s="669">
        <v>42252.562847222223</v>
      </c>
      <c r="GK971" s="668">
        <v>269.09722900390625</v>
      </c>
      <c r="GL971" s="669">
        <v>42252.562847222223</v>
      </c>
      <c r="GM971" s="668" t="str">
        <v>[-11101] All data events are filtered in summary calculation</v>
      </c>
      <c r="GN971" s="400" t="str">
        <f t="shared" si="272"/>
        <v>[-11101] All data events are filtered in summary calculation</v>
      </c>
      <c r="GO971" s="400">
        <f t="shared" si="273"/>
        <v>0</v>
      </c>
    </row>
    <row r="972" spans="156:197" ht="18.95" customHeight="1" x14ac:dyDescent="0.25">
      <c r="EZ972" s="837"/>
      <c r="FA972" s="568">
        <v>42252.563541666663</v>
      </c>
      <c r="FB972" s="569">
        <v>36874.225181170303</v>
      </c>
      <c r="FC972" s="570">
        <v>42252.563541666663</v>
      </c>
      <c r="FD972" s="571" t="str">
        <v>[-11101] All data events are filtered in summary calculation</v>
      </c>
      <c r="FE972" s="570">
        <v>42252.563194444447</v>
      </c>
      <c r="FF972" s="571" t="str">
        <v>[-11101] All data events are filtered in summary calculation</v>
      </c>
      <c r="FG972" s="570">
        <v>42252.563194444447</v>
      </c>
      <c r="FH972" s="571">
        <v>36836.181091405946</v>
      </c>
      <c r="GE972" s="400">
        <f t="shared" si="274"/>
        <v>1</v>
      </c>
      <c r="GF972" s="529"/>
      <c r="GG972" s="517"/>
      <c r="GH972" s="529">
        <v>42252.563194444447</v>
      </c>
      <c r="GI972" s="668">
        <v>296.29629516601562</v>
      </c>
      <c r="GJ972" s="669">
        <v>42252.563194444447</v>
      </c>
      <c r="GK972" s="668">
        <v>269.09722900390625</v>
      </c>
      <c r="GL972" s="669">
        <v>42252.563194444447</v>
      </c>
      <c r="GM972" s="668" t="str">
        <v>[-11101] All data events are filtered in summary calculation</v>
      </c>
      <c r="GN972" s="400" t="str">
        <f t="shared" si="272"/>
        <v>[-11101] All data events are filtered in summary calculation</v>
      </c>
      <c r="GO972" s="400">
        <f t="shared" si="273"/>
        <v>0</v>
      </c>
    </row>
    <row r="973" spans="156:197" ht="18.95" customHeight="1" x14ac:dyDescent="0.25">
      <c r="EZ973" s="837"/>
      <c r="FA973" s="568">
        <v>42252.563888888893</v>
      </c>
      <c r="FB973" s="569">
        <v>36876.820521199705</v>
      </c>
      <c r="FC973" s="570">
        <v>42252.563888888893</v>
      </c>
      <c r="FD973" s="571" t="str">
        <v>[-11101] All data events are filtered in summary calculation</v>
      </c>
      <c r="FE973" s="570">
        <v>42252.563541666663</v>
      </c>
      <c r="FF973" s="571" t="str">
        <v>[-11101] All data events are filtered in summary calculation</v>
      </c>
      <c r="FG973" s="570">
        <v>42252.563541666663</v>
      </c>
      <c r="FH973" s="571">
        <v>37029.966793022555</v>
      </c>
      <c r="GE973" s="400">
        <f t="shared" si="274"/>
        <v>1</v>
      </c>
      <c r="GF973" s="529"/>
      <c r="GG973" s="517"/>
      <c r="GH973" s="529">
        <v>42252.563541666663</v>
      </c>
      <c r="GI973" s="668">
        <v>296.29629516601562</v>
      </c>
      <c r="GJ973" s="669">
        <v>42252.563541666663</v>
      </c>
      <c r="GK973" s="668">
        <v>269.09722900390625</v>
      </c>
      <c r="GL973" s="669">
        <v>42252.563541666663</v>
      </c>
      <c r="GM973" s="668" t="str">
        <v>[-11101] All data events are filtered in summary calculation</v>
      </c>
      <c r="GN973" s="400" t="str">
        <f t="shared" si="272"/>
        <v>[-11101] All data events are filtered in summary calculation</v>
      </c>
      <c r="GO973" s="400">
        <f t="shared" si="273"/>
        <v>0</v>
      </c>
    </row>
    <row r="974" spans="156:197" ht="18.95" customHeight="1" x14ac:dyDescent="0.25">
      <c r="EZ974" s="837"/>
      <c r="FA974" s="568">
        <v>42252.564236111109</v>
      </c>
      <c r="FB974" s="569">
        <v>37210.711755100885</v>
      </c>
      <c r="FC974" s="570">
        <v>42252.564236111109</v>
      </c>
      <c r="FD974" s="571" t="str">
        <v>[-11101] All data events are filtered in summary calculation</v>
      </c>
      <c r="FE974" s="570">
        <v>42252.563888888893</v>
      </c>
      <c r="FF974" s="571" t="str">
        <v>[-11101] All data events are filtered in summary calculation</v>
      </c>
      <c r="FG974" s="570">
        <v>42252.563888888893</v>
      </c>
      <c r="FH974" s="571">
        <v>37205.382944156729</v>
      </c>
      <c r="GE974" s="400">
        <f t="shared" si="274"/>
        <v>1</v>
      </c>
      <c r="GF974" s="529"/>
      <c r="GG974" s="517"/>
      <c r="GH974" s="529">
        <v>42252.563888888893</v>
      </c>
      <c r="GI974" s="668">
        <v>296.29629516601562</v>
      </c>
      <c r="GJ974" s="669">
        <v>42252.563888888893</v>
      </c>
      <c r="GK974" s="668">
        <v>269.09722900390625</v>
      </c>
      <c r="GL974" s="669">
        <v>42252.563888888893</v>
      </c>
      <c r="GM974" s="668" t="str">
        <v>[-11101] All data events are filtered in summary calculation</v>
      </c>
      <c r="GN974" s="400" t="str">
        <f t="shared" si="272"/>
        <v>[-11101] All data events are filtered in summary calculation</v>
      </c>
      <c r="GO974" s="400">
        <f t="shared" si="273"/>
        <v>0</v>
      </c>
    </row>
    <row r="975" spans="156:197" ht="18.95" customHeight="1" x14ac:dyDescent="0.25">
      <c r="EZ975" s="837"/>
      <c r="FA975" s="568">
        <v>42252.564583333333</v>
      </c>
      <c r="FB975" s="569">
        <v>37338.027893759805</v>
      </c>
      <c r="FC975" s="570">
        <v>42252.564583333333</v>
      </c>
      <c r="FD975" s="571" t="str">
        <v>[-11101] All data events are filtered in summary calculation</v>
      </c>
      <c r="FE975" s="570">
        <v>42252.564236111109</v>
      </c>
      <c r="FF975" s="571" t="str">
        <v>[-11101] All data events are filtered in summary calculation</v>
      </c>
      <c r="FG975" s="570">
        <v>42252.564236111109</v>
      </c>
      <c r="FH975" s="571">
        <v>37171.400418571633</v>
      </c>
      <c r="GE975" s="400">
        <f t="shared" si="274"/>
        <v>1</v>
      </c>
      <c r="GF975" s="529"/>
      <c r="GG975" s="517"/>
      <c r="GH975" s="529">
        <v>42252.564236111109</v>
      </c>
      <c r="GI975" s="668">
        <v>296.29629516601562</v>
      </c>
      <c r="GJ975" s="669">
        <v>42252.564236111109</v>
      </c>
      <c r="GK975" s="668">
        <v>269.09722900390625</v>
      </c>
      <c r="GL975" s="669">
        <v>42252.564236111109</v>
      </c>
      <c r="GM975" s="668" t="str">
        <v>[-11101] All data events are filtered in summary calculation</v>
      </c>
      <c r="GN975" s="400" t="str">
        <f t="shared" si="272"/>
        <v>[-11101] All data events are filtered in summary calculation</v>
      </c>
      <c r="GO975" s="400">
        <f t="shared" si="273"/>
        <v>0</v>
      </c>
    </row>
    <row r="976" spans="156:197" ht="18.95" customHeight="1" x14ac:dyDescent="0.25">
      <c r="EZ976" s="837"/>
      <c r="FA976" s="568">
        <v>42252.564930555556</v>
      </c>
      <c r="FB976" s="569">
        <v>37257.593486493824</v>
      </c>
      <c r="FC976" s="570">
        <v>42252.564930555556</v>
      </c>
      <c r="FD976" s="571" t="str">
        <v>[-11101] All data events are filtered in summary calculation</v>
      </c>
      <c r="FE976" s="570">
        <v>42252.564583333333</v>
      </c>
      <c r="FF976" s="571" t="str">
        <v>[-11101] All data events are filtered in summary calculation</v>
      </c>
      <c r="FG976" s="570">
        <v>42252.564583333333</v>
      </c>
      <c r="FH976" s="571">
        <v>37251.29602937102</v>
      </c>
      <c r="GE976" s="400">
        <f t="shared" si="274"/>
        <v>1</v>
      </c>
      <c r="GF976" s="529"/>
      <c r="GG976" s="517"/>
      <c r="GH976" s="529">
        <v>42252.564583333333</v>
      </c>
      <c r="GI976" s="668">
        <v>296.29629516601562</v>
      </c>
      <c r="GJ976" s="669">
        <v>42252.564583333333</v>
      </c>
      <c r="GK976" s="668">
        <v>269.09722900390625</v>
      </c>
      <c r="GL976" s="669">
        <v>42252.564583333333</v>
      </c>
      <c r="GM976" s="668" t="str">
        <v>[-11101] All data events are filtered in summary calculation</v>
      </c>
      <c r="GN976" s="400" t="str">
        <f t="shared" si="272"/>
        <v>[-11101] All data events are filtered in summary calculation</v>
      </c>
      <c r="GO976" s="400">
        <f t="shared" si="273"/>
        <v>0</v>
      </c>
    </row>
    <row r="977" spans="156:197" ht="18.95" customHeight="1" x14ac:dyDescent="0.25">
      <c r="EZ977" s="837"/>
      <c r="FA977" s="568">
        <v>42252.56527777778</v>
      </c>
      <c r="FB977" s="569">
        <v>37321.817651329438</v>
      </c>
      <c r="FC977" s="570">
        <v>42252.56527777778</v>
      </c>
      <c r="FD977" s="571" t="str">
        <v>[-11101] All data events are filtered in summary calculation</v>
      </c>
      <c r="FE977" s="570">
        <v>42252.564930555556</v>
      </c>
      <c r="FF977" s="571" t="str">
        <v>[-11101] All data events are filtered in summary calculation</v>
      </c>
      <c r="FG977" s="570">
        <v>42252.564930555556</v>
      </c>
      <c r="FH977" s="571">
        <v>37198.282692126435</v>
      </c>
      <c r="GE977" s="400">
        <f t="shared" si="274"/>
        <v>1</v>
      </c>
      <c r="GF977" s="529"/>
      <c r="GG977" s="517"/>
      <c r="GH977" s="529">
        <v>42252.564930555556</v>
      </c>
      <c r="GI977" s="668">
        <v>296.29629516601562</v>
      </c>
      <c r="GJ977" s="669">
        <v>42252.564930555556</v>
      </c>
      <c r="GK977" s="668">
        <v>269.09722900390625</v>
      </c>
      <c r="GL977" s="669">
        <v>42252.564930555556</v>
      </c>
      <c r="GM977" s="668" t="str">
        <v>[-11101] All data events are filtered in summary calculation</v>
      </c>
      <c r="GN977" s="400" t="str">
        <f t="shared" si="272"/>
        <v>[-11101] All data events are filtered in summary calculation</v>
      </c>
      <c r="GO977" s="400">
        <f t="shared" si="273"/>
        <v>0</v>
      </c>
    </row>
    <row r="978" spans="156:197" ht="18.95" customHeight="1" x14ac:dyDescent="0.25">
      <c r="EZ978" s="837"/>
      <c r="FA978" s="568">
        <v>42252.565625000003</v>
      </c>
      <c r="FB978" s="569">
        <v>37271.752887858944</v>
      </c>
      <c r="FC978" s="570">
        <v>42252.565625000003</v>
      </c>
      <c r="FD978" s="571" t="str">
        <v>[-11101] All data events are filtered in summary calculation</v>
      </c>
      <c r="FE978" s="570">
        <v>42252.56527777778</v>
      </c>
      <c r="FF978" s="571" t="str">
        <v>[-11101] All data events are filtered in summary calculation</v>
      </c>
      <c r="FG978" s="570">
        <v>42252.56527777778</v>
      </c>
      <c r="FH978" s="571">
        <v>37189.94876694282</v>
      </c>
      <c r="GE978" s="400">
        <f t="shared" si="274"/>
        <v>1</v>
      </c>
      <c r="GF978" s="529"/>
      <c r="GG978" s="517"/>
      <c r="GH978" s="529">
        <v>42252.56527777778</v>
      </c>
      <c r="GI978" s="668">
        <v>296.29629516601562</v>
      </c>
      <c r="GJ978" s="669">
        <v>42252.56527777778</v>
      </c>
      <c r="GK978" s="668">
        <v>269.09722900390625</v>
      </c>
      <c r="GL978" s="669">
        <v>42252.56527777778</v>
      </c>
      <c r="GM978" s="668" t="str">
        <v>[-11101] All data events are filtered in summary calculation</v>
      </c>
      <c r="GN978" s="400" t="str">
        <f t="shared" si="272"/>
        <v>[-11101] All data events are filtered in summary calculation</v>
      </c>
      <c r="GO978" s="400">
        <f t="shared" si="273"/>
        <v>0</v>
      </c>
    </row>
    <row r="979" spans="156:197" ht="18.95" customHeight="1" x14ac:dyDescent="0.25">
      <c r="EZ979" s="837"/>
      <c r="FA979" s="568">
        <v>42252.565972222219</v>
      </c>
      <c r="FB979" s="569">
        <v>37274.514660851164</v>
      </c>
      <c r="FC979" s="570">
        <v>42252.565972222219</v>
      </c>
      <c r="FD979" s="571" t="str">
        <v>[-11101] All data events are filtered in summary calculation</v>
      </c>
      <c r="FE979" s="570">
        <v>42252.565625000003</v>
      </c>
      <c r="FF979" s="571" t="str">
        <v>[-11101] All data events are filtered in summary calculation</v>
      </c>
      <c r="FG979" s="570">
        <v>42252.565625000003</v>
      </c>
      <c r="FH979" s="571">
        <v>37193.071233028175</v>
      </c>
      <c r="GE979" s="400">
        <f t="shared" si="274"/>
        <v>1</v>
      </c>
      <c r="GF979" s="529"/>
      <c r="GG979" s="517"/>
      <c r="GH979" s="529">
        <v>42252.565625000003</v>
      </c>
      <c r="GI979" s="668">
        <v>296.29629516601562</v>
      </c>
      <c r="GJ979" s="669">
        <v>42252.565625000003</v>
      </c>
      <c r="GK979" s="668">
        <v>269.09722900390625</v>
      </c>
      <c r="GL979" s="669">
        <v>42252.565625000003</v>
      </c>
      <c r="GM979" s="668" t="str">
        <v>[-11101] All data events are filtered in summary calculation</v>
      </c>
      <c r="GN979" s="400" t="str">
        <f t="shared" si="272"/>
        <v>[-11101] All data events are filtered in summary calculation</v>
      </c>
      <c r="GO979" s="400">
        <f t="shared" si="273"/>
        <v>0</v>
      </c>
    </row>
    <row r="980" spans="156:197" ht="18.95" customHeight="1" x14ac:dyDescent="0.25">
      <c r="EZ980" s="837"/>
      <c r="FA980" s="568">
        <v>42252.56631944445</v>
      </c>
      <c r="FB980" s="569">
        <v>37329.120931720732</v>
      </c>
      <c r="FC980" s="570">
        <v>42252.56631944445</v>
      </c>
      <c r="FD980" s="571" t="str">
        <v>[-11101] All data events are filtered in summary calculation</v>
      </c>
      <c r="FE980" s="570">
        <v>42252.565972222219</v>
      </c>
      <c r="FF980" s="571" t="str">
        <v>[-11101] All data events are filtered in summary calculation</v>
      </c>
      <c r="FG980" s="570">
        <v>42252.565972222219</v>
      </c>
      <c r="FH980" s="571">
        <v>37193.723084020618</v>
      </c>
      <c r="GE980" s="400">
        <f t="shared" si="274"/>
        <v>1</v>
      </c>
      <c r="GF980" s="529"/>
      <c r="GG980" s="517"/>
      <c r="GH980" s="529">
        <v>42252.565972222219</v>
      </c>
      <c r="GI980" s="668">
        <v>296.29629516601562</v>
      </c>
      <c r="GJ980" s="669">
        <v>42252.565972222219</v>
      </c>
      <c r="GK980" s="668">
        <v>269.09722900390625</v>
      </c>
      <c r="GL980" s="669">
        <v>42252.565972222219</v>
      </c>
      <c r="GM980" s="668" t="str">
        <v>[-11101] All data events are filtered in summary calculation</v>
      </c>
      <c r="GN980" s="400" t="str">
        <f t="shared" si="272"/>
        <v>[-11101] All data events are filtered in summary calculation</v>
      </c>
      <c r="GO980" s="400">
        <f t="shared" si="273"/>
        <v>0</v>
      </c>
    </row>
    <row r="981" spans="156:197" ht="18.95" customHeight="1" x14ac:dyDescent="0.25">
      <c r="EZ981" s="837"/>
      <c r="FA981" s="568">
        <v>42252.566666666666</v>
      </c>
      <c r="FB981" s="569">
        <v>37276.651109550396</v>
      </c>
      <c r="FC981" s="570">
        <v>42252.566666666666</v>
      </c>
      <c r="FD981" s="571" t="str">
        <v>[-11101] All data events are filtered in summary calculation</v>
      </c>
      <c r="FE981" s="570">
        <v>42252.56631944445</v>
      </c>
      <c r="FF981" s="571" t="str">
        <v>[-11101] All data events are filtered in summary calculation</v>
      </c>
      <c r="FG981" s="570">
        <v>42252.56631944445</v>
      </c>
      <c r="FH981" s="571">
        <v>37127.685271614791</v>
      </c>
      <c r="GE981" s="400">
        <f t="shared" si="274"/>
        <v>1</v>
      </c>
      <c r="GF981" s="529"/>
      <c r="GG981" s="517"/>
      <c r="GH981" s="529">
        <v>42252.56631944445</v>
      </c>
      <c r="GI981" s="668">
        <v>296.29629516601562</v>
      </c>
      <c r="GJ981" s="669">
        <v>42252.56631944445</v>
      </c>
      <c r="GK981" s="668">
        <v>269.09722900390625</v>
      </c>
      <c r="GL981" s="669">
        <v>42252.56631944445</v>
      </c>
      <c r="GM981" s="668" t="str">
        <v>[-11101] All data events are filtered in summary calculation</v>
      </c>
      <c r="GN981" s="400" t="str">
        <f t="shared" si="272"/>
        <v>[-11101] All data events are filtered in summary calculation</v>
      </c>
      <c r="GO981" s="400">
        <f t="shared" si="273"/>
        <v>0</v>
      </c>
    </row>
    <row r="982" spans="156:197" ht="18.95" customHeight="1" x14ac:dyDescent="0.25">
      <c r="EZ982" s="837"/>
      <c r="FA982" s="568">
        <v>42252.567013888889</v>
      </c>
      <c r="FB982" s="569">
        <v>37017.924535051985</v>
      </c>
      <c r="FC982" s="570">
        <v>42252.567013888889</v>
      </c>
      <c r="FD982" s="571" t="str">
        <v>[-11101] All data events are filtered in summary calculation</v>
      </c>
      <c r="FE982" s="570">
        <v>42252.566666666666</v>
      </c>
      <c r="FF982" s="571" t="str">
        <v>[-11101] All data events are filtered in summary calculation</v>
      </c>
      <c r="FG982" s="570">
        <v>42252.566666666666</v>
      </c>
      <c r="FH982" s="571">
        <v>37044.686980863415</v>
      </c>
      <c r="GE982" s="400">
        <f t="shared" si="274"/>
        <v>1</v>
      </c>
      <c r="GF982" s="529"/>
      <c r="GG982" s="517"/>
      <c r="GH982" s="529">
        <v>42252.566666666666</v>
      </c>
      <c r="GI982" s="668">
        <v>296.29629516601562</v>
      </c>
      <c r="GJ982" s="669">
        <v>42252.566666666666</v>
      </c>
      <c r="GK982" s="668">
        <v>269.09722900390625</v>
      </c>
      <c r="GL982" s="669">
        <v>42252.566666666666</v>
      </c>
      <c r="GM982" s="668" t="str">
        <v>[-11101] All data events are filtered in summary calculation</v>
      </c>
      <c r="GN982" s="400" t="str">
        <f t="shared" si="272"/>
        <v>[-11101] All data events are filtered in summary calculation</v>
      </c>
      <c r="GO982" s="400">
        <f t="shared" si="273"/>
        <v>0</v>
      </c>
    </row>
    <row r="983" spans="156:197" ht="18.95" customHeight="1" x14ac:dyDescent="0.25">
      <c r="EZ983" s="837"/>
      <c r="FA983" s="568">
        <v>42252.567361111112</v>
      </c>
      <c r="FB983" s="569">
        <v>37180.395220937331</v>
      </c>
      <c r="FC983" s="570">
        <v>42252.567361111112</v>
      </c>
      <c r="FD983" s="571" t="str">
        <v>[-11101] All data events are filtered in summary calculation</v>
      </c>
      <c r="FE983" s="570">
        <v>42252.567013888889</v>
      </c>
      <c r="FF983" s="571" t="str">
        <v>[-11101] All data events are filtered in summary calculation</v>
      </c>
      <c r="FG983" s="570">
        <v>42252.567013888889</v>
      </c>
      <c r="FH983" s="571">
        <v>37000.779670701428</v>
      </c>
      <c r="GE983" s="400">
        <f t="shared" si="274"/>
        <v>1</v>
      </c>
      <c r="GF983" s="529"/>
      <c r="GG983" s="517"/>
      <c r="GH983" s="529">
        <v>42252.567013888889</v>
      </c>
      <c r="GI983" s="668">
        <v>296.29629516601562</v>
      </c>
      <c r="GJ983" s="669">
        <v>42252.567013888889</v>
      </c>
      <c r="GK983" s="668">
        <v>269.09722900390625</v>
      </c>
      <c r="GL983" s="669">
        <v>42252.567013888889</v>
      </c>
      <c r="GM983" s="668" t="str">
        <v>[-11101] All data events are filtered in summary calculation</v>
      </c>
      <c r="GN983" s="400" t="str">
        <f t="shared" si="272"/>
        <v>[-11101] All data events are filtered in summary calculation</v>
      </c>
      <c r="GO983" s="400">
        <f t="shared" si="273"/>
        <v>0</v>
      </c>
    </row>
    <row r="984" spans="156:197" ht="18.95" customHeight="1" x14ac:dyDescent="0.25">
      <c r="EZ984" s="837"/>
      <c r="FA984" s="568">
        <v>42252.567708333328</v>
      </c>
      <c r="FB984" s="569">
        <v>37201.26689462662</v>
      </c>
      <c r="FC984" s="570">
        <v>42252.567708333328</v>
      </c>
      <c r="FD984" s="571" t="str">
        <v>[-11101] All data events are filtered in summary calculation</v>
      </c>
      <c r="FE984" s="570">
        <v>42252.567361111112</v>
      </c>
      <c r="FF984" s="571" t="str">
        <v>[-11101] All data events are filtered in summary calculation</v>
      </c>
      <c r="FG984" s="570">
        <v>42252.567361111112</v>
      </c>
      <c r="FH984" s="571">
        <v>37085.567195216812</v>
      </c>
      <c r="GE984" s="400">
        <f t="shared" si="274"/>
        <v>1</v>
      </c>
      <c r="GF984" s="529"/>
      <c r="GG984" s="517"/>
      <c r="GH984" s="529">
        <v>42252.567361111112</v>
      </c>
      <c r="GI984" s="668">
        <v>296.29629516601562</v>
      </c>
      <c r="GJ984" s="669">
        <v>42252.567361111112</v>
      </c>
      <c r="GK984" s="668">
        <v>269.09722900390625</v>
      </c>
      <c r="GL984" s="669">
        <v>42252.567361111112</v>
      </c>
      <c r="GM984" s="668" t="str">
        <v>[-11101] All data events are filtered in summary calculation</v>
      </c>
      <c r="GN984" s="400" t="str">
        <f t="shared" si="272"/>
        <v>[-11101] All data events are filtered in summary calculation</v>
      </c>
      <c r="GO984" s="400">
        <f t="shared" si="273"/>
        <v>0</v>
      </c>
    </row>
    <row r="985" spans="156:197" ht="18.95" customHeight="1" x14ac:dyDescent="0.25">
      <c r="EZ985" s="837"/>
      <c r="FA985" s="568">
        <v>42252.568055555559</v>
      </c>
      <c r="FB985" s="569">
        <v>37201.708811412253</v>
      </c>
      <c r="FC985" s="570">
        <v>42252.568055555559</v>
      </c>
      <c r="FD985" s="571" t="str">
        <v>[-11101] All data events are filtered in summary calculation</v>
      </c>
      <c r="FE985" s="570">
        <v>42252.567708333328</v>
      </c>
      <c r="FF985" s="571" t="str">
        <v>[-11101] All data events are filtered in summary calculation</v>
      </c>
      <c r="FG985" s="570">
        <v>42252.567708333328</v>
      </c>
      <c r="FH985" s="571">
        <v>37298.535911260049</v>
      </c>
      <c r="GE985" s="400">
        <f t="shared" si="274"/>
        <v>1</v>
      </c>
      <c r="GF985" s="529"/>
      <c r="GG985" s="517"/>
      <c r="GH985" s="529">
        <v>42252.567708333328</v>
      </c>
      <c r="GI985" s="668">
        <v>296.29629516601562</v>
      </c>
      <c r="GJ985" s="669">
        <v>42252.567708333328</v>
      </c>
      <c r="GK985" s="668">
        <v>269.09722900390625</v>
      </c>
      <c r="GL985" s="669">
        <v>42252.567708333328</v>
      </c>
      <c r="GM985" s="668" t="str">
        <v>[-11101] All data events are filtered in summary calculation</v>
      </c>
      <c r="GN985" s="400" t="str">
        <f t="shared" si="272"/>
        <v>[-11101] All data events are filtered in summary calculation</v>
      </c>
      <c r="GO985" s="400">
        <f t="shared" si="273"/>
        <v>0</v>
      </c>
    </row>
    <row r="986" spans="156:197" ht="18.95" customHeight="1" x14ac:dyDescent="0.25">
      <c r="EZ986" s="837"/>
      <c r="FA986" s="568">
        <v>42252.568402777775</v>
      </c>
      <c r="FB986" s="569">
        <v>37125.898770912485</v>
      </c>
      <c r="FC986" s="570">
        <v>42252.568402777775</v>
      </c>
      <c r="FD986" s="571" t="str">
        <v>[-11101] All data events are filtered in summary calculation</v>
      </c>
      <c r="FE986" s="570">
        <v>42252.568055555559</v>
      </c>
      <c r="FF986" s="571" t="str">
        <v>[-11101] All data events are filtered in summary calculation</v>
      </c>
      <c r="FG986" s="570">
        <v>42252.568055555559</v>
      </c>
      <c r="FH986" s="571">
        <v>37228.337182174124</v>
      </c>
      <c r="GE986" s="400">
        <f t="shared" si="274"/>
        <v>1</v>
      </c>
      <c r="GF986" s="529"/>
      <c r="GG986" s="517"/>
      <c r="GH986" s="529">
        <v>42252.568055555559</v>
      </c>
      <c r="GI986" s="668">
        <v>296.29629516601562</v>
      </c>
      <c r="GJ986" s="669">
        <v>42252.568055555559</v>
      </c>
      <c r="GK986" s="668">
        <v>269.09722900390625</v>
      </c>
      <c r="GL986" s="669">
        <v>42252.568055555559</v>
      </c>
      <c r="GM986" s="668" t="str">
        <v>[-11101] All data events are filtered in summary calculation</v>
      </c>
      <c r="GN986" s="400" t="str">
        <f t="shared" si="272"/>
        <v>[-11101] All data events are filtered in summary calculation</v>
      </c>
      <c r="GO986" s="400">
        <f t="shared" si="273"/>
        <v>0</v>
      </c>
    </row>
    <row r="987" spans="156:197" ht="18.95" customHeight="1" x14ac:dyDescent="0.25">
      <c r="EZ987" s="837"/>
      <c r="FA987" s="568">
        <v>42252.568749999999</v>
      </c>
      <c r="FB987" s="569">
        <v>37163.552550315857</v>
      </c>
      <c r="FC987" s="570">
        <v>42252.568749999999</v>
      </c>
      <c r="FD987" s="571" t="str">
        <v>[-11101] All data events are filtered in summary calculation</v>
      </c>
      <c r="FE987" s="570">
        <v>42252.568402777775</v>
      </c>
      <c r="FF987" s="571" t="str">
        <v>[-11101] All data events are filtered in summary calculation</v>
      </c>
      <c r="FG987" s="570">
        <v>42252.568402777775</v>
      </c>
      <c r="FH987" s="571">
        <v>37185.027539040646</v>
      </c>
      <c r="GE987" s="400">
        <f t="shared" si="274"/>
        <v>1</v>
      </c>
      <c r="GF987" s="529"/>
      <c r="GG987" s="517"/>
      <c r="GH987" s="529">
        <v>42252.568402777775</v>
      </c>
      <c r="GI987" s="668">
        <v>296.29629516601562</v>
      </c>
      <c r="GJ987" s="669">
        <v>42252.568402777775</v>
      </c>
      <c r="GK987" s="668">
        <v>269.09722900390625</v>
      </c>
      <c r="GL987" s="669">
        <v>42252.568402777775</v>
      </c>
      <c r="GM987" s="668" t="str">
        <v>[-11101] All data events are filtered in summary calculation</v>
      </c>
      <c r="GN987" s="400" t="str">
        <f t="shared" si="272"/>
        <v>[-11101] All data events are filtered in summary calculation</v>
      </c>
      <c r="GO987" s="400">
        <f t="shared" si="273"/>
        <v>0</v>
      </c>
    </row>
    <row r="988" spans="156:197" ht="18.95" customHeight="1" x14ac:dyDescent="0.25">
      <c r="EZ988" s="837"/>
      <c r="FA988" s="568">
        <v>42252.569097222222</v>
      </c>
      <c r="FB988" s="569">
        <v>37173.840635597706</v>
      </c>
      <c r="FC988" s="570">
        <v>42252.569097222222</v>
      </c>
      <c r="FD988" s="571" t="str">
        <v>[-11101] All data events are filtered in summary calculation</v>
      </c>
      <c r="FE988" s="570">
        <v>42252.568749999999</v>
      </c>
      <c r="FF988" s="571" t="str">
        <v>[-11101] All data events are filtered in summary calculation</v>
      </c>
      <c r="FG988" s="570">
        <v>42252.568749999999</v>
      </c>
      <c r="FH988" s="571">
        <v>37071.102166004974</v>
      </c>
      <c r="GE988" s="400">
        <f t="shared" si="274"/>
        <v>1</v>
      </c>
      <c r="GF988" s="529"/>
      <c r="GG988" s="517"/>
      <c r="GH988" s="529">
        <v>42252.568749999999</v>
      </c>
      <c r="GI988" s="668">
        <v>296.29629516601562</v>
      </c>
      <c r="GJ988" s="669">
        <v>42252.568749999999</v>
      </c>
      <c r="GK988" s="668">
        <v>269.09722900390625</v>
      </c>
      <c r="GL988" s="669">
        <v>42252.568749999999</v>
      </c>
      <c r="GM988" s="668" t="str">
        <v>[-11101] All data events are filtered in summary calculation</v>
      </c>
      <c r="GN988" s="400" t="str">
        <f t="shared" si="272"/>
        <v>[-11101] All data events are filtered in summary calculation</v>
      </c>
      <c r="GO988" s="400">
        <f t="shared" si="273"/>
        <v>0</v>
      </c>
    </row>
    <row r="989" spans="156:197" ht="18.95" customHeight="1" x14ac:dyDescent="0.25">
      <c r="EZ989" s="837"/>
      <c r="FA989" s="568">
        <v>42252.569444444445</v>
      </c>
      <c r="FB989" s="569">
        <v>37125.915590739249</v>
      </c>
      <c r="FC989" s="570">
        <v>42252.569444444445</v>
      </c>
      <c r="FD989" s="571" t="str">
        <v>[-11101] All data events are filtered in summary calculation</v>
      </c>
      <c r="FE989" s="570">
        <v>42252.569097222222</v>
      </c>
      <c r="FF989" s="571" t="str">
        <v>[-11101] All data events are filtered in summary calculation</v>
      </c>
      <c r="FG989" s="570">
        <v>42252.569097222222</v>
      </c>
      <c r="FH989" s="571">
        <v>37044.656941646339</v>
      </c>
      <c r="GE989" s="400">
        <f t="shared" si="274"/>
        <v>1</v>
      </c>
      <c r="GF989" s="529"/>
      <c r="GG989" s="517"/>
      <c r="GH989" s="529">
        <v>42252.569097222222</v>
      </c>
      <c r="GI989" s="668">
        <v>296.29629516601562</v>
      </c>
      <c r="GJ989" s="669">
        <v>42252.569097222222</v>
      </c>
      <c r="GK989" s="668">
        <v>269.09722900390625</v>
      </c>
      <c r="GL989" s="669">
        <v>42252.569097222222</v>
      </c>
      <c r="GM989" s="668" t="str">
        <v>[-11101] All data events are filtered in summary calculation</v>
      </c>
      <c r="GN989" s="400" t="str">
        <f t="shared" si="272"/>
        <v>[-11101] All data events are filtered in summary calculation</v>
      </c>
      <c r="GO989" s="400">
        <f t="shared" si="273"/>
        <v>0</v>
      </c>
    </row>
    <row r="990" spans="156:197" ht="18.95" customHeight="1" x14ac:dyDescent="0.25">
      <c r="EZ990" s="837"/>
      <c r="FA990" s="568">
        <v>42252.569791666669</v>
      </c>
      <c r="FB990" s="569">
        <v>37113.516102041802</v>
      </c>
      <c r="FC990" s="570">
        <v>42252.569791666669</v>
      </c>
      <c r="FD990" s="571" t="str">
        <v>[-11101] All data events are filtered in summary calculation</v>
      </c>
      <c r="FE990" s="570">
        <v>42252.569444444445</v>
      </c>
      <c r="FF990" s="571" t="str">
        <v>[-11101] All data events are filtered in summary calculation</v>
      </c>
      <c r="FG990" s="570">
        <v>42252.569444444445</v>
      </c>
      <c r="FH990" s="571">
        <v>37017.943831632532</v>
      </c>
      <c r="GE990" s="400">
        <f t="shared" si="274"/>
        <v>1</v>
      </c>
      <c r="GF990" s="529"/>
      <c r="GG990" s="517"/>
      <c r="GH990" s="529">
        <v>42252.569444444445</v>
      </c>
      <c r="GI990" s="668">
        <v>296.29629516601562</v>
      </c>
      <c r="GJ990" s="669">
        <v>42252.569444444445</v>
      </c>
      <c r="GK990" s="668">
        <v>269.09722900390625</v>
      </c>
      <c r="GL990" s="669">
        <v>42252.569444444445</v>
      </c>
      <c r="GM990" s="668" t="str">
        <v>[-11101] All data events are filtered in summary calculation</v>
      </c>
      <c r="GN990" s="400" t="str">
        <f t="shared" si="272"/>
        <v>[-11101] All data events are filtered in summary calculation</v>
      </c>
      <c r="GO990" s="400">
        <f t="shared" si="273"/>
        <v>0</v>
      </c>
    </row>
    <row r="991" spans="156:197" ht="18.95" customHeight="1" x14ac:dyDescent="0.25">
      <c r="EZ991" s="837"/>
      <c r="FA991" s="568">
        <v>42252.570138888885</v>
      </c>
      <c r="FB991" s="569">
        <v>37163.13465371132</v>
      </c>
      <c r="FC991" s="570">
        <v>42252.570138888885</v>
      </c>
      <c r="FD991" s="571" t="str">
        <v>[-11101] All data events are filtered in summary calculation</v>
      </c>
      <c r="FE991" s="570">
        <v>42252.569791666669</v>
      </c>
      <c r="FF991" s="571" t="str">
        <v>[-11101] All data events are filtered in summary calculation</v>
      </c>
      <c r="FG991" s="570">
        <v>42252.569791666669</v>
      </c>
      <c r="FH991" s="571">
        <v>37132.41129478415</v>
      </c>
      <c r="GE991" s="400">
        <f t="shared" si="274"/>
        <v>1</v>
      </c>
      <c r="GF991" s="529"/>
      <c r="GG991" s="517"/>
      <c r="GH991" s="529">
        <v>42252.569791666669</v>
      </c>
      <c r="GI991" s="668">
        <v>296.29629516601562</v>
      </c>
      <c r="GJ991" s="669">
        <v>42252.569791666669</v>
      </c>
      <c r="GK991" s="668">
        <v>269.09722900390625</v>
      </c>
      <c r="GL991" s="669">
        <v>42252.569791666669</v>
      </c>
      <c r="GM991" s="668" t="str">
        <v>[-11101] All data events are filtered in summary calculation</v>
      </c>
      <c r="GN991" s="400" t="str">
        <f t="shared" si="272"/>
        <v>[-11101] All data events are filtered in summary calculation</v>
      </c>
      <c r="GO991" s="400">
        <f t="shared" si="273"/>
        <v>0</v>
      </c>
    </row>
    <row r="992" spans="156:197" ht="18.95" customHeight="1" x14ac:dyDescent="0.25">
      <c r="EZ992" s="837"/>
      <c r="FA992" s="568">
        <v>42252.570486111115</v>
      </c>
      <c r="FB992" s="569">
        <v>37085.473727649449</v>
      </c>
      <c r="FC992" s="570">
        <v>42252.570486111115</v>
      </c>
      <c r="FD992" s="571" t="str">
        <v>[-11101] All data events are filtered in summary calculation</v>
      </c>
      <c r="FE992" s="570">
        <v>42252.570138888885</v>
      </c>
      <c r="FF992" s="571" t="str">
        <v>[-11101] All data events are filtered in summary calculation</v>
      </c>
      <c r="FG992" s="570">
        <v>42252.570138888885</v>
      </c>
      <c r="FH992" s="571">
        <v>37187.698219062884</v>
      </c>
      <c r="GE992" s="400">
        <f t="shared" si="274"/>
        <v>1</v>
      </c>
      <c r="GF992" s="529"/>
      <c r="GG992" s="517"/>
      <c r="GH992" s="529">
        <v>42252.570138888885</v>
      </c>
      <c r="GI992" s="668">
        <v>296.29629516601562</v>
      </c>
      <c r="GJ992" s="669">
        <v>42252.570138888885</v>
      </c>
      <c r="GK992" s="668">
        <v>269.09722900390625</v>
      </c>
      <c r="GL992" s="669">
        <v>42252.570138888885</v>
      </c>
      <c r="GM992" s="668" t="str">
        <v>[-11101] All data events are filtered in summary calculation</v>
      </c>
      <c r="GN992" s="400" t="str">
        <f t="shared" si="272"/>
        <v>[-11101] All data events are filtered in summary calculation</v>
      </c>
      <c r="GO992" s="400">
        <f t="shared" si="273"/>
        <v>0</v>
      </c>
    </row>
    <row r="993" spans="156:197" ht="18.95" customHeight="1" x14ac:dyDescent="0.25">
      <c r="EZ993" s="837"/>
      <c r="FA993" s="568">
        <v>42252.570833333331</v>
      </c>
      <c r="FB993" s="569">
        <v>37091.196311604974</v>
      </c>
      <c r="FC993" s="570">
        <v>42252.570833333331</v>
      </c>
      <c r="FD993" s="571" t="str">
        <v>[-11101] All data events are filtered in summary calculation</v>
      </c>
      <c r="FE993" s="570">
        <v>42252.570486111115</v>
      </c>
      <c r="FF993" s="571" t="str">
        <v>[-11101] All data events are filtered in summary calculation</v>
      </c>
      <c r="FG993" s="570">
        <v>42252.570486111115</v>
      </c>
      <c r="FH993" s="571">
        <v>37241.908867134647</v>
      </c>
      <c r="GE993" s="400">
        <f t="shared" si="274"/>
        <v>1</v>
      </c>
      <c r="GF993" s="529"/>
      <c r="GG993" s="517"/>
      <c r="GH993" s="529">
        <v>42252.570486111115</v>
      </c>
      <c r="GI993" s="668">
        <v>296.29629516601562</v>
      </c>
      <c r="GJ993" s="669">
        <v>42252.570486111115</v>
      </c>
      <c r="GK993" s="668">
        <v>269.09722900390625</v>
      </c>
      <c r="GL993" s="669">
        <v>42252.570486111115</v>
      </c>
      <c r="GM993" s="668" t="str">
        <v>[-11101] All data events are filtered in summary calculation</v>
      </c>
      <c r="GN993" s="400" t="str">
        <f t="shared" si="272"/>
        <v>[-11101] All data events are filtered in summary calculation</v>
      </c>
      <c r="GO993" s="400">
        <f t="shared" si="273"/>
        <v>0</v>
      </c>
    </row>
    <row r="994" spans="156:197" ht="18.95" customHeight="1" x14ac:dyDescent="0.25">
      <c r="EZ994" s="837"/>
      <c r="FA994" s="568">
        <v>42252.571180555555</v>
      </c>
      <c r="FB994" s="569">
        <v>37125.553701448443</v>
      </c>
      <c r="FC994" s="570">
        <v>42252.571180555555</v>
      </c>
      <c r="FD994" s="571" t="str">
        <v>[-11101] All data events are filtered in summary calculation</v>
      </c>
      <c r="FE994" s="570">
        <v>42252.570833333331</v>
      </c>
      <c r="FF994" s="571" t="str">
        <v>[-11101] All data events are filtered in summary calculation</v>
      </c>
      <c r="FG994" s="570">
        <v>42252.570833333331</v>
      </c>
      <c r="FH994" s="571">
        <v>37394.516894429922</v>
      </c>
      <c r="GE994" s="400">
        <f t="shared" si="274"/>
        <v>1</v>
      </c>
      <c r="GF994" s="529"/>
      <c r="GG994" s="517"/>
      <c r="GH994" s="529">
        <v>42252.570833333331</v>
      </c>
      <c r="GI994" s="668">
        <v>296.29629516601562</v>
      </c>
      <c r="GJ994" s="669">
        <v>42252.570833333331</v>
      </c>
      <c r="GK994" s="668">
        <v>269.09722900390625</v>
      </c>
      <c r="GL994" s="669">
        <v>42252.570833333331</v>
      </c>
      <c r="GM994" s="668" t="str">
        <v>[-11101] All data events are filtered in summary calculation</v>
      </c>
      <c r="GN994" s="400" t="str">
        <f t="shared" si="272"/>
        <v>[-11101] All data events are filtered in summary calculation</v>
      </c>
      <c r="GO994" s="400">
        <f t="shared" si="273"/>
        <v>0</v>
      </c>
    </row>
    <row r="995" spans="156:197" ht="18.95" customHeight="1" x14ac:dyDescent="0.25">
      <c r="EZ995" s="837"/>
      <c r="FA995" s="568">
        <v>42252.571527777778</v>
      </c>
      <c r="FB995" s="569">
        <v>37124.13516623179</v>
      </c>
      <c r="FC995" s="570">
        <v>42252.571527777778</v>
      </c>
      <c r="FD995" s="571" t="str">
        <v>[-11101] All data events are filtered in summary calculation</v>
      </c>
      <c r="FE995" s="570">
        <v>42252.571180555555</v>
      </c>
      <c r="FF995" s="571" t="str">
        <v>[-11101] All data events are filtered in summary calculation</v>
      </c>
      <c r="FG995" s="570">
        <v>42252.571180555555</v>
      </c>
      <c r="FH995" s="571">
        <v>37352.924781566857</v>
      </c>
      <c r="GE995" s="400">
        <f t="shared" si="274"/>
        <v>1</v>
      </c>
      <c r="GF995" s="529"/>
      <c r="GG995" s="517"/>
      <c r="GH995" s="529">
        <v>42252.571180555555</v>
      </c>
      <c r="GI995" s="668">
        <v>296.29629516601562</v>
      </c>
      <c r="GJ995" s="669">
        <v>42252.571180555555</v>
      </c>
      <c r="GK995" s="668">
        <v>269.09722900390625</v>
      </c>
      <c r="GL995" s="669">
        <v>42252.571180555555</v>
      </c>
      <c r="GM995" s="668" t="str">
        <v>[-11101] All data events are filtered in summary calculation</v>
      </c>
      <c r="GN995" s="400" t="str">
        <f t="shared" si="272"/>
        <v>[-11101] All data events are filtered in summary calculation</v>
      </c>
      <c r="GO995" s="400">
        <f t="shared" si="273"/>
        <v>0</v>
      </c>
    </row>
    <row r="996" spans="156:197" ht="18.95" customHeight="1" x14ac:dyDescent="0.25">
      <c r="EZ996" s="837"/>
      <c r="FA996" s="568">
        <v>42252.571875000001</v>
      </c>
      <c r="FB996" s="569">
        <v>37142.462786660595</v>
      </c>
      <c r="FC996" s="570">
        <v>42252.571875000001</v>
      </c>
      <c r="FD996" s="571" t="str">
        <v>[-11101] All data events are filtered in summary calculation</v>
      </c>
      <c r="FE996" s="570">
        <v>42252.571527777778</v>
      </c>
      <c r="FF996" s="571" t="str">
        <v>[-11101] All data events are filtered in summary calculation</v>
      </c>
      <c r="FG996" s="570">
        <v>42252.571527777778</v>
      </c>
      <c r="FH996" s="571">
        <v>37236.118901729584</v>
      </c>
      <c r="GE996" s="400">
        <f t="shared" si="274"/>
        <v>1</v>
      </c>
      <c r="GF996" s="529"/>
      <c r="GG996" s="517"/>
      <c r="GH996" s="529">
        <v>42252.571527777778</v>
      </c>
      <c r="GI996" s="668">
        <v>296.29629516601562</v>
      </c>
      <c r="GJ996" s="669">
        <v>42252.571527777778</v>
      </c>
      <c r="GK996" s="668">
        <v>269.09722900390625</v>
      </c>
      <c r="GL996" s="669">
        <v>42252.571527777778</v>
      </c>
      <c r="GM996" s="668" t="str">
        <v>[-11101] All data events are filtered in summary calculation</v>
      </c>
      <c r="GN996" s="400" t="str">
        <f t="shared" si="272"/>
        <v>[-11101] All data events are filtered in summary calculation</v>
      </c>
      <c r="GO996" s="400">
        <f t="shared" si="273"/>
        <v>0</v>
      </c>
    </row>
    <row r="997" spans="156:197" ht="18.95" customHeight="1" x14ac:dyDescent="0.25">
      <c r="EZ997" s="837"/>
      <c r="FA997" s="568">
        <v>42252.572222222225</v>
      </c>
      <c r="FB997" s="569">
        <v>37097.519915894671</v>
      </c>
      <c r="FC997" s="570">
        <v>42252.572222222225</v>
      </c>
      <c r="FD997" s="571" t="str">
        <v>[-11101] All data events are filtered in summary calculation</v>
      </c>
      <c r="FE997" s="570">
        <v>42252.571875000001</v>
      </c>
      <c r="FF997" s="571" t="str">
        <v>[-11101] All data events are filtered in summary calculation</v>
      </c>
      <c r="FG997" s="570">
        <v>42252.571875000001</v>
      </c>
      <c r="FH997" s="571">
        <v>37241.920402808981</v>
      </c>
      <c r="GE997" s="400">
        <f t="shared" si="274"/>
        <v>1</v>
      </c>
      <c r="GF997" s="529"/>
      <c r="GG997" s="517"/>
      <c r="GH997" s="529">
        <v>42252.571875000001</v>
      </c>
      <c r="GI997" s="668">
        <v>296.29629516601562</v>
      </c>
      <c r="GJ997" s="669">
        <v>42252.571875000001</v>
      </c>
      <c r="GK997" s="668">
        <v>269.09722900390625</v>
      </c>
      <c r="GL997" s="669">
        <v>42252.571875000001</v>
      </c>
      <c r="GM997" s="668" t="str">
        <v>[-11101] All data events are filtered in summary calculation</v>
      </c>
      <c r="GN997" s="400" t="str">
        <f t="shared" si="272"/>
        <v>[-11101] All data events are filtered in summary calculation</v>
      </c>
      <c r="GO997" s="400">
        <f t="shared" si="273"/>
        <v>0</v>
      </c>
    </row>
    <row r="998" spans="156:197" ht="18.95" customHeight="1" x14ac:dyDescent="0.25">
      <c r="EZ998" s="837"/>
      <c r="FA998" s="568">
        <v>42252.572569444441</v>
      </c>
      <c r="FB998" s="569">
        <v>37074.920097966991</v>
      </c>
      <c r="FC998" s="570">
        <v>42252.572569444441</v>
      </c>
      <c r="FD998" s="571" t="str">
        <v>[-11101] All data events are filtered in summary calculation</v>
      </c>
      <c r="FE998" s="570">
        <v>42252.572222222225</v>
      </c>
      <c r="FF998" s="571" t="str">
        <v>[-11101] All data events are filtered in summary calculation</v>
      </c>
      <c r="FG998" s="570">
        <v>42252.572222222225</v>
      </c>
      <c r="FH998" s="571">
        <v>37078.896603375673</v>
      </c>
      <c r="GE998" s="400">
        <f t="shared" si="274"/>
        <v>1</v>
      </c>
      <c r="GF998" s="529"/>
      <c r="GG998" s="517"/>
      <c r="GH998" s="529">
        <v>42252.572222222225</v>
      </c>
      <c r="GI998" s="668">
        <v>296.29629516601562</v>
      </c>
      <c r="GJ998" s="669">
        <v>42252.572222222225</v>
      </c>
      <c r="GK998" s="668">
        <v>269.09722900390625</v>
      </c>
      <c r="GL998" s="669">
        <v>42252.572222222225</v>
      </c>
      <c r="GM998" s="668" t="str">
        <v>[-11101] All data events are filtered in summary calculation</v>
      </c>
      <c r="GN998" s="400" t="str">
        <f t="shared" si="272"/>
        <v>[-11101] All data events are filtered in summary calculation</v>
      </c>
      <c r="GO998" s="400">
        <f t="shared" si="273"/>
        <v>0</v>
      </c>
    </row>
    <row r="999" spans="156:197" ht="18.95" customHeight="1" x14ac:dyDescent="0.25">
      <c r="EZ999" s="837"/>
      <c r="FA999" s="568">
        <v>42252.572916666672</v>
      </c>
      <c r="FB999" s="569">
        <v>37009.413078492878</v>
      </c>
      <c r="FC999" s="570">
        <v>42252.572916666672</v>
      </c>
      <c r="FD999" s="571" t="str">
        <v>[-11101] All data events are filtered in summary calculation</v>
      </c>
      <c r="FE999" s="570">
        <v>42252.572569444441</v>
      </c>
      <c r="FF999" s="571" t="str">
        <v>[-11101] All data events are filtered in summary calculation</v>
      </c>
      <c r="FG999" s="570">
        <v>42252.572569444441</v>
      </c>
      <c r="FH999" s="571">
        <v>37087.079572502771</v>
      </c>
      <c r="GE999" s="400">
        <f t="shared" si="274"/>
        <v>1</v>
      </c>
      <c r="GF999" s="529"/>
      <c r="GG999" s="517"/>
      <c r="GH999" s="529">
        <v>42252.572569444441</v>
      </c>
      <c r="GI999" s="668">
        <v>296.29629516601562</v>
      </c>
      <c r="GJ999" s="669">
        <v>42252.572569444441</v>
      </c>
      <c r="GK999" s="668">
        <v>269.09722900390625</v>
      </c>
      <c r="GL999" s="669">
        <v>42252.572569444441</v>
      </c>
      <c r="GM999" s="668" t="str">
        <v>[-11101] All data events are filtered in summary calculation</v>
      </c>
      <c r="GN999" s="400" t="str">
        <f t="shared" si="272"/>
        <v>[-11101] All data events are filtered in summary calculation</v>
      </c>
      <c r="GO999" s="400">
        <f t="shared" si="273"/>
        <v>0</v>
      </c>
    </row>
    <row r="1000" spans="156:197" ht="18.95" customHeight="1" x14ac:dyDescent="0.25">
      <c r="EZ1000" s="837"/>
      <c r="FA1000" s="568">
        <v>42252.573263888888</v>
      </c>
      <c r="FB1000" s="569">
        <v>36980.019885597627</v>
      </c>
      <c r="FC1000" s="570">
        <v>42252.573263888888</v>
      </c>
      <c r="FD1000" s="571" t="str">
        <v>[-11101] All data events are filtered in summary calculation</v>
      </c>
      <c r="FE1000" s="570">
        <v>42252.572916666672</v>
      </c>
      <c r="FF1000" s="571" t="str">
        <v>[-11101] All data events are filtered in summary calculation</v>
      </c>
      <c r="FG1000" s="570">
        <v>42252.572916666672</v>
      </c>
      <c r="FH1000" s="571">
        <v>36993.749192215997</v>
      </c>
      <c r="GE1000" s="400">
        <f t="shared" si="274"/>
        <v>1</v>
      </c>
      <c r="GF1000" s="529"/>
      <c r="GG1000" s="517"/>
      <c r="GH1000" s="529">
        <v>42252.572916666672</v>
      </c>
      <c r="GI1000" s="668">
        <v>296.29629516601562</v>
      </c>
      <c r="GJ1000" s="669">
        <v>42252.572916666672</v>
      </c>
      <c r="GK1000" s="668">
        <v>269.09722900390625</v>
      </c>
      <c r="GL1000" s="669">
        <v>42252.572916666672</v>
      </c>
      <c r="GM1000" s="668" t="str">
        <v>[-11101] All data events are filtered in summary calculation</v>
      </c>
      <c r="GN1000" s="400" t="str">
        <f t="shared" si="272"/>
        <v>[-11101] All data events are filtered in summary calculation</v>
      </c>
      <c r="GO1000" s="400">
        <f t="shared" si="273"/>
        <v>0</v>
      </c>
    </row>
    <row r="1001" spans="156:197" ht="18.95" customHeight="1" x14ac:dyDescent="0.25">
      <c r="EZ1001" s="837"/>
      <c r="FA1001" s="568">
        <v>42252.573611111111</v>
      </c>
      <c r="FB1001" s="569">
        <v>37001.512151739997</v>
      </c>
      <c r="FC1001" s="570">
        <v>42252.573611111111</v>
      </c>
      <c r="FD1001" s="571" t="str">
        <v>[-11101] All data events are filtered in summary calculation</v>
      </c>
      <c r="FE1001" s="570">
        <v>42252.573263888888</v>
      </c>
      <c r="FF1001" s="571" t="str">
        <v>[-11101] All data events are filtered in summary calculation</v>
      </c>
      <c r="FG1001" s="570">
        <v>42252.573263888888</v>
      </c>
      <c r="FH1001" s="571">
        <v>36973.89482090473</v>
      </c>
      <c r="GE1001" s="400">
        <f t="shared" si="274"/>
        <v>1</v>
      </c>
      <c r="GF1001" s="529"/>
      <c r="GG1001" s="517"/>
      <c r="GH1001" s="529">
        <v>42252.573263888888</v>
      </c>
      <c r="GI1001" s="668">
        <v>296.29629516601562</v>
      </c>
      <c r="GJ1001" s="669">
        <v>42252.573263888888</v>
      </c>
      <c r="GK1001" s="668">
        <v>269.09722900390625</v>
      </c>
      <c r="GL1001" s="669">
        <v>42252.573263888888</v>
      </c>
      <c r="GM1001" s="668" t="str">
        <v>[-11101] All data events are filtered in summary calculation</v>
      </c>
      <c r="GN1001" s="400" t="str">
        <f t="shared" si="272"/>
        <v>[-11101] All data events are filtered in summary calculation</v>
      </c>
      <c r="GO1001" s="400">
        <f t="shared" si="273"/>
        <v>0</v>
      </c>
    </row>
    <row r="1002" spans="156:197" ht="18.95" customHeight="1" x14ac:dyDescent="0.25">
      <c r="EZ1002" s="837"/>
      <c r="FA1002" s="568">
        <v>42252.573958333334</v>
      </c>
      <c r="FB1002" s="569">
        <v>36988.249139636755</v>
      </c>
      <c r="FC1002" s="570">
        <v>42252.573958333334</v>
      </c>
      <c r="FD1002" s="571" t="str">
        <v>[-11101] All data events are filtered in summary calculation</v>
      </c>
      <c r="FE1002" s="570">
        <v>42252.573611111111</v>
      </c>
      <c r="FF1002" s="571" t="str">
        <v>[-11101] All data events are filtered in summary calculation</v>
      </c>
      <c r="FG1002" s="570">
        <v>42252.573611111111</v>
      </c>
      <c r="FH1002" s="571">
        <v>36974.71557604472</v>
      </c>
      <c r="GE1002" s="400">
        <f t="shared" si="274"/>
        <v>1</v>
      </c>
      <c r="GF1002" s="529"/>
      <c r="GG1002" s="517"/>
      <c r="GH1002" s="529">
        <v>42252.573611111111</v>
      </c>
      <c r="GI1002" s="668">
        <v>296.29629516601562</v>
      </c>
      <c r="GJ1002" s="669">
        <v>42252.573611111111</v>
      </c>
      <c r="GK1002" s="668">
        <v>269.09722900390625</v>
      </c>
      <c r="GL1002" s="669">
        <v>42252.573611111111</v>
      </c>
      <c r="GM1002" s="668" t="str">
        <v>[-11101] All data events are filtered in summary calculation</v>
      </c>
      <c r="GN1002" s="400" t="str">
        <f t="shared" si="272"/>
        <v>[-11101] All data events are filtered in summary calculation</v>
      </c>
      <c r="GO1002" s="400">
        <f t="shared" si="273"/>
        <v>0</v>
      </c>
    </row>
    <row r="1003" spans="156:197" ht="18.95" customHeight="1" x14ac:dyDescent="0.25">
      <c r="EZ1003" s="837"/>
      <c r="FA1003" s="568">
        <v>42252.57430555555</v>
      </c>
      <c r="FB1003" s="569">
        <v>37002.280156530935</v>
      </c>
      <c r="FC1003" s="570">
        <v>42252.57430555555</v>
      </c>
      <c r="FD1003" s="571" t="str">
        <v>[-11101] All data events are filtered in summary calculation</v>
      </c>
      <c r="FE1003" s="570">
        <v>42252.573958333334</v>
      </c>
      <c r="FF1003" s="571" t="str">
        <v>[-11101] All data events are filtered in summary calculation</v>
      </c>
      <c r="FG1003" s="570">
        <v>42252.573958333334</v>
      </c>
      <c r="FH1003" s="571">
        <v>36964.958138080437</v>
      </c>
      <c r="GE1003" s="400">
        <f t="shared" si="274"/>
        <v>1</v>
      </c>
      <c r="GF1003" s="529"/>
      <c r="GG1003" s="517"/>
      <c r="GH1003" s="529">
        <v>42252.573958333334</v>
      </c>
      <c r="GI1003" s="668">
        <v>296.29629516601562</v>
      </c>
      <c r="GJ1003" s="669">
        <v>42252.573958333334</v>
      </c>
      <c r="GK1003" s="668">
        <v>269.09722900390625</v>
      </c>
      <c r="GL1003" s="669">
        <v>42252.573958333334</v>
      </c>
      <c r="GM1003" s="668" t="str">
        <v>[-11101] All data events are filtered in summary calculation</v>
      </c>
      <c r="GN1003" s="400" t="str">
        <f t="shared" si="272"/>
        <v>[-11101] All data events are filtered in summary calculation</v>
      </c>
      <c r="GO1003" s="400">
        <f t="shared" si="273"/>
        <v>0</v>
      </c>
    </row>
    <row r="1004" spans="156:197" ht="18.95" customHeight="1" x14ac:dyDescent="0.25">
      <c r="EZ1004" s="837"/>
      <c r="FA1004" s="568">
        <v>42252.574652777781</v>
      </c>
      <c r="FB1004" s="569">
        <v>37044.668550169466</v>
      </c>
      <c r="FC1004" s="570">
        <v>42252.574652777781</v>
      </c>
      <c r="FD1004" s="571" t="str">
        <v>[-11101] All data events are filtered in summary calculation</v>
      </c>
      <c r="FE1004" s="570">
        <v>42252.57430555555</v>
      </c>
      <c r="FF1004" s="571" t="str">
        <v>[-11101] All data events are filtered in summary calculation</v>
      </c>
      <c r="FG1004" s="570">
        <v>42252.57430555555</v>
      </c>
      <c r="FH1004" s="571">
        <v>36916.232144759102</v>
      </c>
      <c r="GE1004" s="400">
        <f t="shared" si="274"/>
        <v>1</v>
      </c>
      <c r="GF1004" s="529"/>
      <c r="GG1004" s="517"/>
      <c r="GH1004" s="529">
        <v>42252.57430555555</v>
      </c>
      <c r="GI1004" s="668">
        <v>296.29629516601562</v>
      </c>
      <c r="GJ1004" s="669">
        <v>42252.57430555555</v>
      </c>
      <c r="GK1004" s="668" t="str">
        <v>[-11101] All data events are filtered in summary calculation</v>
      </c>
      <c r="GL1004" s="669">
        <v>42252.57430555555</v>
      </c>
      <c r="GM1004" s="668" t="str">
        <v>[-11101] All data events are filtered in summary calculation</v>
      </c>
      <c r="GN1004" s="400" t="str">
        <f t="shared" si="272"/>
        <v>[-11101] All data events are filtered in summary calculation</v>
      </c>
      <c r="GO1004" s="400">
        <f t="shared" si="273"/>
        <v>0</v>
      </c>
    </row>
    <row r="1005" spans="156:197" ht="18.95" customHeight="1" x14ac:dyDescent="0.25">
      <c r="EZ1005" s="837"/>
      <c r="FA1005" s="568">
        <v>42252.574999999997</v>
      </c>
      <c r="FB1005" s="569">
        <v>36979.934088877839</v>
      </c>
      <c r="FC1005" s="570">
        <v>42252.574999999997</v>
      </c>
      <c r="FD1005" s="571" t="str">
        <v>[-11101] All data events are filtered in summary calculation</v>
      </c>
      <c r="FE1005" s="570">
        <v>42252.574652777781</v>
      </c>
      <c r="FF1005" s="571" t="str">
        <v>[-11101] All data events are filtered in summary calculation</v>
      </c>
      <c r="FG1005" s="570">
        <v>42252.574652777781</v>
      </c>
      <c r="FH1005" s="571">
        <v>36855.960567931332</v>
      </c>
      <c r="GE1005" s="400">
        <f t="shared" si="274"/>
        <v>1</v>
      </c>
      <c r="GF1005" s="529"/>
      <c r="GG1005" s="517"/>
      <c r="GH1005" s="529">
        <v>42252.574652777781</v>
      </c>
      <c r="GI1005" s="668">
        <v>296.29629516601562</v>
      </c>
      <c r="GJ1005" s="669">
        <v>42252.574652777781</v>
      </c>
      <c r="GK1005" s="668" t="str">
        <v>[-11101] All data events are filtered in summary calculation</v>
      </c>
      <c r="GL1005" s="669">
        <v>42252.574652777781</v>
      </c>
      <c r="GM1005" s="668" t="str">
        <v>[-11101] All data events are filtered in summary calculation</v>
      </c>
      <c r="GN1005" s="400" t="str">
        <f t="shared" si="272"/>
        <v>[-11101] All data events are filtered in summary calculation</v>
      </c>
      <c r="GO1005" s="400">
        <f t="shared" si="273"/>
        <v>0</v>
      </c>
    </row>
    <row r="1006" spans="156:197" ht="18.95" customHeight="1" x14ac:dyDescent="0.25">
      <c r="EZ1006" s="837"/>
      <c r="FA1006" s="568">
        <v>42252.57534722222</v>
      </c>
      <c r="FB1006" s="569">
        <v>36949.9810249726</v>
      </c>
      <c r="FC1006" s="570">
        <v>42252.57534722222</v>
      </c>
      <c r="FD1006" s="571" t="str">
        <v>[-11101] All data events are filtered in summary calculation</v>
      </c>
      <c r="FE1006" s="570">
        <v>42252.574999999997</v>
      </c>
      <c r="FF1006" s="571" t="str">
        <v>[-11101] All data events are filtered in summary calculation</v>
      </c>
      <c r="FG1006" s="570">
        <v>42252.574999999997</v>
      </c>
      <c r="FH1006" s="571">
        <v>36940.723708037534</v>
      </c>
      <c r="GE1006" s="400">
        <f t="shared" si="274"/>
        <v>1</v>
      </c>
      <c r="GF1006" s="529"/>
      <c r="GG1006" s="517"/>
      <c r="GH1006" s="529">
        <v>42252.574999999997</v>
      </c>
      <c r="GI1006" s="668">
        <v>296.29629516601562</v>
      </c>
      <c r="GJ1006" s="669">
        <v>42252.574999999997</v>
      </c>
      <c r="GK1006" s="668" t="str">
        <v>[-11101] All data events are filtered in summary calculation</v>
      </c>
      <c r="GL1006" s="669">
        <v>42252.574999999997</v>
      </c>
      <c r="GM1006" s="668" t="str">
        <v>[-11101] All data events are filtered in summary calculation</v>
      </c>
      <c r="GN1006" s="400" t="str">
        <f t="shared" si="272"/>
        <v>[-11101] All data events are filtered in summary calculation</v>
      </c>
      <c r="GO1006" s="400">
        <f t="shared" si="273"/>
        <v>0</v>
      </c>
    </row>
    <row r="1007" spans="156:197" ht="18.95" customHeight="1" x14ac:dyDescent="0.25">
      <c r="EZ1007" s="837"/>
      <c r="FA1007" s="568">
        <v>42252.575694444444</v>
      </c>
      <c r="FB1007" s="569">
        <v>37009.943700222175</v>
      </c>
      <c r="FC1007" s="570">
        <v>42252.575694444444</v>
      </c>
      <c r="FD1007" s="571" t="str">
        <v>[-11101] All data events are filtered in summary calculation</v>
      </c>
      <c r="FE1007" s="570">
        <v>42252.57534722222</v>
      </c>
      <c r="FF1007" s="571" t="str">
        <v>[-11101] All data events are filtered in summary calculation</v>
      </c>
      <c r="FG1007" s="570">
        <v>42252.57534722222</v>
      </c>
      <c r="FH1007" s="571">
        <v>36888.290421436228</v>
      </c>
      <c r="GE1007" s="400">
        <f t="shared" si="274"/>
        <v>1</v>
      </c>
      <c r="GF1007" s="529"/>
      <c r="GG1007" s="517"/>
      <c r="GH1007" s="529">
        <v>42252.57534722222</v>
      </c>
      <c r="GI1007" s="668">
        <v>296.29629516601562</v>
      </c>
      <c r="GJ1007" s="669">
        <v>42252.57534722222</v>
      </c>
      <c r="GK1007" s="668" t="str">
        <v>[-11101] All data events are filtered in summary calculation</v>
      </c>
      <c r="GL1007" s="669">
        <v>42252.57534722222</v>
      </c>
      <c r="GM1007" s="668" t="str">
        <v>[-11101] All data events are filtered in summary calculation</v>
      </c>
      <c r="GN1007" s="400" t="str">
        <f t="shared" si="272"/>
        <v>[-11101] All data events are filtered in summary calculation</v>
      </c>
      <c r="GO1007" s="400">
        <f t="shared" si="273"/>
        <v>0</v>
      </c>
    </row>
    <row r="1008" spans="156:197" ht="18.95" customHeight="1" x14ac:dyDescent="0.25">
      <c r="EZ1008" s="837"/>
      <c r="FA1008" s="568">
        <v>42252.576041666667</v>
      </c>
      <c r="FB1008" s="569">
        <v>37007.034113552174</v>
      </c>
      <c r="FC1008" s="570">
        <v>42252.576041666667</v>
      </c>
      <c r="FD1008" s="571" t="str">
        <v>[-11101] All data events are filtered in summary calculation</v>
      </c>
      <c r="FE1008" s="570">
        <v>42252.575694444444</v>
      </c>
      <c r="FF1008" s="571" t="str">
        <v>[-11101] All data events are filtered in summary calculation</v>
      </c>
      <c r="FG1008" s="570">
        <v>42252.575694444444</v>
      </c>
      <c r="FH1008" s="571">
        <v>36860.42613994678</v>
      </c>
      <c r="GE1008" s="400">
        <f t="shared" si="274"/>
        <v>1</v>
      </c>
      <c r="GF1008" s="529"/>
      <c r="GG1008" s="517"/>
      <c r="GH1008" s="529">
        <v>42252.575694444444</v>
      </c>
      <c r="GI1008" s="668">
        <v>296.29629516601562</v>
      </c>
      <c r="GJ1008" s="669">
        <v>42252.575694444444</v>
      </c>
      <c r="GK1008" s="668" t="str">
        <v>[-11101] All data events are filtered in summary calculation</v>
      </c>
      <c r="GL1008" s="669">
        <v>42252.575694444444</v>
      </c>
      <c r="GM1008" s="668" t="str">
        <v>[-11101] All data events are filtered in summary calculation</v>
      </c>
      <c r="GN1008" s="400" t="str">
        <f t="shared" si="272"/>
        <v>[-11101] All data events are filtered in summary calculation</v>
      </c>
      <c r="GO1008" s="400">
        <f t="shared" si="273"/>
        <v>0</v>
      </c>
    </row>
    <row r="1009" spans="156:197" ht="18.95" customHeight="1" x14ac:dyDescent="0.25">
      <c r="EZ1009" s="837"/>
      <c r="FA1009" s="568">
        <v>42252.576388888891</v>
      </c>
      <c r="FB1009" s="569">
        <v>36965.336818951371</v>
      </c>
      <c r="FC1009" s="570">
        <v>42252.576388888891</v>
      </c>
      <c r="FD1009" s="571" t="str">
        <v>[-11101] All data events are filtered in summary calculation</v>
      </c>
      <c r="FE1009" s="570">
        <v>42252.576041666667</v>
      </c>
      <c r="FF1009" s="571" t="str">
        <v>[-11101] All data events are filtered in summary calculation</v>
      </c>
      <c r="FG1009" s="570">
        <v>42252.576041666667</v>
      </c>
      <c r="FH1009" s="571">
        <v>36835.39333777428</v>
      </c>
      <c r="GE1009" s="400">
        <f t="shared" si="274"/>
        <v>1</v>
      </c>
      <c r="GF1009" s="529"/>
      <c r="GG1009" s="517"/>
      <c r="GH1009" s="529">
        <v>42252.576041666667</v>
      </c>
      <c r="GI1009" s="668">
        <v>296.29629516601562</v>
      </c>
      <c r="GJ1009" s="669">
        <v>42252.576041666667</v>
      </c>
      <c r="GK1009" s="668" t="str">
        <v>[-11101] All data events are filtered in summary calculation</v>
      </c>
      <c r="GL1009" s="669">
        <v>42252.576041666667</v>
      </c>
      <c r="GM1009" s="668" t="str">
        <v>[-11101] All data events are filtered in summary calculation</v>
      </c>
      <c r="GN1009" s="400" t="str">
        <f t="shared" si="272"/>
        <v>[-11101] All data events are filtered in summary calculation</v>
      </c>
      <c r="GO1009" s="400">
        <f t="shared" si="273"/>
        <v>0</v>
      </c>
    </row>
    <row r="1010" spans="156:197" ht="18.95" customHeight="1" x14ac:dyDescent="0.25">
      <c r="EZ1010" s="837"/>
      <c r="FA1010" s="568">
        <v>42252.576736111107</v>
      </c>
      <c r="FB1010" s="569">
        <v>36991.73991967638</v>
      </c>
      <c r="FC1010" s="570">
        <v>42252.576736111107</v>
      </c>
      <c r="FD1010" s="571" t="str">
        <v>[-11101] All data events are filtered in summary calculation</v>
      </c>
      <c r="FE1010" s="570">
        <v>42252.576388888891</v>
      </c>
      <c r="FF1010" s="571" t="str">
        <v>[-11101] All data events are filtered in summary calculation</v>
      </c>
      <c r="FG1010" s="570">
        <v>42252.576388888891</v>
      </c>
      <c r="FH1010" s="571">
        <v>36759.810462101297</v>
      </c>
      <c r="GE1010" s="400">
        <f t="shared" si="274"/>
        <v>1</v>
      </c>
      <c r="GF1010" s="529"/>
      <c r="GG1010" s="517"/>
      <c r="GH1010" s="529">
        <v>42252.576388888891</v>
      </c>
      <c r="GI1010" s="668">
        <v>296.29629516601562</v>
      </c>
      <c r="GJ1010" s="669">
        <v>42252.576388888891</v>
      </c>
      <c r="GK1010" s="668" t="str">
        <v>[-11101] All data events are filtered in summary calculation</v>
      </c>
      <c r="GL1010" s="669">
        <v>42252.576388888891</v>
      </c>
      <c r="GM1010" s="668" t="str">
        <v>[-11101] All data events are filtered in summary calculation</v>
      </c>
      <c r="GN1010" s="400" t="str">
        <f t="shared" si="272"/>
        <v>[-11101] All data events are filtered in summary calculation</v>
      </c>
      <c r="GO1010" s="400">
        <f t="shared" si="273"/>
        <v>0</v>
      </c>
    </row>
    <row r="1011" spans="156:197" ht="18.95" customHeight="1" x14ac:dyDescent="0.25">
      <c r="EZ1011" s="837"/>
      <c r="FA1011" s="568">
        <v>42252.577083333337</v>
      </c>
      <c r="FB1011" s="569">
        <v>36995.52889395356</v>
      </c>
      <c r="FC1011" s="570">
        <v>42252.577083333337</v>
      </c>
      <c r="FD1011" s="571" t="str">
        <v>[-11101] All data events are filtered in summary calculation</v>
      </c>
      <c r="FE1011" s="570">
        <v>42252.576736111107</v>
      </c>
      <c r="FF1011" s="571" t="str">
        <v>[-11101] All data events are filtered in summary calculation</v>
      </c>
      <c r="FG1011" s="570">
        <v>42252.576736111107</v>
      </c>
      <c r="FH1011" s="571">
        <v>36796.299374832706</v>
      </c>
      <c r="GE1011" s="400">
        <f t="shared" si="274"/>
        <v>1</v>
      </c>
      <c r="GF1011" s="529"/>
      <c r="GG1011" s="517"/>
      <c r="GH1011" s="529">
        <v>42252.576736111107</v>
      </c>
      <c r="GI1011" s="668">
        <v>296.29629516601562</v>
      </c>
      <c r="GJ1011" s="669">
        <v>42252.576736111107</v>
      </c>
      <c r="GK1011" s="668" t="str">
        <v>[-11101] All data events are filtered in summary calculation</v>
      </c>
      <c r="GL1011" s="669">
        <v>42252.576736111107</v>
      </c>
      <c r="GM1011" s="668" t="str">
        <v>[-11101] All data events are filtered in summary calculation</v>
      </c>
      <c r="GN1011" s="400" t="str">
        <f t="shared" si="272"/>
        <v>[-11101] All data events are filtered in summary calculation</v>
      </c>
      <c r="GO1011" s="400">
        <f t="shared" si="273"/>
        <v>0</v>
      </c>
    </row>
    <row r="1012" spans="156:197" ht="18.95" customHeight="1" x14ac:dyDescent="0.25">
      <c r="EZ1012" s="837"/>
      <c r="FA1012" s="568">
        <v>42252.577430555553</v>
      </c>
      <c r="FB1012" s="569">
        <v>36996.623116968076</v>
      </c>
      <c r="FC1012" s="570">
        <v>42252.577430555553</v>
      </c>
      <c r="FD1012" s="571" t="str">
        <v>[-11101] All data events are filtered in summary calculation</v>
      </c>
      <c r="FE1012" s="570">
        <v>42252.577083333337</v>
      </c>
      <c r="FF1012" s="571" t="str">
        <v>[-11101] All data events are filtered in summary calculation</v>
      </c>
      <c r="FG1012" s="570">
        <v>42252.577083333337</v>
      </c>
      <c r="FH1012" s="571">
        <v>36801.663440171877</v>
      </c>
      <c r="GE1012" s="400">
        <f t="shared" si="274"/>
        <v>1</v>
      </c>
      <c r="GF1012" s="529"/>
      <c r="GG1012" s="517"/>
      <c r="GH1012" s="529">
        <v>42252.577083333337</v>
      </c>
      <c r="GI1012" s="668">
        <v>296.29629516601562</v>
      </c>
      <c r="GJ1012" s="669">
        <v>42252.577083333337</v>
      </c>
      <c r="GK1012" s="668" t="str">
        <v>[-11101] All data events are filtered in summary calculation</v>
      </c>
      <c r="GL1012" s="669">
        <v>42252.577083333337</v>
      </c>
      <c r="GM1012" s="668" t="str">
        <v>[-11101] All data events are filtered in summary calculation</v>
      </c>
      <c r="GN1012" s="400" t="str">
        <f t="shared" si="272"/>
        <v>[-11101] All data events are filtered in summary calculation</v>
      </c>
      <c r="GO1012" s="400">
        <f t="shared" si="273"/>
        <v>0</v>
      </c>
    </row>
    <row r="1013" spans="156:197" ht="18.95" customHeight="1" x14ac:dyDescent="0.25">
      <c r="EZ1013" s="837"/>
      <c r="FA1013" s="568">
        <v>42252.577777777777</v>
      </c>
      <c r="FB1013" s="569">
        <v>36977.19882214268</v>
      </c>
      <c r="FC1013" s="570">
        <v>42252.577777777777</v>
      </c>
      <c r="FD1013" s="571" t="str">
        <v>[-11101] All data events are filtered in summary calculation</v>
      </c>
      <c r="FE1013" s="570">
        <v>42252.577430555553</v>
      </c>
      <c r="FF1013" s="571" t="str">
        <v>[-11101] All data events are filtered in summary calculation</v>
      </c>
      <c r="FG1013" s="570">
        <v>42252.577430555553</v>
      </c>
      <c r="FH1013" s="571">
        <v>36727.987546457844</v>
      </c>
      <c r="GE1013" s="400">
        <f t="shared" si="274"/>
        <v>1</v>
      </c>
      <c r="GF1013" s="529"/>
      <c r="GG1013" s="517"/>
      <c r="GH1013" s="529">
        <v>42252.577430555553</v>
      </c>
      <c r="GI1013" s="668">
        <v>296.29629516601562</v>
      </c>
      <c r="GJ1013" s="669">
        <v>42252.577430555553</v>
      </c>
      <c r="GK1013" s="668" t="str">
        <v>[-11101] All data events are filtered in summary calculation</v>
      </c>
      <c r="GL1013" s="669">
        <v>42252.577430555553</v>
      </c>
      <c r="GM1013" s="668" t="str">
        <v>[-11101] All data events are filtered in summary calculation</v>
      </c>
      <c r="GN1013" s="400" t="str">
        <f t="shared" si="272"/>
        <v>[-11101] All data events are filtered in summary calculation</v>
      </c>
      <c r="GO1013" s="400">
        <f t="shared" si="273"/>
        <v>0</v>
      </c>
    </row>
    <row r="1014" spans="156:197" ht="18.95" customHeight="1" x14ac:dyDescent="0.25">
      <c r="EZ1014" s="837"/>
      <c r="FA1014" s="568">
        <v>42252.578125</v>
      </c>
      <c r="FB1014" s="569">
        <v>36948.109552576141</v>
      </c>
      <c r="FC1014" s="570">
        <v>42252.578125</v>
      </c>
      <c r="FD1014" s="571" t="str">
        <v>[-11101] All data events are filtered in summary calculation</v>
      </c>
      <c r="FE1014" s="570">
        <v>42252.577777777777</v>
      </c>
      <c r="FF1014" s="571" t="str">
        <v>[-11101] All data events are filtered in summary calculation</v>
      </c>
      <c r="FG1014" s="570">
        <v>42252.577777777777</v>
      </c>
      <c r="FH1014" s="571">
        <v>36713.718056511876</v>
      </c>
      <c r="GE1014" s="400">
        <f t="shared" si="274"/>
        <v>1</v>
      </c>
      <c r="GF1014" s="529"/>
      <c r="GG1014" s="517"/>
      <c r="GH1014" s="529">
        <v>42252.577777777777</v>
      </c>
      <c r="GI1014" s="668">
        <v>296.29629516601562</v>
      </c>
      <c r="GJ1014" s="669">
        <v>42252.577777777777</v>
      </c>
      <c r="GK1014" s="668" t="str">
        <v>[-11101] All data events are filtered in summary calculation</v>
      </c>
      <c r="GL1014" s="669">
        <v>42252.577777777777</v>
      </c>
      <c r="GM1014" s="668" t="str">
        <v>[-11101] All data events are filtered in summary calculation</v>
      </c>
      <c r="GN1014" s="400" t="str">
        <f t="shared" si="272"/>
        <v>[-11101] All data events are filtered in summary calculation</v>
      </c>
      <c r="GO1014" s="400">
        <f t="shared" si="273"/>
        <v>0</v>
      </c>
    </row>
    <row r="1015" spans="156:197" ht="18.95" customHeight="1" x14ac:dyDescent="0.25">
      <c r="EZ1015" s="837"/>
      <c r="FA1015" s="568">
        <v>42252.578472222223</v>
      </c>
      <c r="FB1015" s="569">
        <v>36953.416767402487</v>
      </c>
      <c r="FC1015" s="570">
        <v>42252.578472222223</v>
      </c>
      <c r="FD1015" s="571" t="str">
        <v>[-11101] All data events are filtered in summary calculation</v>
      </c>
      <c r="FE1015" s="570">
        <v>42252.578125</v>
      </c>
      <c r="FF1015" s="571" t="str">
        <v>[-11101] All data events are filtered in summary calculation</v>
      </c>
      <c r="FG1015" s="570">
        <v>42252.578125</v>
      </c>
      <c r="FH1015" s="571">
        <v>36724.315977766113</v>
      </c>
      <c r="GE1015" s="400">
        <f t="shared" si="274"/>
        <v>1</v>
      </c>
      <c r="GF1015" s="529"/>
      <c r="GG1015" s="517"/>
      <c r="GH1015" s="529">
        <v>42252.578125</v>
      </c>
      <c r="GI1015" s="668">
        <v>296.29629516601562</v>
      </c>
      <c r="GJ1015" s="669">
        <v>42252.578125</v>
      </c>
      <c r="GK1015" s="668" t="str">
        <v>[-11101] All data events are filtered in summary calculation</v>
      </c>
      <c r="GL1015" s="669">
        <v>42252.578125</v>
      </c>
      <c r="GM1015" s="668" t="str">
        <v>[-11101] All data events are filtered in summary calculation</v>
      </c>
      <c r="GN1015" s="400" t="str">
        <f t="shared" si="272"/>
        <v>[-11101] All data events are filtered in summary calculation</v>
      </c>
      <c r="GO1015" s="400">
        <f t="shared" si="273"/>
        <v>0</v>
      </c>
    </row>
    <row r="1016" spans="156:197" ht="18.95" customHeight="1" x14ac:dyDescent="0.25">
      <c r="EZ1016" s="837"/>
      <c r="FA1016" s="568">
        <v>42252.578819444447</v>
      </c>
      <c r="FB1016" s="569">
        <v>36903.017871091761</v>
      </c>
      <c r="FC1016" s="570">
        <v>42252.578819444447</v>
      </c>
      <c r="FD1016" s="571" t="str">
        <v>[-11101] All data events are filtered in summary calculation</v>
      </c>
      <c r="FE1016" s="570">
        <v>42252.578472222223</v>
      </c>
      <c r="FF1016" s="571" t="str">
        <v>[-11101] All data events are filtered in summary calculation</v>
      </c>
      <c r="FG1016" s="570">
        <v>42252.578472222223</v>
      </c>
      <c r="FH1016" s="571">
        <v>36678.618532915913</v>
      </c>
      <c r="GE1016" s="400">
        <f t="shared" si="274"/>
        <v>1</v>
      </c>
      <c r="GF1016" s="529"/>
      <c r="GG1016" s="517"/>
      <c r="GH1016" s="529">
        <v>42252.578472222223</v>
      </c>
      <c r="GI1016" s="668">
        <v>296.29629516601562</v>
      </c>
      <c r="GJ1016" s="669">
        <v>42252.578472222223</v>
      </c>
      <c r="GK1016" s="668" t="str">
        <v>[-11101] All data events are filtered in summary calculation</v>
      </c>
      <c r="GL1016" s="669">
        <v>42252.578472222223</v>
      </c>
      <c r="GM1016" s="668" t="str">
        <v>[-11101] All data events are filtered in summary calculation</v>
      </c>
      <c r="GN1016" s="400" t="str">
        <f t="shared" si="272"/>
        <v>[-11101] All data events are filtered in summary calculation</v>
      </c>
      <c r="GO1016" s="400">
        <f t="shared" si="273"/>
        <v>0</v>
      </c>
    </row>
    <row r="1017" spans="156:197" ht="18.95" customHeight="1" x14ac:dyDescent="0.25">
      <c r="EZ1017" s="837"/>
      <c r="FA1017" s="568">
        <v>42252.579166666663</v>
      </c>
      <c r="FB1017" s="569">
        <v>36933.712803894283</v>
      </c>
      <c r="FC1017" s="570">
        <v>42252.579166666663</v>
      </c>
      <c r="FD1017" s="571" t="str">
        <v>[-11101] All data events are filtered in summary calculation</v>
      </c>
      <c r="FE1017" s="570">
        <v>42252.578819444447</v>
      </c>
      <c r="FF1017" s="571" t="str">
        <v>[-11101] All data events are filtered in summary calculation</v>
      </c>
      <c r="FG1017" s="570">
        <v>42252.578819444447</v>
      </c>
      <c r="FH1017" s="571">
        <v>36684.248824721573</v>
      </c>
      <c r="GE1017" s="400">
        <f t="shared" si="274"/>
        <v>1</v>
      </c>
      <c r="GF1017" s="529"/>
      <c r="GG1017" s="517"/>
      <c r="GH1017" s="529">
        <v>42252.578819444447</v>
      </c>
      <c r="GI1017" s="668">
        <v>296.29629516601562</v>
      </c>
      <c r="GJ1017" s="669">
        <v>42252.578819444447</v>
      </c>
      <c r="GK1017" s="668" t="str">
        <v>[-11101] All data events are filtered in summary calculation</v>
      </c>
      <c r="GL1017" s="669">
        <v>42252.578819444447</v>
      </c>
      <c r="GM1017" s="668" t="str">
        <v>[-11101] All data events are filtered in summary calculation</v>
      </c>
      <c r="GN1017" s="400" t="str">
        <f t="shared" si="272"/>
        <v>[-11101] All data events are filtered in summary calculation</v>
      </c>
      <c r="GO1017" s="400">
        <f t="shared" si="273"/>
        <v>0</v>
      </c>
    </row>
    <row r="1018" spans="156:197" ht="18.95" customHeight="1" x14ac:dyDescent="0.25">
      <c r="EZ1018" s="837"/>
      <c r="FA1018" s="568">
        <v>42252.579513888893</v>
      </c>
      <c r="FB1018" s="569">
        <v>36967.203552269937</v>
      </c>
      <c r="FC1018" s="570">
        <v>42252.579513888893</v>
      </c>
      <c r="FD1018" s="571" t="str">
        <v>[-11101] All data events are filtered in summary calculation</v>
      </c>
      <c r="FE1018" s="570">
        <v>42252.579166666663</v>
      </c>
      <c r="FF1018" s="571" t="str">
        <v>[-11101] All data events are filtered in summary calculation</v>
      </c>
      <c r="FG1018" s="570">
        <v>42252.579166666663</v>
      </c>
      <c r="FH1018" s="571">
        <v>36678.520497105521</v>
      </c>
      <c r="GE1018" s="400">
        <f t="shared" si="274"/>
        <v>1</v>
      </c>
      <c r="GF1018" s="529"/>
      <c r="GG1018" s="517"/>
      <c r="GH1018" s="529">
        <v>42252.579166666663</v>
      </c>
      <c r="GI1018" s="668">
        <v>296.29629516601562</v>
      </c>
      <c r="GJ1018" s="669">
        <v>42252.579166666663</v>
      </c>
      <c r="GK1018" s="668" t="str">
        <v>[-11101] All data events are filtered in summary calculation</v>
      </c>
      <c r="GL1018" s="669">
        <v>42252.579166666663</v>
      </c>
      <c r="GM1018" s="668" t="str">
        <v>[-11101] All data events are filtered in summary calculation</v>
      </c>
      <c r="GN1018" s="400" t="str">
        <f t="shared" si="272"/>
        <v>[-11101] All data events are filtered in summary calculation</v>
      </c>
      <c r="GO1018" s="400">
        <f t="shared" si="273"/>
        <v>0</v>
      </c>
    </row>
    <row r="1019" spans="156:197" ht="18.95" customHeight="1" x14ac:dyDescent="0.25">
      <c r="EZ1019" s="837"/>
      <c r="FA1019" s="568">
        <v>42252.579861111109</v>
      </c>
      <c r="FB1019" s="569">
        <v>36942.942988328141</v>
      </c>
      <c r="FC1019" s="570">
        <v>42252.579861111109</v>
      </c>
      <c r="FD1019" s="571" t="str">
        <v>[-11101] All data events are filtered in summary calculation</v>
      </c>
      <c r="FE1019" s="570">
        <v>42252.579513888893</v>
      </c>
      <c r="FF1019" s="571" t="str">
        <v>[-11101] All data events are filtered in summary calculation</v>
      </c>
      <c r="FG1019" s="570">
        <v>42252.579513888893</v>
      </c>
      <c r="FH1019" s="571">
        <v>37284.326819292706</v>
      </c>
      <c r="GE1019" s="400">
        <f t="shared" si="274"/>
        <v>1</v>
      </c>
      <c r="GF1019" s="529"/>
      <c r="GG1019" s="517"/>
      <c r="GH1019" s="529">
        <v>42252.579513888893</v>
      </c>
      <c r="GI1019" s="668">
        <v>296.29629516601562</v>
      </c>
      <c r="GJ1019" s="669">
        <v>42252.579513888893</v>
      </c>
      <c r="GK1019" s="668" t="str">
        <v>[-11101] All data events are filtered in summary calculation</v>
      </c>
      <c r="GL1019" s="669">
        <v>42252.579513888893</v>
      </c>
      <c r="GM1019" s="668" t="str">
        <v>[-11101] All data events are filtered in summary calculation</v>
      </c>
      <c r="GN1019" s="400" t="str">
        <f t="shared" si="272"/>
        <v>[-11101] All data events are filtered in summary calculation</v>
      </c>
      <c r="GO1019" s="400">
        <f t="shared" si="273"/>
        <v>0</v>
      </c>
    </row>
    <row r="1020" spans="156:197" ht="18.95" customHeight="1" x14ac:dyDescent="0.25">
      <c r="EZ1020" s="837"/>
      <c r="FA1020" s="568">
        <v>42252.580208333333</v>
      </c>
      <c r="FB1020" s="569">
        <v>37008.620130288604</v>
      </c>
      <c r="FC1020" s="570">
        <v>42252.580208333333</v>
      </c>
      <c r="FD1020" s="571" t="str">
        <v>[-11101] All data events are filtered in summary calculation</v>
      </c>
      <c r="FE1020" s="570">
        <v>42252.579861111109</v>
      </c>
      <c r="FF1020" s="571" t="str">
        <v>[-11101] All data events are filtered in summary calculation</v>
      </c>
      <c r="FG1020" s="570">
        <v>42252.579861111109</v>
      </c>
      <c r="FH1020" s="571">
        <v>17299.950600911492</v>
      </c>
      <c r="GE1020" s="400">
        <f t="shared" si="274"/>
        <v>1</v>
      </c>
      <c r="GF1020" s="529"/>
      <c r="GG1020" s="517"/>
      <c r="GH1020" s="529">
        <v>42252.579861111109</v>
      </c>
      <c r="GI1020" s="668">
        <v>296.29629516601562</v>
      </c>
      <c r="GJ1020" s="669">
        <v>42252.579861111109</v>
      </c>
      <c r="GK1020" s="668" t="str">
        <v>[-11101] All data events are filtered in summary calculation</v>
      </c>
      <c r="GL1020" s="669">
        <v>42252.579861111109</v>
      </c>
      <c r="GM1020" s="668" t="str">
        <v>[-11101] All data events are filtered in summary calculation</v>
      </c>
      <c r="GN1020" s="400" t="str">
        <f t="shared" si="272"/>
        <v>[-11101] All data events are filtered in summary calculation</v>
      </c>
      <c r="GO1020" s="400">
        <f t="shared" si="273"/>
        <v>0</v>
      </c>
    </row>
    <row r="1021" spans="156:197" ht="18.95" customHeight="1" x14ac:dyDescent="0.25">
      <c r="EZ1021" s="837"/>
      <c r="FA1021" s="568">
        <v>42252.580555555556</v>
      </c>
      <c r="FB1021" s="569">
        <v>37071.703138901787</v>
      </c>
      <c r="FC1021" s="570">
        <v>42252.580555555556</v>
      </c>
      <c r="FD1021" s="571" t="str">
        <v>[-11101] All data events are filtered in summary calculation</v>
      </c>
      <c r="FE1021" s="570">
        <v>42252.580208333333</v>
      </c>
      <c r="FF1021" s="571" t="str">
        <v>[-11101] All data events are filtered in summary calculation</v>
      </c>
      <c r="FG1021" s="570">
        <v>42252.580208333333</v>
      </c>
      <c r="FH1021" s="571">
        <v>5998.6204200932607</v>
      </c>
      <c r="GE1021" s="400">
        <f t="shared" si="274"/>
        <v>1</v>
      </c>
      <c r="GF1021" s="529"/>
      <c r="GG1021" s="517"/>
      <c r="GH1021" s="529">
        <v>42252.580208333333</v>
      </c>
      <c r="GI1021" s="668">
        <v>296.29629516601562</v>
      </c>
      <c r="GJ1021" s="669">
        <v>42252.580208333333</v>
      </c>
      <c r="GK1021" s="668" t="str">
        <v>[-11101] All data events are filtered in summary calculation</v>
      </c>
      <c r="GL1021" s="669">
        <v>42252.580208333333</v>
      </c>
      <c r="GM1021" s="668" t="str">
        <v>[-11101] All data events are filtered in summary calculation</v>
      </c>
      <c r="GN1021" s="400" t="str">
        <f t="shared" si="272"/>
        <v>[-11101] All data events are filtered in summary calculation</v>
      </c>
      <c r="GO1021" s="400">
        <f t="shared" si="273"/>
        <v>0</v>
      </c>
    </row>
    <row r="1022" spans="156:197" ht="18.95" customHeight="1" x14ac:dyDescent="0.25">
      <c r="EZ1022" s="837"/>
      <c r="FA1022" s="568">
        <v>42252.58090277778</v>
      </c>
      <c r="FB1022" s="569">
        <v>36987.937100619078</v>
      </c>
      <c r="FC1022" s="570">
        <v>42252.58090277778</v>
      </c>
      <c r="FD1022" s="571" t="str">
        <v>[-11101] All data events are filtered in summary calculation</v>
      </c>
      <c r="FE1022" s="570">
        <v>42252.580555555556</v>
      </c>
      <c r="FF1022" s="571" t="str">
        <v>[-11101] All data events are filtered in summary calculation</v>
      </c>
      <c r="FG1022" s="570">
        <v>42252.580555555556</v>
      </c>
      <c r="FH1022" s="571" t="str">
        <v>[-11101] All data events are filtered in summary calculation</v>
      </c>
      <c r="GE1022" s="400">
        <f t="shared" si="274"/>
        <v>1</v>
      </c>
      <c r="GF1022" s="529"/>
      <c r="GG1022" s="517"/>
      <c r="GH1022" s="529">
        <v>42252.580555555556</v>
      </c>
      <c r="GI1022" s="668">
        <v>296.29629516601562</v>
      </c>
      <c r="GJ1022" s="669">
        <v>42252.580555555556</v>
      </c>
      <c r="GK1022" s="668" t="str">
        <v>[-11101] All data events are filtered in summary calculation</v>
      </c>
      <c r="GL1022" s="669">
        <v>42252.580555555556</v>
      </c>
      <c r="GM1022" s="668" t="str">
        <v>[-11101] All data events are filtered in summary calculation</v>
      </c>
      <c r="GN1022" s="400" t="str">
        <f t="shared" si="272"/>
        <v>[-11101] All data events are filtered in summary calculation</v>
      </c>
      <c r="GO1022" s="400">
        <f t="shared" si="273"/>
        <v>0</v>
      </c>
    </row>
    <row r="1023" spans="156:197" ht="18.95" customHeight="1" x14ac:dyDescent="0.25">
      <c r="EZ1023" s="837"/>
      <c r="FA1023" s="568">
        <v>42252.581250000003</v>
      </c>
      <c r="FB1023" s="569">
        <v>36974.501768426104</v>
      </c>
      <c r="FC1023" s="570">
        <v>42252.581250000003</v>
      </c>
      <c r="FD1023" s="571" t="str">
        <v>[-11101] All data events are filtered in summary calculation</v>
      </c>
      <c r="FE1023" s="570">
        <v>42252.58090277778</v>
      </c>
      <c r="FF1023" s="571">
        <v>1457.0468534991348</v>
      </c>
      <c r="FG1023" s="570">
        <v>42252.58090277778</v>
      </c>
      <c r="FH1023" s="571" t="str">
        <v>[-11101] All data events are filtered in summary calculation</v>
      </c>
      <c r="GE1023" s="400">
        <f t="shared" si="274"/>
        <v>1</v>
      </c>
      <c r="GF1023" s="529"/>
      <c r="GG1023" s="517"/>
      <c r="GH1023" s="529">
        <v>42252.58090277778</v>
      </c>
      <c r="GI1023" s="668">
        <v>296.29629516601562</v>
      </c>
      <c r="GJ1023" s="669">
        <v>42252.58090277778</v>
      </c>
      <c r="GK1023" s="668" t="str">
        <v>[-11101] All data events are filtered in summary calculation</v>
      </c>
      <c r="GL1023" s="669">
        <v>42252.58090277778</v>
      </c>
      <c r="GM1023" s="668" t="str">
        <v>[-11101] All data events are filtered in summary calculation</v>
      </c>
      <c r="GN1023" s="400" t="str">
        <f t="shared" si="272"/>
        <v>[-11101] All data events are filtered in summary calculation</v>
      </c>
      <c r="GO1023" s="400">
        <f t="shared" si="273"/>
        <v>0</v>
      </c>
    </row>
    <row r="1024" spans="156:197" ht="18.95" customHeight="1" x14ac:dyDescent="0.25">
      <c r="EZ1024" s="837"/>
      <c r="FA1024" s="568">
        <v>42252.581597222219</v>
      </c>
      <c r="FB1024" s="569">
        <v>36962.282725334167</v>
      </c>
      <c r="FC1024" s="570">
        <v>42252.581597222219</v>
      </c>
      <c r="FD1024" s="571" t="str">
        <v>[-11101] All data events are filtered in summary calculation</v>
      </c>
      <c r="FE1024" s="570">
        <v>42252.581250000003</v>
      </c>
      <c r="FF1024" s="571">
        <v>1447.6205914481855</v>
      </c>
      <c r="FG1024" s="570">
        <v>42252.581250000003</v>
      </c>
      <c r="FH1024" s="571" t="str">
        <v>[-11101] All data events are filtered in summary calculation</v>
      </c>
      <c r="GE1024" s="400">
        <f t="shared" si="274"/>
        <v>1</v>
      </c>
      <c r="GF1024" s="529"/>
      <c r="GG1024" s="517"/>
      <c r="GH1024" s="529">
        <v>42252.581250000003</v>
      </c>
      <c r="GI1024" s="668">
        <v>296.29629516601562</v>
      </c>
      <c r="GJ1024" s="669">
        <v>42252.581250000003</v>
      </c>
      <c r="GK1024" s="668" t="str">
        <v>[-11101] All data events are filtered in summary calculation</v>
      </c>
      <c r="GL1024" s="669">
        <v>42252.581250000003</v>
      </c>
      <c r="GM1024" s="668" t="str">
        <v>[-11101] All data events are filtered in summary calculation</v>
      </c>
      <c r="GN1024" s="400" t="str">
        <f t="shared" si="272"/>
        <v>[-11101] All data events are filtered in summary calculation</v>
      </c>
      <c r="GO1024" s="400">
        <f t="shared" si="273"/>
        <v>0</v>
      </c>
    </row>
    <row r="1025" spans="156:197" ht="18.95" customHeight="1" x14ac:dyDescent="0.25">
      <c r="EZ1025" s="837"/>
      <c r="FA1025" s="568">
        <v>42252.58194444445</v>
      </c>
      <c r="FB1025" s="569">
        <v>36974.671717679499</v>
      </c>
      <c r="FC1025" s="570">
        <v>42252.58194444445</v>
      </c>
      <c r="FD1025" s="571" t="str">
        <v>[-11101] All data events are filtered in summary calculation</v>
      </c>
      <c r="FE1025" s="570">
        <v>42252.581597222219</v>
      </c>
      <c r="FF1025" s="571">
        <v>1392.6379616651684</v>
      </c>
      <c r="FG1025" s="570">
        <v>42252.581597222219</v>
      </c>
      <c r="FH1025" s="571" t="str">
        <v>[-11101] All data events are filtered in summary calculation</v>
      </c>
      <c r="GE1025" s="400">
        <f t="shared" si="274"/>
        <v>1</v>
      </c>
      <c r="GF1025" s="529"/>
      <c r="GG1025" s="517"/>
      <c r="GH1025" s="529">
        <v>42252.581597222219</v>
      </c>
      <c r="GI1025" s="668">
        <v>296.29629516601562</v>
      </c>
      <c r="GJ1025" s="669">
        <v>42252.581597222219</v>
      </c>
      <c r="GK1025" s="668" t="str">
        <v>[-11101] All data events are filtered in summary calculation</v>
      </c>
      <c r="GL1025" s="669">
        <v>42252.581597222219</v>
      </c>
      <c r="GM1025" s="668" t="str">
        <v>[-11101] All data events are filtered in summary calculation</v>
      </c>
      <c r="GN1025" s="400" t="str">
        <f t="shared" si="272"/>
        <v>[-11101] All data events are filtered in summary calculation</v>
      </c>
      <c r="GO1025" s="400">
        <f t="shared" si="273"/>
        <v>0</v>
      </c>
    </row>
    <row r="1026" spans="156:197" ht="18.95" customHeight="1" x14ac:dyDescent="0.25">
      <c r="EZ1026" s="837"/>
      <c r="FA1026" s="568">
        <v>42252.582291666666</v>
      </c>
      <c r="FB1026" s="569">
        <v>37008.31411532958</v>
      </c>
      <c r="FC1026" s="570">
        <v>42252.582291666666</v>
      </c>
      <c r="FD1026" s="571" t="str">
        <v>[-11101] All data events are filtered in summary calculation</v>
      </c>
      <c r="FE1026" s="570">
        <v>42252.58194444445</v>
      </c>
      <c r="FF1026" s="571">
        <v>1300.4575316166506</v>
      </c>
      <c r="FG1026" s="570">
        <v>42252.58194444445</v>
      </c>
      <c r="FH1026" s="571" t="str">
        <v>[-11101] All data events are filtered in summary calculation</v>
      </c>
      <c r="GE1026" s="400">
        <f t="shared" si="274"/>
        <v>1</v>
      </c>
      <c r="GF1026" s="529"/>
      <c r="GG1026" s="517"/>
      <c r="GH1026" s="529">
        <v>42252.58194444445</v>
      </c>
      <c r="GI1026" s="668">
        <v>296.29629516601562</v>
      </c>
      <c r="GJ1026" s="669">
        <v>42252.58194444445</v>
      </c>
      <c r="GK1026" s="668" t="str">
        <v>[-11101] All data events are filtered in summary calculation</v>
      </c>
      <c r="GL1026" s="669">
        <v>42252.58194444445</v>
      </c>
      <c r="GM1026" s="668" t="str">
        <v>[-11101] All data events are filtered in summary calculation</v>
      </c>
      <c r="GN1026" s="400" t="str">
        <f t="shared" si="272"/>
        <v>[-11101] All data events are filtered in summary calculation</v>
      </c>
      <c r="GO1026" s="400">
        <f t="shared" si="273"/>
        <v>0</v>
      </c>
    </row>
    <row r="1027" spans="156:197" ht="18.95" customHeight="1" x14ac:dyDescent="0.25">
      <c r="EZ1027" s="837"/>
      <c r="FA1027" s="568">
        <v>42252.582638888889</v>
      </c>
      <c r="FB1027" s="569">
        <v>36992.163453590867</v>
      </c>
      <c r="FC1027" s="570">
        <v>42252.582638888889</v>
      </c>
      <c r="FD1027" s="571" t="str">
        <v>[-11101] All data events are filtered in summary calculation</v>
      </c>
      <c r="FE1027" s="570">
        <v>42252.582291666666</v>
      </c>
      <c r="FF1027" s="571">
        <v>1380.2332265468315</v>
      </c>
      <c r="FG1027" s="570">
        <v>42252.582291666666</v>
      </c>
      <c r="FH1027" s="571" t="str">
        <v>[-11101] All data events are filtered in summary calculation</v>
      </c>
      <c r="GE1027" s="400">
        <f t="shared" si="274"/>
        <v>1</v>
      </c>
      <c r="GF1027" s="529"/>
      <c r="GG1027" s="517"/>
      <c r="GH1027" s="529">
        <v>42252.582291666666</v>
      </c>
      <c r="GI1027" s="668">
        <v>296.29629516601562</v>
      </c>
      <c r="GJ1027" s="669">
        <v>42252.582291666666</v>
      </c>
      <c r="GK1027" s="668" t="str">
        <v>[-11101] All data events are filtered in summary calculation</v>
      </c>
      <c r="GL1027" s="669">
        <v>42252.582291666666</v>
      </c>
      <c r="GM1027" s="668" t="str">
        <v>[-11101] All data events are filtered in summary calculation</v>
      </c>
      <c r="GN1027" s="400" t="str">
        <f t="shared" si="272"/>
        <v>[-11101] All data events are filtered in summary calculation</v>
      </c>
      <c r="GO1027" s="400">
        <f t="shared" si="273"/>
        <v>0</v>
      </c>
    </row>
    <row r="1028" spans="156:197" ht="18.95" customHeight="1" thickBot="1" x14ac:dyDescent="0.3">
      <c r="EZ1028" s="838"/>
      <c r="FA1028" s="568">
        <v>42252.582986111112</v>
      </c>
      <c r="FB1028" s="569">
        <v>36953.796388272443</v>
      </c>
      <c r="FC1028" s="570">
        <v>42252.582986111112</v>
      </c>
      <c r="FD1028" s="571" t="str">
        <v>[-11101] All data events are filtered in summary calculation</v>
      </c>
      <c r="FE1028" s="570">
        <v>42252.582638888889</v>
      </c>
      <c r="FF1028" s="571">
        <v>1233.2342171226317</v>
      </c>
      <c r="FG1028" s="570">
        <v>42252.582638888889</v>
      </c>
      <c r="FH1028" s="571" t="str">
        <v>[-11101] All data events are filtered in summary calculation</v>
      </c>
      <c r="GE1028" s="400">
        <f t="shared" si="274"/>
        <v>1</v>
      </c>
      <c r="GF1028" s="529"/>
      <c r="GG1028" s="517"/>
      <c r="GH1028" s="529">
        <v>42252.582638888889</v>
      </c>
      <c r="GI1028" s="668">
        <v>299.3790169160813</v>
      </c>
      <c r="GJ1028" s="669">
        <v>42252.582638888889</v>
      </c>
      <c r="GK1028" s="668" t="str">
        <v>[-11101] All data events are filtered in summary calculation</v>
      </c>
      <c r="GL1028" s="669">
        <v>42252.582638888889</v>
      </c>
      <c r="GM1028" s="668" t="str">
        <v>[-11101] All data events are filtered in summary calculation</v>
      </c>
      <c r="GN1028" s="400" t="str">
        <f t="shared" si="272"/>
        <v>[-11101] All data events are filtered in summary calculation</v>
      </c>
      <c r="GO1028" s="400">
        <f t="shared" si="273"/>
        <v>0</v>
      </c>
    </row>
    <row r="1029" spans="156:197" ht="18.95" customHeight="1" x14ac:dyDescent="0.25">
      <c r="EZ1029" s="836">
        <v>15</v>
      </c>
      <c r="FA1029" s="568">
        <v>42252.583333333328</v>
      </c>
      <c r="FB1029" s="569">
        <v>37007.353246460356</v>
      </c>
      <c r="FC1029" s="570">
        <v>42252.583333333328</v>
      </c>
      <c r="FD1029" s="571" t="str">
        <v>[-11101] All data events are filtered in summary calculation</v>
      </c>
      <c r="FE1029" s="570">
        <v>42252.582986111112</v>
      </c>
      <c r="FF1029" s="571">
        <v>1310.6085509016489</v>
      </c>
      <c r="FG1029" s="570">
        <v>42252.582986111112</v>
      </c>
      <c r="FH1029" s="571" t="str">
        <v>[-11101] All data events are filtered in summary calculation</v>
      </c>
      <c r="GE1029" s="400">
        <f t="shared" si="274"/>
        <v>1</v>
      </c>
      <c r="GF1029" s="529"/>
      <c r="GG1029" s="517"/>
      <c r="GH1029" s="529">
        <v>42252.582986111112</v>
      </c>
      <c r="GI1029" s="668">
        <v>300.92593383789062</v>
      </c>
      <c r="GJ1029" s="669">
        <v>42252.582986111112</v>
      </c>
      <c r="GK1029" s="668" t="str">
        <v>[-11101] All data events are filtered in summary calculation</v>
      </c>
      <c r="GL1029" s="669">
        <v>42252.582986111112</v>
      </c>
      <c r="GM1029" s="668" t="str">
        <v>[-11101] All data events are filtered in summary calculation</v>
      </c>
      <c r="GN1029" s="400" t="str">
        <f t="shared" si="272"/>
        <v>[-11101] All data events are filtered in summary calculation</v>
      </c>
      <c r="GO1029" s="400">
        <f t="shared" si="273"/>
        <v>0</v>
      </c>
    </row>
    <row r="1030" spans="156:197" ht="18.95" customHeight="1" x14ac:dyDescent="0.25">
      <c r="EZ1030" s="837"/>
      <c r="FA1030" s="568">
        <v>42252.583680555559</v>
      </c>
      <c r="FB1030" s="569">
        <v>36928.202088415623</v>
      </c>
      <c r="FC1030" s="570">
        <v>42252.583680555559</v>
      </c>
      <c r="FD1030" s="571" t="str">
        <v>[-11101] All data events are filtered in summary calculation</v>
      </c>
      <c r="FE1030" s="570">
        <v>42252.583333333328</v>
      </c>
      <c r="FF1030" s="571">
        <v>1173.5043773132998</v>
      </c>
      <c r="FG1030" s="570">
        <v>42252.583333333328</v>
      </c>
      <c r="FH1030" s="571" t="str">
        <v>[-11101] All data events are filtered in summary calculation</v>
      </c>
      <c r="GE1030" s="400">
        <f t="shared" si="274"/>
        <v>1</v>
      </c>
      <c r="GF1030" s="529"/>
      <c r="GG1030" s="517"/>
      <c r="GH1030" s="529">
        <v>42252.583333333328</v>
      </c>
      <c r="GI1030" s="668">
        <v>300.92593383789062</v>
      </c>
      <c r="GJ1030" s="669">
        <v>42252.583333333328</v>
      </c>
      <c r="GK1030" s="668" t="str">
        <v>[-11101] All data events are filtered in summary calculation</v>
      </c>
      <c r="GL1030" s="669">
        <v>42252.583333333328</v>
      </c>
      <c r="GM1030" s="668" t="str">
        <v>[-11101] All data events are filtered in summary calculation</v>
      </c>
      <c r="GN1030" s="400" t="str">
        <f t="shared" si="272"/>
        <v>[-11101] All data events are filtered in summary calculation</v>
      </c>
      <c r="GO1030" s="400">
        <f t="shared" si="273"/>
        <v>0</v>
      </c>
    </row>
    <row r="1031" spans="156:197" ht="18.95" customHeight="1" x14ac:dyDescent="0.25">
      <c r="EZ1031" s="837"/>
      <c r="FA1031" s="568">
        <v>42252.584027777775</v>
      </c>
      <c r="FB1031" s="569">
        <v>36942.952274888754</v>
      </c>
      <c r="FC1031" s="570">
        <v>42252.584027777775</v>
      </c>
      <c r="FD1031" s="571" t="str">
        <v>[-11101] All data events are filtered in summary calculation</v>
      </c>
      <c r="FE1031" s="570">
        <v>42252.583680555559</v>
      </c>
      <c r="FF1031" s="571">
        <v>1205.516388225245</v>
      </c>
      <c r="FG1031" s="570">
        <v>42252.583680555559</v>
      </c>
      <c r="FH1031" s="571" t="str">
        <v>[-11101] All data events are filtered in summary calculation</v>
      </c>
      <c r="GE1031" s="400">
        <f t="shared" si="274"/>
        <v>1</v>
      </c>
      <c r="GF1031" s="529"/>
      <c r="GG1031" s="517"/>
      <c r="GH1031" s="529">
        <v>42252.583680555559</v>
      </c>
      <c r="GI1031" s="668">
        <v>300.92593383789062</v>
      </c>
      <c r="GJ1031" s="669">
        <v>42252.583680555559</v>
      </c>
      <c r="GK1031" s="668" t="str">
        <v>[-11101] All data events are filtered in summary calculation</v>
      </c>
      <c r="GL1031" s="669">
        <v>42252.583680555559</v>
      </c>
      <c r="GM1031" s="668" t="str">
        <v>[-11101] All data events are filtered in summary calculation</v>
      </c>
      <c r="GN1031" s="400" t="str">
        <f t="shared" ref="GN1031:GN1094" si="275">IF($GE1031=1,$GM1031,0)</f>
        <v>[-11101] All data events are filtered in summary calculation</v>
      </c>
      <c r="GO1031" s="400">
        <f t="shared" ref="GO1031:GO1094" si="276">IF($GE1031=2,$GM1031,0)</f>
        <v>0</v>
      </c>
    </row>
    <row r="1032" spans="156:197" ht="18.95" customHeight="1" x14ac:dyDescent="0.25">
      <c r="EZ1032" s="837"/>
      <c r="FA1032" s="568">
        <v>42252.584374999999</v>
      </c>
      <c r="FB1032" s="569">
        <v>36949.458466150361</v>
      </c>
      <c r="FC1032" s="570">
        <v>42252.584374999999</v>
      </c>
      <c r="FD1032" s="571" t="str">
        <v>[-11101] All data events are filtered in summary calculation</v>
      </c>
      <c r="FE1032" s="570">
        <v>42252.584027777775</v>
      </c>
      <c r="FF1032" s="571">
        <v>1041.4031597737844</v>
      </c>
      <c r="FG1032" s="570">
        <v>42252.584027777775</v>
      </c>
      <c r="FH1032" s="571" t="str">
        <v>[-11101] All data events are filtered in summary calculation</v>
      </c>
      <c r="GE1032" s="400">
        <f t="shared" ref="GE1032:GE1095" si="277">IF(GI1032&lt;&gt;$GF$63,1,IF(GK1032&lt;&gt;$GF$63,2,IF(GE1031&lt;&gt;0,GE1031,0)))</f>
        <v>1</v>
      </c>
      <c r="GF1032" s="529"/>
      <c r="GG1032" s="517"/>
      <c r="GH1032" s="529">
        <v>42252.584027777775</v>
      </c>
      <c r="GI1032" s="668">
        <v>300.92593383789062</v>
      </c>
      <c r="GJ1032" s="669">
        <v>42252.584027777775</v>
      </c>
      <c r="GK1032" s="668" t="str">
        <v>[-11101] All data events are filtered in summary calculation</v>
      </c>
      <c r="GL1032" s="669">
        <v>42252.584027777775</v>
      </c>
      <c r="GM1032" s="668" t="str">
        <v>[-11101] All data events are filtered in summary calculation</v>
      </c>
      <c r="GN1032" s="400" t="str">
        <f t="shared" si="275"/>
        <v>[-11101] All data events are filtered in summary calculation</v>
      </c>
      <c r="GO1032" s="400">
        <f t="shared" si="276"/>
        <v>0</v>
      </c>
    </row>
    <row r="1033" spans="156:197" ht="18.95" customHeight="1" x14ac:dyDescent="0.25">
      <c r="EZ1033" s="837"/>
      <c r="FA1033" s="568">
        <v>42252.584722222222</v>
      </c>
      <c r="FB1033" s="569">
        <v>36942.110012954472</v>
      </c>
      <c r="FC1033" s="570">
        <v>42252.584722222222</v>
      </c>
      <c r="FD1033" s="571" t="str">
        <v>[-11101] All data events are filtered in summary calculation</v>
      </c>
      <c r="FE1033" s="570">
        <v>42252.584374999999</v>
      </c>
      <c r="FF1033" s="571">
        <v>1241.9215980998551</v>
      </c>
      <c r="FG1033" s="570">
        <v>42252.584374999999</v>
      </c>
      <c r="FH1033" s="571" t="str">
        <v>[-11101] All data events are filtered in summary calculation</v>
      </c>
      <c r="GE1033" s="400">
        <f t="shared" si="277"/>
        <v>1</v>
      </c>
      <c r="GF1033" s="529"/>
      <c r="GG1033" s="517"/>
      <c r="GH1033" s="529">
        <v>42252.584374999999</v>
      </c>
      <c r="GI1033" s="668">
        <v>300.92593383789062</v>
      </c>
      <c r="GJ1033" s="669">
        <v>42252.584374999999</v>
      </c>
      <c r="GK1033" s="668" t="str">
        <v>[-11101] All data events are filtered in summary calculation</v>
      </c>
      <c r="GL1033" s="669">
        <v>42252.584374999999</v>
      </c>
      <c r="GM1033" s="668" t="str">
        <v>[-11101] All data events are filtered in summary calculation</v>
      </c>
      <c r="GN1033" s="400" t="str">
        <f t="shared" si="275"/>
        <v>[-11101] All data events are filtered in summary calculation</v>
      </c>
      <c r="GO1033" s="400">
        <f t="shared" si="276"/>
        <v>0</v>
      </c>
    </row>
    <row r="1034" spans="156:197" ht="18.95" customHeight="1" x14ac:dyDescent="0.25">
      <c r="EZ1034" s="837"/>
      <c r="FA1034" s="568">
        <v>42252.585069444445</v>
      </c>
      <c r="FB1034" s="569">
        <v>36906.546301404633</v>
      </c>
      <c r="FC1034" s="570">
        <v>42252.585069444445</v>
      </c>
      <c r="FD1034" s="571" t="str">
        <v>[-11101] All data events are filtered in summary calculation</v>
      </c>
      <c r="FE1034" s="570">
        <v>42252.584722222222</v>
      </c>
      <c r="FF1034" s="571">
        <v>1178.7843957712253</v>
      </c>
      <c r="FG1034" s="570">
        <v>42252.584722222222</v>
      </c>
      <c r="FH1034" s="571" t="str">
        <v>[-11101] All data events are filtered in summary calculation</v>
      </c>
      <c r="GE1034" s="400">
        <f t="shared" si="277"/>
        <v>1</v>
      </c>
      <c r="GF1034" s="529"/>
      <c r="GG1034" s="517"/>
      <c r="GH1034" s="529">
        <v>42252.584722222222</v>
      </c>
      <c r="GI1034" s="668">
        <v>300.92593383789062</v>
      </c>
      <c r="GJ1034" s="669">
        <v>42252.584722222222</v>
      </c>
      <c r="GK1034" s="668" t="str">
        <v>[-11101] All data events are filtered in summary calculation</v>
      </c>
      <c r="GL1034" s="669">
        <v>42252.584722222222</v>
      </c>
      <c r="GM1034" s="668" t="str">
        <v>[-11101] All data events are filtered in summary calculation</v>
      </c>
      <c r="GN1034" s="400" t="str">
        <f t="shared" si="275"/>
        <v>[-11101] All data events are filtered in summary calculation</v>
      </c>
      <c r="GO1034" s="400">
        <f t="shared" si="276"/>
        <v>0</v>
      </c>
    </row>
    <row r="1035" spans="156:197" ht="18.95" customHeight="1" x14ac:dyDescent="0.25">
      <c r="EZ1035" s="837"/>
      <c r="FA1035" s="568">
        <v>42252.585416666669</v>
      </c>
      <c r="FB1035" s="569">
        <v>36949.908130214615</v>
      </c>
      <c r="FC1035" s="570">
        <v>42252.585416666669</v>
      </c>
      <c r="FD1035" s="571" t="str">
        <v>[-11101] All data events are filtered in summary calculation</v>
      </c>
      <c r="FE1035" s="570">
        <v>42252.585069444445</v>
      </c>
      <c r="FF1035" s="571">
        <v>1171.0290420707315</v>
      </c>
      <c r="FG1035" s="570">
        <v>42252.585069444445</v>
      </c>
      <c r="FH1035" s="571" t="str">
        <v>[-11101] All data events are filtered in summary calculation</v>
      </c>
      <c r="GE1035" s="400">
        <f t="shared" si="277"/>
        <v>1</v>
      </c>
      <c r="GF1035" s="529"/>
      <c r="GG1035" s="517"/>
      <c r="GH1035" s="529">
        <v>42252.585069444445</v>
      </c>
      <c r="GI1035" s="668">
        <v>300.92593383789062</v>
      </c>
      <c r="GJ1035" s="669">
        <v>42252.585069444445</v>
      </c>
      <c r="GK1035" s="668" t="str">
        <v>[-11101] All data events are filtered in summary calculation</v>
      </c>
      <c r="GL1035" s="669">
        <v>42252.585069444445</v>
      </c>
      <c r="GM1035" s="668" t="str">
        <v>[-11101] All data events are filtered in summary calculation</v>
      </c>
      <c r="GN1035" s="400" t="str">
        <f t="shared" si="275"/>
        <v>[-11101] All data events are filtered in summary calculation</v>
      </c>
      <c r="GO1035" s="400">
        <f t="shared" si="276"/>
        <v>0</v>
      </c>
    </row>
    <row r="1036" spans="156:197" ht="18.95" customHeight="1" x14ac:dyDescent="0.25">
      <c r="EZ1036" s="837"/>
      <c r="FA1036" s="568">
        <v>42252.585763888885</v>
      </c>
      <c r="FB1036" s="569">
        <v>37181.349233545858</v>
      </c>
      <c r="FC1036" s="570">
        <v>42252.585763888885</v>
      </c>
      <c r="FD1036" s="571" t="str">
        <v>[-11101] All data events are filtered in summary calculation</v>
      </c>
      <c r="FE1036" s="570">
        <v>42252.585416666669</v>
      </c>
      <c r="FF1036" s="571">
        <v>1090.3814504227601</v>
      </c>
      <c r="FG1036" s="570">
        <v>42252.585416666669</v>
      </c>
      <c r="FH1036" s="571" t="str">
        <v>[-11101] All data events are filtered in summary calculation</v>
      </c>
      <c r="GE1036" s="400">
        <f t="shared" si="277"/>
        <v>1</v>
      </c>
      <c r="GF1036" s="529"/>
      <c r="GG1036" s="517"/>
      <c r="GH1036" s="529">
        <v>42252.585416666669</v>
      </c>
      <c r="GI1036" s="668">
        <v>300.92593383789062</v>
      </c>
      <c r="GJ1036" s="669">
        <v>42252.585416666669</v>
      </c>
      <c r="GK1036" s="668" t="str">
        <v>[-11101] All data events are filtered in summary calculation</v>
      </c>
      <c r="GL1036" s="669">
        <v>42252.585416666669</v>
      </c>
      <c r="GM1036" s="668" t="str">
        <v>[-11101] All data events are filtered in summary calculation</v>
      </c>
      <c r="GN1036" s="400" t="str">
        <f t="shared" si="275"/>
        <v>[-11101] All data events are filtered in summary calculation</v>
      </c>
      <c r="GO1036" s="400">
        <f t="shared" si="276"/>
        <v>0</v>
      </c>
    </row>
    <row r="1037" spans="156:197" ht="18.95" customHeight="1" x14ac:dyDescent="0.25">
      <c r="EZ1037" s="837"/>
      <c r="FA1037" s="568">
        <v>42252.586111111115</v>
      </c>
      <c r="FB1037" s="569">
        <v>37394.441462014118</v>
      </c>
      <c r="FC1037" s="570">
        <v>42252.586111111115</v>
      </c>
      <c r="FD1037" s="571" t="str">
        <v>[-11101] All data events are filtered in summary calculation</v>
      </c>
      <c r="FE1037" s="570">
        <v>42252.585763888885</v>
      </c>
      <c r="FF1037" s="571">
        <v>1129.9648255500724</v>
      </c>
      <c r="FG1037" s="570">
        <v>42252.585763888885</v>
      </c>
      <c r="FH1037" s="571" t="str">
        <v>[-11101] All data events are filtered in summary calculation</v>
      </c>
      <c r="GE1037" s="400">
        <f t="shared" si="277"/>
        <v>1</v>
      </c>
      <c r="GF1037" s="529"/>
      <c r="GG1037" s="517"/>
      <c r="GH1037" s="529">
        <v>42252.585763888885</v>
      </c>
      <c r="GI1037" s="668">
        <v>300.92593383789062</v>
      </c>
      <c r="GJ1037" s="669">
        <v>42252.585763888885</v>
      </c>
      <c r="GK1037" s="668" t="str">
        <v>[-11101] All data events are filtered in summary calculation</v>
      </c>
      <c r="GL1037" s="669">
        <v>42252.585763888885</v>
      </c>
      <c r="GM1037" s="668" t="str">
        <v>[-11101] All data events are filtered in summary calculation</v>
      </c>
      <c r="GN1037" s="400" t="str">
        <f t="shared" si="275"/>
        <v>[-11101] All data events are filtered in summary calculation</v>
      </c>
      <c r="GO1037" s="400">
        <f t="shared" si="276"/>
        <v>0</v>
      </c>
    </row>
    <row r="1038" spans="156:197" ht="18.95" customHeight="1" x14ac:dyDescent="0.25">
      <c r="EZ1038" s="837"/>
      <c r="FA1038" s="568">
        <v>42252.586458333331</v>
      </c>
      <c r="FB1038" s="569">
        <v>18041.602048284065</v>
      </c>
      <c r="FC1038" s="570">
        <v>42252.586458333331</v>
      </c>
      <c r="FD1038" s="571" t="str">
        <v>[-11101] All data events are filtered in summary calculation</v>
      </c>
      <c r="FE1038" s="570">
        <v>42252.586111111115</v>
      </c>
      <c r="FF1038" s="571">
        <v>888.1968330175705</v>
      </c>
      <c r="FG1038" s="570">
        <v>42252.586111111115</v>
      </c>
      <c r="FH1038" s="571" t="str">
        <v>[-11101] All data events are filtered in summary calculation</v>
      </c>
      <c r="GE1038" s="400">
        <f t="shared" si="277"/>
        <v>1</v>
      </c>
      <c r="GF1038" s="529"/>
      <c r="GG1038" s="517"/>
      <c r="GH1038" s="529">
        <v>42252.586111111115</v>
      </c>
      <c r="GI1038" s="668">
        <v>300.92593383789062</v>
      </c>
      <c r="GJ1038" s="669">
        <v>42252.586111111115</v>
      </c>
      <c r="GK1038" s="668" t="str">
        <v>[-11101] All data events are filtered in summary calculation</v>
      </c>
      <c r="GL1038" s="669">
        <v>42252.586111111115</v>
      </c>
      <c r="GM1038" s="668" t="str">
        <v>[-11101] All data events are filtered in summary calculation</v>
      </c>
      <c r="GN1038" s="400" t="str">
        <f t="shared" si="275"/>
        <v>[-11101] All data events are filtered in summary calculation</v>
      </c>
      <c r="GO1038" s="400">
        <f t="shared" si="276"/>
        <v>0</v>
      </c>
    </row>
    <row r="1039" spans="156:197" ht="18.95" customHeight="1" x14ac:dyDescent="0.25">
      <c r="EZ1039" s="837"/>
      <c r="FA1039" s="568">
        <v>42252.586805555555</v>
      </c>
      <c r="FB1039" s="569">
        <v>2461.3651950627877</v>
      </c>
      <c r="FC1039" s="570">
        <v>42252.586805555555</v>
      </c>
      <c r="FD1039" s="571" t="str">
        <v>[-11101] All data events are filtered in summary calculation</v>
      </c>
      <c r="FE1039" s="570">
        <v>42252.586458333331</v>
      </c>
      <c r="FF1039" s="571">
        <v>959.88621598351745</v>
      </c>
      <c r="FG1039" s="570">
        <v>42252.586458333331</v>
      </c>
      <c r="FH1039" s="571" t="str">
        <v>[-11101] All data events are filtered in summary calculation</v>
      </c>
      <c r="GE1039" s="400">
        <f t="shared" si="277"/>
        <v>1</v>
      </c>
      <c r="GF1039" s="529"/>
      <c r="GG1039" s="517"/>
      <c r="GH1039" s="529">
        <v>42252.586458333331</v>
      </c>
      <c r="GI1039" s="668">
        <v>300.92593383789062</v>
      </c>
      <c r="GJ1039" s="669">
        <v>42252.586458333331</v>
      </c>
      <c r="GK1039" s="668" t="str">
        <v>[-11101] All data events are filtered in summary calculation</v>
      </c>
      <c r="GL1039" s="669">
        <v>42252.586458333331</v>
      </c>
      <c r="GM1039" s="668" t="str">
        <v>[-11101] All data events are filtered in summary calculation</v>
      </c>
      <c r="GN1039" s="400" t="str">
        <f t="shared" si="275"/>
        <v>[-11101] All data events are filtered in summary calculation</v>
      </c>
      <c r="GO1039" s="400">
        <f t="shared" si="276"/>
        <v>0</v>
      </c>
    </row>
    <row r="1040" spans="156:197" ht="18.95" customHeight="1" x14ac:dyDescent="0.25">
      <c r="EZ1040" s="837"/>
      <c r="FA1040" s="568">
        <v>42252.587152777778</v>
      </c>
      <c r="FB1040" s="569">
        <v>2815.6210924835254</v>
      </c>
      <c r="FC1040" s="570">
        <v>42252.587152777778</v>
      </c>
      <c r="FD1040" s="571" t="str">
        <v>[-11101] All data events are filtered in summary calculation</v>
      </c>
      <c r="FE1040" s="570">
        <v>42252.586805555555</v>
      </c>
      <c r="FF1040" s="571">
        <v>865.08345451112837</v>
      </c>
      <c r="FG1040" s="570">
        <v>42252.586805555555</v>
      </c>
      <c r="FH1040" s="571" t="str">
        <v>[-11101] All data events are filtered in summary calculation</v>
      </c>
      <c r="GE1040" s="400">
        <f t="shared" si="277"/>
        <v>1</v>
      </c>
      <c r="GF1040" s="529"/>
      <c r="GG1040" s="517"/>
      <c r="GH1040" s="529">
        <v>42252.586805555555</v>
      </c>
      <c r="GI1040" s="668">
        <v>300.92593383789062</v>
      </c>
      <c r="GJ1040" s="669">
        <v>42252.586805555555</v>
      </c>
      <c r="GK1040" s="668" t="str">
        <v>[-11101] All data events are filtered in summary calculation</v>
      </c>
      <c r="GL1040" s="669">
        <v>42252.586805555555</v>
      </c>
      <c r="GM1040" s="668" t="str">
        <v>[-11101] All data events are filtered in summary calculation</v>
      </c>
      <c r="GN1040" s="400" t="str">
        <f t="shared" si="275"/>
        <v>[-11101] All data events are filtered in summary calculation</v>
      </c>
      <c r="GO1040" s="400">
        <f t="shared" si="276"/>
        <v>0</v>
      </c>
    </row>
    <row r="1041" spans="156:197" ht="18.95" customHeight="1" x14ac:dyDescent="0.25">
      <c r="EZ1041" s="837"/>
      <c r="FA1041" s="568">
        <v>42252.587500000001</v>
      </c>
      <c r="FB1041" s="569">
        <v>2876.5112264959762</v>
      </c>
      <c r="FC1041" s="570">
        <v>42252.587500000001</v>
      </c>
      <c r="FD1041" s="571" t="str">
        <v>[-11101] All data events are filtered in summary calculation</v>
      </c>
      <c r="FE1041" s="570">
        <v>42252.587152777778</v>
      </c>
      <c r="FF1041" s="571">
        <v>766.99211529468494</v>
      </c>
      <c r="FG1041" s="570">
        <v>42252.587152777778</v>
      </c>
      <c r="FH1041" s="571" t="str">
        <v>[-11101] All data events are filtered in summary calculation</v>
      </c>
      <c r="GE1041" s="400">
        <f t="shared" si="277"/>
        <v>1</v>
      </c>
      <c r="GF1041" s="529"/>
      <c r="GG1041" s="517"/>
      <c r="GH1041" s="529">
        <v>42252.587152777778</v>
      </c>
      <c r="GI1041" s="668">
        <v>300.92593383789062</v>
      </c>
      <c r="GJ1041" s="669">
        <v>42252.587152777778</v>
      </c>
      <c r="GK1041" s="668" t="str">
        <v>[-11101] All data events are filtered in summary calculation</v>
      </c>
      <c r="GL1041" s="669">
        <v>42252.587152777778</v>
      </c>
      <c r="GM1041" s="668" t="str">
        <v>[-11101] All data events are filtered in summary calculation</v>
      </c>
      <c r="GN1041" s="400" t="str">
        <f t="shared" si="275"/>
        <v>[-11101] All data events are filtered in summary calculation</v>
      </c>
      <c r="GO1041" s="400">
        <f t="shared" si="276"/>
        <v>0</v>
      </c>
    </row>
    <row r="1042" spans="156:197" ht="18.95" customHeight="1" x14ac:dyDescent="0.25">
      <c r="EZ1042" s="837"/>
      <c r="FA1042" s="568">
        <v>42252.587847222225</v>
      </c>
      <c r="FB1042" s="569">
        <v>2827.8678875342011</v>
      </c>
      <c r="FC1042" s="570">
        <v>42252.587847222225</v>
      </c>
      <c r="FD1042" s="571" t="str">
        <v>[-11101] All data events are filtered in summary calculation</v>
      </c>
      <c r="FE1042" s="570">
        <v>42252.587500000001</v>
      </c>
      <c r="FF1042" s="571">
        <v>962.81096756203726</v>
      </c>
      <c r="FG1042" s="570">
        <v>42252.587500000001</v>
      </c>
      <c r="FH1042" s="571" t="str">
        <v>[-11101] All data events are filtered in summary calculation</v>
      </c>
      <c r="GE1042" s="400">
        <f t="shared" si="277"/>
        <v>1</v>
      </c>
      <c r="GF1042" s="529"/>
      <c r="GG1042" s="517"/>
      <c r="GH1042" s="529">
        <v>42252.587500000001</v>
      </c>
      <c r="GI1042" s="668">
        <v>300.92593383789062</v>
      </c>
      <c r="GJ1042" s="669">
        <v>42252.587500000001</v>
      </c>
      <c r="GK1042" s="668" t="str">
        <v>[-11101] All data events are filtered in summary calculation</v>
      </c>
      <c r="GL1042" s="669">
        <v>42252.587500000001</v>
      </c>
      <c r="GM1042" s="668" t="str">
        <v>[-11101] All data events are filtered in summary calculation</v>
      </c>
      <c r="GN1042" s="400" t="str">
        <f t="shared" si="275"/>
        <v>[-11101] All data events are filtered in summary calculation</v>
      </c>
      <c r="GO1042" s="400">
        <f t="shared" si="276"/>
        <v>0</v>
      </c>
    </row>
    <row r="1043" spans="156:197" ht="18.95" customHeight="1" x14ac:dyDescent="0.25">
      <c r="EZ1043" s="837"/>
      <c r="FA1043" s="568">
        <v>42252.588194444441</v>
      </c>
      <c r="FB1043" s="569">
        <v>2889.7427180235586</v>
      </c>
      <c r="FC1043" s="570">
        <v>42252.588194444441</v>
      </c>
      <c r="FD1043" s="571" t="str">
        <v>[-11101] All data events are filtered in summary calculation</v>
      </c>
      <c r="FE1043" s="570">
        <v>42252.587847222225</v>
      </c>
      <c r="FF1043" s="571">
        <v>727.00440839953569</v>
      </c>
      <c r="FG1043" s="570">
        <v>42252.587847222225</v>
      </c>
      <c r="FH1043" s="571" t="str">
        <v>[-11101] All data events are filtered in summary calculation</v>
      </c>
      <c r="GE1043" s="400">
        <f t="shared" si="277"/>
        <v>1</v>
      </c>
      <c r="GF1043" s="529"/>
      <c r="GG1043" s="517"/>
      <c r="GH1043" s="529">
        <v>42252.587847222225</v>
      </c>
      <c r="GI1043" s="668">
        <v>300.92593383789062</v>
      </c>
      <c r="GJ1043" s="669">
        <v>42252.587847222225</v>
      </c>
      <c r="GK1043" s="668" t="str">
        <v>[-11101] All data events are filtered in summary calculation</v>
      </c>
      <c r="GL1043" s="669">
        <v>42252.587847222225</v>
      </c>
      <c r="GM1043" s="668" t="str">
        <v>[-11101] All data events are filtered in summary calculation</v>
      </c>
      <c r="GN1043" s="400" t="str">
        <f t="shared" si="275"/>
        <v>[-11101] All data events are filtered in summary calculation</v>
      </c>
      <c r="GO1043" s="400">
        <f t="shared" si="276"/>
        <v>0</v>
      </c>
    </row>
    <row r="1044" spans="156:197" ht="18.95" customHeight="1" x14ac:dyDescent="0.25">
      <c r="EZ1044" s="837"/>
      <c r="FA1044" s="568">
        <v>42252.588541666672</v>
      </c>
      <c r="FB1044" s="569">
        <v>2913.2349034201352</v>
      </c>
      <c r="FC1044" s="570">
        <v>42252.588541666672</v>
      </c>
      <c r="FD1044" s="571" t="str">
        <v>[-11101] All data events are filtered in summary calculation</v>
      </c>
      <c r="FE1044" s="570">
        <v>42252.588194444441</v>
      </c>
      <c r="FF1044" s="571">
        <v>735.8645652278085</v>
      </c>
      <c r="FG1044" s="570">
        <v>42252.588194444441</v>
      </c>
      <c r="FH1044" s="571" t="str">
        <v>[-11101] All data events are filtered in summary calculation</v>
      </c>
      <c r="GE1044" s="400">
        <f t="shared" si="277"/>
        <v>1</v>
      </c>
      <c r="GF1044" s="529"/>
      <c r="GG1044" s="517"/>
      <c r="GH1044" s="529">
        <v>42252.588194444441</v>
      </c>
      <c r="GI1044" s="668">
        <v>300.92593383789062</v>
      </c>
      <c r="GJ1044" s="669">
        <v>42252.588194444441</v>
      </c>
      <c r="GK1044" s="668" t="str">
        <v>[-11101] All data events are filtered in summary calculation</v>
      </c>
      <c r="GL1044" s="669">
        <v>42252.588194444441</v>
      </c>
      <c r="GM1044" s="668" t="str">
        <v>[-11101] All data events are filtered in summary calculation</v>
      </c>
      <c r="GN1044" s="400" t="str">
        <f t="shared" si="275"/>
        <v>[-11101] All data events are filtered in summary calculation</v>
      </c>
      <c r="GO1044" s="400">
        <f t="shared" si="276"/>
        <v>0</v>
      </c>
    </row>
    <row r="1045" spans="156:197" ht="18.95" customHeight="1" x14ac:dyDescent="0.25">
      <c r="EZ1045" s="837"/>
      <c r="FA1045" s="568">
        <v>42252.588888888888</v>
      </c>
      <c r="FB1045" s="569">
        <v>2863.6420900221915</v>
      </c>
      <c r="FC1045" s="570">
        <v>42252.588888888888</v>
      </c>
      <c r="FD1045" s="571" t="str">
        <v>[-11101] All data events are filtered in summary calculation</v>
      </c>
      <c r="FE1045" s="570">
        <v>42252.588541666672</v>
      </c>
      <c r="FF1045" s="571">
        <v>4441.6925312853418</v>
      </c>
      <c r="FG1045" s="570">
        <v>42252.588541666672</v>
      </c>
      <c r="FH1045" s="571" t="str">
        <v>[-11101] All data events are filtered in summary calculation</v>
      </c>
      <c r="GE1045" s="400">
        <f t="shared" si="277"/>
        <v>1</v>
      </c>
      <c r="GF1045" s="529"/>
      <c r="GG1045" s="517"/>
      <c r="GH1045" s="529">
        <v>42252.588541666672</v>
      </c>
      <c r="GI1045" s="668">
        <v>300.92593383789062</v>
      </c>
      <c r="GJ1045" s="669">
        <v>42252.588541666672</v>
      </c>
      <c r="GK1045" s="668" t="str">
        <v>[-11101] All data events are filtered in summary calculation</v>
      </c>
      <c r="GL1045" s="669">
        <v>42252.588541666672</v>
      </c>
      <c r="GM1045" s="668" t="str">
        <v>[-11101] All data events are filtered in summary calculation</v>
      </c>
      <c r="GN1045" s="400" t="str">
        <f t="shared" si="275"/>
        <v>[-11101] All data events are filtered in summary calculation</v>
      </c>
      <c r="GO1045" s="400">
        <f t="shared" si="276"/>
        <v>0</v>
      </c>
    </row>
    <row r="1046" spans="156:197" ht="18.95" customHeight="1" x14ac:dyDescent="0.25">
      <c r="EZ1046" s="837"/>
      <c r="FA1046" s="568">
        <v>42252.589236111111</v>
      </c>
      <c r="FB1046" s="569">
        <v>2882.7945389516653</v>
      </c>
      <c r="FC1046" s="570">
        <v>42252.589236111111</v>
      </c>
      <c r="FD1046" s="571" t="str">
        <v>[-11101] All data events are filtered in summary calculation</v>
      </c>
      <c r="FE1046" s="570">
        <v>42252.588888888888</v>
      </c>
      <c r="FF1046" s="571">
        <v>36415.316723275188</v>
      </c>
      <c r="FG1046" s="570">
        <v>42252.588888888888</v>
      </c>
      <c r="FH1046" s="571" t="str">
        <v>[-11101] All data events are filtered in summary calculation</v>
      </c>
      <c r="GE1046" s="400">
        <f t="shared" si="277"/>
        <v>1</v>
      </c>
      <c r="GF1046" s="529"/>
      <c r="GG1046" s="517"/>
      <c r="GH1046" s="529">
        <v>42252.588888888888</v>
      </c>
      <c r="GI1046" s="668">
        <v>300.92593383789062</v>
      </c>
      <c r="GJ1046" s="669">
        <v>42252.588888888888</v>
      </c>
      <c r="GK1046" s="668" t="str">
        <v>[-11101] All data events are filtered in summary calculation</v>
      </c>
      <c r="GL1046" s="669">
        <v>42252.588888888888</v>
      </c>
      <c r="GM1046" s="668" t="str">
        <v>[-11101] All data events are filtered in summary calculation</v>
      </c>
      <c r="GN1046" s="400" t="str">
        <f t="shared" si="275"/>
        <v>[-11101] All data events are filtered in summary calculation</v>
      </c>
      <c r="GO1046" s="400">
        <f t="shared" si="276"/>
        <v>0</v>
      </c>
    </row>
    <row r="1047" spans="156:197" ht="18.95" customHeight="1" x14ac:dyDescent="0.25">
      <c r="EZ1047" s="837"/>
      <c r="FA1047" s="568">
        <v>42252.589583333334</v>
      </c>
      <c r="FB1047" s="569">
        <v>2890.179793693746</v>
      </c>
      <c r="FC1047" s="570">
        <v>42252.589583333334</v>
      </c>
      <c r="FD1047" s="571" t="str">
        <v>[-11101] All data events are filtered in summary calculation</v>
      </c>
      <c r="FE1047" s="570">
        <v>42252.589236111111</v>
      </c>
      <c r="FF1047" s="571">
        <v>37994.971616466843</v>
      </c>
      <c r="FG1047" s="570">
        <v>42252.589236111111</v>
      </c>
      <c r="FH1047" s="571" t="str">
        <v>[-11101] All data events are filtered in summary calculation</v>
      </c>
      <c r="GE1047" s="400">
        <f t="shared" si="277"/>
        <v>1</v>
      </c>
      <c r="GF1047" s="529"/>
      <c r="GG1047" s="517"/>
      <c r="GH1047" s="529">
        <v>42252.589236111111</v>
      </c>
      <c r="GI1047" s="668">
        <v>300.92593383789062</v>
      </c>
      <c r="GJ1047" s="669">
        <v>42252.589236111111</v>
      </c>
      <c r="GK1047" s="668" t="str">
        <v>[-11101] All data events are filtered in summary calculation</v>
      </c>
      <c r="GL1047" s="669">
        <v>42252.589236111111</v>
      </c>
      <c r="GM1047" s="668" t="str">
        <v>[-11101] All data events are filtered in summary calculation</v>
      </c>
      <c r="GN1047" s="400" t="str">
        <f t="shared" si="275"/>
        <v>[-11101] All data events are filtered in summary calculation</v>
      </c>
      <c r="GO1047" s="400">
        <f t="shared" si="276"/>
        <v>0</v>
      </c>
    </row>
    <row r="1048" spans="156:197" ht="18.95" customHeight="1" x14ac:dyDescent="0.25">
      <c r="EZ1048" s="837"/>
      <c r="FA1048" s="568">
        <v>42252.58993055555</v>
      </c>
      <c r="FB1048" s="569">
        <v>2937.9926697476458</v>
      </c>
      <c r="FC1048" s="570">
        <v>42252.58993055555</v>
      </c>
      <c r="FD1048" s="571" t="str">
        <v>[-11101] All data events are filtered in summary calculation</v>
      </c>
      <c r="FE1048" s="570">
        <v>42252.589583333334</v>
      </c>
      <c r="FF1048" s="571">
        <v>37976.673574302593</v>
      </c>
      <c r="FG1048" s="570">
        <v>42252.589583333334</v>
      </c>
      <c r="FH1048" s="571" t="str">
        <v>[-11101] All data events are filtered in summary calculation</v>
      </c>
      <c r="GE1048" s="400">
        <f t="shared" si="277"/>
        <v>1</v>
      </c>
      <c r="GF1048" s="529"/>
      <c r="GG1048" s="517"/>
      <c r="GH1048" s="529">
        <v>42252.589583333334</v>
      </c>
      <c r="GI1048" s="668">
        <v>300.92593383789062</v>
      </c>
      <c r="GJ1048" s="669">
        <v>42252.589583333334</v>
      </c>
      <c r="GK1048" s="668" t="str">
        <v>[-11101] All data events are filtered in summary calculation</v>
      </c>
      <c r="GL1048" s="669">
        <v>42252.589583333334</v>
      </c>
      <c r="GM1048" s="668" t="str">
        <v>[-11101] All data events are filtered in summary calculation</v>
      </c>
      <c r="GN1048" s="400" t="str">
        <f t="shared" si="275"/>
        <v>[-11101] All data events are filtered in summary calculation</v>
      </c>
      <c r="GO1048" s="400">
        <f t="shared" si="276"/>
        <v>0</v>
      </c>
    </row>
    <row r="1049" spans="156:197" ht="18.95" customHeight="1" x14ac:dyDescent="0.25">
      <c r="EZ1049" s="837"/>
      <c r="FA1049" s="568">
        <v>42252.590277777781</v>
      </c>
      <c r="FB1049" s="569">
        <v>2916.8064158322909</v>
      </c>
      <c r="FC1049" s="570">
        <v>42252.590277777781</v>
      </c>
      <c r="FD1049" s="571" t="str">
        <v>[-11101] All data events are filtered in summary calculation</v>
      </c>
      <c r="FE1049" s="570">
        <v>42252.58993055555</v>
      </c>
      <c r="FF1049" s="571">
        <v>37910.99317531586</v>
      </c>
      <c r="FG1049" s="570">
        <v>42252.58993055555</v>
      </c>
      <c r="FH1049" s="571" t="str">
        <v>[-11101] All data events are filtered in summary calculation</v>
      </c>
      <c r="GE1049" s="400">
        <f t="shared" si="277"/>
        <v>1</v>
      </c>
      <c r="GF1049" s="529"/>
      <c r="GG1049" s="517"/>
      <c r="GH1049" s="529">
        <v>42252.58993055555</v>
      </c>
      <c r="GI1049" s="668">
        <v>300.92593383789062</v>
      </c>
      <c r="GJ1049" s="669">
        <v>42252.58993055555</v>
      </c>
      <c r="GK1049" s="668" t="str">
        <v>[-11101] All data events are filtered in summary calculation</v>
      </c>
      <c r="GL1049" s="669">
        <v>42252.58993055555</v>
      </c>
      <c r="GM1049" s="668" t="str">
        <v>[-11101] All data events are filtered in summary calculation</v>
      </c>
      <c r="GN1049" s="400" t="str">
        <f t="shared" si="275"/>
        <v>[-11101] All data events are filtered in summary calculation</v>
      </c>
      <c r="GO1049" s="400">
        <f t="shared" si="276"/>
        <v>0</v>
      </c>
    </row>
    <row r="1050" spans="156:197" ht="18.95" customHeight="1" x14ac:dyDescent="0.25">
      <c r="EZ1050" s="837"/>
      <c r="FA1050" s="568">
        <v>42252.590624999997</v>
      </c>
      <c r="FB1050" s="569">
        <v>2954.2742011882365</v>
      </c>
      <c r="FC1050" s="570">
        <v>42252.590624999997</v>
      </c>
      <c r="FD1050" s="571" t="str">
        <v>[-11101] All data events are filtered in summary calculation</v>
      </c>
      <c r="FE1050" s="570">
        <v>42252.590277777781</v>
      </c>
      <c r="FF1050" s="571">
        <v>37713.047897448145</v>
      </c>
      <c r="FG1050" s="570">
        <v>42252.590277777781</v>
      </c>
      <c r="FH1050" s="571" t="str">
        <v>[-11101] All data events are filtered in summary calculation</v>
      </c>
      <c r="GE1050" s="400">
        <f t="shared" si="277"/>
        <v>1</v>
      </c>
      <c r="GF1050" s="529"/>
      <c r="GG1050" s="517"/>
      <c r="GH1050" s="529">
        <v>42252.590277777781</v>
      </c>
      <c r="GI1050" s="668">
        <v>300.92593383789062</v>
      </c>
      <c r="GJ1050" s="669">
        <v>42252.590277777781</v>
      </c>
      <c r="GK1050" s="668" t="str">
        <v>[-11101] All data events are filtered in summary calculation</v>
      </c>
      <c r="GL1050" s="669">
        <v>42252.590277777781</v>
      </c>
      <c r="GM1050" s="668" t="str">
        <v>[-11101] All data events are filtered in summary calculation</v>
      </c>
      <c r="GN1050" s="400" t="str">
        <f t="shared" si="275"/>
        <v>[-11101] All data events are filtered in summary calculation</v>
      </c>
      <c r="GO1050" s="400">
        <f t="shared" si="276"/>
        <v>0</v>
      </c>
    </row>
    <row r="1051" spans="156:197" ht="18.95" customHeight="1" x14ac:dyDescent="0.25">
      <c r="EZ1051" s="837"/>
      <c r="FA1051" s="568">
        <v>42252.59097222222</v>
      </c>
      <c r="FB1051" s="569">
        <v>14355.137423962355</v>
      </c>
      <c r="FC1051" s="570">
        <v>42252.59097222222</v>
      </c>
      <c r="FD1051" s="571" t="str">
        <v>[-11101] All data events are filtered in summary calculation</v>
      </c>
      <c r="FE1051" s="570">
        <v>42252.590624999997</v>
      </c>
      <c r="FF1051" s="571">
        <v>37559.719582460326</v>
      </c>
      <c r="FG1051" s="570">
        <v>42252.590624999997</v>
      </c>
      <c r="FH1051" s="571" t="str">
        <v>[-11101] All data events are filtered in summary calculation</v>
      </c>
      <c r="GE1051" s="400">
        <f t="shared" si="277"/>
        <v>1</v>
      </c>
      <c r="GF1051" s="529"/>
      <c r="GG1051" s="517"/>
      <c r="GH1051" s="529">
        <v>42252.590624999997</v>
      </c>
      <c r="GI1051" s="668">
        <v>300.92593383789062</v>
      </c>
      <c r="GJ1051" s="669">
        <v>42252.590624999997</v>
      </c>
      <c r="GK1051" s="668" t="str">
        <v>[-11101] All data events are filtered in summary calculation</v>
      </c>
      <c r="GL1051" s="669">
        <v>42252.590624999997</v>
      </c>
      <c r="GM1051" s="668" t="str">
        <v>[-11101] All data events are filtered in summary calculation</v>
      </c>
      <c r="GN1051" s="400" t="str">
        <f t="shared" si="275"/>
        <v>[-11101] All data events are filtered in summary calculation</v>
      </c>
      <c r="GO1051" s="400">
        <f t="shared" si="276"/>
        <v>0</v>
      </c>
    </row>
    <row r="1052" spans="156:197" ht="18.95" customHeight="1" x14ac:dyDescent="0.25">
      <c r="EZ1052" s="837"/>
      <c r="FA1052" s="568">
        <v>42252.591319444444</v>
      </c>
      <c r="FB1052" s="569">
        <v>36848.243811231849</v>
      </c>
      <c r="FC1052" s="570">
        <v>42252.591319444444</v>
      </c>
      <c r="FD1052" s="571" t="str">
        <v>[-11101] All data events are filtered in summary calculation</v>
      </c>
      <c r="FE1052" s="570">
        <v>42252.59097222222</v>
      </c>
      <c r="FF1052" s="571">
        <v>37515.500303705536</v>
      </c>
      <c r="FG1052" s="570">
        <v>42252.59097222222</v>
      </c>
      <c r="FH1052" s="571" t="str">
        <v>[-11101] All data events are filtered in summary calculation</v>
      </c>
      <c r="GE1052" s="400">
        <f t="shared" si="277"/>
        <v>1</v>
      </c>
      <c r="GF1052" s="529"/>
      <c r="GG1052" s="517"/>
      <c r="GH1052" s="529">
        <v>42252.59097222222</v>
      </c>
      <c r="GI1052" s="668">
        <v>300.92593383789062</v>
      </c>
      <c r="GJ1052" s="669">
        <v>42252.59097222222</v>
      </c>
      <c r="GK1052" s="668" t="str">
        <v>[-11101] All data events are filtered in summary calculation</v>
      </c>
      <c r="GL1052" s="669">
        <v>42252.59097222222</v>
      </c>
      <c r="GM1052" s="668" t="str">
        <v>[-11101] All data events are filtered in summary calculation</v>
      </c>
      <c r="GN1052" s="400" t="str">
        <f t="shared" si="275"/>
        <v>[-11101] All data events are filtered in summary calculation</v>
      </c>
      <c r="GO1052" s="400">
        <f t="shared" si="276"/>
        <v>0</v>
      </c>
    </row>
    <row r="1053" spans="156:197" ht="18.95" customHeight="1" x14ac:dyDescent="0.25">
      <c r="EZ1053" s="837"/>
      <c r="FA1053" s="568">
        <v>42252.591666666667</v>
      </c>
      <c r="FB1053" s="569">
        <v>36768.305480070907</v>
      </c>
      <c r="FC1053" s="570">
        <v>42252.591666666667</v>
      </c>
      <c r="FD1053" s="571" t="str">
        <v>[-11101] All data events are filtered in summary calculation</v>
      </c>
      <c r="FE1053" s="570">
        <v>42252.591319444444</v>
      </c>
      <c r="FF1053" s="571">
        <v>37522.09913051327</v>
      </c>
      <c r="FG1053" s="570">
        <v>42252.591319444444</v>
      </c>
      <c r="FH1053" s="571" t="str">
        <v>[-11101] All data events are filtered in summary calculation</v>
      </c>
      <c r="GE1053" s="400">
        <f t="shared" si="277"/>
        <v>1</v>
      </c>
      <c r="GF1053" s="529"/>
      <c r="GG1053" s="517"/>
      <c r="GH1053" s="529">
        <v>42252.591319444444</v>
      </c>
      <c r="GI1053" s="668">
        <v>300.92593383789062</v>
      </c>
      <c r="GJ1053" s="669">
        <v>42252.591319444444</v>
      </c>
      <c r="GK1053" s="668" t="str">
        <v>[-11101] All data events are filtered in summary calculation</v>
      </c>
      <c r="GL1053" s="669">
        <v>42252.591319444444</v>
      </c>
      <c r="GM1053" s="668" t="str">
        <v>[-11101] All data events are filtered in summary calculation</v>
      </c>
      <c r="GN1053" s="400" t="str">
        <f t="shared" si="275"/>
        <v>[-11101] All data events are filtered in summary calculation</v>
      </c>
      <c r="GO1053" s="400">
        <f t="shared" si="276"/>
        <v>0</v>
      </c>
    </row>
    <row r="1054" spans="156:197" ht="18.95" customHeight="1" x14ac:dyDescent="0.25">
      <c r="EZ1054" s="837"/>
      <c r="FA1054" s="568">
        <v>42252.592013888891</v>
      </c>
      <c r="FB1054" s="569">
        <v>36968.312022982042</v>
      </c>
      <c r="FC1054" s="570">
        <v>42252.592013888891</v>
      </c>
      <c r="FD1054" s="571" t="str">
        <v>[-11101] All data events are filtered in summary calculation</v>
      </c>
      <c r="FE1054" s="570">
        <v>42252.591666666667</v>
      </c>
      <c r="FF1054" s="571">
        <v>37369.277432243027</v>
      </c>
      <c r="FG1054" s="570">
        <v>42252.591666666667</v>
      </c>
      <c r="FH1054" s="571" t="str">
        <v>[-11101] All data events are filtered in summary calculation</v>
      </c>
      <c r="GE1054" s="400">
        <f t="shared" si="277"/>
        <v>1</v>
      </c>
      <c r="GF1054" s="529"/>
      <c r="GG1054" s="517"/>
      <c r="GH1054" s="529">
        <v>42252.591666666667</v>
      </c>
      <c r="GI1054" s="668">
        <v>300.92593383789062</v>
      </c>
      <c r="GJ1054" s="669">
        <v>42252.591666666667</v>
      </c>
      <c r="GK1054" s="668" t="str">
        <v>[-11101] All data events are filtered in summary calculation</v>
      </c>
      <c r="GL1054" s="669">
        <v>42252.591666666667</v>
      </c>
      <c r="GM1054" s="668" t="str">
        <v>[-11101] All data events are filtered in summary calculation</v>
      </c>
      <c r="GN1054" s="400" t="str">
        <f t="shared" si="275"/>
        <v>[-11101] All data events are filtered in summary calculation</v>
      </c>
      <c r="GO1054" s="400">
        <f t="shared" si="276"/>
        <v>0</v>
      </c>
    </row>
    <row r="1055" spans="156:197" ht="18.95" customHeight="1" x14ac:dyDescent="0.25">
      <c r="EZ1055" s="837"/>
      <c r="FA1055" s="568">
        <v>42252.592361111107</v>
      </c>
      <c r="FB1055" s="569">
        <v>37014.563933424157</v>
      </c>
      <c r="FC1055" s="570">
        <v>42252.592361111107</v>
      </c>
      <c r="FD1055" s="571" t="str">
        <v>[-11101] All data events are filtered in summary calculation</v>
      </c>
      <c r="FE1055" s="570">
        <v>42252.592013888891</v>
      </c>
      <c r="FF1055" s="571">
        <v>37333.771439365548</v>
      </c>
      <c r="FG1055" s="570">
        <v>42252.592013888891</v>
      </c>
      <c r="FH1055" s="571" t="str">
        <v>[-11101] All data events are filtered in summary calculation</v>
      </c>
      <c r="GE1055" s="400">
        <f t="shared" si="277"/>
        <v>1</v>
      </c>
      <c r="GF1055" s="529"/>
      <c r="GG1055" s="517"/>
      <c r="GH1055" s="529">
        <v>42252.592013888891</v>
      </c>
      <c r="GI1055" s="668">
        <v>300.92593383789062</v>
      </c>
      <c r="GJ1055" s="669">
        <v>42252.592013888891</v>
      </c>
      <c r="GK1055" s="668" t="str">
        <v>[-11101] All data events are filtered in summary calculation</v>
      </c>
      <c r="GL1055" s="669">
        <v>42252.592013888891</v>
      </c>
      <c r="GM1055" s="668" t="str">
        <v>[-11101] All data events are filtered in summary calculation</v>
      </c>
      <c r="GN1055" s="400" t="str">
        <f t="shared" si="275"/>
        <v>[-11101] All data events are filtered in summary calculation</v>
      </c>
      <c r="GO1055" s="400">
        <f t="shared" si="276"/>
        <v>0</v>
      </c>
    </row>
    <row r="1056" spans="156:197" ht="18.95" customHeight="1" x14ac:dyDescent="0.25">
      <c r="EZ1056" s="837"/>
      <c r="FA1056" s="568">
        <v>42252.592708333337</v>
      </c>
      <c r="FB1056" s="569">
        <v>37062.318876842655</v>
      </c>
      <c r="FC1056" s="570">
        <v>42252.592708333337</v>
      </c>
      <c r="FD1056" s="571" t="str">
        <v>[-11101] All data events are filtered in summary calculation</v>
      </c>
      <c r="FE1056" s="570">
        <v>42252.592361111107</v>
      </c>
      <c r="FF1056" s="571">
        <v>37476.376853712398</v>
      </c>
      <c r="FG1056" s="570">
        <v>42252.592361111107</v>
      </c>
      <c r="FH1056" s="571" t="str">
        <v>[-11101] All data events are filtered in summary calculation</v>
      </c>
      <c r="GE1056" s="400">
        <f t="shared" si="277"/>
        <v>1</v>
      </c>
      <c r="GF1056" s="529"/>
      <c r="GG1056" s="517"/>
      <c r="GH1056" s="529">
        <v>42252.592361111107</v>
      </c>
      <c r="GI1056" s="668">
        <v>300.92593383789062</v>
      </c>
      <c r="GJ1056" s="669">
        <v>42252.592361111107</v>
      </c>
      <c r="GK1056" s="668" t="str">
        <v>[-11101] All data events are filtered in summary calculation</v>
      </c>
      <c r="GL1056" s="669">
        <v>42252.592361111107</v>
      </c>
      <c r="GM1056" s="668" t="str">
        <v>[-11101] All data events are filtered in summary calculation</v>
      </c>
      <c r="GN1056" s="400" t="str">
        <f t="shared" si="275"/>
        <v>[-11101] All data events are filtered in summary calculation</v>
      </c>
      <c r="GO1056" s="400">
        <f t="shared" si="276"/>
        <v>0</v>
      </c>
    </row>
    <row r="1057" spans="156:197" ht="18.95" customHeight="1" x14ac:dyDescent="0.25">
      <c r="EZ1057" s="837"/>
      <c r="FA1057" s="568">
        <v>42252.593055555553</v>
      </c>
      <c r="FB1057" s="569">
        <v>37166.57311977943</v>
      </c>
      <c r="FC1057" s="570">
        <v>42252.593055555553</v>
      </c>
      <c r="FD1057" s="571" t="str">
        <v>[-11101] All data events are filtered in summary calculation</v>
      </c>
      <c r="FE1057" s="570">
        <v>42252.592708333337</v>
      </c>
      <c r="FF1057" s="571">
        <v>37562.49551944335</v>
      </c>
      <c r="FG1057" s="570">
        <v>42252.592708333337</v>
      </c>
      <c r="FH1057" s="571" t="str">
        <v>[-11101] All data events are filtered in summary calculation</v>
      </c>
      <c r="GE1057" s="400">
        <f t="shared" si="277"/>
        <v>1</v>
      </c>
      <c r="GF1057" s="529"/>
      <c r="GG1057" s="517"/>
      <c r="GH1057" s="529">
        <v>42252.592708333337</v>
      </c>
      <c r="GI1057" s="668">
        <v>300.92593383789062</v>
      </c>
      <c r="GJ1057" s="669">
        <v>42252.592708333337</v>
      </c>
      <c r="GK1057" s="668" t="str">
        <v>[-11101] All data events are filtered in summary calculation</v>
      </c>
      <c r="GL1057" s="669">
        <v>42252.592708333337</v>
      </c>
      <c r="GM1057" s="668" t="str">
        <v>[-11101] All data events are filtered in summary calculation</v>
      </c>
      <c r="GN1057" s="400" t="str">
        <f t="shared" si="275"/>
        <v>[-11101] All data events are filtered in summary calculation</v>
      </c>
      <c r="GO1057" s="400">
        <f t="shared" si="276"/>
        <v>0</v>
      </c>
    </row>
    <row r="1058" spans="156:197" ht="18.95" customHeight="1" x14ac:dyDescent="0.25">
      <c r="EZ1058" s="837"/>
      <c r="FA1058" s="568">
        <v>42252.593402777777</v>
      </c>
      <c r="FB1058" s="569">
        <v>37096.055182695389</v>
      </c>
      <c r="FC1058" s="570">
        <v>42252.593402777777</v>
      </c>
      <c r="FD1058" s="571" t="str">
        <v>[-11101] All data events are filtered in summary calculation</v>
      </c>
      <c r="FE1058" s="570">
        <v>42252.593055555553</v>
      </c>
      <c r="FF1058" s="571">
        <v>37556.715225368738</v>
      </c>
      <c r="FG1058" s="570">
        <v>42252.593055555553</v>
      </c>
      <c r="FH1058" s="571" t="str">
        <v>[-11101] All data events are filtered in summary calculation</v>
      </c>
      <c r="GE1058" s="400">
        <f t="shared" si="277"/>
        <v>1</v>
      </c>
      <c r="GF1058" s="529"/>
      <c r="GG1058" s="517"/>
      <c r="GH1058" s="529">
        <v>42252.593055555553</v>
      </c>
      <c r="GI1058" s="668">
        <v>300.92593383789062</v>
      </c>
      <c r="GJ1058" s="669">
        <v>42252.593055555553</v>
      </c>
      <c r="GK1058" s="668" t="str">
        <v>[-11101] All data events are filtered in summary calculation</v>
      </c>
      <c r="GL1058" s="669">
        <v>42252.593055555553</v>
      </c>
      <c r="GM1058" s="668" t="str">
        <v>[-11101] All data events are filtered in summary calculation</v>
      </c>
      <c r="GN1058" s="400" t="str">
        <f t="shared" si="275"/>
        <v>[-11101] All data events are filtered in summary calculation</v>
      </c>
      <c r="GO1058" s="400">
        <f t="shared" si="276"/>
        <v>0</v>
      </c>
    </row>
    <row r="1059" spans="156:197" ht="18.95" customHeight="1" x14ac:dyDescent="0.25">
      <c r="EZ1059" s="837"/>
      <c r="FA1059" s="568">
        <v>42252.59375</v>
      </c>
      <c r="FB1059" s="569">
        <v>37038.908602690695</v>
      </c>
      <c r="FC1059" s="570">
        <v>42252.59375</v>
      </c>
      <c r="FD1059" s="571" t="str">
        <v>[-11101] All data events are filtered in summary calculation</v>
      </c>
      <c r="FE1059" s="570">
        <v>42252.593402777777</v>
      </c>
      <c r="FF1059" s="571">
        <v>37518.129411180817</v>
      </c>
      <c r="FG1059" s="570">
        <v>42252.593402777777</v>
      </c>
      <c r="FH1059" s="571" t="str">
        <v>[-11101] All data events are filtered in summary calculation</v>
      </c>
      <c r="GE1059" s="400">
        <f t="shared" si="277"/>
        <v>1</v>
      </c>
      <c r="GF1059" s="529"/>
      <c r="GG1059" s="517"/>
      <c r="GH1059" s="529">
        <v>42252.593402777777</v>
      </c>
      <c r="GI1059" s="668">
        <v>300.92593383789062</v>
      </c>
      <c r="GJ1059" s="669">
        <v>42252.593402777777</v>
      </c>
      <c r="GK1059" s="668" t="str">
        <v>[-11101] All data events are filtered in summary calculation</v>
      </c>
      <c r="GL1059" s="669">
        <v>42252.593402777777</v>
      </c>
      <c r="GM1059" s="668" t="str">
        <v>[-11101] All data events are filtered in summary calculation</v>
      </c>
      <c r="GN1059" s="400" t="str">
        <f t="shared" si="275"/>
        <v>[-11101] All data events are filtered in summary calculation</v>
      </c>
      <c r="GO1059" s="400">
        <f t="shared" si="276"/>
        <v>0</v>
      </c>
    </row>
    <row r="1060" spans="156:197" ht="18.95" customHeight="1" x14ac:dyDescent="0.25">
      <c r="EZ1060" s="837"/>
      <c r="FA1060" s="568">
        <v>42252.594097222223</v>
      </c>
      <c r="FB1060" s="569">
        <v>37069.829814050594</v>
      </c>
      <c r="FC1060" s="570">
        <v>42252.594097222223</v>
      </c>
      <c r="FD1060" s="571" t="str">
        <v>[-11101] All data events are filtered in summary calculation</v>
      </c>
      <c r="FE1060" s="570">
        <v>42252.59375</v>
      </c>
      <c r="FF1060" s="571">
        <v>37489.598409883183</v>
      </c>
      <c r="FG1060" s="570">
        <v>42252.59375</v>
      </c>
      <c r="FH1060" s="571" t="str">
        <v>[-11101] All data events are filtered in summary calculation</v>
      </c>
      <c r="GE1060" s="400">
        <f t="shared" si="277"/>
        <v>1</v>
      </c>
      <c r="GF1060" s="529"/>
      <c r="GG1060" s="517"/>
      <c r="GH1060" s="529">
        <v>42252.59375</v>
      </c>
      <c r="GI1060" s="668">
        <v>300.92593383789062</v>
      </c>
      <c r="GJ1060" s="669">
        <v>42252.59375</v>
      </c>
      <c r="GK1060" s="668" t="str">
        <v>[-11101] All data events are filtered in summary calculation</v>
      </c>
      <c r="GL1060" s="669">
        <v>42252.59375</v>
      </c>
      <c r="GM1060" s="668" t="str">
        <v>[-11101] All data events are filtered in summary calculation</v>
      </c>
      <c r="GN1060" s="400" t="str">
        <f t="shared" si="275"/>
        <v>[-11101] All data events are filtered in summary calculation</v>
      </c>
      <c r="GO1060" s="400">
        <f t="shared" si="276"/>
        <v>0</v>
      </c>
    </row>
    <row r="1061" spans="156:197" ht="18.95" customHeight="1" x14ac:dyDescent="0.25">
      <c r="EZ1061" s="837"/>
      <c r="FA1061" s="568">
        <v>42252.594444444447</v>
      </c>
      <c r="FB1061" s="569">
        <v>37123.376766971749</v>
      </c>
      <c r="FC1061" s="570">
        <v>42252.594444444447</v>
      </c>
      <c r="FD1061" s="571" t="str">
        <v>[-11101] All data events are filtered in summary calculation</v>
      </c>
      <c r="FE1061" s="570">
        <v>42252.594097222223</v>
      </c>
      <c r="FF1061" s="571">
        <v>37521.624077566463</v>
      </c>
      <c r="FG1061" s="570">
        <v>42252.594097222223</v>
      </c>
      <c r="FH1061" s="571" t="str">
        <v>[-11101] All data events are filtered in summary calculation</v>
      </c>
      <c r="GE1061" s="400">
        <f t="shared" si="277"/>
        <v>1</v>
      </c>
      <c r="GF1061" s="529"/>
      <c r="GG1061" s="517"/>
      <c r="GH1061" s="529">
        <v>42252.594097222223</v>
      </c>
      <c r="GI1061" s="668">
        <v>300.92593383789062</v>
      </c>
      <c r="GJ1061" s="669">
        <v>42252.594097222223</v>
      </c>
      <c r="GK1061" s="668" t="str">
        <v>[-11101] All data events are filtered in summary calculation</v>
      </c>
      <c r="GL1061" s="669">
        <v>42252.594097222223</v>
      </c>
      <c r="GM1061" s="668" t="str">
        <v>[-11101] All data events are filtered in summary calculation</v>
      </c>
      <c r="GN1061" s="400" t="str">
        <f t="shared" si="275"/>
        <v>[-11101] All data events are filtered in summary calculation</v>
      </c>
      <c r="GO1061" s="400">
        <f t="shared" si="276"/>
        <v>0</v>
      </c>
    </row>
    <row r="1062" spans="156:197" ht="18.95" customHeight="1" x14ac:dyDescent="0.25">
      <c r="EZ1062" s="837"/>
      <c r="FA1062" s="568">
        <v>42252.594791666663</v>
      </c>
      <c r="FB1062" s="569">
        <v>37081.756543236974</v>
      </c>
      <c r="FC1062" s="570">
        <v>42252.594791666663</v>
      </c>
      <c r="FD1062" s="571" t="str">
        <v>[-11101] All data events are filtered in summary calculation</v>
      </c>
      <c r="FE1062" s="570">
        <v>42252.594444444447</v>
      </c>
      <c r="FF1062" s="571">
        <v>37462.500835138562</v>
      </c>
      <c r="FG1062" s="570">
        <v>42252.594444444447</v>
      </c>
      <c r="FH1062" s="571" t="str">
        <v>[-11101] All data events are filtered in summary calculation</v>
      </c>
      <c r="GE1062" s="400">
        <f t="shared" si="277"/>
        <v>1</v>
      </c>
      <c r="GF1062" s="529"/>
      <c r="GG1062" s="517"/>
      <c r="GH1062" s="529">
        <v>42252.594444444447</v>
      </c>
      <c r="GI1062" s="668">
        <v>300.92593383789062</v>
      </c>
      <c r="GJ1062" s="669">
        <v>42252.594444444447</v>
      </c>
      <c r="GK1062" s="668" t="str">
        <v>[-11101] All data events are filtered in summary calculation</v>
      </c>
      <c r="GL1062" s="669">
        <v>42252.594444444447</v>
      </c>
      <c r="GM1062" s="668" t="str">
        <v>[-11101] All data events are filtered in summary calculation</v>
      </c>
      <c r="GN1062" s="400" t="str">
        <f t="shared" si="275"/>
        <v>[-11101] All data events are filtered in summary calculation</v>
      </c>
      <c r="GO1062" s="400">
        <f t="shared" si="276"/>
        <v>0</v>
      </c>
    </row>
    <row r="1063" spans="156:197" ht="18.95" customHeight="1" x14ac:dyDescent="0.25">
      <c r="EZ1063" s="837"/>
      <c r="FA1063" s="568">
        <v>42252.595138888893</v>
      </c>
      <c r="FB1063" s="569">
        <v>37137.302269373336</v>
      </c>
      <c r="FC1063" s="570">
        <v>42252.595138888893</v>
      </c>
      <c r="FD1063" s="571" t="str">
        <v>[-11101] All data events are filtered in summary calculation</v>
      </c>
      <c r="FE1063" s="570">
        <v>42252.594791666663</v>
      </c>
      <c r="FF1063" s="571">
        <v>37504.606144106387</v>
      </c>
      <c r="FG1063" s="570">
        <v>42252.594791666663</v>
      </c>
      <c r="FH1063" s="571" t="str">
        <v>[-11101] All data events are filtered in summary calculation</v>
      </c>
      <c r="GE1063" s="400">
        <f t="shared" si="277"/>
        <v>1</v>
      </c>
      <c r="GF1063" s="529"/>
      <c r="GG1063" s="517"/>
      <c r="GH1063" s="529">
        <v>42252.594791666663</v>
      </c>
      <c r="GI1063" s="668">
        <v>300.92593383789062</v>
      </c>
      <c r="GJ1063" s="669">
        <v>42252.594791666663</v>
      </c>
      <c r="GK1063" s="668" t="str">
        <v>[-11101] All data events are filtered in summary calculation</v>
      </c>
      <c r="GL1063" s="669">
        <v>42252.594791666663</v>
      </c>
      <c r="GM1063" s="668" t="str">
        <v>[-11101] All data events are filtered in summary calculation</v>
      </c>
      <c r="GN1063" s="400" t="str">
        <f t="shared" si="275"/>
        <v>[-11101] All data events are filtered in summary calculation</v>
      </c>
      <c r="GO1063" s="400">
        <f t="shared" si="276"/>
        <v>0</v>
      </c>
    </row>
    <row r="1064" spans="156:197" ht="18.95" customHeight="1" x14ac:dyDescent="0.25">
      <c r="EZ1064" s="837"/>
      <c r="FA1064" s="568">
        <v>42252.595486111109</v>
      </c>
      <c r="FB1064" s="569">
        <v>37097.385091501477</v>
      </c>
      <c r="FC1064" s="570">
        <v>42252.595486111109</v>
      </c>
      <c r="FD1064" s="571" t="str">
        <v>[-11101] All data events are filtered in summary calculation</v>
      </c>
      <c r="FE1064" s="570">
        <v>42252.595138888893</v>
      </c>
      <c r="FF1064" s="571">
        <v>37471.275985546905</v>
      </c>
      <c r="FG1064" s="570">
        <v>42252.595138888893</v>
      </c>
      <c r="FH1064" s="571" t="str">
        <v>[-11101] All data events are filtered in summary calculation</v>
      </c>
      <c r="GE1064" s="400">
        <f t="shared" si="277"/>
        <v>1</v>
      </c>
      <c r="GF1064" s="529"/>
      <c r="GG1064" s="517"/>
      <c r="GH1064" s="529">
        <v>42252.595138888893</v>
      </c>
      <c r="GI1064" s="668">
        <v>300.92593383789062</v>
      </c>
      <c r="GJ1064" s="669">
        <v>42252.595138888893</v>
      </c>
      <c r="GK1064" s="668" t="str">
        <v>[-11101] All data events are filtered in summary calculation</v>
      </c>
      <c r="GL1064" s="669">
        <v>42252.595138888893</v>
      </c>
      <c r="GM1064" s="668" t="str">
        <v>[-11101] All data events are filtered in summary calculation</v>
      </c>
      <c r="GN1064" s="400" t="str">
        <f t="shared" si="275"/>
        <v>[-11101] All data events are filtered in summary calculation</v>
      </c>
      <c r="GO1064" s="400">
        <f t="shared" si="276"/>
        <v>0</v>
      </c>
    </row>
    <row r="1065" spans="156:197" ht="18.95" customHeight="1" x14ac:dyDescent="0.25">
      <c r="EZ1065" s="837"/>
      <c r="FA1065" s="568">
        <v>42252.595833333333</v>
      </c>
      <c r="FB1065" s="569">
        <v>36921.939688942832</v>
      </c>
      <c r="FC1065" s="570">
        <v>42252.595833333333</v>
      </c>
      <c r="FD1065" s="571" t="str">
        <v>[-11101] All data events are filtered in summary calculation</v>
      </c>
      <c r="FE1065" s="570">
        <v>42252.595486111109</v>
      </c>
      <c r="FF1065" s="571">
        <v>37399.402430166803</v>
      </c>
      <c r="FG1065" s="570">
        <v>42252.595486111109</v>
      </c>
      <c r="FH1065" s="571" t="str">
        <v>[-11101] All data events are filtered in summary calculation</v>
      </c>
      <c r="GE1065" s="400">
        <f t="shared" si="277"/>
        <v>1</v>
      </c>
      <c r="GF1065" s="529"/>
      <c r="GG1065" s="517"/>
      <c r="GH1065" s="529">
        <v>42252.595486111109</v>
      </c>
      <c r="GI1065" s="668">
        <v>300.92593383789062</v>
      </c>
      <c r="GJ1065" s="669">
        <v>42252.595486111109</v>
      </c>
      <c r="GK1065" s="668" t="str">
        <v>[-11101] All data events are filtered in summary calculation</v>
      </c>
      <c r="GL1065" s="669">
        <v>42252.595486111109</v>
      </c>
      <c r="GM1065" s="668" t="str">
        <v>[-11101] All data events are filtered in summary calculation</v>
      </c>
      <c r="GN1065" s="400" t="str">
        <f t="shared" si="275"/>
        <v>[-11101] All data events are filtered in summary calculation</v>
      </c>
      <c r="GO1065" s="400">
        <f t="shared" si="276"/>
        <v>0</v>
      </c>
    </row>
    <row r="1066" spans="156:197" ht="18.95" customHeight="1" x14ac:dyDescent="0.25">
      <c r="EZ1066" s="837"/>
      <c r="FA1066" s="568">
        <v>42252.596180555556</v>
      </c>
      <c r="FB1066" s="569">
        <v>36985.410152832665</v>
      </c>
      <c r="FC1066" s="570">
        <v>42252.596180555556</v>
      </c>
      <c r="FD1066" s="571" t="str">
        <v>[-11101] All data events are filtered in summary calculation</v>
      </c>
      <c r="FE1066" s="570">
        <v>42252.595833333333</v>
      </c>
      <c r="FF1066" s="571">
        <v>37369.310791057345</v>
      </c>
      <c r="FG1066" s="570">
        <v>42252.595833333333</v>
      </c>
      <c r="FH1066" s="571" t="str">
        <v>[-11101] All data events are filtered in summary calculation</v>
      </c>
      <c r="GE1066" s="400">
        <f t="shared" si="277"/>
        <v>1</v>
      </c>
      <c r="GF1066" s="529"/>
      <c r="GG1066" s="517"/>
      <c r="GH1066" s="529">
        <v>42252.595833333333</v>
      </c>
      <c r="GI1066" s="668">
        <v>300.92593383789062</v>
      </c>
      <c r="GJ1066" s="669">
        <v>42252.595833333333</v>
      </c>
      <c r="GK1066" s="668" t="str">
        <v>[-11101] All data events are filtered in summary calculation</v>
      </c>
      <c r="GL1066" s="669">
        <v>42252.595833333333</v>
      </c>
      <c r="GM1066" s="668" t="str">
        <v>[-11101] All data events are filtered in summary calculation</v>
      </c>
      <c r="GN1066" s="400" t="str">
        <f t="shared" si="275"/>
        <v>[-11101] All data events are filtered in summary calculation</v>
      </c>
      <c r="GO1066" s="400">
        <f t="shared" si="276"/>
        <v>0</v>
      </c>
    </row>
    <row r="1067" spans="156:197" ht="18.95" customHeight="1" x14ac:dyDescent="0.25">
      <c r="EZ1067" s="837"/>
      <c r="FA1067" s="568">
        <v>42252.59652777778</v>
      </c>
      <c r="FB1067" s="569">
        <v>36981.941325279076</v>
      </c>
      <c r="FC1067" s="570">
        <v>42252.59652777778</v>
      </c>
      <c r="FD1067" s="571" t="str">
        <v>[-11101] All data events are filtered in summary calculation</v>
      </c>
      <c r="FE1067" s="570">
        <v>42252.596180555556</v>
      </c>
      <c r="FF1067" s="571">
        <v>37358.166895977658</v>
      </c>
      <c r="FG1067" s="570">
        <v>42252.596180555556</v>
      </c>
      <c r="FH1067" s="571" t="str">
        <v>[-11101] All data events are filtered in summary calculation</v>
      </c>
      <c r="GE1067" s="400">
        <f t="shared" si="277"/>
        <v>1</v>
      </c>
      <c r="GF1067" s="529"/>
      <c r="GG1067" s="517"/>
      <c r="GH1067" s="529">
        <v>42252.596180555556</v>
      </c>
      <c r="GI1067" s="668">
        <v>300.92593383789062</v>
      </c>
      <c r="GJ1067" s="669">
        <v>42252.596180555556</v>
      </c>
      <c r="GK1067" s="668" t="str">
        <v>[-11101] All data events are filtered in summary calculation</v>
      </c>
      <c r="GL1067" s="669">
        <v>42252.596180555556</v>
      </c>
      <c r="GM1067" s="668" t="str">
        <v>[-11101] All data events are filtered in summary calculation</v>
      </c>
      <c r="GN1067" s="400" t="str">
        <f t="shared" si="275"/>
        <v>[-11101] All data events are filtered in summary calculation</v>
      </c>
      <c r="GO1067" s="400">
        <f t="shared" si="276"/>
        <v>0</v>
      </c>
    </row>
    <row r="1068" spans="156:197" ht="18.95" customHeight="1" x14ac:dyDescent="0.25">
      <c r="EZ1068" s="837"/>
      <c r="FA1068" s="568">
        <v>42252.596875000003</v>
      </c>
      <c r="FB1068" s="569">
        <v>36986.679487890004</v>
      </c>
      <c r="FC1068" s="570">
        <v>42252.596875000003</v>
      </c>
      <c r="FD1068" s="571" t="str">
        <v>[-11101] All data events are filtered in summary calculation</v>
      </c>
      <c r="FE1068" s="570">
        <v>42252.59652777778</v>
      </c>
      <c r="FF1068" s="571">
        <v>37368.953632779914</v>
      </c>
      <c r="FG1068" s="570">
        <v>42252.59652777778</v>
      </c>
      <c r="FH1068" s="571" t="str">
        <v>[-11101] All data events are filtered in summary calculation</v>
      </c>
      <c r="GE1068" s="400">
        <f t="shared" si="277"/>
        <v>1</v>
      </c>
      <c r="GF1068" s="529"/>
      <c r="GG1068" s="517"/>
      <c r="GH1068" s="529">
        <v>42252.59652777778</v>
      </c>
      <c r="GI1068" s="668">
        <v>300.92593383789062</v>
      </c>
      <c r="GJ1068" s="669">
        <v>42252.59652777778</v>
      </c>
      <c r="GK1068" s="668" t="str">
        <v>[-11101] All data events are filtered in summary calculation</v>
      </c>
      <c r="GL1068" s="669">
        <v>42252.59652777778</v>
      </c>
      <c r="GM1068" s="668" t="str">
        <v>[-11101] All data events are filtered in summary calculation</v>
      </c>
      <c r="GN1068" s="400" t="str">
        <f t="shared" si="275"/>
        <v>[-11101] All data events are filtered in summary calculation</v>
      </c>
      <c r="GO1068" s="400">
        <f t="shared" si="276"/>
        <v>0</v>
      </c>
    </row>
    <row r="1069" spans="156:197" ht="18.95" customHeight="1" x14ac:dyDescent="0.25">
      <c r="EZ1069" s="837"/>
      <c r="FA1069" s="568">
        <v>42252.597222222219</v>
      </c>
      <c r="FB1069" s="569">
        <v>36996.927952422695</v>
      </c>
      <c r="FC1069" s="570">
        <v>42252.597222222219</v>
      </c>
      <c r="FD1069" s="571" t="str">
        <v>[-11101] All data events are filtered in summary calculation</v>
      </c>
      <c r="FE1069" s="570">
        <v>42252.596875000003</v>
      </c>
      <c r="FF1069" s="571">
        <v>37363.047408390048</v>
      </c>
      <c r="FG1069" s="570">
        <v>42252.596875000003</v>
      </c>
      <c r="FH1069" s="571" t="str">
        <v>[-11101] All data events are filtered in summary calculation</v>
      </c>
      <c r="GE1069" s="400">
        <f t="shared" si="277"/>
        <v>1</v>
      </c>
      <c r="GF1069" s="529"/>
      <c r="GG1069" s="517"/>
      <c r="GH1069" s="529">
        <v>42252.596875000003</v>
      </c>
      <c r="GI1069" s="668">
        <v>300.92593383789062</v>
      </c>
      <c r="GJ1069" s="669">
        <v>42252.596875000003</v>
      </c>
      <c r="GK1069" s="668" t="str">
        <v>[-11101] All data events are filtered in summary calculation</v>
      </c>
      <c r="GL1069" s="669">
        <v>42252.596875000003</v>
      </c>
      <c r="GM1069" s="668" t="str">
        <v>[-11101] All data events are filtered in summary calculation</v>
      </c>
      <c r="GN1069" s="400" t="str">
        <f t="shared" si="275"/>
        <v>[-11101] All data events are filtered in summary calculation</v>
      </c>
      <c r="GO1069" s="400">
        <f t="shared" si="276"/>
        <v>0</v>
      </c>
    </row>
    <row r="1070" spans="156:197" ht="18.95" customHeight="1" x14ac:dyDescent="0.25">
      <c r="EZ1070" s="837"/>
      <c r="FA1070" s="568">
        <v>42252.59756944445</v>
      </c>
      <c r="FB1070" s="569">
        <v>37026.385690965253</v>
      </c>
      <c r="FC1070" s="570">
        <v>42252.59756944445</v>
      </c>
      <c r="FD1070" s="571" t="str">
        <v>[-11101] All data events are filtered in summary calculation</v>
      </c>
      <c r="FE1070" s="570">
        <v>42252.597222222219</v>
      </c>
      <c r="FF1070" s="571">
        <v>37470.078392146032</v>
      </c>
      <c r="FG1070" s="570">
        <v>42252.597222222219</v>
      </c>
      <c r="FH1070" s="571" t="str">
        <v>[-11101] All data events are filtered in summary calculation</v>
      </c>
      <c r="GE1070" s="400">
        <f t="shared" si="277"/>
        <v>1</v>
      </c>
      <c r="GF1070" s="529"/>
      <c r="GG1070" s="517"/>
      <c r="GH1070" s="529">
        <v>42252.597222222219</v>
      </c>
      <c r="GI1070" s="668">
        <v>300.92593383789062</v>
      </c>
      <c r="GJ1070" s="669">
        <v>42252.597222222219</v>
      </c>
      <c r="GK1070" s="668" t="str">
        <v>[-11101] All data events are filtered in summary calculation</v>
      </c>
      <c r="GL1070" s="669">
        <v>42252.597222222219</v>
      </c>
      <c r="GM1070" s="668" t="str">
        <v>[-11101] All data events are filtered in summary calculation</v>
      </c>
      <c r="GN1070" s="400" t="str">
        <f t="shared" si="275"/>
        <v>[-11101] All data events are filtered in summary calculation</v>
      </c>
      <c r="GO1070" s="400">
        <f t="shared" si="276"/>
        <v>0</v>
      </c>
    </row>
    <row r="1071" spans="156:197" ht="18.95" customHeight="1" x14ac:dyDescent="0.25">
      <c r="EZ1071" s="837"/>
      <c r="FA1071" s="568">
        <v>42252.597916666666</v>
      </c>
      <c r="FB1071" s="569">
        <v>37029.996333052717</v>
      </c>
      <c r="FC1071" s="570">
        <v>42252.597916666666</v>
      </c>
      <c r="FD1071" s="571" t="str">
        <v>[-11101] All data events are filtered in summary calculation</v>
      </c>
      <c r="FE1071" s="570">
        <v>42252.59756944445</v>
      </c>
      <c r="FF1071" s="571">
        <v>37466.513892598945</v>
      </c>
      <c r="FG1071" s="570">
        <v>42252.59756944445</v>
      </c>
      <c r="FH1071" s="571" t="str">
        <v>[-11101] All data events are filtered in summary calculation</v>
      </c>
      <c r="GE1071" s="400">
        <f t="shared" si="277"/>
        <v>1</v>
      </c>
      <c r="GF1071" s="529"/>
      <c r="GG1071" s="517"/>
      <c r="GH1071" s="529">
        <v>42252.59756944445</v>
      </c>
      <c r="GI1071" s="668">
        <v>300.92593383789062</v>
      </c>
      <c r="GJ1071" s="669">
        <v>42252.59756944445</v>
      </c>
      <c r="GK1071" s="668" t="str">
        <v>[-11101] All data events are filtered in summary calculation</v>
      </c>
      <c r="GL1071" s="669">
        <v>42252.59756944445</v>
      </c>
      <c r="GM1071" s="668" t="str">
        <v>[-11101] All data events are filtered in summary calculation</v>
      </c>
      <c r="GN1071" s="400" t="str">
        <f t="shared" si="275"/>
        <v>[-11101] All data events are filtered in summary calculation</v>
      </c>
      <c r="GO1071" s="400">
        <f t="shared" si="276"/>
        <v>0</v>
      </c>
    </row>
    <row r="1072" spans="156:197" ht="18.95" customHeight="1" x14ac:dyDescent="0.25">
      <c r="EZ1072" s="837"/>
      <c r="FA1072" s="568">
        <v>42252.598263888889</v>
      </c>
      <c r="FB1072" s="569">
        <v>37018.616804736856</v>
      </c>
      <c r="FC1072" s="570">
        <v>42252.598263888889</v>
      </c>
      <c r="FD1072" s="571" t="str">
        <v>[-11101] All data events are filtered in summary calculation</v>
      </c>
      <c r="FE1072" s="570">
        <v>42252.597916666666</v>
      </c>
      <c r="FF1072" s="571">
        <v>37412.191086934014</v>
      </c>
      <c r="FG1072" s="570">
        <v>42252.597916666666</v>
      </c>
      <c r="FH1072" s="571" t="str">
        <v>[-11101] All data events are filtered in summary calculation</v>
      </c>
      <c r="GE1072" s="400">
        <f t="shared" si="277"/>
        <v>1</v>
      </c>
      <c r="GF1072" s="529"/>
      <c r="GG1072" s="517"/>
      <c r="GH1072" s="529">
        <v>42252.597916666666</v>
      </c>
      <c r="GI1072" s="668">
        <v>300.92593383789062</v>
      </c>
      <c r="GJ1072" s="669">
        <v>42252.597916666666</v>
      </c>
      <c r="GK1072" s="668" t="str">
        <v>[-11101] All data events are filtered in summary calculation</v>
      </c>
      <c r="GL1072" s="669">
        <v>42252.597916666666</v>
      </c>
      <c r="GM1072" s="668" t="str">
        <v>[-11101] All data events are filtered in summary calculation</v>
      </c>
      <c r="GN1072" s="400" t="str">
        <f t="shared" si="275"/>
        <v>[-11101] All data events are filtered in summary calculation</v>
      </c>
      <c r="GO1072" s="400">
        <f t="shared" si="276"/>
        <v>0</v>
      </c>
    </row>
    <row r="1073" spans="156:197" ht="18.95" customHeight="1" x14ac:dyDescent="0.25">
      <c r="EZ1073" s="837"/>
      <c r="FA1073" s="568">
        <v>42252.598611111112</v>
      </c>
      <c r="FB1073" s="569">
        <v>36986.426155618828</v>
      </c>
      <c r="FC1073" s="570">
        <v>42252.598611111112</v>
      </c>
      <c r="FD1073" s="571" t="str">
        <v>[-11101] All data events are filtered in summary calculation</v>
      </c>
      <c r="FE1073" s="570">
        <v>42252.598263888889</v>
      </c>
      <c r="FF1073" s="571">
        <v>37408.421739292142</v>
      </c>
      <c r="FG1073" s="570">
        <v>42252.598263888889</v>
      </c>
      <c r="FH1073" s="571" t="str">
        <v>[-11101] All data events are filtered in summary calculation</v>
      </c>
      <c r="GE1073" s="400">
        <f t="shared" si="277"/>
        <v>1</v>
      </c>
      <c r="GF1073" s="529"/>
      <c r="GG1073" s="517"/>
      <c r="GH1073" s="529">
        <v>42252.598263888889</v>
      </c>
      <c r="GI1073" s="668">
        <v>300.92593383789062</v>
      </c>
      <c r="GJ1073" s="669">
        <v>42252.598263888889</v>
      </c>
      <c r="GK1073" s="668" t="str">
        <v>[-11101] All data events are filtered in summary calculation</v>
      </c>
      <c r="GL1073" s="669">
        <v>42252.598263888889</v>
      </c>
      <c r="GM1073" s="668" t="str">
        <v>[-11101] All data events are filtered in summary calculation</v>
      </c>
      <c r="GN1073" s="400" t="str">
        <f t="shared" si="275"/>
        <v>[-11101] All data events are filtered in summary calculation</v>
      </c>
      <c r="GO1073" s="400">
        <f t="shared" si="276"/>
        <v>0</v>
      </c>
    </row>
    <row r="1074" spans="156:197" ht="18.95" customHeight="1" x14ac:dyDescent="0.25">
      <c r="EZ1074" s="837"/>
      <c r="FA1074" s="568">
        <v>42252.598958333328</v>
      </c>
      <c r="FB1074" s="569">
        <v>37566.884096612535</v>
      </c>
      <c r="FC1074" s="570">
        <v>42252.598958333328</v>
      </c>
      <c r="FD1074" s="571" t="str">
        <v>[-11101] All data events are filtered in summary calculation</v>
      </c>
      <c r="FE1074" s="570">
        <v>42252.598611111112</v>
      </c>
      <c r="FF1074" s="571">
        <v>37419.667472100256</v>
      </c>
      <c r="FG1074" s="570">
        <v>42252.598611111112</v>
      </c>
      <c r="FH1074" s="571" t="str">
        <v>[-11101] All data events are filtered in summary calculation</v>
      </c>
      <c r="GE1074" s="400">
        <f t="shared" si="277"/>
        <v>1</v>
      </c>
      <c r="GF1074" s="529"/>
      <c r="GG1074" s="517"/>
      <c r="GH1074" s="529">
        <v>42252.598611111112</v>
      </c>
      <c r="GI1074" s="668">
        <v>300.92593383789062</v>
      </c>
      <c r="GJ1074" s="669">
        <v>42252.598611111112</v>
      </c>
      <c r="GK1074" s="668" t="str">
        <v>[-11101] All data events are filtered in summary calculation</v>
      </c>
      <c r="GL1074" s="669">
        <v>42252.598611111112</v>
      </c>
      <c r="GM1074" s="668" t="str">
        <v>[-11101] All data events are filtered in summary calculation</v>
      </c>
      <c r="GN1074" s="400" t="str">
        <f t="shared" si="275"/>
        <v>[-11101] All data events are filtered in summary calculation</v>
      </c>
      <c r="GO1074" s="400">
        <f t="shared" si="276"/>
        <v>0</v>
      </c>
    </row>
    <row r="1075" spans="156:197" ht="18.95" customHeight="1" x14ac:dyDescent="0.25">
      <c r="EZ1075" s="837"/>
      <c r="FA1075" s="568">
        <v>42252.599305555559</v>
      </c>
      <c r="FB1075" s="569">
        <v>19051.345643795528</v>
      </c>
      <c r="FC1075" s="570">
        <v>42252.599305555559</v>
      </c>
      <c r="FD1075" s="571" t="str">
        <v>[-11101] All data events are filtered in summary calculation</v>
      </c>
      <c r="FE1075" s="570">
        <v>42252.598958333328</v>
      </c>
      <c r="FF1075" s="571">
        <v>37286.939675742389</v>
      </c>
      <c r="FG1075" s="570">
        <v>42252.598958333328</v>
      </c>
      <c r="FH1075" s="571" t="str">
        <v>[-11101] All data events are filtered in summary calculation</v>
      </c>
      <c r="GE1075" s="400">
        <f t="shared" si="277"/>
        <v>1</v>
      </c>
      <c r="GF1075" s="529"/>
      <c r="GG1075" s="517"/>
      <c r="GH1075" s="529">
        <v>42252.598958333328</v>
      </c>
      <c r="GI1075" s="668">
        <v>300.92593383789062</v>
      </c>
      <c r="GJ1075" s="669">
        <v>42252.598958333328</v>
      </c>
      <c r="GK1075" s="668" t="str">
        <v>[-11101] All data events are filtered in summary calculation</v>
      </c>
      <c r="GL1075" s="669">
        <v>42252.598958333328</v>
      </c>
      <c r="GM1075" s="668" t="str">
        <v>[-11101] All data events are filtered in summary calculation</v>
      </c>
      <c r="GN1075" s="400" t="str">
        <f t="shared" si="275"/>
        <v>[-11101] All data events are filtered in summary calculation</v>
      </c>
      <c r="GO1075" s="400">
        <f t="shared" si="276"/>
        <v>0</v>
      </c>
    </row>
    <row r="1076" spans="156:197" ht="18.95" customHeight="1" x14ac:dyDescent="0.25">
      <c r="EZ1076" s="837"/>
      <c r="FA1076" s="568">
        <v>42252.599652777775</v>
      </c>
      <c r="FB1076" s="569">
        <v>2627.3761038058747</v>
      </c>
      <c r="FC1076" s="570">
        <v>42252.599652777775</v>
      </c>
      <c r="FD1076" s="571" t="str">
        <v>[-11101] All data events are filtered in summary calculation</v>
      </c>
      <c r="FE1076" s="570">
        <v>42252.599305555559</v>
      </c>
      <c r="FF1076" s="571">
        <v>37310.195172717176</v>
      </c>
      <c r="FG1076" s="570">
        <v>42252.599305555559</v>
      </c>
      <c r="FH1076" s="571" t="str">
        <v>[-11101] All data events are filtered in summary calculation</v>
      </c>
      <c r="GE1076" s="400">
        <f t="shared" si="277"/>
        <v>1</v>
      </c>
      <c r="GF1076" s="529"/>
      <c r="GG1076" s="517"/>
      <c r="GH1076" s="529">
        <v>42252.599305555559</v>
      </c>
      <c r="GI1076" s="668">
        <v>300.92593383789062</v>
      </c>
      <c r="GJ1076" s="669">
        <v>42252.599305555559</v>
      </c>
      <c r="GK1076" s="668" t="str">
        <v>[-11101] All data events are filtered in summary calculation</v>
      </c>
      <c r="GL1076" s="669">
        <v>42252.599305555559</v>
      </c>
      <c r="GM1076" s="668" t="str">
        <v>[-11101] All data events are filtered in summary calculation</v>
      </c>
      <c r="GN1076" s="400" t="str">
        <f t="shared" si="275"/>
        <v>[-11101] All data events are filtered in summary calculation</v>
      </c>
      <c r="GO1076" s="400">
        <f t="shared" si="276"/>
        <v>0</v>
      </c>
    </row>
    <row r="1077" spans="156:197" ht="18.95" customHeight="1" x14ac:dyDescent="0.25">
      <c r="EZ1077" s="837"/>
      <c r="FA1077" s="568">
        <v>42252.6</v>
      </c>
      <c r="FB1077" s="569">
        <v>2869.5455425294736</v>
      </c>
      <c r="FC1077" s="570">
        <v>42252.6</v>
      </c>
      <c r="FD1077" s="571" t="str">
        <v>[-11101] All data events are filtered in summary calculation</v>
      </c>
      <c r="FE1077" s="570">
        <v>42252.599652777775</v>
      </c>
      <c r="FF1077" s="571">
        <v>37257.066505374511</v>
      </c>
      <c r="FG1077" s="570">
        <v>42252.599652777775</v>
      </c>
      <c r="FH1077" s="571" t="str">
        <v>[-11101] All data events are filtered in summary calculation</v>
      </c>
      <c r="GE1077" s="400">
        <f t="shared" si="277"/>
        <v>1</v>
      </c>
      <c r="GF1077" s="529"/>
      <c r="GG1077" s="517"/>
      <c r="GH1077" s="529">
        <v>42252.599652777775</v>
      </c>
      <c r="GI1077" s="668">
        <v>300.92593383789062</v>
      </c>
      <c r="GJ1077" s="669">
        <v>42252.599652777775</v>
      </c>
      <c r="GK1077" s="668" t="str">
        <v>[-11101] All data events are filtered in summary calculation</v>
      </c>
      <c r="GL1077" s="669">
        <v>42252.599652777775</v>
      </c>
      <c r="GM1077" s="668" t="str">
        <v>[-11101] All data events are filtered in summary calculation</v>
      </c>
      <c r="GN1077" s="400" t="str">
        <f t="shared" si="275"/>
        <v>[-11101] All data events are filtered in summary calculation</v>
      </c>
      <c r="GO1077" s="400">
        <f t="shared" si="276"/>
        <v>0</v>
      </c>
    </row>
    <row r="1078" spans="156:197" ht="18.95" customHeight="1" x14ac:dyDescent="0.25">
      <c r="EZ1078" s="837"/>
      <c r="FA1078" s="568">
        <v>42252.600347222222</v>
      </c>
      <c r="FB1078" s="569">
        <v>3708.6145345362524</v>
      </c>
      <c r="FC1078" s="570">
        <v>42252.600347222222</v>
      </c>
      <c r="FD1078" s="571" t="str">
        <v>[-11101] All data events are filtered in summary calculation</v>
      </c>
      <c r="FE1078" s="570">
        <v>42252.6</v>
      </c>
      <c r="FF1078" s="571">
        <v>37250.246470493075</v>
      </c>
      <c r="FG1078" s="570">
        <v>42252.6</v>
      </c>
      <c r="FH1078" s="571" t="str">
        <v>[-11101] All data events are filtered in summary calculation</v>
      </c>
      <c r="GE1078" s="400">
        <f t="shared" si="277"/>
        <v>1</v>
      </c>
      <c r="GF1078" s="529"/>
      <c r="GG1078" s="517"/>
      <c r="GH1078" s="529">
        <v>42252.6</v>
      </c>
      <c r="GI1078" s="668">
        <v>300.92593383789062</v>
      </c>
      <c r="GJ1078" s="669">
        <v>42252.6</v>
      </c>
      <c r="GK1078" s="668" t="str">
        <v>[-11101] All data events are filtered in summary calculation</v>
      </c>
      <c r="GL1078" s="669">
        <v>42252.6</v>
      </c>
      <c r="GM1078" s="668" t="str">
        <v>[-11101] All data events are filtered in summary calculation</v>
      </c>
      <c r="GN1078" s="400" t="str">
        <f t="shared" si="275"/>
        <v>[-11101] All data events are filtered in summary calculation</v>
      </c>
      <c r="GO1078" s="400">
        <f t="shared" si="276"/>
        <v>0</v>
      </c>
    </row>
    <row r="1079" spans="156:197" ht="18.95" customHeight="1" x14ac:dyDescent="0.25">
      <c r="EZ1079" s="837"/>
      <c r="FA1079" s="568">
        <v>42252.600694444445</v>
      </c>
      <c r="FB1079" s="569">
        <v>31497.665771739681</v>
      </c>
      <c r="FC1079" s="570">
        <v>42252.600694444445</v>
      </c>
      <c r="FD1079" s="571" t="str">
        <v>[-11101] All data events are filtered in summary calculation</v>
      </c>
      <c r="FE1079" s="570">
        <v>42252.600347222222</v>
      </c>
      <c r="FF1079" s="571">
        <v>37245.429180993633</v>
      </c>
      <c r="FG1079" s="570">
        <v>42252.600347222222</v>
      </c>
      <c r="FH1079" s="571" t="str">
        <v>[-11101] All data events are filtered in summary calculation</v>
      </c>
      <c r="GE1079" s="400">
        <f t="shared" si="277"/>
        <v>1</v>
      </c>
      <c r="GF1079" s="529"/>
      <c r="GG1079" s="517"/>
      <c r="GH1079" s="529">
        <v>42252.600347222222</v>
      </c>
      <c r="GI1079" s="668">
        <v>300.92593383789062</v>
      </c>
      <c r="GJ1079" s="669">
        <v>42252.600347222222</v>
      </c>
      <c r="GK1079" s="668" t="str">
        <v>[-11101] All data events are filtered in summary calculation</v>
      </c>
      <c r="GL1079" s="669">
        <v>42252.600347222222</v>
      </c>
      <c r="GM1079" s="668" t="str">
        <v>[-11101] All data events are filtered in summary calculation</v>
      </c>
      <c r="GN1079" s="400" t="str">
        <f t="shared" si="275"/>
        <v>[-11101] All data events are filtered in summary calculation</v>
      </c>
      <c r="GO1079" s="400">
        <f t="shared" si="276"/>
        <v>0</v>
      </c>
    </row>
    <row r="1080" spans="156:197" ht="18.95" customHeight="1" x14ac:dyDescent="0.25">
      <c r="EZ1080" s="837"/>
      <c r="FA1080" s="568">
        <v>42252.601041666669</v>
      </c>
      <c r="FB1080" s="569">
        <v>36600.977705621721</v>
      </c>
      <c r="FC1080" s="570">
        <v>42252.601041666669</v>
      </c>
      <c r="FD1080" s="571" t="str">
        <v>[-11101] All data events are filtered in summary calculation</v>
      </c>
      <c r="FE1080" s="570">
        <v>42252.600694444445</v>
      </c>
      <c r="FF1080" s="571">
        <v>37334.284480873743</v>
      </c>
      <c r="FG1080" s="570">
        <v>42252.600694444445</v>
      </c>
      <c r="FH1080" s="571" t="str">
        <v>[-11101] All data events are filtered in summary calculation</v>
      </c>
      <c r="GE1080" s="400">
        <f t="shared" si="277"/>
        <v>1</v>
      </c>
      <c r="GF1080" s="529"/>
      <c r="GG1080" s="517"/>
      <c r="GH1080" s="529">
        <v>42252.600694444445</v>
      </c>
      <c r="GI1080" s="668">
        <v>300.92593383789062</v>
      </c>
      <c r="GJ1080" s="669">
        <v>42252.600694444445</v>
      </c>
      <c r="GK1080" s="668" t="str">
        <v>[-11101] All data events are filtered in summary calculation</v>
      </c>
      <c r="GL1080" s="669">
        <v>42252.600694444445</v>
      </c>
      <c r="GM1080" s="668" t="str">
        <v>[-11101] All data events are filtered in summary calculation</v>
      </c>
      <c r="GN1080" s="400" t="str">
        <f t="shared" si="275"/>
        <v>[-11101] All data events are filtered in summary calculation</v>
      </c>
      <c r="GO1080" s="400">
        <f t="shared" si="276"/>
        <v>0</v>
      </c>
    </row>
    <row r="1081" spans="156:197" ht="18.95" customHeight="1" x14ac:dyDescent="0.25">
      <c r="EZ1081" s="837"/>
      <c r="FA1081" s="568">
        <v>42252.601388888885</v>
      </c>
      <c r="FB1081" s="569">
        <v>36828.390055028598</v>
      </c>
      <c r="FC1081" s="570">
        <v>42252.601388888885</v>
      </c>
      <c r="FD1081" s="571" t="str">
        <v>[-11101] All data events are filtered in summary calculation</v>
      </c>
      <c r="FE1081" s="570">
        <v>42252.601041666669</v>
      </c>
      <c r="FF1081" s="571">
        <v>37227.744035704927</v>
      </c>
      <c r="FG1081" s="570">
        <v>42252.601041666669</v>
      </c>
      <c r="FH1081" s="571" t="str">
        <v>[-11101] All data events are filtered in summary calculation</v>
      </c>
      <c r="GE1081" s="400">
        <f t="shared" si="277"/>
        <v>1</v>
      </c>
      <c r="GF1081" s="529"/>
      <c r="GG1081" s="517"/>
      <c r="GH1081" s="529">
        <v>42252.601041666669</v>
      </c>
      <c r="GI1081" s="668">
        <v>300.92593383789062</v>
      </c>
      <c r="GJ1081" s="669">
        <v>42252.601041666669</v>
      </c>
      <c r="GK1081" s="668" t="str">
        <v>[-11101] All data events are filtered in summary calculation</v>
      </c>
      <c r="GL1081" s="669">
        <v>42252.601041666669</v>
      </c>
      <c r="GM1081" s="668" t="str">
        <v>[-11101] All data events are filtered in summary calculation</v>
      </c>
      <c r="GN1081" s="400" t="str">
        <f t="shared" si="275"/>
        <v>[-11101] All data events are filtered in summary calculation</v>
      </c>
      <c r="GO1081" s="400">
        <f t="shared" si="276"/>
        <v>0</v>
      </c>
    </row>
    <row r="1082" spans="156:197" ht="18.95" customHeight="1" x14ac:dyDescent="0.25">
      <c r="EZ1082" s="837"/>
      <c r="FA1082" s="568">
        <v>42252.601736111115</v>
      </c>
      <c r="FB1082" s="569">
        <v>37054.193047394358</v>
      </c>
      <c r="FC1082" s="570">
        <v>42252.601736111115</v>
      </c>
      <c r="FD1082" s="571" t="str">
        <v>[-11101] All data events are filtered in summary calculation</v>
      </c>
      <c r="FE1082" s="570">
        <v>42252.601388888885</v>
      </c>
      <c r="FF1082" s="571">
        <v>37205.327207718292</v>
      </c>
      <c r="FG1082" s="570">
        <v>42252.601388888885</v>
      </c>
      <c r="FH1082" s="571" t="str">
        <v>[-11101] All data events are filtered in summary calculation</v>
      </c>
      <c r="GE1082" s="400">
        <f t="shared" si="277"/>
        <v>1</v>
      </c>
      <c r="GF1082" s="529"/>
      <c r="GG1082" s="517"/>
      <c r="GH1082" s="529">
        <v>42252.601388888885</v>
      </c>
      <c r="GI1082" s="668">
        <v>300.92593383789062</v>
      </c>
      <c r="GJ1082" s="669">
        <v>42252.601388888885</v>
      </c>
      <c r="GK1082" s="668" t="str">
        <v>[-11101] All data events are filtered in summary calculation</v>
      </c>
      <c r="GL1082" s="669">
        <v>42252.601388888885</v>
      </c>
      <c r="GM1082" s="668" t="str">
        <v>[-11101] All data events are filtered in summary calculation</v>
      </c>
      <c r="GN1082" s="400" t="str">
        <f t="shared" si="275"/>
        <v>[-11101] All data events are filtered in summary calculation</v>
      </c>
      <c r="GO1082" s="400">
        <f t="shared" si="276"/>
        <v>0</v>
      </c>
    </row>
    <row r="1083" spans="156:197" ht="18.95" customHeight="1" x14ac:dyDescent="0.25">
      <c r="EZ1083" s="837"/>
      <c r="FA1083" s="568">
        <v>42252.602083333331</v>
      </c>
      <c r="FB1083" s="569">
        <v>37058.987437188625</v>
      </c>
      <c r="FC1083" s="570">
        <v>42252.602083333331</v>
      </c>
      <c r="FD1083" s="571" t="str">
        <v>[-11101] All data events are filtered in summary calculation</v>
      </c>
      <c r="FE1083" s="570">
        <v>42252.601736111115</v>
      </c>
      <c r="FF1083" s="571">
        <v>37217.08371518652</v>
      </c>
      <c r="FG1083" s="570">
        <v>42252.601736111115</v>
      </c>
      <c r="FH1083" s="571" t="str">
        <v>[-11101] All data events are filtered in summary calculation</v>
      </c>
      <c r="GE1083" s="400">
        <f t="shared" si="277"/>
        <v>1</v>
      </c>
      <c r="GF1083" s="529"/>
      <c r="GG1083" s="517"/>
      <c r="GH1083" s="529">
        <v>42252.601736111115</v>
      </c>
      <c r="GI1083" s="668">
        <v>300.92593383789062</v>
      </c>
      <c r="GJ1083" s="669">
        <v>42252.601736111115</v>
      </c>
      <c r="GK1083" s="668" t="str">
        <v>[-11101] All data events are filtered in summary calculation</v>
      </c>
      <c r="GL1083" s="669">
        <v>42252.601736111115</v>
      </c>
      <c r="GM1083" s="668" t="str">
        <v>[-11101] All data events are filtered in summary calculation</v>
      </c>
      <c r="GN1083" s="400" t="str">
        <f t="shared" si="275"/>
        <v>[-11101] All data events are filtered in summary calculation</v>
      </c>
      <c r="GO1083" s="400">
        <f t="shared" si="276"/>
        <v>0</v>
      </c>
    </row>
    <row r="1084" spans="156:197" ht="18.95" customHeight="1" x14ac:dyDescent="0.25">
      <c r="EZ1084" s="837"/>
      <c r="FA1084" s="568">
        <v>42252.602430555555</v>
      </c>
      <c r="FB1084" s="569">
        <v>37019.273232138155</v>
      </c>
      <c r="FC1084" s="570">
        <v>42252.602430555555</v>
      </c>
      <c r="FD1084" s="571" t="str">
        <v>[-11101] All data events are filtered in summary calculation</v>
      </c>
      <c r="FE1084" s="570">
        <v>42252.602083333331</v>
      </c>
      <c r="FF1084" s="571">
        <v>37176.839933816591</v>
      </c>
      <c r="FG1084" s="570">
        <v>42252.602083333331</v>
      </c>
      <c r="FH1084" s="571" t="str">
        <v>[-11101] All data events are filtered in summary calculation</v>
      </c>
      <c r="GE1084" s="400">
        <f t="shared" si="277"/>
        <v>1</v>
      </c>
      <c r="GF1084" s="529"/>
      <c r="GG1084" s="517"/>
      <c r="GH1084" s="529">
        <v>42252.602083333331</v>
      </c>
      <c r="GI1084" s="668">
        <v>300.92593383789062</v>
      </c>
      <c r="GJ1084" s="669">
        <v>42252.602083333331</v>
      </c>
      <c r="GK1084" s="668" t="str">
        <v>[-11101] All data events are filtered in summary calculation</v>
      </c>
      <c r="GL1084" s="669">
        <v>42252.602083333331</v>
      </c>
      <c r="GM1084" s="668" t="str">
        <v>[-11101] All data events are filtered in summary calculation</v>
      </c>
      <c r="GN1084" s="400" t="str">
        <f t="shared" si="275"/>
        <v>[-11101] All data events are filtered in summary calculation</v>
      </c>
      <c r="GO1084" s="400">
        <f t="shared" si="276"/>
        <v>0</v>
      </c>
    </row>
    <row r="1085" spans="156:197" ht="18.95" customHeight="1" x14ac:dyDescent="0.25">
      <c r="EZ1085" s="837"/>
      <c r="FA1085" s="568">
        <v>42252.602777777778</v>
      </c>
      <c r="FB1085" s="569">
        <v>37062.475415317218</v>
      </c>
      <c r="FC1085" s="570">
        <v>42252.602777777778</v>
      </c>
      <c r="FD1085" s="571" t="str">
        <v>[-11101] All data events are filtered in summary calculation</v>
      </c>
      <c r="FE1085" s="570">
        <v>42252.602430555555</v>
      </c>
      <c r="FF1085" s="571">
        <v>37200.33806196451</v>
      </c>
      <c r="FG1085" s="570">
        <v>42252.602430555555</v>
      </c>
      <c r="FH1085" s="571" t="str">
        <v>[-11101] All data events are filtered in summary calculation</v>
      </c>
      <c r="GE1085" s="400">
        <f t="shared" si="277"/>
        <v>1</v>
      </c>
      <c r="GF1085" s="529"/>
      <c r="GG1085" s="517"/>
      <c r="GH1085" s="529">
        <v>42252.602430555555</v>
      </c>
      <c r="GI1085" s="668">
        <v>300.92593383789062</v>
      </c>
      <c r="GJ1085" s="669">
        <v>42252.602430555555</v>
      </c>
      <c r="GK1085" s="668" t="str">
        <v>[-11101] All data events are filtered in summary calculation</v>
      </c>
      <c r="GL1085" s="669">
        <v>42252.602430555555</v>
      </c>
      <c r="GM1085" s="668" t="str">
        <v>[-11101] All data events are filtered in summary calculation</v>
      </c>
      <c r="GN1085" s="400" t="str">
        <f t="shared" si="275"/>
        <v>[-11101] All data events are filtered in summary calculation</v>
      </c>
      <c r="GO1085" s="400">
        <f t="shared" si="276"/>
        <v>0</v>
      </c>
    </row>
    <row r="1086" spans="156:197" ht="18.95" customHeight="1" x14ac:dyDescent="0.25">
      <c r="EZ1086" s="837"/>
      <c r="FA1086" s="568">
        <v>42252.603125000001</v>
      </c>
      <c r="FB1086" s="569">
        <v>37054.40094430645</v>
      </c>
      <c r="FC1086" s="570">
        <v>42252.603125000001</v>
      </c>
      <c r="FD1086" s="571" t="str">
        <v>[-11101] All data events are filtered in summary calculation</v>
      </c>
      <c r="FE1086" s="570">
        <v>42252.602777777778</v>
      </c>
      <c r="FF1086" s="571">
        <v>37223.379136536518</v>
      </c>
      <c r="FG1086" s="570">
        <v>42252.602777777778</v>
      </c>
      <c r="FH1086" s="571" t="str">
        <v>[-11101] All data events are filtered in summary calculation</v>
      </c>
      <c r="GE1086" s="400">
        <f t="shared" si="277"/>
        <v>1</v>
      </c>
      <c r="GF1086" s="529"/>
      <c r="GG1086" s="517"/>
      <c r="GH1086" s="529">
        <v>42252.602777777778</v>
      </c>
      <c r="GI1086" s="668">
        <v>300.92593383789062</v>
      </c>
      <c r="GJ1086" s="669">
        <v>42252.602777777778</v>
      </c>
      <c r="GK1086" s="668" t="str">
        <v>[-11101] All data events are filtered in summary calculation</v>
      </c>
      <c r="GL1086" s="669">
        <v>42252.602777777778</v>
      </c>
      <c r="GM1086" s="668" t="str">
        <v>[-11101] All data events are filtered in summary calculation</v>
      </c>
      <c r="GN1086" s="400" t="str">
        <f t="shared" si="275"/>
        <v>[-11101] All data events are filtered in summary calculation</v>
      </c>
      <c r="GO1086" s="400">
        <f t="shared" si="276"/>
        <v>0</v>
      </c>
    </row>
    <row r="1087" spans="156:197" ht="18.95" customHeight="1" x14ac:dyDescent="0.25">
      <c r="EZ1087" s="837"/>
      <c r="FA1087" s="568">
        <v>42252.603472222225</v>
      </c>
      <c r="FB1087" s="569">
        <v>37075.22124962409</v>
      </c>
      <c r="FC1087" s="570">
        <v>42252.603472222225</v>
      </c>
      <c r="FD1087" s="571" t="str">
        <v>[-11101] All data events are filtered in summary calculation</v>
      </c>
      <c r="FE1087" s="570">
        <v>42252.603125000001</v>
      </c>
      <c r="FF1087" s="571">
        <v>37277.580291990438</v>
      </c>
      <c r="FG1087" s="570">
        <v>42252.603125000001</v>
      </c>
      <c r="FH1087" s="571" t="str">
        <v>[-11101] All data events are filtered in summary calculation</v>
      </c>
      <c r="GE1087" s="400">
        <f t="shared" si="277"/>
        <v>1</v>
      </c>
      <c r="GF1087" s="529"/>
      <c r="GG1087" s="517"/>
      <c r="GH1087" s="529">
        <v>42252.603125000001</v>
      </c>
      <c r="GI1087" s="668">
        <v>296.60331826070325</v>
      </c>
      <c r="GJ1087" s="669">
        <v>42252.603125000001</v>
      </c>
      <c r="GK1087" s="668" t="str">
        <v>[-11101] All data events are filtered in summary calculation</v>
      </c>
      <c r="GL1087" s="669">
        <v>42252.603125000001</v>
      </c>
      <c r="GM1087" s="668" t="str">
        <v>[-11101] All data events are filtered in summary calculation</v>
      </c>
      <c r="GN1087" s="400" t="str">
        <f t="shared" si="275"/>
        <v>[-11101] All data events are filtered in summary calculation</v>
      </c>
      <c r="GO1087" s="400">
        <f t="shared" si="276"/>
        <v>0</v>
      </c>
    </row>
    <row r="1088" spans="156:197" ht="18.95" customHeight="1" x14ac:dyDescent="0.25">
      <c r="EZ1088" s="837"/>
      <c r="FA1088" s="568">
        <v>42252.603819444441</v>
      </c>
      <c r="FB1088" s="569">
        <v>37001.010753043491</v>
      </c>
      <c r="FC1088" s="570">
        <v>42252.603819444441</v>
      </c>
      <c r="FD1088" s="571" t="str">
        <v>[-11101] All data events are filtered in summary calculation</v>
      </c>
      <c r="FE1088" s="570">
        <v>42252.603472222225</v>
      </c>
      <c r="FF1088" s="571">
        <v>37268.951387312016</v>
      </c>
      <c r="FG1088" s="570">
        <v>42252.603472222225</v>
      </c>
      <c r="FH1088" s="571" t="str">
        <v>[-11101] All data events are filtered in summary calculation</v>
      </c>
      <c r="GE1088" s="400">
        <f t="shared" si="277"/>
        <v>1</v>
      </c>
      <c r="GF1088" s="529"/>
      <c r="GG1088" s="517"/>
      <c r="GH1088" s="529">
        <v>42252.603472222225</v>
      </c>
      <c r="GI1088" s="668">
        <v>292.82406616210937</v>
      </c>
      <c r="GJ1088" s="669">
        <v>42252.603472222225</v>
      </c>
      <c r="GK1088" s="668" t="str">
        <v>[-11101] All data events are filtered in summary calculation</v>
      </c>
      <c r="GL1088" s="669">
        <v>42252.603472222225</v>
      </c>
      <c r="GM1088" s="668" t="str">
        <v>[-11101] All data events are filtered in summary calculation</v>
      </c>
      <c r="GN1088" s="400" t="str">
        <f t="shared" si="275"/>
        <v>[-11101] All data events are filtered in summary calculation</v>
      </c>
      <c r="GO1088" s="400">
        <f t="shared" si="276"/>
        <v>0</v>
      </c>
    </row>
    <row r="1089" spans="156:197" ht="18.95" customHeight="1" x14ac:dyDescent="0.25">
      <c r="EZ1089" s="837"/>
      <c r="FA1089" s="568">
        <v>42252.604166666672</v>
      </c>
      <c r="FB1089" s="569">
        <v>37038.202440859874</v>
      </c>
      <c r="FC1089" s="570">
        <v>42252.604166666672</v>
      </c>
      <c r="FD1089" s="571" t="str">
        <v>[-11101] All data events are filtered in summary calculation</v>
      </c>
      <c r="FE1089" s="570">
        <v>42252.603819444441</v>
      </c>
      <c r="FF1089" s="571">
        <v>37273.123817062376</v>
      </c>
      <c r="FG1089" s="570">
        <v>42252.603819444441</v>
      </c>
      <c r="FH1089" s="571" t="str">
        <v>[-11101] All data events are filtered in summary calculation</v>
      </c>
      <c r="GE1089" s="400">
        <f t="shared" si="277"/>
        <v>1</v>
      </c>
      <c r="GF1089" s="529"/>
      <c r="GG1089" s="517"/>
      <c r="GH1089" s="529">
        <v>42252.603819444441</v>
      </c>
      <c r="GI1089" s="668">
        <v>292.82406616210937</v>
      </c>
      <c r="GJ1089" s="669">
        <v>42252.603819444441</v>
      </c>
      <c r="GK1089" s="668" t="str">
        <v>[-11101] All data events are filtered in summary calculation</v>
      </c>
      <c r="GL1089" s="669">
        <v>42252.603819444441</v>
      </c>
      <c r="GM1089" s="668" t="str">
        <v>[-11101] All data events are filtered in summary calculation</v>
      </c>
      <c r="GN1089" s="400" t="str">
        <f t="shared" si="275"/>
        <v>[-11101] All data events are filtered in summary calculation</v>
      </c>
      <c r="GO1089" s="400">
        <f t="shared" si="276"/>
        <v>0</v>
      </c>
    </row>
    <row r="1090" spans="156:197" ht="18.95" customHeight="1" x14ac:dyDescent="0.25">
      <c r="EZ1090" s="837"/>
      <c r="FA1090" s="568">
        <v>42252.604513888888</v>
      </c>
      <c r="FB1090" s="569">
        <v>37015.582652757563</v>
      </c>
      <c r="FC1090" s="570">
        <v>42252.604513888888</v>
      </c>
      <c r="FD1090" s="571" t="str">
        <v>[-11101] All data events are filtered in summary calculation</v>
      </c>
      <c r="FE1090" s="570">
        <v>42252.604166666672</v>
      </c>
      <c r="FF1090" s="571">
        <v>37319.083416378497</v>
      </c>
      <c r="FG1090" s="570">
        <v>42252.604166666672</v>
      </c>
      <c r="FH1090" s="571" t="str">
        <v>[-11101] All data events are filtered in summary calculation</v>
      </c>
      <c r="GE1090" s="400">
        <f t="shared" si="277"/>
        <v>1</v>
      </c>
      <c r="GF1090" s="529"/>
      <c r="GG1090" s="517"/>
      <c r="GH1090" s="529">
        <v>42252.604166666672</v>
      </c>
      <c r="GI1090" s="668">
        <v>292.82406616210937</v>
      </c>
      <c r="GJ1090" s="669">
        <v>42252.604166666672</v>
      </c>
      <c r="GK1090" s="668" t="str">
        <v>[-11101] All data events are filtered in summary calculation</v>
      </c>
      <c r="GL1090" s="669">
        <v>42252.604166666672</v>
      </c>
      <c r="GM1090" s="668" t="str">
        <v>[-11101] All data events are filtered in summary calculation</v>
      </c>
      <c r="GN1090" s="400" t="str">
        <f t="shared" si="275"/>
        <v>[-11101] All data events are filtered in summary calculation</v>
      </c>
      <c r="GO1090" s="400">
        <f t="shared" si="276"/>
        <v>0</v>
      </c>
    </row>
    <row r="1091" spans="156:197" ht="18.95" customHeight="1" x14ac:dyDescent="0.25">
      <c r="EZ1091" s="837"/>
      <c r="FA1091" s="568">
        <v>42252.604861111111</v>
      </c>
      <c r="FB1091" s="569">
        <v>37027.124449125928</v>
      </c>
      <c r="FC1091" s="570">
        <v>42252.604861111111</v>
      </c>
      <c r="FD1091" s="571" t="str">
        <v>[-11101] All data events are filtered in summary calculation</v>
      </c>
      <c r="FE1091" s="570">
        <v>42252.604513888888</v>
      </c>
      <c r="FF1091" s="571">
        <v>37261.966396101314</v>
      </c>
      <c r="FG1091" s="570">
        <v>42252.604513888888</v>
      </c>
      <c r="FH1091" s="571" t="str">
        <v>[-11101] All data events are filtered in summary calculation</v>
      </c>
      <c r="GE1091" s="400">
        <f t="shared" si="277"/>
        <v>1</v>
      </c>
      <c r="GF1091" s="529"/>
      <c r="GG1091" s="517"/>
      <c r="GH1091" s="529">
        <v>42252.604513888888</v>
      </c>
      <c r="GI1091" s="668">
        <v>292.82406616210937</v>
      </c>
      <c r="GJ1091" s="669">
        <v>42252.604513888888</v>
      </c>
      <c r="GK1091" s="668" t="str">
        <v>[-11101] All data events are filtered in summary calculation</v>
      </c>
      <c r="GL1091" s="669">
        <v>42252.604513888888</v>
      </c>
      <c r="GM1091" s="668" t="str">
        <v>[-11101] All data events are filtered in summary calculation</v>
      </c>
      <c r="GN1091" s="400" t="str">
        <f t="shared" si="275"/>
        <v>[-11101] All data events are filtered in summary calculation</v>
      </c>
      <c r="GO1091" s="400">
        <f t="shared" si="276"/>
        <v>0</v>
      </c>
    </row>
    <row r="1092" spans="156:197" ht="18.95" customHeight="1" x14ac:dyDescent="0.25">
      <c r="EZ1092" s="837"/>
      <c r="FA1092" s="568">
        <v>42252.605208333334</v>
      </c>
      <c r="FB1092" s="569">
        <v>37060.617704429227</v>
      </c>
      <c r="FC1092" s="570">
        <v>42252.605208333334</v>
      </c>
      <c r="FD1092" s="571" t="str">
        <v>[-11101] All data events are filtered in summary calculation</v>
      </c>
      <c r="FE1092" s="570">
        <v>42252.604861111111</v>
      </c>
      <c r="FF1092" s="571">
        <v>37268.488829221329</v>
      </c>
      <c r="FG1092" s="570">
        <v>42252.604861111111</v>
      </c>
      <c r="FH1092" s="571" t="str">
        <v>[-11101] All data events are filtered in summary calculation</v>
      </c>
      <c r="GE1092" s="400">
        <f t="shared" si="277"/>
        <v>1</v>
      </c>
      <c r="GF1092" s="529"/>
      <c r="GG1092" s="517"/>
      <c r="GH1092" s="529">
        <v>42252.604861111111</v>
      </c>
      <c r="GI1092" s="668">
        <v>292.82406616210937</v>
      </c>
      <c r="GJ1092" s="669">
        <v>42252.604861111111</v>
      </c>
      <c r="GK1092" s="668" t="str">
        <v>[-11101] All data events are filtered in summary calculation</v>
      </c>
      <c r="GL1092" s="669">
        <v>42252.604861111111</v>
      </c>
      <c r="GM1092" s="668" t="str">
        <v>[-11101] All data events are filtered in summary calculation</v>
      </c>
      <c r="GN1092" s="400" t="str">
        <f t="shared" si="275"/>
        <v>[-11101] All data events are filtered in summary calculation</v>
      </c>
      <c r="GO1092" s="400">
        <f t="shared" si="276"/>
        <v>0</v>
      </c>
    </row>
    <row r="1093" spans="156:197" ht="18.95" customHeight="1" x14ac:dyDescent="0.25">
      <c r="EZ1093" s="837"/>
      <c r="FA1093" s="568">
        <v>42252.60555555555</v>
      </c>
      <c r="FB1093" s="569">
        <v>37012.511470441023</v>
      </c>
      <c r="FC1093" s="570">
        <v>42252.60555555555</v>
      </c>
      <c r="FD1093" s="571" t="str">
        <v>[-11101] All data events are filtered in summary calculation</v>
      </c>
      <c r="FE1093" s="570">
        <v>42252.605208333334</v>
      </c>
      <c r="FF1093" s="571">
        <v>37283.525643201669</v>
      </c>
      <c r="FG1093" s="570">
        <v>42252.605208333334</v>
      </c>
      <c r="FH1093" s="571" t="str">
        <v>[-11101] All data events are filtered in summary calculation</v>
      </c>
      <c r="GE1093" s="400">
        <f t="shared" si="277"/>
        <v>1</v>
      </c>
      <c r="GF1093" s="529"/>
      <c r="GG1093" s="517"/>
      <c r="GH1093" s="529">
        <v>42252.605208333334</v>
      </c>
      <c r="GI1093" s="668">
        <v>292.82406616210937</v>
      </c>
      <c r="GJ1093" s="669">
        <v>42252.605208333334</v>
      </c>
      <c r="GK1093" s="668" t="str">
        <v>[-11101] All data events are filtered in summary calculation</v>
      </c>
      <c r="GL1093" s="669">
        <v>42252.605208333334</v>
      </c>
      <c r="GM1093" s="668" t="str">
        <v>[-11101] All data events are filtered in summary calculation</v>
      </c>
      <c r="GN1093" s="400" t="str">
        <f t="shared" si="275"/>
        <v>[-11101] All data events are filtered in summary calculation</v>
      </c>
      <c r="GO1093" s="400">
        <f t="shared" si="276"/>
        <v>0</v>
      </c>
    </row>
    <row r="1094" spans="156:197" ht="18.95" customHeight="1" x14ac:dyDescent="0.25">
      <c r="EZ1094" s="837"/>
      <c r="FA1094" s="568">
        <v>42252.605902777781</v>
      </c>
      <c r="FB1094" s="569">
        <v>36998.691738150519</v>
      </c>
      <c r="FC1094" s="570">
        <v>42252.605902777781</v>
      </c>
      <c r="FD1094" s="571" t="str">
        <v>[-11101] All data events are filtered in summary calculation</v>
      </c>
      <c r="FE1094" s="570">
        <v>42252.60555555555</v>
      </c>
      <c r="FF1094" s="571">
        <v>37267.518361963826</v>
      </c>
      <c r="FG1094" s="570">
        <v>42252.60555555555</v>
      </c>
      <c r="FH1094" s="571" t="str">
        <v>[-11101] All data events are filtered in summary calculation</v>
      </c>
      <c r="GE1094" s="400">
        <f t="shared" si="277"/>
        <v>1</v>
      </c>
      <c r="GF1094" s="529"/>
      <c r="GG1094" s="517"/>
      <c r="GH1094" s="529">
        <v>42252.60555555555</v>
      </c>
      <c r="GI1094" s="668">
        <v>292.82406616210937</v>
      </c>
      <c r="GJ1094" s="669">
        <v>42252.60555555555</v>
      </c>
      <c r="GK1094" s="668" t="str">
        <v>[-11101] All data events are filtered in summary calculation</v>
      </c>
      <c r="GL1094" s="669">
        <v>42252.60555555555</v>
      </c>
      <c r="GM1094" s="668" t="str">
        <v>[-11101] All data events are filtered in summary calculation</v>
      </c>
      <c r="GN1094" s="400" t="str">
        <f t="shared" si="275"/>
        <v>[-11101] All data events are filtered in summary calculation</v>
      </c>
      <c r="GO1094" s="400">
        <f t="shared" si="276"/>
        <v>0</v>
      </c>
    </row>
    <row r="1095" spans="156:197" ht="18.95" customHeight="1" x14ac:dyDescent="0.25">
      <c r="EZ1095" s="837"/>
      <c r="FA1095" s="568">
        <v>42252.606249999997</v>
      </c>
      <c r="FB1095" s="569">
        <v>37292.807433724403</v>
      </c>
      <c r="FC1095" s="570">
        <v>42252.606249999997</v>
      </c>
      <c r="FD1095" s="571" t="str">
        <v>[-11101] All data events are filtered in summary calculation</v>
      </c>
      <c r="FE1095" s="570">
        <v>42252.605902777781</v>
      </c>
      <c r="FF1095" s="571">
        <v>37195.332756088181</v>
      </c>
      <c r="FG1095" s="570">
        <v>42252.605902777781</v>
      </c>
      <c r="FH1095" s="571" t="str">
        <v>[-11101] All data events are filtered in summary calculation</v>
      </c>
      <c r="GE1095" s="400">
        <f t="shared" si="277"/>
        <v>1</v>
      </c>
      <c r="GF1095" s="529"/>
      <c r="GG1095" s="517"/>
      <c r="GH1095" s="529">
        <v>42252.605902777781</v>
      </c>
      <c r="GI1095" s="668">
        <v>292.82406616210937</v>
      </c>
      <c r="GJ1095" s="669">
        <v>42252.605902777781</v>
      </c>
      <c r="GK1095" s="668" t="str">
        <v>[-11101] All data events are filtered in summary calculation</v>
      </c>
      <c r="GL1095" s="669">
        <v>42252.605902777781</v>
      </c>
      <c r="GM1095" s="668" t="str">
        <v>[-11101] All data events are filtered in summary calculation</v>
      </c>
      <c r="GN1095" s="400" t="str">
        <f t="shared" ref="GN1095:GN1158" si="278">IF($GE1095=1,$GM1095,0)</f>
        <v>[-11101] All data events are filtered in summary calculation</v>
      </c>
      <c r="GO1095" s="400">
        <f t="shared" ref="GO1095:GO1158" si="279">IF($GE1095=2,$GM1095,0)</f>
        <v>0</v>
      </c>
    </row>
    <row r="1096" spans="156:197" ht="18.95" customHeight="1" x14ac:dyDescent="0.25">
      <c r="EZ1096" s="837"/>
      <c r="FA1096" s="568">
        <v>42252.60659722222</v>
      </c>
      <c r="FB1096" s="569">
        <v>37373.09072248936</v>
      </c>
      <c r="FC1096" s="570">
        <v>42252.60659722222</v>
      </c>
      <c r="FD1096" s="571" t="str">
        <v>[-11101] All data events are filtered in summary calculation</v>
      </c>
      <c r="FE1096" s="570">
        <v>42252.606249999997</v>
      </c>
      <c r="FF1096" s="571">
        <v>37218.46335553527</v>
      </c>
      <c r="FG1096" s="570">
        <v>42252.606249999997</v>
      </c>
      <c r="FH1096" s="571" t="str">
        <v>[-11101] All data events are filtered in summary calculation</v>
      </c>
      <c r="GE1096" s="400">
        <f t="shared" ref="GE1096:GE1159" si="280">IF(GI1096&lt;&gt;$GF$63,1,IF(GK1096&lt;&gt;$GF$63,2,IF(GE1095&lt;&gt;0,GE1095,0)))</f>
        <v>1</v>
      </c>
      <c r="GF1096" s="529"/>
      <c r="GG1096" s="517"/>
      <c r="GH1096" s="529">
        <v>42252.606249999997</v>
      </c>
      <c r="GI1096" s="668">
        <v>292.82406616210937</v>
      </c>
      <c r="GJ1096" s="669">
        <v>42252.606249999997</v>
      </c>
      <c r="GK1096" s="668" t="str">
        <v>[-11101] All data events are filtered in summary calculation</v>
      </c>
      <c r="GL1096" s="669">
        <v>42252.606249999997</v>
      </c>
      <c r="GM1096" s="668" t="str">
        <v>[-11101] All data events are filtered in summary calculation</v>
      </c>
      <c r="GN1096" s="400" t="str">
        <f t="shared" si="278"/>
        <v>[-11101] All data events are filtered in summary calculation</v>
      </c>
      <c r="GO1096" s="400">
        <f t="shared" si="279"/>
        <v>0</v>
      </c>
    </row>
    <row r="1097" spans="156:197" ht="18.95" customHeight="1" x14ac:dyDescent="0.25">
      <c r="EZ1097" s="837"/>
      <c r="FA1097" s="568">
        <v>42252.606944444444</v>
      </c>
      <c r="FB1097" s="569">
        <v>36959.318837527433</v>
      </c>
      <c r="FC1097" s="570">
        <v>42252.606944444444</v>
      </c>
      <c r="FD1097" s="571" t="str">
        <v>[-11101] All data events are filtered in summary calculation</v>
      </c>
      <c r="FE1097" s="570">
        <v>42252.60659722222</v>
      </c>
      <c r="FF1097" s="571">
        <v>37171.18926312129</v>
      </c>
      <c r="FG1097" s="570">
        <v>42252.60659722222</v>
      </c>
      <c r="FH1097" s="571" t="str">
        <v>[-11101] All data events are filtered in summary calculation</v>
      </c>
      <c r="GE1097" s="400">
        <f t="shared" si="280"/>
        <v>1</v>
      </c>
      <c r="GF1097" s="529"/>
      <c r="GG1097" s="517"/>
      <c r="GH1097" s="529">
        <v>42252.60659722222</v>
      </c>
      <c r="GI1097" s="668">
        <v>292.82406616210937</v>
      </c>
      <c r="GJ1097" s="669">
        <v>42252.60659722222</v>
      </c>
      <c r="GK1097" s="668" t="str">
        <v>[-11101] All data events are filtered in summary calculation</v>
      </c>
      <c r="GL1097" s="669">
        <v>42252.60659722222</v>
      </c>
      <c r="GM1097" s="668" t="str">
        <v>[-11101] All data events are filtered in summary calculation</v>
      </c>
      <c r="GN1097" s="400" t="str">
        <f t="shared" si="278"/>
        <v>[-11101] All data events are filtered in summary calculation</v>
      </c>
      <c r="GO1097" s="400">
        <f t="shared" si="279"/>
        <v>0</v>
      </c>
    </row>
    <row r="1098" spans="156:197" ht="18.95" customHeight="1" x14ac:dyDescent="0.25">
      <c r="EZ1098" s="837"/>
      <c r="FA1098" s="568">
        <v>42252.607291666667</v>
      </c>
      <c r="FB1098" s="569">
        <v>34516.648626320559</v>
      </c>
      <c r="FC1098" s="570">
        <v>42252.607291666667</v>
      </c>
      <c r="FD1098" s="571" t="str">
        <v>[-11101] All data events are filtered in summary calculation</v>
      </c>
      <c r="FE1098" s="570">
        <v>42252.606944444444</v>
      </c>
      <c r="FF1098" s="571">
        <v>37143.88329394062</v>
      </c>
      <c r="FG1098" s="570">
        <v>42252.606944444444</v>
      </c>
      <c r="FH1098" s="571" t="str">
        <v>[-11101] All data events are filtered in summary calculation</v>
      </c>
      <c r="GE1098" s="400">
        <f t="shared" si="280"/>
        <v>1</v>
      </c>
      <c r="GF1098" s="529"/>
      <c r="GG1098" s="517"/>
      <c r="GH1098" s="529">
        <v>42252.606944444444</v>
      </c>
      <c r="GI1098" s="668">
        <v>292.82406616210937</v>
      </c>
      <c r="GJ1098" s="669">
        <v>42252.606944444444</v>
      </c>
      <c r="GK1098" s="668" t="str">
        <v>[-11101] All data events are filtered in summary calculation</v>
      </c>
      <c r="GL1098" s="669">
        <v>42252.606944444444</v>
      </c>
      <c r="GM1098" s="668" t="str">
        <v>[-11101] All data events are filtered in summary calculation</v>
      </c>
      <c r="GN1098" s="400" t="str">
        <f t="shared" si="278"/>
        <v>[-11101] All data events are filtered in summary calculation</v>
      </c>
      <c r="GO1098" s="400">
        <f t="shared" si="279"/>
        <v>0</v>
      </c>
    </row>
    <row r="1099" spans="156:197" ht="18.95" customHeight="1" x14ac:dyDescent="0.25">
      <c r="EZ1099" s="837"/>
      <c r="FA1099" s="568">
        <v>42252.607638888891</v>
      </c>
      <c r="FB1099" s="569">
        <v>6684.4084938130027</v>
      </c>
      <c r="FC1099" s="570">
        <v>42252.607638888891</v>
      </c>
      <c r="FD1099" s="571" t="str">
        <v>[-11101] All data events are filtered in summary calculation</v>
      </c>
      <c r="FE1099" s="570">
        <v>42252.607291666667</v>
      </c>
      <c r="FF1099" s="571">
        <v>37147.284530931713</v>
      </c>
      <c r="FG1099" s="570">
        <v>42252.607291666667</v>
      </c>
      <c r="FH1099" s="571" t="str">
        <v>[-11101] All data events are filtered in summary calculation</v>
      </c>
      <c r="GE1099" s="400">
        <f t="shared" si="280"/>
        <v>1</v>
      </c>
      <c r="GF1099" s="529"/>
      <c r="GG1099" s="517"/>
      <c r="GH1099" s="529">
        <v>42252.607291666667</v>
      </c>
      <c r="GI1099" s="668">
        <v>292.82406616210937</v>
      </c>
      <c r="GJ1099" s="669">
        <v>42252.607291666667</v>
      </c>
      <c r="GK1099" s="668" t="str">
        <v>[-11101] All data events are filtered in summary calculation</v>
      </c>
      <c r="GL1099" s="669">
        <v>42252.607291666667</v>
      </c>
      <c r="GM1099" s="668" t="str">
        <v>[-11101] All data events are filtered in summary calculation</v>
      </c>
      <c r="GN1099" s="400" t="str">
        <f t="shared" si="278"/>
        <v>[-11101] All data events are filtered in summary calculation</v>
      </c>
      <c r="GO1099" s="400">
        <f t="shared" si="279"/>
        <v>0</v>
      </c>
    </row>
    <row r="1100" spans="156:197" ht="18.95" customHeight="1" x14ac:dyDescent="0.25">
      <c r="EZ1100" s="837"/>
      <c r="FA1100" s="568">
        <v>42252.607986111107</v>
      </c>
      <c r="FB1100" s="569">
        <v>2841.9168541661152</v>
      </c>
      <c r="FC1100" s="570">
        <v>42252.607986111107</v>
      </c>
      <c r="FD1100" s="571" t="str">
        <v>[-11101] All data events are filtered in summary calculation</v>
      </c>
      <c r="FE1100" s="570">
        <v>42252.607638888891</v>
      </c>
      <c r="FF1100" s="571">
        <v>37245.305442408724</v>
      </c>
      <c r="FG1100" s="570">
        <v>42252.607638888891</v>
      </c>
      <c r="FH1100" s="571" t="str">
        <v>[-11101] All data events are filtered in summary calculation</v>
      </c>
      <c r="GE1100" s="400">
        <f t="shared" si="280"/>
        <v>1</v>
      </c>
      <c r="GF1100" s="529"/>
      <c r="GG1100" s="517"/>
      <c r="GH1100" s="529">
        <v>42252.607638888891</v>
      </c>
      <c r="GI1100" s="668">
        <v>292.82406616210937</v>
      </c>
      <c r="GJ1100" s="669">
        <v>42252.607638888891</v>
      </c>
      <c r="GK1100" s="668" t="str">
        <v>[-11101] All data events are filtered in summary calculation</v>
      </c>
      <c r="GL1100" s="669">
        <v>42252.607638888891</v>
      </c>
      <c r="GM1100" s="668" t="str">
        <v>[-11101] All data events are filtered in summary calculation</v>
      </c>
      <c r="GN1100" s="400" t="str">
        <f t="shared" si="278"/>
        <v>[-11101] All data events are filtered in summary calculation</v>
      </c>
      <c r="GO1100" s="400">
        <f t="shared" si="279"/>
        <v>0</v>
      </c>
    </row>
    <row r="1101" spans="156:197" ht="18.95" customHeight="1" x14ac:dyDescent="0.25">
      <c r="EZ1101" s="837"/>
      <c r="FA1101" s="568">
        <v>42252.608333333337</v>
      </c>
      <c r="FB1101" s="569">
        <v>2852.015264641162</v>
      </c>
      <c r="FC1101" s="570">
        <v>42252.608333333337</v>
      </c>
      <c r="FD1101" s="571" t="str">
        <v>[-11101] All data events are filtered in summary calculation</v>
      </c>
      <c r="FE1101" s="570">
        <v>42252.607986111107</v>
      </c>
      <c r="FF1101" s="571">
        <v>37153.509387179212</v>
      </c>
      <c r="FG1101" s="570">
        <v>42252.607986111107</v>
      </c>
      <c r="FH1101" s="571" t="str">
        <v>[-11101] All data events are filtered in summary calculation</v>
      </c>
      <c r="GE1101" s="400">
        <f t="shared" si="280"/>
        <v>1</v>
      </c>
      <c r="GF1101" s="529"/>
      <c r="GG1101" s="517"/>
      <c r="GH1101" s="529">
        <v>42252.607986111107</v>
      </c>
      <c r="GI1101" s="668">
        <v>292.82406616210937</v>
      </c>
      <c r="GJ1101" s="669">
        <v>42252.607986111107</v>
      </c>
      <c r="GK1101" s="668" t="str">
        <v>[-11101] All data events are filtered in summary calculation</v>
      </c>
      <c r="GL1101" s="669">
        <v>42252.607986111107</v>
      </c>
      <c r="GM1101" s="668" t="str">
        <v>[-11101] All data events are filtered in summary calculation</v>
      </c>
      <c r="GN1101" s="400" t="str">
        <f t="shared" si="278"/>
        <v>[-11101] All data events are filtered in summary calculation</v>
      </c>
      <c r="GO1101" s="400">
        <f t="shared" si="279"/>
        <v>0</v>
      </c>
    </row>
    <row r="1102" spans="156:197" ht="18.95" customHeight="1" x14ac:dyDescent="0.25">
      <c r="EZ1102" s="837"/>
      <c r="FA1102" s="568">
        <v>42252.608680555553</v>
      </c>
      <c r="FB1102" s="569" t="str">
        <v>[-11101] All data events are filtered in summary calculation</v>
      </c>
      <c r="FC1102" s="570">
        <v>42252.608680555553</v>
      </c>
      <c r="FD1102" s="571" t="str">
        <v>[-11101] All data events are filtered in summary calculation</v>
      </c>
      <c r="FE1102" s="570">
        <v>42252.608333333337</v>
      </c>
      <c r="FF1102" s="571">
        <v>37126.91209780574</v>
      </c>
      <c r="FG1102" s="570">
        <v>42252.608333333337</v>
      </c>
      <c r="FH1102" s="571" t="str">
        <v>[-11101] All data events are filtered in summary calculation</v>
      </c>
      <c r="GE1102" s="400">
        <f t="shared" si="280"/>
        <v>1</v>
      </c>
      <c r="GF1102" s="529"/>
      <c r="GG1102" s="517"/>
      <c r="GH1102" s="529">
        <v>42252.608333333337</v>
      </c>
      <c r="GI1102" s="668">
        <v>292.82406616210937</v>
      </c>
      <c r="GJ1102" s="669">
        <v>42252.608333333337</v>
      </c>
      <c r="GK1102" s="668" t="str">
        <v>[-11101] All data events are filtered in summary calculation</v>
      </c>
      <c r="GL1102" s="669">
        <v>42252.608333333337</v>
      </c>
      <c r="GM1102" s="668" t="str">
        <v>[-11101] All data events are filtered in summary calculation</v>
      </c>
      <c r="GN1102" s="400" t="str">
        <f t="shared" si="278"/>
        <v>[-11101] All data events are filtered in summary calculation</v>
      </c>
      <c r="GO1102" s="400">
        <f t="shared" si="279"/>
        <v>0</v>
      </c>
    </row>
    <row r="1103" spans="156:197" ht="18.95" customHeight="1" x14ac:dyDescent="0.25">
      <c r="EZ1103" s="837"/>
      <c r="FA1103" s="568">
        <v>42252.609027777777</v>
      </c>
      <c r="FB1103" s="569" t="str">
        <v>[-11101] All data events are filtered in summary calculation</v>
      </c>
      <c r="FC1103" s="570">
        <v>42252.609027777777</v>
      </c>
      <c r="FD1103" s="571" t="str">
        <v>[-11101] All data events are filtered in summary calculation</v>
      </c>
      <c r="FE1103" s="570">
        <v>42252.608680555553</v>
      </c>
      <c r="FF1103" s="571">
        <v>37157.808850795031</v>
      </c>
      <c r="FG1103" s="570">
        <v>42252.608680555553</v>
      </c>
      <c r="FH1103" s="571" t="str">
        <v>[-11101] All data events are filtered in summary calculation</v>
      </c>
      <c r="GE1103" s="400">
        <f t="shared" si="280"/>
        <v>1</v>
      </c>
      <c r="GF1103" s="529"/>
      <c r="GG1103" s="517"/>
      <c r="GH1103" s="529">
        <v>42252.608680555553</v>
      </c>
      <c r="GI1103" s="668">
        <v>292.82406616210937</v>
      </c>
      <c r="GJ1103" s="669">
        <v>42252.608680555553</v>
      </c>
      <c r="GK1103" s="668" t="str">
        <v>[-11101] All data events are filtered in summary calculation</v>
      </c>
      <c r="GL1103" s="669">
        <v>42252.608680555553</v>
      </c>
      <c r="GM1103" s="668" t="str">
        <v>[-11101] All data events are filtered in summary calculation</v>
      </c>
      <c r="GN1103" s="400" t="str">
        <f t="shared" si="278"/>
        <v>[-11101] All data events are filtered in summary calculation</v>
      </c>
      <c r="GO1103" s="400">
        <f t="shared" si="279"/>
        <v>0</v>
      </c>
    </row>
    <row r="1104" spans="156:197" ht="18.95" customHeight="1" x14ac:dyDescent="0.25">
      <c r="EZ1104" s="837"/>
      <c r="FA1104" s="568">
        <v>42252.609375</v>
      </c>
      <c r="FB1104" s="569" t="str">
        <v>[-11101] All data events are filtered in summary calculation</v>
      </c>
      <c r="FC1104" s="570">
        <v>42252.609375</v>
      </c>
      <c r="FD1104" s="571" t="str">
        <v>[-11101] All data events are filtered in summary calculation</v>
      </c>
      <c r="FE1104" s="570">
        <v>42252.609027777777</v>
      </c>
      <c r="FF1104" s="571">
        <v>37209.357862476507</v>
      </c>
      <c r="FG1104" s="570">
        <v>42252.609027777777</v>
      </c>
      <c r="FH1104" s="571">
        <v>2901.714460754793</v>
      </c>
      <c r="GE1104" s="400">
        <f t="shared" si="280"/>
        <v>1</v>
      </c>
      <c r="GF1104" s="529"/>
      <c r="GG1104" s="517"/>
      <c r="GH1104" s="529">
        <v>42252.609027777777</v>
      </c>
      <c r="GI1104" s="668">
        <v>292.82406616210937</v>
      </c>
      <c r="GJ1104" s="669">
        <v>42252.609027777777</v>
      </c>
      <c r="GK1104" s="668" t="str">
        <v>[-11101] All data events are filtered in summary calculation</v>
      </c>
      <c r="GL1104" s="669">
        <v>42252.609027777777</v>
      </c>
      <c r="GM1104" s="668" t="str">
        <v>[-11101] All data events are filtered in summary calculation</v>
      </c>
      <c r="GN1104" s="400" t="str">
        <f t="shared" si="278"/>
        <v>[-11101] All data events are filtered in summary calculation</v>
      </c>
      <c r="GO1104" s="400">
        <f t="shared" si="279"/>
        <v>0</v>
      </c>
    </row>
    <row r="1105" spans="156:197" ht="18.95" customHeight="1" x14ac:dyDescent="0.25">
      <c r="EZ1105" s="837"/>
      <c r="FA1105" s="568">
        <v>42252.609722222223</v>
      </c>
      <c r="FB1105" s="569" t="str">
        <v>[-11101] All data events are filtered in summary calculation</v>
      </c>
      <c r="FC1105" s="570">
        <v>42252.609722222223</v>
      </c>
      <c r="FD1105" s="571" t="str">
        <v>[-11101] All data events are filtered in summary calculation</v>
      </c>
      <c r="FE1105" s="570">
        <v>42252.609375</v>
      </c>
      <c r="FF1105" s="571">
        <v>37414.327060947813</v>
      </c>
      <c r="FG1105" s="570">
        <v>42252.609375</v>
      </c>
      <c r="FH1105" s="571">
        <v>2886.0382167375337</v>
      </c>
      <c r="GE1105" s="400">
        <f t="shared" si="280"/>
        <v>1</v>
      </c>
      <c r="GF1105" s="529"/>
      <c r="GG1105" s="517"/>
      <c r="GH1105" s="529">
        <v>42252.609375</v>
      </c>
      <c r="GI1105" s="668">
        <v>292.82406616210937</v>
      </c>
      <c r="GJ1105" s="669">
        <v>42252.609375</v>
      </c>
      <c r="GK1105" s="668" t="str">
        <v>[-11101] All data events are filtered in summary calculation</v>
      </c>
      <c r="GL1105" s="669">
        <v>42252.609375</v>
      </c>
      <c r="GM1105" s="668" t="str">
        <v>[-11101] All data events are filtered in summary calculation</v>
      </c>
      <c r="GN1105" s="400" t="str">
        <f t="shared" si="278"/>
        <v>[-11101] All data events are filtered in summary calculation</v>
      </c>
      <c r="GO1105" s="400">
        <f t="shared" si="279"/>
        <v>0</v>
      </c>
    </row>
    <row r="1106" spans="156:197" ht="18.95" customHeight="1" x14ac:dyDescent="0.25">
      <c r="EZ1106" s="837"/>
      <c r="FA1106" s="568">
        <v>42252.610069444447</v>
      </c>
      <c r="FB1106" s="569" t="str">
        <v>[-11101] All data events are filtered in summary calculation</v>
      </c>
      <c r="FC1106" s="570">
        <v>42252.610069444447</v>
      </c>
      <c r="FD1106" s="571" t="str">
        <v>[-11101] All data events are filtered in summary calculation</v>
      </c>
      <c r="FE1106" s="570">
        <v>42252.609722222223</v>
      </c>
      <c r="FF1106" s="571">
        <v>37491.473352517685</v>
      </c>
      <c r="FG1106" s="570">
        <v>42252.609722222223</v>
      </c>
      <c r="FH1106" s="571">
        <v>2889.3760221621642</v>
      </c>
      <c r="GE1106" s="400">
        <f t="shared" si="280"/>
        <v>1</v>
      </c>
      <c r="GF1106" s="529"/>
      <c r="GG1106" s="517"/>
      <c r="GH1106" s="529">
        <v>42252.609722222223</v>
      </c>
      <c r="GI1106" s="668">
        <v>292.82406616210937</v>
      </c>
      <c r="GJ1106" s="669">
        <v>42252.609722222223</v>
      </c>
      <c r="GK1106" s="668" t="str">
        <v>[-11101] All data events are filtered in summary calculation</v>
      </c>
      <c r="GL1106" s="669">
        <v>42252.609722222223</v>
      </c>
      <c r="GM1106" s="668" t="str">
        <v>[-11101] All data events are filtered in summary calculation</v>
      </c>
      <c r="GN1106" s="400" t="str">
        <f t="shared" si="278"/>
        <v>[-11101] All data events are filtered in summary calculation</v>
      </c>
      <c r="GO1106" s="400">
        <f t="shared" si="279"/>
        <v>0</v>
      </c>
    </row>
    <row r="1107" spans="156:197" ht="18.95" customHeight="1" x14ac:dyDescent="0.25">
      <c r="EZ1107" s="837"/>
      <c r="FA1107" s="568">
        <v>42252.610416666663</v>
      </c>
      <c r="FB1107" s="569" t="str">
        <v>[-11101] All data events are filtered in summary calculation</v>
      </c>
      <c r="FC1107" s="570">
        <v>42252.610416666663</v>
      </c>
      <c r="FD1107" s="571" t="str">
        <v>[-11101] All data events are filtered in summary calculation</v>
      </c>
      <c r="FE1107" s="570">
        <v>42252.610069444447</v>
      </c>
      <c r="FF1107" s="571">
        <v>37333.37644531727</v>
      </c>
      <c r="FG1107" s="570">
        <v>42252.610069444447</v>
      </c>
      <c r="FH1107" s="571">
        <v>2912.7895224572471</v>
      </c>
      <c r="GE1107" s="400">
        <f t="shared" si="280"/>
        <v>1</v>
      </c>
      <c r="GF1107" s="529"/>
      <c r="GG1107" s="517"/>
      <c r="GH1107" s="529">
        <v>42252.610069444447</v>
      </c>
      <c r="GI1107" s="668">
        <v>292.82406616210937</v>
      </c>
      <c r="GJ1107" s="669">
        <v>42252.610069444447</v>
      </c>
      <c r="GK1107" s="668" t="str">
        <v>[-11101] All data events are filtered in summary calculation</v>
      </c>
      <c r="GL1107" s="669">
        <v>42252.610069444447</v>
      </c>
      <c r="GM1107" s="668" t="str">
        <v>[-11101] All data events are filtered in summary calculation</v>
      </c>
      <c r="GN1107" s="400" t="str">
        <f t="shared" si="278"/>
        <v>[-11101] All data events are filtered in summary calculation</v>
      </c>
      <c r="GO1107" s="400">
        <f t="shared" si="279"/>
        <v>0</v>
      </c>
    </row>
    <row r="1108" spans="156:197" ht="18.95" customHeight="1" x14ac:dyDescent="0.25">
      <c r="EZ1108" s="837"/>
      <c r="FA1108" s="568">
        <v>42252.610763888893</v>
      </c>
      <c r="FB1108" s="569" t="str">
        <v>[-11101] All data events are filtered in summary calculation</v>
      </c>
      <c r="FC1108" s="570">
        <v>42252.610763888893</v>
      </c>
      <c r="FD1108" s="571" t="str">
        <v>[-11101] All data events are filtered in summary calculation</v>
      </c>
      <c r="FE1108" s="570">
        <v>42252.610416666663</v>
      </c>
      <c r="FF1108" s="571">
        <v>37171.465231639144</v>
      </c>
      <c r="FG1108" s="570">
        <v>42252.610416666663</v>
      </c>
      <c r="FH1108" s="571">
        <v>2911.4148974933973</v>
      </c>
      <c r="GE1108" s="400">
        <f t="shared" si="280"/>
        <v>1</v>
      </c>
      <c r="GF1108" s="529"/>
      <c r="GG1108" s="517"/>
      <c r="GH1108" s="529">
        <v>42252.610416666663</v>
      </c>
      <c r="GI1108" s="668">
        <v>292.82406616210937</v>
      </c>
      <c r="GJ1108" s="669">
        <v>42252.610416666663</v>
      </c>
      <c r="GK1108" s="668" t="str">
        <v>[-11101] All data events are filtered in summary calculation</v>
      </c>
      <c r="GL1108" s="669">
        <v>42252.610416666663</v>
      </c>
      <c r="GM1108" s="668" t="str">
        <v>[-11101] All data events are filtered in summary calculation</v>
      </c>
      <c r="GN1108" s="400" t="str">
        <f t="shared" si="278"/>
        <v>[-11101] All data events are filtered in summary calculation</v>
      </c>
      <c r="GO1108" s="400">
        <f t="shared" si="279"/>
        <v>0</v>
      </c>
    </row>
    <row r="1109" spans="156:197" ht="18.95" customHeight="1" x14ac:dyDescent="0.25">
      <c r="EZ1109" s="837"/>
      <c r="FA1109" s="568">
        <v>42252.611111111109</v>
      </c>
      <c r="FB1109" s="569" t="str">
        <v>[-11101] All data events are filtered in summary calculation</v>
      </c>
      <c r="FC1109" s="570">
        <v>42252.611111111109</v>
      </c>
      <c r="FD1109" s="571" t="str">
        <v>[-11101] All data events are filtered in summary calculation</v>
      </c>
      <c r="FE1109" s="570">
        <v>42252.610763888893</v>
      </c>
      <c r="FF1109" s="571">
        <v>37110.493961014348</v>
      </c>
      <c r="FG1109" s="570">
        <v>42252.610763888893</v>
      </c>
      <c r="FH1109" s="571">
        <v>2910.0643359964092</v>
      </c>
      <c r="GE1109" s="400">
        <f t="shared" si="280"/>
        <v>1</v>
      </c>
      <c r="GF1109" s="529"/>
      <c r="GG1109" s="517"/>
      <c r="GH1109" s="529">
        <v>42252.610763888893</v>
      </c>
      <c r="GI1109" s="668">
        <v>292.82406616210937</v>
      </c>
      <c r="GJ1109" s="669">
        <v>42252.610763888893</v>
      </c>
      <c r="GK1109" s="668" t="str">
        <v>[-11101] All data events are filtered in summary calculation</v>
      </c>
      <c r="GL1109" s="669">
        <v>42252.610763888893</v>
      </c>
      <c r="GM1109" s="668" t="str">
        <v>[-11101] All data events are filtered in summary calculation</v>
      </c>
      <c r="GN1109" s="400" t="str">
        <f t="shared" si="278"/>
        <v>[-11101] All data events are filtered in summary calculation</v>
      </c>
      <c r="GO1109" s="400">
        <f t="shared" si="279"/>
        <v>0</v>
      </c>
    </row>
    <row r="1110" spans="156:197" ht="18.95" customHeight="1" x14ac:dyDescent="0.25">
      <c r="EZ1110" s="837"/>
      <c r="FA1110" s="568">
        <v>42252.611458333333</v>
      </c>
      <c r="FB1110" s="569" t="str">
        <v>[-11101] All data events are filtered in summary calculation</v>
      </c>
      <c r="FC1110" s="570">
        <v>42252.611458333333</v>
      </c>
      <c r="FD1110" s="571" t="str">
        <v>[-11101] All data events are filtered in summary calculation</v>
      </c>
      <c r="FE1110" s="570">
        <v>42252.611111111109</v>
      </c>
      <c r="FF1110" s="571">
        <v>37014.183256473145</v>
      </c>
      <c r="FG1110" s="570">
        <v>42252.611111111109</v>
      </c>
      <c r="FH1110" s="571">
        <v>2913.7121094816675</v>
      </c>
      <c r="GE1110" s="400">
        <f t="shared" si="280"/>
        <v>1</v>
      </c>
      <c r="GF1110" s="529"/>
      <c r="GG1110" s="517"/>
      <c r="GH1110" s="529">
        <v>42252.611111111109</v>
      </c>
      <c r="GI1110" s="668">
        <v>292.82406616210937</v>
      </c>
      <c r="GJ1110" s="669">
        <v>42252.611111111109</v>
      </c>
      <c r="GK1110" s="668" t="str">
        <v>[-11101] All data events are filtered in summary calculation</v>
      </c>
      <c r="GL1110" s="669">
        <v>42252.611111111109</v>
      </c>
      <c r="GM1110" s="668" t="str">
        <v>[-11101] All data events are filtered in summary calculation</v>
      </c>
      <c r="GN1110" s="400" t="str">
        <f t="shared" si="278"/>
        <v>[-11101] All data events are filtered in summary calculation</v>
      </c>
      <c r="GO1110" s="400">
        <f t="shared" si="279"/>
        <v>0</v>
      </c>
    </row>
    <row r="1111" spans="156:197" ht="18.95" customHeight="1" x14ac:dyDescent="0.25">
      <c r="EZ1111" s="837"/>
      <c r="FA1111" s="568">
        <v>42252.611805555556</v>
      </c>
      <c r="FB1111" s="569" t="str">
        <v>[-11101] All data events are filtered in summary calculation</v>
      </c>
      <c r="FC1111" s="570">
        <v>42252.611805555556</v>
      </c>
      <c r="FD1111" s="571" t="str">
        <v>[-11101] All data events are filtered in summary calculation</v>
      </c>
      <c r="FE1111" s="570">
        <v>42252.611458333333</v>
      </c>
      <c r="FF1111" s="571">
        <v>37050.010126376153</v>
      </c>
      <c r="FG1111" s="570">
        <v>42252.611458333333</v>
      </c>
      <c r="FH1111" s="571">
        <v>20624.650642534842</v>
      </c>
      <c r="GE1111" s="400">
        <f t="shared" si="280"/>
        <v>1</v>
      </c>
      <c r="GF1111" s="529"/>
      <c r="GG1111" s="517"/>
      <c r="GH1111" s="529">
        <v>42252.611458333333</v>
      </c>
      <c r="GI1111" s="668">
        <v>292.82406616210937</v>
      </c>
      <c r="GJ1111" s="669">
        <v>42252.611458333333</v>
      </c>
      <c r="GK1111" s="668" t="str">
        <v>[-11101] All data events are filtered in summary calculation</v>
      </c>
      <c r="GL1111" s="669">
        <v>42252.611458333333</v>
      </c>
      <c r="GM1111" s="668" t="str">
        <v>[-11101] All data events are filtered in summary calculation</v>
      </c>
      <c r="GN1111" s="400" t="str">
        <f t="shared" si="278"/>
        <v>[-11101] All data events are filtered in summary calculation</v>
      </c>
      <c r="GO1111" s="400">
        <f t="shared" si="279"/>
        <v>0</v>
      </c>
    </row>
    <row r="1112" spans="156:197" ht="18.95" customHeight="1" x14ac:dyDescent="0.25">
      <c r="EZ1112" s="837"/>
      <c r="FA1112" s="568">
        <v>42252.61215277778</v>
      </c>
      <c r="FB1112" s="569" t="str">
        <v>[-11101] All data events are filtered in summary calculation</v>
      </c>
      <c r="FC1112" s="570">
        <v>42252.61215277778</v>
      </c>
      <c r="FD1112" s="571" t="str">
        <v>[-11101] All data events are filtered in summary calculation</v>
      </c>
      <c r="FE1112" s="570">
        <v>42252.611805555556</v>
      </c>
      <c r="FF1112" s="571">
        <v>37588.015388453008</v>
      </c>
      <c r="FG1112" s="570">
        <v>42252.611805555556</v>
      </c>
      <c r="FH1112" s="571">
        <v>36364.157427517574</v>
      </c>
      <c r="GE1112" s="400">
        <f t="shared" si="280"/>
        <v>1</v>
      </c>
      <c r="GF1112" s="529"/>
      <c r="GG1112" s="517"/>
      <c r="GH1112" s="529">
        <v>42252.611805555556</v>
      </c>
      <c r="GI1112" s="668">
        <v>292.82406616210937</v>
      </c>
      <c r="GJ1112" s="669">
        <v>42252.611805555556</v>
      </c>
      <c r="GK1112" s="668" t="str">
        <v>[-11101] All data events are filtered in summary calculation</v>
      </c>
      <c r="GL1112" s="669">
        <v>42252.611805555556</v>
      </c>
      <c r="GM1112" s="668" t="str">
        <v>[-11101] All data events are filtered in summary calculation</v>
      </c>
      <c r="GN1112" s="400" t="str">
        <f t="shared" si="278"/>
        <v>[-11101] All data events are filtered in summary calculation</v>
      </c>
      <c r="GO1112" s="400">
        <f t="shared" si="279"/>
        <v>0</v>
      </c>
    </row>
    <row r="1113" spans="156:197" ht="18.95" customHeight="1" x14ac:dyDescent="0.25">
      <c r="EZ1113" s="837"/>
      <c r="FA1113" s="568">
        <v>42252.612500000003</v>
      </c>
      <c r="FB1113" s="569" t="str">
        <v>[-11101] All data events are filtered in summary calculation</v>
      </c>
      <c r="FC1113" s="570">
        <v>42252.612500000003</v>
      </c>
      <c r="FD1113" s="571" t="str">
        <v>[-11101] All data events are filtered in summary calculation</v>
      </c>
      <c r="FE1113" s="570">
        <v>42252.61215277778</v>
      </c>
      <c r="FF1113" s="571">
        <v>13363.836886255536</v>
      </c>
      <c r="FG1113" s="570">
        <v>42252.61215277778</v>
      </c>
      <c r="FH1113" s="571">
        <v>36562.741873325904</v>
      </c>
      <c r="GE1113" s="400">
        <f t="shared" si="280"/>
        <v>1</v>
      </c>
      <c r="GF1113" s="529"/>
      <c r="GG1113" s="517"/>
      <c r="GH1113" s="529">
        <v>42252.61215277778</v>
      </c>
      <c r="GI1113" s="668">
        <v>292.82406616210937</v>
      </c>
      <c r="GJ1113" s="669">
        <v>42252.61215277778</v>
      </c>
      <c r="GK1113" s="668" t="str">
        <v>[-11101] All data events are filtered in summary calculation</v>
      </c>
      <c r="GL1113" s="669">
        <v>42252.61215277778</v>
      </c>
      <c r="GM1113" s="668" t="str">
        <v>[-11101] All data events are filtered in summary calculation</v>
      </c>
      <c r="GN1113" s="400" t="str">
        <f t="shared" si="278"/>
        <v>[-11101] All data events are filtered in summary calculation</v>
      </c>
      <c r="GO1113" s="400">
        <f t="shared" si="279"/>
        <v>0</v>
      </c>
    </row>
    <row r="1114" spans="156:197" ht="18.95" customHeight="1" x14ac:dyDescent="0.25">
      <c r="EZ1114" s="837"/>
      <c r="FA1114" s="568">
        <v>42252.612847222219</v>
      </c>
      <c r="FB1114" s="569" t="str">
        <v>[-11101] All data events are filtered in summary calculation</v>
      </c>
      <c r="FC1114" s="570">
        <v>42252.612847222219</v>
      </c>
      <c r="FD1114" s="571" t="str">
        <v>[-11101] All data events are filtered in summary calculation</v>
      </c>
      <c r="FE1114" s="570">
        <v>42252.612500000003</v>
      </c>
      <c r="FF1114" s="571">
        <v>5783.3219304104769</v>
      </c>
      <c r="FG1114" s="570">
        <v>42252.612500000003</v>
      </c>
      <c r="FH1114" s="571">
        <v>36245.755561039849</v>
      </c>
      <c r="GE1114" s="400">
        <f t="shared" si="280"/>
        <v>1</v>
      </c>
      <c r="GF1114" s="529"/>
      <c r="GG1114" s="517"/>
      <c r="GH1114" s="529">
        <v>42252.612500000003</v>
      </c>
      <c r="GI1114" s="668">
        <v>292.82406616210937</v>
      </c>
      <c r="GJ1114" s="669">
        <v>42252.612500000003</v>
      </c>
      <c r="GK1114" s="668" t="str">
        <v>[-11101] All data events are filtered in summary calculation</v>
      </c>
      <c r="GL1114" s="669">
        <v>42252.612500000003</v>
      </c>
      <c r="GM1114" s="668" t="str">
        <v>[-11101] All data events are filtered in summary calculation</v>
      </c>
      <c r="GN1114" s="400" t="str">
        <f t="shared" si="278"/>
        <v>[-11101] All data events are filtered in summary calculation</v>
      </c>
      <c r="GO1114" s="400">
        <f t="shared" si="279"/>
        <v>0</v>
      </c>
    </row>
    <row r="1115" spans="156:197" ht="18.95" customHeight="1" x14ac:dyDescent="0.25">
      <c r="EZ1115" s="837"/>
      <c r="FA1115" s="568">
        <v>42252.61319444445</v>
      </c>
      <c r="FB1115" s="569" t="str">
        <v>[-11101] All data events are filtered in summary calculation</v>
      </c>
      <c r="FC1115" s="570">
        <v>42252.61319444445</v>
      </c>
      <c r="FD1115" s="571" t="str">
        <v>[-11101] All data events are filtered in summary calculation</v>
      </c>
      <c r="FE1115" s="570">
        <v>42252.612847222219</v>
      </c>
      <c r="FF1115" s="571" t="str">
        <v>[-11101] All data events are filtered in summary calculation</v>
      </c>
      <c r="FG1115" s="570">
        <v>42252.612847222219</v>
      </c>
      <c r="FH1115" s="571">
        <v>36627.121392430861</v>
      </c>
      <c r="GE1115" s="400">
        <f t="shared" si="280"/>
        <v>1</v>
      </c>
      <c r="GF1115" s="529"/>
      <c r="GG1115" s="517"/>
      <c r="GH1115" s="529">
        <v>42252.612847222219</v>
      </c>
      <c r="GI1115" s="668">
        <v>292.82406616210937</v>
      </c>
      <c r="GJ1115" s="669">
        <v>42252.612847222219</v>
      </c>
      <c r="GK1115" s="668" t="str">
        <v>[-11101] All data events are filtered in summary calculation</v>
      </c>
      <c r="GL1115" s="669">
        <v>42252.612847222219</v>
      </c>
      <c r="GM1115" s="668" t="str">
        <v>[-11101] All data events are filtered in summary calculation</v>
      </c>
      <c r="GN1115" s="400" t="str">
        <f t="shared" si="278"/>
        <v>[-11101] All data events are filtered in summary calculation</v>
      </c>
      <c r="GO1115" s="400">
        <f t="shared" si="279"/>
        <v>0</v>
      </c>
    </row>
    <row r="1116" spans="156:197" ht="18.95" customHeight="1" x14ac:dyDescent="0.25">
      <c r="EZ1116" s="837"/>
      <c r="FA1116" s="568">
        <v>42252.613541666666</v>
      </c>
      <c r="FB1116" s="569">
        <v>668.65079781246664</v>
      </c>
      <c r="FC1116" s="570">
        <v>42252.613541666666</v>
      </c>
      <c r="FD1116" s="571" t="str">
        <v>[-11101] All data events are filtered in summary calculation</v>
      </c>
      <c r="FE1116" s="570">
        <v>42252.61319444445</v>
      </c>
      <c r="FF1116" s="571" t="str">
        <v>[-11101] All data events are filtered in summary calculation</v>
      </c>
      <c r="FG1116" s="570">
        <v>42252.61319444445</v>
      </c>
      <c r="FH1116" s="571">
        <v>36632.095667368172</v>
      </c>
      <c r="GE1116" s="400">
        <f t="shared" si="280"/>
        <v>1</v>
      </c>
      <c r="GF1116" s="529"/>
      <c r="GG1116" s="517"/>
      <c r="GH1116" s="529">
        <v>42252.61319444445</v>
      </c>
      <c r="GI1116" s="668">
        <v>292.82406616210937</v>
      </c>
      <c r="GJ1116" s="669">
        <v>42252.61319444445</v>
      </c>
      <c r="GK1116" s="668" t="str">
        <v>[-11101] All data events are filtered in summary calculation</v>
      </c>
      <c r="GL1116" s="669">
        <v>42252.61319444445</v>
      </c>
      <c r="GM1116" s="668" t="str">
        <v>[-11101] All data events are filtered in summary calculation</v>
      </c>
      <c r="GN1116" s="400" t="str">
        <f t="shared" si="278"/>
        <v>[-11101] All data events are filtered in summary calculation</v>
      </c>
      <c r="GO1116" s="400">
        <f t="shared" si="279"/>
        <v>0</v>
      </c>
    </row>
    <row r="1117" spans="156:197" ht="18.95" customHeight="1" x14ac:dyDescent="0.25">
      <c r="EZ1117" s="837"/>
      <c r="FA1117" s="568">
        <v>42252.613888888889</v>
      </c>
      <c r="FB1117" s="569">
        <v>689.10672236189896</v>
      </c>
      <c r="FC1117" s="570">
        <v>42252.613888888889</v>
      </c>
      <c r="FD1117" s="571" t="str">
        <v>[-11101] All data events are filtered in summary calculation</v>
      </c>
      <c r="FE1117" s="570">
        <v>42252.613541666666</v>
      </c>
      <c r="FF1117" s="571" t="str">
        <v>[-11101] All data events are filtered in summary calculation</v>
      </c>
      <c r="FG1117" s="570">
        <v>42252.613541666666</v>
      </c>
      <c r="FH1117" s="571">
        <v>36648.898662408195</v>
      </c>
      <c r="GE1117" s="400">
        <f t="shared" si="280"/>
        <v>1</v>
      </c>
      <c r="GF1117" s="529"/>
      <c r="GG1117" s="517"/>
      <c r="GH1117" s="529">
        <v>42252.613541666666</v>
      </c>
      <c r="GI1117" s="668">
        <v>292.82406616210937</v>
      </c>
      <c r="GJ1117" s="669">
        <v>42252.613541666666</v>
      </c>
      <c r="GK1117" s="668" t="str">
        <v>[-11101] All data events are filtered in summary calculation</v>
      </c>
      <c r="GL1117" s="669">
        <v>42252.613541666666</v>
      </c>
      <c r="GM1117" s="668" t="str">
        <v>[-11101] All data events are filtered in summary calculation</v>
      </c>
      <c r="GN1117" s="400" t="str">
        <f t="shared" si="278"/>
        <v>[-11101] All data events are filtered in summary calculation</v>
      </c>
      <c r="GO1117" s="400">
        <f t="shared" si="279"/>
        <v>0</v>
      </c>
    </row>
    <row r="1118" spans="156:197" ht="18.95" customHeight="1" x14ac:dyDescent="0.25">
      <c r="EZ1118" s="837"/>
      <c r="FA1118" s="568">
        <v>42252.614236111112</v>
      </c>
      <c r="FB1118" s="569">
        <v>863.29235005388273</v>
      </c>
      <c r="FC1118" s="570">
        <v>42252.614236111112</v>
      </c>
      <c r="FD1118" s="571" t="str">
        <v>[-11101] All data events are filtered in summary calculation</v>
      </c>
      <c r="FE1118" s="570">
        <v>42252.613888888889</v>
      </c>
      <c r="FF1118" s="571" t="str">
        <v>[-11101] All data events are filtered in summary calculation</v>
      </c>
      <c r="FG1118" s="570">
        <v>42252.613888888889</v>
      </c>
      <c r="FH1118" s="571">
        <v>36637.350542199609</v>
      </c>
      <c r="GE1118" s="400">
        <f t="shared" si="280"/>
        <v>1</v>
      </c>
      <c r="GF1118" s="529"/>
      <c r="GG1118" s="517"/>
      <c r="GH1118" s="529">
        <v>42252.613888888889</v>
      </c>
      <c r="GI1118" s="668">
        <v>292.82406616210937</v>
      </c>
      <c r="GJ1118" s="669">
        <v>42252.613888888889</v>
      </c>
      <c r="GK1118" s="668" t="str">
        <v>[-11101] All data events are filtered in summary calculation</v>
      </c>
      <c r="GL1118" s="669">
        <v>42252.613888888889</v>
      </c>
      <c r="GM1118" s="668" t="str">
        <v>[-11101] All data events are filtered in summary calculation</v>
      </c>
      <c r="GN1118" s="400" t="str">
        <f t="shared" si="278"/>
        <v>[-11101] All data events are filtered in summary calculation</v>
      </c>
      <c r="GO1118" s="400">
        <f t="shared" si="279"/>
        <v>0</v>
      </c>
    </row>
    <row r="1119" spans="156:197" ht="18.95" customHeight="1" x14ac:dyDescent="0.25">
      <c r="EZ1119" s="837"/>
      <c r="FA1119" s="568">
        <v>42252.614583333328</v>
      </c>
      <c r="FB1119" s="569">
        <v>886.30072721318777</v>
      </c>
      <c r="FC1119" s="570">
        <v>42252.614583333328</v>
      </c>
      <c r="FD1119" s="571" t="str">
        <v>[-11101] All data events are filtered in summary calculation</v>
      </c>
      <c r="FE1119" s="570">
        <v>42252.614236111112</v>
      </c>
      <c r="FF1119" s="571" t="str">
        <v>[-11101] All data events are filtered in summary calculation</v>
      </c>
      <c r="FG1119" s="570">
        <v>42252.614236111112</v>
      </c>
      <c r="FH1119" s="571">
        <v>36632.100299765669</v>
      </c>
      <c r="GE1119" s="400">
        <f t="shared" si="280"/>
        <v>1</v>
      </c>
      <c r="GF1119" s="529"/>
      <c r="GG1119" s="517"/>
      <c r="GH1119" s="529">
        <v>42252.614236111112</v>
      </c>
      <c r="GI1119" s="668">
        <v>292.82406616210937</v>
      </c>
      <c r="GJ1119" s="669">
        <v>42252.614236111112</v>
      </c>
      <c r="GK1119" s="668" t="str">
        <v>[-11101] All data events are filtered in summary calculation</v>
      </c>
      <c r="GL1119" s="669">
        <v>42252.614236111112</v>
      </c>
      <c r="GM1119" s="668" t="str">
        <v>[-11101] All data events are filtered in summary calculation</v>
      </c>
      <c r="GN1119" s="400" t="str">
        <f t="shared" si="278"/>
        <v>[-11101] All data events are filtered in summary calculation</v>
      </c>
      <c r="GO1119" s="400">
        <f t="shared" si="279"/>
        <v>0</v>
      </c>
    </row>
    <row r="1120" spans="156:197" ht="18.95" customHeight="1" x14ac:dyDescent="0.25">
      <c r="EZ1120" s="837"/>
      <c r="FA1120" s="568">
        <v>42252.614930555559</v>
      </c>
      <c r="FB1120" s="569">
        <v>802.20564593006281</v>
      </c>
      <c r="FC1120" s="570">
        <v>42252.614930555559</v>
      </c>
      <c r="FD1120" s="571" t="str">
        <v>[-11101] All data events are filtered in summary calculation</v>
      </c>
      <c r="FE1120" s="570">
        <v>42252.614583333328</v>
      </c>
      <c r="FF1120" s="571" t="str">
        <v>[-11101] All data events are filtered in summary calculation</v>
      </c>
      <c r="FG1120" s="570">
        <v>42252.614583333328</v>
      </c>
      <c r="FH1120" s="571">
        <v>36613.567002137504</v>
      </c>
      <c r="GE1120" s="400">
        <f t="shared" si="280"/>
        <v>1</v>
      </c>
      <c r="GF1120" s="529"/>
      <c r="GG1120" s="517"/>
      <c r="GH1120" s="529">
        <v>42252.614583333328</v>
      </c>
      <c r="GI1120" s="668">
        <v>292.82406616210937</v>
      </c>
      <c r="GJ1120" s="669">
        <v>42252.614583333328</v>
      </c>
      <c r="GK1120" s="668" t="str">
        <v>[-11101] All data events are filtered in summary calculation</v>
      </c>
      <c r="GL1120" s="669">
        <v>42252.614583333328</v>
      </c>
      <c r="GM1120" s="668" t="str">
        <v>[-11101] All data events are filtered in summary calculation</v>
      </c>
      <c r="GN1120" s="400" t="str">
        <f t="shared" si="278"/>
        <v>[-11101] All data events are filtered in summary calculation</v>
      </c>
      <c r="GO1120" s="400">
        <f t="shared" si="279"/>
        <v>0</v>
      </c>
    </row>
    <row r="1121" spans="156:197" ht="18.95" customHeight="1" x14ac:dyDescent="0.25">
      <c r="EZ1121" s="837"/>
      <c r="FA1121" s="568">
        <v>42252.615277777775</v>
      </c>
      <c r="FB1121" s="569">
        <v>12219.461036547462</v>
      </c>
      <c r="FC1121" s="570">
        <v>42252.615277777775</v>
      </c>
      <c r="FD1121" s="571" t="str">
        <v>[-11101] All data events are filtered in summary calculation</v>
      </c>
      <c r="FE1121" s="570">
        <v>42252.614930555559</v>
      </c>
      <c r="FF1121" s="571" t="str">
        <v>[-11101] All data events are filtered in summary calculation</v>
      </c>
      <c r="FG1121" s="570">
        <v>42252.614930555559</v>
      </c>
      <c r="FH1121" s="571">
        <v>36697.115714073181</v>
      </c>
      <c r="GE1121" s="400">
        <f t="shared" si="280"/>
        <v>1</v>
      </c>
      <c r="GF1121" s="529"/>
      <c r="GG1121" s="517"/>
      <c r="GH1121" s="529">
        <v>42252.614930555559</v>
      </c>
      <c r="GI1121" s="668">
        <v>292.82406616210937</v>
      </c>
      <c r="GJ1121" s="669">
        <v>42252.614930555559</v>
      </c>
      <c r="GK1121" s="668" t="str">
        <v>[-11101] All data events are filtered in summary calculation</v>
      </c>
      <c r="GL1121" s="669">
        <v>42252.614930555559</v>
      </c>
      <c r="GM1121" s="668" t="str">
        <v>[-11101] All data events are filtered in summary calculation</v>
      </c>
      <c r="GN1121" s="400" t="str">
        <f t="shared" si="278"/>
        <v>[-11101] All data events are filtered in summary calculation</v>
      </c>
      <c r="GO1121" s="400">
        <f t="shared" si="279"/>
        <v>0</v>
      </c>
    </row>
    <row r="1122" spans="156:197" ht="18.95" customHeight="1" x14ac:dyDescent="0.25">
      <c r="EZ1122" s="837"/>
      <c r="FA1122" s="568">
        <v>42252.615624999999</v>
      </c>
      <c r="FB1122" s="569">
        <v>36222.866129056616</v>
      </c>
      <c r="FC1122" s="570">
        <v>42252.615624999999</v>
      </c>
      <c r="FD1122" s="571" t="str">
        <v>[-11101] All data events are filtered in summary calculation</v>
      </c>
      <c r="FE1122" s="570">
        <v>42252.615277777775</v>
      </c>
      <c r="FF1122" s="571" t="str">
        <v>[-11101] All data events are filtered in summary calculation</v>
      </c>
      <c r="FG1122" s="570">
        <v>42252.615277777775</v>
      </c>
      <c r="FH1122" s="571">
        <v>36664.895925337078</v>
      </c>
      <c r="GE1122" s="400">
        <f t="shared" si="280"/>
        <v>1</v>
      </c>
      <c r="GF1122" s="529"/>
      <c r="GG1122" s="517"/>
      <c r="GH1122" s="529">
        <v>42252.615277777775</v>
      </c>
      <c r="GI1122" s="668">
        <v>292.82406616210937</v>
      </c>
      <c r="GJ1122" s="669">
        <v>42252.615277777775</v>
      </c>
      <c r="GK1122" s="668" t="str">
        <v>[-11101] All data events are filtered in summary calculation</v>
      </c>
      <c r="GL1122" s="669">
        <v>42252.615277777775</v>
      </c>
      <c r="GM1122" s="668" t="str">
        <v>[-11101] All data events are filtered in summary calculation</v>
      </c>
      <c r="GN1122" s="400" t="str">
        <f t="shared" si="278"/>
        <v>[-11101] All data events are filtered in summary calculation</v>
      </c>
      <c r="GO1122" s="400">
        <f t="shared" si="279"/>
        <v>0</v>
      </c>
    </row>
    <row r="1123" spans="156:197" ht="18.95" customHeight="1" x14ac:dyDescent="0.25">
      <c r="EZ1123" s="837"/>
      <c r="FA1123" s="568">
        <v>42252.615972222222</v>
      </c>
      <c r="FB1123" s="569">
        <v>35156.29026183486</v>
      </c>
      <c r="FC1123" s="570">
        <v>42252.615972222222</v>
      </c>
      <c r="FD1123" s="571" t="str">
        <v>[-11101] All data events are filtered in summary calculation</v>
      </c>
      <c r="FE1123" s="570">
        <v>42252.615624999999</v>
      </c>
      <c r="FF1123" s="571" t="str">
        <v>[-11101] All data events are filtered in summary calculation</v>
      </c>
      <c r="FG1123" s="570">
        <v>42252.615624999999</v>
      </c>
      <c r="FH1123" s="571">
        <v>36633.381677852078</v>
      </c>
      <c r="GE1123" s="400">
        <f t="shared" si="280"/>
        <v>1</v>
      </c>
      <c r="GF1123" s="529"/>
      <c r="GG1123" s="517"/>
      <c r="GH1123" s="529">
        <v>42252.615624999999</v>
      </c>
      <c r="GI1123" s="668">
        <v>292.82406616210937</v>
      </c>
      <c r="GJ1123" s="669">
        <v>42252.615624999999</v>
      </c>
      <c r="GK1123" s="668" t="str">
        <v>[-11101] All data events are filtered in summary calculation</v>
      </c>
      <c r="GL1123" s="669">
        <v>42252.615624999999</v>
      </c>
      <c r="GM1123" s="668" t="str">
        <v>[-11101] All data events are filtered in summary calculation</v>
      </c>
      <c r="GN1123" s="400" t="str">
        <f t="shared" si="278"/>
        <v>[-11101] All data events are filtered in summary calculation</v>
      </c>
      <c r="GO1123" s="400">
        <f t="shared" si="279"/>
        <v>0</v>
      </c>
    </row>
    <row r="1124" spans="156:197" ht="18.95" customHeight="1" x14ac:dyDescent="0.25">
      <c r="EZ1124" s="837"/>
      <c r="FA1124" s="568">
        <v>42252.616319444445</v>
      </c>
      <c r="FB1124" s="569">
        <v>35272.41941863497</v>
      </c>
      <c r="FC1124" s="570">
        <v>42252.616319444445</v>
      </c>
      <c r="FD1124" s="571" t="str">
        <v>[-11101] All data events are filtered in summary calculation</v>
      </c>
      <c r="FE1124" s="570">
        <v>42252.615972222222</v>
      </c>
      <c r="FF1124" s="571" t="str">
        <v>[-11101] All data events are filtered in summary calculation</v>
      </c>
      <c r="FG1124" s="570">
        <v>42252.615972222222</v>
      </c>
      <c r="FH1124" s="571">
        <v>36662.140929577748</v>
      </c>
      <c r="GE1124" s="400">
        <f t="shared" si="280"/>
        <v>1</v>
      </c>
      <c r="GF1124" s="529"/>
      <c r="GG1124" s="517"/>
      <c r="GH1124" s="529">
        <v>42252.615972222222</v>
      </c>
      <c r="GI1124" s="668">
        <v>292.82406616210937</v>
      </c>
      <c r="GJ1124" s="669">
        <v>42252.615972222222</v>
      </c>
      <c r="GK1124" s="668" t="str">
        <v>[-11101] All data events are filtered in summary calculation</v>
      </c>
      <c r="GL1124" s="669">
        <v>42252.615972222222</v>
      </c>
      <c r="GM1124" s="668" t="str">
        <v>[-11101] All data events are filtered in summary calculation</v>
      </c>
      <c r="GN1124" s="400" t="str">
        <f t="shared" si="278"/>
        <v>[-11101] All data events are filtered in summary calculation</v>
      </c>
      <c r="GO1124" s="400">
        <f t="shared" si="279"/>
        <v>0</v>
      </c>
    </row>
    <row r="1125" spans="156:197" ht="18.95" customHeight="1" x14ac:dyDescent="0.25">
      <c r="EZ1125" s="837"/>
      <c r="FA1125" s="568">
        <v>42252.616666666669</v>
      </c>
      <c r="FB1125" s="569">
        <v>35083.698797416684</v>
      </c>
      <c r="FC1125" s="570">
        <v>42252.616666666669</v>
      </c>
      <c r="FD1125" s="571" t="str">
        <v>[-11101] All data events are filtered in summary calculation</v>
      </c>
      <c r="FE1125" s="570">
        <v>42252.616319444445</v>
      </c>
      <c r="FF1125" s="571" t="str">
        <v>[-11101] All data events are filtered in summary calculation</v>
      </c>
      <c r="FG1125" s="570">
        <v>42252.616319444445</v>
      </c>
      <c r="FH1125" s="571">
        <v>36668.12524531682</v>
      </c>
      <c r="GE1125" s="400">
        <f t="shared" si="280"/>
        <v>1</v>
      </c>
      <c r="GF1125" s="529"/>
      <c r="GG1125" s="517"/>
      <c r="GH1125" s="529">
        <v>42252.616319444445</v>
      </c>
      <c r="GI1125" s="668">
        <v>292.82406616210937</v>
      </c>
      <c r="GJ1125" s="669">
        <v>42252.616319444445</v>
      </c>
      <c r="GK1125" s="668" t="str">
        <v>[-11101] All data events are filtered in summary calculation</v>
      </c>
      <c r="GL1125" s="669">
        <v>42252.616319444445</v>
      </c>
      <c r="GM1125" s="668" t="str">
        <v>[-11101] All data events are filtered in summary calculation</v>
      </c>
      <c r="GN1125" s="400" t="str">
        <f t="shared" si="278"/>
        <v>[-11101] All data events are filtered in summary calculation</v>
      </c>
      <c r="GO1125" s="400">
        <f t="shared" si="279"/>
        <v>0</v>
      </c>
    </row>
    <row r="1126" spans="156:197" ht="18.95" customHeight="1" x14ac:dyDescent="0.25">
      <c r="EZ1126" s="837"/>
      <c r="FA1126" s="568">
        <v>42252.617013888885</v>
      </c>
      <c r="FB1126" s="569">
        <v>35164.324478205046</v>
      </c>
      <c r="FC1126" s="570">
        <v>42252.617013888885</v>
      </c>
      <c r="FD1126" s="571" t="str">
        <v>[-11101] All data events are filtered in summary calculation</v>
      </c>
      <c r="FE1126" s="570">
        <v>42252.616666666669</v>
      </c>
      <c r="FF1126" s="571" t="str">
        <v>[-11101] All data events are filtered in summary calculation</v>
      </c>
      <c r="FG1126" s="570">
        <v>42252.616666666669</v>
      </c>
      <c r="FH1126" s="571">
        <v>36663.524474992351</v>
      </c>
      <c r="GE1126" s="400">
        <f t="shared" si="280"/>
        <v>1</v>
      </c>
      <c r="GF1126" s="529"/>
      <c r="GG1126" s="517"/>
      <c r="GH1126" s="529">
        <v>42252.616666666669</v>
      </c>
      <c r="GI1126" s="668">
        <v>292.82406616210937</v>
      </c>
      <c r="GJ1126" s="669">
        <v>42252.616666666669</v>
      </c>
      <c r="GK1126" s="668" t="str">
        <v>[-11101] All data events are filtered in summary calculation</v>
      </c>
      <c r="GL1126" s="669">
        <v>42252.616666666669</v>
      </c>
      <c r="GM1126" s="668" t="str">
        <v>[-11101] All data events are filtered in summary calculation</v>
      </c>
      <c r="GN1126" s="400" t="str">
        <f t="shared" si="278"/>
        <v>[-11101] All data events are filtered in summary calculation</v>
      </c>
      <c r="GO1126" s="400">
        <f t="shared" si="279"/>
        <v>0</v>
      </c>
    </row>
    <row r="1127" spans="156:197" ht="18.95" customHeight="1" x14ac:dyDescent="0.25">
      <c r="EZ1127" s="837"/>
      <c r="FA1127" s="568">
        <v>42252.617361111115</v>
      </c>
      <c r="FB1127" s="569">
        <v>35202.95705390771</v>
      </c>
      <c r="FC1127" s="570">
        <v>42252.617361111115</v>
      </c>
      <c r="FD1127" s="571" t="str">
        <v>[-11101] All data events are filtered in summary calculation</v>
      </c>
      <c r="FE1127" s="570">
        <v>42252.617013888885</v>
      </c>
      <c r="FF1127" s="571" t="str">
        <v>[-11101] All data events are filtered in summary calculation</v>
      </c>
      <c r="FG1127" s="570">
        <v>42252.617013888885</v>
      </c>
      <c r="FH1127" s="571">
        <v>36678.653874401251</v>
      </c>
      <c r="GE1127" s="400">
        <f t="shared" si="280"/>
        <v>1</v>
      </c>
      <c r="GF1127" s="529"/>
      <c r="GG1127" s="517"/>
      <c r="GH1127" s="529">
        <v>42252.617013888885</v>
      </c>
      <c r="GI1127" s="668">
        <v>292.82406616210937</v>
      </c>
      <c r="GJ1127" s="669">
        <v>42252.617013888885</v>
      </c>
      <c r="GK1127" s="668" t="str">
        <v>[-11101] All data events are filtered in summary calculation</v>
      </c>
      <c r="GL1127" s="669">
        <v>42252.617013888885</v>
      </c>
      <c r="GM1127" s="668" t="str">
        <v>[-11101] All data events are filtered in summary calculation</v>
      </c>
      <c r="GN1127" s="400" t="str">
        <f t="shared" si="278"/>
        <v>[-11101] All data events are filtered in summary calculation</v>
      </c>
      <c r="GO1127" s="400">
        <f t="shared" si="279"/>
        <v>0</v>
      </c>
    </row>
    <row r="1128" spans="156:197" ht="18.95" customHeight="1" x14ac:dyDescent="0.25">
      <c r="EZ1128" s="837"/>
      <c r="FA1128" s="568">
        <v>42252.617708333331</v>
      </c>
      <c r="FB1128" s="569">
        <v>35200.987762812772</v>
      </c>
      <c r="FC1128" s="570">
        <v>42252.617708333331</v>
      </c>
      <c r="FD1128" s="571" t="str">
        <v>[-11101] All data events are filtered in summary calculation</v>
      </c>
      <c r="FE1128" s="570">
        <v>42252.617361111115</v>
      </c>
      <c r="FF1128" s="571" t="str">
        <v>[-11101] All data events are filtered in summary calculation</v>
      </c>
      <c r="FG1128" s="570">
        <v>42252.617361111115</v>
      </c>
      <c r="FH1128" s="571">
        <v>36658.022141933441</v>
      </c>
      <c r="GE1128" s="400">
        <f t="shared" si="280"/>
        <v>1</v>
      </c>
      <c r="GF1128" s="529"/>
      <c r="GG1128" s="517"/>
      <c r="GH1128" s="529">
        <v>42252.617361111115</v>
      </c>
      <c r="GI1128" s="668">
        <v>292.82406616210937</v>
      </c>
      <c r="GJ1128" s="669">
        <v>42252.617361111115</v>
      </c>
      <c r="GK1128" s="668" t="str">
        <v>[-11101] All data events are filtered in summary calculation</v>
      </c>
      <c r="GL1128" s="669">
        <v>42252.617361111115</v>
      </c>
      <c r="GM1128" s="668" t="str">
        <v>[-11101] All data events are filtered in summary calculation</v>
      </c>
      <c r="GN1128" s="400" t="str">
        <f t="shared" si="278"/>
        <v>[-11101] All data events are filtered in summary calculation</v>
      </c>
      <c r="GO1128" s="400">
        <f t="shared" si="279"/>
        <v>0</v>
      </c>
    </row>
    <row r="1129" spans="156:197" ht="18.95" customHeight="1" x14ac:dyDescent="0.25">
      <c r="EZ1129" s="837"/>
      <c r="FA1129" s="568">
        <v>42252.618055555555</v>
      </c>
      <c r="FB1129" s="569">
        <v>35225.645347831647</v>
      </c>
      <c r="FC1129" s="570">
        <v>42252.618055555555</v>
      </c>
      <c r="FD1129" s="571" t="str">
        <v>[-11101] All data events are filtered in summary calculation</v>
      </c>
      <c r="FE1129" s="570">
        <v>42252.617708333331</v>
      </c>
      <c r="FF1129" s="571" t="str">
        <v>[-11101] All data events are filtered in summary calculation</v>
      </c>
      <c r="FG1129" s="570">
        <v>42252.617708333331</v>
      </c>
      <c r="FH1129" s="571">
        <v>36782.986872418718</v>
      </c>
      <c r="GE1129" s="400">
        <f t="shared" si="280"/>
        <v>1</v>
      </c>
      <c r="GF1129" s="529"/>
      <c r="GG1129" s="517"/>
      <c r="GH1129" s="529">
        <v>42252.617708333331</v>
      </c>
      <c r="GI1129" s="668">
        <v>292.82406616210937</v>
      </c>
      <c r="GJ1129" s="669">
        <v>42252.617708333331</v>
      </c>
      <c r="GK1129" s="668" t="str">
        <v>[-11101] All data events are filtered in summary calculation</v>
      </c>
      <c r="GL1129" s="669">
        <v>42252.617708333331</v>
      </c>
      <c r="GM1129" s="668" t="str">
        <v>[-11101] All data events are filtered in summary calculation</v>
      </c>
      <c r="GN1129" s="400" t="str">
        <f t="shared" si="278"/>
        <v>[-11101] All data events are filtered in summary calculation</v>
      </c>
      <c r="GO1129" s="400">
        <f t="shared" si="279"/>
        <v>0</v>
      </c>
    </row>
    <row r="1130" spans="156:197" ht="18.95" customHeight="1" x14ac:dyDescent="0.25">
      <c r="EZ1130" s="837"/>
      <c r="FA1130" s="568">
        <v>42252.618402777778</v>
      </c>
      <c r="FB1130" s="569">
        <v>34617.286685196559</v>
      </c>
      <c r="FC1130" s="570">
        <v>42252.618402777778</v>
      </c>
      <c r="FD1130" s="571" t="str">
        <v>[-11101] All data events are filtered in summary calculation</v>
      </c>
      <c r="FE1130" s="570">
        <v>42252.618055555555</v>
      </c>
      <c r="FF1130" s="571" t="str">
        <v>[-11101] All data events are filtered in summary calculation</v>
      </c>
      <c r="FG1130" s="570">
        <v>42252.618055555555</v>
      </c>
      <c r="FH1130" s="571">
        <v>36751.390271212658</v>
      </c>
      <c r="GE1130" s="400">
        <f t="shared" si="280"/>
        <v>1</v>
      </c>
      <c r="GF1130" s="529"/>
      <c r="GG1130" s="517"/>
      <c r="GH1130" s="529">
        <v>42252.618055555555</v>
      </c>
      <c r="GI1130" s="668">
        <v>292.82406616210937</v>
      </c>
      <c r="GJ1130" s="669">
        <v>42252.618055555555</v>
      </c>
      <c r="GK1130" s="668" t="str">
        <v>[-11101] All data events are filtered in summary calculation</v>
      </c>
      <c r="GL1130" s="669">
        <v>42252.618055555555</v>
      </c>
      <c r="GM1130" s="668" t="str">
        <v>[-11101] All data events are filtered in summary calculation</v>
      </c>
      <c r="GN1130" s="400" t="str">
        <f t="shared" si="278"/>
        <v>[-11101] All data events are filtered in summary calculation</v>
      </c>
      <c r="GO1130" s="400">
        <f t="shared" si="279"/>
        <v>0</v>
      </c>
    </row>
    <row r="1131" spans="156:197" ht="18.95" customHeight="1" x14ac:dyDescent="0.25">
      <c r="EZ1131" s="837"/>
      <c r="FA1131" s="568">
        <v>42252.618750000001</v>
      </c>
      <c r="FB1131" s="569">
        <v>6284.5993082785981</v>
      </c>
      <c r="FC1131" s="570">
        <v>42252.618750000001</v>
      </c>
      <c r="FD1131" s="571" t="str">
        <v>[-11101] All data events are filtered in summary calculation</v>
      </c>
      <c r="FE1131" s="570">
        <v>42252.618402777778</v>
      </c>
      <c r="FF1131" s="571" t="str">
        <v>[-11101] All data events are filtered in summary calculation</v>
      </c>
      <c r="FG1131" s="570">
        <v>42252.618402777778</v>
      </c>
      <c r="FH1131" s="571">
        <v>36712.131569375597</v>
      </c>
      <c r="GE1131" s="400">
        <f t="shared" si="280"/>
        <v>1</v>
      </c>
      <c r="GF1131" s="529"/>
      <c r="GG1131" s="517"/>
      <c r="GH1131" s="529">
        <v>42252.618402777778</v>
      </c>
      <c r="GI1131" s="668">
        <v>292.82406616210937</v>
      </c>
      <c r="GJ1131" s="669">
        <v>42252.618402777778</v>
      </c>
      <c r="GK1131" s="668" t="str">
        <v>[-11101] All data events are filtered in summary calculation</v>
      </c>
      <c r="GL1131" s="669">
        <v>42252.618402777778</v>
      </c>
      <c r="GM1131" s="668" t="str">
        <v>[-11101] All data events are filtered in summary calculation</v>
      </c>
      <c r="GN1131" s="400" t="str">
        <f t="shared" si="278"/>
        <v>[-11101] All data events are filtered in summary calculation</v>
      </c>
      <c r="GO1131" s="400">
        <f t="shared" si="279"/>
        <v>0</v>
      </c>
    </row>
    <row r="1132" spans="156:197" ht="18.95" customHeight="1" x14ac:dyDescent="0.25">
      <c r="EZ1132" s="837"/>
      <c r="FA1132" s="568">
        <v>42252.619097222225</v>
      </c>
      <c r="FB1132" s="569">
        <v>691.648299158496</v>
      </c>
      <c r="FC1132" s="570">
        <v>42252.619097222225</v>
      </c>
      <c r="FD1132" s="571" t="str">
        <v>[-11101] All data events are filtered in summary calculation</v>
      </c>
      <c r="FE1132" s="570">
        <v>42252.618750000001</v>
      </c>
      <c r="FF1132" s="571" t="str">
        <v>[-11101] All data events are filtered in summary calculation</v>
      </c>
      <c r="FG1132" s="570">
        <v>42252.618750000001</v>
      </c>
      <c r="FH1132" s="571">
        <v>36727.866369748117</v>
      </c>
      <c r="GE1132" s="400">
        <f t="shared" si="280"/>
        <v>1</v>
      </c>
      <c r="GF1132" s="529"/>
      <c r="GG1132" s="517"/>
      <c r="GH1132" s="529">
        <v>42252.618750000001</v>
      </c>
      <c r="GI1132" s="668">
        <v>292.82406616210937</v>
      </c>
      <c r="GJ1132" s="669">
        <v>42252.618750000001</v>
      </c>
      <c r="GK1132" s="668" t="str">
        <v>[-11101] All data events are filtered in summary calculation</v>
      </c>
      <c r="GL1132" s="669">
        <v>42252.618750000001</v>
      </c>
      <c r="GM1132" s="668" t="str">
        <v>[-11101] All data events are filtered in summary calculation</v>
      </c>
      <c r="GN1132" s="400" t="str">
        <f t="shared" si="278"/>
        <v>[-11101] All data events are filtered in summary calculation</v>
      </c>
      <c r="GO1132" s="400">
        <f t="shared" si="279"/>
        <v>0</v>
      </c>
    </row>
    <row r="1133" spans="156:197" ht="18.95" customHeight="1" x14ac:dyDescent="0.25">
      <c r="EZ1133" s="837"/>
      <c r="FA1133" s="568">
        <v>42252.619444444441</v>
      </c>
      <c r="FB1133" s="569">
        <v>815.53072347525631</v>
      </c>
      <c r="FC1133" s="570">
        <v>42252.619444444441</v>
      </c>
      <c r="FD1133" s="571" t="str">
        <v>[-11101] All data events are filtered in summary calculation</v>
      </c>
      <c r="FE1133" s="570">
        <v>42252.619097222225</v>
      </c>
      <c r="FF1133" s="571" t="str">
        <v>[-11101] All data events are filtered in summary calculation</v>
      </c>
      <c r="FG1133" s="570">
        <v>42252.619097222225</v>
      </c>
      <c r="FH1133" s="571">
        <v>36658.461378141241</v>
      </c>
      <c r="GE1133" s="400">
        <f t="shared" si="280"/>
        <v>1</v>
      </c>
      <c r="GF1133" s="529"/>
      <c r="GG1133" s="517"/>
      <c r="GH1133" s="529">
        <v>42252.619097222225</v>
      </c>
      <c r="GI1133" s="668">
        <v>292.82406616210937</v>
      </c>
      <c r="GJ1133" s="669">
        <v>42252.619097222225</v>
      </c>
      <c r="GK1133" s="668" t="str">
        <v>[-11101] All data events are filtered in summary calculation</v>
      </c>
      <c r="GL1133" s="669">
        <v>42252.619097222225</v>
      </c>
      <c r="GM1133" s="668" t="str">
        <v>[-11101] All data events are filtered in summary calculation</v>
      </c>
      <c r="GN1133" s="400" t="str">
        <f t="shared" si="278"/>
        <v>[-11101] All data events are filtered in summary calculation</v>
      </c>
      <c r="GO1133" s="400">
        <f t="shared" si="279"/>
        <v>0</v>
      </c>
    </row>
    <row r="1134" spans="156:197" ht="18.95" customHeight="1" x14ac:dyDescent="0.25">
      <c r="EZ1134" s="837"/>
      <c r="FA1134" s="568">
        <v>42252.619791666672</v>
      </c>
      <c r="FB1134" s="569">
        <v>794.82667952792144</v>
      </c>
      <c r="FC1134" s="570">
        <v>42252.619791666672</v>
      </c>
      <c r="FD1134" s="571" t="str">
        <v>[-11101] All data events are filtered in summary calculation</v>
      </c>
      <c r="FE1134" s="570">
        <v>42252.619444444441</v>
      </c>
      <c r="FF1134" s="571" t="str">
        <v>[-11101] All data events are filtered in summary calculation</v>
      </c>
      <c r="FG1134" s="570">
        <v>42252.619444444441</v>
      </c>
      <c r="FH1134" s="571">
        <v>36641.68522840341</v>
      </c>
      <c r="GE1134" s="400">
        <f t="shared" si="280"/>
        <v>1</v>
      </c>
      <c r="GF1134" s="529"/>
      <c r="GG1134" s="517"/>
      <c r="GH1134" s="529">
        <v>42252.619444444441</v>
      </c>
      <c r="GI1134" s="668">
        <v>292.82406616210937</v>
      </c>
      <c r="GJ1134" s="669">
        <v>42252.619444444441</v>
      </c>
      <c r="GK1134" s="668" t="str">
        <v>[-11101] All data events are filtered in summary calculation</v>
      </c>
      <c r="GL1134" s="669">
        <v>42252.619444444441</v>
      </c>
      <c r="GM1134" s="668" t="str">
        <v>[-11101] All data events are filtered in summary calculation</v>
      </c>
      <c r="GN1134" s="400" t="str">
        <f t="shared" si="278"/>
        <v>[-11101] All data events are filtered in summary calculation</v>
      </c>
      <c r="GO1134" s="400">
        <f t="shared" si="279"/>
        <v>0</v>
      </c>
    </row>
    <row r="1135" spans="156:197" ht="18.95" customHeight="1" x14ac:dyDescent="0.25">
      <c r="EZ1135" s="837"/>
      <c r="FA1135" s="568">
        <v>42252.620138888888</v>
      </c>
      <c r="FB1135" s="569" t="str">
        <v>[-11101] All data events are filtered in summary calculation</v>
      </c>
      <c r="FC1135" s="570">
        <v>42252.620138888888</v>
      </c>
      <c r="FD1135" s="571" t="str">
        <v>[-11101] All data events are filtered in summary calculation</v>
      </c>
      <c r="FE1135" s="570">
        <v>42252.619791666672</v>
      </c>
      <c r="FF1135" s="571" t="str">
        <v>[-11101] All data events are filtered in summary calculation</v>
      </c>
      <c r="FG1135" s="570">
        <v>42252.619791666672</v>
      </c>
      <c r="FH1135" s="571">
        <v>36665.113501385851</v>
      </c>
      <c r="GE1135" s="400">
        <f t="shared" si="280"/>
        <v>1</v>
      </c>
      <c r="GF1135" s="529"/>
      <c r="GG1135" s="517"/>
      <c r="GH1135" s="529">
        <v>42252.619791666672</v>
      </c>
      <c r="GI1135" s="668">
        <v>292.82406616210937</v>
      </c>
      <c r="GJ1135" s="669">
        <v>42252.619791666672</v>
      </c>
      <c r="GK1135" s="668" t="str">
        <v>[-11101] All data events are filtered in summary calculation</v>
      </c>
      <c r="GL1135" s="669">
        <v>42252.619791666672</v>
      </c>
      <c r="GM1135" s="668" t="str">
        <v>[-11101] All data events are filtered in summary calculation</v>
      </c>
      <c r="GN1135" s="400" t="str">
        <f t="shared" si="278"/>
        <v>[-11101] All data events are filtered in summary calculation</v>
      </c>
      <c r="GO1135" s="400">
        <f t="shared" si="279"/>
        <v>0</v>
      </c>
    </row>
    <row r="1136" spans="156:197" ht="18.95" customHeight="1" x14ac:dyDescent="0.25">
      <c r="EZ1136" s="837"/>
      <c r="FA1136" s="568">
        <v>42252.620486111111</v>
      </c>
      <c r="FB1136" s="569" t="str">
        <v>[-11101] All data events are filtered in summary calculation</v>
      </c>
      <c r="FC1136" s="570">
        <v>42252.620486111111</v>
      </c>
      <c r="FD1136" s="571" t="str">
        <v>[-11101] All data events are filtered in summary calculation</v>
      </c>
      <c r="FE1136" s="570">
        <v>42252.620138888888</v>
      </c>
      <c r="FF1136" s="571">
        <v>641.99221830979502</v>
      </c>
      <c r="FG1136" s="570">
        <v>42252.620138888888</v>
      </c>
      <c r="FH1136" s="571">
        <v>36689.389096524319</v>
      </c>
      <c r="GE1136" s="400">
        <f t="shared" si="280"/>
        <v>1</v>
      </c>
      <c r="GF1136" s="529"/>
      <c r="GG1136" s="517"/>
      <c r="GH1136" s="529">
        <v>42252.620138888888</v>
      </c>
      <c r="GI1136" s="668">
        <v>292.82406616210937</v>
      </c>
      <c r="GJ1136" s="669">
        <v>42252.620138888888</v>
      </c>
      <c r="GK1136" s="668" t="str">
        <v>[-11101] All data events are filtered in summary calculation</v>
      </c>
      <c r="GL1136" s="669">
        <v>42252.620138888888</v>
      </c>
      <c r="GM1136" s="668" t="str">
        <v>[-11101] All data events are filtered in summary calculation</v>
      </c>
      <c r="GN1136" s="400" t="str">
        <f t="shared" si="278"/>
        <v>[-11101] All data events are filtered in summary calculation</v>
      </c>
      <c r="GO1136" s="400">
        <f t="shared" si="279"/>
        <v>0</v>
      </c>
    </row>
    <row r="1137" spans="156:197" ht="18.95" customHeight="1" x14ac:dyDescent="0.25">
      <c r="EZ1137" s="837"/>
      <c r="FA1137" s="568">
        <v>42252.620833333334</v>
      </c>
      <c r="FB1137" s="569" t="str">
        <v>[-11101] All data events are filtered in summary calculation</v>
      </c>
      <c r="FC1137" s="570">
        <v>42252.620833333334</v>
      </c>
      <c r="FD1137" s="571" t="str">
        <v>[-11101] All data events are filtered in summary calculation</v>
      </c>
      <c r="FE1137" s="570">
        <v>42252.620486111111</v>
      </c>
      <c r="FF1137" s="571">
        <v>801.86673871414007</v>
      </c>
      <c r="FG1137" s="570">
        <v>42252.620486111111</v>
      </c>
      <c r="FH1137" s="571">
        <v>36636.366612511876</v>
      </c>
      <c r="GE1137" s="400">
        <f t="shared" si="280"/>
        <v>1</v>
      </c>
      <c r="GF1137" s="529"/>
      <c r="GG1137" s="517"/>
      <c r="GH1137" s="529">
        <v>42252.620486111111</v>
      </c>
      <c r="GI1137" s="668">
        <v>292.82406616210937</v>
      </c>
      <c r="GJ1137" s="669">
        <v>42252.620486111111</v>
      </c>
      <c r="GK1137" s="668" t="str">
        <v>[-11101] All data events are filtered in summary calculation</v>
      </c>
      <c r="GL1137" s="669">
        <v>42252.620486111111</v>
      </c>
      <c r="GM1137" s="668" t="str">
        <v>[-11101] All data events are filtered in summary calculation</v>
      </c>
      <c r="GN1137" s="400" t="str">
        <f t="shared" si="278"/>
        <v>[-11101] All data events are filtered in summary calculation</v>
      </c>
      <c r="GO1137" s="400">
        <f t="shared" si="279"/>
        <v>0</v>
      </c>
    </row>
    <row r="1138" spans="156:197" ht="18.95" customHeight="1" x14ac:dyDescent="0.25">
      <c r="EZ1138" s="837"/>
      <c r="FA1138" s="568">
        <v>42252.62118055555</v>
      </c>
      <c r="FB1138" s="569" t="str">
        <v>[-11101] All data events are filtered in summary calculation</v>
      </c>
      <c r="FC1138" s="570">
        <v>42252.62118055555</v>
      </c>
      <c r="FD1138" s="571" t="str">
        <v>[-11101] All data events are filtered in summary calculation</v>
      </c>
      <c r="FE1138" s="570">
        <v>42252.620833333334</v>
      </c>
      <c r="FF1138" s="571">
        <v>776.18272798273222</v>
      </c>
      <c r="FG1138" s="570">
        <v>42252.620833333334</v>
      </c>
      <c r="FH1138" s="571">
        <v>36592.842555874588</v>
      </c>
      <c r="GE1138" s="400">
        <f t="shared" si="280"/>
        <v>1</v>
      </c>
      <c r="GF1138" s="529"/>
      <c r="GG1138" s="517"/>
      <c r="GH1138" s="529">
        <v>42252.620833333334</v>
      </c>
      <c r="GI1138" s="668">
        <v>292.82406616210937</v>
      </c>
      <c r="GJ1138" s="669">
        <v>42252.620833333334</v>
      </c>
      <c r="GK1138" s="668" t="str">
        <v>[-11101] All data events are filtered in summary calculation</v>
      </c>
      <c r="GL1138" s="669">
        <v>42252.620833333334</v>
      </c>
      <c r="GM1138" s="668" t="str">
        <v>[-11101] All data events are filtered in summary calculation</v>
      </c>
      <c r="GN1138" s="400" t="str">
        <f t="shared" si="278"/>
        <v>[-11101] All data events are filtered in summary calculation</v>
      </c>
      <c r="GO1138" s="400">
        <f t="shared" si="279"/>
        <v>0</v>
      </c>
    </row>
    <row r="1139" spans="156:197" ht="18.95" customHeight="1" x14ac:dyDescent="0.25">
      <c r="EZ1139" s="837"/>
      <c r="FA1139" s="568">
        <v>42252.621527777781</v>
      </c>
      <c r="FB1139" s="569" t="str">
        <v>[-11101] All data events are filtered in summary calculation</v>
      </c>
      <c r="FC1139" s="570">
        <v>42252.621527777781</v>
      </c>
      <c r="FD1139" s="571" t="str">
        <v>[-11101] All data events are filtered in summary calculation</v>
      </c>
      <c r="FE1139" s="570">
        <v>42252.62118055555</v>
      </c>
      <c r="FF1139" s="571">
        <v>765.13267797783521</v>
      </c>
      <c r="FG1139" s="570">
        <v>42252.62118055555</v>
      </c>
      <c r="FH1139" s="571">
        <v>36620.325633726519</v>
      </c>
      <c r="GE1139" s="400">
        <f t="shared" si="280"/>
        <v>1</v>
      </c>
      <c r="GF1139" s="529"/>
      <c r="GG1139" s="517"/>
      <c r="GH1139" s="529">
        <v>42252.62118055555</v>
      </c>
      <c r="GI1139" s="668">
        <v>292.82406616210937</v>
      </c>
      <c r="GJ1139" s="669">
        <v>42252.62118055555</v>
      </c>
      <c r="GK1139" s="668" t="str">
        <v>[-11101] All data events are filtered in summary calculation</v>
      </c>
      <c r="GL1139" s="669">
        <v>42252.62118055555</v>
      </c>
      <c r="GM1139" s="668" t="str">
        <v>[-11101] All data events are filtered in summary calculation</v>
      </c>
      <c r="GN1139" s="400" t="str">
        <f t="shared" si="278"/>
        <v>[-11101] All data events are filtered in summary calculation</v>
      </c>
      <c r="GO1139" s="400">
        <f t="shared" si="279"/>
        <v>0</v>
      </c>
    </row>
    <row r="1140" spans="156:197" ht="18.95" customHeight="1" x14ac:dyDescent="0.25">
      <c r="EZ1140" s="837"/>
      <c r="FA1140" s="568">
        <v>42252.621874999997</v>
      </c>
      <c r="FB1140" s="569" t="str">
        <v>[-11101] All data events are filtered in summary calculation</v>
      </c>
      <c r="FC1140" s="570">
        <v>42252.621874999997</v>
      </c>
      <c r="FD1140" s="571" t="str">
        <v>[-11101] All data events are filtered in summary calculation</v>
      </c>
      <c r="FE1140" s="570">
        <v>42252.621527777781</v>
      </c>
      <c r="FF1140" s="571">
        <v>697.52545956874087</v>
      </c>
      <c r="FG1140" s="570">
        <v>42252.621527777781</v>
      </c>
      <c r="FH1140" s="571">
        <v>36617.655883006257</v>
      </c>
      <c r="GE1140" s="400">
        <f t="shared" si="280"/>
        <v>1</v>
      </c>
      <c r="GF1140" s="529"/>
      <c r="GG1140" s="517"/>
      <c r="GH1140" s="529">
        <v>42252.621527777781</v>
      </c>
      <c r="GI1140" s="668">
        <v>292.82406616210937</v>
      </c>
      <c r="GJ1140" s="669">
        <v>42252.621527777781</v>
      </c>
      <c r="GK1140" s="668" t="str">
        <v>[-11101] All data events are filtered in summary calculation</v>
      </c>
      <c r="GL1140" s="669">
        <v>42252.621527777781</v>
      </c>
      <c r="GM1140" s="668" t="str">
        <v>[-11101] All data events are filtered in summary calculation</v>
      </c>
      <c r="GN1140" s="400" t="str">
        <f t="shared" si="278"/>
        <v>[-11101] All data events are filtered in summary calculation</v>
      </c>
      <c r="GO1140" s="400">
        <f t="shared" si="279"/>
        <v>0</v>
      </c>
    </row>
    <row r="1141" spans="156:197" ht="18.95" customHeight="1" x14ac:dyDescent="0.25">
      <c r="EZ1141" s="837"/>
      <c r="FA1141" s="568">
        <v>42252.62222222222</v>
      </c>
      <c r="FB1141" s="569" t="str">
        <v>[-11101] All data events are filtered in summary calculation</v>
      </c>
      <c r="FC1141" s="570">
        <v>42252.62222222222</v>
      </c>
      <c r="FD1141" s="571" t="str">
        <v>[-11101] All data events are filtered in summary calculation</v>
      </c>
      <c r="FE1141" s="570">
        <v>42252.621874999997</v>
      </c>
      <c r="FF1141" s="571">
        <v>698.28590904111525</v>
      </c>
      <c r="FG1141" s="570">
        <v>42252.621874999997</v>
      </c>
      <c r="FH1141" s="571">
        <v>36618.065386801958</v>
      </c>
      <c r="GE1141" s="400">
        <f t="shared" si="280"/>
        <v>1</v>
      </c>
      <c r="GF1141" s="529"/>
      <c r="GG1141" s="517"/>
      <c r="GH1141" s="529">
        <v>42252.621874999997</v>
      </c>
      <c r="GI1141" s="668">
        <v>292.82406616210937</v>
      </c>
      <c r="GJ1141" s="669">
        <v>42252.621874999997</v>
      </c>
      <c r="GK1141" s="668" t="str">
        <v>[-11101] All data events are filtered in summary calculation</v>
      </c>
      <c r="GL1141" s="669">
        <v>42252.621874999997</v>
      </c>
      <c r="GM1141" s="668" t="str">
        <v>[-11101] All data events are filtered in summary calculation</v>
      </c>
      <c r="GN1141" s="400" t="str">
        <f t="shared" si="278"/>
        <v>[-11101] All data events are filtered in summary calculation</v>
      </c>
      <c r="GO1141" s="400">
        <f t="shared" si="279"/>
        <v>0</v>
      </c>
    </row>
    <row r="1142" spans="156:197" ht="18.95" customHeight="1" x14ac:dyDescent="0.25">
      <c r="EZ1142" s="837"/>
      <c r="FA1142" s="568">
        <v>42252.622569444444</v>
      </c>
      <c r="FB1142" s="569" t="str">
        <v>[-11101] All data events are filtered in summary calculation</v>
      </c>
      <c r="FC1142" s="570">
        <v>42252.622569444444</v>
      </c>
      <c r="FD1142" s="571" t="str">
        <v>[-11101] All data events are filtered in summary calculation</v>
      </c>
      <c r="FE1142" s="570">
        <v>42252.62222222222</v>
      </c>
      <c r="FF1142" s="571">
        <v>679.01978933117755</v>
      </c>
      <c r="FG1142" s="570">
        <v>42252.62222222222</v>
      </c>
      <c r="FH1142" s="571">
        <v>36585.214084041116</v>
      </c>
      <c r="GE1142" s="400">
        <f t="shared" si="280"/>
        <v>1</v>
      </c>
      <c r="GF1142" s="529"/>
      <c r="GG1142" s="517"/>
      <c r="GH1142" s="529">
        <v>42252.62222222222</v>
      </c>
      <c r="GI1142" s="668">
        <v>292.82406616210937</v>
      </c>
      <c r="GJ1142" s="669">
        <v>42252.62222222222</v>
      </c>
      <c r="GK1142" s="668" t="str">
        <v>[-11101] All data events are filtered in summary calculation</v>
      </c>
      <c r="GL1142" s="669">
        <v>42252.62222222222</v>
      </c>
      <c r="GM1142" s="668" t="str">
        <v>[-11101] All data events are filtered in summary calculation</v>
      </c>
      <c r="GN1142" s="400" t="str">
        <f t="shared" si="278"/>
        <v>[-11101] All data events are filtered in summary calculation</v>
      </c>
      <c r="GO1142" s="400">
        <f t="shared" si="279"/>
        <v>0</v>
      </c>
    </row>
    <row r="1143" spans="156:197" ht="18.95" customHeight="1" x14ac:dyDescent="0.25">
      <c r="EZ1143" s="837"/>
      <c r="FA1143" s="568">
        <v>42252.622916666667</v>
      </c>
      <c r="FB1143" s="569" t="str">
        <v>[-11101] All data events are filtered in summary calculation</v>
      </c>
      <c r="FC1143" s="570">
        <v>42252.622916666667</v>
      </c>
      <c r="FD1143" s="571" t="str">
        <v>[-11101] All data events are filtered in summary calculation</v>
      </c>
      <c r="FE1143" s="570">
        <v>42252.622569444444</v>
      </c>
      <c r="FF1143" s="571">
        <v>646.14913366343671</v>
      </c>
      <c r="FG1143" s="570">
        <v>42252.622569444444</v>
      </c>
      <c r="FH1143" s="571">
        <v>36588.937357831004</v>
      </c>
      <c r="GE1143" s="400">
        <f t="shared" si="280"/>
        <v>1</v>
      </c>
      <c r="GF1143" s="529"/>
      <c r="GG1143" s="517"/>
      <c r="GH1143" s="529">
        <v>42252.622569444444</v>
      </c>
      <c r="GI1143" s="668">
        <v>292.82406616210937</v>
      </c>
      <c r="GJ1143" s="669">
        <v>42252.622569444444</v>
      </c>
      <c r="GK1143" s="668" t="str">
        <v>[-11101] All data events are filtered in summary calculation</v>
      </c>
      <c r="GL1143" s="669">
        <v>42252.622569444444</v>
      </c>
      <c r="GM1143" s="668" t="str">
        <v>[-11101] All data events are filtered in summary calculation</v>
      </c>
      <c r="GN1143" s="400" t="str">
        <f t="shared" si="278"/>
        <v>[-11101] All data events are filtered in summary calculation</v>
      </c>
      <c r="GO1143" s="400">
        <f t="shared" si="279"/>
        <v>0</v>
      </c>
    </row>
    <row r="1144" spans="156:197" ht="18.95" customHeight="1" x14ac:dyDescent="0.25">
      <c r="EZ1144" s="837"/>
      <c r="FA1144" s="568">
        <v>42252.623263888891</v>
      </c>
      <c r="FB1144" s="569" t="str">
        <v>[-11101] All data events are filtered in summary calculation</v>
      </c>
      <c r="FC1144" s="570">
        <v>42252.623263888891</v>
      </c>
      <c r="FD1144" s="571" t="str">
        <v>[-11101] All data events are filtered in summary calculation</v>
      </c>
      <c r="FE1144" s="570">
        <v>42252.622916666667</v>
      </c>
      <c r="FF1144" s="571">
        <v>646.66068435746081</v>
      </c>
      <c r="FG1144" s="570">
        <v>42252.622916666667</v>
      </c>
      <c r="FH1144" s="571">
        <v>36568.758449377616</v>
      </c>
      <c r="GE1144" s="400">
        <f t="shared" si="280"/>
        <v>1</v>
      </c>
      <c r="GF1144" s="529"/>
      <c r="GG1144" s="517"/>
      <c r="GH1144" s="529">
        <v>42252.622916666667</v>
      </c>
      <c r="GI1144" s="668">
        <v>292.82406616210937</v>
      </c>
      <c r="GJ1144" s="669">
        <v>42252.622916666667</v>
      </c>
      <c r="GK1144" s="668" t="str">
        <v>[-11101] All data events are filtered in summary calculation</v>
      </c>
      <c r="GL1144" s="669">
        <v>42252.622916666667</v>
      </c>
      <c r="GM1144" s="668" t="str">
        <v>[-11101] All data events are filtered in summary calculation</v>
      </c>
      <c r="GN1144" s="400" t="str">
        <f t="shared" si="278"/>
        <v>[-11101] All data events are filtered in summary calculation</v>
      </c>
      <c r="GO1144" s="400">
        <f t="shared" si="279"/>
        <v>0</v>
      </c>
    </row>
    <row r="1145" spans="156:197" ht="18.95" customHeight="1" x14ac:dyDescent="0.25">
      <c r="EZ1145" s="837"/>
      <c r="FA1145" s="568">
        <v>42252.623611111107</v>
      </c>
      <c r="FB1145" s="569" t="str">
        <v>[-11101] All data events are filtered in summary calculation</v>
      </c>
      <c r="FC1145" s="570">
        <v>42252.623611111107</v>
      </c>
      <c r="FD1145" s="571" t="str">
        <v>[-11101] All data events are filtered in summary calculation</v>
      </c>
      <c r="FE1145" s="570">
        <v>42252.623263888891</v>
      </c>
      <c r="FF1145" s="571">
        <v>677.12791946193715</v>
      </c>
      <c r="FG1145" s="570">
        <v>42252.623263888891</v>
      </c>
      <c r="FH1145" s="571">
        <v>36617.711884204546</v>
      </c>
      <c r="GE1145" s="400">
        <f t="shared" si="280"/>
        <v>1</v>
      </c>
      <c r="GF1145" s="529"/>
      <c r="GG1145" s="517"/>
      <c r="GH1145" s="529">
        <v>42252.623263888891</v>
      </c>
      <c r="GI1145" s="668">
        <v>292.82406616210937</v>
      </c>
      <c r="GJ1145" s="669">
        <v>42252.623263888891</v>
      </c>
      <c r="GK1145" s="668" t="str">
        <v>[-11101] All data events are filtered in summary calculation</v>
      </c>
      <c r="GL1145" s="669">
        <v>42252.623263888891</v>
      </c>
      <c r="GM1145" s="668" t="str">
        <v>[-11101] All data events are filtered in summary calculation</v>
      </c>
      <c r="GN1145" s="400" t="str">
        <f t="shared" si="278"/>
        <v>[-11101] All data events are filtered in summary calculation</v>
      </c>
      <c r="GO1145" s="400">
        <f t="shared" si="279"/>
        <v>0</v>
      </c>
    </row>
    <row r="1146" spans="156:197" ht="18.95" customHeight="1" x14ac:dyDescent="0.25">
      <c r="EZ1146" s="837"/>
      <c r="FA1146" s="568">
        <v>42252.623958333337</v>
      </c>
      <c r="FB1146" s="569" t="str">
        <v>[-11101] All data events are filtered in summary calculation</v>
      </c>
      <c r="FC1146" s="570">
        <v>42252.623958333337</v>
      </c>
      <c r="FD1146" s="571" t="str">
        <v>[-11101] All data events are filtered in summary calculation</v>
      </c>
      <c r="FE1146" s="570">
        <v>42252.623611111107</v>
      </c>
      <c r="FF1146" s="571">
        <v>674.67879505575763</v>
      </c>
      <c r="FG1146" s="570">
        <v>42252.623611111107</v>
      </c>
      <c r="FH1146" s="571">
        <v>36605.986307440202</v>
      </c>
      <c r="GE1146" s="400">
        <f t="shared" si="280"/>
        <v>1</v>
      </c>
      <c r="GF1146" s="529"/>
      <c r="GG1146" s="517"/>
      <c r="GH1146" s="529">
        <v>42252.623611111107</v>
      </c>
      <c r="GI1146" s="668">
        <v>292.82406616210937</v>
      </c>
      <c r="GJ1146" s="669">
        <v>42252.623611111107</v>
      </c>
      <c r="GK1146" s="668" t="str">
        <v>[-11101] All data events are filtered in summary calculation</v>
      </c>
      <c r="GL1146" s="669">
        <v>42252.623611111107</v>
      </c>
      <c r="GM1146" s="668" t="str">
        <v>[-11101] All data events are filtered in summary calculation</v>
      </c>
      <c r="GN1146" s="400" t="str">
        <f t="shared" si="278"/>
        <v>[-11101] All data events are filtered in summary calculation</v>
      </c>
      <c r="GO1146" s="400">
        <f t="shared" si="279"/>
        <v>0</v>
      </c>
    </row>
    <row r="1147" spans="156:197" ht="18.95" customHeight="1" x14ac:dyDescent="0.25">
      <c r="EZ1147" s="837"/>
      <c r="FA1147" s="568">
        <v>42252.624305555553</v>
      </c>
      <c r="FB1147" s="569" t="str">
        <v>[-11101] All data events are filtered in summary calculation</v>
      </c>
      <c r="FC1147" s="570">
        <v>42252.624305555553</v>
      </c>
      <c r="FD1147" s="571" t="str">
        <v>[-11101] All data events are filtered in summary calculation</v>
      </c>
      <c r="FE1147" s="570">
        <v>42252.623958333337</v>
      </c>
      <c r="FF1147" s="571">
        <v>697.52779848933767</v>
      </c>
      <c r="FG1147" s="570">
        <v>42252.623958333337</v>
      </c>
      <c r="FH1147" s="571">
        <v>37255.185430671772</v>
      </c>
      <c r="GE1147" s="400">
        <f t="shared" si="280"/>
        <v>1</v>
      </c>
      <c r="GF1147" s="529"/>
      <c r="GG1147" s="517"/>
      <c r="GH1147" s="529">
        <v>42252.623958333337</v>
      </c>
      <c r="GI1147" s="668">
        <v>295.29536609835924</v>
      </c>
      <c r="GJ1147" s="669">
        <v>42252.623958333337</v>
      </c>
      <c r="GK1147" s="668" t="str">
        <v>[-11101] All data events are filtered in summary calculation</v>
      </c>
      <c r="GL1147" s="669">
        <v>42252.623958333337</v>
      </c>
      <c r="GM1147" s="668" t="str">
        <v>[-11101] All data events are filtered in summary calculation</v>
      </c>
      <c r="GN1147" s="400" t="str">
        <f t="shared" si="278"/>
        <v>[-11101] All data events are filtered in summary calculation</v>
      </c>
      <c r="GO1147" s="400">
        <f t="shared" si="279"/>
        <v>0</v>
      </c>
    </row>
    <row r="1148" spans="156:197" ht="18.95" customHeight="1" thickBot="1" x14ac:dyDescent="0.3">
      <c r="EZ1148" s="838"/>
      <c r="FA1148" s="568">
        <v>42252.624652777777</v>
      </c>
      <c r="FB1148" s="569" t="str">
        <v>[-11101] All data events are filtered in summary calculation</v>
      </c>
      <c r="FC1148" s="570">
        <v>42252.624652777777</v>
      </c>
      <c r="FD1148" s="571" t="str">
        <v>[-11101] All data events are filtered in summary calculation</v>
      </c>
      <c r="FE1148" s="570">
        <v>42252.624305555553</v>
      </c>
      <c r="FF1148" s="571">
        <v>805.87110436438229</v>
      </c>
      <c r="FG1148" s="570">
        <v>42252.624305555553</v>
      </c>
      <c r="FH1148" s="571">
        <v>37450.76048794786</v>
      </c>
      <c r="GE1148" s="400">
        <f t="shared" si="280"/>
        <v>1</v>
      </c>
      <c r="GF1148" s="529"/>
      <c r="GG1148" s="517"/>
      <c r="GH1148" s="529">
        <v>42252.624305555553</v>
      </c>
      <c r="GI1148" s="668">
        <v>297.45370483398438</v>
      </c>
      <c r="GJ1148" s="669">
        <v>42252.624305555553</v>
      </c>
      <c r="GK1148" s="668" t="str">
        <v>[-11101] All data events are filtered in summary calculation</v>
      </c>
      <c r="GL1148" s="669">
        <v>42252.624305555553</v>
      </c>
      <c r="GM1148" s="668" t="str">
        <v>[-11101] All data events are filtered in summary calculation</v>
      </c>
      <c r="GN1148" s="400" t="str">
        <f t="shared" si="278"/>
        <v>[-11101] All data events are filtered in summary calculation</v>
      </c>
      <c r="GO1148" s="400">
        <f t="shared" si="279"/>
        <v>0</v>
      </c>
    </row>
    <row r="1149" spans="156:197" ht="18.95" customHeight="1" x14ac:dyDescent="0.25">
      <c r="EZ1149" s="836">
        <v>16</v>
      </c>
      <c r="FA1149" s="568">
        <v>42252.625</v>
      </c>
      <c r="FB1149" s="569" t="str">
        <v>[-11101] All data events are filtered in summary calculation</v>
      </c>
      <c r="FC1149" s="570">
        <v>42252.625</v>
      </c>
      <c r="FD1149" s="571" t="str">
        <v>[-11101] All data events are filtered in summary calculation</v>
      </c>
      <c r="FE1149" s="570">
        <v>42252.624652777777</v>
      </c>
      <c r="FF1149" s="571">
        <v>650.66611958468002</v>
      </c>
      <c r="FG1149" s="570">
        <v>42252.624652777777</v>
      </c>
      <c r="FH1149" s="571">
        <v>37411.354327007131</v>
      </c>
      <c r="GE1149" s="400">
        <f t="shared" si="280"/>
        <v>1</v>
      </c>
      <c r="GF1149" s="529"/>
      <c r="GG1149" s="517"/>
      <c r="GH1149" s="529">
        <v>42252.624652777777</v>
      </c>
      <c r="GI1149" s="668">
        <v>297.45370483398438</v>
      </c>
      <c r="GJ1149" s="669">
        <v>42252.624652777777</v>
      </c>
      <c r="GK1149" s="668" t="str">
        <v>[-11101] All data events are filtered in summary calculation</v>
      </c>
      <c r="GL1149" s="669">
        <v>42252.624652777777</v>
      </c>
      <c r="GM1149" s="668" t="str">
        <v>[-11101] All data events are filtered in summary calculation</v>
      </c>
      <c r="GN1149" s="400" t="str">
        <f t="shared" si="278"/>
        <v>[-11101] All data events are filtered in summary calculation</v>
      </c>
      <c r="GO1149" s="400">
        <f t="shared" si="279"/>
        <v>0</v>
      </c>
    </row>
    <row r="1150" spans="156:197" ht="18.95" customHeight="1" x14ac:dyDescent="0.25">
      <c r="EZ1150" s="837"/>
      <c r="FA1150" s="568">
        <v>42252.625347222223</v>
      </c>
      <c r="FB1150" s="569" t="str">
        <v>[-11101] All data events are filtered in summary calculation</v>
      </c>
      <c r="FC1150" s="570">
        <v>42252.625347222223</v>
      </c>
      <c r="FD1150" s="571" t="str">
        <v>[-11101] All data events are filtered in summary calculation</v>
      </c>
      <c r="FE1150" s="570">
        <v>42252.625</v>
      </c>
      <c r="FF1150" s="571">
        <v>740.39721018804687</v>
      </c>
      <c r="FG1150" s="570">
        <v>42252.625</v>
      </c>
      <c r="FH1150" s="571">
        <v>37452.134873493509</v>
      </c>
      <c r="GE1150" s="400">
        <f t="shared" si="280"/>
        <v>1</v>
      </c>
      <c r="GF1150" s="529"/>
      <c r="GG1150" s="517"/>
      <c r="GH1150" s="529">
        <v>42252.625</v>
      </c>
      <c r="GI1150" s="668">
        <v>297.45370483398438</v>
      </c>
      <c r="GJ1150" s="669">
        <v>42252.625</v>
      </c>
      <c r="GK1150" s="668" t="str">
        <v>[-11101] All data events are filtered in summary calculation</v>
      </c>
      <c r="GL1150" s="669">
        <v>42252.625</v>
      </c>
      <c r="GM1150" s="668" t="str">
        <v>[-11101] All data events are filtered in summary calculation</v>
      </c>
      <c r="GN1150" s="400" t="str">
        <f t="shared" si="278"/>
        <v>[-11101] All data events are filtered in summary calculation</v>
      </c>
      <c r="GO1150" s="400">
        <f t="shared" si="279"/>
        <v>0</v>
      </c>
    </row>
    <row r="1151" spans="156:197" ht="18.95" customHeight="1" x14ac:dyDescent="0.25">
      <c r="EZ1151" s="837"/>
      <c r="FA1151" s="568">
        <v>42252.625694444447</v>
      </c>
      <c r="FB1151" s="569" t="str">
        <v>[-11101] All data events are filtered in summary calculation</v>
      </c>
      <c r="FC1151" s="570">
        <v>42252.625694444447</v>
      </c>
      <c r="FD1151" s="571" t="str">
        <v>[-11101] All data events are filtered in summary calculation</v>
      </c>
      <c r="FE1151" s="570">
        <v>42252.625347222223</v>
      </c>
      <c r="FF1151" s="571">
        <v>651.49476605904511</v>
      </c>
      <c r="FG1151" s="570">
        <v>42252.625347222223</v>
      </c>
      <c r="FH1151" s="571">
        <v>37439.22822462122</v>
      </c>
      <c r="GE1151" s="400">
        <f t="shared" si="280"/>
        <v>1</v>
      </c>
      <c r="GF1151" s="529"/>
      <c r="GG1151" s="517"/>
      <c r="GH1151" s="529">
        <v>42252.625347222223</v>
      </c>
      <c r="GI1151" s="668">
        <v>297.45370483398438</v>
      </c>
      <c r="GJ1151" s="669">
        <v>42252.625347222223</v>
      </c>
      <c r="GK1151" s="668" t="str">
        <v>[-11101] All data events are filtered in summary calculation</v>
      </c>
      <c r="GL1151" s="669">
        <v>42252.625347222223</v>
      </c>
      <c r="GM1151" s="668" t="str">
        <v>[-11101] All data events are filtered in summary calculation</v>
      </c>
      <c r="GN1151" s="400" t="str">
        <f t="shared" si="278"/>
        <v>[-11101] All data events are filtered in summary calculation</v>
      </c>
      <c r="GO1151" s="400">
        <f t="shared" si="279"/>
        <v>0</v>
      </c>
    </row>
    <row r="1152" spans="156:197" ht="18.95" customHeight="1" x14ac:dyDescent="0.25">
      <c r="EZ1152" s="837"/>
      <c r="FA1152" s="568">
        <v>42252.626041666663</v>
      </c>
      <c r="FB1152" s="569" t="str">
        <v>[-11101] All data events are filtered in summary calculation</v>
      </c>
      <c r="FC1152" s="570">
        <v>42252.626041666663</v>
      </c>
      <c r="FD1152" s="571" t="str">
        <v>[-11101] All data events are filtered in summary calculation</v>
      </c>
      <c r="FE1152" s="570">
        <v>42252.625694444447</v>
      </c>
      <c r="FF1152" s="571">
        <v>714.24457879172178</v>
      </c>
      <c r="FG1152" s="570">
        <v>42252.625694444447</v>
      </c>
      <c r="FH1152" s="571">
        <v>37550.812318631011</v>
      </c>
      <c r="GE1152" s="400">
        <f t="shared" si="280"/>
        <v>1</v>
      </c>
      <c r="GF1152" s="529"/>
      <c r="GG1152" s="517"/>
      <c r="GH1152" s="529">
        <v>42252.625694444447</v>
      </c>
      <c r="GI1152" s="668">
        <v>297.45370483398438</v>
      </c>
      <c r="GJ1152" s="669">
        <v>42252.625694444447</v>
      </c>
      <c r="GK1152" s="668" t="str">
        <v>[-11101] All data events are filtered in summary calculation</v>
      </c>
      <c r="GL1152" s="669">
        <v>42252.625694444447</v>
      </c>
      <c r="GM1152" s="668" t="str">
        <v>[-11101] All data events are filtered in summary calculation</v>
      </c>
      <c r="GN1152" s="400" t="str">
        <f t="shared" si="278"/>
        <v>[-11101] All data events are filtered in summary calculation</v>
      </c>
      <c r="GO1152" s="400">
        <f t="shared" si="279"/>
        <v>0</v>
      </c>
    </row>
    <row r="1153" spans="156:197" ht="18.95" customHeight="1" x14ac:dyDescent="0.25">
      <c r="EZ1153" s="837"/>
      <c r="FA1153" s="568">
        <v>42252.626388888893</v>
      </c>
      <c r="FB1153" s="569" t="str">
        <v>[-11101] All data events are filtered in summary calculation</v>
      </c>
      <c r="FC1153" s="570">
        <v>42252.626388888893</v>
      </c>
      <c r="FD1153" s="571" t="str">
        <v>[-11101] All data events are filtered in summary calculation</v>
      </c>
      <c r="FE1153" s="570">
        <v>42252.626041666663</v>
      </c>
      <c r="FF1153" s="571">
        <v>697.69386571826453</v>
      </c>
      <c r="FG1153" s="570">
        <v>42252.626041666663</v>
      </c>
      <c r="FH1153" s="571">
        <v>37978.314463178314</v>
      </c>
      <c r="GE1153" s="400">
        <f t="shared" si="280"/>
        <v>1</v>
      </c>
      <c r="GF1153" s="529"/>
      <c r="GG1153" s="517"/>
      <c r="GH1153" s="529">
        <v>42252.626041666663</v>
      </c>
      <c r="GI1153" s="668">
        <v>297.45370483398438</v>
      </c>
      <c r="GJ1153" s="669">
        <v>42252.626041666663</v>
      </c>
      <c r="GK1153" s="668" t="str">
        <v>[-11101] All data events are filtered in summary calculation</v>
      </c>
      <c r="GL1153" s="669">
        <v>42252.626041666663</v>
      </c>
      <c r="GM1153" s="668" t="str">
        <v>[-11101] All data events are filtered in summary calculation</v>
      </c>
      <c r="GN1153" s="400" t="str">
        <f t="shared" si="278"/>
        <v>[-11101] All data events are filtered in summary calculation</v>
      </c>
      <c r="GO1153" s="400">
        <f t="shared" si="279"/>
        <v>0</v>
      </c>
    </row>
    <row r="1154" spans="156:197" ht="18.95" customHeight="1" x14ac:dyDescent="0.25">
      <c r="EZ1154" s="837"/>
      <c r="FA1154" s="568">
        <v>42252.626736111109</v>
      </c>
      <c r="FB1154" s="569" t="str">
        <v>[-11101] All data events are filtered in summary calculation</v>
      </c>
      <c r="FC1154" s="570">
        <v>42252.626736111109</v>
      </c>
      <c r="FD1154" s="571" t="str">
        <v>[-11101] All data events are filtered in summary calculation</v>
      </c>
      <c r="FE1154" s="570">
        <v>42252.626388888893</v>
      </c>
      <c r="FF1154" s="571">
        <v>754.02612859167255</v>
      </c>
      <c r="FG1154" s="570">
        <v>42252.626388888893</v>
      </c>
      <c r="FH1154" s="571">
        <v>38393.254161359866</v>
      </c>
      <c r="GE1154" s="400">
        <f t="shared" si="280"/>
        <v>1</v>
      </c>
      <c r="GF1154" s="529"/>
      <c r="GG1154" s="517"/>
      <c r="GH1154" s="529">
        <v>42252.626388888893</v>
      </c>
      <c r="GI1154" s="668">
        <v>297.45370483398438</v>
      </c>
      <c r="GJ1154" s="669">
        <v>42252.626388888893</v>
      </c>
      <c r="GK1154" s="668" t="str">
        <v>[-11101] All data events are filtered in summary calculation</v>
      </c>
      <c r="GL1154" s="669">
        <v>42252.626388888893</v>
      </c>
      <c r="GM1154" s="668" t="str">
        <v>[-11101] All data events are filtered in summary calculation</v>
      </c>
      <c r="GN1154" s="400" t="str">
        <f t="shared" si="278"/>
        <v>[-11101] All data events are filtered in summary calculation</v>
      </c>
      <c r="GO1154" s="400">
        <f t="shared" si="279"/>
        <v>0</v>
      </c>
    </row>
    <row r="1155" spans="156:197" ht="18.95" customHeight="1" x14ac:dyDescent="0.25">
      <c r="EZ1155" s="837"/>
      <c r="FA1155" s="568">
        <v>42252.627083333333</v>
      </c>
      <c r="FB1155" s="569" t="str">
        <v>[-11101] All data events are filtered in summary calculation</v>
      </c>
      <c r="FC1155" s="570">
        <v>42252.627083333333</v>
      </c>
      <c r="FD1155" s="571" t="str">
        <v>[-11101] All data events are filtered in summary calculation</v>
      </c>
      <c r="FE1155" s="570">
        <v>42252.626736111109</v>
      </c>
      <c r="FF1155" s="571" t="str">
        <v>[-11101] All data events are filtered in summary calculation</v>
      </c>
      <c r="FG1155" s="570">
        <v>42252.626736111109</v>
      </c>
      <c r="FH1155" s="571">
        <v>38380.327603254715</v>
      </c>
      <c r="GE1155" s="400">
        <f t="shared" si="280"/>
        <v>1</v>
      </c>
      <c r="GF1155" s="529"/>
      <c r="GG1155" s="517"/>
      <c r="GH1155" s="529">
        <v>42252.626736111109</v>
      </c>
      <c r="GI1155" s="668">
        <v>297.45370483398438</v>
      </c>
      <c r="GJ1155" s="669">
        <v>42252.626736111109</v>
      </c>
      <c r="GK1155" s="668" t="str">
        <v>[-11101] All data events are filtered in summary calculation</v>
      </c>
      <c r="GL1155" s="669">
        <v>42252.626736111109</v>
      </c>
      <c r="GM1155" s="668" t="str">
        <v>[-11101] All data events are filtered in summary calculation</v>
      </c>
      <c r="GN1155" s="400" t="str">
        <f t="shared" si="278"/>
        <v>[-11101] All data events are filtered in summary calculation</v>
      </c>
      <c r="GO1155" s="400">
        <f t="shared" si="279"/>
        <v>0</v>
      </c>
    </row>
    <row r="1156" spans="156:197" ht="18.95" customHeight="1" x14ac:dyDescent="0.25">
      <c r="EZ1156" s="837"/>
      <c r="FA1156" s="568">
        <v>42252.627430555556</v>
      </c>
      <c r="FB1156" s="569">
        <v>925.89590172161024</v>
      </c>
      <c r="FC1156" s="570">
        <v>42252.627430555556</v>
      </c>
      <c r="FD1156" s="571" t="str">
        <v>[-11101] All data events are filtered in summary calculation</v>
      </c>
      <c r="FE1156" s="570">
        <v>42252.627083333333</v>
      </c>
      <c r="FF1156" s="571" t="str">
        <v>[-11101] All data events are filtered in summary calculation</v>
      </c>
      <c r="FG1156" s="570">
        <v>42252.627083333333</v>
      </c>
      <c r="FH1156" s="571">
        <v>38361.586185359956</v>
      </c>
      <c r="GE1156" s="400">
        <f t="shared" si="280"/>
        <v>1</v>
      </c>
      <c r="GF1156" s="529"/>
      <c r="GG1156" s="517"/>
      <c r="GH1156" s="529">
        <v>42252.627083333333</v>
      </c>
      <c r="GI1156" s="668">
        <v>297.45370483398438</v>
      </c>
      <c r="GJ1156" s="669">
        <v>42252.627083333333</v>
      </c>
      <c r="GK1156" s="668" t="str">
        <v>[-11101] All data events are filtered in summary calculation</v>
      </c>
      <c r="GL1156" s="669">
        <v>42252.627083333333</v>
      </c>
      <c r="GM1156" s="668" t="str">
        <v>[-11101] All data events are filtered in summary calculation</v>
      </c>
      <c r="GN1156" s="400" t="str">
        <f t="shared" si="278"/>
        <v>[-11101] All data events are filtered in summary calculation</v>
      </c>
      <c r="GO1156" s="400">
        <f t="shared" si="279"/>
        <v>0</v>
      </c>
    </row>
    <row r="1157" spans="156:197" ht="18.95" customHeight="1" x14ac:dyDescent="0.25">
      <c r="EZ1157" s="837"/>
      <c r="FA1157" s="568">
        <v>42252.62777777778</v>
      </c>
      <c r="FB1157" s="569">
        <v>693.83502954606126</v>
      </c>
      <c r="FC1157" s="570">
        <v>42252.62777777778</v>
      </c>
      <c r="FD1157" s="571" t="str">
        <v>[-11101] All data events are filtered in summary calculation</v>
      </c>
      <c r="FE1157" s="570">
        <v>42252.627430555556</v>
      </c>
      <c r="FF1157" s="571" t="str">
        <v>[-11101] All data events are filtered in summary calculation</v>
      </c>
      <c r="FG1157" s="570">
        <v>42252.627430555556</v>
      </c>
      <c r="FH1157" s="571">
        <v>38372.773823936783</v>
      </c>
      <c r="GE1157" s="400">
        <f t="shared" si="280"/>
        <v>1</v>
      </c>
      <c r="GF1157" s="529"/>
      <c r="GG1157" s="517"/>
      <c r="GH1157" s="529">
        <v>42252.627430555556</v>
      </c>
      <c r="GI1157" s="668">
        <v>297.45370483398438</v>
      </c>
      <c r="GJ1157" s="669">
        <v>42252.627430555556</v>
      </c>
      <c r="GK1157" s="668" t="str">
        <v>[-11101] All data events are filtered in summary calculation</v>
      </c>
      <c r="GL1157" s="669">
        <v>42252.627430555556</v>
      </c>
      <c r="GM1157" s="668" t="str">
        <v>[-11101] All data events are filtered in summary calculation</v>
      </c>
      <c r="GN1157" s="400" t="str">
        <f t="shared" si="278"/>
        <v>[-11101] All data events are filtered in summary calculation</v>
      </c>
      <c r="GO1157" s="400">
        <f t="shared" si="279"/>
        <v>0</v>
      </c>
    </row>
    <row r="1158" spans="156:197" ht="18.95" customHeight="1" x14ac:dyDescent="0.25">
      <c r="EZ1158" s="837"/>
      <c r="FA1158" s="568">
        <v>42252.628125000003</v>
      </c>
      <c r="FB1158" s="569">
        <v>697.14824337165464</v>
      </c>
      <c r="FC1158" s="570">
        <v>42252.628125000003</v>
      </c>
      <c r="FD1158" s="571" t="str">
        <v>[-11101] All data events are filtered in summary calculation</v>
      </c>
      <c r="FE1158" s="570">
        <v>42252.62777777778</v>
      </c>
      <c r="FF1158" s="571" t="str">
        <v>[-11101] All data events are filtered in summary calculation</v>
      </c>
      <c r="FG1158" s="570">
        <v>42252.62777777778</v>
      </c>
      <c r="FH1158" s="571">
        <v>38354.382092491789</v>
      </c>
      <c r="GE1158" s="400">
        <f t="shared" si="280"/>
        <v>1</v>
      </c>
      <c r="GF1158" s="529"/>
      <c r="GG1158" s="517"/>
      <c r="GH1158" s="529">
        <v>42252.62777777778</v>
      </c>
      <c r="GI1158" s="668">
        <v>297.45370483398438</v>
      </c>
      <c r="GJ1158" s="669">
        <v>42252.62777777778</v>
      </c>
      <c r="GK1158" s="668" t="str">
        <v>[-11101] All data events are filtered in summary calculation</v>
      </c>
      <c r="GL1158" s="669">
        <v>42252.62777777778</v>
      </c>
      <c r="GM1158" s="668" t="str">
        <v>[-11101] All data events are filtered in summary calculation</v>
      </c>
      <c r="GN1158" s="400" t="str">
        <f t="shared" si="278"/>
        <v>[-11101] All data events are filtered in summary calculation</v>
      </c>
      <c r="GO1158" s="400">
        <f t="shared" si="279"/>
        <v>0</v>
      </c>
    </row>
    <row r="1159" spans="156:197" ht="18.95" customHeight="1" x14ac:dyDescent="0.25">
      <c r="EZ1159" s="837"/>
      <c r="FA1159" s="568">
        <v>42252.628472222219</v>
      </c>
      <c r="FB1159" s="569">
        <v>656.29791942692634</v>
      </c>
      <c r="FC1159" s="570">
        <v>42252.628472222219</v>
      </c>
      <c r="FD1159" s="571" t="str">
        <v>[-11101] All data events are filtered in summary calculation</v>
      </c>
      <c r="FE1159" s="570">
        <v>42252.628125000003</v>
      </c>
      <c r="FF1159" s="571" t="str">
        <v>[-11101] All data events are filtered in summary calculation</v>
      </c>
      <c r="FG1159" s="570">
        <v>42252.628125000003</v>
      </c>
      <c r="FH1159" s="571">
        <v>38346.743056112529</v>
      </c>
      <c r="GE1159" s="400">
        <f t="shared" si="280"/>
        <v>1</v>
      </c>
      <c r="GF1159" s="529"/>
      <c r="GG1159" s="517"/>
      <c r="GH1159" s="529">
        <v>42252.628125000003</v>
      </c>
      <c r="GI1159" s="668">
        <v>297.45370483398438</v>
      </c>
      <c r="GJ1159" s="669">
        <v>42252.628125000003</v>
      </c>
      <c r="GK1159" s="668" t="str">
        <v>[-11101] All data events are filtered in summary calculation</v>
      </c>
      <c r="GL1159" s="669">
        <v>42252.628125000003</v>
      </c>
      <c r="GM1159" s="668" t="str">
        <v>[-11101] All data events are filtered in summary calculation</v>
      </c>
      <c r="GN1159" s="400" t="str">
        <f t="shared" ref="GN1159:GN1222" si="281">IF($GE1159=1,$GM1159,0)</f>
        <v>[-11101] All data events are filtered in summary calculation</v>
      </c>
      <c r="GO1159" s="400">
        <f t="shared" ref="GO1159:GO1222" si="282">IF($GE1159=2,$GM1159,0)</f>
        <v>0</v>
      </c>
    </row>
    <row r="1160" spans="156:197" ht="18.95" customHeight="1" x14ac:dyDescent="0.25">
      <c r="EZ1160" s="837"/>
      <c r="FA1160" s="568">
        <v>42252.62881944445</v>
      </c>
      <c r="FB1160" s="569">
        <v>656.83214734683054</v>
      </c>
      <c r="FC1160" s="570">
        <v>42252.62881944445</v>
      </c>
      <c r="FD1160" s="571" t="str">
        <v>[-11101] All data events are filtered in summary calculation</v>
      </c>
      <c r="FE1160" s="570">
        <v>42252.628472222219</v>
      </c>
      <c r="FF1160" s="571" t="str">
        <v>[-11101] All data events are filtered in summary calculation</v>
      </c>
      <c r="FG1160" s="570">
        <v>42252.628472222219</v>
      </c>
      <c r="FH1160" s="571">
        <v>38361.47326476375</v>
      </c>
      <c r="GE1160" s="400">
        <f t="shared" ref="GE1160:GE1223" si="283">IF(GI1160&lt;&gt;$GF$63,1,IF(GK1160&lt;&gt;$GF$63,2,IF(GE1159&lt;&gt;0,GE1159,0)))</f>
        <v>1</v>
      </c>
      <c r="GF1160" s="529"/>
      <c r="GG1160" s="517"/>
      <c r="GH1160" s="529">
        <v>42252.628472222219</v>
      </c>
      <c r="GI1160" s="668">
        <v>297.45370483398438</v>
      </c>
      <c r="GJ1160" s="669">
        <v>42252.628472222219</v>
      </c>
      <c r="GK1160" s="668" t="str">
        <v>[-11101] All data events are filtered in summary calculation</v>
      </c>
      <c r="GL1160" s="669">
        <v>42252.628472222219</v>
      </c>
      <c r="GM1160" s="668" t="str">
        <v>[-11101] All data events are filtered in summary calculation</v>
      </c>
      <c r="GN1160" s="400" t="str">
        <f t="shared" si="281"/>
        <v>[-11101] All data events are filtered in summary calculation</v>
      </c>
      <c r="GO1160" s="400">
        <f t="shared" si="282"/>
        <v>0</v>
      </c>
    </row>
    <row r="1161" spans="156:197" ht="18.95" customHeight="1" x14ac:dyDescent="0.25">
      <c r="EZ1161" s="837"/>
      <c r="FA1161" s="568">
        <v>42252.629166666666</v>
      </c>
      <c r="FB1161" s="569">
        <v>759.90030833104288</v>
      </c>
      <c r="FC1161" s="570">
        <v>42252.629166666666</v>
      </c>
      <c r="FD1161" s="571" t="str">
        <v>[-11101] All data events are filtered in summary calculation</v>
      </c>
      <c r="FE1161" s="570">
        <v>42252.62881944445</v>
      </c>
      <c r="FF1161" s="571" t="str">
        <v>[-11101] All data events are filtered in summary calculation</v>
      </c>
      <c r="FG1161" s="570">
        <v>42252.62881944445</v>
      </c>
      <c r="FH1161" s="571">
        <v>38328.092562971513</v>
      </c>
      <c r="GE1161" s="400">
        <f t="shared" si="283"/>
        <v>1</v>
      </c>
      <c r="GF1161" s="529"/>
      <c r="GG1161" s="517"/>
      <c r="GH1161" s="529">
        <v>42252.62881944445</v>
      </c>
      <c r="GI1161" s="668">
        <v>297.45370483398438</v>
      </c>
      <c r="GJ1161" s="669">
        <v>42252.62881944445</v>
      </c>
      <c r="GK1161" s="668" t="str">
        <v>[-11101] All data events are filtered in summary calculation</v>
      </c>
      <c r="GL1161" s="669">
        <v>42252.62881944445</v>
      </c>
      <c r="GM1161" s="668" t="str">
        <v>[-11101] All data events are filtered in summary calculation</v>
      </c>
      <c r="GN1161" s="400" t="str">
        <f t="shared" si="281"/>
        <v>[-11101] All data events are filtered in summary calculation</v>
      </c>
      <c r="GO1161" s="400">
        <f t="shared" si="282"/>
        <v>0</v>
      </c>
    </row>
    <row r="1162" spans="156:197" ht="18.95" customHeight="1" x14ac:dyDescent="0.25">
      <c r="EZ1162" s="837"/>
      <c r="FA1162" s="568">
        <v>42252.629513888889</v>
      </c>
      <c r="FB1162" s="569">
        <v>794.4061480673987</v>
      </c>
      <c r="FC1162" s="570">
        <v>42252.629513888889</v>
      </c>
      <c r="FD1162" s="571" t="str">
        <v>[-11101] All data events are filtered in summary calculation</v>
      </c>
      <c r="FE1162" s="570">
        <v>42252.629166666666</v>
      </c>
      <c r="FF1162" s="571" t="str">
        <v>[-11101] All data events are filtered in summary calculation</v>
      </c>
      <c r="FG1162" s="570">
        <v>42252.629166666666</v>
      </c>
      <c r="FH1162" s="571">
        <v>38316.048173316318</v>
      </c>
      <c r="GE1162" s="400">
        <f t="shared" si="283"/>
        <v>1</v>
      </c>
      <c r="GF1162" s="529"/>
      <c r="GG1162" s="517"/>
      <c r="GH1162" s="529">
        <v>42252.629166666666</v>
      </c>
      <c r="GI1162" s="668">
        <v>297.45370483398438</v>
      </c>
      <c r="GJ1162" s="669">
        <v>42252.629166666666</v>
      </c>
      <c r="GK1162" s="668" t="str">
        <v>[-11101] All data events are filtered in summary calculation</v>
      </c>
      <c r="GL1162" s="669">
        <v>42252.629166666666</v>
      </c>
      <c r="GM1162" s="668" t="str">
        <v>[-11101] All data events are filtered in summary calculation</v>
      </c>
      <c r="GN1162" s="400" t="str">
        <f t="shared" si="281"/>
        <v>[-11101] All data events are filtered in summary calculation</v>
      </c>
      <c r="GO1162" s="400">
        <f t="shared" si="282"/>
        <v>0</v>
      </c>
    </row>
    <row r="1163" spans="156:197" ht="18.95" customHeight="1" x14ac:dyDescent="0.25">
      <c r="EZ1163" s="837"/>
      <c r="FA1163" s="568">
        <v>42252.629861111112</v>
      </c>
      <c r="FB1163" s="569">
        <v>658.60265197042531</v>
      </c>
      <c r="FC1163" s="570">
        <v>42252.629861111112</v>
      </c>
      <c r="FD1163" s="571" t="str">
        <v>[-11101] All data events are filtered in summary calculation</v>
      </c>
      <c r="FE1163" s="570">
        <v>42252.629513888889</v>
      </c>
      <c r="FF1163" s="571" t="str">
        <v>[-11101] All data events are filtered in summary calculation</v>
      </c>
      <c r="FG1163" s="570">
        <v>42252.629513888889</v>
      </c>
      <c r="FH1163" s="571">
        <v>38293.373821687695</v>
      </c>
      <c r="GE1163" s="400">
        <f t="shared" si="283"/>
        <v>1</v>
      </c>
      <c r="GF1163" s="529"/>
      <c r="GG1163" s="517"/>
      <c r="GH1163" s="529">
        <v>42252.629513888889</v>
      </c>
      <c r="GI1163" s="668">
        <v>297.45370483398438</v>
      </c>
      <c r="GJ1163" s="669">
        <v>42252.629513888889</v>
      </c>
      <c r="GK1163" s="668" t="str">
        <v>[-11101] All data events are filtered in summary calculation</v>
      </c>
      <c r="GL1163" s="669">
        <v>42252.629513888889</v>
      </c>
      <c r="GM1163" s="668" t="str">
        <v>[-11101] All data events are filtered in summary calculation</v>
      </c>
      <c r="GN1163" s="400" t="str">
        <f t="shared" si="281"/>
        <v>[-11101] All data events are filtered in summary calculation</v>
      </c>
      <c r="GO1163" s="400">
        <f t="shared" si="282"/>
        <v>0</v>
      </c>
    </row>
    <row r="1164" spans="156:197" ht="18.95" customHeight="1" x14ac:dyDescent="0.25">
      <c r="EZ1164" s="837"/>
      <c r="FA1164" s="568">
        <v>42252.630208333328</v>
      </c>
      <c r="FB1164" s="569">
        <v>1247.9832387773231</v>
      </c>
      <c r="FC1164" s="570">
        <v>42252.630208333328</v>
      </c>
      <c r="FD1164" s="571" t="str">
        <v>[-11101] All data events are filtered in summary calculation</v>
      </c>
      <c r="FE1164" s="570">
        <v>42252.629861111112</v>
      </c>
      <c r="FF1164" s="571" t="str">
        <v>[-11101] All data events are filtered in summary calculation</v>
      </c>
      <c r="FG1164" s="570">
        <v>42252.629861111112</v>
      </c>
      <c r="FH1164" s="571">
        <v>38276.178515817723</v>
      </c>
      <c r="GE1164" s="400">
        <f t="shared" si="283"/>
        <v>1</v>
      </c>
      <c r="GF1164" s="529"/>
      <c r="GG1164" s="517"/>
      <c r="GH1164" s="529">
        <v>42252.629861111112</v>
      </c>
      <c r="GI1164" s="668">
        <v>297.45370483398438</v>
      </c>
      <c r="GJ1164" s="669">
        <v>42252.629861111112</v>
      </c>
      <c r="GK1164" s="668" t="str">
        <v>[-11101] All data events are filtered in summary calculation</v>
      </c>
      <c r="GL1164" s="669">
        <v>42252.629861111112</v>
      </c>
      <c r="GM1164" s="668" t="str">
        <v>[-11101] All data events are filtered in summary calculation</v>
      </c>
      <c r="GN1164" s="400" t="str">
        <f t="shared" si="281"/>
        <v>[-11101] All data events are filtered in summary calculation</v>
      </c>
      <c r="GO1164" s="400">
        <f t="shared" si="282"/>
        <v>0</v>
      </c>
    </row>
    <row r="1165" spans="156:197" ht="18.95" customHeight="1" x14ac:dyDescent="0.25">
      <c r="EZ1165" s="837"/>
      <c r="FA1165" s="568">
        <v>42252.630555555559</v>
      </c>
      <c r="FB1165" s="569">
        <v>31214.036008696756</v>
      </c>
      <c r="FC1165" s="570">
        <v>42252.630555555559</v>
      </c>
      <c r="FD1165" s="571" t="str">
        <v>[-11101] All data events are filtered in summary calculation</v>
      </c>
      <c r="FE1165" s="570">
        <v>42252.630208333328</v>
      </c>
      <c r="FF1165" s="571" t="str">
        <v>[-11101] All data events are filtered in summary calculation</v>
      </c>
      <c r="FG1165" s="570">
        <v>42252.630208333328</v>
      </c>
      <c r="FH1165" s="571">
        <v>38257.066123473647</v>
      </c>
      <c r="GE1165" s="400">
        <f t="shared" si="283"/>
        <v>1</v>
      </c>
      <c r="GF1165" s="529"/>
      <c r="GG1165" s="517"/>
      <c r="GH1165" s="529">
        <v>42252.630208333328</v>
      </c>
      <c r="GI1165" s="668">
        <v>297.45370483398438</v>
      </c>
      <c r="GJ1165" s="669">
        <v>42252.630208333328</v>
      </c>
      <c r="GK1165" s="668" t="str">
        <v>[-11101] All data events are filtered in summary calculation</v>
      </c>
      <c r="GL1165" s="669">
        <v>42252.630208333328</v>
      </c>
      <c r="GM1165" s="668" t="str">
        <v>[-11101] All data events are filtered in summary calculation</v>
      </c>
      <c r="GN1165" s="400" t="str">
        <f t="shared" si="281"/>
        <v>[-11101] All data events are filtered in summary calculation</v>
      </c>
      <c r="GO1165" s="400">
        <f t="shared" si="282"/>
        <v>0</v>
      </c>
    </row>
    <row r="1166" spans="156:197" ht="18.95" customHeight="1" x14ac:dyDescent="0.25">
      <c r="EZ1166" s="837"/>
      <c r="FA1166" s="568">
        <v>42252.630902777775</v>
      </c>
      <c r="FB1166" s="569">
        <v>37231.404313393432</v>
      </c>
      <c r="FC1166" s="570">
        <v>42252.630902777775</v>
      </c>
      <c r="FD1166" s="571" t="str">
        <v>[-11101] All data events are filtered in summary calculation</v>
      </c>
      <c r="FE1166" s="570">
        <v>42252.630555555559</v>
      </c>
      <c r="FF1166" s="571" t="str">
        <v>[-11101] All data events are filtered in summary calculation</v>
      </c>
      <c r="FG1166" s="570">
        <v>42252.630555555559</v>
      </c>
      <c r="FH1166" s="571">
        <v>38254.781655222178</v>
      </c>
      <c r="GE1166" s="400">
        <f t="shared" si="283"/>
        <v>1</v>
      </c>
      <c r="GF1166" s="529"/>
      <c r="GG1166" s="517"/>
      <c r="GH1166" s="529">
        <v>42252.630555555559</v>
      </c>
      <c r="GI1166" s="668">
        <v>297.45370483398438</v>
      </c>
      <c r="GJ1166" s="669">
        <v>42252.630555555559</v>
      </c>
      <c r="GK1166" s="668" t="str">
        <v>[-11101] All data events are filtered in summary calculation</v>
      </c>
      <c r="GL1166" s="669">
        <v>42252.630555555559</v>
      </c>
      <c r="GM1166" s="668" t="str">
        <v>[-11101] All data events are filtered in summary calculation</v>
      </c>
      <c r="GN1166" s="400" t="str">
        <f t="shared" si="281"/>
        <v>[-11101] All data events are filtered in summary calculation</v>
      </c>
      <c r="GO1166" s="400">
        <f t="shared" si="282"/>
        <v>0</v>
      </c>
    </row>
    <row r="1167" spans="156:197" ht="18.95" customHeight="1" x14ac:dyDescent="0.25">
      <c r="EZ1167" s="837"/>
      <c r="FA1167" s="568">
        <v>42252.631249999999</v>
      </c>
      <c r="FB1167" s="569">
        <v>37115.537047725913</v>
      </c>
      <c r="FC1167" s="570">
        <v>42252.631249999999</v>
      </c>
      <c r="FD1167" s="571" t="str">
        <v>[-11101] All data events are filtered in summary calculation</v>
      </c>
      <c r="FE1167" s="570">
        <v>42252.630902777775</v>
      </c>
      <c r="FF1167" s="571" t="str">
        <v>[-11101] All data events are filtered in summary calculation</v>
      </c>
      <c r="FG1167" s="570">
        <v>42252.630902777775</v>
      </c>
      <c r="FH1167" s="571">
        <v>38216.377571725847</v>
      </c>
      <c r="GE1167" s="400">
        <f t="shared" si="283"/>
        <v>1</v>
      </c>
      <c r="GF1167" s="529"/>
      <c r="GG1167" s="517"/>
      <c r="GH1167" s="529">
        <v>42252.630902777775</v>
      </c>
      <c r="GI1167" s="668">
        <v>297.45370483398438</v>
      </c>
      <c r="GJ1167" s="669">
        <v>42252.630902777775</v>
      </c>
      <c r="GK1167" s="668" t="str">
        <v>[-11101] All data events are filtered in summary calculation</v>
      </c>
      <c r="GL1167" s="669">
        <v>42252.630902777775</v>
      </c>
      <c r="GM1167" s="668" t="str">
        <v>[-11101] All data events are filtered in summary calculation</v>
      </c>
      <c r="GN1167" s="400" t="str">
        <f t="shared" si="281"/>
        <v>[-11101] All data events are filtered in summary calculation</v>
      </c>
      <c r="GO1167" s="400">
        <f t="shared" si="282"/>
        <v>0</v>
      </c>
    </row>
    <row r="1168" spans="156:197" ht="18.95" customHeight="1" x14ac:dyDescent="0.25">
      <c r="EZ1168" s="837"/>
      <c r="FA1168" s="568">
        <v>42252.631597222222</v>
      </c>
      <c r="FB1168" s="569">
        <v>37085.788481257361</v>
      </c>
      <c r="FC1168" s="570">
        <v>42252.631597222222</v>
      </c>
      <c r="FD1168" s="571" t="str">
        <v>[-11101] All data events are filtered in summary calculation</v>
      </c>
      <c r="FE1168" s="570">
        <v>42252.631249999999</v>
      </c>
      <c r="FF1168" s="571" t="str">
        <v>[-11101] All data events are filtered in summary calculation</v>
      </c>
      <c r="FG1168" s="570">
        <v>42252.631249999999</v>
      </c>
      <c r="FH1168" s="571">
        <v>38158.990850031376</v>
      </c>
      <c r="GE1168" s="400">
        <f t="shared" si="283"/>
        <v>1</v>
      </c>
      <c r="GF1168" s="529"/>
      <c r="GG1168" s="517"/>
      <c r="GH1168" s="529">
        <v>42252.631249999999</v>
      </c>
      <c r="GI1168" s="668">
        <v>297.45370483398438</v>
      </c>
      <c r="GJ1168" s="669">
        <v>42252.631249999999</v>
      </c>
      <c r="GK1168" s="668" t="str">
        <v>[-11101] All data events are filtered in summary calculation</v>
      </c>
      <c r="GL1168" s="669">
        <v>42252.631249999999</v>
      </c>
      <c r="GM1168" s="668" t="str">
        <v>[-11101] All data events are filtered in summary calculation</v>
      </c>
      <c r="GN1168" s="400" t="str">
        <f t="shared" si="281"/>
        <v>[-11101] All data events are filtered in summary calculation</v>
      </c>
      <c r="GO1168" s="400">
        <f t="shared" si="282"/>
        <v>0</v>
      </c>
    </row>
    <row r="1169" spans="156:197" ht="18.95" customHeight="1" x14ac:dyDescent="0.25">
      <c r="EZ1169" s="837"/>
      <c r="FA1169" s="568">
        <v>42252.631944444445</v>
      </c>
      <c r="FB1169" s="569">
        <v>37420.609363138676</v>
      </c>
      <c r="FC1169" s="570">
        <v>42252.631944444445</v>
      </c>
      <c r="FD1169" s="571" t="str">
        <v>[-11101] All data events are filtered in summary calculation</v>
      </c>
      <c r="FE1169" s="570">
        <v>42252.631597222222</v>
      </c>
      <c r="FF1169" s="571" t="str">
        <v>[-11101] All data events are filtered in summary calculation</v>
      </c>
      <c r="FG1169" s="570">
        <v>42252.631597222222</v>
      </c>
      <c r="FH1169" s="571">
        <v>38169.051685609418</v>
      </c>
      <c r="GE1169" s="400">
        <f t="shared" si="283"/>
        <v>1</v>
      </c>
      <c r="GF1169" s="529"/>
      <c r="GG1169" s="517"/>
      <c r="GH1169" s="529">
        <v>42252.631597222222</v>
      </c>
      <c r="GI1169" s="668">
        <v>297.45370483398438</v>
      </c>
      <c r="GJ1169" s="669">
        <v>42252.631597222222</v>
      </c>
      <c r="GK1169" s="668" t="str">
        <v>[-11101] All data events are filtered in summary calculation</v>
      </c>
      <c r="GL1169" s="669">
        <v>42252.631597222222</v>
      </c>
      <c r="GM1169" s="668" t="str">
        <v>[-11101] All data events are filtered in summary calculation</v>
      </c>
      <c r="GN1169" s="400" t="str">
        <f t="shared" si="281"/>
        <v>[-11101] All data events are filtered in summary calculation</v>
      </c>
      <c r="GO1169" s="400">
        <f t="shared" si="282"/>
        <v>0</v>
      </c>
    </row>
    <row r="1170" spans="156:197" ht="18.95" customHeight="1" x14ac:dyDescent="0.25">
      <c r="EZ1170" s="837"/>
      <c r="FA1170" s="568">
        <v>42252.632291666669</v>
      </c>
      <c r="FB1170" s="569">
        <v>38119.295246811707</v>
      </c>
      <c r="FC1170" s="570">
        <v>42252.632291666669</v>
      </c>
      <c r="FD1170" s="571" t="str">
        <v>[-11101] All data events are filtered in summary calculation</v>
      </c>
      <c r="FE1170" s="570">
        <v>42252.631944444445</v>
      </c>
      <c r="FF1170" s="571" t="str">
        <v>[-11101] All data events are filtered in summary calculation</v>
      </c>
      <c r="FG1170" s="570">
        <v>42252.631944444445</v>
      </c>
      <c r="FH1170" s="571">
        <v>38386.865329627195</v>
      </c>
      <c r="GE1170" s="400">
        <f t="shared" si="283"/>
        <v>1</v>
      </c>
      <c r="GF1170" s="529"/>
      <c r="GG1170" s="517"/>
      <c r="GH1170" s="529">
        <v>42252.631944444445</v>
      </c>
      <c r="GI1170" s="668">
        <v>297.45370483398438</v>
      </c>
      <c r="GJ1170" s="669">
        <v>42252.631944444445</v>
      </c>
      <c r="GK1170" s="668" t="str">
        <v>[-11101] All data events are filtered in summary calculation</v>
      </c>
      <c r="GL1170" s="669">
        <v>42252.631944444445</v>
      </c>
      <c r="GM1170" s="668" t="str">
        <v>[-11101] All data events are filtered in summary calculation</v>
      </c>
      <c r="GN1170" s="400" t="str">
        <f t="shared" si="281"/>
        <v>[-11101] All data events are filtered in summary calculation</v>
      </c>
      <c r="GO1170" s="400">
        <f t="shared" si="282"/>
        <v>0</v>
      </c>
    </row>
    <row r="1171" spans="156:197" ht="18.95" customHeight="1" x14ac:dyDescent="0.25">
      <c r="EZ1171" s="837"/>
      <c r="FA1171" s="568">
        <v>42252.632638888885</v>
      </c>
      <c r="FB1171" s="569">
        <v>29789.067679857711</v>
      </c>
      <c r="FC1171" s="570">
        <v>42252.632638888885</v>
      </c>
      <c r="FD1171" s="571" t="str">
        <v>[-11101] All data events are filtered in summary calculation</v>
      </c>
      <c r="FE1171" s="570">
        <v>42252.632291666669</v>
      </c>
      <c r="FF1171" s="571" t="str">
        <v>[-11101] All data events are filtered in summary calculation</v>
      </c>
      <c r="FG1171" s="570">
        <v>42252.632291666669</v>
      </c>
      <c r="FH1171" s="571">
        <v>27042.276344776154</v>
      </c>
      <c r="GE1171" s="400">
        <f t="shared" si="283"/>
        <v>1</v>
      </c>
      <c r="GF1171" s="529"/>
      <c r="GG1171" s="517"/>
      <c r="GH1171" s="529">
        <v>42252.632291666669</v>
      </c>
      <c r="GI1171" s="668">
        <v>297.45370483398438</v>
      </c>
      <c r="GJ1171" s="669">
        <v>42252.632291666669</v>
      </c>
      <c r="GK1171" s="668" t="str">
        <v>[-11101] All data events are filtered in summary calculation</v>
      </c>
      <c r="GL1171" s="669">
        <v>42252.632291666669</v>
      </c>
      <c r="GM1171" s="668" t="str">
        <v>[-11101] All data events are filtered in summary calculation</v>
      </c>
      <c r="GN1171" s="400" t="str">
        <f t="shared" si="281"/>
        <v>[-11101] All data events are filtered in summary calculation</v>
      </c>
      <c r="GO1171" s="400">
        <f t="shared" si="282"/>
        <v>0</v>
      </c>
    </row>
    <row r="1172" spans="156:197" ht="18.95" customHeight="1" x14ac:dyDescent="0.25">
      <c r="EZ1172" s="837"/>
      <c r="FA1172" s="568">
        <v>42252.632986111115</v>
      </c>
      <c r="FB1172" s="569">
        <v>2198.2283249077695</v>
      </c>
      <c r="FC1172" s="570">
        <v>42252.632986111115</v>
      </c>
      <c r="FD1172" s="571" t="str">
        <v>[-11101] All data events are filtered in summary calculation</v>
      </c>
      <c r="FE1172" s="570">
        <v>42252.632638888885</v>
      </c>
      <c r="FF1172" s="571" t="str">
        <v>[-11101] All data events are filtered in summary calculation</v>
      </c>
      <c r="FG1172" s="570">
        <v>42252.632638888885</v>
      </c>
      <c r="FH1172" s="571">
        <v>2713.0929697732131</v>
      </c>
      <c r="GE1172" s="400">
        <f t="shared" si="283"/>
        <v>1</v>
      </c>
      <c r="GF1172" s="529"/>
      <c r="GG1172" s="517"/>
      <c r="GH1172" s="529">
        <v>42252.632638888885</v>
      </c>
      <c r="GI1172" s="668">
        <v>297.45370483398438</v>
      </c>
      <c r="GJ1172" s="669">
        <v>42252.632638888885</v>
      </c>
      <c r="GK1172" s="668" t="str">
        <v>[-11101] All data events are filtered in summary calculation</v>
      </c>
      <c r="GL1172" s="669">
        <v>42252.632638888885</v>
      </c>
      <c r="GM1172" s="668" t="str">
        <v>[-11101] All data events are filtered in summary calculation</v>
      </c>
      <c r="GN1172" s="400" t="str">
        <f t="shared" si="281"/>
        <v>[-11101] All data events are filtered in summary calculation</v>
      </c>
      <c r="GO1172" s="400">
        <f t="shared" si="282"/>
        <v>0</v>
      </c>
    </row>
    <row r="1173" spans="156:197" ht="18.95" customHeight="1" x14ac:dyDescent="0.25">
      <c r="EZ1173" s="837"/>
      <c r="FA1173" s="568">
        <v>42252.633333333331</v>
      </c>
      <c r="FB1173" s="569">
        <v>646.41097527786803</v>
      </c>
      <c r="FC1173" s="570">
        <v>42252.633333333331</v>
      </c>
      <c r="FD1173" s="571" t="str">
        <v>[-11101] All data events are filtered in summary calculation</v>
      </c>
      <c r="FE1173" s="570">
        <v>42252.632986111115</v>
      </c>
      <c r="FF1173" s="571" t="str">
        <v>[-11101] All data events are filtered in summary calculation</v>
      </c>
      <c r="FG1173" s="570">
        <v>42252.632986111115</v>
      </c>
      <c r="FH1173" s="571">
        <v>2722.8083008990934</v>
      </c>
      <c r="GE1173" s="400">
        <f t="shared" si="283"/>
        <v>1</v>
      </c>
      <c r="GF1173" s="529"/>
      <c r="GG1173" s="517"/>
      <c r="GH1173" s="529">
        <v>42252.632986111115</v>
      </c>
      <c r="GI1173" s="668">
        <v>297.45370483398438</v>
      </c>
      <c r="GJ1173" s="669">
        <v>42252.632986111115</v>
      </c>
      <c r="GK1173" s="668" t="str">
        <v>[-11101] All data events are filtered in summary calculation</v>
      </c>
      <c r="GL1173" s="669">
        <v>42252.632986111115</v>
      </c>
      <c r="GM1173" s="668" t="str">
        <v>[-11101] All data events are filtered in summary calculation</v>
      </c>
      <c r="GN1173" s="400" t="str">
        <f t="shared" si="281"/>
        <v>[-11101] All data events are filtered in summary calculation</v>
      </c>
      <c r="GO1173" s="400">
        <f t="shared" si="282"/>
        <v>0</v>
      </c>
    </row>
    <row r="1174" spans="156:197" ht="18.95" customHeight="1" x14ac:dyDescent="0.25">
      <c r="EZ1174" s="837"/>
      <c r="FA1174" s="568">
        <v>42252.633680555555</v>
      </c>
      <c r="FB1174" s="569" t="str">
        <v>[-11101] All data events are filtered in summary calculation</v>
      </c>
      <c r="FC1174" s="570">
        <v>42252.633680555555</v>
      </c>
      <c r="FD1174" s="571" t="str">
        <v>[-11101] All data events are filtered in summary calculation</v>
      </c>
      <c r="FE1174" s="570">
        <v>42252.633333333331</v>
      </c>
      <c r="FF1174" s="571" t="str">
        <v>[-11101] All data events are filtered in summary calculation</v>
      </c>
      <c r="FG1174" s="570">
        <v>42252.633333333331</v>
      </c>
      <c r="FH1174" s="571">
        <v>2807.2015859353046</v>
      </c>
      <c r="GE1174" s="400">
        <f t="shared" si="283"/>
        <v>1</v>
      </c>
      <c r="GF1174" s="529"/>
      <c r="GG1174" s="517"/>
      <c r="GH1174" s="529">
        <v>42252.633333333331</v>
      </c>
      <c r="GI1174" s="668">
        <v>297.45370483398438</v>
      </c>
      <c r="GJ1174" s="669">
        <v>42252.633333333331</v>
      </c>
      <c r="GK1174" s="668" t="str">
        <v>[-11101] All data events are filtered in summary calculation</v>
      </c>
      <c r="GL1174" s="669">
        <v>42252.633333333331</v>
      </c>
      <c r="GM1174" s="668" t="str">
        <v>[-11101] All data events are filtered in summary calculation</v>
      </c>
      <c r="GN1174" s="400" t="str">
        <f t="shared" si="281"/>
        <v>[-11101] All data events are filtered in summary calculation</v>
      </c>
      <c r="GO1174" s="400">
        <f t="shared" si="282"/>
        <v>0</v>
      </c>
    </row>
    <row r="1175" spans="156:197" ht="18.95" customHeight="1" x14ac:dyDescent="0.25">
      <c r="EZ1175" s="837"/>
      <c r="FA1175" s="568">
        <v>42252.634027777778</v>
      </c>
      <c r="FB1175" s="569" t="str">
        <v>[-11101] All data events are filtered in summary calculation</v>
      </c>
      <c r="FC1175" s="570">
        <v>42252.634027777778</v>
      </c>
      <c r="FD1175" s="571" t="str">
        <v>[-11101] All data events are filtered in summary calculation</v>
      </c>
      <c r="FE1175" s="570">
        <v>42252.633680555555</v>
      </c>
      <c r="FF1175" s="571" t="str">
        <v>[-11101] All data events are filtered in summary calculation</v>
      </c>
      <c r="FG1175" s="570">
        <v>42252.633680555555</v>
      </c>
      <c r="FH1175" s="571">
        <v>2820.8842740962905</v>
      </c>
      <c r="GE1175" s="400">
        <f t="shared" si="283"/>
        <v>1</v>
      </c>
      <c r="GF1175" s="529"/>
      <c r="GG1175" s="517"/>
      <c r="GH1175" s="529">
        <v>42252.633680555555</v>
      </c>
      <c r="GI1175" s="668">
        <v>297.45370483398438</v>
      </c>
      <c r="GJ1175" s="669">
        <v>42252.633680555555</v>
      </c>
      <c r="GK1175" s="668" t="str">
        <v>[-11101] All data events are filtered in summary calculation</v>
      </c>
      <c r="GL1175" s="669">
        <v>42252.633680555555</v>
      </c>
      <c r="GM1175" s="668" t="str">
        <v>[-11101] All data events are filtered in summary calculation</v>
      </c>
      <c r="GN1175" s="400" t="str">
        <f t="shared" si="281"/>
        <v>[-11101] All data events are filtered in summary calculation</v>
      </c>
      <c r="GO1175" s="400">
        <f t="shared" si="282"/>
        <v>0</v>
      </c>
    </row>
    <row r="1176" spans="156:197" ht="18.95" customHeight="1" x14ac:dyDescent="0.25">
      <c r="EZ1176" s="837"/>
      <c r="FA1176" s="568">
        <v>42252.634375000001</v>
      </c>
      <c r="FB1176" s="569" t="str">
        <v>[-11101] All data events are filtered in summary calculation</v>
      </c>
      <c r="FC1176" s="570">
        <v>42252.634375000001</v>
      </c>
      <c r="FD1176" s="571" t="str">
        <v>[-11101] All data events are filtered in summary calculation</v>
      </c>
      <c r="FE1176" s="570">
        <v>42252.634027777778</v>
      </c>
      <c r="FF1176" s="571">
        <v>649.47868528798733</v>
      </c>
      <c r="FG1176" s="570">
        <v>42252.634027777778</v>
      </c>
      <c r="FH1176" s="571">
        <v>2854.4189384289084</v>
      </c>
      <c r="GE1176" s="400">
        <f t="shared" si="283"/>
        <v>1</v>
      </c>
      <c r="GF1176" s="529"/>
      <c r="GG1176" s="517"/>
      <c r="GH1176" s="529">
        <v>42252.634027777778</v>
      </c>
      <c r="GI1176" s="668">
        <v>297.45370483398438</v>
      </c>
      <c r="GJ1176" s="669">
        <v>42252.634027777778</v>
      </c>
      <c r="GK1176" s="668" t="str">
        <v>[-11101] All data events are filtered in summary calculation</v>
      </c>
      <c r="GL1176" s="669">
        <v>42252.634027777778</v>
      </c>
      <c r="GM1176" s="668" t="str">
        <v>[-11101] All data events are filtered in summary calculation</v>
      </c>
      <c r="GN1176" s="400" t="str">
        <f t="shared" si="281"/>
        <v>[-11101] All data events are filtered in summary calculation</v>
      </c>
      <c r="GO1176" s="400">
        <f t="shared" si="282"/>
        <v>0</v>
      </c>
    </row>
    <row r="1177" spans="156:197" ht="18.95" customHeight="1" x14ac:dyDescent="0.25">
      <c r="EZ1177" s="837"/>
      <c r="FA1177" s="568">
        <v>42252.634722222225</v>
      </c>
      <c r="FB1177" s="569" t="str">
        <v>[-11101] All data events are filtered in summary calculation</v>
      </c>
      <c r="FC1177" s="570">
        <v>42252.634722222225</v>
      </c>
      <c r="FD1177" s="571" t="str">
        <v>[-11101] All data events are filtered in summary calculation</v>
      </c>
      <c r="FE1177" s="570">
        <v>42252.634375000001</v>
      </c>
      <c r="FF1177" s="571">
        <v>717.79833501998382</v>
      </c>
      <c r="FG1177" s="570">
        <v>42252.634375000001</v>
      </c>
      <c r="FH1177" s="571">
        <v>2824.2468982548762</v>
      </c>
      <c r="GE1177" s="400">
        <f t="shared" si="283"/>
        <v>1</v>
      </c>
      <c r="GF1177" s="529"/>
      <c r="GG1177" s="517"/>
      <c r="GH1177" s="529">
        <v>42252.634375000001</v>
      </c>
      <c r="GI1177" s="668">
        <v>297.45370483398438</v>
      </c>
      <c r="GJ1177" s="669">
        <v>42252.634375000001</v>
      </c>
      <c r="GK1177" s="668" t="str">
        <v>[-11101] All data events are filtered in summary calculation</v>
      </c>
      <c r="GL1177" s="669">
        <v>42252.634375000001</v>
      </c>
      <c r="GM1177" s="668" t="str">
        <v>[-11101] All data events are filtered in summary calculation</v>
      </c>
      <c r="GN1177" s="400" t="str">
        <f t="shared" si="281"/>
        <v>[-11101] All data events are filtered in summary calculation</v>
      </c>
      <c r="GO1177" s="400">
        <f t="shared" si="282"/>
        <v>0</v>
      </c>
    </row>
    <row r="1178" spans="156:197" ht="18.95" customHeight="1" x14ac:dyDescent="0.25">
      <c r="EZ1178" s="837"/>
      <c r="FA1178" s="568">
        <v>42252.635069444441</v>
      </c>
      <c r="FB1178" s="569" t="str">
        <v>[-11101] All data events are filtered in summary calculation</v>
      </c>
      <c r="FC1178" s="570">
        <v>42252.635069444441</v>
      </c>
      <c r="FD1178" s="571" t="str">
        <v>[-11101] All data events are filtered in summary calculation</v>
      </c>
      <c r="FE1178" s="570">
        <v>42252.634722222225</v>
      </c>
      <c r="FF1178" s="571">
        <v>696.01179553599775</v>
      </c>
      <c r="FG1178" s="570">
        <v>42252.634722222225</v>
      </c>
      <c r="FH1178" s="571">
        <v>2847.6082579911995</v>
      </c>
      <c r="GE1178" s="400">
        <f t="shared" si="283"/>
        <v>1</v>
      </c>
      <c r="GF1178" s="529"/>
      <c r="GG1178" s="517"/>
      <c r="GH1178" s="529">
        <v>42252.634722222225</v>
      </c>
      <c r="GI1178" s="668">
        <v>297.45370483398438</v>
      </c>
      <c r="GJ1178" s="669">
        <v>42252.634722222225</v>
      </c>
      <c r="GK1178" s="668" t="str">
        <v>[-11101] All data events are filtered in summary calculation</v>
      </c>
      <c r="GL1178" s="669">
        <v>42252.634722222225</v>
      </c>
      <c r="GM1178" s="668" t="str">
        <v>[-11101] All data events are filtered in summary calculation</v>
      </c>
      <c r="GN1178" s="400" t="str">
        <f t="shared" si="281"/>
        <v>[-11101] All data events are filtered in summary calculation</v>
      </c>
      <c r="GO1178" s="400">
        <f t="shared" si="282"/>
        <v>0</v>
      </c>
    </row>
    <row r="1179" spans="156:197" ht="18.95" customHeight="1" x14ac:dyDescent="0.25">
      <c r="EZ1179" s="837"/>
      <c r="FA1179" s="568">
        <v>42252.635416666672</v>
      </c>
      <c r="FB1179" s="569" t="str">
        <v>[-11101] All data events are filtered in summary calculation</v>
      </c>
      <c r="FC1179" s="570">
        <v>42252.635416666672</v>
      </c>
      <c r="FD1179" s="571" t="str">
        <v>[-11101] All data events are filtered in summary calculation</v>
      </c>
      <c r="FE1179" s="570">
        <v>42252.635069444441</v>
      </c>
      <c r="FF1179" s="571">
        <v>10548.133573526604</v>
      </c>
      <c r="FG1179" s="570">
        <v>42252.635069444441</v>
      </c>
      <c r="FH1179" s="571">
        <v>2871.703708052511</v>
      </c>
      <c r="GE1179" s="400">
        <f t="shared" si="283"/>
        <v>1</v>
      </c>
      <c r="GF1179" s="529"/>
      <c r="GG1179" s="517"/>
      <c r="GH1179" s="529">
        <v>42252.635069444441</v>
      </c>
      <c r="GI1179" s="668">
        <v>297.45370483398438</v>
      </c>
      <c r="GJ1179" s="669">
        <v>42252.635069444441</v>
      </c>
      <c r="GK1179" s="668" t="str">
        <v>[-11101] All data events are filtered in summary calculation</v>
      </c>
      <c r="GL1179" s="669">
        <v>42252.635069444441</v>
      </c>
      <c r="GM1179" s="668" t="str">
        <v>[-11101] All data events are filtered in summary calculation</v>
      </c>
      <c r="GN1179" s="400" t="str">
        <f t="shared" si="281"/>
        <v>[-11101] All data events are filtered in summary calculation</v>
      </c>
      <c r="GO1179" s="400">
        <f t="shared" si="282"/>
        <v>0</v>
      </c>
    </row>
    <row r="1180" spans="156:197" ht="18.95" customHeight="1" x14ac:dyDescent="0.25">
      <c r="EZ1180" s="837"/>
      <c r="FA1180" s="568">
        <v>42252.635763888888</v>
      </c>
      <c r="FB1180" s="569" t="str">
        <v>[-11101] All data events are filtered in summary calculation</v>
      </c>
      <c r="FC1180" s="570">
        <v>42252.635763888888</v>
      </c>
      <c r="FD1180" s="571" t="str">
        <v>[-11101] All data events are filtered in summary calculation</v>
      </c>
      <c r="FE1180" s="570">
        <v>42252.635416666672</v>
      </c>
      <c r="FF1180" s="571">
        <v>37511.218896234037</v>
      </c>
      <c r="FG1180" s="570">
        <v>42252.635416666672</v>
      </c>
      <c r="FH1180" s="571">
        <v>2851.5816906511782</v>
      </c>
      <c r="GE1180" s="400">
        <f t="shared" si="283"/>
        <v>1</v>
      </c>
      <c r="GF1180" s="529"/>
      <c r="GG1180" s="517"/>
      <c r="GH1180" s="529">
        <v>42252.635416666672</v>
      </c>
      <c r="GI1180" s="668">
        <v>297.45370483398438</v>
      </c>
      <c r="GJ1180" s="669">
        <v>42252.635416666672</v>
      </c>
      <c r="GK1180" s="668" t="str">
        <v>[-11101] All data events are filtered in summary calculation</v>
      </c>
      <c r="GL1180" s="669">
        <v>42252.635416666672</v>
      </c>
      <c r="GM1180" s="668" t="str">
        <v>[-11101] All data events are filtered in summary calculation</v>
      </c>
      <c r="GN1180" s="400" t="str">
        <f t="shared" si="281"/>
        <v>[-11101] All data events are filtered in summary calculation</v>
      </c>
      <c r="GO1180" s="400">
        <f t="shared" si="282"/>
        <v>0</v>
      </c>
    </row>
    <row r="1181" spans="156:197" ht="18.95" customHeight="1" x14ac:dyDescent="0.25">
      <c r="EZ1181" s="837"/>
      <c r="FA1181" s="568">
        <v>42252.636111111111</v>
      </c>
      <c r="FB1181" s="569" t="str">
        <v>[-11101] All data events are filtered in summary calculation</v>
      </c>
      <c r="FC1181" s="570">
        <v>42252.636111111111</v>
      </c>
      <c r="FD1181" s="571" t="str">
        <v>[-11101] All data events are filtered in summary calculation</v>
      </c>
      <c r="FE1181" s="570">
        <v>42252.635763888888</v>
      </c>
      <c r="FF1181" s="571">
        <v>36695.542312242585</v>
      </c>
      <c r="FG1181" s="570">
        <v>42252.635763888888</v>
      </c>
      <c r="FH1181" s="571">
        <v>2861.8382792672764</v>
      </c>
      <c r="GE1181" s="400">
        <f t="shared" si="283"/>
        <v>1</v>
      </c>
      <c r="GF1181" s="529"/>
      <c r="GG1181" s="517"/>
      <c r="GH1181" s="529">
        <v>42252.635763888888</v>
      </c>
      <c r="GI1181" s="668">
        <v>297.45370483398438</v>
      </c>
      <c r="GJ1181" s="669">
        <v>42252.635763888888</v>
      </c>
      <c r="GK1181" s="668" t="str">
        <v>[-11101] All data events are filtered in summary calculation</v>
      </c>
      <c r="GL1181" s="669">
        <v>42252.635763888888</v>
      </c>
      <c r="GM1181" s="668" t="str">
        <v>[-11101] All data events are filtered in summary calculation</v>
      </c>
      <c r="GN1181" s="400" t="str">
        <f t="shared" si="281"/>
        <v>[-11101] All data events are filtered in summary calculation</v>
      </c>
      <c r="GO1181" s="400">
        <f t="shared" si="282"/>
        <v>0</v>
      </c>
    </row>
    <row r="1182" spans="156:197" ht="18.95" customHeight="1" x14ac:dyDescent="0.25">
      <c r="EZ1182" s="837"/>
      <c r="FA1182" s="568">
        <v>42252.636458333334</v>
      </c>
      <c r="FB1182" s="569" t="str">
        <v>[-11101] All data events are filtered in summary calculation</v>
      </c>
      <c r="FC1182" s="570">
        <v>42252.636458333334</v>
      </c>
      <c r="FD1182" s="571" t="str">
        <v>[-11101] All data events are filtered in summary calculation</v>
      </c>
      <c r="FE1182" s="570">
        <v>42252.636111111111</v>
      </c>
      <c r="FF1182" s="571">
        <v>36606.28983726303</v>
      </c>
      <c r="FG1182" s="570">
        <v>42252.636111111111</v>
      </c>
      <c r="FH1182" s="571">
        <v>2900.7968901281556</v>
      </c>
      <c r="GE1182" s="400">
        <f t="shared" si="283"/>
        <v>1</v>
      </c>
      <c r="GF1182" s="529"/>
      <c r="GG1182" s="517"/>
      <c r="GH1182" s="529">
        <v>42252.636111111111</v>
      </c>
      <c r="GI1182" s="668">
        <v>297.45370483398438</v>
      </c>
      <c r="GJ1182" s="669">
        <v>42252.636111111111</v>
      </c>
      <c r="GK1182" s="668" t="str">
        <v>[-11101] All data events are filtered in summary calculation</v>
      </c>
      <c r="GL1182" s="669">
        <v>42252.636111111111</v>
      </c>
      <c r="GM1182" s="668" t="str">
        <v>[-11101] All data events are filtered in summary calculation</v>
      </c>
      <c r="GN1182" s="400" t="str">
        <f t="shared" si="281"/>
        <v>[-11101] All data events are filtered in summary calculation</v>
      </c>
      <c r="GO1182" s="400">
        <f t="shared" si="282"/>
        <v>0</v>
      </c>
    </row>
    <row r="1183" spans="156:197" ht="18.95" customHeight="1" x14ac:dyDescent="0.25">
      <c r="EZ1183" s="837"/>
      <c r="FA1183" s="568">
        <v>42252.63680555555</v>
      </c>
      <c r="FB1183" s="569" t="str">
        <v>[-11101] All data events are filtered in summary calculation</v>
      </c>
      <c r="FC1183" s="570">
        <v>42252.63680555555</v>
      </c>
      <c r="FD1183" s="571" t="str">
        <v>[-11101] All data events are filtered in summary calculation</v>
      </c>
      <c r="FE1183" s="570">
        <v>42252.636458333334</v>
      </c>
      <c r="FF1183" s="571">
        <v>35824.08034772674</v>
      </c>
      <c r="FG1183" s="570">
        <v>42252.636458333334</v>
      </c>
      <c r="FH1183" s="571">
        <v>2860.3042873360218</v>
      </c>
      <c r="GE1183" s="400">
        <f t="shared" si="283"/>
        <v>1</v>
      </c>
      <c r="GF1183" s="529"/>
      <c r="GG1183" s="517"/>
      <c r="GH1183" s="529">
        <v>42252.636458333334</v>
      </c>
      <c r="GI1183" s="668">
        <v>297.45370483398438</v>
      </c>
      <c r="GJ1183" s="669">
        <v>42252.636458333334</v>
      </c>
      <c r="GK1183" s="668" t="str">
        <v>[-11101] All data events are filtered in summary calculation</v>
      </c>
      <c r="GL1183" s="669">
        <v>42252.636458333334</v>
      </c>
      <c r="GM1183" s="668" t="str">
        <v>[-11101] All data events are filtered in summary calculation</v>
      </c>
      <c r="GN1183" s="400" t="str">
        <f t="shared" si="281"/>
        <v>[-11101] All data events are filtered in summary calculation</v>
      </c>
      <c r="GO1183" s="400">
        <f t="shared" si="282"/>
        <v>0</v>
      </c>
    </row>
    <row r="1184" spans="156:197" ht="18.95" customHeight="1" x14ac:dyDescent="0.25">
      <c r="EZ1184" s="837"/>
      <c r="FA1184" s="568">
        <v>42252.637152777781</v>
      </c>
      <c r="FB1184" s="569" t="str">
        <v>[-11101] All data events are filtered in summary calculation</v>
      </c>
      <c r="FC1184" s="570">
        <v>42252.637152777781</v>
      </c>
      <c r="FD1184" s="571" t="str">
        <v>[-11101] All data events are filtered in summary calculation</v>
      </c>
      <c r="FE1184" s="570">
        <v>42252.63680555555</v>
      </c>
      <c r="FF1184" s="571">
        <v>33000.584421950633</v>
      </c>
      <c r="FG1184" s="570">
        <v>42252.63680555555</v>
      </c>
      <c r="FH1184" s="571">
        <v>2839.3983335706093</v>
      </c>
      <c r="GE1184" s="400">
        <f t="shared" si="283"/>
        <v>1</v>
      </c>
      <c r="GF1184" s="529"/>
      <c r="GG1184" s="517"/>
      <c r="GH1184" s="529">
        <v>42252.63680555555</v>
      </c>
      <c r="GI1184" s="668">
        <v>297.45370483398438</v>
      </c>
      <c r="GJ1184" s="669">
        <v>42252.63680555555</v>
      </c>
      <c r="GK1184" s="668" t="str">
        <v>[-11101] All data events are filtered in summary calculation</v>
      </c>
      <c r="GL1184" s="669">
        <v>42252.63680555555</v>
      </c>
      <c r="GM1184" s="668" t="str">
        <v>[-11101] All data events are filtered in summary calculation</v>
      </c>
      <c r="GN1184" s="400" t="str">
        <f t="shared" si="281"/>
        <v>[-11101] All data events are filtered in summary calculation</v>
      </c>
      <c r="GO1184" s="400">
        <f t="shared" si="282"/>
        <v>0</v>
      </c>
    </row>
    <row r="1185" spans="156:197" ht="18.95" customHeight="1" x14ac:dyDescent="0.25">
      <c r="EZ1185" s="837"/>
      <c r="FA1185" s="568">
        <v>42252.637499999997</v>
      </c>
      <c r="FB1185" s="569" t="str">
        <v>[-11101] All data events are filtered in summary calculation</v>
      </c>
      <c r="FC1185" s="570">
        <v>42252.637499999997</v>
      </c>
      <c r="FD1185" s="571" t="str">
        <v>[-11101] All data events are filtered in summary calculation</v>
      </c>
      <c r="FE1185" s="570">
        <v>42252.637152777781</v>
      </c>
      <c r="FF1185" s="571">
        <v>32367.991685828565</v>
      </c>
      <c r="FG1185" s="570">
        <v>42252.637152777781</v>
      </c>
      <c r="FH1185" s="571">
        <v>2869.1325028300284</v>
      </c>
      <c r="GE1185" s="400">
        <f t="shared" si="283"/>
        <v>1</v>
      </c>
      <c r="GF1185" s="529"/>
      <c r="GG1185" s="517"/>
      <c r="GH1185" s="529">
        <v>42252.637152777781</v>
      </c>
      <c r="GI1185" s="668">
        <v>297.45370483398438</v>
      </c>
      <c r="GJ1185" s="669">
        <v>42252.637152777781</v>
      </c>
      <c r="GK1185" s="668" t="str">
        <v>[-11101] All data events are filtered in summary calculation</v>
      </c>
      <c r="GL1185" s="669">
        <v>42252.637152777781</v>
      </c>
      <c r="GM1185" s="668" t="str">
        <v>[-11101] All data events are filtered in summary calculation</v>
      </c>
      <c r="GN1185" s="400" t="str">
        <f t="shared" si="281"/>
        <v>[-11101] All data events are filtered in summary calculation</v>
      </c>
      <c r="GO1185" s="400">
        <f t="shared" si="282"/>
        <v>0</v>
      </c>
    </row>
    <row r="1186" spans="156:197" ht="18.95" customHeight="1" x14ac:dyDescent="0.25">
      <c r="EZ1186" s="837"/>
      <c r="FA1186" s="568">
        <v>42252.63784722222</v>
      </c>
      <c r="FB1186" s="569" t="str">
        <v>[-11101] All data events are filtered in summary calculation</v>
      </c>
      <c r="FC1186" s="570">
        <v>42252.63784722222</v>
      </c>
      <c r="FD1186" s="571" t="str">
        <v>[-11101] All data events are filtered in summary calculation</v>
      </c>
      <c r="FE1186" s="570">
        <v>42252.637499999997</v>
      </c>
      <c r="FF1186" s="571">
        <v>32910.88770541946</v>
      </c>
      <c r="FG1186" s="570">
        <v>42252.637499999997</v>
      </c>
      <c r="FH1186" s="571">
        <v>27494.07448314776</v>
      </c>
      <c r="GE1186" s="400">
        <f t="shared" si="283"/>
        <v>1</v>
      </c>
      <c r="GF1186" s="529"/>
      <c r="GG1186" s="517"/>
      <c r="GH1186" s="529">
        <v>42252.637499999997</v>
      </c>
      <c r="GI1186" s="668">
        <v>297.45370483398438</v>
      </c>
      <c r="GJ1186" s="669">
        <v>42252.637499999997</v>
      </c>
      <c r="GK1186" s="668" t="str">
        <v>[-11101] All data events are filtered in summary calculation</v>
      </c>
      <c r="GL1186" s="669">
        <v>42252.637499999997</v>
      </c>
      <c r="GM1186" s="668" t="str">
        <v>[-11101] All data events are filtered in summary calculation</v>
      </c>
      <c r="GN1186" s="400" t="str">
        <f t="shared" si="281"/>
        <v>[-11101] All data events are filtered in summary calculation</v>
      </c>
      <c r="GO1186" s="400">
        <f t="shared" si="282"/>
        <v>0</v>
      </c>
    </row>
    <row r="1187" spans="156:197" ht="18.95" customHeight="1" x14ac:dyDescent="0.25">
      <c r="EZ1187" s="837"/>
      <c r="FA1187" s="568">
        <v>42252.638194444444</v>
      </c>
      <c r="FB1187" s="569" t="str">
        <v>[-11101] All data events are filtered in summary calculation</v>
      </c>
      <c r="FC1187" s="570">
        <v>42252.638194444444</v>
      </c>
      <c r="FD1187" s="571" t="str">
        <v>[-11101] All data events are filtered in summary calculation</v>
      </c>
      <c r="FE1187" s="570">
        <v>42252.63784722222</v>
      </c>
      <c r="FF1187" s="571">
        <v>32389.349279953043</v>
      </c>
      <c r="FG1187" s="570">
        <v>42252.63784722222</v>
      </c>
      <c r="FH1187" s="571">
        <v>37112.915970176458</v>
      </c>
      <c r="GE1187" s="400">
        <f t="shared" si="283"/>
        <v>1</v>
      </c>
      <c r="GF1187" s="529"/>
      <c r="GG1187" s="517"/>
      <c r="GH1187" s="529">
        <v>42252.63784722222</v>
      </c>
      <c r="GI1187" s="668">
        <v>297.45370483398438</v>
      </c>
      <c r="GJ1187" s="669">
        <v>42252.63784722222</v>
      </c>
      <c r="GK1187" s="668" t="str">
        <v>[-11101] All data events are filtered in summary calculation</v>
      </c>
      <c r="GL1187" s="669">
        <v>42252.63784722222</v>
      </c>
      <c r="GM1187" s="668" t="str">
        <v>[-11101] All data events are filtered in summary calculation</v>
      </c>
      <c r="GN1187" s="400" t="str">
        <f t="shared" si="281"/>
        <v>[-11101] All data events are filtered in summary calculation</v>
      </c>
      <c r="GO1187" s="400">
        <f t="shared" si="282"/>
        <v>0</v>
      </c>
    </row>
    <row r="1188" spans="156:197" ht="18.95" customHeight="1" x14ac:dyDescent="0.25">
      <c r="EZ1188" s="837"/>
      <c r="FA1188" s="568">
        <v>42252.638541666667</v>
      </c>
      <c r="FB1188" s="569" t="str">
        <v>[-11101] All data events are filtered in summary calculation</v>
      </c>
      <c r="FC1188" s="570">
        <v>42252.638541666667</v>
      </c>
      <c r="FD1188" s="571" t="str">
        <v>[-11101] All data events are filtered in summary calculation</v>
      </c>
      <c r="FE1188" s="570">
        <v>42252.638194444444</v>
      </c>
      <c r="FF1188" s="571">
        <v>32763.929541642468</v>
      </c>
      <c r="FG1188" s="570">
        <v>42252.638194444444</v>
      </c>
      <c r="FH1188" s="571">
        <v>37139.924666837855</v>
      </c>
      <c r="GE1188" s="400">
        <f t="shared" si="283"/>
        <v>1</v>
      </c>
      <c r="GF1188" s="529"/>
      <c r="GG1188" s="517"/>
      <c r="GH1188" s="529">
        <v>42252.638194444444</v>
      </c>
      <c r="GI1188" s="668">
        <v>297.45370483398438</v>
      </c>
      <c r="GJ1188" s="669">
        <v>42252.638194444444</v>
      </c>
      <c r="GK1188" s="668" t="str">
        <v>[-11101] All data events are filtered in summary calculation</v>
      </c>
      <c r="GL1188" s="669">
        <v>42252.638194444444</v>
      </c>
      <c r="GM1188" s="668" t="str">
        <v>[-11101] All data events are filtered in summary calculation</v>
      </c>
      <c r="GN1188" s="400" t="str">
        <f t="shared" si="281"/>
        <v>[-11101] All data events are filtered in summary calculation</v>
      </c>
      <c r="GO1188" s="400">
        <f t="shared" si="282"/>
        <v>0</v>
      </c>
    </row>
    <row r="1189" spans="156:197" ht="18.95" customHeight="1" x14ac:dyDescent="0.25">
      <c r="EZ1189" s="837"/>
      <c r="FA1189" s="568">
        <v>42252.638888888891</v>
      </c>
      <c r="FB1189" s="569" t="str">
        <v>[-11101] All data events are filtered in summary calculation</v>
      </c>
      <c r="FC1189" s="570">
        <v>42252.638888888891</v>
      </c>
      <c r="FD1189" s="571" t="str">
        <v>[-11101] All data events are filtered in summary calculation</v>
      </c>
      <c r="FE1189" s="570">
        <v>42252.638541666667</v>
      </c>
      <c r="FF1189" s="571">
        <v>33751.620359556873</v>
      </c>
      <c r="FG1189" s="570">
        <v>42252.638541666667</v>
      </c>
      <c r="FH1189" s="571">
        <v>37507.951606051131</v>
      </c>
      <c r="GE1189" s="400">
        <f t="shared" si="283"/>
        <v>1</v>
      </c>
      <c r="GF1189" s="529"/>
      <c r="GG1189" s="517"/>
      <c r="GH1189" s="529">
        <v>42252.638541666667</v>
      </c>
      <c r="GI1189" s="668">
        <v>297.45370483398438</v>
      </c>
      <c r="GJ1189" s="669">
        <v>42252.638541666667</v>
      </c>
      <c r="GK1189" s="668" t="str">
        <v>[-11101] All data events are filtered in summary calculation</v>
      </c>
      <c r="GL1189" s="669">
        <v>42252.638541666667</v>
      </c>
      <c r="GM1189" s="668" t="str">
        <v>[-11101] All data events are filtered in summary calculation</v>
      </c>
      <c r="GN1189" s="400" t="str">
        <f t="shared" si="281"/>
        <v>[-11101] All data events are filtered in summary calculation</v>
      </c>
      <c r="GO1189" s="400">
        <f t="shared" si="282"/>
        <v>0</v>
      </c>
    </row>
    <row r="1190" spans="156:197" ht="18.95" customHeight="1" x14ac:dyDescent="0.25">
      <c r="EZ1190" s="837"/>
      <c r="FA1190" s="568">
        <v>42252.639236111107</v>
      </c>
      <c r="FB1190" s="569" t="str">
        <v>[-11101] All data events are filtered in summary calculation</v>
      </c>
      <c r="FC1190" s="570">
        <v>42252.639236111107</v>
      </c>
      <c r="FD1190" s="571" t="str">
        <v>[-11101] All data events are filtered in summary calculation</v>
      </c>
      <c r="FE1190" s="570">
        <v>42252.638888888891</v>
      </c>
      <c r="FF1190" s="571">
        <v>32440.952688060202</v>
      </c>
      <c r="FG1190" s="570">
        <v>42252.638888888891</v>
      </c>
      <c r="FH1190" s="571">
        <v>37558.201211452484</v>
      </c>
      <c r="GE1190" s="400">
        <f t="shared" si="283"/>
        <v>1</v>
      </c>
      <c r="GF1190" s="529"/>
      <c r="GG1190" s="517"/>
      <c r="GH1190" s="529">
        <v>42252.638888888891</v>
      </c>
      <c r="GI1190" s="668">
        <v>297.45370483398438</v>
      </c>
      <c r="GJ1190" s="669">
        <v>42252.638888888891</v>
      </c>
      <c r="GK1190" s="668" t="str">
        <v>[-11101] All data events are filtered in summary calculation</v>
      </c>
      <c r="GL1190" s="669">
        <v>42252.638888888891</v>
      </c>
      <c r="GM1190" s="668" t="str">
        <v>[-11101] All data events are filtered in summary calculation</v>
      </c>
      <c r="GN1190" s="400" t="str">
        <f t="shared" si="281"/>
        <v>[-11101] All data events are filtered in summary calculation</v>
      </c>
      <c r="GO1190" s="400">
        <f t="shared" si="282"/>
        <v>0</v>
      </c>
    </row>
    <row r="1191" spans="156:197" ht="18.95" customHeight="1" x14ac:dyDescent="0.25">
      <c r="EZ1191" s="837"/>
      <c r="FA1191" s="568">
        <v>42252.639583333337</v>
      </c>
      <c r="FB1191" s="569" t="str">
        <v>[-11101] All data events are filtered in summary calculation</v>
      </c>
      <c r="FC1191" s="570">
        <v>42252.639583333337</v>
      </c>
      <c r="FD1191" s="571" t="str">
        <v>[-11101] All data events are filtered in summary calculation</v>
      </c>
      <c r="FE1191" s="570">
        <v>42252.639236111107</v>
      </c>
      <c r="FF1191" s="571">
        <v>31964.537008778254</v>
      </c>
      <c r="FG1191" s="570">
        <v>42252.639236111107</v>
      </c>
      <c r="FH1191" s="571">
        <v>37591.043020824589</v>
      </c>
      <c r="GE1191" s="400">
        <f t="shared" si="283"/>
        <v>1</v>
      </c>
      <c r="GF1191" s="529"/>
      <c r="GG1191" s="517"/>
      <c r="GH1191" s="529">
        <v>42252.639236111107</v>
      </c>
      <c r="GI1191" s="668">
        <v>297.45370483398438</v>
      </c>
      <c r="GJ1191" s="669">
        <v>42252.639236111107</v>
      </c>
      <c r="GK1191" s="668" t="str">
        <v>[-11101] All data events are filtered in summary calculation</v>
      </c>
      <c r="GL1191" s="669">
        <v>42252.639236111107</v>
      </c>
      <c r="GM1191" s="668" t="str">
        <v>[-11101] All data events are filtered in summary calculation</v>
      </c>
      <c r="GN1191" s="400" t="str">
        <f t="shared" si="281"/>
        <v>[-11101] All data events are filtered in summary calculation</v>
      </c>
      <c r="GO1191" s="400">
        <f t="shared" si="282"/>
        <v>0</v>
      </c>
    </row>
    <row r="1192" spans="156:197" ht="18.95" customHeight="1" x14ac:dyDescent="0.25">
      <c r="EZ1192" s="837"/>
      <c r="FA1192" s="568">
        <v>42252.639930555553</v>
      </c>
      <c r="FB1192" s="569" t="str">
        <v>[-11101] All data events are filtered in summary calculation</v>
      </c>
      <c r="FC1192" s="570">
        <v>42252.639930555553</v>
      </c>
      <c r="FD1192" s="571" t="str">
        <v>[-11101] All data events are filtered in summary calculation</v>
      </c>
      <c r="FE1192" s="570">
        <v>42252.639583333337</v>
      </c>
      <c r="FF1192" s="571">
        <v>30916.251627722384</v>
      </c>
      <c r="FG1192" s="570">
        <v>42252.639583333337</v>
      </c>
      <c r="FH1192" s="571">
        <v>37636.358699884018</v>
      </c>
      <c r="GE1192" s="400">
        <f t="shared" si="283"/>
        <v>1</v>
      </c>
      <c r="GF1192" s="529"/>
      <c r="GG1192" s="517"/>
      <c r="GH1192" s="529">
        <v>42252.639583333337</v>
      </c>
      <c r="GI1192" s="668">
        <v>297.45370483398438</v>
      </c>
      <c r="GJ1192" s="669">
        <v>42252.639583333337</v>
      </c>
      <c r="GK1192" s="668" t="str">
        <v>[-11101] All data events are filtered in summary calculation</v>
      </c>
      <c r="GL1192" s="669">
        <v>42252.639583333337</v>
      </c>
      <c r="GM1192" s="668" t="str">
        <v>[-11101] All data events are filtered in summary calculation</v>
      </c>
      <c r="GN1192" s="400" t="str">
        <f t="shared" si="281"/>
        <v>[-11101] All data events are filtered in summary calculation</v>
      </c>
      <c r="GO1192" s="400">
        <f t="shared" si="282"/>
        <v>0</v>
      </c>
    </row>
    <row r="1193" spans="156:197" ht="18.95" customHeight="1" x14ac:dyDescent="0.25">
      <c r="EZ1193" s="837"/>
      <c r="FA1193" s="568">
        <v>42252.640277777777</v>
      </c>
      <c r="FB1193" s="569" t="str">
        <v>[-11101] All data events are filtered in summary calculation</v>
      </c>
      <c r="FC1193" s="570">
        <v>42252.640277777777</v>
      </c>
      <c r="FD1193" s="571" t="str">
        <v>[-11101] All data events are filtered in summary calculation</v>
      </c>
      <c r="FE1193" s="570">
        <v>42252.639930555553</v>
      </c>
      <c r="FF1193" s="571">
        <v>30312.069863551857</v>
      </c>
      <c r="FG1193" s="570">
        <v>42252.639930555553</v>
      </c>
      <c r="FH1193" s="571">
        <v>37636.784258415304</v>
      </c>
      <c r="GE1193" s="400">
        <f t="shared" si="283"/>
        <v>1</v>
      </c>
      <c r="GF1193" s="529"/>
      <c r="GG1193" s="517"/>
      <c r="GH1193" s="529">
        <v>42252.639930555553</v>
      </c>
      <c r="GI1193" s="668">
        <v>297.45370483398438</v>
      </c>
      <c r="GJ1193" s="669">
        <v>42252.639930555553</v>
      </c>
      <c r="GK1193" s="668" t="str">
        <v>[-11101] All data events are filtered in summary calculation</v>
      </c>
      <c r="GL1193" s="669">
        <v>42252.639930555553</v>
      </c>
      <c r="GM1193" s="668" t="str">
        <v>[-11101] All data events are filtered in summary calculation</v>
      </c>
      <c r="GN1193" s="400" t="str">
        <f t="shared" si="281"/>
        <v>[-11101] All data events are filtered in summary calculation</v>
      </c>
      <c r="GO1193" s="400">
        <f t="shared" si="282"/>
        <v>0</v>
      </c>
    </row>
    <row r="1194" spans="156:197" ht="18.95" customHeight="1" x14ac:dyDescent="0.25">
      <c r="EZ1194" s="837"/>
      <c r="FA1194" s="568">
        <v>42252.640625</v>
      </c>
      <c r="FB1194" s="569" t="str">
        <v>[-11101] All data events are filtered in summary calculation</v>
      </c>
      <c r="FC1194" s="570">
        <v>42252.640625</v>
      </c>
      <c r="FD1194" s="571" t="str">
        <v>[-11101] All data events are filtered in summary calculation</v>
      </c>
      <c r="FE1194" s="570">
        <v>42252.640277777777</v>
      </c>
      <c r="FF1194" s="571">
        <v>29501.576171648503</v>
      </c>
      <c r="FG1194" s="570">
        <v>42252.640277777777</v>
      </c>
      <c r="FH1194" s="571">
        <v>37698.897049333653</v>
      </c>
      <c r="GE1194" s="400">
        <f t="shared" si="283"/>
        <v>1</v>
      </c>
      <c r="GF1194" s="529"/>
      <c r="GG1194" s="517"/>
      <c r="GH1194" s="529">
        <v>42252.640277777777</v>
      </c>
      <c r="GI1194" s="668">
        <v>297.45370483398438</v>
      </c>
      <c r="GJ1194" s="669">
        <v>42252.640277777777</v>
      </c>
      <c r="GK1194" s="668" t="str">
        <v>[-11101] All data events are filtered in summary calculation</v>
      </c>
      <c r="GL1194" s="669">
        <v>42252.640277777777</v>
      </c>
      <c r="GM1194" s="668" t="str">
        <v>[-11101] All data events are filtered in summary calculation</v>
      </c>
      <c r="GN1194" s="400" t="str">
        <f t="shared" si="281"/>
        <v>[-11101] All data events are filtered in summary calculation</v>
      </c>
      <c r="GO1194" s="400">
        <f t="shared" si="282"/>
        <v>0</v>
      </c>
    </row>
    <row r="1195" spans="156:197" ht="18.95" customHeight="1" x14ac:dyDescent="0.25">
      <c r="EZ1195" s="837"/>
      <c r="FA1195" s="568">
        <v>42252.640972222223</v>
      </c>
      <c r="FB1195" s="569" t="str">
        <v>[-11101] All data events are filtered in summary calculation</v>
      </c>
      <c r="FC1195" s="570">
        <v>42252.640972222223</v>
      </c>
      <c r="FD1195" s="571" t="str">
        <v>[-11101] All data events are filtered in summary calculation</v>
      </c>
      <c r="FE1195" s="570">
        <v>42252.640625</v>
      </c>
      <c r="FF1195" s="571">
        <v>31760.988854542375</v>
      </c>
      <c r="FG1195" s="570">
        <v>42252.640625</v>
      </c>
      <c r="FH1195" s="571">
        <v>37677.365819509825</v>
      </c>
      <c r="GE1195" s="400">
        <f t="shared" si="283"/>
        <v>1</v>
      </c>
      <c r="GF1195" s="529"/>
      <c r="GG1195" s="517"/>
      <c r="GH1195" s="529">
        <v>42252.640625</v>
      </c>
      <c r="GI1195" s="668">
        <v>297.45370483398438</v>
      </c>
      <c r="GJ1195" s="669">
        <v>42252.640625</v>
      </c>
      <c r="GK1195" s="668" t="str">
        <v>[-11101] All data events are filtered in summary calculation</v>
      </c>
      <c r="GL1195" s="669">
        <v>42252.640625</v>
      </c>
      <c r="GM1195" s="668" t="str">
        <v>[-11101] All data events are filtered in summary calculation</v>
      </c>
      <c r="GN1195" s="400" t="str">
        <f t="shared" si="281"/>
        <v>[-11101] All data events are filtered in summary calculation</v>
      </c>
      <c r="GO1195" s="400">
        <f t="shared" si="282"/>
        <v>0</v>
      </c>
    </row>
    <row r="1196" spans="156:197" ht="18.95" customHeight="1" x14ac:dyDescent="0.25">
      <c r="EZ1196" s="837"/>
      <c r="FA1196" s="568">
        <v>42252.641319444447</v>
      </c>
      <c r="FB1196" s="569" t="str">
        <v>[-11101] All data events are filtered in summary calculation</v>
      </c>
      <c r="FC1196" s="570">
        <v>42252.641319444447</v>
      </c>
      <c r="FD1196" s="571" t="str">
        <v>[-11101] All data events are filtered in summary calculation</v>
      </c>
      <c r="FE1196" s="570">
        <v>42252.640972222223</v>
      </c>
      <c r="FF1196" s="571">
        <v>36071.716750923792</v>
      </c>
      <c r="FG1196" s="570">
        <v>42252.640972222223</v>
      </c>
      <c r="FH1196" s="571">
        <v>37746.693562968569</v>
      </c>
      <c r="GE1196" s="400">
        <f t="shared" si="283"/>
        <v>1</v>
      </c>
      <c r="GF1196" s="529"/>
      <c r="GG1196" s="517"/>
      <c r="GH1196" s="529">
        <v>42252.640972222223</v>
      </c>
      <c r="GI1196" s="668">
        <v>297.45370483398438</v>
      </c>
      <c r="GJ1196" s="669">
        <v>42252.640972222223</v>
      </c>
      <c r="GK1196" s="668" t="str">
        <v>[-11101] All data events are filtered in summary calculation</v>
      </c>
      <c r="GL1196" s="669">
        <v>42252.640972222223</v>
      </c>
      <c r="GM1196" s="668" t="str">
        <v>[-11101] All data events are filtered in summary calculation</v>
      </c>
      <c r="GN1196" s="400" t="str">
        <f t="shared" si="281"/>
        <v>[-11101] All data events are filtered in summary calculation</v>
      </c>
      <c r="GO1196" s="400">
        <f t="shared" si="282"/>
        <v>0</v>
      </c>
    </row>
    <row r="1197" spans="156:197" ht="18.95" customHeight="1" x14ac:dyDescent="0.25">
      <c r="EZ1197" s="837"/>
      <c r="FA1197" s="568">
        <v>42252.641666666663</v>
      </c>
      <c r="FB1197" s="569" t="str">
        <v>[-11101] All data events are filtered in summary calculation</v>
      </c>
      <c r="FC1197" s="570">
        <v>42252.641666666663</v>
      </c>
      <c r="FD1197" s="571" t="str">
        <v>[-11101] All data events are filtered in summary calculation</v>
      </c>
      <c r="FE1197" s="570">
        <v>42252.641319444447</v>
      </c>
      <c r="FF1197" s="571">
        <v>37640.217029164232</v>
      </c>
      <c r="FG1197" s="570">
        <v>42252.641319444447</v>
      </c>
      <c r="FH1197" s="571">
        <v>37738.834837446608</v>
      </c>
      <c r="GE1197" s="400">
        <f t="shared" si="283"/>
        <v>1</v>
      </c>
      <c r="GF1197" s="529"/>
      <c r="GG1197" s="517"/>
      <c r="GH1197" s="529">
        <v>42252.641319444447</v>
      </c>
      <c r="GI1197" s="668">
        <v>297.45370483398438</v>
      </c>
      <c r="GJ1197" s="669">
        <v>42252.641319444447</v>
      </c>
      <c r="GK1197" s="668" t="str">
        <v>[-11101] All data events are filtered in summary calculation</v>
      </c>
      <c r="GL1197" s="669">
        <v>42252.641319444447</v>
      </c>
      <c r="GM1197" s="668" t="str">
        <v>[-11101] All data events are filtered in summary calculation</v>
      </c>
      <c r="GN1197" s="400" t="str">
        <f t="shared" si="281"/>
        <v>[-11101] All data events are filtered in summary calculation</v>
      </c>
      <c r="GO1197" s="400">
        <f t="shared" si="282"/>
        <v>0</v>
      </c>
    </row>
    <row r="1198" spans="156:197" ht="18.95" customHeight="1" x14ac:dyDescent="0.25">
      <c r="EZ1198" s="837"/>
      <c r="FA1198" s="568">
        <v>42252.642013888893</v>
      </c>
      <c r="FB1198" s="569" t="str">
        <v>[-11101] All data events are filtered in summary calculation</v>
      </c>
      <c r="FC1198" s="570">
        <v>42252.642013888893</v>
      </c>
      <c r="FD1198" s="571" t="str">
        <v>[-11101] All data events are filtered in summary calculation</v>
      </c>
      <c r="FE1198" s="570">
        <v>42252.641666666663</v>
      </c>
      <c r="FF1198" s="571">
        <v>38093.720064405599</v>
      </c>
      <c r="FG1198" s="570">
        <v>42252.641666666663</v>
      </c>
      <c r="FH1198" s="571">
        <v>37715.863909639913</v>
      </c>
      <c r="GE1198" s="400">
        <f t="shared" si="283"/>
        <v>1</v>
      </c>
      <c r="GF1198" s="529"/>
      <c r="GG1198" s="517"/>
      <c r="GH1198" s="529">
        <v>42252.641666666663</v>
      </c>
      <c r="GI1198" s="668">
        <v>297.45370483398438</v>
      </c>
      <c r="GJ1198" s="669">
        <v>42252.641666666663</v>
      </c>
      <c r="GK1198" s="668" t="str">
        <v>[-11101] All data events are filtered in summary calculation</v>
      </c>
      <c r="GL1198" s="669">
        <v>42252.641666666663</v>
      </c>
      <c r="GM1198" s="668" t="str">
        <v>[-11101] All data events are filtered in summary calculation</v>
      </c>
      <c r="GN1198" s="400" t="str">
        <f t="shared" si="281"/>
        <v>[-11101] All data events are filtered in summary calculation</v>
      </c>
      <c r="GO1198" s="400">
        <f t="shared" si="282"/>
        <v>0</v>
      </c>
    </row>
    <row r="1199" spans="156:197" ht="18.95" customHeight="1" x14ac:dyDescent="0.25">
      <c r="EZ1199" s="837"/>
      <c r="FA1199" s="568">
        <v>42252.642361111109</v>
      </c>
      <c r="FB1199" s="569" t="str">
        <v>[-11101] All data events are filtered in summary calculation</v>
      </c>
      <c r="FC1199" s="570">
        <v>42252.642361111109</v>
      </c>
      <c r="FD1199" s="571" t="str">
        <v>[-11101] All data events are filtered in summary calculation</v>
      </c>
      <c r="FE1199" s="570">
        <v>42252.642013888893</v>
      </c>
      <c r="FF1199" s="571">
        <v>37922.793538469079</v>
      </c>
      <c r="FG1199" s="570">
        <v>42252.642013888893</v>
      </c>
      <c r="FH1199" s="571">
        <v>37675.234833568335</v>
      </c>
      <c r="GE1199" s="400">
        <f t="shared" si="283"/>
        <v>1</v>
      </c>
      <c r="GF1199" s="529"/>
      <c r="GG1199" s="517"/>
      <c r="GH1199" s="529">
        <v>42252.642013888893</v>
      </c>
      <c r="GI1199" s="668">
        <v>297.45370483398438</v>
      </c>
      <c r="GJ1199" s="669">
        <v>42252.642013888893</v>
      </c>
      <c r="GK1199" s="668" t="str">
        <v>[-11101] All data events are filtered in summary calculation</v>
      </c>
      <c r="GL1199" s="669">
        <v>42252.642013888893</v>
      </c>
      <c r="GM1199" s="668" t="str">
        <v>[-11101] All data events are filtered in summary calculation</v>
      </c>
      <c r="GN1199" s="400" t="str">
        <f t="shared" si="281"/>
        <v>[-11101] All data events are filtered in summary calculation</v>
      </c>
      <c r="GO1199" s="400">
        <f t="shared" si="282"/>
        <v>0</v>
      </c>
    </row>
    <row r="1200" spans="156:197" ht="18.95" customHeight="1" x14ac:dyDescent="0.25">
      <c r="EZ1200" s="837"/>
      <c r="FA1200" s="568">
        <v>42252.642708333333</v>
      </c>
      <c r="FB1200" s="569" t="str">
        <v>[-11101] All data events are filtered in summary calculation</v>
      </c>
      <c r="FC1200" s="570">
        <v>42252.642708333333</v>
      </c>
      <c r="FD1200" s="571" t="str">
        <v>[-11101] All data events are filtered in summary calculation</v>
      </c>
      <c r="FE1200" s="570">
        <v>42252.642361111109</v>
      </c>
      <c r="FF1200" s="571">
        <v>37727.80254897078</v>
      </c>
      <c r="FG1200" s="570">
        <v>42252.642361111109</v>
      </c>
      <c r="FH1200" s="571">
        <v>37766.960964463156</v>
      </c>
      <c r="GE1200" s="400">
        <f t="shared" si="283"/>
        <v>1</v>
      </c>
      <c r="GF1200" s="529"/>
      <c r="GG1200" s="517"/>
      <c r="GH1200" s="529">
        <v>42252.642361111109</v>
      </c>
      <c r="GI1200" s="668">
        <v>297.45370483398438</v>
      </c>
      <c r="GJ1200" s="669">
        <v>42252.642361111109</v>
      </c>
      <c r="GK1200" s="668" t="str">
        <v>[-11101] All data events are filtered in summary calculation</v>
      </c>
      <c r="GL1200" s="669">
        <v>42252.642361111109</v>
      </c>
      <c r="GM1200" s="668" t="str">
        <v>[-11101] All data events are filtered in summary calculation</v>
      </c>
      <c r="GN1200" s="400" t="str">
        <f t="shared" si="281"/>
        <v>[-11101] All data events are filtered in summary calculation</v>
      </c>
      <c r="GO1200" s="400">
        <f t="shared" si="282"/>
        <v>0</v>
      </c>
    </row>
    <row r="1201" spans="156:197" ht="18.95" customHeight="1" x14ac:dyDescent="0.25">
      <c r="EZ1201" s="837"/>
      <c r="FA1201" s="568">
        <v>42252.643055555556</v>
      </c>
      <c r="FB1201" s="569" t="str">
        <v>[-11101] All data events are filtered in summary calculation</v>
      </c>
      <c r="FC1201" s="570">
        <v>42252.643055555556</v>
      </c>
      <c r="FD1201" s="571" t="str">
        <v>[-11101] All data events are filtered in summary calculation</v>
      </c>
      <c r="FE1201" s="570">
        <v>42252.642708333333</v>
      </c>
      <c r="FF1201" s="571">
        <v>37469.546902120113</v>
      </c>
      <c r="FG1201" s="570">
        <v>42252.642708333333</v>
      </c>
      <c r="FH1201" s="571">
        <v>37742.206217634681</v>
      </c>
      <c r="GE1201" s="400">
        <f t="shared" si="283"/>
        <v>1</v>
      </c>
      <c r="GF1201" s="529"/>
      <c r="GG1201" s="517"/>
      <c r="GH1201" s="529">
        <v>42252.642708333333</v>
      </c>
      <c r="GI1201" s="668">
        <v>297.45370483398438</v>
      </c>
      <c r="GJ1201" s="669">
        <v>42252.642708333333</v>
      </c>
      <c r="GK1201" s="668" t="str">
        <v>[-11101] All data events are filtered in summary calculation</v>
      </c>
      <c r="GL1201" s="669">
        <v>42252.642708333333</v>
      </c>
      <c r="GM1201" s="668" t="str">
        <v>[-11101] All data events are filtered in summary calculation</v>
      </c>
      <c r="GN1201" s="400" t="str">
        <f t="shared" si="281"/>
        <v>[-11101] All data events are filtered in summary calculation</v>
      </c>
      <c r="GO1201" s="400">
        <f t="shared" si="282"/>
        <v>0</v>
      </c>
    </row>
    <row r="1202" spans="156:197" ht="18.95" customHeight="1" x14ac:dyDescent="0.25">
      <c r="EZ1202" s="837"/>
      <c r="FA1202" s="568">
        <v>42252.64340277778</v>
      </c>
      <c r="FB1202" s="569" t="str">
        <v>[-11101] All data events are filtered in summary calculation</v>
      </c>
      <c r="FC1202" s="570">
        <v>42252.64340277778</v>
      </c>
      <c r="FD1202" s="571" t="str">
        <v>[-11101] All data events are filtered in summary calculation</v>
      </c>
      <c r="FE1202" s="570">
        <v>42252.643055555556</v>
      </c>
      <c r="FF1202" s="571">
        <v>37599.324824351075</v>
      </c>
      <c r="FG1202" s="570">
        <v>42252.643055555556</v>
      </c>
      <c r="FH1202" s="571">
        <v>37738.647995605068</v>
      </c>
      <c r="GE1202" s="400">
        <f t="shared" si="283"/>
        <v>1</v>
      </c>
      <c r="GF1202" s="529"/>
      <c r="GG1202" s="517"/>
      <c r="GH1202" s="529">
        <v>42252.643055555556</v>
      </c>
      <c r="GI1202" s="668">
        <v>297.45370483398438</v>
      </c>
      <c r="GJ1202" s="669">
        <v>42252.643055555556</v>
      </c>
      <c r="GK1202" s="668" t="str">
        <v>[-11101] All data events are filtered in summary calculation</v>
      </c>
      <c r="GL1202" s="669">
        <v>42252.643055555556</v>
      </c>
      <c r="GM1202" s="668" t="str">
        <v>[-11101] All data events are filtered in summary calculation</v>
      </c>
      <c r="GN1202" s="400" t="str">
        <f t="shared" si="281"/>
        <v>[-11101] All data events are filtered in summary calculation</v>
      </c>
      <c r="GO1202" s="400">
        <f t="shared" si="282"/>
        <v>0</v>
      </c>
    </row>
    <row r="1203" spans="156:197" ht="18.95" customHeight="1" x14ac:dyDescent="0.25">
      <c r="EZ1203" s="837"/>
      <c r="FA1203" s="568">
        <v>42252.643750000003</v>
      </c>
      <c r="FB1203" s="569" t="str">
        <v>[-11101] All data events are filtered in summary calculation</v>
      </c>
      <c r="FC1203" s="570">
        <v>42252.643750000003</v>
      </c>
      <c r="FD1203" s="571" t="str">
        <v>[-11101] All data events are filtered in summary calculation</v>
      </c>
      <c r="FE1203" s="570">
        <v>42252.64340277778</v>
      </c>
      <c r="FF1203" s="571">
        <v>37591.784115693968</v>
      </c>
      <c r="FG1203" s="570">
        <v>42252.64340277778</v>
      </c>
      <c r="FH1203" s="571">
        <v>37726.197299470507</v>
      </c>
      <c r="GE1203" s="400">
        <f t="shared" si="283"/>
        <v>1</v>
      </c>
      <c r="GF1203" s="529"/>
      <c r="GG1203" s="517"/>
      <c r="GH1203" s="529">
        <v>42252.64340277778</v>
      </c>
      <c r="GI1203" s="668">
        <v>297.45370483398438</v>
      </c>
      <c r="GJ1203" s="669">
        <v>42252.64340277778</v>
      </c>
      <c r="GK1203" s="668" t="str">
        <v>[-11101] All data events are filtered in summary calculation</v>
      </c>
      <c r="GL1203" s="669">
        <v>42252.64340277778</v>
      </c>
      <c r="GM1203" s="668" t="str">
        <v>[-11101] All data events are filtered in summary calculation</v>
      </c>
      <c r="GN1203" s="400" t="str">
        <f t="shared" si="281"/>
        <v>[-11101] All data events are filtered in summary calculation</v>
      </c>
      <c r="GO1203" s="400">
        <f t="shared" si="282"/>
        <v>0</v>
      </c>
    </row>
    <row r="1204" spans="156:197" ht="18.95" customHeight="1" x14ac:dyDescent="0.25">
      <c r="EZ1204" s="837"/>
      <c r="FA1204" s="568">
        <v>42252.644097222219</v>
      </c>
      <c r="FB1204" s="569" t="str">
        <v>[-11101] All data events are filtered in summary calculation</v>
      </c>
      <c r="FC1204" s="570">
        <v>42252.644097222219</v>
      </c>
      <c r="FD1204" s="571" t="str">
        <v>[-11101] All data events are filtered in summary calculation</v>
      </c>
      <c r="FE1204" s="570">
        <v>42252.643750000003</v>
      </c>
      <c r="FF1204" s="571">
        <v>37448.069335754713</v>
      </c>
      <c r="FG1204" s="570">
        <v>42252.643750000003</v>
      </c>
      <c r="FH1204" s="571">
        <v>37704.527437909441</v>
      </c>
      <c r="GE1204" s="400">
        <f t="shared" si="283"/>
        <v>1</v>
      </c>
      <c r="GF1204" s="529"/>
      <c r="GG1204" s="517"/>
      <c r="GH1204" s="529">
        <v>42252.643750000003</v>
      </c>
      <c r="GI1204" s="668">
        <v>297.45370483398438</v>
      </c>
      <c r="GJ1204" s="669">
        <v>42252.643750000003</v>
      </c>
      <c r="GK1204" s="668" t="str">
        <v>[-11101] All data events are filtered in summary calculation</v>
      </c>
      <c r="GL1204" s="669">
        <v>42252.643750000003</v>
      </c>
      <c r="GM1204" s="668" t="str">
        <v>[-11101] All data events are filtered in summary calculation</v>
      </c>
      <c r="GN1204" s="400" t="str">
        <f t="shared" si="281"/>
        <v>[-11101] All data events are filtered in summary calculation</v>
      </c>
      <c r="GO1204" s="400">
        <f t="shared" si="282"/>
        <v>0</v>
      </c>
    </row>
    <row r="1205" spans="156:197" ht="18.95" customHeight="1" x14ac:dyDescent="0.25">
      <c r="EZ1205" s="837"/>
      <c r="FA1205" s="568">
        <v>42252.64444444445</v>
      </c>
      <c r="FB1205" s="569" t="str">
        <v>[-11101] All data events are filtered in summary calculation</v>
      </c>
      <c r="FC1205" s="570">
        <v>42252.64444444445</v>
      </c>
      <c r="FD1205" s="571" t="str">
        <v>[-11101] All data events are filtered in summary calculation</v>
      </c>
      <c r="FE1205" s="570">
        <v>42252.644097222219</v>
      </c>
      <c r="FF1205" s="571">
        <v>37257.230659411354</v>
      </c>
      <c r="FG1205" s="570">
        <v>42252.644097222219</v>
      </c>
      <c r="FH1205" s="571">
        <v>37747.158085292576</v>
      </c>
      <c r="GE1205" s="400">
        <f t="shared" si="283"/>
        <v>1</v>
      </c>
      <c r="GF1205" s="529"/>
      <c r="GG1205" s="517"/>
      <c r="GH1205" s="529">
        <v>42252.644097222219</v>
      </c>
      <c r="GI1205" s="668">
        <v>297.45370483398438</v>
      </c>
      <c r="GJ1205" s="669">
        <v>42252.644097222219</v>
      </c>
      <c r="GK1205" s="668" t="str">
        <v>[-11101] All data events are filtered in summary calculation</v>
      </c>
      <c r="GL1205" s="669">
        <v>42252.644097222219</v>
      </c>
      <c r="GM1205" s="668" t="str">
        <v>[-11101] All data events are filtered in summary calculation</v>
      </c>
      <c r="GN1205" s="400" t="str">
        <f t="shared" si="281"/>
        <v>[-11101] All data events are filtered in summary calculation</v>
      </c>
      <c r="GO1205" s="400">
        <f t="shared" si="282"/>
        <v>0</v>
      </c>
    </row>
    <row r="1206" spans="156:197" ht="18.95" customHeight="1" x14ac:dyDescent="0.25">
      <c r="EZ1206" s="837"/>
      <c r="FA1206" s="568">
        <v>42252.644791666666</v>
      </c>
      <c r="FB1206" s="569" t="str">
        <v>[-11101] All data events are filtered in summary calculation</v>
      </c>
      <c r="FC1206" s="570">
        <v>42252.644791666666</v>
      </c>
      <c r="FD1206" s="571" t="str">
        <v>[-11101] All data events are filtered in summary calculation</v>
      </c>
      <c r="FE1206" s="570">
        <v>42252.64444444445</v>
      </c>
      <c r="FF1206" s="571">
        <v>37083.786799776557</v>
      </c>
      <c r="FG1206" s="570">
        <v>42252.64444444445</v>
      </c>
      <c r="FH1206" s="571">
        <v>37728.013118616742</v>
      </c>
      <c r="GE1206" s="400">
        <f t="shared" si="283"/>
        <v>1</v>
      </c>
      <c r="GF1206" s="529"/>
      <c r="GG1206" s="517"/>
      <c r="GH1206" s="529">
        <v>42252.64444444445</v>
      </c>
      <c r="GI1206" s="668">
        <v>297.45370483398438</v>
      </c>
      <c r="GJ1206" s="669">
        <v>42252.64444444445</v>
      </c>
      <c r="GK1206" s="668" t="str">
        <v>[-11101] All data events are filtered in summary calculation</v>
      </c>
      <c r="GL1206" s="669">
        <v>42252.64444444445</v>
      </c>
      <c r="GM1206" s="668" t="str">
        <v>[-11101] All data events are filtered in summary calculation</v>
      </c>
      <c r="GN1206" s="400" t="str">
        <f t="shared" si="281"/>
        <v>[-11101] All data events are filtered in summary calculation</v>
      </c>
      <c r="GO1206" s="400">
        <f t="shared" si="282"/>
        <v>0</v>
      </c>
    </row>
    <row r="1207" spans="156:197" ht="18.95" customHeight="1" x14ac:dyDescent="0.25">
      <c r="EZ1207" s="837"/>
      <c r="FA1207" s="568">
        <v>42252.645138888889</v>
      </c>
      <c r="FB1207" s="569" t="str">
        <v>[-11101] All data events are filtered in summary calculation</v>
      </c>
      <c r="FC1207" s="570">
        <v>42252.645138888889</v>
      </c>
      <c r="FD1207" s="571" t="str">
        <v>[-11101] All data events are filtered in summary calculation</v>
      </c>
      <c r="FE1207" s="570">
        <v>42252.644791666666</v>
      </c>
      <c r="FF1207" s="571">
        <v>37057.329958846174</v>
      </c>
      <c r="FG1207" s="570">
        <v>42252.644791666666</v>
      </c>
      <c r="FH1207" s="571">
        <v>37736.847338392334</v>
      </c>
      <c r="GE1207" s="400">
        <f t="shared" si="283"/>
        <v>1</v>
      </c>
      <c r="GF1207" s="529"/>
      <c r="GG1207" s="517"/>
      <c r="GH1207" s="529">
        <v>42252.644791666666</v>
      </c>
      <c r="GI1207" s="668">
        <v>297.45370483398438</v>
      </c>
      <c r="GJ1207" s="669">
        <v>42252.644791666666</v>
      </c>
      <c r="GK1207" s="668" t="str">
        <v>[-11101] All data events are filtered in summary calculation</v>
      </c>
      <c r="GL1207" s="669">
        <v>42252.644791666666</v>
      </c>
      <c r="GM1207" s="668" t="str">
        <v>[-11101] All data events are filtered in summary calculation</v>
      </c>
      <c r="GN1207" s="400" t="str">
        <f t="shared" si="281"/>
        <v>[-11101] All data events are filtered in summary calculation</v>
      </c>
      <c r="GO1207" s="400">
        <f t="shared" si="282"/>
        <v>0</v>
      </c>
    </row>
    <row r="1208" spans="156:197" ht="18.95" customHeight="1" x14ac:dyDescent="0.25">
      <c r="EZ1208" s="837"/>
      <c r="FA1208" s="568">
        <v>42252.645486111112</v>
      </c>
      <c r="FB1208" s="569" t="str">
        <v>[-11101] All data events are filtered in summary calculation</v>
      </c>
      <c r="FC1208" s="570">
        <v>42252.645486111112</v>
      </c>
      <c r="FD1208" s="571" t="str">
        <v>[-11101] All data events are filtered in summary calculation</v>
      </c>
      <c r="FE1208" s="570">
        <v>42252.645138888889</v>
      </c>
      <c r="FF1208" s="571">
        <v>37546.28700782657</v>
      </c>
      <c r="FG1208" s="570">
        <v>42252.645138888889</v>
      </c>
      <c r="FH1208" s="571">
        <v>37731.411129401131</v>
      </c>
      <c r="GE1208" s="400">
        <f t="shared" si="283"/>
        <v>1</v>
      </c>
      <c r="GF1208" s="529"/>
      <c r="GG1208" s="517"/>
      <c r="GH1208" s="529">
        <v>42252.645138888889</v>
      </c>
      <c r="GI1208" s="668">
        <v>297.45370483398438</v>
      </c>
      <c r="GJ1208" s="669">
        <v>42252.645138888889</v>
      </c>
      <c r="GK1208" s="668" t="str">
        <v>[-11101] All data events are filtered in summary calculation</v>
      </c>
      <c r="GL1208" s="669">
        <v>42252.645138888889</v>
      </c>
      <c r="GM1208" s="668" t="str">
        <v>[-11101] All data events are filtered in summary calculation</v>
      </c>
      <c r="GN1208" s="400" t="str">
        <f t="shared" si="281"/>
        <v>[-11101] All data events are filtered in summary calculation</v>
      </c>
      <c r="GO1208" s="400">
        <f t="shared" si="282"/>
        <v>0</v>
      </c>
    </row>
    <row r="1209" spans="156:197" ht="18.95" customHeight="1" x14ac:dyDescent="0.25">
      <c r="EZ1209" s="837"/>
      <c r="FA1209" s="568">
        <v>42252.645833333328</v>
      </c>
      <c r="FB1209" s="569" t="str">
        <v>[-11101] All data events are filtered in summary calculation</v>
      </c>
      <c r="FC1209" s="570">
        <v>42252.645833333328</v>
      </c>
      <c r="FD1209" s="571" t="str">
        <v>[-11101] All data events are filtered in summary calculation</v>
      </c>
      <c r="FE1209" s="570">
        <v>42252.645486111112</v>
      </c>
      <c r="FF1209" s="571">
        <v>37347.131414163116</v>
      </c>
      <c r="FG1209" s="570">
        <v>42252.645486111112</v>
      </c>
      <c r="FH1209" s="571">
        <v>37705.744206951065</v>
      </c>
      <c r="GE1209" s="400">
        <f t="shared" si="283"/>
        <v>1</v>
      </c>
      <c r="GF1209" s="529"/>
      <c r="GG1209" s="517"/>
      <c r="GH1209" s="529">
        <v>42252.645486111112</v>
      </c>
      <c r="GI1209" s="668">
        <v>297.45370483398438</v>
      </c>
      <c r="GJ1209" s="669">
        <v>42252.645486111112</v>
      </c>
      <c r="GK1209" s="668" t="str">
        <v>[-11101] All data events are filtered in summary calculation</v>
      </c>
      <c r="GL1209" s="669">
        <v>42252.645486111112</v>
      </c>
      <c r="GM1209" s="668" t="str">
        <v>[-11101] All data events are filtered in summary calculation</v>
      </c>
      <c r="GN1209" s="400" t="str">
        <f t="shared" si="281"/>
        <v>[-11101] All data events are filtered in summary calculation</v>
      </c>
      <c r="GO1209" s="400">
        <f t="shared" si="282"/>
        <v>0</v>
      </c>
    </row>
    <row r="1210" spans="156:197" ht="18.95" customHeight="1" x14ac:dyDescent="0.25">
      <c r="EZ1210" s="837"/>
      <c r="FA1210" s="568">
        <v>42252.646180555559</v>
      </c>
      <c r="FB1210" s="569" t="str">
        <v>[-11101] All data events are filtered in summary calculation</v>
      </c>
      <c r="FC1210" s="570">
        <v>42252.646180555559</v>
      </c>
      <c r="FD1210" s="571" t="str">
        <v>[-11101] All data events are filtered in summary calculation</v>
      </c>
      <c r="FE1210" s="570">
        <v>42252.645833333328</v>
      </c>
      <c r="FF1210" s="571">
        <v>36933.270475119352</v>
      </c>
      <c r="FG1210" s="570">
        <v>42252.645833333328</v>
      </c>
      <c r="FH1210" s="571">
        <v>37742.68800682624</v>
      </c>
      <c r="GE1210" s="400">
        <f t="shared" si="283"/>
        <v>1</v>
      </c>
      <c r="GF1210" s="529"/>
      <c r="GG1210" s="517"/>
      <c r="GH1210" s="529">
        <v>42252.645833333328</v>
      </c>
      <c r="GI1210" s="668">
        <v>297.45370483398438</v>
      </c>
      <c r="GJ1210" s="669">
        <v>42252.645833333328</v>
      </c>
      <c r="GK1210" s="668" t="str">
        <v>[-11101] All data events are filtered in summary calculation</v>
      </c>
      <c r="GL1210" s="669">
        <v>42252.645833333328</v>
      </c>
      <c r="GM1210" s="668" t="str">
        <v>[-11101] All data events are filtered in summary calculation</v>
      </c>
      <c r="GN1210" s="400" t="str">
        <f t="shared" si="281"/>
        <v>[-11101] All data events are filtered in summary calculation</v>
      </c>
      <c r="GO1210" s="400">
        <f t="shared" si="282"/>
        <v>0</v>
      </c>
    </row>
    <row r="1211" spans="156:197" ht="18.95" customHeight="1" x14ac:dyDescent="0.25">
      <c r="EZ1211" s="837"/>
      <c r="FA1211" s="568">
        <v>42252.646527777775</v>
      </c>
      <c r="FB1211" s="569" t="str">
        <v>[-11101] All data events are filtered in summary calculation</v>
      </c>
      <c r="FC1211" s="570">
        <v>42252.646527777775</v>
      </c>
      <c r="FD1211" s="571" t="str">
        <v>[-11101] All data events are filtered in summary calculation</v>
      </c>
      <c r="FE1211" s="570">
        <v>42252.646180555559</v>
      </c>
      <c r="FF1211" s="571">
        <v>36291.216547272605</v>
      </c>
      <c r="FG1211" s="570">
        <v>42252.646180555559</v>
      </c>
      <c r="FH1211" s="571">
        <v>37750.515563551584</v>
      </c>
      <c r="GE1211" s="400">
        <f t="shared" si="283"/>
        <v>1</v>
      </c>
      <c r="GF1211" s="529"/>
      <c r="GG1211" s="517"/>
      <c r="GH1211" s="529">
        <v>42252.646180555559</v>
      </c>
      <c r="GI1211" s="668">
        <v>297.45370483398438</v>
      </c>
      <c r="GJ1211" s="669">
        <v>42252.646180555559</v>
      </c>
      <c r="GK1211" s="668" t="str">
        <v>[-11101] All data events are filtered in summary calculation</v>
      </c>
      <c r="GL1211" s="669">
        <v>42252.646180555559</v>
      </c>
      <c r="GM1211" s="668" t="str">
        <v>[-11101] All data events are filtered in summary calculation</v>
      </c>
      <c r="GN1211" s="400" t="str">
        <f t="shared" si="281"/>
        <v>[-11101] All data events are filtered in summary calculation</v>
      </c>
      <c r="GO1211" s="400">
        <f t="shared" si="282"/>
        <v>0</v>
      </c>
    </row>
    <row r="1212" spans="156:197" ht="18.95" customHeight="1" x14ac:dyDescent="0.25">
      <c r="EZ1212" s="837"/>
      <c r="FA1212" s="568">
        <v>42252.646874999999</v>
      </c>
      <c r="FB1212" s="569" t="str">
        <v>[-11101] All data events are filtered in summary calculation</v>
      </c>
      <c r="FC1212" s="570">
        <v>42252.646874999999</v>
      </c>
      <c r="FD1212" s="571" t="str">
        <v>[-11101] All data events are filtered in summary calculation</v>
      </c>
      <c r="FE1212" s="570">
        <v>42252.646527777775</v>
      </c>
      <c r="FF1212" s="571">
        <v>34114.727044220766</v>
      </c>
      <c r="FG1212" s="570">
        <v>42252.646527777775</v>
      </c>
      <c r="FH1212" s="571">
        <v>37741.415174239875</v>
      </c>
      <c r="GE1212" s="400">
        <f t="shared" si="283"/>
        <v>1</v>
      </c>
      <c r="GF1212" s="529"/>
      <c r="GG1212" s="517"/>
      <c r="GH1212" s="529">
        <v>42252.646527777775</v>
      </c>
      <c r="GI1212" s="668">
        <v>297.45370483398438</v>
      </c>
      <c r="GJ1212" s="669">
        <v>42252.646527777775</v>
      </c>
      <c r="GK1212" s="668" t="str">
        <v>[-11101] All data events are filtered in summary calculation</v>
      </c>
      <c r="GL1212" s="669">
        <v>42252.646527777775</v>
      </c>
      <c r="GM1212" s="668" t="str">
        <v>[-11101] All data events are filtered in summary calculation</v>
      </c>
      <c r="GN1212" s="400" t="str">
        <f t="shared" si="281"/>
        <v>[-11101] All data events are filtered in summary calculation</v>
      </c>
      <c r="GO1212" s="400">
        <f t="shared" si="282"/>
        <v>0</v>
      </c>
    </row>
    <row r="1213" spans="156:197" ht="18.95" customHeight="1" x14ac:dyDescent="0.25">
      <c r="EZ1213" s="837"/>
      <c r="FA1213" s="568">
        <v>42252.647222222222</v>
      </c>
      <c r="FB1213" s="569" t="str">
        <v>[-11101] All data events are filtered in summary calculation</v>
      </c>
      <c r="FC1213" s="570">
        <v>42252.647222222222</v>
      </c>
      <c r="FD1213" s="571" t="str">
        <v>[-11101] All data events are filtered in summary calculation</v>
      </c>
      <c r="FE1213" s="570">
        <v>42252.646874999999</v>
      </c>
      <c r="FF1213" s="571">
        <v>34071.549382976693</v>
      </c>
      <c r="FG1213" s="570">
        <v>42252.646874999999</v>
      </c>
      <c r="FH1213" s="571">
        <v>37789.629169003172</v>
      </c>
      <c r="GE1213" s="400">
        <f t="shared" si="283"/>
        <v>1</v>
      </c>
      <c r="GF1213" s="529"/>
      <c r="GG1213" s="517"/>
      <c r="GH1213" s="529">
        <v>42252.646874999999</v>
      </c>
      <c r="GI1213" s="668">
        <v>297.45370483398438</v>
      </c>
      <c r="GJ1213" s="669">
        <v>42252.646874999999</v>
      </c>
      <c r="GK1213" s="668" t="str">
        <v>[-11101] All data events are filtered in summary calculation</v>
      </c>
      <c r="GL1213" s="669">
        <v>42252.646874999999</v>
      </c>
      <c r="GM1213" s="668" t="str">
        <v>[-11101] All data events are filtered in summary calculation</v>
      </c>
      <c r="GN1213" s="400" t="str">
        <f t="shared" si="281"/>
        <v>[-11101] All data events are filtered in summary calculation</v>
      </c>
      <c r="GO1213" s="400">
        <f t="shared" si="282"/>
        <v>0</v>
      </c>
    </row>
    <row r="1214" spans="156:197" ht="18.95" customHeight="1" x14ac:dyDescent="0.25">
      <c r="EZ1214" s="837"/>
      <c r="FA1214" s="568">
        <v>42252.647569444445</v>
      </c>
      <c r="FB1214" s="569" t="str">
        <v>[-11101] All data events are filtered in summary calculation</v>
      </c>
      <c r="FC1214" s="570">
        <v>42252.647569444445</v>
      </c>
      <c r="FD1214" s="571" t="str">
        <v>[-11101] All data events are filtered in summary calculation</v>
      </c>
      <c r="FE1214" s="570">
        <v>42252.647222222222</v>
      </c>
      <c r="FF1214" s="571">
        <v>36616.859974914791</v>
      </c>
      <c r="FG1214" s="570">
        <v>42252.647222222222</v>
      </c>
      <c r="FH1214" s="571">
        <v>37750.096212462588</v>
      </c>
      <c r="GE1214" s="400">
        <f t="shared" si="283"/>
        <v>1</v>
      </c>
      <c r="GF1214" s="529"/>
      <c r="GG1214" s="517"/>
      <c r="GH1214" s="529">
        <v>42252.647222222222</v>
      </c>
      <c r="GI1214" s="668">
        <v>297.45370483398438</v>
      </c>
      <c r="GJ1214" s="669">
        <v>42252.647222222222</v>
      </c>
      <c r="GK1214" s="668" t="str">
        <v>[-11101] All data events are filtered in summary calculation</v>
      </c>
      <c r="GL1214" s="669">
        <v>42252.647222222222</v>
      </c>
      <c r="GM1214" s="668" t="str">
        <v>[-11101] All data events are filtered in summary calculation</v>
      </c>
      <c r="GN1214" s="400" t="str">
        <f t="shared" si="281"/>
        <v>[-11101] All data events are filtered in summary calculation</v>
      </c>
      <c r="GO1214" s="400">
        <f t="shared" si="282"/>
        <v>0</v>
      </c>
    </row>
    <row r="1215" spans="156:197" ht="18.95" customHeight="1" x14ac:dyDescent="0.25">
      <c r="EZ1215" s="837"/>
      <c r="FA1215" s="568">
        <v>42252.647916666669</v>
      </c>
      <c r="FB1215" s="569" t="str">
        <v>[-11101] All data events are filtered in summary calculation</v>
      </c>
      <c r="FC1215" s="570">
        <v>42252.647916666669</v>
      </c>
      <c r="FD1215" s="571" t="str">
        <v>[-11101] All data events are filtered in summary calculation</v>
      </c>
      <c r="FE1215" s="570">
        <v>42252.647569444445</v>
      </c>
      <c r="FF1215" s="571">
        <v>37368.659542993708</v>
      </c>
      <c r="FG1215" s="570">
        <v>42252.647569444445</v>
      </c>
      <c r="FH1215" s="571">
        <v>37755.432035187878</v>
      </c>
      <c r="GE1215" s="400">
        <f t="shared" si="283"/>
        <v>1</v>
      </c>
      <c r="GF1215" s="529"/>
      <c r="GG1215" s="517"/>
      <c r="GH1215" s="529">
        <v>42252.647569444445</v>
      </c>
      <c r="GI1215" s="668">
        <v>297.45370483398438</v>
      </c>
      <c r="GJ1215" s="669">
        <v>42252.647569444445</v>
      </c>
      <c r="GK1215" s="668" t="str">
        <v>[-11101] All data events are filtered in summary calculation</v>
      </c>
      <c r="GL1215" s="669">
        <v>42252.647569444445</v>
      </c>
      <c r="GM1215" s="668" t="str">
        <v>[-11101] All data events are filtered in summary calculation</v>
      </c>
      <c r="GN1215" s="400" t="str">
        <f t="shared" si="281"/>
        <v>[-11101] All data events are filtered in summary calculation</v>
      </c>
      <c r="GO1215" s="400">
        <f t="shared" si="282"/>
        <v>0</v>
      </c>
    </row>
    <row r="1216" spans="156:197" ht="18.95" customHeight="1" x14ac:dyDescent="0.25">
      <c r="EZ1216" s="837"/>
      <c r="FA1216" s="568">
        <v>42252.648263888885</v>
      </c>
      <c r="FB1216" s="569" t="str">
        <v>[-11101] All data events are filtered in summary calculation</v>
      </c>
      <c r="FC1216" s="570">
        <v>42252.648263888885</v>
      </c>
      <c r="FD1216" s="571" t="str">
        <v>[-11101] All data events are filtered in summary calculation</v>
      </c>
      <c r="FE1216" s="570">
        <v>42252.647916666669</v>
      </c>
      <c r="FF1216" s="571">
        <v>37214.932594794038</v>
      </c>
      <c r="FG1216" s="570">
        <v>42252.647916666669</v>
      </c>
      <c r="FH1216" s="571">
        <v>37706.770460311571</v>
      </c>
      <c r="GE1216" s="400">
        <f t="shared" si="283"/>
        <v>1</v>
      </c>
      <c r="GF1216" s="529"/>
      <c r="GG1216" s="517"/>
      <c r="GH1216" s="529">
        <v>42252.647916666669</v>
      </c>
      <c r="GI1216" s="668">
        <v>297.45370483398438</v>
      </c>
      <c r="GJ1216" s="669">
        <v>42252.647916666669</v>
      </c>
      <c r="GK1216" s="668" t="str">
        <v>[-11101] All data events are filtered in summary calculation</v>
      </c>
      <c r="GL1216" s="669">
        <v>42252.647916666669</v>
      </c>
      <c r="GM1216" s="668" t="str">
        <v>[-11101] All data events are filtered in summary calculation</v>
      </c>
      <c r="GN1216" s="400" t="str">
        <f t="shared" si="281"/>
        <v>[-11101] All data events are filtered in summary calculation</v>
      </c>
      <c r="GO1216" s="400">
        <f t="shared" si="282"/>
        <v>0</v>
      </c>
    </row>
    <row r="1217" spans="156:197" ht="18.95" customHeight="1" x14ac:dyDescent="0.25">
      <c r="EZ1217" s="837"/>
      <c r="FA1217" s="568">
        <v>42252.648611111115</v>
      </c>
      <c r="FB1217" s="569" t="str">
        <v>[-11101] All data events are filtered in summary calculation</v>
      </c>
      <c r="FC1217" s="570">
        <v>42252.648611111115</v>
      </c>
      <c r="FD1217" s="571" t="str">
        <v>[-11101] All data events are filtered in summary calculation</v>
      </c>
      <c r="FE1217" s="570">
        <v>42252.648263888885</v>
      </c>
      <c r="FF1217" s="571">
        <v>35267.26970209281</v>
      </c>
      <c r="FG1217" s="570">
        <v>42252.648263888885</v>
      </c>
      <c r="FH1217" s="571">
        <v>37758.821019581956</v>
      </c>
      <c r="GE1217" s="400">
        <f t="shared" si="283"/>
        <v>1</v>
      </c>
      <c r="GF1217" s="529"/>
      <c r="GG1217" s="517"/>
      <c r="GH1217" s="529">
        <v>42252.648263888885</v>
      </c>
      <c r="GI1217" s="668" t="str">
        <v>[-11101] All data events are filtered in summary calculation</v>
      </c>
      <c r="GJ1217" s="669">
        <v>42252.648263888885</v>
      </c>
      <c r="GK1217" s="668" t="str">
        <v>[-11101] All data events are filtered in summary calculation</v>
      </c>
      <c r="GL1217" s="669">
        <v>42252.648263888885</v>
      </c>
      <c r="GM1217" s="668" t="str">
        <v>[-11101] All data events are filtered in summary calculation</v>
      </c>
      <c r="GN1217" s="400" t="str">
        <f t="shared" si="281"/>
        <v>[-11101] All data events are filtered in summary calculation</v>
      </c>
      <c r="GO1217" s="400">
        <f t="shared" si="282"/>
        <v>0</v>
      </c>
    </row>
    <row r="1218" spans="156:197" ht="18.95" customHeight="1" x14ac:dyDescent="0.25">
      <c r="EZ1218" s="837"/>
      <c r="FA1218" s="568">
        <v>42252.648958333331</v>
      </c>
      <c r="FB1218" s="569" t="str">
        <v>[-11101] All data events are filtered in summary calculation</v>
      </c>
      <c r="FC1218" s="570">
        <v>42252.648958333331</v>
      </c>
      <c r="FD1218" s="571" t="str">
        <v>[-11101] All data events are filtered in summary calculation</v>
      </c>
      <c r="FE1218" s="570">
        <v>42252.648611111115</v>
      </c>
      <c r="FF1218" s="571">
        <v>34058.075692190723</v>
      </c>
      <c r="FG1218" s="570">
        <v>42252.648611111115</v>
      </c>
      <c r="FH1218" s="571">
        <v>37816.532466834782</v>
      </c>
      <c r="GE1218" s="400">
        <f t="shared" si="283"/>
        <v>1</v>
      </c>
      <c r="GF1218" s="529"/>
      <c r="GG1218" s="517"/>
      <c r="GH1218" s="529">
        <v>42252.648611111115</v>
      </c>
      <c r="GI1218" s="668" t="str">
        <v>[-11101] All data events are filtered in summary calculation</v>
      </c>
      <c r="GJ1218" s="669">
        <v>42252.648611111115</v>
      </c>
      <c r="GK1218" s="668" t="str">
        <v>[-11101] All data events are filtered in summary calculation</v>
      </c>
      <c r="GL1218" s="669">
        <v>42252.648611111115</v>
      </c>
      <c r="GM1218" s="668" t="str">
        <v>[-11101] All data events are filtered in summary calculation</v>
      </c>
      <c r="GN1218" s="400" t="str">
        <f t="shared" si="281"/>
        <v>[-11101] All data events are filtered in summary calculation</v>
      </c>
      <c r="GO1218" s="400">
        <f t="shared" si="282"/>
        <v>0</v>
      </c>
    </row>
    <row r="1219" spans="156:197" ht="18.95" customHeight="1" x14ac:dyDescent="0.25">
      <c r="EZ1219" s="837"/>
      <c r="FA1219" s="568">
        <v>42252.649305555555</v>
      </c>
      <c r="FB1219" s="569" t="str">
        <v>[-11101] All data events are filtered in summary calculation</v>
      </c>
      <c r="FC1219" s="570">
        <v>42252.649305555555</v>
      </c>
      <c r="FD1219" s="571" t="str">
        <v>[-11101] All data events are filtered in summary calculation</v>
      </c>
      <c r="FE1219" s="570">
        <v>42252.648958333331</v>
      </c>
      <c r="FF1219" s="571">
        <v>35445.280214367311</v>
      </c>
      <c r="FG1219" s="570">
        <v>42252.648958333331</v>
      </c>
      <c r="FH1219" s="571">
        <v>37755.954857730867</v>
      </c>
      <c r="GE1219" s="400">
        <f t="shared" si="283"/>
        <v>1</v>
      </c>
      <c r="GF1219" s="529"/>
      <c r="GG1219" s="517"/>
      <c r="GH1219" s="529">
        <v>42252.648958333331</v>
      </c>
      <c r="GI1219" s="668" t="str">
        <v>[-11101] All data events are filtered in summary calculation</v>
      </c>
      <c r="GJ1219" s="669">
        <v>42252.648958333331</v>
      </c>
      <c r="GK1219" s="668" t="str">
        <v>[-11101] All data events are filtered in summary calculation</v>
      </c>
      <c r="GL1219" s="669">
        <v>42252.648958333331</v>
      </c>
      <c r="GM1219" s="668" t="str">
        <v>[-11101] All data events are filtered in summary calculation</v>
      </c>
      <c r="GN1219" s="400" t="str">
        <f t="shared" si="281"/>
        <v>[-11101] All data events are filtered in summary calculation</v>
      </c>
      <c r="GO1219" s="400">
        <f t="shared" si="282"/>
        <v>0</v>
      </c>
    </row>
    <row r="1220" spans="156:197" ht="18.95" customHeight="1" x14ac:dyDescent="0.25">
      <c r="EZ1220" s="837"/>
      <c r="FA1220" s="568">
        <v>42252.649652777778</v>
      </c>
      <c r="FB1220" s="569" t="str">
        <v>[-11101] All data events are filtered in summary calculation</v>
      </c>
      <c r="FC1220" s="570">
        <v>42252.649652777778</v>
      </c>
      <c r="FD1220" s="571" t="str">
        <v>[-11101] All data events are filtered in summary calculation</v>
      </c>
      <c r="FE1220" s="570">
        <v>42252.649305555555</v>
      </c>
      <c r="FF1220" s="571">
        <v>37120.314295579992</v>
      </c>
      <c r="FG1220" s="570">
        <v>42252.649305555555</v>
      </c>
      <c r="FH1220" s="571">
        <v>37709.235937458274</v>
      </c>
      <c r="GE1220" s="400">
        <f t="shared" si="283"/>
        <v>1</v>
      </c>
      <c r="GF1220" s="529"/>
      <c r="GG1220" s="517"/>
      <c r="GH1220" s="529">
        <v>42252.649305555555</v>
      </c>
      <c r="GI1220" s="668" t="str">
        <v>[-11101] All data events are filtered in summary calculation</v>
      </c>
      <c r="GJ1220" s="669">
        <v>42252.649305555555</v>
      </c>
      <c r="GK1220" s="668" t="str">
        <v>[-11101] All data events are filtered in summary calculation</v>
      </c>
      <c r="GL1220" s="669">
        <v>42252.649305555555</v>
      </c>
      <c r="GM1220" s="668" t="str">
        <v>[-11101] All data events are filtered in summary calculation</v>
      </c>
      <c r="GN1220" s="400" t="str">
        <f t="shared" si="281"/>
        <v>[-11101] All data events are filtered in summary calculation</v>
      </c>
      <c r="GO1220" s="400">
        <f t="shared" si="282"/>
        <v>0</v>
      </c>
    </row>
    <row r="1221" spans="156:197" ht="18.95" customHeight="1" x14ac:dyDescent="0.25">
      <c r="EZ1221" s="837"/>
      <c r="FA1221" s="568">
        <v>42252.65</v>
      </c>
      <c r="FB1221" s="569" t="str">
        <v>[-11101] All data events are filtered in summary calculation</v>
      </c>
      <c r="FC1221" s="570">
        <v>42252.65</v>
      </c>
      <c r="FD1221" s="571" t="str">
        <v>[-11101] All data events are filtered in summary calculation</v>
      </c>
      <c r="FE1221" s="570">
        <v>42252.649652777778</v>
      </c>
      <c r="FF1221" s="571">
        <v>36480.798108710842</v>
      </c>
      <c r="FG1221" s="570">
        <v>42252.649652777778</v>
      </c>
      <c r="FH1221" s="571">
        <v>37717.743940409026</v>
      </c>
      <c r="GE1221" s="400">
        <f t="shared" si="283"/>
        <v>1</v>
      </c>
      <c r="GF1221" s="529"/>
      <c r="GG1221" s="517"/>
      <c r="GH1221" s="529">
        <v>42252.649652777778</v>
      </c>
      <c r="GI1221" s="668" t="str">
        <v>[-11101] All data events are filtered in summary calculation</v>
      </c>
      <c r="GJ1221" s="669">
        <v>42252.649652777778</v>
      </c>
      <c r="GK1221" s="668" t="str">
        <v>[-11101] All data events are filtered in summary calculation</v>
      </c>
      <c r="GL1221" s="669">
        <v>42252.649652777778</v>
      </c>
      <c r="GM1221" s="668" t="str">
        <v>[-11101] All data events are filtered in summary calculation</v>
      </c>
      <c r="GN1221" s="400" t="str">
        <f t="shared" si="281"/>
        <v>[-11101] All data events are filtered in summary calculation</v>
      </c>
      <c r="GO1221" s="400">
        <f t="shared" si="282"/>
        <v>0</v>
      </c>
    </row>
    <row r="1222" spans="156:197" ht="18.95" customHeight="1" x14ac:dyDescent="0.25">
      <c r="EZ1222" s="837"/>
      <c r="FA1222" s="568">
        <v>42252.650347222225</v>
      </c>
      <c r="FB1222" s="569" t="str">
        <v>[-11101] All data events are filtered in summary calculation</v>
      </c>
      <c r="FC1222" s="570">
        <v>42252.650347222225</v>
      </c>
      <c r="FD1222" s="571" t="str">
        <v>[-11101] All data events are filtered in summary calculation</v>
      </c>
      <c r="FE1222" s="570">
        <v>42252.65</v>
      </c>
      <c r="FF1222" s="571">
        <v>34990.168363783756</v>
      </c>
      <c r="FG1222" s="570">
        <v>42252.65</v>
      </c>
      <c r="FH1222" s="571">
        <v>37767.352861040832</v>
      </c>
      <c r="GE1222" s="400">
        <f t="shared" si="283"/>
        <v>1</v>
      </c>
      <c r="GF1222" s="529"/>
      <c r="GG1222" s="517"/>
      <c r="GH1222" s="529">
        <v>42252.65</v>
      </c>
      <c r="GI1222" s="668" t="str">
        <v>[-11101] All data events are filtered in summary calculation</v>
      </c>
      <c r="GJ1222" s="669">
        <v>42252.65</v>
      </c>
      <c r="GK1222" s="668" t="str">
        <v>[-11101] All data events are filtered in summary calculation</v>
      </c>
      <c r="GL1222" s="669">
        <v>42252.65</v>
      </c>
      <c r="GM1222" s="668" t="str">
        <v>[-11101] All data events are filtered in summary calculation</v>
      </c>
      <c r="GN1222" s="400" t="str">
        <f t="shared" si="281"/>
        <v>[-11101] All data events are filtered in summary calculation</v>
      </c>
      <c r="GO1222" s="400">
        <f t="shared" si="282"/>
        <v>0</v>
      </c>
    </row>
    <row r="1223" spans="156:197" ht="18.95" customHeight="1" x14ac:dyDescent="0.25">
      <c r="EZ1223" s="837"/>
      <c r="FA1223" s="568">
        <v>42252.650694444441</v>
      </c>
      <c r="FB1223" s="569" t="str">
        <v>[-11101] All data events are filtered in summary calculation</v>
      </c>
      <c r="FC1223" s="570">
        <v>42252.650694444441</v>
      </c>
      <c r="FD1223" s="571" t="str">
        <v>[-11101] All data events are filtered in summary calculation</v>
      </c>
      <c r="FE1223" s="570">
        <v>42252.650347222225</v>
      </c>
      <c r="FF1223" s="571">
        <v>32786.179460536441</v>
      </c>
      <c r="FG1223" s="570">
        <v>42252.650347222225</v>
      </c>
      <c r="FH1223" s="571">
        <v>37754.149636417627</v>
      </c>
      <c r="GE1223" s="400">
        <f t="shared" si="283"/>
        <v>1</v>
      </c>
      <c r="GF1223" s="529"/>
      <c r="GG1223" s="517"/>
      <c r="GH1223" s="529">
        <v>42252.650347222225</v>
      </c>
      <c r="GI1223" s="668">
        <v>316.55093383789062</v>
      </c>
      <c r="GJ1223" s="669">
        <v>42252.650347222225</v>
      </c>
      <c r="GK1223" s="668" t="str">
        <v>[-11101] All data events are filtered in summary calculation</v>
      </c>
      <c r="GL1223" s="669">
        <v>42252.650347222225</v>
      </c>
      <c r="GM1223" s="668" t="str">
        <v>[-11101] All data events are filtered in summary calculation</v>
      </c>
      <c r="GN1223" s="400" t="str">
        <f t="shared" ref="GN1223:GN1286" si="284">IF($GE1223=1,$GM1223,0)</f>
        <v>[-11101] All data events are filtered in summary calculation</v>
      </c>
      <c r="GO1223" s="400">
        <f t="shared" ref="GO1223:GO1286" si="285">IF($GE1223=2,$GM1223,0)</f>
        <v>0</v>
      </c>
    </row>
    <row r="1224" spans="156:197" ht="18.95" customHeight="1" x14ac:dyDescent="0.25">
      <c r="EZ1224" s="837"/>
      <c r="FA1224" s="568">
        <v>42252.651041666672</v>
      </c>
      <c r="FB1224" s="569" t="str">
        <v>[-11101] All data events are filtered in summary calculation</v>
      </c>
      <c r="FC1224" s="570">
        <v>42252.651041666672</v>
      </c>
      <c r="FD1224" s="571" t="str">
        <v>[-11101] All data events are filtered in summary calculation</v>
      </c>
      <c r="FE1224" s="570">
        <v>42252.650694444441</v>
      </c>
      <c r="FF1224" s="571">
        <v>31500.304128235577</v>
      </c>
      <c r="FG1224" s="570">
        <v>42252.650694444441</v>
      </c>
      <c r="FH1224" s="571">
        <v>37821.107491934301</v>
      </c>
      <c r="GE1224" s="400">
        <f t="shared" ref="GE1224:GE1287" si="286">IF(GI1224&lt;&gt;$GF$63,1,IF(GK1224&lt;&gt;$GF$63,2,IF(GE1223&lt;&gt;0,GE1223,0)))</f>
        <v>1</v>
      </c>
      <c r="GF1224" s="529"/>
      <c r="GG1224" s="517"/>
      <c r="GH1224" s="529">
        <v>42252.650694444441</v>
      </c>
      <c r="GI1224" s="668">
        <v>316.55093383789062</v>
      </c>
      <c r="GJ1224" s="669">
        <v>42252.650694444441</v>
      </c>
      <c r="GK1224" s="668" t="str">
        <v>[-11101] All data events are filtered in summary calculation</v>
      </c>
      <c r="GL1224" s="669">
        <v>42252.650694444441</v>
      </c>
      <c r="GM1224" s="668" t="str">
        <v>[-11101] All data events are filtered in summary calculation</v>
      </c>
      <c r="GN1224" s="400" t="str">
        <f t="shared" si="284"/>
        <v>[-11101] All data events are filtered in summary calculation</v>
      </c>
      <c r="GO1224" s="400">
        <f t="shared" si="285"/>
        <v>0</v>
      </c>
    </row>
    <row r="1225" spans="156:197" ht="18.95" customHeight="1" x14ac:dyDescent="0.25">
      <c r="EZ1225" s="837"/>
      <c r="FA1225" s="568">
        <v>42252.651388888888</v>
      </c>
      <c r="FB1225" s="569" t="str">
        <v>[-11101] All data events are filtered in summary calculation</v>
      </c>
      <c r="FC1225" s="570">
        <v>42252.651388888888</v>
      </c>
      <c r="FD1225" s="571" t="str">
        <v>[-11101] All data events are filtered in summary calculation</v>
      </c>
      <c r="FE1225" s="570">
        <v>42252.651041666672</v>
      </c>
      <c r="FF1225" s="571">
        <v>33026.392600983381</v>
      </c>
      <c r="FG1225" s="570">
        <v>42252.651041666672</v>
      </c>
      <c r="FH1225" s="571">
        <v>37876.782123074932</v>
      </c>
      <c r="GE1225" s="400">
        <f t="shared" si="286"/>
        <v>1</v>
      </c>
      <c r="GF1225" s="529"/>
      <c r="GG1225" s="517"/>
      <c r="GH1225" s="529">
        <v>42252.651041666672</v>
      </c>
      <c r="GI1225" s="668">
        <v>316.55093383789062</v>
      </c>
      <c r="GJ1225" s="669">
        <v>42252.651041666672</v>
      </c>
      <c r="GK1225" s="668" t="str">
        <v>[-11101] All data events are filtered in summary calculation</v>
      </c>
      <c r="GL1225" s="669">
        <v>42252.651041666672</v>
      </c>
      <c r="GM1225" s="668" t="str">
        <v>[-11101] All data events are filtered in summary calculation</v>
      </c>
      <c r="GN1225" s="400" t="str">
        <f t="shared" si="284"/>
        <v>[-11101] All data events are filtered in summary calculation</v>
      </c>
      <c r="GO1225" s="400">
        <f t="shared" si="285"/>
        <v>0</v>
      </c>
    </row>
    <row r="1226" spans="156:197" ht="18.95" customHeight="1" x14ac:dyDescent="0.25">
      <c r="EZ1226" s="837"/>
      <c r="FA1226" s="568">
        <v>42252.651736111111</v>
      </c>
      <c r="FB1226" s="569" t="str">
        <v>[-11101] All data events are filtered in summary calculation</v>
      </c>
      <c r="FC1226" s="570">
        <v>42252.651736111111</v>
      </c>
      <c r="FD1226" s="571" t="str">
        <v>[-11101] All data events are filtered in summary calculation</v>
      </c>
      <c r="FE1226" s="570">
        <v>42252.651388888888</v>
      </c>
      <c r="FF1226" s="571">
        <v>32891.950445482136</v>
      </c>
      <c r="FG1226" s="570">
        <v>42252.651388888888</v>
      </c>
      <c r="FH1226" s="571">
        <v>37777.429426181319</v>
      </c>
      <c r="GE1226" s="400">
        <f t="shared" si="286"/>
        <v>1</v>
      </c>
      <c r="GF1226" s="529"/>
      <c r="GG1226" s="517"/>
      <c r="GH1226" s="529">
        <v>42252.651388888888</v>
      </c>
      <c r="GI1226" s="668">
        <v>316.55093383789062</v>
      </c>
      <c r="GJ1226" s="669">
        <v>42252.651388888888</v>
      </c>
      <c r="GK1226" s="668" t="str">
        <v>[-11101] All data events are filtered in summary calculation</v>
      </c>
      <c r="GL1226" s="669">
        <v>42252.651388888888</v>
      </c>
      <c r="GM1226" s="668" t="str">
        <v>[-11101] All data events are filtered in summary calculation</v>
      </c>
      <c r="GN1226" s="400" t="str">
        <f t="shared" si="284"/>
        <v>[-11101] All data events are filtered in summary calculation</v>
      </c>
      <c r="GO1226" s="400">
        <f t="shared" si="285"/>
        <v>0</v>
      </c>
    </row>
    <row r="1227" spans="156:197" ht="18.95" customHeight="1" x14ac:dyDescent="0.25">
      <c r="EZ1227" s="837"/>
      <c r="FA1227" s="568">
        <v>42252.652083333334</v>
      </c>
      <c r="FB1227" s="569" t="str">
        <v>[-11101] All data events are filtered in summary calculation</v>
      </c>
      <c r="FC1227" s="570">
        <v>42252.652083333334</v>
      </c>
      <c r="FD1227" s="571" t="str">
        <v>[-11101] All data events are filtered in summary calculation</v>
      </c>
      <c r="FE1227" s="570">
        <v>42252.651736111111</v>
      </c>
      <c r="FF1227" s="571">
        <v>33152.859648518759</v>
      </c>
      <c r="FG1227" s="570">
        <v>42252.651736111111</v>
      </c>
      <c r="FH1227" s="571">
        <v>37801.46106205781</v>
      </c>
      <c r="GE1227" s="400">
        <f t="shared" si="286"/>
        <v>1</v>
      </c>
      <c r="GF1227" s="529"/>
      <c r="GG1227" s="517"/>
      <c r="GH1227" s="529">
        <v>42252.651736111111</v>
      </c>
      <c r="GI1227" s="668">
        <v>316.55093383789062</v>
      </c>
      <c r="GJ1227" s="669">
        <v>42252.651736111111</v>
      </c>
      <c r="GK1227" s="668" t="str">
        <v>[-11101] All data events are filtered in summary calculation</v>
      </c>
      <c r="GL1227" s="669">
        <v>42252.651736111111</v>
      </c>
      <c r="GM1227" s="668" t="str">
        <v>[-11101] All data events are filtered in summary calculation</v>
      </c>
      <c r="GN1227" s="400" t="str">
        <f t="shared" si="284"/>
        <v>[-11101] All data events are filtered in summary calculation</v>
      </c>
      <c r="GO1227" s="400">
        <f t="shared" si="285"/>
        <v>0</v>
      </c>
    </row>
    <row r="1228" spans="156:197" ht="18.95" customHeight="1" x14ac:dyDescent="0.25">
      <c r="EZ1228" s="837"/>
      <c r="FA1228" s="568">
        <v>42252.65243055555</v>
      </c>
      <c r="FB1228" s="569" t="str">
        <v>[-11101] All data events are filtered in summary calculation</v>
      </c>
      <c r="FC1228" s="570">
        <v>42252.65243055555</v>
      </c>
      <c r="FD1228" s="571" t="str">
        <v>[-11101] All data events are filtered in summary calculation</v>
      </c>
      <c r="FE1228" s="570">
        <v>42252.652083333334</v>
      </c>
      <c r="FF1228" s="571">
        <v>31668.178308460116</v>
      </c>
      <c r="FG1228" s="570">
        <v>42252.652083333334</v>
      </c>
      <c r="FH1228" s="571">
        <v>37798.062301826474</v>
      </c>
      <c r="GE1228" s="400">
        <f t="shared" si="286"/>
        <v>1</v>
      </c>
      <c r="GF1228" s="529"/>
      <c r="GG1228" s="517"/>
      <c r="GH1228" s="529">
        <v>42252.652083333334</v>
      </c>
      <c r="GI1228" s="668">
        <v>316.55093383789062</v>
      </c>
      <c r="GJ1228" s="669">
        <v>42252.652083333334</v>
      </c>
      <c r="GK1228" s="668" t="str">
        <v>[-11101] All data events are filtered in summary calculation</v>
      </c>
      <c r="GL1228" s="669">
        <v>42252.652083333334</v>
      </c>
      <c r="GM1228" s="668" t="str">
        <v>[-11101] All data events are filtered in summary calculation</v>
      </c>
      <c r="GN1228" s="400" t="str">
        <f t="shared" si="284"/>
        <v>[-11101] All data events are filtered in summary calculation</v>
      </c>
      <c r="GO1228" s="400">
        <f t="shared" si="285"/>
        <v>0</v>
      </c>
    </row>
    <row r="1229" spans="156:197" ht="18.95" customHeight="1" x14ac:dyDescent="0.25">
      <c r="EZ1229" s="837"/>
      <c r="FA1229" s="568">
        <v>42252.652777777781</v>
      </c>
      <c r="FB1229" s="569" t="str">
        <v>[-11101] All data events are filtered in summary calculation</v>
      </c>
      <c r="FC1229" s="570">
        <v>42252.652777777781</v>
      </c>
      <c r="FD1229" s="571" t="str">
        <v>[-11101] All data events are filtered in summary calculation</v>
      </c>
      <c r="FE1229" s="570">
        <v>42252.65243055555</v>
      </c>
      <c r="FF1229" s="571">
        <v>35459.595862108472</v>
      </c>
      <c r="FG1229" s="570">
        <v>42252.65243055555</v>
      </c>
      <c r="FH1229" s="571">
        <v>37766.232979212204</v>
      </c>
      <c r="GE1229" s="400">
        <f t="shared" si="286"/>
        <v>1</v>
      </c>
      <c r="GF1229" s="529"/>
      <c r="GG1229" s="517"/>
      <c r="GH1229" s="529">
        <v>42252.65243055555</v>
      </c>
      <c r="GI1229" s="668">
        <v>316.55093383789062</v>
      </c>
      <c r="GJ1229" s="669">
        <v>42252.65243055555</v>
      </c>
      <c r="GK1229" s="668" t="str">
        <v>[-11101] All data events are filtered in summary calculation</v>
      </c>
      <c r="GL1229" s="669">
        <v>42252.65243055555</v>
      </c>
      <c r="GM1229" s="668" t="str">
        <v>[-11101] All data events are filtered in summary calculation</v>
      </c>
      <c r="GN1229" s="400" t="str">
        <f t="shared" si="284"/>
        <v>[-11101] All data events are filtered in summary calculation</v>
      </c>
      <c r="GO1229" s="400">
        <f t="shared" si="285"/>
        <v>0</v>
      </c>
    </row>
    <row r="1230" spans="156:197" ht="18.95" customHeight="1" x14ac:dyDescent="0.25">
      <c r="EZ1230" s="837"/>
      <c r="FA1230" s="568">
        <v>42252.653124999997</v>
      </c>
      <c r="FB1230" s="569" t="str">
        <v>[-11101] All data events are filtered in summary calculation</v>
      </c>
      <c r="FC1230" s="570">
        <v>42252.653124999997</v>
      </c>
      <c r="FD1230" s="571" t="str">
        <v>[-11101] All data events are filtered in summary calculation</v>
      </c>
      <c r="FE1230" s="570">
        <v>42252.652777777781</v>
      </c>
      <c r="FF1230" s="571">
        <v>37274.324714910981</v>
      </c>
      <c r="FG1230" s="570">
        <v>42252.652777777781</v>
      </c>
      <c r="FH1230" s="571">
        <v>37771.328728000321</v>
      </c>
      <c r="GE1230" s="400">
        <f t="shared" si="286"/>
        <v>1</v>
      </c>
      <c r="GF1230" s="529"/>
      <c r="GG1230" s="517"/>
      <c r="GH1230" s="529">
        <v>42252.652777777781</v>
      </c>
      <c r="GI1230" s="668">
        <v>316.55093383789062</v>
      </c>
      <c r="GJ1230" s="669">
        <v>42252.652777777781</v>
      </c>
      <c r="GK1230" s="668" t="str">
        <v>[-11101] All data events are filtered in summary calculation</v>
      </c>
      <c r="GL1230" s="669">
        <v>42252.652777777781</v>
      </c>
      <c r="GM1230" s="668" t="str">
        <v>[-11101] All data events are filtered in summary calculation</v>
      </c>
      <c r="GN1230" s="400" t="str">
        <f t="shared" si="284"/>
        <v>[-11101] All data events are filtered in summary calculation</v>
      </c>
      <c r="GO1230" s="400">
        <f t="shared" si="285"/>
        <v>0</v>
      </c>
    </row>
    <row r="1231" spans="156:197" ht="18.95" customHeight="1" x14ac:dyDescent="0.25">
      <c r="EZ1231" s="837"/>
      <c r="FA1231" s="568">
        <v>42252.65347222222</v>
      </c>
      <c r="FB1231" s="569" t="str">
        <v>[-11101] All data events are filtered in summary calculation</v>
      </c>
      <c r="FC1231" s="570">
        <v>42252.65347222222</v>
      </c>
      <c r="FD1231" s="571" t="str">
        <v>[-11101] All data events are filtered in summary calculation</v>
      </c>
      <c r="FE1231" s="570">
        <v>42252.653124999997</v>
      </c>
      <c r="FF1231" s="571">
        <v>34426.867871698072</v>
      </c>
      <c r="FG1231" s="570">
        <v>42252.653124999997</v>
      </c>
      <c r="FH1231" s="571">
        <v>37764.089385165767</v>
      </c>
      <c r="GE1231" s="400">
        <f t="shared" si="286"/>
        <v>1</v>
      </c>
      <c r="GF1231" s="529"/>
      <c r="GG1231" s="517"/>
      <c r="GH1231" s="529">
        <v>42252.653124999997</v>
      </c>
      <c r="GI1231" s="668">
        <v>316.55093383789062</v>
      </c>
      <c r="GJ1231" s="669">
        <v>42252.653124999997</v>
      </c>
      <c r="GK1231" s="668" t="str">
        <v>[-11101] All data events are filtered in summary calculation</v>
      </c>
      <c r="GL1231" s="669">
        <v>42252.653124999997</v>
      </c>
      <c r="GM1231" s="668" t="str">
        <v>[-11101] All data events are filtered in summary calculation</v>
      </c>
      <c r="GN1231" s="400" t="str">
        <f t="shared" si="284"/>
        <v>[-11101] All data events are filtered in summary calculation</v>
      </c>
      <c r="GO1231" s="400">
        <f t="shared" si="285"/>
        <v>0</v>
      </c>
    </row>
    <row r="1232" spans="156:197" ht="18.95" customHeight="1" x14ac:dyDescent="0.25">
      <c r="EZ1232" s="837"/>
      <c r="FA1232" s="568">
        <v>42252.653819444444</v>
      </c>
      <c r="FB1232" s="569" t="str">
        <v>[-11101] All data events are filtered in summary calculation</v>
      </c>
      <c r="FC1232" s="570">
        <v>42252.653819444444</v>
      </c>
      <c r="FD1232" s="571" t="str">
        <v>[-11101] All data events are filtered in summary calculation</v>
      </c>
      <c r="FE1232" s="570">
        <v>42252.65347222222</v>
      </c>
      <c r="FF1232" s="571">
        <v>30927.290457754822</v>
      </c>
      <c r="FG1232" s="570">
        <v>42252.65347222222</v>
      </c>
      <c r="FH1232" s="571">
        <v>37734.602764880656</v>
      </c>
      <c r="GE1232" s="400">
        <f t="shared" si="286"/>
        <v>1</v>
      </c>
      <c r="GF1232" s="529"/>
      <c r="GG1232" s="517"/>
      <c r="GH1232" s="529">
        <v>42252.65347222222</v>
      </c>
      <c r="GI1232" s="668">
        <v>316.55093383789062</v>
      </c>
      <c r="GJ1232" s="669">
        <v>42252.65347222222</v>
      </c>
      <c r="GK1232" s="668" t="str">
        <v>[-11101] All data events are filtered in summary calculation</v>
      </c>
      <c r="GL1232" s="669">
        <v>42252.65347222222</v>
      </c>
      <c r="GM1232" s="668" t="str">
        <v>[-11101] All data events are filtered in summary calculation</v>
      </c>
      <c r="GN1232" s="400" t="str">
        <f t="shared" si="284"/>
        <v>[-11101] All data events are filtered in summary calculation</v>
      </c>
      <c r="GO1232" s="400">
        <f t="shared" si="285"/>
        <v>0</v>
      </c>
    </row>
    <row r="1233" spans="156:197" ht="18.95" customHeight="1" x14ac:dyDescent="0.25">
      <c r="EZ1233" s="837"/>
      <c r="FA1233" s="568">
        <v>42252.654166666667</v>
      </c>
      <c r="FB1233" s="569" t="str">
        <v>[-11101] All data events are filtered in summary calculation</v>
      </c>
      <c r="FC1233" s="570">
        <v>42252.654166666667</v>
      </c>
      <c r="FD1233" s="571" t="str">
        <v>[-11101] All data events are filtered in summary calculation</v>
      </c>
      <c r="FE1233" s="570">
        <v>42252.653819444444</v>
      </c>
      <c r="FF1233" s="571">
        <v>31624.10540091513</v>
      </c>
      <c r="FG1233" s="570">
        <v>42252.653819444444</v>
      </c>
      <c r="FH1233" s="571">
        <v>37831.868903213741</v>
      </c>
      <c r="GE1233" s="400">
        <f t="shared" si="286"/>
        <v>1</v>
      </c>
      <c r="GF1233" s="529"/>
      <c r="GG1233" s="517"/>
      <c r="GH1233" s="529">
        <v>42252.653819444444</v>
      </c>
      <c r="GI1233" s="668">
        <v>316.55093383789062</v>
      </c>
      <c r="GJ1233" s="669">
        <v>42252.653819444444</v>
      </c>
      <c r="GK1233" s="668" t="str">
        <v>[-11101] All data events are filtered in summary calculation</v>
      </c>
      <c r="GL1233" s="669">
        <v>42252.653819444444</v>
      </c>
      <c r="GM1233" s="668" t="str">
        <v>[-11101] All data events are filtered in summary calculation</v>
      </c>
      <c r="GN1233" s="400" t="str">
        <f t="shared" si="284"/>
        <v>[-11101] All data events are filtered in summary calculation</v>
      </c>
      <c r="GO1233" s="400">
        <f t="shared" si="285"/>
        <v>0</v>
      </c>
    </row>
    <row r="1234" spans="156:197" ht="18.95" customHeight="1" x14ac:dyDescent="0.25">
      <c r="EZ1234" s="837"/>
      <c r="FA1234" s="568">
        <v>42252.654513888891</v>
      </c>
      <c r="FB1234" s="569" t="str">
        <v>[-11101] All data events are filtered in summary calculation</v>
      </c>
      <c r="FC1234" s="570">
        <v>42252.654513888891</v>
      </c>
      <c r="FD1234" s="571" t="str">
        <v>[-11101] All data events are filtered in summary calculation</v>
      </c>
      <c r="FE1234" s="570">
        <v>42252.654166666667</v>
      </c>
      <c r="FF1234" s="571">
        <v>33752.125794542728</v>
      </c>
      <c r="FG1234" s="570">
        <v>42252.654166666667</v>
      </c>
      <c r="FH1234" s="571">
        <v>37781.479246117669</v>
      </c>
      <c r="GE1234" s="400">
        <f t="shared" si="286"/>
        <v>1</v>
      </c>
      <c r="GF1234" s="529"/>
      <c r="GG1234" s="517"/>
      <c r="GH1234" s="529">
        <v>42252.654166666667</v>
      </c>
      <c r="GI1234" s="668" t="str">
        <v>[-11101] All data events are filtered in summary calculation</v>
      </c>
      <c r="GJ1234" s="669">
        <v>42252.654166666667</v>
      </c>
      <c r="GK1234" s="668" t="str">
        <v>[-11101] All data events are filtered in summary calculation</v>
      </c>
      <c r="GL1234" s="669">
        <v>42252.654166666667</v>
      </c>
      <c r="GM1234" s="668" t="str">
        <v>[-11101] All data events are filtered in summary calculation</v>
      </c>
      <c r="GN1234" s="400" t="str">
        <f t="shared" si="284"/>
        <v>[-11101] All data events are filtered in summary calculation</v>
      </c>
      <c r="GO1234" s="400">
        <f t="shared" si="285"/>
        <v>0</v>
      </c>
    </row>
    <row r="1235" spans="156:197" ht="18.95" customHeight="1" x14ac:dyDescent="0.25">
      <c r="EZ1235" s="837"/>
      <c r="FA1235" s="568">
        <v>42252.654861111107</v>
      </c>
      <c r="FB1235" s="569" t="str">
        <v>[-11101] All data events are filtered in summary calculation</v>
      </c>
      <c r="FC1235" s="570">
        <v>42252.654861111107</v>
      </c>
      <c r="FD1235" s="571" t="str">
        <v>[-11101] All data events are filtered in summary calculation</v>
      </c>
      <c r="FE1235" s="570">
        <v>42252.654513888891</v>
      </c>
      <c r="FF1235" s="571">
        <v>33649.090744957328</v>
      </c>
      <c r="FG1235" s="570">
        <v>42252.654513888891</v>
      </c>
      <c r="FH1235" s="571">
        <v>37850.588438685736</v>
      </c>
      <c r="GE1235" s="400">
        <f t="shared" si="286"/>
        <v>1</v>
      </c>
      <c r="GF1235" s="529"/>
      <c r="GG1235" s="517"/>
      <c r="GH1235" s="529">
        <v>42252.654513888891</v>
      </c>
      <c r="GI1235" s="668" t="str">
        <v>[-11101] All data events are filtered in summary calculation</v>
      </c>
      <c r="GJ1235" s="669">
        <v>42252.654513888891</v>
      </c>
      <c r="GK1235" s="668" t="str">
        <v>[-11101] All data events are filtered in summary calculation</v>
      </c>
      <c r="GL1235" s="669">
        <v>42252.654513888891</v>
      </c>
      <c r="GM1235" s="668" t="str">
        <v>[-11101] All data events are filtered in summary calculation</v>
      </c>
      <c r="GN1235" s="400" t="str">
        <f t="shared" si="284"/>
        <v>[-11101] All data events are filtered in summary calculation</v>
      </c>
      <c r="GO1235" s="400">
        <f t="shared" si="285"/>
        <v>0</v>
      </c>
    </row>
    <row r="1236" spans="156:197" ht="18.95" customHeight="1" x14ac:dyDescent="0.25">
      <c r="EZ1236" s="837"/>
      <c r="FA1236" s="568">
        <v>42252.655208333337</v>
      </c>
      <c r="FB1236" s="569" t="str">
        <v>[-11101] All data events are filtered in summary calculation</v>
      </c>
      <c r="FC1236" s="570">
        <v>42252.655208333337</v>
      </c>
      <c r="FD1236" s="571" t="str">
        <v>[-11101] All data events are filtered in summary calculation</v>
      </c>
      <c r="FE1236" s="570">
        <v>42252.654861111107</v>
      </c>
      <c r="FF1236" s="571">
        <v>31310.543359171352</v>
      </c>
      <c r="FG1236" s="570">
        <v>42252.654861111107</v>
      </c>
      <c r="FH1236" s="571">
        <v>37800.982099173467</v>
      </c>
      <c r="GE1236" s="400">
        <f t="shared" si="286"/>
        <v>1</v>
      </c>
      <c r="GF1236" s="529"/>
      <c r="GG1236" s="517"/>
      <c r="GH1236" s="529">
        <v>42252.654861111107</v>
      </c>
      <c r="GI1236" s="668" t="str">
        <v>[-11101] All data events are filtered in summary calculation</v>
      </c>
      <c r="GJ1236" s="669">
        <v>42252.654861111107</v>
      </c>
      <c r="GK1236" s="668" t="str">
        <v>[-11101] All data events are filtered in summary calculation</v>
      </c>
      <c r="GL1236" s="669">
        <v>42252.654861111107</v>
      </c>
      <c r="GM1236" s="668" t="str">
        <v>[-11101] All data events are filtered in summary calculation</v>
      </c>
      <c r="GN1236" s="400" t="str">
        <f t="shared" si="284"/>
        <v>[-11101] All data events are filtered in summary calculation</v>
      </c>
      <c r="GO1236" s="400">
        <f t="shared" si="285"/>
        <v>0</v>
      </c>
    </row>
    <row r="1237" spans="156:197" ht="18.95" customHeight="1" x14ac:dyDescent="0.25">
      <c r="EZ1237" s="837"/>
      <c r="FA1237" s="568">
        <v>42252.655555555553</v>
      </c>
      <c r="FB1237" s="569" t="str">
        <v>[-11101] All data events are filtered in summary calculation</v>
      </c>
      <c r="FC1237" s="570">
        <v>42252.655555555553</v>
      </c>
      <c r="FD1237" s="571" t="str">
        <v>[-11101] All data events are filtered in summary calculation</v>
      </c>
      <c r="FE1237" s="570">
        <v>42252.655208333337</v>
      </c>
      <c r="FF1237" s="571">
        <v>30268.468967797358</v>
      </c>
      <c r="FG1237" s="570">
        <v>42252.655208333337</v>
      </c>
      <c r="FH1237" s="571">
        <v>37823.788876157996</v>
      </c>
      <c r="GE1237" s="400">
        <f t="shared" si="286"/>
        <v>1</v>
      </c>
      <c r="GF1237" s="529"/>
      <c r="GG1237" s="517"/>
      <c r="GH1237" s="529">
        <v>42252.655208333337</v>
      </c>
      <c r="GI1237" s="668" t="str">
        <v>[-11101] All data events are filtered in summary calculation</v>
      </c>
      <c r="GJ1237" s="669">
        <v>42252.655208333337</v>
      </c>
      <c r="GK1237" s="668" t="str">
        <v>[-11101] All data events are filtered in summary calculation</v>
      </c>
      <c r="GL1237" s="669">
        <v>42252.655208333337</v>
      </c>
      <c r="GM1237" s="668" t="str">
        <v>[-11101] All data events are filtered in summary calculation</v>
      </c>
      <c r="GN1237" s="400" t="str">
        <f t="shared" si="284"/>
        <v>[-11101] All data events are filtered in summary calculation</v>
      </c>
      <c r="GO1237" s="400">
        <f t="shared" si="285"/>
        <v>0</v>
      </c>
    </row>
    <row r="1238" spans="156:197" ht="18.95" customHeight="1" x14ac:dyDescent="0.25">
      <c r="EZ1238" s="837"/>
      <c r="FA1238" s="568">
        <v>42252.655902777777</v>
      </c>
      <c r="FB1238" s="569" t="str">
        <v>[-11101] All data events are filtered in summary calculation</v>
      </c>
      <c r="FC1238" s="570">
        <v>42252.655902777777</v>
      </c>
      <c r="FD1238" s="571" t="str">
        <v>[-11101] All data events are filtered in summary calculation</v>
      </c>
      <c r="FE1238" s="570">
        <v>42252.655555555553</v>
      </c>
      <c r="FF1238" s="571">
        <v>31511.197980022429</v>
      </c>
      <c r="FG1238" s="570">
        <v>42252.655555555553</v>
      </c>
      <c r="FH1238" s="571">
        <v>37765.120104126137</v>
      </c>
      <c r="GE1238" s="400">
        <f t="shared" si="286"/>
        <v>1</v>
      </c>
      <c r="GF1238" s="529"/>
      <c r="GG1238" s="517"/>
      <c r="GH1238" s="529">
        <v>42252.655555555553</v>
      </c>
      <c r="GI1238" s="668" t="str">
        <v>[-11101] All data events are filtered in summary calculation</v>
      </c>
      <c r="GJ1238" s="669">
        <v>42252.655555555553</v>
      </c>
      <c r="GK1238" s="668" t="str">
        <v>[-11101] All data events are filtered in summary calculation</v>
      </c>
      <c r="GL1238" s="669">
        <v>42252.655555555553</v>
      </c>
      <c r="GM1238" s="668" t="str">
        <v>[-11101] All data events are filtered in summary calculation</v>
      </c>
      <c r="GN1238" s="400" t="str">
        <f t="shared" si="284"/>
        <v>[-11101] All data events are filtered in summary calculation</v>
      </c>
      <c r="GO1238" s="400">
        <f t="shared" si="285"/>
        <v>0</v>
      </c>
    </row>
    <row r="1239" spans="156:197" ht="18.95" customHeight="1" x14ac:dyDescent="0.25">
      <c r="EZ1239" s="837"/>
      <c r="FA1239" s="568">
        <v>42252.65625</v>
      </c>
      <c r="FB1239" s="569" t="str">
        <v>[-11101] All data events are filtered in summary calculation</v>
      </c>
      <c r="FC1239" s="570">
        <v>42252.65625</v>
      </c>
      <c r="FD1239" s="571" t="str">
        <v>[-11101] All data events are filtered in summary calculation</v>
      </c>
      <c r="FE1239" s="570">
        <v>42252.655902777777</v>
      </c>
      <c r="FF1239" s="571">
        <v>34325.427868576844</v>
      </c>
      <c r="FG1239" s="570">
        <v>42252.655902777777</v>
      </c>
      <c r="FH1239" s="571">
        <v>37756.820080520709</v>
      </c>
      <c r="GE1239" s="400">
        <f t="shared" si="286"/>
        <v>1</v>
      </c>
      <c r="GF1239" s="529"/>
      <c r="GG1239" s="517"/>
      <c r="GH1239" s="529">
        <v>42252.655902777777</v>
      </c>
      <c r="GI1239" s="668" t="str">
        <v>[-11101] All data events are filtered in summary calculation</v>
      </c>
      <c r="GJ1239" s="669">
        <v>42252.655902777777</v>
      </c>
      <c r="GK1239" s="668" t="str">
        <v>[-11101] All data events are filtered in summary calculation</v>
      </c>
      <c r="GL1239" s="669">
        <v>42252.655902777777</v>
      </c>
      <c r="GM1239" s="668" t="str">
        <v>[-11101] All data events are filtered in summary calculation</v>
      </c>
      <c r="GN1239" s="400" t="str">
        <f t="shared" si="284"/>
        <v>[-11101] All data events are filtered in summary calculation</v>
      </c>
      <c r="GO1239" s="400">
        <f t="shared" si="285"/>
        <v>0</v>
      </c>
    </row>
    <row r="1240" spans="156:197" ht="18.95" customHeight="1" x14ac:dyDescent="0.25">
      <c r="EZ1240" s="837"/>
      <c r="FA1240" s="568">
        <v>42252.656597222223</v>
      </c>
      <c r="FB1240" s="569" t="str">
        <v>[-11101] All data events are filtered in summary calculation</v>
      </c>
      <c r="FC1240" s="570">
        <v>42252.656597222223</v>
      </c>
      <c r="FD1240" s="571" t="str">
        <v>[-11101] All data events are filtered in summary calculation</v>
      </c>
      <c r="FE1240" s="570">
        <v>42252.65625</v>
      </c>
      <c r="FF1240" s="571">
        <v>33168.608850558601</v>
      </c>
      <c r="FG1240" s="570">
        <v>42252.65625</v>
      </c>
      <c r="FH1240" s="571">
        <v>37809.588036876914</v>
      </c>
      <c r="GE1240" s="400">
        <f t="shared" si="286"/>
        <v>1</v>
      </c>
      <c r="GF1240" s="529"/>
      <c r="GG1240" s="517"/>
      <c r="GH1240" s="529">
        <v>42252.65625</v>
      </c>
      <c r="GI1240" s="668" t="str">
        <v>[-11101] All data events are filtered in summary calculation</v>
      </c>
      <c r="GJ1240" s="669">
        <v>42252.65625</v>
      </c>
      <c r="GK1240" s="668" t="str">
        <v>[-11101] All data events are filtered in summary calculation</v>
      </c>
      <c r="GL1240" s="669">
        <v>42252.65625</v>
      </c>
      <c r="GM1240" s="668" t="str">
        <v>[-11101] All data events are filtered in summary calculation</v>
      </c>
      <c r="GN1240" s="400" t="str">
        <f t="shared" si="284"/>
        <v>[-11101] All data events are filtered in summary calculation</v>
      </c>
      <c r="GO1240" s="400">
        <f t="shared" si="285"/>
        <v>0</v>
      </c>
    </row>
    <row r="1241" spans="156:197" ht="18.95" customHeight="1" x14ac:dyDescent="0.25">
      <c r="EZ1241" s="837"/>
      <c r="FA1241" s="568">
        <v>42252.656944444447</v>
      </c>
      <c r="FB1241" s="569" t="str">
        <v>[-11101] All data events are filtered in summary calculation</v>
      </c>
      <c r="FC1241" s="570">
        <v>42252.656944444447</v>
      </c>
      <c r="FD1241" s="571" t="str">
        <v>[-11101] All data events are filtered in summary calculation</v>
      </c>
      <c r="FE1241" s="570">
        <v>42252.656597222223</v>
      </c>
      <c r="FF1241" s="571">
        <v>30480.133220418295</v>
      </c>
      <c r="FG1241" s="570">
        <v>42252.656597222223</v>
      </c>
      <c r="FH1241" s="571">
        <v>37828.842976752916</v>
      </c>
      <c r="GE1241" s="400">
        <f t="shared" si="286"/>
        <v>1</v>
      </c>
      <c r="GF1241" s="529"/>
      <c r="GG1241" s="517"/>
      <c r="GH1241" s="529">
        <v>42252.656597222223</v>
      </c>
      <c r="GI1241" s="668">
        <v>292.3727409476146</v>
      </c>
      <c r="GJ1241" s="669">
        <v>42252.656597222223</v>
      </c>
      <c r="GK1241" s="668" t="str">
        <v>[-11101] All data events are filtered in summary calculation</v>
      </c>
      <c r="GL1241" s="669">
        <v>42252.656597222223</v>
      </c>
      <c r="GM1241" s="668" t="str">
        <v>[-11101] All data events are filtered in summary calculation</v>
      </c>
      <c r="GN1241" s="400" t="str">
        <f t="shared" si="284"/>
        <v>[-11101] All data events are filtered in summary calculation</v>
      </c>
      <c r="GO1241" s="400">
        <f t="shared" si="285"/>
        <v>0</v>
      </c>
    </row>
    <row r="1242" spans="156:197" ht="18.95" customHeight="1" x14ac:dyDescent="0.25">
      <c r="EZ1242" s="837"/>
      <c r="FA1242" s="568">
        <v>42252.657291666663</v>
      </c>
      <c r="FB1242" s="569" t="str">
        <v>[-11101] All data events are filtered in summary calculation</v>
      </c>
      <c r="FC1242" s="570">
        <v>42252.657291666663</v>
      </c>
      <c r="FD1242" s="571" t="str">
        <v>[-11101] All data events are filtered in summary calculation</v>
      </c>
      <c r="FE1242" s="570">
        <v>42252.656944444447</v>
      </c>
      <c r="FF1242" s="571">
        <v>31489.697079857189</v>
      </c>
      <c r="FG1242" s="570">
        <v>42252.656944444447</v>
      </c>
      <c r="FH1242" s="571">
        <v>37833.413229300575</v>
      </c>
      <c r="GE1242" s="400">
        <f t="shared" si="286"/>
        <v>1</v>
      </c>
      <c r="GF1242" s="529"/>
      <c r="GG1242" s="517"/>
      <c r="GH1242" s="529">
        <v>42252.656944444447</v>
      </c>
      <c r="GI1242" s="668">
        <v>307.29165649414062</v>
      </c>
      <c r="GJ1242" s="669">
        <v>42252.656944444447</v>
      </c>
      <c r="GK1242" s="668" t="str">
        <v>[-11101] All data events are filtered in summary calculation</v>
      </c>
      <c r="GL1242" s="669">
        <v>42252.656944444447</v>
      </c>
      <c r="GM1242" s="668" t="str">
        <v>[-11101] All data events are filtered in summary calculation</v>
      </c>
      <c r="GN1242" s="400" t="str">
        <f t="shared" si="284"/>
        <v>[-11101] All data events are filtered in summary calculation</v>
      </c>
      <c r="GO1242" s="400">
        <f t="shared" si="285"/>
        <v>0</v>
      </c>
    </row>
    <row r="1243" spans="156:197" ht="18.95" customHeight="1" x14ac:dyDescent="0.25">
      <c r="EZ1243" s="837"/>
      <c r="FA1243" s="568">
        <v>42252.657638888893</v>
      </c>
      <c r="FB1243" s="569" t="str">
        <v>[-11101] All data events are filtered in summary calculation</v>
      </c>
      <c r="FC1243" s="570">
        <v>42252.657638888893</v>
      </c>
      <c r="FD1243" s="571" t="str">
        <v>[-11101] All data events are filtered in summary calculation</v>
      </c>
      <c r="FE1243" s="570">
        <v>42252.657291666663</v>
      </c>
      <c r="FF1243" s="571">
        <v>33521.14154798488</v>
      </c>
      <c r="FG1243" s="570">
        <v>42252.657291666663</v>
      </c>
      <c r="FH1243" s="571">
        <v>37844.456442324321</v>
      </c>
      <c r="GE1243" s="400">
        <f t="shared" si="286"/>
        <v>1</v>
      </c>
      <c r="GF1243" s="529"/>
      <c r="GG1243" s="517"/>
      <c r="GH1243" s="529">
        <v>42252.657291666663</v>
      </c>
      <c r="GI1243" s="668">
        <v>307.29165649414062</v>
      </c>
      <c r="GJ1243" s="669">
        <v>42252.657291666663</v>
      </c>
      <c r="GK1243" s="668" t="str">
        <v>[-11101] All data events are filtered in summary calculation</v>
      </c>
      <c r="GL1243" s="669">
        <v>42252.657291666663</v>
      </c>
      <c r="GM1243" s="668" t="str">
        <v>[-11101] All data events are filtered in summary calculation</v>
      </c>
      <c r="GN1243" s="400" t="str">
        <f t="shared" si="284"/>
        <v>[-11101] All data events are filtered in summary calculation</v>
      </c>
      <c r="GO1243" s="400">
        <f t="shared" si="285"/>
        <v>0</v>
      </c>
    </row>
    <row r="1244" spans="156:197" ht="18.95" customHeight="1" x14ac:dyDescent="0.25">
      <c r="EZ1244" s="837"/>
      <c r="FA1244" s="568">
        <v>42252.657986111109</v>
      </c>
      <c r="FB1244" s="569" t="str">
        <v>[-11101] All data events are filtered in summary calculation</v>
      </c>
      <c r="FC1244" s="570">
        <v>42252.657986111109</v>
      </c>
      <c r="FD1244" s="571" t="str">
        <v>[-11101] All data events are filtered in summary calculation</v>
      </c>
      <c r="FE1244" s="570">
        <v>42252.657638888893</v>
      </c>
      <c r="FF1244" s="571">
        <v>34172.081102404001</v>
      </c>
      <c r="FG1244" s="570">
        <v>42252.657638888893</v>
      </c>
      <c r="FH1244" s="571">
        <v>37786.111554461721</v>
      </c>
      <c r="GE1244" s="400">
        <f t="shared" si="286"/>
        <v>1</v>
      </c>
      <c r="GF1244" s="529"/>
      <c r="GG1244" s="517"/>
      <c r="GH1244" s="529">
        <v>42252.657638888893</v>
      </c>
      <c r="GI1244" s="668">
        <v>307.29165649414062</v>
      </c>
      <c r="GJ1244" s="669">
        <v>42252.657638888893</v>
      </c>
      <c r="GK1244" s="668" t="str">
        <v>[-11101] All data events are filtered in summary calculation</v>
      </c>
      <c r="GL1244" s="669">
        <v>42252.657638888893</v>
      </c>
      <c r="GM1244" s="668" t="str">
        <v>[-11101] All data events are filtered in summary calculation</v>
      </c>
      <c r="GN1244" s="400" t="str">
        <f t="shared" si="284"/>
        <v>[-11101] All data events are filtered in summary calculation</v>
      </c>
      <c r="GO1244" s="400">
        <f t="shared" si="285"/>
        <v>0</v>
      </c>
    </row>
    <row r="1245" spans="156:197" ht="18.95" customHeight="1" x14ac:dyDescent="0.25">
      <c r="EZ1245" s="837"/>
      <c r="FA1245" s="568">
        <v>42252.658333333333</v>
      </c>
      <c r="FB1245" s="569" t="str">
        <v>[-11101] All data events are filtered in summary calculation</v>
      </c>
      <c r="FC1245" s="570">
        <v>42252.658333333333</v>
      </c>
      <c r="FD1245" s="571" t="str">
        <v>[-11101] All data events are filtered in summary calculation</v>
      </c>
      <c r="FE1245" s="570">
        <v>42252.657986111109</v>
      </c>
      <c r="FF1245" s="571">
        <v>29822.712462665637</v>
      </c>
      <c r="FG1245" s="570">
        <v>42252.657986111109</v>
      </c>
      <c r="FH1245" s="571">
        <v>37754.78391700983</v>
      </c>
      <c r="GE1245" s="400">
        <f t="shared" si="286"/>
        <v>1</v>
      </c>
      <c r="GF1245" s="529"/>
      <c r="GG1245" s="517"/>
      <c r="GH1245" s="529">
        <v>42252.657986111109</v>
      </c>
      <c r="GI1245" s="668">
        <v>307.29165649414062</v>
      </c>
      <c r="GJ1245" s="669">
        <v>42252.657986111109</v>
      </c>
      <c r="GK1245" s="668" t="str">
        <v>[-11101] All data events are filtered in summary calculation</v>
      </c>
      <c r="GL1245" s="669">
        <v>42252.657986111109</v>
      </c>
      <c r="GM1245" s="668" t="str">
        <v>[-11101] All data events are filtered in summary calculation</v>
      </c>
      <c r="GN1245" s="400" t="str">
        <f t="shared" si="284"/>
        <v>[-11101] All data events are filtered in summary calculation</v>
      </c>
      <c r="GO1245" s="400">
        <f t="shared" si="285"/>
        <v>0</v>
      </c>
    </row>
    <row r="1246" spans="156:197" ht="18.95" customHeight="1" x14ac:dyDescent="0.25">
      <c r="EZ1246" s="837"/>
      <c r="FA1246" s="568">
        <v>42252.658680555556</v>
      </c>
      <c r="FB1246" s="569" t="str">
        <v>[-11101] All data events are filtered in summary calculation</v>
      </c>
      <c r="FC1246" s="570">
        <v>42252.658680555556</v>
      </c>
      <c r="FD1246" s="571" t="str">
        <v>[-11101] All data events are filtered in summary calculation</v>
      </c>
      <c r="FE1246" s="570">
        <v>42252.658333333333</v>
      </c>
      <c r="FF1246" s="571">
        <v>28299.067254461846</v>
      </c>
      <c r="FG1246" s="570">
        <v>42252.658333333333</v>
      </c>
      <c r="FH1246" s="571">
        <v>37808.185285709304</v>
      </c>
      <c r="GE1246" s="400">
        <f t="shared" si="286"/>
        <v>1</v>
      </c>
      <c r="GF1246" s="529"/>
      <c r="GG1246" s="517"/>
      <c r="GH1246" s="529">
        <v>42252.658333333333</v>
      </c>
      <c r="GI1246" s="668">
        <v>307.29165649414062</v>
      </c>
      <c r="GJ1246" s="669">
        <v>42252.658333333333</v>
      </c>
      <c r="GK1246" s="668" t="str">
        <v>[-11101] All data events are filtered in summary calculation</v>
      </c>
      <c r="GL1246" s="669">
        <v>42252.658333333333</v>
      </c>
      <c r="GM1246" s="668" t="str">
        <v>[-11101] All data events are filtered in summary calculation</v>
      </c>
      <c r="GN1246" s="400" t="str">
        <f t="shared" si="284"/>
        <v>[-11101] All data events are filtered in summary calculation</v>
      </c>
      <c r="GO1246" s="400">
        <f t="shared" si="285"/>
        <v>0</v>
      </c>
    </row>
    <row r="1247" spans="156:197" ht="18.95" customHeight="1" x14ac:dyDescent="0.25">
      <c r="EZ1247" s="837"/>
      <c r="FA1247" s="568">
        <v>42252.65902777778</v>
      </c>
      <c r="FB1247" s="569" t="str">
        <v>[-11101] All data events are filtered in summary calculation</v>
      </c>
      <c r="FC1247" s="570">
        <v>42252.65902777778</v>
      </c>
      <c r="FD1247" s="571" t="str">
        <v>[-11101] All data events are filtered in summary calculation</v>
      </c>
      <c r="FE1247" s="570">
        <v>42252.658680555556</v>
      </c>
      <c r="FF1247" s="571">
        <v>30324.526541769505</v>
      </c>
      <c r="FG1247" s="570">
        <v>42252.658680555556</v>
      </c>
      <c r="FH1247" s="571">
        <v>37783.757403415439</v>
      </c>
      <c r="GE1247" s="400">
        <f t="shared" si="286"/>
        <v>1</v>
      </c>
      <c r="GF1247" s="529"/>
      <c r="GG1247" s="517"/>
      <c r="GH1247" s="529">
        <v>42252.658680555556</v>
      </c>
      <c r="GI1247" s="668">
        <v>307.29165649414062</v>
      </c>
      <c r="GJ1247" s="669">
        <v>42252.658680555556</v>
      </c>
      <c r="GK1247" s="668" t="str">
        <v>[-11101] All data events are filtered in summary calculation</v>
      </c>
      <c r="GL1247" s="669">
        <v>42252.658680555556</v>
      </c>
      <c r="GM1247" s="668" t="str">
        <v>[-11101] All data events are filtered in summary calculation</v>
      </c>
      <c r="GN1247" s="400" t="str">
        <f t="shared" si="284"/>
        <v>[-11101] All data events are filtered in summary calculation</v>
      </c>
      <c r="GO1247" s="400">
        <f t="shared" si="285"/>
        <v>0</v>
      </c>
    </row>
    <row r="1248" spans="156:197" ht="18.95" customHeight="1" x14ac:dyDescent="0.25">
      <c r="EZ1248" s="837"/>
      <c r="FA1248" s="568">
        <v>42252.659375000003</v>
      </c>
      <c r="FB1248" s="569" t="str">
        <v>[-11101] All data events are filtered in summary calculation</v>
      </c>
      <c r="FC1248" s="570">
        <v>42252.659375000003</v>
      </c>
      <c r="FD1248" s="571" t="str">
        <v>[-11101] All data events are filtered in summary calculation</v>
      </c>
      <c r="FE1248" s="570">
        <v>42252.65902777778</v>
      </c>
      <c r="FF1248" s="571">
        <v>32619.861972065766</v>
      </c>
      <c r="FG1248" s="570">
        <v>42252.65902777778</v>
      </c>
      <c r="FH1248" s="571">
        <v>37815.452264249325</v>
      </c>
      <c r="GE1248" s="400">
        <f t="shared" si="286"/>
        <v>1</v>
      </c>
      <c r="GF1248" s="529"/>
      <c r="GG1248" s="517"/>
      <c r="GH1248" s="529">
        <v>42252.65902777778</v>
      </c>
      <c r="GI1248" s="668" t="str">
        <v>[-11101] All data events are filtered in summary calculation</v>
      </c>
      <c r="GJ1248" s="669">
        <v>42252.65902777778</v>
      </c>
      <c r="GK1248" s="668" t="str">
        <v>[-11101] All data events are filtered in summary calculation</v>
      </c>
      <c r="GL1248" s="669">
        <v>42252.65902777778</v>
      </c>
      <c r="GM1248" s="668" t="str">
        <v>[-11101] All data events are filtered in summary calculation</v>
      </c>
      <c r="GN1248" s="400" t="str">
        <f t="shared" si="284"/>
        <v>[-11101] All data events are filtered in summary calculation</v>
      </c>
      <c r="GO1248" s="400">
        <f t="shared" si="285"/>
        <v>0</v>
      </c>
    </row>
    <row r="1249" spans="156:197" ht="18.95" customHeight="1" x14ac:dyDescent="0.25">
      <c r="EZ1249" s="837"/>
      <c r="FA1249" s="568">
        <v>42252.659722222219</v>
      </c>
      <c r="FB1249" s="569" t="str">
        <v>[-11101] All data events are filtered in summary calculation</v>
      </c>
      <c r="FC1249" s="570">
        <v>42252.659722222219</v>
      </c>
      <c r="FD1249" s="571" t="str">
        <v>[-11101] All data events are filtered in summary calculation</v>
      </c>
      <c r="FE1249" s="570">
        <v>42252.659375000003</v>
      </c>
      <c r="FF1249" s="571">
        <v>33188.809734245144</v>
      </c>
      <c r="FG1249" s="570">
        <v>42252.659375000003</v>
      </c>
      <c r="FH1249" s="571">
        <v>37982.551866730057</v>
      </c>
      <c r="GE1249" s="400">
        <f t="shared" si="286"/>
        <v>1</v>
      </c>
      <c r="GF1249" s="529"/>
      <c r="GG1249" s="517"/>
      <c r="GH1249" s="529">
        <v>42252.659375000003</v>
      </c>
      <c r="GI1249" s="668" t="str">
        <v>[-11101] All data events are filtered in summary calculation</v>
      </c>
      <c r="GJ1249" s="669">
        <v>42252.659375000003</v>
      </c>
      <c r="GK1249" s="668" t="str">
        <v>[-11101] All data events are filtered in summary calculation</v>
      </c>
      <c r="GL1249" s="669">
        <v>42252.659375000003</v>
      </c>
      <c r="GM1249" s="668" t="str">
        <v>[-11101] All data events are filtered in summary calculation</v>
      </c>
      <c r="GN1249" s="400" t="str">
        <f t="shared" si="284"/>
        <v>[-11101] All data events are filtered in summary calculation</v>
      </c>
      <c r="GO1249" s="400">
        <f t="shared" si="285"/>
        <v>0</v>
      </c>
    </row>
    <row r="1250" spans="156:197" ht="18.95" customHeight="1" x14ac:dyDescent="0.25">
      <c r="EZ1250" s="837"/>
      <c r="FA1250" s="568">
        <v>42252.66006944445</v>
      </c>
      <c r="FB1250" s="569" t="str">
        <v>[-11101] All data events are filtered in summary calculation</v>
      </c>
      <c r="FC1250" s="570">
        <v>42252.66006944445</v>
      </c>
      <c r="FD1250" s="571" t="str">
        <v>[-11101] All data events are filtered in summary calculation</v>
      </c>
      <c r="FE1250" s="570">
        <v>42252.659722222219</v>
      </c>
      <c r="FF1250" s="571">
        <v>33057.973169821504</v>
      </c>
      <c r="FG1250" s="570">
        <v>42252.659722222219</v>
      </c>
      <c r="FH1250" s="571">
        <v>37872.90610271295</v>
      </c>
      <c r="GE1250" s="400">
        <f t="shared" si="286"/>
        <v>1</v>
      </c>
      <c r="GF1250" s="529"/>
      <c r="GG1250" s="517"/>
      <c r="GH1250" s="529">
        <v>42252.659722222219</v>
      </c>
      <c r="GI1250" s="668" t="str">
        <v>[-11101] All data events are filtered in summary calculation</v>
      </c>
      <c r="GJ1250" s="669">
        <v>42252.659722222219</v>
      </c>
      <c r="GK1250" s="668" t="str">
        <v>[-11101] All data events are filtered in summary calculation</v>
      </c>
      <c r="GL1250" s="669">
        <v>42252.659722222219</v>
      </c>
      <c r="GM1250" s="668" t="str">
        <v>[-11101] All data events are filtered in summary calculation</v>
      </c>
      <c r="GN1250" s="400" t="str">
        <f t="shared" si="284"/>
        <v>[-11101] All data events are filtered in summary calculation</v>
      </c>
      <c r="GO1250" s="400">
        <f t="shared" si="285"/>
        <v>0</v>
      </c>
    </row>
    <row r="1251" spans="156:197" ht="18.95" customHeight="1" x14ac:dyDescent="0.25">
      <c r="EZ1251" s="837"/>
      <c r="FA1251" s="568">
        <v>42252.660416666666</v>
      </c>
      <c r="FB1251" s="569" t="str">
        <v>[-11101] All data events are filtered in summary calculation</v>
      </c>
      <c r="FC1251" s="570">
        <v>42252.660416666666</v>
      </c>
      <c r="FD1251" s="571" t="str">
        <v>[-11101] All data events are filtered in summary calculation</v>
      </c>
      <c r="FE1251" s="570">
        <v>42252.66006944445</v>
      </c>
      <c r="FF1251" s="571">
        <v>34832.12376092474</v>
      </c>
      <c r="FG1251" s="570">
        <v>42252.66006944445</v>
      </c>
      <c r="FH1251" s="571">
        <v>37863.497579896451</v>
      </c>
      <c r="GE1251" s="400">
        <f t="shared" si="286"/>
        <v>1</v>
      </c>
      <c r="GF1251" s="529"/>
      <c r="GG1251" s="517"/>
      <c r="GH1251" s="529">
        <v>42252.66006944445</v>
      </c>
      <c r="GI1251" s="668" t="str">
        <v>[-11101] All data events are filtered in summary calculation</v>
      </c>
      <c r="GJ1251" s="669">
        <v>42252.66006944445</v>
      </c>
      <c r="GK1251" s="668" t="str">
        <v>[-11101] All data events are filtered in summary calculation</v>
      </c>
      <c r="GL1251" s="669">
        <v>42252.66006944445</v>
      </c>
      <c r="GM1251" s="668" t="str">
        <v>[-11101] All data events are filtered in summary calculation</v>
      </c>
      <c r="GN1251" s="400" t="str">
        <f t="shared" si="284"/>
        <v>[-11101] All data events are filtered in summary calculation</v>
      </c>
      <c r="GO1251" s="400">
        <f t="shared" si="285"/>
        <v>0</v>
      </c>
    </row>
    <row r="1252" spans="156:197" ht="18.95" customHeight="1" x14ac:dyDescent="0.25">
      <c r="EZ1252" s="837"/>
      <c r="FA1252" s="568">
        <v>42252.660763888889</v>
      </c>
      <c r="FB1252" s="569" t="str">
        <v>[-11101] All data events are filtered in summary calculation</v>
      </c>
      <c r="FC1252" s="570">
        <v>42252.660763888889</v>
      </c>
      <c r="FD1252" s="571" t="str">
        <v>[-11101] All data events are filtered in summary calculation</v>
      </c>
      <c r="FE1252" s="570">
        <v>42252.660416666666</v>
      </c>
      <c r="FF1252" s="571">
        <v>34964.255985218289</v>
      </c>
      <c r="FG1252" s="570">
        <v>42252.660416666666</v>
      </c>
      <c r="FH1252" s="571">
        <v>37862.233378014964</v>
      </c>
      <c r="GE1252" s="400">
        <f t="shared" si="286"/>
        <v>1</v>
      </c>
      <c r="GF1252" s="529"/>
      <c r="GG1252" s="517"/>
      <c r="GH1252" s="529">
        <v>42252.660416666666</v>
      </c>
      <c r="GI1252" s="668" t="str">
        <v>[-11101] All data events are filtered in summary calculation</v>
      </c>
      <c r="GJ1252" s="669">
        <v>42252.660416666666</v>
      </c>
      <c r="GK1252" s="668" t="str">
        <v>[-11101] All data events are filtered in summary calculation</v>
      </c>
      <c r="GL1252" s="669">
        <v>42252.660416666666</v>
      </c>
      <c r="GM1252" s="668" t="str">
        <v>[-11101] All data events are filtered in summary calculation</v>
      </c>
      <c r="GN1252" s="400" t="str">
        <f t="shared" si="284"/>
        <v>[-11101] All data events are filtered in summary calculation</v>
      </c>
      <c r="GO1252" s="400">
        <f t="shared" si="285"/>
        <v>0</v>
      </c>
    </row>
    <row r="1253" spans="156:197" ht="18.95" customHeight="1" x14ac:dyDescent="0.25">
      <c r="EZ1253" s="837"/>
      <c r="FA1253" s="568">
        <v>42252.661111111112</v>
      </c>
      <c r="FB1253" s="569" t="str">
        <v>[-11101] All data events are filtered in summary calculation</v>
      </c>
      <c r="FC1253" s="570">
        <v>42252.661111111112</v>
      </c>
      <c r="FD1253" s="571" t="str">
        <v>[-11101] All data events are filtered in summary calculation</v>
      </c>
      <c r="FE1253" s="570">
        <v>42252.660763888889</v>
      </c>
      <c r="FF1253" s="571">
        <v>32169.261650138102</v>
      </c>
      <c r="FG1253" s="570">
        <v>42252.660763888889</v>
      </c>
      <c r="FH1253" s="571">
        <v>37856.040608449774</v>
      </c>
      <c r="GE1253" s="400">
        <f t="shared" si="286"/>
        <v>1</v>
      </c>
      <c r="GF1253" s="529"/>
      <c r="GG1253" s="517"/>
      <c r="GH1253" s="529">
        <v>42252.660763888889</v>
      </c>
      <c r="GI1253" s="668" t="str">
        <v>[-11101] All data events are filtered in summary calculation</v>
      </c>
      <c r="GJ1253" s="669">
        <v>42252.660763888889</v>
      </c>
      <c r="GK1253" s="668" t="str">
        <v>[-11101] All data events are filtered in summary calculation</v>
      </c>
      <c r="GL1253" s="669">
        <v>42252.660763888889</v>
      </c>
      <c r="GM1253" s="668" t="str">
        <v>[-11101] All data events are filtered in summary calculation</v>
      </c>
      <c r="GN1253" s="400" t="str">
        <f t="shared" si="284"/>
        <v>[-11101] All data events are filtered in summary calculation</v>
      </c>
      <c r="GO1253" s="400">
        <f t="shared" si="285"/>
        <v>0</v>
      </c>
    </row>
    <row r="1254" spans="156:197" ht="18.95" customHeight="1" x14ac:dyDescent="0.25">
      <c r="EZ1254" s="837"/>
      <c r="FA1254" s="568">
        <v>42252.661458333328</v>
      </c>
      <c r="FB1254" s="569" t="str">
        <v>[-11101] All data events are filtered in summary calculation</v>
      </c>
      <c r="FC1254" s="570">
        <v>42252.661458333328</v>
      </c>
      <c r="FD1254" s="571" t="str">
        <v>[-11101] All data events are filtered in summary calculation</v>
      </c>
      <c r="FE1254" s="570">
        <v>42252.661111111112</v>
      </c>
      <c r="FF1254" s="571">
        <v>31286.368707036971</v>
      </c>
      <c r="FG1254" s="570">
        <v>42252.661111111112</v>
      </c>
      <c r="FH1254" s="571">
        <v>37864.458380881944</v>
      </c>
      <c r="GE1254" s="400">
        <f t="shared" si="286"/>
        <v>1</v>
      </c>
      <c r="GF1254" s="529"/>
      <c r="GG1254" s="517"/>
      <c r="GH1254" s="529">
        <v>42252.661111111112</v>
      </c>
      <c r="GI1254" s="668">
        <v>304.39813232421875</v>
      </c>
      <c r="GJ1254" s="669">
        <v>42252.661111111112</v>
      </c>
      <c r="GK1254" s="668" t="str">
        <v>[-11101] All data events are filtered in summary calculation</v>
      </c>
      <c r="GL1254" s="669">
        <v>42252.661111111112</v>
      </c>
      <c r="GM1254" s="668" t="str">
        <v>[-11101] All data events are filtered in summary calculation</v>
      </c>
      <c r="GN1254" s="400" t="str">
        <f t="shared" si="284"/>
        <v>[-11101] All data events are filtered in summary calculation</v>
      </c>
      <c r="GO1254" s="400">
        <f t="shared" si="285"/>
        <v>0</v>
      </c>
    </row>
    <row r="1255" spans="156:197" ht="18.95" customHeight="1" x14ac:dyDescent="0.25">
      <c r="EZ1255" s="837"/>
      <c r="FA1255" s="568">
        <v>42252.661805555559</v>
      </c>
      <c r="FB1255" s="569" t="str">
        <v>[-11101] All data events are filtered in summary calculation</v>
      </c>
      <c r="FC1255" s="570">
        <v>42252.661805555559</v>
      </c>
      <c r="FD1255" s="571" t="str">
        <v>[-11101] All data events are filtered in summary calculation</v>
      </c>
      <c r="FE1255" s="570">
        <v>42252.661458333328</v>
      </c>
      <c r="FF1255" s="571">
        <v>30558.849522942306</v>
      </c>
      <c r="FG1255" s="570">
        <v>42252.661458333328</v>
      </c>
      <c r="FH1255" s="571">
        <v>37859.918293333052</v>
      </c>
      <c r="GE1255" s="400">
        <f t="shared" si="286"/>
        <v>1</v>
      </c>
      <c r="GF1255" s="529"/>
      <c r="GG1255" s="517"/>
      <c r="GH1255" s="529">
        <v>42252.661458333328</v>
      </c>
      <c r="GI1255" s="668">
        <v>315.47313637559614</v>
      </c>
      <c r="GJ1255" s="669">
        <v>42252.661458333328</v>
      </c>
      <c r="GK1255" s="668" t="str">
        <v>[-11101] All data events are filtered in summary calculation</v>
      </c>
      <c r="GL1255" s="669">
        <v>42252.661458333328</v>
      </c>
      <c r="GM1255" s="668" t="str">
        <v>[-11101] All data events are filtered in summary calculation</v>
      </c>
      <c r="GN1255" s="400" t="str">
        <f t="shared" si="284"/>
        <v>[-11101] All data events are filtered in summary calculation</v>
      </c>
      <c r="GO1255" s="400">
        <f t="shared" si="285"/>
        <v>0</v>
      </c>
    </row>
    <row r="1256" spans="156:197" ht="18.95" customHeight="1" x14ac:dyDescent="0.25">
      <c r="EZ1256" s="837"/>
      <c r="FA1256" s="568">
        <v>42252.662152777775</v>
      </c>
      <c r="FB1256" s="569" t="str">
        <v>[-11101] All data events are filtered in summary calculation</v>
      </c>
      <c r="FC1256" s="570">
        <v>42252.662152777775</v>
      </c>
      <c r="FD1256" s="571" t="str">
        <v>[-11101] All data events are filtered in summary calculation</v>
      </c>
      <c r="FE1256" s="570">
        <v>42252.661805555559</v>
      </c>
      <c r="FF1256" s="571">
        <v>34059.097659414016</v>
      </c>
      <c r="FG1256" s="570">
        <v>42252.661805555559</v>
      </c>
      <c r="FH1256" s="571">
        <v>37836.26264884472</v>
      </c>
      <c r="GE1256" s="400">
        <f t="shared" si="286"/>
        <v>1</v>
      </c>
      <c r="GF1256" s="529"/>
      <c r="GG1256" s="517"/>
      <c r="GH1256" s="529">
        <v>42252.661805555559</v>
      </c>
      <c r="GI1256" s="668">
        <v>325.23147583007812</v>
      </c>
      <c r="GJ1256" s="669">
        <v>42252.661805555559</v>
      </c>
      <c r="GK1256" s="668" t="str">
        <v>[-11101] All data events are filtered in summary calculation</v>
      </c>
      <c r="GL1256" s="669">
        <v>42252.661805555559</v>
      </c>
      <c r="GM1256" s="668" t="str">
        <v>[-11101] All data events are filtered in summary calculation</v>
      </c>
      <c r="GN1256" s="400" t="str">
        <f t="shared" si="284"/>
        <v>[-11101] All data events are filtered in summary calculation</v>
      </c>
      <c r="GO1256" s="400">
        <f t="shared" si="285"/>
        <v>0</v>
      </c>
    </row>
    <row r="1257" spans="156:197" ht="18.95" customHeight="1" x14ac:dyDescent="0.25">
      <c r="EZ1257" s="837"/>
      <c r="FA1257" s="568">
        <v>42252.662499999999</v>
      </c>
      <c r="FB1257" s="569" t="str">
        <v>[-11101] All data events are filtered in summary calculation</v>
      </c>
      <c r="FC1257" s="570">
        <v>42252.662499999999</v>
      </c>
      <c r="FD1257" s="571" t="str">
        <v>[-11101] All data events are filtered in summary calculation</v>
      </c>
      <c r="FE1257" s="570">
        <v>42252.662152777775</v>
      </c>
      <c r="FF1257" s="571">
        <v>35532.876251081623</v>
      </c>
      <c r="FG1257" s="570">
        <v>42252.662152777775</v>
      </c>
      <c r="FH1257" s="571">
        <v>37884.819719698033</v>
      </c>
      <c r="GE1257" s="400">
        <f t="shared" si="286"/>
        <v>1</v>
      </c>
      <c r="GF1257" s="529"/>
      <c r="GG1257" s="517"/>
      <c r="GH1257" s="529">
        <v>42252.662152777775</v>
      </c>
      <c r="GI1257" s="668">
        <v>325.23147583007812</v>
      </c>
      <c r="GJ1257" s="669">
        <v>42252.662152777775</v>
      </c>
      <c r="GK1257" s="668" t="str">
        <v>[-11101] All data events are filtered in summary calculation</v>
      </c>
      <c r="GL1257" s="669">
        <v>42252.662152777775</v>
      </c>
      <c r="GM1257" s="668" t="str">
        <v>[-11101] All data events are filtered in summary calculation</v>
      </c>
      <c r="GN1257" s="400" t="str">
        <f t="shared" si="284"/>
        <v>[-11101] All data events are filtered in summary calculation</v>
      </c>
      <c r="GO1257" s="400">
        <f t="shared" si="285"/>
        <v>0</v>
      </c>
    </row>
    <row r="1258" spans="156:197" ht="18.95" customHeight="1" x14ac:dyDescent="0.25">
      <c r="EZ1258" s="837"/>
      <c r="FA1258" s="568">
        <v>42252.662847222222</v>
      </c>
      <c r="FB1258" s="569" t="str">
        <v>[-11101] All data events are filtered in summary calculation</v>
      </c>
      <c r="FC1258" s="570">
        <v>42252.662847222222</v>
      </c>
      <c r="FD1258" s="571" t="str">
        <v>[-11101] All data events are filtered in summary calculation</v>
      </c>
      <c r="FE1258" s="570">
        <v>42252.662499999999</v>
      </c>
      <c r="FF1258" s="571">
        <v>37760.31886019111</v>
      </c>
      <c r="FG1258" s="570">
        <v>42252.662499999999</v>
      </c>
      <c r="FH1258" s="571">
        <v>37857.223098599912</v>
      </c>
      <c r="GE1258" s="400">
        <f t="shared" si="286"/>
        <v>1</v>
      </c>
      <c r="GF1258" s="529"/>
      <c r="GG1258" s="517"/>
      <c r="GH1258" s="529">
        <v>42252.662499999999</v>
      </c>
      <c r="GI1258" s="668">
        <v>325.23147583007812</v>
      </c>
      <c r="GJ1258" s="669">
        <v>42252.662499999999</v>
      </c>
      <c r="GK1258" s="668" t="str">
        <v>[-11101] All data events are filtered in summary calculation</v>
      </c>
      <c r="GL1258" s="669">
        <v>42252.662499999999</v>
      </c>
      <c r="GM1258" s="668" t="str">
        <v>[-11101] All data events are filtered in summary calculation</v>
      </c>
      <c r="GN1258" s="400" t="str">
        <f t="shared" si="284"/>
        <v>[-11101] All data events are filtered in summary calculation</v>
      </c>
      <c r="GO1258" s="400">
        <f t="shared" si="285"/>
        <v>0</v>
      </c>
    </row>
    <row r="1259" spans="156:197" ht="18.95" customHeight="1" x14ac:dyDescent="0.25">
      <c r="EZ1259" s="837"/>
      <c r="FA1259" s="568">
        <v>42252.663194444445</v>
      </c>
      <c r="FB1259" s="569" t="str">
        <v>[-11101] All data events are filtered in summary calculation</v>
      </c>
      <c r="FC1259" s="570">
        <v>42252.663194444445</v>
      </c>
      <c r="FD1259" s="571" t="str">
        <v>[-11101] All data events are filtered in summary calculation</v>
      </c>
      <c r="FE1259" s="570">
        <v>42252.662847222222</v>
      </c>
      <c r="FF1259" s="571">
        <v>34316.520115210609</v>
      </c>
      <c r="FG1259" s="570">
        <v>42252.662847222222</v>
      </c>
      <c r="FH1259" s="571">
        <v>37722.603553152083</v>
      </c>
      <c r="GE1259" s="400">
        <f t="shared" si="286"/>
        <v>1</v>
      </c>
      <c r="GF1259" s="529"/>
      <c r="GG1259" s="517"/>
      <c r="GH1259" s="529">
        <v>42252.662847222222</v>
      </c>
      <c r="GI1259" s="668">
        <v>325.23147583007812</v>
      </c>
      <c r="GJ1259" s="669">
        <v>42252.662847222222</v>
      </c>
      <c r="GK1259" s="668" t="str">
        <v>[-11101] All data events are filtered in summary calculation</v>
      </c>
      <c r="GL1259" s="669">
        <v>42252.662847222222</v>
      </c>
      <c r="GM1259" s="668" t="str">
        <v>[-11101] All data events are filtered in summary calculation</v>
      </c>
      <c r="GN1259" s="400" t="str">
        <f t="shared" si="284"/>
        <v>[-11101] All data events are filtered in summary calculation</v>
      </c>
      <c r="GO1259" s="400">
        <f t="shared" si="285"/>
        <v>0</v>
      </c>
    </row>
    <row r="1260" spans="156:197" ht="18.95" customHeight="1" x14ac:dyDescent="0.25">
      <c r="EZ1260" s="837"/>
      <c r="FA1260" s="568">
        <v>42252.663541666669</v>
      </c>
      <c r="FB1260" s="569" t="str">
        <v>[-11101] All data events are filtered in summary calculation</v>
      </c>
      <c r="FC1260" s="570">
        <v>42252.663541666669</v>
      </c>
      <c r="FD1260" s="571" t="str">
        <v>[-11101] All data events are filtered in summary calculation</v>
      </c>
      <c r="FE1260" s="570">
        <v>42252.663194444445</v>
      </c>
      <c r="FF1260" s="571">
        <v>29350.266990790766</v>
      </c>
      <c r="FG1260" s="570">
        <v>42252.663194444445</v>
      </c>
      <c r="FH1260" s="571">
        <v>37891.811005777119</v>
      </c>
      <c r="GE1260" s="400">
        <f t="shared" si="286"/>
        <v>1</v>
      </c>
      <c r="GF1260" s="529"/>
      <c r="GG1260" s="517"/>
      <c r="GH1260" s="529">
        <v>42252.663194444445</v>
      </c>
      <c r="GI1260" s="668">
        <v>325.23147583007812</v>
      </c>
      <c r="GJ1260" s="669">
        <v>42252.663194444445</v>
      </c>
      <c r="GK1260" s="668" t="str">
        <v>[-11101] All data events are filtered in summary calculation</v>
      </c>
      <c r="GL1260" s="669">
        <v>42252.663194444445</v>
      </c>
      <c r="GM1260" s="668" t="str">
        <v>[-11101] All data events are filtered in summary calculation</v>
      </c>
      <c r="GN1260" s="400" t="str">
        <f t="shared" si="284"/>
        <v>[-11101] All data events are filtered in summary calculation</v>
      </c>
      <c r="GO1260" s="400">
        <f t="shared" si="285"/>
        <v>0</v>
      </c>
    </row>
    <row r="1261" spans="156:197" ht="18.95" customHeight="1" x14ac:dyDescent="0.25">
      <c r="EZ1261" s="837"/>
      <c r="FA1261" s="568">
        <v>42252.663888888885</v>
      </c>
      <c r="FB1261" s="569" t="str">
        <v>[-11101] All data events are filtered in summary calculation</v>
      </c>
      <c r="FC1261" s="570">
        <v>42252.663888888885</v>
      </c>
      <c r="FD1261" s="571" t="str">
        <v>[-11101] All data events are filtered in summary calculation</v>
      </c>
      <c r="FE1261" s="570">
        <v>42252.663541666669</v>
      </c>
      <c r="FF1261" s="571">
        <v>30761.621347301207</v>
      </c>
      <c r="FG1261" s="570">
        <v>42252.663541666669</v>
      </c>
      <c r="FH1261" s="571">
        <v>37897.909407953419</v>
      </c>
      <c r="GE1261" s="400">
        <f t="shared" si="286"/>
        <v>1</v>
      </c>
      <c r="GF1261" s="529"/>
      <c r="GG1261" s="517"/>
      <c r="GH1261" s="529">
        <v>42252.663541666669</v>
      </c>
      <c r="GI1261" s="668" t="str">
        <v>[-11101] All data events are filtered in summary calculation</v>
      </c>
      <c r="GJ1261" s="669">
        <v>42252.663541666669</v>
      </c>
      <c r="GK1261" s="668" t="str">
        <v>[-11101] All data events are filtered in summary calculation</v>
      </c>
      <c r="GL1261" s="669">
        <v>42252.663541666669</v>
      </c>
      <c r="GM1261" s="668" t="str">
        <v>[-11101] All data events are filtered in summary calculation</v>
      </c>
      <c r="GN1261" s="400" t="str">
        <f t="shared" si="284"/>
        <v>[-11101] All data events are filtered in summary calculation</v>
      </c>
      <c r="GO1261" s="400">
        <f t="shared" si="285"/>
        <v>0</v>
      </c>
    </row>
    <row r="1262" spans="156:197" ht="18.95" customHeight="1" x14ac:dyDescent="0.25">
      <c r="EZ1262" s="837"/>
      <c r="FA1262" s="568">
        <v>42252.664236111115</v>
      </c>
      <c r="FB1262" s="569" t="str">
        <v>[-11101] All data events are filtered in summary calculation</v>
      </c>
      <c r="FC1262" s="570">
        <v>42252.664236111115</v>
      </c>
      <c r="FD1262" s="571" t="str">
        <v>[-11101] All data events are filtered in summary calculation</v>
      </c>
      <c r="FE1262" s="570">
        <v>42252.663888888885</v>
      </c>
      <c r="FF1262" s="571">
        <v>33419.751230772337</v>
      </c>
      <c r="FG1262" s="570">
        <v>42252.663888888885</v>
      </c>
      <c r="FH1262" s="571">
        <v>37877.006180365883</v>
      </c>
      <c r="GE1262" s="400">
        <f t="shared" si="286"/>
        <v>1</v>
      </c>
      <c r="GF1262" s="529"/>
      <c r="GG1262" s="517"/>
      <c r="GH1262" s="529">
        <v>42252.663888888885</v>
      </c>
      <c r="GI1262" s="668" t="str">
        <v>[-11101] All data events are filtered in summary calculation</v>
      </c>
      <c r="GJ1262" s="669">
        <v>42252.663888888885</v>
      </c>
      <c r="GK1262" s="668" t="str">
        <v>[-11101] All data events are filtered in summary calculation</v>
      </c>
      <c r="GL1262" s="669">
        <v>42252.663888888885</v>
      </c>
      <c r="GM1262" s="668" t="str">
        <v>[-11101] All data events are filtered in summary calculation</v>
      </c>
      <c r="GN1262" s="400" t="str">
        <f t="shared" si="284"/>
        <v>[-11101] All data events are filtered in summary calculation</v>
      </c>
      <c r="GO1262" s="400">
        <f t="shared" si="285"/>
        <v>0</v>
      </c>
    </row>
    <row r="1263" spans="156:197" ht="18.95" customHeight="1" x14ac:dyDescent="0.25">
      <c r="EZ1263" s="837"/>
      <c r="FA1263" s="568">
        <v>42252.664583333331</v>
      </c>
      <c r="FB1263" s="569" t="str">
        <v>[-11101] All data events are filtered in summary calculation</v>
      </c>
      <c r="FC1263" s="570">
        <v>42252.664583333331</v>
      </c>
      <c r="FD1263" s="571" t="str">
        <v>[-11101] All data events are filtered in summary calculation</v>
      </c>
      <c r="FE1263" s="570">
        <v>42252.664236111115</v>
      </c>
      <c r="FF1263" s="571">
        <v>36657.083976827067</v>
      </c>
      <c r="FG1263" s="570">
        <v>42252.664236111115</v>
      </c>
      <c r="FH1263" s="571">
        <v>37979.097142597042</v>
      </c>
      <c r="GE1263" s="400">
        <f t="shared" si="286"/>
        <v>1</v>
      </c>
      <c r="GF1263" s="529"/>
      <c r="GG1263" s="517"/>
      <c r="GH1263" s="529">
        <v>42252.664236111115</v>
      </c>
      <c r="GI1263" s="668" t="str">
        <v>[-11101] All data events are filtered in summary calculation</v>
      </c>
      <c r="GJ1263" s="669">
        <v>42252.664236111115</v>
      </c>
      <c r="GK1263" s="668" t="str">
        <v>[-11101] All data events are filtered in summary calculation</v>
      </c>
      <c r="GL1263" s="669">
        <v>42252.664236111115</v>
      </c>
      <c r="GM1263" s="668" t="str">
        <v>[-11101] All data events are filtered in summary calculation</v>
      </c>
      <c r="GN1263" s="400" t="str">
        <f t="shared" si="284"/>
        <v>[-11101] All data events are filtered in summary calculation</v>
      </c>
      <c r="GO1263" s="400">
        <f t="shared" si="285"/>
        <v>0</v>
      </c>
    </row>
    <row r="1264" spans="156:197" ht="18.95" customHeight="1" x14ac:dyDescent="0.25">
      <c r="EZ1264" s="837"/>
      <c r="FA1264" s="568">
        <v>42252.664930555555</v>
      </c>
      <c r="FB1264" s="569" t="str">
        <v>[-11101] All data events are filtered in summary calculation</v>
      </c>
      <c r="FC1264" s="570">
        <v>42252.664930555555</v>
      </c>
      <c r="FD1264" s="571" t="str">
        <v>[-11101] All data events are filtered in summary calculation</v>
      </c>
      <c r="FE1264" s="570">
        <v>42252.664583333331</v>
      </c>
      <c r="FF1264" s="571">
        <v>36553.589801323411</v>
      </c>
      <c r="FG1264" s="570">
        <v>42252.664583333331</v>
      </c>
      <c r="FH1264" s="571">
        <v>37900.931019411488</v>
      </c>
      <c r="GE1264" s="400">
        <f t="shared" si="286"/>
        <v>1</v>
      </c>
      <c r="GF1264" s="529"/>
      <c r="GG1264" s="517"/>
      <c r="GH1264" s="529">
        <v>42252.664583333331</v>
      </c>
      <c r="GI1264" s="668" t="str">
        <v>[-11101] All data events are filtered in summary calculation</v>
      </c>
      <c r="GJ1264" s="669">
        <v>42252.664583333331</v>
      </c>
      <c r="GK1264" s="668" t="str">
        <v>[-11101] All data events are filtered in summary calculation</v>
      </c>
      <c r="GL1264" s="669">
        <v>42252.664583333331</v>
      </c>
      <c r="GM1264" s="668" t="str">
        <v>[-11101] All data events are filtered in summary calculation</v>
      </c>
      <c r="GN1264" s="400" t="str">
        <f t="shared" si="284"/>
        <v>[-11101] All data events are filtered in summary calculation</v>
      </c>
      <c r="GO1264" s="400">
        <f t="shared" si="285"/>
        <v>0</v>
      </c>
    </row>
    <row r="1265" spans="156:197" ht="18.95" customHeight="1" x14ac:dyDescent="0.25">
      <c r="EZ1265" s="837"/>
      <c r="FA1265" s="568">
        <v>42252.665277777778</v>
      </c>
      <c r="FB1265" s="569" t="str">
        <v>[-11101] All data events are filtered in summary calculation</v>
      </c>
      <c r="FC1265" s="570">
        <v>42252.665277777778</v>
      </c>
      <c r="FD1265" s="571" t="str">
        <v>[-11101] All data events are filtered in summary calculation</v>
      </c>
      <c r="FE1265" s="570">
        <v>42252.664930555555</v>
      </c>
      <c r="FF1265" s="571">
        <v>32129.221570535501</v>
      </c>
      <c r="FG1265" s="570">
        <v>42252.664930555555</v>
      </c>
      <c r="FH1265" s="571">
        <v>38001.560663725933</v>
      </c>
      <c r="GE1265" s="400">
        <f t="shared" si="286"/>
        <v>1</v>
      </c>
      <c r="GF1265" s="529"/>
      <c r="GG1265" s="517"/>
      <c r="GH1265" s="529">
        <v>42252.664930555555</v>
      </c>
      <c r="GI1265" s="668" t="str">
        <v>[-11101] All data events are filtered in summary calculation</v>
      </c>
      <c r="GJ1265" s="669">
        <v>42252.664930555555</v>
      </c>
      <c r="GK1265" s="668" t="str">
        <v>[-11101] All data events are filtered in summary calculation</v>
      </c>
      <c r="GL1265" s="669">
        <v>42252.664930555555</v>
      </c>
      <c r="GM1265" s="668" t="str">
        <v>[-11101] All data events are filtered in summary calculation</v>
      </c>
      <c r="GN1265" s="400" t="str">
        <f t="shared" si="284"/>
        <v>[-11101] All data events are filtered in summary calculation</v>
      </c>
      <c r="GO1265" s="400">
        <f t="shared" si="285"/>
        <v>0</v>
      </c>
    </row>
    <row r="1266" spans="156:197" ht="18.95" customHeight="1" x14ac:dyDescent="0.25">
      <c r="EZ1266" s="837"/>
      <c r="FA1266" s="568">
        <v>42252.665625000001</v>
      </c>
      <c r="FB1266" s="569" t="str">
        <v>[-11101] All data events are filtered in summary calculation</v>
      </c>
      <c r="FC1266" s="570">
        <v>42252.665625000001</v>
      </c>
      <c r="FD1266" s="571" t="str">
        <v>[-11101] All data events are filtered in summary calculation</v>
      </c>
      <c r="FE1266" s="570">
        <v>42252.665277777778</v>
      </c>
      <c r="FF1266" s="571">
        <v>32771.493461304904</v>
      </c>
      <c r="FG1266" s="570">
        <v>42252.665277777778</v>
      </c>
      <c r="FH1266" s="571">
        <v>38270.634195427097</v>
      </c>
      <c r="GE1266" s="400">
        <f t="shared" si="286"/>
        <v>1</v>
      </c>
      <c r="GF1266" s="529"/>
      <c r="GG1266" s="517"/>
      <c r="GH1266" s="529">
        <v>42252.665277777778</v>
      </c>
      <c r="GI1266" s="668" t="str">
        <v>[-11101] All data events are filtered in summary calculation</v>
      </c>
      <c r="GJ1266" s="669">
        <v>42252.665277777778</v>
      </c>
      <c r="GK1266" s="668" t="str">
        <v>[-11101] All data events are filtered in summary calculation</v>
      </c>
      <c r="GL1266" s="669">
        <v>42252.665277777778</v>
      </c>
      <c r="GM1266" s="668" t="str">
        <v>[-11101] All data events are filtered in summary calculation</v>
      </c>
      <c r="GN1266" s="400" t="str">
        <f t="shared" si="284"/>
        <v>[-11101] All data events are filtered in summary calculation</v>
      </c>
      <c r="GO1266" s="400">
        <f t="shared" si="285"/>
        <v>0</v>
      </c>
    </row>
    <row r="1267" spans="156:197" ht="18.95" customHeight="1" x14ac:dyDescent="0.25">
      <c r="EZ1267" s="837"/>
      <c r="FA1267" s="568">
        <v>42252.665972222225</v>
      </c>
      <c r="FB1267" s="569" t="str">
        <v>[-11101] All data events are filtered in summary calculation</v>
      </c>
      <c r="FC1267" s="570">
        <v>42252.665972222225</v>
      </c>
      <c r="FD1267" s="571" t="str">
        <v>[-11101] All data events are filtered in summary calculation</v>
      </c>
      <c r="FE1267" s="570">
        <v>42252.665625000001</v>
      </c>
      <c r="FF1267" s="571">
        <v>36746.517392528054</v>
      </c>
      <c r="FG1267" s="570">
        <v>42252.665625000001</v>
      </c>
      <c r="FH1267" s="571">
        <v>10034.506893901031</v>
      </c>
      <c r="GE1267" s="400">
        <f t="shared" si="286"/>
        <v>1</v>
      </c>
      <c r="GF1267" s="529"/>
      <c r="GG1267" s="517"/>
      <c r="GH1267" s="529">
        <v>42252.665625000001</v>
      </c>
      <c r="GI1267" s="668" t="str">
        <v>[-11101] All data events are filtered in summary calculation</v>
      </c>
      <c r="GJ1267" s="669">
        <v>42252.665625000001</v>
      </c>
      <c r="GK1267" s="668" t="str">
        <v>[-11101] All data events are filtered in summary calculation</v>
      </c>
      <c r="GL1267" s="669">
        <v>42252.665625000001</v>
      </c>
      <c r="GM1267" s="668" t="str">
        <v>[-11101] All data events are filtered in summary calculation</v>
      </c>
      <c r="GN1267" s="400" t="str">
        <f t="shared" si="284"/>
        <v>[-11101] All data events are filtered in summary calculation</v>
      </c>
      <c r="GO1267" s="400">
        <f t="shared" si="285"/>
        <v>0</v>
      </c>
    </row>
    <row r="1268" spans="156:197" ht="18.95" customHeight="1" thickBot="1" x14ac:dyDescent="0.3">
      <c r="EZ1268" s="838"/>
      <c r="FA1268" s="568">
        <v>42252.666319444441</v>
      </c>
      <c r="FB1268" s="569" t="str">
        <v>[-11101] All data events are filtered in summary calculation</v>
      </c>
      <c r="FC1268" s="570">
        <v>42252.666319444441</v>
      </c>
      <c r="FD1268" s="571" t="str">
        <v>[-11101] All data events are filtered in summary calculation</v>
      </c>
      <c r="FE1268" s="570">
        <v>42252.665972222225</v>
      </c>
      <c r="FF1268" s="571">
        <v>38126.621929003792</v>
      </c>
      <c r="FG1268" s="570">
        <v>42252.665972222225</v>
      </c>
      <c r="FH1268" s="571">
        <v>2587.4315038896475</v>
      </c>
      <c r="GE1268" s="400">
        <f t="shared" si="286"/>
        <v>1</v>
      </c>
      <c r="GF1268" s="529"/>
      <c r="GG1268" s="517"/>
      <c r="GH1268" s="529">
        <v>42252.665972222225</v>
      </c>
      <c r="GI1268" s="668" t="str">
        <v>[-11101] All data events are filtered in summary calculation</v>
      </c>
      <c r="GJ1268" s="669">
        <v>42252.665972222225</v>
      </c>
      <c r="GK1268" s="668" t="str">
        <v>[-11101] All data events are filtered in summary calculation</v>
      </c>
      <c r="GL1268" s="669">
        <v>42252.665972222225</v>
      </c>
      <c r="GM1268" s="668" t="str">
        <v>[-11101] All data events are filtered in summary calculation</v>
      </c>
      <c r="GN1268" s="400" t="str">
        <f t="shared" si="284"/>
        <v>[-11101] All data events are filtered in summary calculation</v>
      </c>
      <c r="GO1268" s="400">
        <f t="shared" si="285"/>
        <v>0</v>
      </c>
    </row>
    <row r="1269" spans="156:197" ht="18.95" customHeight="1" x14ac:dyDescent="0.25">
      <c r="EZ1269" s="836">
        <v>17</v>
      </c>
      <c r="FA1269" s="568">
        <v>42252.666666666672</v>
      </c>
      <c r="FB1269" s="569" t="str">
        <v>[-11101] All data events are filtered in summary calculation</v>
      </c>
      <c r="FC1269" s="570">
        <v>42252.666666666672</v>
      </c>
      <c r="FD1269" s="571" t="str">
        <v>[-11101] All data events are filtered in summary calculation</v>
      </c>
      <c r="FE1269" s="570">
        <v>42252.666319444441</v>
      </c>
      <c r="FF1269" s="571">
        <v>38383.266405095659</v>
      </c>
      <c r="FG1269" s="570">
        <v>42252.666319444441</v>
      </c>
      <c r="FH1269" s="571">
        <v>2771.8697822531062</v>
      </c>
      <c r="GE1269" s="400">
        <f t="shared" si="286"/>
        <v>1</v>
      </c>
      <c r="GF1269" s="529"/>
      <c r="GG1269" s="517"/>
      <c r="GH1269" s="529">
        <v>42252.666319444441</v>
      </c>
      <c r="GI1269" s="668">
        <v>290.20197816888299</v>
      </c>
      <c r="GJ1269" s="669">
        <v>42252.666319444441</v>
      </c>
      <c r="GK1269" s="668" t="str">
        <v>[-11101] All data events are filtered in summary calculation</v>
      </c>
      <c r="GL1269" s="669">
        <v>42252.666319444441</v>
      </c>
      <c r="GM1269" s="668" t="str">
        <v>[-11101] All data events are filtered in summary calculation</v>
      </c>
      <c r="GN1269" s="400" t="str">
        <f t="shared" si="284"/>
        <v>[-11101] All data events are filtered in summary calculation</v>
      </c>
      <c r="GO1269" s="400">
        <f t="shared" si="285"/>
        <v>0</v>
      </c>
    </row>
    <row r="1270" spans="156:197" ht="18.95" customHeight="1" x14ac:dyDescent="0.25">
      <c r="EZ1270" s="837"/>
      <c r="FA1270" s="568">
        <v>42252.667013888888</v>
      </c>
      <c r="FB1270" s="569" t="str">
        <v>[-11101] All data events are filtered in summary calculation</v>
      </c>
      <c r="FC1270" s="570">
        <v>42252.667013888888</v>
      </c>
      <c r="FD1270" s="571" t="str">
        <v>[-11101] All data events are filtered in summary calculation</v>
      </c>
      <c r="FE1270" s="570">
        <v>42252.666666666672</v>
      </c>
      <c r="FF1270" s="571">
        <v>22148.678467729162</v>
      </c>
      <c r="FG1270" s="570">
        <v>42252.666666666672</v>
      </c>
      <c r="FH1270" s="571">
        <v>2829.8725873950871</v>
      </c>
      <c r="GE1270" s="400">
        <f t="shared" si="286"/>
        <v>1</v>
      </c>
      <c r="GF1270" s="529"/>
      <c r="GG1270" s="517"/>
      <c r="GH1270" s="529">
        <v>42252.666666666672</v>
      </c>
      <c r="GI1270" s="668">
        <v>321.70715238698756</v>
      </c>
      <c r="GJ1270" s="669">
        <v>42252.666666666672</v>
      </c>
      <c r="GK1270" s="668" t="str">
        <v>[-11101] All data events are filtered in summary calculation</v>
      </c>
      <c r="GL1270" s="669">
        <v>42252.666666666672</v>
      </c>
      <c r="GM1270" s="668" t="str">
        <v>[-11101] All data events are filtered in summary calculation</v>
      </c>
      <c r="GN1270" s="400" t="str">
        <f t="shared" si="284"/>
        <v>[-11101] All data events are filtered in summary calculation</v>
      </c>
      <c r="GO1270" s="400">
        <f t="shared" si="285"/>
        <v>0</v>
      </c>
    </row>
    <row r="1271" spans="156:197" ht="18.95" customHeight="1" x14ac:dyDescent="0.25">
      <c r="EZ1271" s="837"/>
      <c r="FA1271" s="568">
        <v>42252.667361111111</v>
      </c>
      <c r="FB1271" s="569" t="str">
        <v>[-11101] All data events are filtered in summary calculation</v>
      </c>
      <c r="FC1271" s="570">
        <v>42252.667361111111</v>
      </c>
      <c r="FD1271" s="571" t="str">
        <v>[-11101] All data events are filtered in summary calculation</v>
      </c>
      <c r="FE1271" s="570">
        <v>42252.667013888888</v>
      </c>
      <c r="FF1271" s="571">
        <v>2396.2932684009766</v>
      </c>
      <c r="FG1271" s="570">
        <v>42252.667013888888</v>
      </c>
      <c r="FH1271" s="571">
        <v>2881.2453258578976</v>
      </c>
      <c r="GE1271" s="400">
        <f t="shared" si="286"/>
        <v>1</v>
      </c>
      <c r="GF1271" s="529"/>
      <c r="GG1271" s="517"/>
      <c r="GH1271" s="529">
        <v>42252.667013888888</v>
      </c>
      <c r="GI1271" s="668">
        <v>321.75924682617188</v>
      </c>
      <c r="GJ1271" s="669">
        <v>42252.667013888888</v>
      </c>
      <c r="GK1271" s="668" t="str">
        <v>[-11101] All data events are filtered in summary calculation</v>
      </c>
      <c r="GL1271" s="669">
        <v>42252.667013888888</v>
      </c>
      <c r="GM1271" s="668" t="str">
        <v>[-11101] All data events are filtered in summary calculation</v>
      </c>
      <c r="GN1271" s="400" t="str">
        <f t="shared" si="284"/>
        <v>[-11101] All data events are filtered in summary calculation</v>
      </c>
      <c r="GO1271" s="400">
        <f t="shared" si="285"/>
        <v>0</v>
      </c>
    </row>
    <row r="1272" spans="156:197" ht="18.95" customHeight="1" x14ac:dyDescent="0.25">
      <c r="EZ1272" s="837"/>
      <c r="FA1272" s="568">
        <v>42252.667708333334</v>
      </c>
      <c r="FB1272" s="569" t="str">
        <v>[-11101] All data events are filtered in summary calculation</v>
      </c>
      <c r="FC1272" s="570">
        <v>42252.667708333334</v>
      </c>
      <c r="FD1272" s="571" t="str">
        <v>[-11101] All data events are filtered in summary calculation</v>
      </c>
      <c r="FE1272" s="570">
        <v>42252.667361111111</v>
      </c>
      <c r="FF1272" s="571">
        <v>665.31346119424552</v>
      </c>
      <c r="FG1272" s="570">
        <v>42252.667361111111</v>
      </c>
      <c r="FH1272" s="571">
        <v>2876.0338073203961</v>
      </c>
      <c r="GE1272" s="400">
        <f t="shared" si="286"/>
        <v>1</v>
      </c>
      <c r="GF1272" s="529"/>
      <c r="GG1272" s="517"/>
      <c r="GH1272" s="529">
        <v>42252.667361111111</v>
      </c>
      <c r="GI1272" s="668">
        <v>321.75924682617188</v>
      </c>
      <c r="GJ1272" s="669">
        <v>42252.667361111111</v>
      </c>
      <c r="GK1272" s="668" t="str">
        <v>[-11101] All data events are filtered in summary calculation</v>
      </c>
      <c r="GL1272" s="669">
        <v>42252.667361111111</v>
      </c>
      <c r="GM1272" s="668" t="str">
        <v>[-11101] All data events are filtered in summary calculation</v>
      </c>
      <c r="GN1272" s="400" t="str">
        <f t="shared" si="284"/>
        <v>[-11101] All data events are filtered in summary calculation</v>
      </c>
      <c r="GO1272" s="400">
        <f t="shared" si="285"/>
        <v>0</v>
      </c>
    </row>
    <row r="1273" spans="156:197" ht="18.95" customHeight="1" x14ac:dyDescent="0.25">
      <c r="EZ1273" s="837"/>
      <c r="FA1273" s="568">
        <v>42252.66805555555</v>
      </c>
      <c r="FB1273" s="569" t="str">
        <v>[-11101] All data events are filtered in summary calculation</v>
      </c>
      <c r="FC1273" s="570">
        <v>42252.66805555555</v>
      </c>
      <c r="FD1273" s="571" t="str">
        <v>[-11101] All data events are filtered in summary calculation</v>
      </c>
      <c r="FE1273" s="570">
        <v>42252.667708333334</v>
      </c>
      <c r="FF1273" s="571">
        <v>795.77146755591195</v>
      </c>
      <c r="FG1273" s="570">
        <v>42252.667708333334</v>
      </c>
      <c r="FH1273" s="571">
        <v>2850.7018490628648</v>
      </c>
      <c r="GE1273" s="400">
        <f t="shared" si="286"/>
        <v>1</v>
      </c>
      <c r="GF1273" s="529"/>
      <c r="GG1273" s="517"/>
      <c r="GH1273" s="529">
        <v>42252.667708333334</v>
      </c>
      <c r="GI1273" s="668">
        <v>321.75924682617188</v>
      </c>
      <c r="GJ1273" s="669">
        <v>42252.667708333334</v>
      </c>
      <c r="GK1273" s="668" t="str">
        <v>[-11101] All data events are filtered in summary calculation</v>
      </c>
      <c r="GL1273" s="669">
        <v>42252.667708333334</v>
      </c>
      <c r="GM1273" s="668" t="str">
        <v>[-11101] All data events are filtered in summary calculation</v>
      </c>
      <c r="GN1273" s="400" t="str">
        <f t="shared" si="284"/>
        <v>[-11101] All data events are filtered in summary calculation</v>
      </c>
      <c r="GO1273" s="400">
        <f t="shared" si="285"/>
        <v>0</v>
      </c>
    </row>
    <row r="1274" spans="156:197" ht="18.95" customHeight="1" x14ac:dyDescent="0.25">
      <c r="EZ1274" s="837"/>
      <c r="FA1274" s="568">
        <v>42252.668402777781</v>
      </c>
      <c r="FB1274" s="569" t="str">
        <v>[-11101] All data events are filtered in summary calculation</v>
      </c>
      <c r="FC1274" s="570">
        <v>42252.668402777781</v>
      </c>
      <c r="FD1274" s="571" t="str">
        <v>[-11101] All data events are filtered in summary calculation</v>
      </c>
      <c r="FE1274" s="570">
        <v>42252.66805555555</v>
      </c>
      <c r="FF1274" s="571">
        <v>769.45772364931179</v>
      </c>
      <c r="FG1274" s="570">
        <v>42252.66805555555</v>
      </c>
      <c r="FH1274" s="571">
        <v>2858.4381174171963</v>
      </c>
      <c r="GE1274" s="400">
        <f t="shared" si="286"/>
        <v>1</v>
      </c>
      <c r="GF1274" s="529"/>
      <c r="GG1274" s="517"/>
      <c r="GH1274" s="529">
        <v>42252.66805555555</v>
      </c>
      <c r="GI1274" s="668">
        <v>321.75924682617188</v>
      </c>
      <c r="GJ1274" s="669">
        <v>42252.66805555555</v>
      </c>
      <c r="GK1274" s="668" t="str">
        <v>[-11101] All data events are filtered in summary calculation</v>
      </c>
      <c r="GL1274" s="669">
        <v>42252.66805555555</v>
      </c>
      <c r="GM1274" s="668" t="str">
        <v>[-11101] All data events are filtered in summary calculation</v>
      </c>
      <c r="GN1274" s="400" t="str">
        <f t="shared" si="284"/>
        <v>[-11101] All data events are filtered in summary calculation</v>
      </c>
      <c r="GO1274" s="400">
        <f t="shared" si="285"/>
        <v>0</v>
      </c>
    </row>
    <row r="1275" spans="156:197" ht="18.95" customHeight="1" x14ac:dyDescent="0.25">
      <c r="EZ1275" s="837"/>
      <c r="FA1275" s="568">
        <v>42252.668749999997</v>
      </c>
      <c r="FB1275" s="569" t="str">
        <v>[-11101] All data events are filtered in summary calculation</v>
      </c>
      <c r="FC1275" s="570">
        <v>42252.668749999997</v>
      </c>
      <c r="FD1275" s="571" t="str">
        <v>[-11101] All data events are filtered in summary calculation</v>
      </c>
      <c r="FE1275" s="570">
        <v>42252.668402777781</v>
      </c>
      <c r="FF1275" s="571">
        <v>806.1207851669875</v>
      </c>
      <c r="FG1275" s="570">
        <v>42252.668402777781</v>
      </c>
      <c r="FH1275" s="571">
        <v>2906.2521363021183</v>
      </c>
      <c r="GE1275" s="400">
        <f t="shared" si="286"/>
        <v>1</v>
      </c>
      <c r="GF1275" s="529"/>
      <c r="GG1275" s="517"/>
      <c r="GH1275" s="529">
        <v>42252.668402777781</v>
      </c>
      <c r="GI1275" s="668">
        <v>321.75924682617188</v>
      </c>
      <c r="GJ1275" s="669">
        <v>42252.668402777781</v>
      </c>
      <c r="GK1275" s="668" t="str">
        <v>[-11101] All data events are filtered in summary calculation</v>
      </c>
      <c r="GL1275" s="669">
        <v>42252.668402777781</v>
      </c>
      <c r="GM1275" s="668" t="str">
        <v>[-11101] All data events are filtered in summary calculation</v>
      </c>
      <c r="GN1275" s="400" t="str">
        <f t="shared" si="284"/>
        <v>[-11101] All data events are filtered in summary calculation</v>
      </c>
      <c r="GO1275" s="400">
        <f t="shared" si="285"/>
        <v>0</v>
      </c>
    </row>
    <row r="1276" spans="156:197" ht="18.95" customHeight="1" x14ac:dyDescent="0.25">
      <c r="EZ1276" s="837"/>
      <c r="FA1276" s="568">
        <v>42252.66909722222</v>
      </c>
      <c r="FB1276" s="569" t="str">
        <v>[-11101] All data events are filtered in summary calculation</v>
      </c>
      <c r="FC1276" s="570">
        <v>42252.66909722222</v>
      </c>
      <c r="FD1276" s="571" t="str">
        <v>[-11101] All data events are filtered in summary calculation</v>
      </c>
      <c r="FE1276" s="570">
        <v>42252.668749999997</v>
      </c>
      <c r="FF1276" s="571">
        <v>788.63266015614806</v>
      </c>
      <c r="FG1276" s="570">
        <v>42252.668749999997</v>
      </c>
      <c r="FH1276" s="571">
        <v>2894.2193737609932</v>
      </c>
      <c r="GE1276" s="400">
        <f t="shared" si="286"/>
        <v>1</v>
      </c>
      <c r="GF1276" s="529"/>
      <c r="GG1276" s="517"/>
      <c r="GH1276" s="529">
        <v>42252.668749999997</v>
      </c>
      <c r="GI1276" s="668">
        <v>321.75924682617188</v>
      </c>
      <c r="GJ1276" s="669">
        <v>42252.668749999997</v>
      </c>
      <c r="GK1276" s="668" t="str">
        <v>[-11101] All data events are filtered in summary calculation</v>
      </c>
      <c r="GL1276" s="669">
        <v>42252.668749999997</v>
      </c>
      <c r="GM1276" s="668" t="str">
        <v>[-11101] All data events are filtered in summary calculation</v>
      </c>
      <c r="GN1276" s="400" t="str">
        <f t="shared" si="284"/>
        <v>[-11101] All data events are filtered in summary calculation</v>
      </c>
      <c r="GO1276" s="400">
        <f t="shared" si="285"/>
        <v>0</v>
      </c>
    </row>
    <row r="1277" spans="156:197" ht="18.95" customHeight="1" x14ac:dyDescent="0.25">
      <c r="EZ1277" s="837"/>
      <c r="FA1277" s="568">
        <v>42252.669444444444</v>
      </c>
      <c r="FB1277" s="569" t="str">
        <v>[-11101] All data events are filtered in summary calculation</v>
      </c>
      <c r="FC1277" s="570">
        <v>42252.669444444444</v>
      </c>
      <c r="FD1277" s="571" t="str">
        <v>[-11101] All data events are filtered in summary calculation</v>
      </c>
      <c r="FE1277" s="570">
        <v>42252.66909722222</v>
      </c>
      <c r="FF1277" s="571">
        <v>774.13670286563183</v>
      </c>
      <c r="FG1277" s="570">
        <v>42252.66909722222</v>
      </c>
      <c r="FH1277" s="571">
        <v>2941.7519729391984</v>
      </c>
      <c r="GE1277" s="400">
        <f t="shared" si="286"/>
        <v>1</v>
      </c>
      <c r="GF1277" s="529"/>
      <c r="GG1277" s="517"/>
      <c r="GH1277" s="529">
        <v>42252.66909722222</v>
      </c>
      <c r="GI1277" s="668">
        <v>321.75924682617188</v>
      </c>
      <c r="GJ1277" s="669">
        <v>42252.66909722222</v>
      </c>
      <c r="GK1277" s="668" t="str">
        <v>[-11101] All data events are filtered in summary calculation</v>
      </c>
      <c r="GL1277" s="669">
        <v>42252.66909722222</v>
      </c>
      <c r="GM1277" s="668" t="str">
        <v>[-11101] All data events are filtered in summary calculation</v>
      </c>
      <c r="GN1277" s="400" t="str">
        <f t="shared" si="284"/>
        <v>[-11101] All data events are filtered in summary calculation</v>
      </c>
      <c r="GO1277" s="400">
        <f t="shared" si="285"/>
        <v>0</v>
      </c>
    </row>
    <row r="1278" spans="156:197" ht="18.95" customHeight="1" x14ac:dyDescent="0.25">
      <c r="EZ1278" s="837"/>
      <c r="FA1278" s="568">
        <v>42252.669791666667</v>
      </c>
      <c r="FB1278" s="569" t="str">
        <v>[-11101] All data events are filtered in summary calculation</v>
      </c>
      <c r="FC1278" s="570">
        <v>42252.669791666667</v>
      </c>
      <c r="FD1278" s="571" t="str">
        <v>[-11101] All data events are filtered in summary calculation</v>
      </c>
      <c r="FE1278" s="570">
        <v>42252.669444444444</v>
      </c>
      <c r="FF1278" s="571">
        <v>892.13130796101598</v>
      </c>
      <c r="FG1278" s="570">
        <v>42252.669444444444</v>
      </c>
      <c r="FH1278" s="571">
        <v>19411.880137449876</v>
      </c>
      <c r="GE1278" s="400">
        <f t="shared" si="286"/>
        <v>1</v>
      </c>
      <c r="GF1278" s="529"/>
      <c r="GG1278" s="517"/>
      <c r="GH1278" s="529">
        <v>42252.669444444444</v>
      </c>
      <c r="GI1278" s="668">
        <v>321.75924682617188</v>
      </c>
      <c r="GJ1278" s="669">
        <v>42252.669444444444</v>
      </c>
      <c r="GK1278" s="668" t="str">
        <v>[-11101] All data events are filtered in summary calculation</v>
      </c>
      <c r="GL1278" s="669">
        <v>42252.669444444444</v>
      </c>
      <c r="GM1278" s="668" t="str">
        <v>[-11101] All data events are filtered in summary calculation</v>
      </c>
      <c r="GN1278" s="400" t="str">
        <f t="shared" si="284"/>
        <v>[-11101] All data events are filtered in summary calculation</v>
      </c>
      <c r="GO1278" s="400">
        <f t="shared" si="285"/>
        <v>0</v>
      </c>
    </row>
    <row r="1279" spans="156:197" ht="18.95" customHeight="1" x14ac:dyDescent="0.25">
      <c r="EZ1279" s="837"/>
      <c r="FA1279" s="568">
        <v>42252.670138888891</v>
      </c>
      <c r="FB1279" s="569" t="str">
        <v>[-11101] All data events are filtered in summary calculation</v>
      </c>
      <c r="FC1279" s="570">
        <v>42252.670138888891</v>
      </c>
      <c r="FD1279" s="571" t="str">
        <v>[-11101] All data events are filtered in summary calculation</v>
      </c>
      <c r="FE1279" s="570">
        <v>42252.669791666667</v>
      </c>
      <c r="FF1279" s="571">
        <v>721.73402368453503</v>
      </c>
      <c r="FG1279" s="570">
        <v>42252.669791666667</v>
      </c>
      <c r="FH1279" s="571">
        <v>36938.039385167758</v>
      </c>
      <c r="GE1279" s="400">
        <f t="shared" si="286"/>
        <v>1</v>
      </c>
      <c r="GF1279" s="529"/>
      <c r="GG1279" s="517"/>
      <c r="GH1279" s="529">
        <v>42252.669791666667</v>
      </c>
      <c r="GI1279" s="668">
        <v>321.75924682617188</v>
      </c>
      <c r="GJ1279" s="669">
        <v>42252.669791666667</v>
      </c>
      <c r="GK1279" s="668" t="str">
        <v>[-11101] All data events are filtered in summary calculation</v>
      </c>
      <c r="GL1279" s="669">
        <v>42252.669791666667</v>
      </c>
      <c r="GM1279" s="668" t="str">
        <v>[-11101] All data events are filtered in summary calculation</v>
      </c>
      <c r="GN1279" s="400" t="str">
        <f t="shared" si="284"/>
        <v>[-11101] All data events are filtered in summary calculation</v>
      </c>
      <c r="GO1279" s="400">
        <f t="shared" si="285"/>
        <v>0</v>
      </c>
    </row>
    <row r="1280" spans="156:197" ht="18.95" customHeight="1" x14ac:dyDescent="0.25">
      <c r="EZ1280" s="837"/>
      <c r="FA1280" s="568">
        <v>42252.670486111107</v>
      </c>
      <c r="FB1280" s="569" t="str">
        <v>[-11101] All data events are filtered in summary calculation</v>
      </c>
      <c r="FC1280" s="570">
        <v>42252.670486111107</v>
      </c>
      <c r="FD1280" s="571" t="str">
        <v>[-11101] All data events are filtered in summary calculation</v>
      </c>
      <c r="FE1280" s="570">
        <v>42252.670138888891</v>
      </c>
      <c r="FF1280" s="571">
        <v>792.14333955045458</v>
      </c>
      <c r="FG1280" s="570">
        <v>42252.670138888891</v>
      </c>
      <c r="FH1280" s="571">
        <v>37469.824552438658</v>
      </c>
      <c r="GE1280" s="400">
        <f t="shared" si="286"/>
        <v>1</v>
      </c>
      <c r="GF1280" s="529"/>
      <c r="GG1280" s="517"/>
      <c r="GH1280" s="529">
        <v>42252.670138888891</v>
      </c>
      <c r="GI1280" s="668">
        <v>321.75924682617188</v>
      </c>
      <c r="GJ1280" s="669">
        <v>42252.670138888891</v>
      </c>
      <c r="GK1280" s="668" t="str">
        <v>[-11101] All data events are filtered in summary calculation</v>
      </c>
      <c r="GL1280" s="669">
        <v>42252.670138888891</v>
      </c>
      <c r="GM1280" s="668" t="str">
        <v>[-11101] All data events are filtered in summary calculation</v>
      </c>
      <c r="GN1280" s="400" t="str">
        <f t="shared" si="284"/>
        <v>[-11101] All data events are filtered in summary calculation</v>
      </c>
      <c r="GO1280" s="400">
        <f t="shared" si="285"/>
        <v>0</v>
      </c>
    </row>
    <row r="1281" spans="156:197" ht="18.95" customHeight="1" x14ac:dyDescent="0.25">
      <c r="EZ1281" s="837"/>
      <c r="FA1281" s="568">
        <v>42252.670833333337</v>
      </c>
      <c r="FB1281" s="569" t="str">
        <v>[-11101] All data events are filtered in summary calculation</v>
      </c>
      <c r="FC1281" s="570">
        <v>42252.670833333337</v>
      </c>
      <c r="FD1281" s="571" t="str">
        <v>[-11101] All data events are filtered in summary calculation</v>
      </c>
      <c r="FE1281" s="570">
        <v>42252.670486111107</v>
      </c>
      <c r="FF1281" s="571">
        <v>767.25232581942066</v>
      </c>
      <c r="FG1281" s="570">
        <v>42252.670486111107</v>
      </c>
      <c r="FH1281" s="571">
        <v>37553.308705423275</v>
      </c>
      <c r="GE1281" s="400">
        <f t="shared" si="286"/>
        <v>1</v>
      </c>
      <c r="GF1281" s="529"/>
      <c r="GG1281" s="517"/>
      <c r="GH1281" s="529">
        <v>42252.670486111107</v>
      </c>
      <c r="GI1281" s="668">
        <v>321.75924682617188</v>
      </c>
      <c r="GJ1281" s="669">
        <v>42252.670486111107</v>
      </c>
      <c r="GK1281" s="668" t="str">
        <v>[-11101] All data events are filtered in summary calculation</v>
      </c>
      <c r="GL1281" s="669">
        <v>42252.670486111107</v>
      </c>
      <c r="GM1281" s="668" t="str">
        <v>[-11101] All data events are filtered in summary calculation</v>
      </c>
      <c r="GN1281" s="400" t="str">
        <f t="shared" si="284"/>
        <v>[-11101] All data events are filtered in summary calculation</v>
      </c>
      <c r="GO1281" s="400">
        <f t="shared" si="285"/>
        <v>0</v>
      </c>
    </row>
    <row r="1282" spans="156:197" ht="18.95" customHeight="1" x14ac:dyDescent="0.25">
      <c r="EZ1282" s="837"/>
      <c r="FA1282" s="568">
        <v>42252.671180555553</v>
      </c>
      <c r="FB1282" s="569" t="str">
        <v>[-11101] All data events are filtered in summary calculation</v>
      </c>
      <c r="FC1282" s="570">
        <v>42252.671180555553</v>
      </c>
      <c r="FD1282" s="571" t="str">
        <v>[-11101] All data events are filtered in summary calculation</v>
      </c>
      <c r="FE1282" s="570">
        <v>42252.670833333337</v>
      </c>
      <c r="FF1282" s="571">
        <v>861.48511423602076</v>
      </c>
      <c r="FG1282" s="570">
        <v>42252.670833333337</v>
      </c>
      <c r="FH1282" s="571">
        <v>37601.782237372798</v>
      </c>
      <c r="GE1282" s="400">
        <f t="shared" si="286"/>
        <v>1</v>
      </c>
      <c r="GF1282" s="529"/>
      <c r="GG1282" s="517"/>
      <c r="GH1282" s="529">
        <v>42252.670833333337</v>
      </c>
      <c r="GI1282" s="668">
        <v>321.75924682617188</v>
      </c>
      <c r="GJ1282" s="669">
        <v>42252.670833333337</v>
      </c>
      <c r="GK1282" s="668" t="str">
        <v>[-11101] All data events are filtered in summary calculation</v>
      </c>
      <c r="GL1282" s="669">
        <v>42252.670833333337</v>
      </c>
      <c r="GM1282" s="668" t="str">
        <v>[-11101] All data events are filtered in summary calculation</v>
      </c>
      <c r="GN1282" s="400" t="str">
        <f t="shared" si="284"/>
        <v>[-11101] All data events are filtered in summary calculation</v>
      </c>
      <c r="GO1282" s="400">
        <f t="shared" si="285"/>
        <v>0</v>
      </c>
    </row>
    <row r="1283" spans="156:197" ht="18.95" customHeight="1" x14ac:dyDescent="0.25">
      <c r="EZ1283" s="837"/>
      <c r="FA1283" s="568">
        <v>42252.671527777777</v>
      </c>
      <c r="FB1283" s="569" t="str">
        <v>[-11101] All data events are filtered in summary calculation</v>
      </c>
      <c r="FC1283" s="570">
        <v>42252.671527777777</v>
      </c>
      <c r="FD1283" s="571" t="str">
        <v>[-11101] All data events are filtered in summary calculation</v>
      </c>
      <c r="FE1283" s="570">
        <v>42252.671180555553</v>
      </c>
      <c r="FF1283" s="571">
        <v>862.61956101281726</v>
      </c>
      <c r="FG1283" s="570">
        <v>42252.671180555553</v>
      </c>
      <c r="FH1283" s="571">
        <v>37650.530549520256</v>
      </c>
      <c r="GE1283" s="400">
        <f t="shared" si="286"/>
        <v>1</v>
      </c>
      <c r="GF1283" s="529"/>
      <c r="GG1283" s="517"/>
      <c r="GH1283" s="529">
        <v>42252.671180555553</v>
      </c>
      <c r="GI1283" s="668">
        <v>321.75924682617188</v>
      </c>
      <c r="GJ1283" s="669">
        <v>42252.671180555553</v>
      </c>
      <c r="GK1283" s="668" t="str">
        <v>[-11101] All data events are filtered in summary calculation</v>
      </c>
      <c r="GL1283" s="669">
        <v>42252.671180555553</v>
      </c>
      <c r="GM1283" s="668" t="str">
        <v>[-11101] All data events are filtered in summary calculation</v>
      </c>
      <c r="GN1283" s="400" t="str">
        <f t="shared" si="284"/>
        <v>[-11101] All data events are filtered in summary calculation</v>
      </c>
      <c r="GO1283" s="400">
        <f t="shared" si="285"/>
        <v>0</v>
      </c>
    </row>
    <row r="1284" spans="156:197" ht="18.95" customHeight="1" x14ac:dyDescent="0.25">
      <c r="EZ1284" s="837"/>
      <c r="FA1284" s="568">
        <v>42252.671875</v>
      </c>
      <c r="FB1284" s="569" t="str">
        <v>[-11101] All data events are filtered in summary calculation</v>
      </c>
      <c r="FC1284" s="570">
        <v>42252.671875</v>
      </c>
      <c r="FD1284" s="571" t="str">
        <v>[-11101] All data events are filtered in summary calculation</v>
      </c>
      <c r="FE1284" s="570">
        <v>42252.671527777777</v>
      </c>
      <c r="FF1284" s="571">
        <v>858.62080337996872</v>
      </c>
      <c r="FG1284" s="570">
        <v>42252.671527777777</v>
      </c>
      <c r="FH1284" s="571">
        <v>37634.319191453855</v>
      </c>
      <c r="GE1284" s="400">
        <f t="shared" si="286"/>
        <v>1</v>
      </c>
      <c r="GF1284" s="529"/>
      <c r="GG1284" s="517"/>
      <c r="GH1284" s="529">
        <v>42252.671527777777</v>
      </c>
      <c r="GI1284" s="668">
        <v>321.75924682617188</v>
      </c>
      <c r="GJ1284" s="669">
        <v>42252.671527777777</v>
      </c>
      <c r="GK1284" s="668" t="str">
        <v>[-11101] All data events are filtered in summary calculation</v>
      </c>
      <c r="GL1284" s="669">
        <v>42252.671527777777</v>
      </c>
      <c r="GM1284" s="668" t="str">
        <v>[-11101] All data events are filtered in summary calculation</v>
      </c>
      <c r="GN1284" s="400" t="str">
        <f t="shared" si="284"/>
        <v>[-11101] All data events are filtered in summary calculation</v>
      </c>
      <c r="GO1284" s="400">
        <f t="shared" si="285"/>
        <v>0</v>
      </c>
    </row>
    <row r="1285" spans="156:197" ht="18.95" customHeight="1" x14ac:dyDescent="0.25">
      <c r="EZ1285" s="837"/>
      <c r="FA1285" s="568">
        <v>42252.672222222223</v>
      </c>
      <c r="FB1285" s="569" t="str">
        <v>[-11101] All data events are filtered in summary calculation</v>
      </c>
      <c r="FC1285" s="570">
        <v>42252.672222222223</v>
      </c>
      <c r="FD1285" s="571" t="str">
        <v>[-11101] All data events are filtered in summary calculation</v>
      </c>
      <c r="FE1285" s="570">
        <v>42252.671875</v>
      </c>
      <c r="FF1285" s="571">
        <v>759.48754770504343</v>
      </c>
      <c r="FG1285" s="570">
        <v>42252.671875</v>
      </c>
      <c r="FH1285" s="571">
        <v>37667.294490824141</v>
      </c>
      <c r="GE1285" s="400">
        <f t="shared" si="286"/>
        <v>1</v>
      </c>
      <c r="GF1285" s="529"/>
      <c r="GG1285" s="517"/>
      <c r="GH1285" s="529">
        <v>42252.671875</v>
      </c>
      <c r="GI1285" s="668">
        <v>321.75924682617188</v>
      </c>
      <c r="GJ1285" s="669">
        <v>42252.671875</v>
      </c>
      <c r="GK1285" s="668" t="str">
        <v>[-11101] All data events are filtered in summary calculation</v>
      </c>
      <c r="GL1285" s="669">
        <v>42252.671875</v>
      </c>
      <c r="GM1285" s="668" t="str">
        <v>[-11101] All data events are filtered in summary calculation</v>
      </c>
      <c r="GN1285" s="400" t="str">
        <f t="shared" si="284"/>
        <v>[-11101] All data events are filtered in summary calculation</v>
      </c>
      <c r="GO1285" s="400">
        <f t="shared" si="285"/>
        <v>0</v>
      </c>
    </row>
    <row r="1286" spans="156:197" ht="18.95" customHeight="1" x14ac:dyDescent="0.25">
      <c r="EZ1286" s="837"/>
      <c r="FA1286" s="568">
        <v>42252.672569444447</v>
      </c>
      <c r="FB1286" s="569" t="str">
        <v>[-11101] All data events are filtered in summary calculation</v>
      </c>
      <c r="FC1286" s="570">
        <v>42252.672569444447</v>
      </c>
      <c r="FD1286" s="571" t="str">
        <v>[-11101] All data events are filtered in summary calculation</v>
      </c>
      <c r="FE1286" s="570">
        <v>42252.672222222223</v>
      </c>
      <c r="FF1286" s="571">
        <v>835.65863050418739</v>
      </c>
      <c r="FG1286" s="570">
        <v>42252.672222222223</v>
      </c>
      <c r="FH1286" s="571">
        <v>37624.769297641513</v>
      </c>
      <c r="GE1286" s="400">
        <f t="shared" si="286"/>
        <v>1</v>
      </c>
      <c r="GF1286" s="529"/>
      <c r="GG1286" s="517"/>
      <c r="GH1286" s="529">
        <v>42252.672222222223</v>
      </c>
      <c r="GI1286" s="668">
        <v>321.75924682617188</v>
      </c>
      <c r="GJ1286" s="669">
        <v>42252.672222222223</v>
      </c>
      <c r="GK1286" s="668" t="str">
        <v>[-11101] All data events are filtered in summary calculation</v>
      </c>
      <c r="GL1286" s="669">
        <v>42252.672222222223</v>
      </c>
      <c r="GM1286" s="668" t="str">
        <v>[-11101] All data events are filtered in summary calculation</v>
      </c>
      <c r="GN1286" s="400" t="str">
        <f t="shared" si="284"/>
        <v>[-11101] All data events are filtered in summary calculation</v>
      </c>
      <c r="GO1286" s="400">
        <f t="shared" si="285"/>
        <v>0</v>
      </c>
    </row>
    <row r="1287" spans="156:197" ht="18.95" customHeight="1" x14ac:dyDescent="0.25">
      <c r="EZ1287" s="837"/>
      <c r="FA1287" s="568">
        <v>42252.672916666663</v>
      </c>
      <c r="FB1287" s="569" t="str">
        <v>[-11101] All data events are filtered in summary calculation</v>
      </c>
      <c r="FC1287" s="570">
        <v>42252.672916666663</v>
      </c>
      <c r="FD1287" s="571" t="str">
        <v>[-11101] All data events are filtered in summary calculation</v>
      </c>
      <c r="FE1287" s="570">
        <v>42252.672569444447</v>
      </c>
      <c r="FF1287" s="571">
        <v>735.69255139936399</v>
      </c>
      <c r="FG1287" s="570">
        <v>42252.672569444447</v>
      </c>
      <c r="FH1287" s="571">
        <v>37658.629425148167</v>
      </c>
      <c r="GE1287" s="400">
        <f t="shared" si="286"/>
        <v>1</v>
      </c>
      <c r="GF1287" s="529"/>
      <c r="GG1287" s="517"/>
      <c r="GH1287" s="529">
        <v>42252.672569444447</v>
      </c>
      <c r="GI1287" s="668">
        <v>321.75924682617188</v>
      </c>
      <c r="GJ1287" s="669">
        <v>42252.672569444447</v>
      </c>
      <c r="GK1287" s="668" t="str">
        <v>[-11101] All data events are filtered in summary calculation</v>
      </c>
      <c r="GL1287" s="669">
        <v>42252.672569444447</v>
      </c>
      <c r="GM1287" s="668" t="str">
        <v>[-11101] All data events are filtered in summary calculation</v>
      </c>
      <c r="GN1287" s="400" t="str">
        <f t="shared" ref="GN1287:GN1350" si="287">IF($GE1287=1,$GM1287,0)</f>
        <v>[-11101] All data events are filtered in summary calculation</v>
      </c>
      <c r="GO1287" s="400">
        <f t="shared" ref="GO1287:GO1350" si="288">IF($GE1287=2,$GM1287,0)</f>
        <v>0</v>
      </c>
    </row>
    <row r="1288" spans="156:197" ht="18.95" customHeight="1" x14ac:dyDescent="0.25">
      <c r="EZ1288" s="837"/>
      <c r="FA1288" s="568">
        <v>42252.673263888893</v>
      </c>
      <c r="FB1288" s="569" t="str">
        <v>[-11101] All data events are filtered in summary calculation</v>
      </c>
      <c r="FC1288" s="570">
        <v>42252.673263888893</v>
      </c>
      <c r="FD1288" s="571" t="str">
        <v>[-11101] All data events are filtered in summary calculation</v>
      </c>
      <c r="FE1288" s="570">
        <v>42252.672916666663</v>
      </c>
      <c r="FF1288" s="571">
        <v>754.07347529908088</v>
      </c>
      <c r="FG1288" s="570">
        <v>42252.672916666663</v>
      </c>
      <c r="FH1288" s="571">
        <v>37685.141074506442</v>
      </c>
      <c r="GE1288" s="400">
        <f t="shared" ref="GE1288:GE1351" si="289">IF(GI1288&lt;&gt;$GF$63,1,IF(GK1288&lt;&gt;$GF$63,2,IF(GE1287&lt;&gt;0,GE1287,0)))</f>
        <v>1</v>
      </c>
      <c r="GF1288" s="529"/>
      <c r="GG1288" s="517"/>
      <c r="GH1288" s="529">
        <v>42252.672916666663</v>
      </c>
      <c r="GI1288" s="668">
        <v>321.75924682617188</v>
      </c>
      <c r="GJ1288" s="669">
        <v>42252.672916666663</v>
      </c>
      <c r="GK1288" s="668" t="str">
        <v>[-11101] All data events are filtered in summary calculation</v>
      </c>
      <c r="GL1288" s="669">
        <v>42252.672916666663</v>
      </c>
      <c r="GM1288" s="668" t="str">
        <v>[-11101] All data events are filtered in summary calculation</v>
      </c>
      <c r="GN1288" s="400" t="str">
        <f t="shared" si="287"/>
        <v>[-11101] All data events are filtered in summary calculation</v>
      </c>
      <c r="GO1288" s="400">
        <f t="shared" si="288"/>
        <v>0</v>
      </c>
    </row>
    <row r="1289" spans="156:197" ht="18.95" customHeight="1" x14ac:dyDescent="0.25">
      <c r="EZ1289" s="837"/>
      <c r="FA1289" s="568">
        <v>42252.673611111109</v>
      </c>
      <c r="FB1289" s="569" t="str">
        <v>[-11101] All data events are filtered in summary calculation</v>
      </c>
      <c r="FC1289" s="570">
        <v>42252.673611111109</v>
      </c>
      <c r="FD1289" s="571" t="str">
        <v>[-11101] All data events are filtered in summary calculation</v>
      </c>
      <c r="FE1289" s="570">
        <v>42252.673263888893</v>
      </c>
      <c r="FF1289" s="571">
        <v>729.30121810608478</v>
      </c>
      <c r="FG1289" s="570">
        <v>42252.673263888893</v>
      </c>
      <c r="FH1289" s="571">
        <v>37683.01328901251</v>
      </c>
      <c r="GE1289" s="400">
        <f t="shared" si="289"/>
        <v>1</v>
      </c>
      <c r="GF1289" s="529"/>
      <c r="GG1289" s="517"/>
      <c r="GH1289" s="529">
        <v>42252.673263888893</v>
      </c>
      <c r="GI1289" s="668">
        <v>321.75924682617188</v>
      </c>
      <c r="GJ1289" s="669">
        <v>42252.673263888893</v>
      </c>
      <c r="GK1289" s="668" t="str">
        <v>[-11101] All data events are filtered in summary calculation</v>
      </c>
      <c r="GL1289" s="669">
        <v>42252.673263888893</v>
      </c>
      <c r="GM1289" s="668" t="str">
        <v>[-11101] All data events are filtered in summary calculation</v>
      </c>
      <c r="GN1289" s="400" t="str">
        <f t="shared" si="287"/>
        <v>[-11101] All data events are filtered in summary calculation</v>
      </c>
      <c r="GO1289" s="400">
        <f t="shared" si="288"/>
        <v>0</v>
      </c>
    </row>
    <row r="1290" spans="156:197" ht="18.95" customHeight="1" x14ac:dyDescent="0.25">
      <c r="EZ1290" s="837"/>
      <c r="FA1290" s="568">
        <v>42252.673958333333</v>
      </c>
      <c r="FB1290" s="569" t="str">
        <v>[-11101] All data events are filtered in summary calculation</v>
      </c>
      <c r="FC1290" s="570">
        <v>42252.673958333333</v>
      </c>
      <c r="FD1290" s="571" t="str">
        <v>[-11101] All data events are filtered in summary calculation</v>
      </c>
      <c r="FE1290" s="570">
        <v>42252.673611111109</v>
      </c>
      <c r="FF1290" s="571">
        <v>729.32508402907968</v>
      </c>
      <c r="FG1290" s="570">
        <v>42252.673611111109</v>
      </c>
      <c r="FH1290" s="571">
        <v>37758.399171247082</v>
      </c>
      <c r="GE1290" s="400">
        <f t="shared" si="289"/>
        <v>1</v>
      </c>
      <c r="GF1290" s="529"/>
      <c r="GG1290" s="517"/>
      <c r="GH1290" s="529">
        <v>42252.673611111109</v>
      </c>
      <c r="GI1290" s="668">
        <v>321.75924682617188</v>
      </c>
      <c r="GJ1290" s="669">
        <v>42252.673611111109</v>
      </c>
      <c r="GK1290" s="668" t="str">
        <v>[-11101] All data events are filtered in summary calculation</v>
      </c>
      <c r="GL1290" s="669">
        <v>42252.673611111109</v>
      </c>
      <c r="GM1290" s="668" t="str">
        <v>[-11101] All data events are filtered in summary calculation</v>
      </c>
      <c r="GN1290" s="400" t="str">
        <f t="shared" si="287"/>
        <v>[-11101] All data events are filtered in summary calculation</v>
      </c>
      <c r="GO1290" s="400">
        <f t="shared" si="288"/>
        <v>0</v>
      </c>
    </row>
    <row r="1291" spans="156:197" ht="18.95" customHeight="1" x14ac:dyDescent="0.25">
      <c r="EZ1291" s="837"/>
      <c r="FA1291" s="568">
        <v>42252.674305555556</v>
      </c>
      <c r="FB1291" s="569" t="str">
        <v>[-11101] All data events are filtered in summary calculation</v>
      </c>
      <c r="FC1291" s="570">
        <v>42252.674305555556</v>
      </c>
      <c r="FD1291" s="571" t="str">
        <v>[-11101] All data events are filtered in summary calculation</v>
      </c>
      <c r="FE1291" s="570">
        <v>42252.673958333333</v>
      </c>
      <c r="FF1291" s="571">
        <v>821.11124592920271</v>
      </c>
      <c r="FG1291" s="570">
        <v>42252.673958333333</v>
      </c>
      <c r="FH1291" s="571">
        <v>37789.619195683794</v>
      </c>
      <c r="GE1291" s="400">
        <f t="shared" si="289"/>
        <v>1</v>
      </c>
      <c r="GF1291" s="529"/>
      <c r="GG1291" s="517"/>
      <c r="GH1291" s="529">
        <v>42252.673958333333</v>
      </c>
      <c r="GI1291" s="668">
        <v>321.75924682617188</v>
      </c>
      <c r="GJ1291" s="669">
        <v>42252.673958333333</v>
      </c>
      <c r="GK1291" s="668" t="str">
        <v>[-11101] All data events are filtered in summary calculation</v>
      </c>
      <c r="GL1291" s="669">
        <v>42252.673958333333</v>
      </c>
      <c r="GM1291" s="668" t="str">
        <v>[-11101] All data events are filtered in summary calculation</v>
      </c>
      <c r="GN1291" s="400" t="str">
        <f t="shared" si="287"/>
        <v>[-11101] All data events are filtered in summary calculation</v>
      </c>
      <c r="GO1291" s="400">
        <f t="shared" si="288"/>
        <v>0</v>
      </c>
    </row>
    <row r="1292" spans="156:197" ht="18.95" customHeight="1" x14ac:dyDescent="0.25">
      <c r="EZ1292" s="837"/>
      <c r="FA1292" s="568">
        <v>42252.67465277778</v>
      </c>
      <c r="FB1292" s="569" t="str">
        <v>[-11101] All data events are filtered in summary calculation</v>
      </c>
      <c r="FC1292" s="570">
        <v>42252.67465277778</v>
      </c>
      <c r="FD1292" s="571" t="str">
        <v>[-11101] All data events are filtered in summary calculation</v>
      </c>
      <c r="FE1292" s="570">
        <v>42252.674305555556</v>
      </c>
      <c r="FF1292" s="571">
        <v>663.79092197357647</v>
      </c>
      <c r="FG1292" s="570">
        <v>42252.674305555556</v>
      </c>
      <c r="FH1292" s="571">
        <v>37750.083741428454</v>
      </c>
      <c r="GE1292" s="400">
        <f t="shared" si="289"/>
        <v>1</v>
      </c>
      <c r="GF1292" s="529"/>
      <c r="GG1292" s="517"/>
      <c r="GH1292" s="529">
        <v>42252.674305555556</v>
      </c>
      <c r="GI1292" s="668">
        <v>321.75924682617188</v>
      </c>
      <c r="GJ1292" s="669">
        <v>42252.674305555556</v>
      </c>
      <c r="GK1292" s="668" t="str">
        <v>[-11101] All data events are filtered in summary calculation</v>
      </c>
      <c r="GL1292" s="669">
        <v>42252.674305555556</v>
      </c>
      <c r="GM1292" s="668" t="str">
        <v>[-11101] All data events are filtered in summary calculation</v>
      </c>
      <c r="GN1292" s="400" t="str">
        <f t="shared" si="287"/>
        <v>[-11101] All data events are filtered in summary calculation</v>
      </c>
      <c r="GO1292" s="400">
        <f t="shared" si="288"/>
        <v>0</v>
      </c>
    </row>
    <row r="1293" spans="156:197" ht="18.95" customHeight="1" x14ac:dyDescent="0.25">
      <c r="EZ1293" s="837"/>
      <c r="FA1293" s="568">
        <v>42252.675000000003</v>
      </c>
      <c r="FB1293" s="569" t="str">
        <v>[-11101] All data events are filtered in summary calculation</v>
      </c>
      <c r="FC1293" s="570">
        <v>42252.675000000003</v>
      </c>
      <c r="FD1293" s="571" t="str">
        <v>[-11101] All data events are filtered in summary calculation</v>
      </c>
      <c r="FE1293" s="570">
        <v>42252.67465277778</v>
      </c>
      <c r="FF1293" s="571">
        <v>788.42613360099688</v>
      </c>
      <c r="FG1293" s="570">
        <v>42252.67465277778</v>
      </c>
      <c r="FH1293" s="571">
        <v>37791.180832248923</v>
      </c>
      <c r="GE1293" s="400">
        <f t="shared" si="289"/>
        <v>1</v>
      </c>
      <c r="GF1293" s="529"/>
      <c r="GG1293" s="517"/>
      <c r="GH1293" s="529">
        <v>42252.67465277778</v>
      </c>
      <c r="GI1293" s="668">
        <v>306.08280251162745</v>
      </c>
      <c r="GJ1293" s="669">
        <v>42252.67465277778</v>
      </c>
      <c r="GK1293" s="668" t="str">
        <v>[-11101] All data events are filtered in summary calculation</v>
      </c>
      <c r="GL1293" s="669">
        <v>42252.67465277778</v>
      </c>
      <c r="GM1293" s="668" t="str">
        <v>[-11101] All data events are filtered in summary calculation</v>
      </c>
      <c r="GN1293" s="400" t="str">
        <f t="shared" si="287"/>
        <v>[-11101] All data events are filtered in summary calculation</v>
      </c>
      <c r="GO1293" s="400">
        <f t="shared" si="288"/>
        <v>0</v>
      </c>
    </row>
    <row r="1294" spans="156:197" ht="18.95" customHeight="1" x14ac:dyDescent="0.25">
      <c r="EZ1294" s="837"/>
      <c r="FA1294" s="568">
        <v>42252.675347222219</v>
      </c>
      <c r="FB1294" s="569" t="str">
        <v>[-11101] All data events are filtered in summary calculation</v>
      </c>
      <c r="FC1294" s="570">
        <v>42252.675347222219</v>
      </c>
      <c r="FD1294" s="571" t="str">
        <v>[-11101] All data events are filtered in summary calculation</v>
      </c>
      <c r="FE1294" s="570">
        <v>42252.675000000003</v>
      </c>
      <c r="FF1294" s="571">
        <v>765.6297794283081</v>
      </c>
      <c r="FG1294" s="570">
        <v>42252.675000000003</v>
      </c>
      <c r="FH1294" s="571">
        <v>37730.730202722552</v>
      </c>
      <c r="GE1294" s="400">
        <f t="shared" si="289"/>
        <v>1</v>
      </c>
      <c r="GF1294" s="529"/>
      <c r="GG1294" s="517"/>
      <c r="GH1294" s="529">
        <v>42252.675000000003</v>
      </c>
      <c r="GI1294" s="668">
        <v>300.34722900390625</v>
      </c>
      <c r="GJ1294" s="669">
        <v>42252.675000000003</v>
      </c>
      <c r="GK1294" s="668" t="str">
        <v>[-11101] All data events are filtered in summary calculation</v>
      </c>
      <c r="GL1294" s="669">
        <v>42252.675000000003</v>
      </c>
      <c r="GM1294" s="668" t="str">
        <v>[-11101] All data events are filtered in summary calculation</v>
      </c>
      <c r="GN1294" s="400" t="str">
        <f t="shared" si="287"/>
        <v>[-11101] All data events are filtered in summary calculation</v>
      </c>
      <c r="GO1294" s="400">
        <f t="shared" si="288"/>
        <v>0</v>
      </c>
    </row>
    <row r="1295" spans="156:197" ht="18.95" customHeight="1" x14ac:dyDescent="0.25">
      <c r="EZ1295" s="837"/>
      <c r="FA1295" s="568">
        <v>42252.67569444445</v>
      </c>
      <c r="FB1295" s="569" t="str">
        <v>[-11101] All data events are filtered in summary calculation</v>
      </c>
      <c r="FC1295" s="570">
        <v>42252.67569444445</v>
      </c>
      <c r="FD1295" s="571" t="str">
        <v>[-11101] All data events are filtered in summary calculation</v>
      </c>
      <c r="FE1295" s="570">
        <v>42252.675347222219</v>
      </c>
      <c r="FF1295" s="571">
        <v>809.79664896313955</v>
      </c>
      <c r="FG1295" s="570">
        <v>42252.675347222219</v>
      </c>
      <c r="FH1295" s="571">
        <v>37735.49722962777</v>
      </c>
      <c r="GE1295" s="400">
        <f t="shared" si="289"/>
        <v>1</v>
      </c>
      <c r="GF1295" s="529"/>
      <c r="GG1295" s="517"/>
      <c r="GH1295" s="529">
        <v>42252.675347222219</v>
      </c>
      <c r="GI1295" s="668">
        <v>300.34722900390625</v>
      </c>
      <c r="GJ1295" s="669">
        <v>42252.675347222219</v>
      </c>
      <c r="GK1295" s="668" t="str">
        <v>[-11101] All data events are filtered in summary calculation</v>
      </c>
      <c r="GL1295" s="669">
        <v>42252.675347222219</v>
      </c>
      <c r="GM1295" s="668" t="str">
        <v>[-11101] All data events are filtered in summary calculation</v>
      </c>
      <c r="GN1295" s="400" t="str">
        <f t="shared" si="287"/>
        <v>[-11101] All data events are filtered in summary calculation</v>
      </c>
      <c r="GO1295" s="400">
        <f t="shared" si="288"/>
        <v>0</v>
      </c>
    </row>
    <row r="1296" spans="156:197" ht="18.95" customHeight="1" x14ac:dyDescent="0.25">
      <c r="EZ1296" s="837"/>
      <c r="FA1296" s="568">
        <v>42252.676041666666</v>
      </c>
      <c r="FB1296" s="569" t="str">
        <v>[-11101] All data events are filtered in summary calculation</v>
      </c>
      <c r="FC1296" s="570">
        <v>42252.676041666666</v>
      </c>
      <c r="FD1296" s="571" t="str">
        <v>[-11101] All data events are filtered in summary calculation</v>
      </c>
      <c r="FE1296" s="570">
        <v>42252.67569444445</v>
      </c>
      <c r="FF1296" s="571">
        <v>748.52288214028636</v>
      </c>
      <c r="FG1296" s="570">
        <v>42252.67569444445</v>
      </c>
      <c r="FH1296" s="571">
        <v>37724.676981969671</v>
      </c>
      <c r="GE1296" s="400">
        <f t="shared" si="289"/>
        <v>1</v>
      </c>
      <c r="GF1296" s="529"/>
      <c r="GG1296" s="517"/>
      <c r="GH1296" s="529">
        <v>42252.67569444445</v>
      </c>
      <c r="GI1296" s="668">
        <v>300.34722900390625</v>
      </c>
      <c r="GJ1296" s="669">
        <v>42252.67569444445</v>
      </c>
      <c r="GK1296" s="668" t="str">
        <v>[-11101] All data events are filtered in summary calculation</v>
      </c>
      <c r="GL1296" s="669">
        <v>42252.67569444445</v>
      </c>
      <c r="GM1296" s="668" t="str">
        <v>[-11101] All data events are filtered in summary calculation</v>
      </c>
      <c r="GN1296" s="400" t="str">
        <f t="shared" si="287"/>
        <v>[-11101] All data events are filtered in summary calculation</v>
      </c>
      <c r="GO1296" s="400">
        <f t="shared" si="288"/>
        <v>0</v>
      </c>
    </row>
    <row r="1297" spans="156:197" ht="18.95" customHeight="1" x14ac:dyDescent="0.25">
      <c r="EZ1297" s="837"/>
      <c r="FA1297" s="568">
        <v>42252.676388888889</v>
      </c>
      <c r="FB1297" s="569" t="str">
        <v>[-11101] All data events are filtered in summary calculation</v>
      </c>
      <c r="FC1297" s="570">
        <v>42252.676388888889</v>
      </c>
      <c r="FD1297" s="571" t="str">
        <v>[-11101] All data events are filtered in summary calculation</v>
      </c>
      <c r="FE1297" s="570">
        <v>42252.676041666666</v>
      </c>
      <c r="FF1297" s="571">
        <v>768.42638622968582</v>
      </c>
      <c r="FG1297" s="570">
        <v>42252.676041666666</v>
      </c>
      <c r="FH1297" s="571">
        <v>37750.134109602375</v>
      </c>
      <c r="GE1297" s="400">
        <f t="shared" si="289"/>
        <v>1</v>
      </c>
      <c r="GF1297" s="529"/>
      <c r="GG1297" s="517"/>
      <c r="GH1297" s="529">
        <v>42252.676041666666</v>
      </c>
      <c r="GI1297" s="668">
        <v>300.34722900390625</v>
      </c>
      <c r="GJ1297" s="669">
        <v>42252.676041666666</v>
      </c>
      <c r="GK1297" s="668" t="str">
        <v>[-11101] All data events are filtered in summary calculation</v>
      </c>
      <c r="GL1297" s="669">
        <v>42252.676041666666</v>
      </c>
      <c r="GM1297" s="668" t="str">
        <v>[-11101] All data events are filtered in summary calculation</v>
      </c>
      <c r="GN1297" s="400" t="str">
        <f t="shared" si="287"/>
        <v>[-11101] All data events are filtered in summary calculation</v>
      </c>
      <c r="GO1297" s="400">
        <f t="shared" si="288"/>
        <v>0</v>
      </c>
    </row>
    <row r="1298" spans="156:197" ht="18.95" customHeight="1" x14ac:dyDescent="0.25">
      <c r="EZ1298" s="837"/>
      <c r="FA1298" s="568">
        <v>42252.676736111112</v>
      </c>
      <c r="FB1298" s="569" t="str">
        <v>[-11101] All data events are filtered in summary calculation</v>
      </c>
      <c r="FC1298" s="570">
        <v>42252.676736111112</v>
      </c>
      <c r="FD1298" s="571" t="str">
        <v>[-11101] All data events are filtered in summary calculation</v>
      </c>
      <c r="FE1298" s="570">
        <v>42252.676388888889</v>
      </c>
      <c r="FF1298" s="571">
        <v>676.73501520339721</v>
      </c>
      <c r="FG1298" s="570">
        <v>42252.676388888889</v>
      </c>
      <c r="FH1298" s="571">
        <v>37722.436504453421</v>
      </c>
      <c r="GE1298" s="400">
        <f t="shared" si="289"/>
        <v>1</v>
      </c>
      <c r="GF1298" s="529"/>
      <c r="GG1298" s="517"/>
      <c r="GH1298" s="529">
        <v>42252.676388888889</v>
      </c>
      <c r="GI1298" s="668">
        <v>300.34722900390625</v>
      </c>
      <c r="GJ1298" s="669">
        <v>42252.676388888889</v>
      </c>
      <c r="GK1298" s="668" t="str">
        <v>[-11101] All data events are filtered in summary calculation</v>
      </c>
      <c r="GL1298" s="669">
        <v>42252.676388888889</v>
      </c>
      <c r="GM1298" s="668" t="str">
        <v>[-11101] All data events are filtered in summary calculation</v>
      </c>
      <c r="GN1298" s="400" t="str">
        <f t="shared" si="287"/>
        <v>[-11101] All data events are filtered in summary calculation</v>
      </c>
      <c r="GO1298" s="400">
        <f t="shared" si="288"/>
        <v>0</v>
      </c>
    </row>
    <row r="1299" spans="156:197" ht="18.95" customHeight="1" x14ac:dyDescent="0.25">
      <c r="EZ1299" s="837"/>
      <c r="FA1299" s="568">
        <v>42252.677083333328</v>
      </c>
      <c r="FB1299" s="569" t="str">
        <v>[-11101] All data events are filtered in summary calculation</v>
      </c>
      <c r="FC1299" s="570">
        <v>42252.677083333328</v>
      </c>
      <c r="FD1299" s="571" t="str">
        <v>[-11101] All data events are filtered in summary calculation</v>
      </c>
      <c r="FE1299" s="570">
        <v>42252.676736111112</v>
      </c>
      <c r="FF1299" s="571">
        <v>720.60091400700242</v>
      </c>
      <c r="FG1299" s="570">
        <v>42252.676736111112</v>
      </c>
      <c r="FH1299" s="571">
        <v>37718.166345308222</v>
      </c>
      <c r="GE1299" s="400">
        <f t="shared" si="289"/>
        <v>1</v>
      </c>
      <c r="GF1299" s="529"/>
      <c r="GG1299" s="517"/>
      <c r="GH1299" s="529">
        <v>42252.676736111112</v>
      </c>
      <c r="GI1299" s="668">
        <v>300.34722900390625</v>
      </c>
      <c r="GJ1299" s="669">
        <v>42252.676736111112</v>
      </c>
      <c r="GK1299" s="668" t="str">
        <v>[-11101] All data events are filtered in summary calculation</v>
      </c>
      <c r="GL1299" s="669">
        <v>42252.676736111112</v>
      </c>
      <c r="GM1299" s="668" t="str">
        <v>[-11101] All data events are filtered in summary calculation</v>
      </c>
      <c r="GN1299" s="400" t="str">
        <f t="shared" si="287"/>
        <v>[-11101] All data events are filtered in summary calculation</v>
      </c>
      <c r="GO1299" s="400">
        <f t="shared" si="288"/>
        <v>0</v>
      </c>
    </row>
    <row r="1300" spans="156:197" ht="18.95" customHeight="1" x14ac:dyDescent="0.25">
      <c r="EZ1300" s="837"/>
      <c r="FA1300" s="568">
        <v>42252.677430555559</v>
      </c>
      <c r="FB1300" s="569" t="str">
        <v>[-11101] All data events are filtered in summary calculation</v>
      </c>
      <c r="FC1300" s="570">
        <v>42252.677430555559</v>
      </c>
      <c r="FD1300" s="571" t="str">
        <v>[-11101] All data events are filtered in summary calculation</v>
      </c>
      <c r="FE1300" s="570">
        <v>42252.677083333328</v>
      </c>
      <c r="FF1300" s="571">
        <v>674.71432845522622</v>
      </c>
      <c r="FG1300" s="570">
        <v>42252.677083333328</v>
      </c>
      <c r="FH1300" s="571">
        <v>37695.845755108196</v>
      </c>
      <c r="GE1300" s="400">
        <f t="shared" si="289"/>
        <v>1</v>
      </c>
      <c r="GF1300" s="529"/>
      <c r="GG1300" s="517"/>
      <c r="GH1300" s="529">
        <v>42252.677083333328</v>
      </c>
      <c r="GI1300" s="668">
        <v>300.34722900390625</v>
      </c>
      <c r="GJ1300" s="669">
        <v>42252.677083333328</v>
      </c>
      <c r="GK1300" s="668" t="str">
        <v>[-11101] All data events are filtered in summary calculation</v>
      </c>
      <c r="GL1300" s="669">
        <v>42252.677083333328</v>
      </c>
      <c r="GM1300" s="668" t="str">
        <v>[-11101] All data events are filtered in summary calculation</v>
      </c>
      <c r="GN1300" s="400" t="str">
        <f t="shared" si="287"/>
        <v>[-11101] All data events are filtered in summary calculation</v>
      </c>
      <c r="GO1300" s="400">
        <f t="shared" si="288"/>
        <v>0</v>
      </c>
    </row>
    <row r="1301" spans="156:197" ht="18.95" customHeight="1" x14ac:dyDescent="0.25">
      <c r="EZ1301" s="837"/>
      <c r="FA1301" s="568">
        <v>42252.677777777775</v>
      </c>
      <c r="FB1301" s="569" t="str">
        <v>[-11101] All data events are filtered in summary calculation</v>
      </c>
      <c r="FC1301" s="570">
        <v>42252.677777777775</v>
      </c>
      <c r="FD1301" s="571" t="str">
        <v>[-11101] All data events are filtered in summary calculation</v>
      </c>
      <c r="FE1301" s="570">
        <v>42252.677430555559</v>
      </c>
      <c r="FF1301" s="571">
        <v>763.58011758276291</v>
      </c>
      <c r="FG1301" s="570">
        <v>42252.677430555559</v>
      </c>
      <c r="FH1301" s="571">
        <v>37702.805332811673</v>
      </c>
      <c r="GE1301" s="400">
        <f t="shared" si="289"/>
        <v>1</v>
      </c>
      <c r="GF1301" s="529"/>
      <c r="GG1301" s="517"/>
      <c r="GH1301" s="529">
        <v>42252.677430555559</v>
      </c>
      <c r="GI1301" s="668">
        <v>300.34722900390625</v>
      </c>
      <c r="GJ1301" s="669">
        <v>42252.677430555559</v>
      </c>
      <c r="GK1301" s="668" t="str">
        <v>[-11101] All data events are filtered in summary calculation</v>
      </c>
      <c r="GL1301" s="669">
        <v>42252.677430555559</v>
      </c>
      <c r="GM1301" s="668" t="str">
        <v>[-11101] All data events are filtered in summary calculation</v>
      </c>
      <c r="GN1301" s="400" t="str">
        <f t="shared" si="287"/>
        <v>[-11101] All data events are filtered in summary calculation</v>
      </c>
      <c r="GO1301" s="400">
        <f t="shared" si="288"/>
        <v>0</v>
      </c>
    </row>
    <row r="1302" spans="156:197" ht="18.95" customHeight="1" x14ac:dyDescent="0.25">
      <c r="EZ1302" s="837"/>
      <c r="FA1302" s="568">
        <v>42252.678124999999</v>
      </c>
      <c r="FB1302" s="569" t="str">
        <v>[-11101] All data events are filtered in summary calculation</v>
      </c>
      <c r="FC1302" s="570">
        <v>42252.678124999999</v>
      </c>
      <c r="FD1302" s="571" t="str">
        <v>[-11101] All data events are filtered in summary calculation</v>
      </c>
      <c r="FE1302" s="570">
        <v>42252.677777777775</v>
      </c>
      <c r="FF1302" s="571">
        <v>651.5199369495989</v>
      </c>
      <c r="FG1302" s="570">
        <v>42252.677777777775</v>
      </c>
      <c r="FH1302" s="571">
        <v>37710.865093141794</v>
      </c>
      <c r="GE1302" s="400">
        <f t="shared" si="289"/>
        <v>1</v>
      </c>
      <c r="GF1302" s="529"/>
      <c r="GG1302" s="517"/>
      <c r="GH1302" s="529">
        <v>42252.677777777775</v>
      </c>
      <c r="GI1302" s="668">
        <v>300.34722900390625</v>
      </c>
      <c r="GJ1302" s="669">
        <v>42252.677777777775</v>
      </c>
      <c r="GK1302" s="668" t="str">
        <v>[-11101] All data events are filtered in summary calculation</v>
      </c>
      <c r="GL1302" s="669">
        <v>42252.677777777775</v>
      </c>
      <c r="GM1302" s="668" t="str">
        <v>[-11101] All data events are filtered in summary calculation</v>
      </c>
      <c r="GN1302" s="400" t="str">
        <f t="shared" si="287"/>
        <v>[-11101] All data events are filtered in summary calculation</v>
      </c>
      <c r="GO1302" s="400">
        <f t="shared" si="288"/>
        <v>0</v>
      </c>
    </row>
    <row r="1303" spans="156:197" ht="18.95" customHeight="1" x14ac:dyDescent="0.25">
      <c r="EZ1303" s="837"/>
      <c r="FA1303" s="568">
        <v>42252.678472222222</v>
      </c>
      <c r="FB1303" s="569" t="str">
        <v>[-11101] All data events are filtered in summary calculation</v>
      </c>
      <c r="FC1303" s="570">
        <v>42252.678472222222</v>
      </c>
      <c r="FD1303" s="571" t="str">
        <v>[-11101] All data events are filtered in summary calculation</v>
      </c>
      <c r="FE1303" s="570">
        <v>42252.678124999999</v>
      </c>
      <c r="FF1303" s="571">
        <v>674.72079541188373</v>
      </c>
      <c r="FG1303" s="570">
        <v>42252.678124999999</v>
      </c>
      <c r="FH1303" s="571">
        <v>37684.690298483772</v>
      </c>
      <c r="GE1303" s="400">
        <f t="shared" si="289"/>
        <v>1</v>
      </c>
      <c r="GF1303" s="529"/>
      <c r="GG1303" s="517"/>
      <c r="GH1303" s="529">
        <v>42252.678124999999</v>
      </c>
      <c r="GI1303" s="668">
        <v>300.34722900390625</v>
      </c>
      <c r="GJ1303" s="669">
        <v>42252.678124999999</v>
      </c>
      <c r="GK1303" s="668" t="str">
        <v>[-11101] All data events are filtered in summary calculation</v>
      </c>
      <c r="GL1303" s="669">
        <v>42252.678124999999</v>
      </c>
      <c r="GM1303" s="668" t="str">
        <v>[-11101] All data events are filtered in summary calculation</v>
      </c>
      <c r="GN1303" s="400" t="str">
        <f t="shared" si="287"/>
        <v>[-11101] All data events are filtered in summary calculation</v>
      </c>
      <c r="GO1303" s="400">
        <f t="shared" si="288"/>
        <v>0</v>
      </c>
    </row>
    <row r="1304" spans="156:197" ht="18.95" customHeight="1" x14ac:dyDescent="0.25">
      <c r="EZ1304" s="837"/>
      <c r="FA1304" s="568">
        <v>42252.678819444445</v>
      </c>
      <c r="FB1304" s="569" t="str">
        <v>[-11101] All data events are filtered in summary calculation</v>
      </c>
      <c r="FC1304" s="570">
        <v>42252.678819444445</v>
      </c>
      <c r="FD1304" s="571" t="str">
        <v>[-11101] All data events are filtered in summary calculation</v>
      </c>
      <c r="FE1304" s="570">
        <v>42252.678472222222</v>
      </c>
      <c r="FF1304" s="571">
        <v>650.81447782773921</v>
      </c>
      <c r="FG1304" s="570">
        <v>42252.678472222222</v>
      </c>
      <c r="FH1304" s="571">
        <v>37715.969527490932</v>
      </c>
      <c r="GE1304" s="400">
        <f t="shared" si="289"/>
        <v>1</v>
      </c>
      <c r="GF1304" s="529"/>
      <c r="GG1304" s="517"/>
      <c r="GH1304" s="529">
        <v>42252.678472222222</v>
      </c>
      <c r="GI1304" s="668">
        <v>300.34722900390625</v>
      </c>
      <c r="GJ1304" s="669">
        <v>42252.678472222222</v>
      </c>
      <c r="GK1304" s="668" t="str">
        <v>[-11101] All data events are filtered in summary calculation</v>
      </c>
      <c r="GL1304" s="669">
        <v>42252.678472222222</v>
      </c>
      <c r="GM1304" s="668" t="str">
        <v>[-11101] All data events are filtered in summary calculation</v>
      </c>
      <c r="GN1304" s="400" t="str">
        <f t="shared" si="287"/>
        <v>[-11101] All data events are filtered in summary calculation</v>
      </c>
      <c r="GO1304" s="400">
        <f t="shared" si="288"/>
        <v>0</v>
      </c>
    </row>
    <row r="1305" spans="156:197" ht="18.95" customHeight="1" x14ac:dyDescent="0.25">
      <c r="EZ1305" s="837"/>
      <c r="FA1305" s="568">
        <v>42252.679166666669</v>
      </c>
      <c r="FB1305" s="569" t="str">
        <v>[-11101] All data events are filtered in summary calculation</v>
      </c>
      <c r="FC1305" s="570">
        <v>42252.679166666669</v>
      </c>
      <c r="FD1305" s="571" t="str">
        <v>[-11101] All data events are filtered in summary calculation</v>
      </c>
      <c r="FE1305" s="570">
        <v>42252.678819444445</v>
      </c>
      <c r="FF1305" s="571">
        <v>678.19996222465113</v>
      </c>
      <c r="FG1305" s="570">
        <v>42252.678819444445</v>
      </c>
      <c r="FH1305" s="571">
        <v>37700.603320668139</v>
      </c>
      <c r="GE1305" s="400">
        <f t="shared" si="289"/>
        <v>1</v>
      </c>
      <c r="GF1305" s="529"/>
      <c r="GG1305" s="517"/>
      <c r="GH1305" s="529">
        <v>42252.678819444445</v>
      </c>
      <c r="GI1305" s="668">
        <v>300.34722900390625</v>
      </c>
      <c r="GJ1305" s="669">
        <v>42252.678819444445</v>
      </c>
      <c r="GK1305" s="668" t="str">
        <v>[-11101] All data events are filtered in summary calculation</v>
      </c>
      <c r="GL1305" s="669">
        <v>42252.678819444445</v>
      </c>
      <c r="GM1305" s="668" t="str">
        <v>[-11101] All data events are filtered in summary calculation</v>
      </c>
      <c r="GN1305" s="400" t="str">
        <f t="shared" si="287"/>
        <v>[-11101] All data events are filtered in summary calculation</v>
      </c>
      <c r="GO1305" s="400">
        <f t="shared" si="288"/>
        <v>0</v>
      </c>
    </row>
    <row r="1306" spans="156:197" ht="18.95" customHeight="1" x14ac:dyDescent="0.25">
      <c r="EZ1306" s="837"/>
      <c r="FA1306" s="568">
        <v>42252.679513888885</v>
      </c>
      <c r="FB1306" s="569" t="str">
        <v>[-11101] All data events are filtered in summary calculation</v>
      </c>
      <c r="FC1306" s="570">
        <v>42252.679513888885</v>
      </c>
      <c r="FD1306" s="571" t="str">
        <v>[-11101] All data events are filtered in summary calculation</v>
      </c>
      <c r="FE1306" s="570">
        <v>42252.679166666669</v>
      </c>
      <c r="FF1306" s="571">
        <v>652.08551630240743</v>
      </c>
      <c r="FG1306" s="570">
        <v>42252.679166666669</v>
      </c>
      <c r="FH1306" s="571">
        <v>37697.014028010766</v>
      </c>
      <c r="GE1306" s="400">
        <f t="shared" si="289"/>
        <v>1</v>
      </c>
      <c r="GF1306" s="529"/>
      <c r="GG1306" s="517"/>
      <c r="GH1306" s="529">
        <v>42252.679166666669</v>
      </c>
      <c r="GI1306" s="668">
        <v>300.34722900390625</v>
      </c>
      <c r="GJ1306" s="669">
        <v>42252.679166666669</v>
      </c>
      <c r="GK1306" s="668" t="str">
        <v>[-11101] All data events are filtered in summary calculation</v>
      </c>
      <c r="GL1306" s="669">
        <v>42252.679166666669</v>
      </c>
      <c r="GM1306" s="668" t="str">
        <v>[-11101] All data events are filtered in summary calculation</v>
      </c>
      <c r="GN1306" s="400" t="str">
        <f t="shared" si="287"/>
        <v>[-11101] All data events are filtered in summary calculation</v>
      </c>
      <c r="GO1306" s="400">
        <f t="shared" si="288"/>
        <v>0</v>
      </c>
    </row>
    <row r="1307" spans="156:197" ht="18.95" customHeight="1" x14ac:dyDescent="0.25">
      <c r="EZ1307" s="837"/>
      <c r="FA1307" s="568">
        <v>42252.679861111115</v>
      </c>
      <c r="FB1307" s="569" t="str">
        <v>[-11101] All data events are filtered in summary calculation</v>
      </c>
      <c r="FC1307" s="570">
        <v>42252.679861111115</v>
      </c>
      <c r="FD1307" s="571" t="str">
        <v>[-11101] All data events are filtered in summary calculation</v>
      </c>
      <c r="FE1307" s="570">
        <v>42252.679513888885</v>
      </c>
      <c r="FF1307" s="571">
        <v>652.69081781401303</v>
      </c>
      <c r="FG1307" s="570">
        <v>42252.679513888885</v>
      </c>
      <c r="FH1307" s="571">
        <v>37750.908195398253</v>
      </c>
      <c r="GE1307" s="400">
        <f t="shared" si="289"/>
        <v>1</v>
      </c>
      <c r="GF1307" s="529"/>
      <c r="GG1307" s="517"/>
      <c r="GH1307" s="529">
        <v>42252.679513888885</v>
      </c>
      <c r="GI1307" s="668">
        <v>300.34722900390625</v>
      </c>
      <c r="GJ1307" s="669">
        <v>42252.679513888885</v>
      </c>
      <c r="GK1307" s="668" t="str">
        <v>[-11101] All data events are filtered in summary calculation</v>
      </c>
      <c r="GL1307" s="669">
        <v>42252.679513888885</v>
      </c>
      <c r="GM1307" s="668" t="str">
        <v>[-11101] All data events are filtered in summary calculation</v>
      </c>
      <c r="GN1307" s="400" t="str">
        <f t="shared" si="287"/>
        <v>[-11101] All data events are filtered in summary calculation</v>
      </c>
      <c r="GO1307" s="400">
        <f t="shared" si="288"/>
        <v>0</v>
      </c>
    </row>
    <row r="1308" spans="156:197" ht="18.95" customHeight="1" x14ac:dyDescent="0.25">
      <c r="EZ1308" s="837"/>
      <c r="FA1308" s="568">
        <v>42252.680208333331</v>
      </c>
      <c r="FB1308" s="569" t="str">
        <v>[-11101] All data events are filtered in summary calculation</v>
      </c>
      <c r="FC1308" s="570">
        <v>42252.680208333331</v>
      </c>
      <c r="FD1308" s="571" t="str">
        <v>[-11101] All data events are filtered in summary calculation</v>
      </c>
      <c r="FE1308" s="570">
        <v>42252.679861111115</v>
      </c>
      <c r="FF1308" s="571">
        <v>653.33321681502923</v>
      </c>
      <c r="FG1308" s="570">
        <v>42252.679861111115</v>
      </c>
      <c r="FH1308" s="571">
        <v>37707.258769806227</v>
      </c>
      <c r="GE1308" s="400">
        <f t="shared" si="289"/>
        <v>1</v>
      </c>
      <c r="GF1308" s="529"/>
      <c r="GG1308" s="517"/>
      <c r="GH1308" s="529">
        <v>42252.679861111115</v>
      </c>
      <c r="GI1308" s="668">
        <v>300.34722900390625</v>
      </c>
      <c r="GJ1308" s="669">
        <v>42252.679861111115</v>
      </c>
      <c r="GK1308" s="668" t="str">
        <v>[-11101] All data events are filtered in summary calculation</v>
      </c>
      <c r="GL1308" s="669">
        <v>42252.679861111115</v>
      </c>
      <c r="GM1308" s="668" t="str">
        <v>[-11101] All data events are filtered in summary calculation</v>
      </c>
      <c r="GN1308" s="400" t="str">
        <f t="shared" si="287"/>
        <v>[-11101] All data events are filtered in summary calculation</v>
      </c>
      <c r="GO1308" s="400">
        <f t="shared" si="288"/>
        <v>0</v>
      </c>
    </row>
    <row r="1309" spans="156:197" ht="18.95" customHeight="1" x14ac:dyDescent="0.25">
      <c r="EZ1309" s="837"/>
      <c r="FA1309" s="568">
        <v>42252.680555555555</v>
      </c>
      <c r="FB1309" s="569" t="str">
        <v>[-11101] All data events are filtered in summary calculation</v>
      </c>
      <c r="FC1309" s="570">
        <v>42252.680555555555</v>
      </c>
      <c r="FD1309" s="571" t="str">
        <v>[-11101] All data events are filtered in summary calculation</v>
      </c>
      <c r="FE1309" s="570">
        <v>42252.680208333331</v>
      </c>
      <c r="FF1309" s="571">
        <v>653.94990183811308</v>
      </c>
      <c r="FG1309" s="570">
        <v>42252.680208333331</v>
      </c>
      <c r="FH1309" s="571">
        <v>37710.050274447603</v>
      </c>
      <c r="GE1309" s="400">
        <f t="shared" si="289"/>
        <v>1</v>
      </c>
      <c r="GF1309" s="529"/>
      <c r="GG1309" s="517"/>
      <c r="GH1309" s="529">
        <v>42252.680208333331</v>
      </c>
      <c r="GI1309" s="668">
        <v>300.34722900390625</v>
      </c>
      <c r="GJ1309" s="669">
        <v>42252.680208333331</v>
      </c>
      <c r="GK1309" s="668" t="str">
        <v>[-11101] All data events are filtered in summary calculation</v>
      </c>
      <c r="GL1309" s="669">
        <v>42252.680208333331</v>
      </c>
      <c r="GM1309" s="668" t="str">
        <v>[-11101] All data events are filtered in summary calculation</v>
      </c>
      <c r="GN1309" s="400" t="str">
        <f t="shared" si="287"/>
        <v>[-11101] All data events are filtered in summary calculation</v>
      </c>
      <c r="GO1309" s="400">
        <f t="shared" si="288"/>
        <v>0</v>
      </c>
    </row>
    <row r="1310" spans="156:197" ht="18.95" customHeight="1" x14ac:dyDescent="0.25">
      <c r="EZ1310" s="837"/>
      <c r="FA1310" s="568">
        <v>42252.680902777778</v>
      </c>
      <c r="FB1310" s="569" t="str">
        <v>[-11101] All data events are filtered in summary calculation</v>
      </c>
      <c r="FC1310" s="570">
        <v>42252.680902777778</v>
      </c>
      <c r="FD1310" s="571" t="str">
        <v>[-11101] All data events are filtered in summary calculation</v>
      </c>
      <c r="FE1310" s="570">
        <v>42252.680555555555</v>
      </c>
      <c r="FF1310" s="571">
        <v>654.48619127507186</v>
      </c>
      <c r="FG1310" s="570">
        <v>42252.680555555555</v>
      </c>
      <c r="FH1310" s="571">
        <v>37724.365719745554</v>
      </c>
      <c r="GE1310" s="400">
        <f t="shared" si="289"/>
        <v>1</v>
      </c>
      <c r="GF1310" s="529"/>
      <c r="GG1310" s="517"/>
      <c r="GH1310" s="529">
        <v>42252.680555555555</v>
      </c>
      <c r="GI1310" s="668">
        <v>300.34722900390625</v>
      </c>
      <c r="GJ1310" s="669">
        <v>42252.680555555555</v>
      </c>
      <c r="GK1310" s="668" t="str">
        <v>[-11101] All data events are filtered in summary calculation</v>
      </c>
      <c r="GL1310" s="669">
        <v>42252.680555555555</v>
      </c>
      <c r="GM1310" s="668" t="str">
        <v>[-11101] All data events are filtered in summary calculation</v>
      </c>
      <c r="GN1310" s="400" t="str">
        <f t="shared" si="287"/>
        <v>[-11101] All data events are filtered in summary calculation</v>
      </c>
      <c r="GO1310" s="400">
        <f t="shared" si="288"/>
        <v>0</v>
      </c>
    </row>
    <row r="1311" spans="156:197" ht="18.95" customHeight="1" x14ac:dyDescent="0.25">
      <c r="EZ1311" s="837"/>
      <c r="FA1311" s="568">
        <v>42252.681250000001</v>
      </c>
      <c r="FB1311" s="569" t="str">
        <v>[-11101] All data events are filtered in summary calculation</v>
      </c>
      <c r="FC1311" s="570">
        <v>42252.681250000001</v>
      </c>
      <c r="FD1311" s="571" t="str">
        <v>[-11101] All data events are filtered in summary calculation</v>
      </c>
      <c r="FE1311" s="570">
        <v>42252.680902777778</v>
      </c>
      <c r="FF1311" s="571">
        <v>710.51352360813235</v>
      </c>
      <c r="FG1311" s="570">
        <v>42252.680902777778</v>
      </c>
      <c r="FH1311" s="571">
        <v>37877.372063841423</v>
      </c>
      <c r="GE1311" s="400">
        <f t="shared" si="289"/>
        <v>1</v>
      </c>
      <c r="GF1311" s="529"/>
      <c r="GG1311" s="517"/>
      <c r="GH1311" s="529">
        <v>42252.680902777778</v>
      </c>
      <c r="GI1311" s="668">
        <v>300.34722900390625</v>
      </c>
      <c r="GJ1311" s="669">
        <v>42252.680902777778</v>
      </c>
      <c r="GK1311" s="668" t="str">
        <v>[-11101] All data events are filtered in summary calculation</v>
      </c>
      <c r="GL1311" s="669">
        <v>42252.680902777778</v>
      </c>
      <c r="GM1311" s="668" t="str">
        <v>[-11101] All data events are filtered in summary calculation</v>
      </c>
      <c r="GN1311" s="400" t="str">
        <f t="shared" si="287"/>
        <v>[-11101] All data events are filtered in summary calculation</v>
      </c>
      <c r="GO1311" s="400">
        <f t="shared" si="288"/>
        <v>0</v>
      </c>
    </row>
    <row r="1312" spans="156:197" ht="18.95" customHeight="1" x14ac:dyDescent="0.25">
      <c r="EZ1312" s="837"/>
      <c r="FA1312" s="568">
        <v>42252.681597222225</v>
      </c>
      <c r="FB1312" s="569" t="str">
        <v>[-11101] All data events are filtered in summary calculation</v>
      </c>
      <c r="FC1312" s="570">
        <v>42252.681597222225</v>
      </c>
      <c r="FD1312" s="571" t="str">
        <v>[-11101] All data events are filtered in summary calculation</v>
      </c>
      <c r="FE1312" s="570">
        <v>42252.681250000001</v>
      </c>
      <c r="FF1312" s="571">
        <v>716.0473176475208</v>
      </c>
      <c r="FG1312" s="570">
        <v>42252.681250000001</v>
      </c>
      <c r="FH1312" s="571">
        <v>37777.25400382479</v>
      </c>
      <c r="GE1312" s="400">
        <f t="shared" si="289"/>
        <v>1</v>
      </c>
      <c r="GF1312" s="529"/>
      <c r="GG1312" s="517"/>
      <c r="GH1312" s="529">
        <v>42252.681250000001</v>
      </c>
      <c r="GI1312" s="668">
        <v>300.34722900390625</v>
      </c>
      <c r="GJ1312" s="669">
        <v>42252.681250000001</v>
      </c>
      <c r="GK1312" s="668" t="str">
        <v>[-11101] All data events are filtered in summary calculation</v>
      </c>
      <c r="GL1312" s="669">
        <v>42252.681250000001</v>
      </c>
      <c r="GM1312" s="668" t="str">
        <v>[-11101] All data events are filtered in summary calculation</v>
      </c>
      <c r="GN1312" s="400" t="str">
        <f t="shared" si="287"/>
        <v>[-11101] All data events are filtered in summary calculation</v>
      </c>
      <c r="GO1312" s="400">
        <f t="shared" si="288"/>
        <v>0</v>
      </c>
    </row>
    <row r="1313" spans="156:197" ht="18.95" customHeight="1" x14ac:dyDescent="0.25">
      <c r="EZ1313" s="837"/>
      <c r="FA1313" s="568">
        <v>42252.681944444441</v>
      </c>
      <c r="FB1313" s="569" t="str">
        <v>[-11101] All data events are filtered in summary calculation</v>
      </c>
      <c r="FC1313" s="570">
        <v>42252.681944444441</v>
      </c>
      <c r="FD1313" s="571" t="str">
        <v>[-11101] All data events are filtered in summary calculation</v>
      </c>
      <c r="FE1313" s="570">
        <v>42252.681597222225</v>
      </c>
      <c r="FF1313" s="571">
        <v>656.37596177622299</v>
      </c>
      <c r="FG1313" s="570">
        <v>42252.681597222225</v>
      </c>
      <c r="FH1313" s="571">
        <v>37730.948568185173</v>
      </c>
      <c r="GE1313" s="400">
        <f t="shared" si="289"/>
        <v>1</v>
      </c>
      <c r="GF1313" s="529"/>
      <c r="GG1313" s="517"/>
      <c r="GH1313" s="529">
        <v>42252.681597222225</v>
      </c>
      <c r="GI1313" s="668">
        <v>300.34722900390625</v>
      </c>
      <c r="GJ1313" s="669">
        <v>42252.681597222225</v>
      </c>
      <c r="GK1313" s="668" t="str">
        <v>[-11101] All data events are filtered in summary calculation</v>
      </c>
      <c r="GL1313" s="669">
        <v>42252.681597222225</v>
      </c>
      <c r="GM1313" s="668" t="str">
        <v>[-11101] All data events are filtered in summary calculation</v>
      </c>
      <c r="GN1313" s="400" t="str">
        <f t="shared" si="287"/>
        <v>[-11101] All data events are filtered in summary calculation</v>
      </c>
      <c r="GO1313" s="400">
        <f t="shared" si="288"/>
        <v>0</v>
      </c>
    </row>
    <row r="1314" spans="156:197" ht="18.95" customHeight="1" x14ac:dyDescent="0.25">
      <c r="EZ1314" s="837"/>
      <c r="FA1314" s="568">
        <v>42252.682291666672</v>
      </c>
      <c r="FB1314" s="569" t="str">
        <v>[-11101] All data events are filtered in summary calculation</v>
      </c>
      <c r="FC1314" s="570">
        <v>42252.682291666672</v>
      </c>
      <c r="FD1314" s="571" t="str">
        <v>[-11101] All data events are filtered in summary calculation</v>
      </c>
      <c r="FE1314" s="570">
        <v>42252.681944444441</v>
      </c>
      <c r="FF1314" s="571">
        <v>724.28997605054872</v>
      </c>
      <c r="FG1314" s="570">
        <v>42252.681944444441</v>
      </c>
      <c r="FH1314" s="571">
        <v>37790.196691962083</v>
      </c>
      <c r="GE1314" s="400">
        <f t="shared" si="289"/>
        <v>1</v>
      </c>
      <c r="GF1314" s="529"/>
      <c r="GG1314" s="517"/>
      <c r="GH1314" s="529">
        <v>42252.681944444441</v>
      </c>
      <c r="GI1314" s="668">
        <v>300.34722900390625</v>
      </c>
      <c r="GJ1314" s="669">
        <v>42252.681944444441</v>
      </c>
      <c r="GK1314" s="668" t="str">
        <v>[-11101] All data events are filtered in summary calculation</v>
      </c>
      <c r="GL1314" s="669">
        <v>42252.681944444441</v>
      </c>
      <c r="GM1314" s="668" t="str">
        <v>[-11101] All data events are filtered in summary calculation</v>
      </c>
      <c r="GN1314" s="400" t="str">
        <f t="shared" si="287"/>
        <v>[-11101] All data events are filtered in summary calculation</v>
      </c>
      <c r="GO1314" s="400">
        <f t="shared" si="288"/>
        <v>0</v>
      </c>
    </row>
    <row r="1315" spans="156:197" ht="18.95" customHeight="1" x14ac:dyDescent="0.25">
      <c r="EZ1315" s="837"/>
      <c r="FA1315" s="568">
        <v>42252.682638888888</v>
      </c>
      <c r="FB1315" s="569" t="str">
        <v>[-11101] All data events are filtered in summary calculation</v>
      </c>
      <c r="FC1315" s="570">
        <v>42252.682638888888</v>
      </c>
      <c r="FD1315" s="571" t="str">
        <v>[-11101] All data events are filtered in summary calculation</v>
      </c>
      <c r="FE1315" s="570">
        <v>42252.682291666672</v>
      </c>
      <c r="FF1315" s="571">
        <v>682.20980197233746</v>
      </c>
      <c r="FG1315" s="570">
        <v>42252.682291666672</v>
      </c>
      <c r="FH1315" s="571">
        <v>37809.097281986476</v>
      </c>
      <c r="GE1315" s="400">
        <f t="shared" si="289"/>
        <v>1</v>
      </c>
      <c r="GF1315" s="529"/>
      <c r="GG1315" s="517"/>
      <c r="GH1315" s="529">
        <v>42252.682291666672</v>
      </c>
      <c r="GI1315" s="668">
        <v>300.34722900390625</v>
      </c>
      <c r="GJ1315" s="669">
        <v>42252.682291666672</v>
      </c>
      <c r="GK1315" s="668" t="str">
        <v>[-11101] All data events are filtered in summary calculation</v>
      </c>
      <c r="GL1315" s="669">
        <v>42252.682291666672</v>
      </c>
      <c r="GM1315" s="668" t="str">
        <v>[-11101] All data events are filtered in summary calculation</v>
      </c>
      <c r="GN1315" s="400" t="str">
        <f t="shared" si="287"/>
        <v>[-11101] All data events are filtered in summary calculation</v>
      </c>
      <c r="GO1315" s="400">
        <f t="shared" si="288"/>
        <v>0</v>
      </c>
    </row>
    <row r="1316" spans="156:197" ht="18.95" customHeight="1" x14ac:dyDescent="0.25">
      <c r="EZ1316" s="837"/>
      <c r="FA1316" s="568">
        <v>42252.682986111111</v>
      </c>
      <c r="FB1316" s="569" t="str">
        <v>[-11101] All data events are filtered in summary calculation</v>
      </c>
      <c r="FC1316" s="570">
        <v>42252.682986111111</v>
      </c>
      <c r="FD1316" s="571" t="str">
        <v>[-11101] All data events are filtered in summary calculation</v>
      </c>
      <c r="FE1316" s="570">
        <v>42252.682638888888</v>
      </c>
      <c r="FF1316" s="571">
        <v>703.63284863229694</v>
      </c>
      <c r="FG1316" s="570">
        <v>42252.682638888888</v>
      </c>
      <c r="FH1316" s="571">
        <v>37798.16664407849</v>
      </c>
      <c r="GE1316" s="400">
        <f t="shared" si="289"/>
        <v>1</v>
      </c>
      <c r="GF1316" s="529"/>
      <c r="GG1316" s="517"/>
      <c r="GH1316" s="529">
        <v>42252.682638888888</v>
      </c>
      <c r="GI1316" s="668">
        <v>300.34722900390625</v>
      </c>
      <c r="GJ1316" s="669">
        <v>42252.682638888888</v>
      </c>
      <c r="GK1316" s="668" t="str">
        <v>[-11101] All data events are filtered in summary calculation</v>
      </c>
      <c r="GL1316" s="669">
        <v>42252.682638888888</v>
      </c>
      <c r="GM1316" s="668" t="str">
        <v>[-11101] All data events are filtered in summary calculation</v>
      </c>
      <c r="GN1316" s="400" t="str">
        <f t="shared" si="287"/>
        <v>[-11101] All data events are filtered in summary calculation</v>
      </c>
      <c r="GO1316" s="400">
        <f t="shared" si="288"/>
        <v>0</v>
      </c>
    </row>
    <row r="1317" spans="156:197" ht="18.95" customHeight="1" x14ac:dyDescent="0.25">
      <c r="EZ1317" s="837"/>
      <c r="FA1317" s="568">
        <v>42252.683333333334</v>
      </c>
      <c r="FB1317" s="569" t="str">
        <v>[-11101] All data events are filtered in summary calculation</v>
      </c>
      <c r="FC1317" s="570">
        <v>42252.683333333334</v>
      </c>
      <c r="FD1317" s="571" t="str">
        <v>[-11101] All data events are filtered in summary calculation</v>
      </c>
      <c r="FE1317" s="570">
        <v>42252.682986111111</v>
      </c>
      <c r="FF1317" s="571">
        <v>658.77691574929884</v>
      </c>
      <c r="FG1317" s="570">
        <v>42252.682986111111</v>
      </c>
      <c r="FH1317" s="571">
        <v>37833.742751699683</v>
      </c>
      <c r="GE1317" s="400">
        <f t="shared" si="289"/>
        <v>1</v>
      </c>
      <c r="GF1317" s="529"/>
      <c r="GG1317" s="517"/>
      <c r="GH1317" s="529">
        <v>42252.682986111111</v>
      </c>
      <c r="GI1317" s="668">
        <v>300.34722900390625</v>
      </c>
      <c r="GJ1317" s="669">
        <v>42252.682986111111</v>
      </c>
      <c r="GK1317" s="668" t="str">
        <v>[-11101] All data events are filtered in summary calculation</v>
      </c>
      <c r="GL1317" s="669">
        <v>42252.682986111111</v>
      </c>
      <c r="GM1317" s="668" t="str">
        <v>[-11101] All data events are filtered in summary calculation</v>
      </c>
      <c r="GN1317" s="400" t="str">
        <f t="shared" si="287"/>
        <v>[-11101] All data events are filtered in summary calculation</v>
      </c>
      <c r="GO1317" s="400">
        <f t="shared" si="288"/>
        <v>0</v>
      </c>
    </row>
    <row r="1318" spans="156:197" ht="18.95" customHeight="1" x14ac:dyDescent="0.25">
      <c r="EZ1318" s="837"/>
      <c r="FA1318" s="568">
        <v>42252.68368055555</v>
      </c>
      <c r="FB1318" s="569" t="str">
        <v>[-11101] All data events are filtered in summary calculation</v>
      </c>
      <c r="FC1318" s="570">
        <v>42252.68368055555</v>
      </c>
      <c r="FD1318" s="571" t="str">
        <v>[-11101] All data events are filtered in summary calculation</v>
      </c>
      <c r="FE1318" s="570">
        <v>42252.683333333334</v>
      </c>
      <c r="FF1318" s="571">
        <v>705.18391023661161</v>
      </c>
      <c r="FG1318" s="570">
        <v>42252.683333333334</v>
      </c>
      <c r="FH1318" s="571">
        <v>37813.889651848869</v>
      </c>
      <c r="GE1318" s="400">
        <f t="shared" si="289"/>
        <v>1</v>
      </c>
      <c r="GF1318" s="529"/>
      <c r="GG1318" s="517"/>
      <c r="GH1318" s="529">
        <v>42252.683333333334</v>
      </c>
      <c r="GI1318" s="668">
        <v>300.34722900390625</v>
      </c>
      <c r="GJ1318" s="669">
        <v>42252.683333333334</v>
      </c>
      <c r="GK1318" s="668" t="str">
        <v>[-11101] All data events are filtered in summary calculation</v>
      </c>
      <c r="GL1318" s="669">
        <v>42252.683333333334</v>
      </c>
      <c r="GM1318" s="668" t="str">
        <v>[-11101] All data events are filtered in summary calculation</v>
      </c>
      <c r="GN1318" s="400" t="str">
        <f t="shared" si="287"/>
        <v>[-11101] All data events are filtered in summary calculation</v>
      </c>
      <c r="GO1318" s="400">
        <f t="shared" si="288"/>
        <v>0</v>
      </c>
    </row>
    <row r="1319" spans="156:197" ht="18.95" customHeight="1" x14ac:dyDescent="0.25">
      <c r="EZ1319" s="837"/>
      <c r="FA1319" s="568">
        <v>42252.684027777781</v>
      </c>
      <c r="FB1319" s="569" t="str">
        <v>[-11101] All data events are filtered in summary calculation</v>
      </c>
      <c r="FC1319" s="570">
        <v>42252.684027777781</v>
      </c>
      <c r="FD1319" s="571" t="str">
        <v>[-11101] All data events are filtered in summary calculation</v>
      </c>
      <c r="FE1319" s="570">
        <v>42252.68368055555</v>
      </c>
      <c r="FF1319" s="571">
        <v>689.99173923357637</v>
      </c>
      <c r="FG1319" s="570">
        <v>42252.68368055555</v>
      </c>
      <c r="FH1319" s="571">
        <v>37833.354114041729</v>
      </c>
      <c r="GE1319" s="400">
        <f t="shared" si="289"/>
        <v>1</v>
      </c>
      <c r="GF1319" s="529"/>
      <c r="GG1319" s="517"/>
      <c r="GH1319" s="529">
        <v>42252.68368055555</v>
      </c>
      <c r="GI1319" s="668">
        <v>300.34722900390625</v>
      </c>
      <c r="GJ1319" s="669">
        <v>42252.68368055555</v>
      </c>
      <c r="GK1319" s="668" t="str">
        <v>[-11101] All data events are filtered in summary calculation</v>
      </c>
      <c r="GL1319" s="669">
        <v>42252.68368055555</v>
      </c>
      <c r="GM1319" s="668" t="str">
        <v>[-11101] All data events are filtered in summary calculation</v>
      </c>
      <c r="GN1319" s="400" t="str">
        <f t="shared" si="287"/>
        <v>[-11101] All data events are filtered in summary calculation</v>
      </c>
      <c r="GO1319" s="400">
        <f t="shared" si="288"/>
        <v>0</v>
      </c>
    </row>
    <row r="1320" spans="156:197" ht="18.95" customHeight="1" x14ac:dyDescent="0.25">
      <c r="EZ1320" s="837"/>
      <c r="FA1320" s="568">
        <v>42252.684374999997</v>
      </c>
      <c r="FB1320" s="569" t="str">
        <v>[-11101] All data events are filtered in summary calculation</v>
      </c>
      <c r="FC1320" s="570">
        <v>42252.684374999997</v>
      </c>
      <c r="FD1320" s="571" t="str">
        <v>[-11101] All data events are filtered in summary calculation</v>
      </c>
      <c r="FE1320" s="570">
        <v>42252.684027777781</v>
      </c>
      <c r="FF1320" s="571">
        <v>763.25605853115269</v>
      </c>
      <c r="FG1320" s="570">
        <v>42252.684027777781</v>
      </c>
      <c r="FH1320" s="571">
        <v>37789.005008137225</v>
      </c>
      <c r="GE1320" s="400">
        <f t="shared" si="289"/>
        <v>1</v>
      </c>
      <c r="GF1320" s="529"/>
      <c r="GG1320" s="517"/>
      <c r="GH1320" s="529">
        <v>42252.684027777781</v>
      </c>
      <c r="GI1320" s="668">
        <v>300.34722900390625</v>
      </c>
      <c r="GJ1320" s="669">
        <v>42252.684027777781</v>
      </c>
      <c r="GK1320" s="668" t="str">
        <v>[-11101] All data events are filtered in summary calculation</v>
      </c>
      <c r="GL1320" s="669">
        <v>42252.684027777781</v>
      </c>
      <c r="GM1320" s="668" t="str">
        <v>[-11101] All data events are filtered in summary calculation</v>
      </c>
      <c r="GN1320" s="400" t="str">
        <f t="shared" si="287"/>
        <v>[-11101] All data events are filtered in summary calculation</v>
      </c>
      <c r="GO1320" s="400">
        <f t="shared" si="288"/>
        <v>0</v>
      </c>
    </row>
    <row r="1321" spans="156:197" ht="18.95" customHeight="1" x14ac:dyDescent="0.25">
      <c r="EZ1321" s="837"/>
      <c r="FA1321" s="568">
        <v>42252.68472222222</v>
      </c>
      <c r="FB1321" s="569" t="str">
        <v>[-11101] All data events are filtered in summary calculation</v>
      </c>
      <c r="FC1321" s="570">
        <v>42252.68472222222</v>
      </c>
      <c r="FD1321" s="571" t="str">
        <v>[-11101] All data events are filtered in summary calculation</v>
      </c>
      <c r="FE1321" s="570">
        <v>42252.684374999997</v>
      </c>
      <c r="FF1321" s="571">
        <v>682.4215128212594</v>
      </c>
      <c r="FG1321" s="570">
        <v>42252.684374999997</v>
      </c>
      <c r="FH1321" s="571">
        <v>37817.969926317535</v>
      </c>
      <c r="GE1321" s="400">
        <f t="shared" si="289"/>
        <v>1</v>
      </c>
      <c r="GF1321" s="529"/>
      <c r="GG1321" s="517"/>
      <c r="GH1321" s="529">
        <v>42252.684374999997</v>
      </c>
      <c r="GI1321" s="668">
        <v>300.34722900390625</v>
      </c>
      <c r="GJ1321" s="669">
        <v>42252.684374999997</v>
      </c>
      <c r="GK1321" s="668" t="str">
        <v>[-11101] All data events are filtered in summary calculation</v>
      </c>
      <c r="GL1321" s="669">
        <v>42252.684374999997</v>
      </c>
      <c r="GM1321" s="668" t="str">
        <v>[-11101] All data events are filtered in summary calculation</v>
      </c>
      <c r="GN1321" s="400" t="str">
        <f t="shared" si="287"/>
        <v>[-11101] All data events are filtered in summary calculation</v>
      </c>
      <c r="GO1321" s="400">
        <f t="shared" si="288"/>
        <v>0</v>
      </c>
    </row>
    <row r="1322" spans="156:197" ht="18.95" customHeight="1" x14ac:dyDescent="0.25">
      <c r="EZ1322" s="837"/>
      <c r="FA1322" s="568">
        <v>42252.685069444444</v>
      </c>
      <c r="FB1322" s="569" t="str">
        <v>[-11101] All data events are filtered in summary calculation</v>
      </c>
      <c r="FC1322" s="570">
        <v>42252.685069444444</v>
      </c>
      <c r="FD1322" s="571" t="str">
        <v>[-11101] All data events are filtered in summary calculation</v>
      </c>
      <c r="FE1322" s="570">
        <v>42252.68472222222</v>
      </c>
      <c r="FF1322" s="571">
        <v>700.6441003855108</v>
      </c>
      <c r="FG1322" s="570">
        <v>42252.68472222222</v>
      </c>
      <c r="FH1322" s="571">
        <v>37810.254304214315</v>
      </c>
      <c r="GE1322" s="400">
        <f t="shared" si="289"/>
        <v>1</v>
      </c>
      <c r="GF1322" s="529"/>
      <c r="GG1322" s="517"/>
      <c r="GH1322" s="529">
        <v>42252.68472222222</v>
      </c>
      <c r="GI1322" s="668">
        <v>300.34722900390625</v>
      </c>
      <c r="GJ1322" s="669">
        <v>42252.68472222222</v>
      </c>
      <c r="GK1322" s="668" t="str">
        <v>[-11101] All data events are filtered in summary calculation</v>
      </c>
      <c r="GL1322" s="669">
        <v>42252.68472222222</v>
      </c>
      <c r="GM1322" s="668" t="str">
        <v>[-11101] All data events are filtered in summary calculation</v>
      </c>
      <c r="GN1322" s="400" t="str">
        <f t="shared" si="287"/>
        <v>[-11101] All data events are filtered in summary calculation</v>
      </c>
      <c r="GO1322" s="400">
        <f t="shared" si="288"/>
        <v>0</v>
      </c>
    </row>
    <row r="1323" spans="156:197" ht="18.95" customHeight="1" x14ac:dyDescent="0.25">
      <c r="EZ1323" s="837"/>
      <c r="FA1323" s="568">
        <v>42252.685416666667</v>
      </c>
      <c r="FB1323" s="569" t="str">
        <v>[-11101] All data events are filtered in summary calculation</v>
      </c>
      <c r="FC1323" s="570">
        <v>42252.685416666667</v>
      </c>
      <c r="FD1323" s="571" t="str">
        <v>[-11101] All data events are filtered in summary calculation</v>
      </c>
      <c r="FE1323" s="570">
        <v>42252.685069444444</v>
      </c>
      <c r="FF1323" s="571">
        <v>662.27049254109863</v>
      </c>
      <c r="FG1323" s="570">
        <v>42252.685069444444</v>
      </c>
      <c r="FH1323" s="571">
        <v>37787.67376213074</v>
      </c>
      <c r="GE1323" s="400">
        <f t="shared" si="289"/>
        <v>1</v>
      </c>
      <c r="GF1323" s="529"/>
      <c r="GG1323" s="517"/>
      <c r="GH1323" s="529">
        <v>42252.685069444444</v>
      </c>
      <c r="GI1323" s="668">
        <v>300.34722900390625</v>
      </c>
      <c r="GJ1323" s="669">
        <v>42252.685069444444</v>
      </c>
      <c r="GK1323" s="668" t="str">
        <v>[-11101] All data events are filtered in summary calculation</v>
      </c>
      <c r="GL1323" s="669">
        <v>42252.685069444444</v>
      </c>
      <c r="GM1323" s="668" t="str">
        <v>[-11101] All data events are filtered in summary calculation</v>
      </c>
      <c r="GN1323" s="400" t="str">
        <f t="shared" si="287"/>
        <v>[-11101] All data events are filtered in summary calculation</v>
      </c>
      <c r="GO1323" s="400">
        <f t="shared" si="288"/>
        <v>0</v>
      </c>
    </row>
    <row r="1324" spans="156:197" ht="18.95" customHeight="1" x14ac:dyDescent="0.25">
      <c r="EZ1324" s="837"/>
      <c r="FA1324" s="568">
        <v>42252.685763888891</v>
      </c>
      <c r="FB1324" s="569" t="str">
        <v>[-11101] All data events are filtered in summary calculation</v>
      </c>
      <c r="FC1324" s="570">
        <v>42252.685763888891</v>
      </c>
      <c r="FD1324" s="571" t="str">
        <v>[-11101] All data events are filtered in summary calculation</v>
      </c>
      <c r="FE1324" s="570">
        <v>42252.685416666667</v>
      </c>
      <c r="FF1324" s="571">
        <v>685.94510568967905</v>
      </c>
      <c r="FG1324" s="570">
        <v>42252.685416666667</v>
      </c>
      <c r="FH1324" s="571">
        <v>37736.646387676396</v>
      </c>
      <c r="GE1324" s="400">
        <f t="shared" si="289"/>
        <v>1</v>
      </c>
      <c r="GF1324" s="529"/>
      <c r="GG1324" s="517"/>
      <c r="GH1324" s="529">
        <v>42252.685416666667</v>
      </c>
      <c r="GI1324" s="668">
        <v>300.34722900390625</v>
      </c>
      <c r="GJ1324" s="669">
        <v>42252.685416666667</v>
      </c>
      <c r="GK1324" s="668" t="str">
        <v>[-11101] All data events are filtered in summary calculation</v>
      </c>
      <c r="GL1324" s="669">
        <v>42252.685416666667</v>
      </c>
      <c r="GM1324" s="668" t="str">
        <v>[-11101] All data events are filtered in summary calculation</v>
      </c>
      <c r="GN1324" s="400" t="str">
        <f t="shared" si="287"/>
        <v>[-11101] All data events are filtered in summary calculation</v>
      </c>
      <c r="GO1324" s="400">
        <f t="shared" si="288"/>
        <v>0</v>
      </c>
    </row>
    <row r="1325" spans="156:197" ht="18.95" customHeight="1" x14ac:dyDescent="0.25">
      <c r="EZ1325" s="837"/>
      <c r="FA1325" s="568">
        <v>42252.686111111107</v>
      </c>
      <c r="FB1325" s="569" t="str">
        <v>[-11101] All data events are filtered in summary calculation</v>
      </c>
      <c r="FC1325" s="570">
        <v>42252.686111111107</v>
      </c>
      <c r="FD1325" s="571" t="str">
        <v>[-11101] All data events are filtered in summary calculation</v>
      </c>
      <c r="FE1325" s="570">
        <v>42252.685763888891</v>
      </c>
      <c r="FF1325" s="571">
        <v>688.2178362995802</v>
      </c>
      <c r="FG1325" s="570">
        <v>42252.685763888891</v>
      </c>
      <c r="FH1325" s="571">
        <v>37846.060732311009</v>
      </c>
      <c r="GE1325" s="400">
        <f t="shared" si="289"/>
        <v>1</v>
      </c>
      <c r="GF1325" s="529"/>
      <c r="GG1325" s="517"/>
      <c r="GH1325" s="529">
        <v>42252.685763888891</v>
      </c>
      <c r="GI1325" s="668">
        <v>300.34722900390625</v>
      </c>
      <c r="GJ1325" s="669">
        <v>42252.685763888891</v>
      </c>
      <c r="GK1325" s="668" t="str">
        <v>[-11101] All data events are filtered in summary calculation</v>
      </c>
      <c r="GL1325" s="669">
        <v>42252.685763888891</v>
      </c>
      <c r="GM1325" s="668" t="str">
        <v>[-11101] All data events are filtered in summary calculation</v>
      </c>
      <c r="GN1325" s="400" t="str">
        <f t="shared" si="287"/>
        <v>[-11101] All data events are filtered in summary calculation</v>
      </c>
      <c r="GO1325" s="400">
        <f t="shared" si="288"/>
        <v>0</v>
      </c>
    </row>
    <row r="1326" spans="156:197" ht="18.95" customHeight="1" x14ac:dyDescent="0.25">
      <c r="EZ1326" s="837"/>
      <c r="FA1326" s="568">
        <v>42252.686458333337</v>
      </c>
      <c r="FB1326" s="569" t="str">
        <v>[-11101] All data events are filtered in summary calculation</v>
      </c>
      <c r="FC1326" s="570">
        <v>42252.686458333337</v>
      </c>
      <c r="FD1326" s="571" t="str">
        <v>[-11101] All data events are filtered in summary calculation</v>
      </c>
      <c r="FE1326" s="570">
        <v>42252.686111111107</v>
      </c>
      <c r="FF1326" s="571">
        <v>733.09531286827553</v>
      </c>
      <c r="FG1326" s="570">
        <v>42252.686111111107</v>
      </c>
      <c r="FH1326" s="571">
        <v>37825.307011725505</v>
      </c>
      <c r="GE1326" s="400">
        <f t="shared" si="289"/>
        <v>1</v>
      </c>
      <c r="GF1326" s="529"/>
      <c r="GG1326" s="517"/>
      <c r="GH1326" s="529">
        <v>42252.686111111107</v>
      </c>
      <c r="GI1326" s="668">
        <v>300.34722900390625</v>
      </c>
      <c r="GJ1326" s="669">
        <v>42252.686111111107</v>
      </c>
      <c r="GK1326" s="668" t="str">
        <v>[-11101] All data events are filtered in summary calculation</v>
      </c>
      <c r="GL1326" s="669">
        <v>42252.686111111107</v>
      </c>
      <c r="GM1326" s="668" t="str">
        <v>[-11101] All data events are filtered in summary calculation</v>
      </c>
      <c r="GN1326" s="400" t="str">
        <f t="shared" si="287"/>
        <v>[-11101] All data events are filtered in summary calculation</v>
      </c>
      <c r="GO1326" s="400">
        <f t="shared" si="288"/>
        <v>0</v>
      </c>
    </row>
    <row r="1327" spans="156:197" ht="18.95" customHeight="1" x14ac:dyDescent="0.25">
      <c r="EZ1327" s="837"/>
      <c r="FA1327" s="568">
        <v>42252.686805555553</v>
      </c>
      <c r="FB1327" s="569" t="str">
        <v>[-11101] All data events are filtered in summary calculation</v>
      </c>
      <c r="FC1327" s="570">
        <v>42252.686805555553</v>
      </c>
      <c r="FD1327" s="571" t="str">
        <v>[-11101] All data events are filtered in summary calculation</v>
      </c>
      <c r="FE1327" s="570">
        <v>42252.686458333337</v>
      </c>
      <c r="FF1327" s="571">
        <v>710.28840738729434</v>
      </c>
      <c r="FG1327" s="570">
        <v>42252.686458333337</v>
      </c>
      <c r="FH1327" s="571">
        <v>37820.285608808197</v>
      </c>
      <c r="GE1327" s="400">
        <f t="shared" si="289"/>
        <v>1</v>
      </c>
      <c r="GF1327" s="529"/>
      <c r="GG1327" s="517"/>
      <c r="GH1327" s="529">
        <v>42252.686458333337</v>
      </c>
      <c r="GI1327" s="668">
        <v>300.34722900390625</v>
      </c>
      <c r="GJ1327" s="669">
        <v>42252.686458333337</v>
      </c>
      <c r="GK1327" s="668" t="str">
        <v>[-11101] All data events are filtered in summary calculation</v>
      </c>
      <c r="GL1327" s="669">
        <v>42252.686458333337</v>
      </c>
      <c r="GM1327" s="668" t="str">
        <v>[-11101] All data events are filtered in summary calculation</v>
      </c>
      <c r="GN1327" s="400" t="str">
        <f t="shared" si="287"/>
        <v>[-11101] All data events are filtered in summary calculation</v>
      </c>
      <c r="GO1327" s="400">
        <f t="shared" si="288"/>
        <v>0</v>
      </c>
    </row>
    <row r="1328" spans="156:197" ht="18.95" customHeight="1" x14ac:dyDescent="0.25">
      <c r="EZ1328" s="837"/>
      <c r="FA1328" s="568">
        <v>42252.687152777777</v>
      </c>
      <c r="FB1328" s="569" t="str">
        <v>[-11101] All data events are filtered in summary calculation</v>
      </c>
      <c r="FC1328" s="570">
        <v>42252.687152777777</v>
      </c>
      <c r="FD1328" s="571" t="str">
        <v>[-11101] All data events are filtered in summary calculation</v>
      </c>
      <c r="FE1328" s="570">
        <v>42252.686805555553</v>
      </c>
      <c r="FF1328" s="571">
        <v>664.91685152010609</v>
      </c>
      <c r="FG1328" s="570">
        <v>42252.686805555553</v>
      </c>
      <c r="FH1328" s="571">
        <v>37844.010199286538</v>
      </c>
      <c r="GE1328" s="400">
        <f t="shared" si="289"/>
        <v>1</v>
      </c>
      <c r="GF1328" s="529"/>
      <c r="GG1328" s="517"/>
      <c r="GH1328" s="529">
        <v>42252.686805555553</v>
      </c>
      <c r="GI1328" s="668">
        <v>300.34722900390625</v>
      </c>
      <c r="GJ1328" s="669">
        <v>42252.686805555553</v>
      </c>
      <c r="GK1328" s="668" t="str">
        <v>[-11101] All data events are filtered in summary calculation</v>
      </c>
      <c r="GL1328" s="669">
        <v>42252.686805555553</v>
      </c>
      <c r="GM1328" s="668" t="str">
        <v>[-11101] All data events are filtered in summary calculation</v>
      </c>
      <c r="GN1328" s="400" t="str">
        <f t="shared" si="287"/>
        <v>[-11101] All data events are filtered in summary calculation</v>
      </c>
      <c r="GO1328" s="400">
        <f t="shared" si="288"/>
        <v>0</v>
      </c>
    </row>
    <row r="1329" spans="156:197" ht="18.95" customHeight="1" x14ac:dyDescent="0.25">
      <c r="EZ1329" s="837"/>
      <c r="FA1329" s="568">
        <v>42252.6875</v>
      </c>
      <c r="FB1329" s="569" t="str">
        <v>[-11101] All data events are filtered in summary calculation</v>
      </c>
      <c r="FC1329" s="570">
        <v>42252.6875</v>
      </c>
      <c r="FD1329" s="571" t="str">
        <v>[-11101] All data events are filtered in summary calculation</v>
      </c>
      <c r="FE1329" s="570">
        <v>42252.687152777777</v>
      </c>
      <c r="FF1329" s="571">
        <v>665.38552795813007</v>
      </c>
      <c r="FG1329" s="570">
        <v>42252.687152777777</v>
      </c>
      <c r="FH1329" s="571">
        <v>37828.686665801208</v>
      </c>
      <c r="GE1329" s="400">
        <f t="shared" si="289"/>
        <v>1</v>
      </c>
      <c r="GF1329" s="529"/>
      <c r="GG1329" s="517"/>
      <c r="GH1329" s="529">
        <v>42252.687152777777</v>
      </c>
      <c r="GI1329" s="668">
        <v>300.34722900390625</v>
      </c>
      <c r="GJ1329" s="669">
        <v>42252.687152777777</v>
      </c>
      <c r="GK1329" s="668" t="str">
        <v>[-11101] All data events are filtered in summary calculation</v>
      </c>
      <c r="GL1329" s="669">
        <v>42252.687152777777</v>
      </c>
      <c r="GM1329" s="668" t="str">
        <v>[-11101] All data events are filtered in summary calculation</v>
      </c>
      <c r="GN1329" s="400" t="str">
        <f t="shared" si="287"/>
        <v>[-11101] All data events are filtered in summary calculation</v>
      </c>
      <c r="GO1329" s="400">
        <f t="shared" si="288"/>
        <v>0</v>
      </c>
    </row>
    <row r="1330" spans="156:197" ht="18.95" customHeight="1" x14ac:dyDescent="0.25">
      <c r="EZ1330" s="837"/>
      <c r="FA1330" s="568">
        <v>42252.687847222223</v>
      </c>
      <c r="FB1330" s="569" t="str">
        <v>[-11101] All data events are filtered in summary calculation</v>
      </c>
      <c r="FC1330" s="570">
        <v>42252.687847222223</v>
      </c>
      <c r="FD1330" s="571" t="str">
        <v>[-11101] All data events are filtered in summary calculation</v>
      </c>
      <c r="FE1330" s="570">
        <v>42252.6875</v>
      </c>
      <c r="FF1330" s="571">
        <v>665.92951982570071</v>
      </c>
      <c r="FG1330" s="570">
        <v>42252.6875</v>
      </c>
      <c r="FH1330" s="571">
        <v>37844.112605557842</v>
      </c>
      <c r="GE1330" s="400">
        <f t="shared" si="289"/>
        <v>1</v>
      </c>
      <c r="GF1330" s="529"/>
      <c r="GG1330" s="517"/>
      <c r="GH1330" s="529">
        <v>42252.6875</v>
      </c>
      <c r="GI1330" s="668">
        <v>300.34722900390625</v>
      </c>
      <c r="GJ1330" s="669">
        <v>42252.6875</v>
      </c>
      <c r="GK1330" s="668" t="str">
        <v>[-11101] All data events are filtered in summary calculation</v>
      </c>
      <c r="GL1330" s="669">
        <v>42252.6875</v>
      </c>
      <c r="GM1330" s="668" t="str">
        <v>[-11101] All data events are filtered in summary calculation</v>
      </c>
      <c r="GN1330" s="400" t="str">
        <f t="shared" si="287"/>
        <v>[-11101] All data events are filtered in summary calculation</v>
      </c>
      <c r="GO1330" s="400">
        <f t="shared" si="288"/>
        <v>0</v>
      </c>
    </row>
    <row r="1331" spans="156:197" ht="18.95" customHeight="1" x14ac:dyDescent="0.25">
      <c r="EZ1331" s="837"/>
      <c r="FA1331" s="568">
        <v>42252.688194444447</v>
      </c>
      <c r="FB1331" s="569" t="str">
        <v>[-11101] All data events are filtered in summary calculation</v>
      </c>
      <c r="FC1331" s="570">
        <v>42252.688194444447</v>
      </c>
      <c r="FD1331" s="571" t="str">
        <v>[-11101] All data events are filtered in summary calculation</v>
      </c>
      <c r="FE1331" s="570">
        <v>42252.687847222223</v>
      </c>
      <c r="FF1331" s="571">
        <v>720.47851937146288</v>
      </c>
      <c r="FG1331" s="570">
        <v>42252.687847222223</v>
      </c>
      <c r="FH1331" s="571">
        <v>37877.228489667177</v>
      </c>
      <c r="GE1331" s="400">
        <f t="shared" si="289"/>
        <v>1</v>
      </c>
      <c r="GF1331" s="529"/>
      <c r="GG1331" s="517"/>
      <c r="GH1331" s="529">
        <v>42252.687847222223</v>
      </c>
      <c r="GI1331" s="668">
        <v>300.34722900390625</v>
      </c>
      <c r="GJ1331" s="669">
        <v>42252.687847222223</v>
      </c>
      <c r="GK1331" s="668" t="str">
        <v>[-11101] All data events are filtered in summary calculation</v>
      </c>
      <c r="GL1331" s="669">
        <v>42252.687847222223</v>
      </c>
      <c r="GM1331" s="668" t="str">
        <v>[-11101] All data events are filtered in summary calculation</v>
      </c>
      <c r="GN1331" s="400" t="str">
        <f t="shared" si="287"/>
        <v>[-11101] All data events are filtered in summary calculation</v>
      </c>
      <c r="GO1331" s="400">
        <f t="shared" si="288"/>
        <v>0</v>
      </c>
    </row>
    <row r="1332" spans="156:197" ht="18.95" customHeight="1" x14ac:dyDescent="0.25">
      <c r="EZ1332" s="837"/>
      <c r="FA1332" s="568">
        <v>42252.688541666663</v>
      </c>
      <c r="FB1332" s="569" t="str">
        <v>[-11101] All data events are filtered in summary calculation</v>
      </c>
      <c r="FC1332" s="570">
        <v>42252.688541666663</v>
      </c>
      <c r="FD1332" s="571" t="str">
        <v>[-11101] All data events are filtered in summary calculation</v>
      </c>
      <c r="FE1332" s="570">
        <v>42252.688194444447</v>
      </c>
      <c r="FF1332" s="571">
        <v>711.53778949478749</v>
      </c>
      <c r="FG1332" s="570">
        <v>42252.688194444447</v>
      </c>
      <c r="FH1332" s="571">
        <v>37911.914508630834</v>
      </c>
      <c r="GE1332" s="400">
        <f t="shared" si="289"/>
        <v>1</v>
      </c>
      <c r="GF1332" s="529"/>
      <c r="GG1332" s="517"/>
      <c r="GH1332" s="529">
        <v>42252.688194444447</v>
      </c>
      <c r="GI1332" s="668">
        <v>300.34722900390625</v>
      </c>
      <c r="GJ1332" s="669">
        <v>42252.688194444447</v>
      </c>
      <c r="GK1332" s="668" t="str">
        <v>[-11101] All data events are filtered in summary calculation</v>
      </c>
      <c r="GL1332" s="669">
        <v>42252.688194444447</v>
      </c>
      <c r="GM1332" s="668" t="str">
        <v>[-11101] All data events are filtered in summary calculation</v>
      </c>
      <c r="GN1332" s="400" t="str">
        <f t="shared" si="287"/>
        <v>[-11101] All data events are filtered in summary calculation</v>
      </c>
      <c r="GO1332" s="400">
        <f t="shared" si="288"/>
        <v>0</v>
      </c>
    </row>
    <row r="1333" spans="156:197" ht="18.95" customHeight="1" x14ac:dyDescent="0.25">
      <c r="EZ1333" s="837"/>
      <c r="FA1333" s="568">
        <v>42252.688888888893</v>
      </c>
      <c r="FB1333" s="569" t="str">
        <v>[-11101] All data events are filtered in summary calculation</v>
      </c>
      <c r="FC1333" s="570">
        <v>42252.688888888893</v>
      </c>
      <c r="FD1333" s="571" t="str">
        <v>[-11101] All data events are filtered in summary calculation</v>
      </c>
      <c r="FE1333" s="570">
        <v>42252.688541666663</v>
      </c>
      <c r="FF1333" s="571">
        <v>667.43813292428376</v>
      </c>
      <c r="FG1333" s="570">
        <v>42252.688541666663</v>
      </c>
      <c r="FH1333" s="571">
        <v>37838.218371097246</v>
      </c>
      <c r="GE1333" s="400">
        <f t="shared" si="289"/>
        <v>1</v>
      </c>
      <c r="GF1333" s="529"/>
      <c r="GG1333" s="517"/>
      <c r="GH1333" s="529">
        <v>42252.688541666663</v>
      </c>
      <c r="GI1333" s="668">
        <v>300.34722900390625</v>
      </c>
      <c r="GJ1333" s="669">
        <v>42252.688541666663</v>
      </c>
      <c r="GK1333" s="668" t="str">
        <v>[-11101] All data events are filtered in summary calculation</v>
      </c>
      <c r="GL1333" s="669">
        <v>42252.688541666663</v>
      </c>
      <c r="GM1333" s="668" t="str">
        <v>[-11101] All data events are filtered in summary calculation</v>
      </c>
      <c r="GN1333" s="400" t="str">
        <f t="shared" si="287"/>
        <v>[-11101] All data events are filtered in summary calculation</v>
      </c>
      <c r="GO1333" s="400">
        <f t="shared" si="288"/>
        <v>0</v>
      </c>
    </row>
    <row r="1334" spans="156:197" ht="18.95" customHeight="1" x14ac:dyDescent="0.25">
      <c r="EZ1334" s="837"/>
      <c r="FA1334" s="568">
        <v>42252.689236111109</v>
      </c>
      <c r="FB1334" s="569" t="str">
        <v>[-11101] All data events are filtered in summary calculation</v>
      </c>
      <c r="FC1334" s="570">
        <v>42252.689236111109</v>
      </c>
      <c r="FD1334" s="571" t="str">
        <v>[-11101] All data events are filtered in summary calculation</v>
      </c>
      <c r="FE1334" s="570">
        <v>42252.688888888893</v>
      </c>
      <c r="FF1334" s="571">
        <v>737.99440444665038</v>
      </c>
      <c r="FG1334" s="570">
        <v>42252.688888888893</v>
      </c>
      <c r="FH1334" s="571">
        <v>37823.706346939005</v>
      </c>
      <c r="GE1334" s="400">
        <f t="shared" si="289"/>
        <v>1</v>
      </c>
      <c r="GF1334" s="529"/>
      <c r="GG1334" s="517"/>
      <c r="GH1334" s="529">
        <v>42252.688888888893</v>
      </c>
      <c r="GI1334" s="668">
        <v>300.34722900390625</v>
      </c>
      <c r="GJ1334" s="669">
        <v>42252.688888888893</v>
      </c>
      <c r="GK1334" s="668" t="str">
        <v>[-11101] All data events are filtered in summary calculation</v>
      </c>
      <c r="GL1334" s="669">
        <v>42252.688888888893</v>
      </c>
      <c r="GM1334" s="668" t="str">
        <v>[-11101] All data events are filtered in summary calculation</v>
      </c>
      <c r="GN1334" s="400" t="str">
        <f t="shared" si="287"/>
        <v>[-11101] All data events are filtered in summary calculation</v>
      </c>
      <c r="GO1334" s="400">
        <f t="shared" si="288"/>
        <v>0</v>
      </c>
    </row>
    <row r="1335" spans="156:197" ht="18.95" customHeight="1" x14ac:dyDescent="0.25">
      <c r="EZ1335" s="837"/>
      <c r="FA1335" s="568">
        <v>42252.689583333333</v>
      </c>
      <c r="FB1335" s="569" t="str">
        <v>[-11101] All data events are filtered in summary calculation</v>
      </c>
      <c r="FC1335" s="570">
        <v>42252.689583333333</v>
      </c>
      <c r="FD1335" s="571" t="str">
        <v>[-11101] All data events are filtered in summary calculation</v>
      </c>
      <c r="FE1335" s="570">
        <v>42252.689236111109</v>
      </c>
      <c r="FF1335" s="571">
        <v>668.60790500791586</v>
      </c>
      <c r="FG1335" s="570">
        <v>42252.689236111109</v>
      </c>
      <c r="FH1335" s="571">
        <v>37837.918231330317</v>
      </c>
      <c r="GE1335" s="400">
        <f t="shared" si="289"/>
        <v>1</v>
      </c>
      <c r="GF1335" s="529"/>
      <c r="GG1335" s="517"/>
      <c r="GH1335" s="529">
        <v>42252.689236111109</v>
      </c>
      <c r="GI1335" s="668">
        <v>300.34722900390625</v>
      </c>
      <c r="GJ1335" s="669">
        <v>42252.689236111109</v>
      </c>
      <c r="GK1335" s="668" t="str">
        <v>[-11101] All data events are filtered in summary calculation</v>
      </c>
      <c r="GL1335" s="669">
        <v>42252.689236111109</v>
      </c>
      <c r="GM1335" s="668" t="str">
        <v>[-11101] All data events are filtered in summary calculation</v>
      </c>
      <c r="GN1335" s="400" t="str">
        <f t="shared" si="287"/>
        <v>[-11101] All data events are filtered in summary calculation</v>
      </c>
      <c r="GO1335" s="400">
        <f t="shared" si="288"/>
        <v>0</v>
      </c>
    </row>
    <row r="1336" spans="156:197" ht="18.95" customHeight="1" x14ac:dyDescent="0.25">
      <c r="EZ1336" s="837"/>
      <c r="FA1336" s="568">
        <v>42252.689930555556</v>
      </c>
      <c r="FB1336" s="569" t="str">
        <v>[-11101] All data events are filtered in summary calculation</v>
      </c>
      <c r="FC1336" s="570">
        <v>42252.689930555556</v>
      </c>
      <c r="FD1336" s="571" t="str">
        <v>[-11101] All data events are filtered in summary calculation</v>
      </c>
      <c r="FE1336" s="570">
        <v>42252.689583333333</v>
      </c>
      <c r="FF1336" s="571">
        <v>669.00699025358381</v>
      </c>
      <c r="FG1336" s="570">
        <v>42252.689583333333</v>
      </c>
      <c r="FH1336" s="571">
        <v>37817.421383243796</v>
      </c>
      <c r="GE1336" s="400">
        <f t="shared" si="289"/>
        <v>1</v>
      </c>
      <c r="GF1336" s="529"/>
      <c r="GG1336" s="517"/>
      <c r="GH1336" s="529">
        <v>42252.689583333333</v>
      </c>
      <c r="GI1336" s="668">
        <v>300.34722900390625</v>
      </c>
      <c r="GJ1336" s="669">
        <v>42252.689583333333</v>
      </c>
      <c r="GK1336" s="668" t="str">
        <v>[-11101] All data events are filtered in summary calculation</v>
      </c>
      <c r="GL1336" s="669">
        <v>42252.689583333333</v>
      </c>
      <c r="GM1336" s="668" t="str">
        <v>[-11101] All data events are filtered in summary calculation</v>
      </c>
      <c r="GN1336" s="400" t="str">
        <f t="shared" si="287"/>
        <v>[-11101] All data events are filtered in summary calculation</v>
      </c>
      <c r="GO1336" s="400">
        <f t="shared" si="288"/>
        <v>0</v>
      </c>
    </row>
    <row r="1337" spans="156:197" ht="18.95" customHeight="1" x14ac:dyDescent="0.25">
      <c r="EZ1337" s="837"/>
      <c r="FA1337" s="568">
        <v>42252.69027777778</v>
      </c>
      <c r="FB1337" s="569" t="str">
        <v>[-11101] All data events are filtered in summary calculation</v>
      </c>
      <c r="FC1337" s="570">
        <v>42252.69027777778</v>
      </c>
      <c r="FD1337" s="571" t="str">
        <v>[-11101] All data events are filtered in summary calculation</v>
      </c>
      <c r="FE1337" s="570">
        <v>42252.689930555556</v>
      </c>
      <c r="FF1337" s="571">
        <v>4529.125253486548</v>
      </c>
      <c r="FG1337" s="570">
        <v>42252.689930555556</v>
      </c>
      <c r="FH1337" s="571">
        <v>37825.248843876521</v>
      </c>
      <c r="GE1337" s="400">
        <f t="shared" si="289"/>
        <v>1</v>
      </c>
      <c r="GF1337" s="529"/>
      <c r="GG1337" s="517"/>
      <c r="GH1337" s="529">
        <v>42252.689930555556</v>
      </c>
      <c r="GI1337" s="668" t="str">
        <v>[-11101] All data events are filtered in summary calculation</v>
      </c>
      <c r="GJ1337" s="669">
        <v>42252.689930555556</v>
      </c>
      <c r="GK1337" s="668" t="str">
        <v>[-11101] All data events are filtered in summary calculation</v>
      </c>
      <c r="GL1337" s="669">
        <v>42252.689930555556</v>
      </c>
      <c r="GM1337" s="668" t="str">
        <v>[-11101] All data events are filtered in summary calculation</v>
      </c>
      <c r="GN1337" s="400" t="str">
        <f t="shared" si="287"/>
        <v>[-11101] All data events are filtered in summary calculation</v>
      </c>
      <c r="GO1337" s="400">
        <f t="shared" si="288"/>
        <v>0</v>
      </c>
    </row>
    <row r="1338" spans="156:197" ht="18.95" customHeight="1" x14ac:dyDescent="0.25">
      <c r="EZ1338" s="837"/>
      <c r="FA1338" s="568">
        <v>42252.690625000003</v>
      </c>
      <c r="FB1338" s="569" t="str">
        <v>[-11101] All data events are filtered in summary calculation</v>
      </c>
      <c r="FC1338" s="570">
        <v>42252.690625000003</v>
      </c>
      <c r="FD1338" s="571" t="str">
        <v>[-11101] All data events are filtered in summary calculation</v>
      </c>
      <c r="FE1338" s="570">
        <v>42252.69027777778</v>
      </c>
      <c r="FF1338" s="571">
        <v>34825.460212274389</v>
      </c>
      <c r="FG1338" s="570">
        <v>42252.69027777778</v>
      </c>
      <c r="FH1338" s="571">
        <v>37845.918675466375</v>
      </c>
      <c r="GE1338" s="400">
        <f t="shared" si="289"/>
        <v>1</v>
      </c>
      <c r="GF1338" s="529"/>
      <c r="GG1338" s="517"/>
      <c r="GH1338" s="529">
        <v>42252.69027777778</v>
      </c>
      <c r="GI1338" s="668" t="str">
        <v>[-11101] All data events are filtered in summary calculation</v>
      </c>
      <c r="GJ1338" s="669">
        <v>42252.69027777778</v>
      </c>
      <c r="GK1338" s="668" t="str">
        <v>[-11101] All data events are filtered in summary calculation</v>
      </c>
      <c r="GL1338" s="669">
        <v>42252.69027777778</v>
      </c>
      <c r="GM1338" s="668" t="str">
        <v>[-11101] All data events are filtered in summary calculation</v>
      </c>
      <c r="GN1338" s="400" t="str">
        <f t="shared" si="287"/>
        <v>[-11101] All data events are filtered in summary calculation</v>
      </c>
      <c r="GO1338" s="400">
        <f t="shared" si="288"/>
        <v>0</v>
      </c>
    </row>
    <row r="1339" spans="156:197" ht="18.95" customHeight="1" x14ac:dyDescent="0.25">
      <c r="EZ1339" s="837"/>
      <c r="FA1339" s="568">
        <v>42252.690972222219</v>
      </c>
      <c r="FB1339" s="569" t="str">
        <v>[-11101] All data events are filtered in summary calculation</v>
      </c>
      <c r="FC1339" s="570">
        <v>42252.690972222219</v>
      </c>
      <c r="FD1339" s="571" t="str">
        <v>[-11101] All data events are filtered in summary calculation</v>
      </c>
      <c r="FE1339" s="570">
        <v>42252.690625000003</v>
      </c>
      <c r="FF1339" s="571">
        <v>38228.16072996259</v>
      </c>
      <c r="FG1339" s="570">
        <v>42252.690625000003</v>
      </c>
      <c r="FH1339" s="571">
        <v>38272.093054640296</v>
      </c>
      <c r="GE1339" s="400">
        <f t="shared" si="289"/>
        <v>1</v>
      </c>
      <c r="GF1339" s="529"/>
      <c r="GG1339" s="517"/>
      <c r="GH1339" s="529">
        <v>42252.690625000003</v>
      </c>
      <c r="GI1339" s="668" t="str">
        <v>[-11101] All data events are filtered in summary calculation</v>
      </c>
      <c r="GJ1339" s="669">
        <v>42252.690625000003</v>
      </c>
      <c r="GK1339" s="668" t="str">
        <v>[-11101] All data events are filtered in summary calculation</v>
      </c>
      <c r="GL1339" s="669">
        <v>42252.690625000003</v>
      </c>
      <c r="GM1339" s="668" t="str">
        <v>[-11101] All data events are filtered in summary calculation</v>
      </c>
      <c r="GN1339" s="400" t="str">
        <f t="shared" si="287"/>
        <v>[-11101] All data events are filtered in summary calculation</v>
      </c>
      <c r="GO1339" s="400">
        <f t="shared" si="288"/>
        <v>0</v>
      </c>
    </row>
    <row r="1340" spans="156:197" ht="18.95" customHeight="1" x14ac:dyDescent="0.25">
      <c r="EZ1340" s="837"/>
      <c r="FA1340" s="568">
        <v>42252.69131944445</v>
      </c>
      <c r="FB1340" s="569" t="str">
        <v>[-11101] All data events are filtered in summary calculation</v>
      </c>
      <c r="FC1340" s="570">
        <v>42252.69131944445</v>
      </c>
      <c r="FD1340" s="571" t="str">
        <v>[-11101] All data events are filtered in summary calculation</v>
      </c>
      <c r="FE1340" s="570">
        <v>42252.690972222219</v>
      </c>
      <c r="FF1340" s="571">
        <v>38078.825313733025</v>
      </c>
      <c r="FG1340" s="570">
        <v>42252.690972222219</v>
      </c>
      <c r="FH1340" s="571">
        <v>24210.285608317205</v>
      </c>
      <c r="GE1340" s="400">
        <f t="shared" si="289"/>
        <v>1</v>
      </c>
      <c r="GF1340" s="529"/>
      <c r="GG1340" s="517"/>
      <c r="GH1340" s="529">
        <v>42252.690972222219</v>
      </c>
      <c r="GI1340" s="668" t="str">
        <v>[-11101] All data events are filtered in summary calculation</v>
      </c>
      <c r="GJ1340" s="669">
        <v>42252.690972222219</v>
      </c>
      <c r="GK1340" s="668" t="str">
        <v>[-11101] All data events are filtered in summary calculation</v>
      </c>
      <c r="GL1340" s="669">
        <v>42252.690972222219</v>
      </c>
      <c r="GM1340" s="668" t="str">
        <v>[-11101] All data events are filtered in summary calculation</v>
      </c>
      <c r="GN1340" s="400" t="str">
        <f t="shared" si="287"/>
        <v>[-11101] All data events are filtered in summary calculation</v>
      </c>
      <c r="GO1340" s="400">
        <f t="shared" si="288"/>
        <v>0</v>
      </c>
    </row>
    <row r="1341" spans="156:197" ht="18.95" customHeight="1" x14ac:dyDescent="0.25">
      <c r="EZ1341" s="837"/>
      <c r="FA1341" s="568">
        <v>42252.691666666666</v>
      </c>
      <c r="FB1341" s="569" t="str">
        <v>[-11101] All data events are filtered in summary calculation</v>
      </c>
      <c r="FC1341" s="570">
        <v>42252.691666666666</v>
      </c>
      <c r="FD1341" s="571" t="str">
        <v>[-11101] All data events are filtered in summary calculation</v>
      </c>
      <c r="FE1341" s="570">
        <v>42252.69131944445</v>
      </c>
      <c r="FF1341" s="571">
        <v>37938.945036343735</v>
      </c>
      <c r="FG1341" s="570">
        <v>42252.69131944445</v>
      </c>
      <c r="FH1341" s="571">
        <v>2688.8432769014657</v>
      </c>
      <c r="GE1341" s="400">
        <f t="shared" si="289"/>
        <v>1</v>
      </c>
      <c r="GF1341" s="529"/>
      <c r="GG1341" s="517"/>
      <c r="GH1341" s="529">
        <v>42252.69131944445</v>
      </c>
      <c r="GI1341" s="668" t="str">
        <v>[-11101] All data events are filtered in summary calculation</v>
      </c>
      <c r="GJ1341" s="669">
        <v>42252.69131944445</v>
      </c>
      <c r="GK1341" s="668" t="str">
        <v>[-11101] All data events are filtered in summary calculation</v>
      </c>
      <c r="GL1341" s="669">
        <v>42252.69131944445</v>
      </c>
      <c r="GM1341" s="668" t="str">
        <v>[-11101] All data events are filtered in summary calculation</v>
      </c>
      <c r="GN1341" s="400" t="str">
        <f t="shared" si="287"/>
        <v>[-11101] All data events are filtered in summary calculation</v>
      </c>
      <c r="GO1341" s="400">
        <f t="shared" si="288"/>
        <v>0</v>
      </c>
    </row>
    <row r="1342" spans="156:197" ht="18.95" customHeight="1" x14ac:dyDescent="0.25">
      <c r="EZ1342" s="837"/>
      <c r="FA1342" s="568">
        <v>42252.692013888889</v>
      </c>
      <c r="FB1342" s="569" t="str">
        <v>[-11101] All data events are filtered in summary calculation</v>
      </c>
      <c r="FC1342" s="570">
        <v>42252.692013888889</v>
      </c>
      <c r="FD1342" s="571" t="str">
        <v>[-11101] All data events are filtered in summary calculation</v>
      </c>
      <c r="FE1342" s="570">
        <v>42252.691666666666</v>
      </c>
      <c r="FF1342" s="571">
        <v>37892.380490607022</v>
      </c>
      <c r="FG1342" s="570">
        <v>42252.691666666666</v>
      </c>
      <c r="FH1342" s="571">
        <v>2803.7195219617338</v>
      </c>
      <c r="GE1342" s="400">
        <f t="shared" si="289"/>
        <v>1</v>
      </c>
      <c r="GF1342" s="529"/>
      <c r="GG1342" s="517"/>
      <c r="GH1342" s="529">
        <v>42252.691666666666</v>
      </c>
      <c r="GI1342" s="668">
        <v>297.45370483398438</v>
      </c>
      <c r="GJ1342" s="669">
        <v>42252.691666666666</v>
      </c>
      <c r="GK1342" s="668" t="str">
        <v>[-11101] All data events are filtered in summary calculation</v>
      </c>
      <c r="GL1342" s="669">
        <v>42252.691666666666</v>
      </c>
      <c r="GM1342" s="668" t="str">
        <v>[-11101] All data events are filtered in summary calculation</v>
      </c>
      <c r="GN1342" s="400" t="str">
        <f t="shared" si="287"/>
        <v>[-11101] All data events are filtered in summary calculation</v>
      </c>
      <c r="GO1342" s="400">
        <f t="shared" si="288"/>
        <v>0</v>
      </c>
    </row>
    <row r="1343" spans="156:197" ht="18.95" customHeight="1" x14ac:dyDescent="0.25">
      <c r="EZ1343" s="837"/>
      <c r="FA1343" s="568">
        <v>42252.692361111112</v>
      </c>
      <c r="FB1343" s="569" t="str">
        <v>[-11101] All data events are filtered in summary calculation</v>
      </c>
      <c r="FC1343" s="570">
        <v>42252.692361111112</v>
      </c>
      <c r="FD1343" s="571" t="str">
        <v>[-11101] All data events are filtered in summary calculation</v>
      </c>
      <c r="FE1343" s="570">
        <v>42252.692013888889</v>
      </c>
      <c r="FF1343" s="571">
        <v>37842.953258260088</v>
      </c>
      <c r="FG1343" s="570">
        <v>42252.692013888889</v>
      </c>
      <c r="FH1343" s="571">
        <v>2817.7178516230238</v>
      </c>
      <c r="GE1343" s="400">
        <f t="shared" si="289"/>
        <v>1</v>
      </c>
      <c r="GF1343" s="529"/>
      <c r="GG1343" s="517"/>
      <c r="GH1343" s="529">
        <v>42252.692013888889</v>
      </c>
      <c r="GI1343" s="668">
        <v>297.45370483398438</v>
      </c>
      <c r="GJ1343" s="669">
        <v>42252.692013888889</v>
      </c>
      <c r="GK1343" s="668" t="str">
        <v>[-11101] All data events are filtered in summary calculation</v>
      </c>
      <c r="GL1343" s="669">
        <v>42252.692013888889</v>
      </c>
      <c r="GM1343" s="668" t="str">
        <v>[-11101] All data events are filtered in summary calculation</v>
      </c>
      <c r="GN1343" s="400" t="str">
        <f t="shared" si="287"/>
        <v>[-11101] All data events are filtered in summary calculation</v>
      </c>
      <c r="GO1343" s="400">
        <f t="shared" si="288"/>
        <v>0</v>
      </c>
    </row>
    <row r="1344" spans="156:197" ht="18.95" customHeight="1" x14ac:dyDescent="0.25">
      <c r="EZ1344" s="837"/>
      <c r="FA1344" s="568">
        <v>42252.692708333328</v>
      </c>
      <c r="FB1344" s="569" t="str">
        <v>[-11101] All data events are filtered in summary calculation</v>
      </c>
      <c r="FC1344" s="570">
        <v>42252.692708333328</v>
      </c>
      <c r="FD1344" s="571" t="str">
        <v>[-11101] All data events are filtered in summary calculation</v>
      </c>
      <c r="FE1344" s="570">
        <v>42252.692361111112</v>
      </c>
      <c r="FF1344" s="571">
        <v>37792.046006103359</v>
      </c>
      <c r="FG1344" s="570">
        <v>42252.692361111112</v>
      </c>
      <c r="FH1344" s="571">
        <v>2841.5985377489278</v>
      </c>
      <c r="GE1344" s="400">
        <f t="shared" si="289"/>
        <v>1</v>
      </c>
      <c r="GF1344" s="529"/>
      <c r="GG1344" s="517"/>
      <c r="GH1344" s="529">
        <v>42252.692361111112</v>
      </c>
      <c r="GI1344" s="668">
        <v>297.45370483398438</v>
      </c>
      <c r="GJ1344" s="669">
        <v>42252.692361111112</v>
      </c>
      <c r="GK1344" s="668" t="str">
        <v>[-11101] All data events are filtered in summary calculation</v>
      </c>
      <c r="GL1344" s="669">
        <v>42252.692361111112</v>
      </c>
      <c r="GM1344" s="668" t="str">
        <v>[-11101] All data events are filtered in summary calculation</v>
      </c>
      <c r="GN1344" s="400" t="str">
        <f t="shared" si="287"/>
        <v>[-11101] All data events are filtered in summary calculation</v>
      </c>
      <c r="GO1344" s="400">
        <f t="shared" si="288"/>
        <v>0</v>
      </c>
    </row>
    <row r="1345" spans="156:197" ht="18.95" customHeight="1" x14ac:dyDescent="0.25">
      <c r="EZ1345" s="837"/>
      <c r="FA1345" s="568">
        <v>42252.693055555559</v>
      </c>
      <c r="FB1345" s="569" t="str">
        <v>[-11101] All data events are filtered in summary calculation</v>
      </c>
      <c r="FC1345" s="570">
        <v>42252.693055555559</v>
      </c>
      <c r="FD1345" s="571" t="str">
        <v>[-11101] All data events are filtered in summary calculation</v>
      </c>
      <c r="FE1345" s="570">
        <v>42252.692708333328</v>
      </c>
      <c r="FF1345" s="571">
        <v>37546.89993451436</v>
      </c>
      <c r="FG1345" s="570">
        <v>42252.692708333328</v>
      </c>
      <c r="FH1345" s="571">
        <v>2845.410814694812</v>
      </c>
      <c r="GE1345" s="400">
        <f t="shared" si="289"/>
        <v>1</v>
      </c>
      <c r="GF1345" s="529"/>
      <c r="GG1345" s="517"/>
      <c r="GH1345" s="529">
        <v>42252.692708333328</v>
      </c>
      <c r="GI1345" s="668">
        <v>297.45370483398438</v>
      </c>
      <c r="GJ1345" s="669">
        <v>42252.692708333328</v>
      </c>
      <c r="GK1345" s="668" t="str">
        <v>[-11101] All data events are filtered in summary calculation</v>
      </c>
      <c r="GL1345" s="669">
        <v>42252.692708333328</v>
      </c>
      <c r="GM1345" s="668" t="str">
        <v>[-11101] All data events are filtered in summary calculation</v>
      </c>
      <c r="GN1345" s="400" t="str">
        <f t="shared" si="287"/>
        <v>[-11101] All data events are filtered in summary calculation</v>
      </c>
      <c r="GO1345" s="400">
        <f t="shared" si="288"/>
        <v>0</v>
      </c>
    </row>
    <row r="1346" spans="156:197" ht="18.95" customHeight="1" x14ac:dyDescent="0.25">
      <c r="EZ1346" s="837"/>
      <c r="FA1346" s="568">
        <v>42252.693402777775</v>
      </c>
      <c r="FB1346" s="569" t="str">
        <v>[-11101] All data events are filtered in summary calculation</v>
      </c>
      <c r="FC1346" s="570">
        <v>42252.693402777775</v>
      </c>
      <c r="FD1346" s="571" t="str">
        <v>[-11101] All data events are filtered in summary calculation</v>
      </c>
      <c r="FE1346" s="570">
        <v>42252.693055555559</v>
      </c>
      <c r="FF1346" s="571">
        <v>37423.70663221876</v>
      </c>
      <c r="FG1346" s="570">
        <v>42252.693055555559</v>
      </c>
      <c r="FH1346" s="571">
        <v>2840.0548903862637</v>
      </c>
      <c r="GE1346" s="400">
        <f t="shared" si="289"/>
        <v>1</v>
      </c>
      <c r="GF1346" s="529"/>
      <c r="GG1346" s="517"/>
      <c r="GH1346" s="529">
        <v>42252.693055555559</v>
      </c>
      <c r="GI1346" s="668" t="str">
        <v>[-11101] All data events are filtered in summary calculation</v>
      </c>
      <c r="GJ1346" s="669">
        <v>42252.693055555559</v>
      </c>
      <c r="GK1346" s="668" t="str">
        <v>[-11101] All data events are filtered in summary calculation</v>
      </c>
      <c r="GL1346" s="669">
        <v>42252.693055555559</v>
      </c>
      <c r="GM1346" s="668" t="str">
        <v>[-11101] All data events are filtered in summary calculation</v>
      </c>
      <c r="GN1346" s="400" t="str">
        <f t="shared" si="287"/>
        <v>[-11101] All data events are filtered in summary calculation</v>
      </c>
      <c r="GO1346" s="400">
        <f t="shared" si="288"/>
        <v>0</v>
      </c>
    </row>
    <row r="1347" spans="156:197" ht="18.95" customHeight="1" x14ac:dyDescent="0.25">
      <c r="EZ1347" s="837"/>
      <c r="FA1347" s="568">
        <v>42252.693749999999</v>
      </c>
      <c r="FB1347" s="569" t="str">
        <v>[-11101] All data events are filtered in summary calculation</v>
      </c>
      <c r="FC1347" s="570">
        <v>42252.693749999999</v>
      </c>
      <c r="FD1347" s="571" t="str">
        <v>[-11101] All data events are filtered in summary calculation</v>
      </c>
      <c r="FE1347" s="570">
        <v>42252.693402777775</v>
      </c>
      <c r="FF1347" s="571">
        <v>37442.127788158257</v>
      </c>
      <c r="FG1347" s="570">
        <v>42252.693402777775</v>
      </c>
      <c r="FH1347" s="571">
        <v>2877.3464583850155</v>
      </c>
      <c r="GE1347" s="400">
        <f t="shared" si="289"/>
        <v>1</v>
      </c>
      <c r="GF1347" s="529"/>
      <c r="GG1347" s="517"/>
      <c r="GH1347" s="529">
        <v>42252.693402777775</v>
      </c>
      <c r="GI1347" s="668" t="str">
        <v>[-11101] All data events are filtered in summary calculation</v>
      </c>
      <c r="GJ1347" s="669">
        <v>42252.693402777775</v>
      </c>
      <c r="GK1347" s="668" t="str">
        <v>[-11101] All data events are filtered in summary calculation</v>
      </c>
      <c r="GL1347" s="669">
        <v>42252.693402777775</v>
      </c>
      <c r="GM1347" s="668" t="str">
        <v>[-11101] All data events are filtered in summary calculation</v>
      </c>
      <c r="GN1347" s="400" t="str">
        <f t="shared" si="287"/>
        <v>[-11101] All data events are filtered in summary calculation</v>
      </c>
      <c r="GO1347" s="400">
        <f t="shared" si="288"/>
        <v>0</v>
      </c>
    </row>
    <row r="1348" spans="156:197" ht="18.95" customHeight="1" x14ac:dyDescent="0.25">
      <c r="EZ1348" s="837"/>
      <c r="FA1348" s="568">
        <v>42252.694097222222</v>
      </c>
      <c r="FB1348" s="569" t="str">
        <v>[-11101] All data events are filtered in summary calculation</v>
      </c>
      <c r="FC1348" s="570">
        <v>42252.694097222222</v>
      </c>
      <c r="FD1348" s="571" t="str">
        <v>[-11101] All data events are filtered in summary calculation</v>
      </c>
      <c r="FE1348" s="570">
        <v>42252.693749999999</v>
      </c>
      <c r="FF1348" s="571">
        <v>37352.954032337664</v>
      </c>
      <c r="FG1348" s="570">
        <v>42252.693749999999</v>
      </c>
      <c r="FH1348" s="571">
        <v>2890.3654515470066</v>
      </c>
      <c r="GE1348" s="400">
        <f t="shared" si="289"/>
        <v>1</v>
      </c>
      <c r="GF1348" s="529"/>
      <c r="GG1348" s="517"/>
      <c r="GH1348" s="529">
        <v>42252.693749999999</v>
      </c>
      <c r="GI1348" s="668" t="str">
        <v>[-11101] All data events are filtered in summary calculation</v>
      </c>
      <c r="GJ1348" s="669">
        <v>42252.693749999999</v>
      </c>
      <c r="GK1348" s="668" t="str">
        <v>[-11101] All data events are filtered in summary calculation</v>
      </c>
      <c r="GL1348" s="669">
        <v>42252.693749999999</v>
      </c>
      <c r="GM1348" s="668" t="str">
        <v>[-11101] All data events are filtered in summary calculation</v>
      </c>
      <c r="GN1348" s="400" t="str">
        <f t="shared" si="287"/>
        <v>[-11101] All data events are filtered in summary calculation</v>
      </c>
      <c r="GO1348" s="400">
        <f t="shared" si="288"/>
        <v>0</v>
      </c>
    </row>
    <row r="1349" spans="156:197" ht="18.95" customHeight="1" x14ac:dyDescent="0.25">
      <c r="EZ1349" s="837"/>
      <c r="FA1349" s="568">
        <v>42252.694444444445</v>
      </c>
      <c r="FB1349" s="569" t="str">
        <v>[-11101] All data events are filtered in summary calculation</v>
      </c>
      <c r="FC1349" s="570">
        <v>42252.694444444445</v>
      </c>
      <c r="FD1349" s="571" t="str">
        <v>[-11101] All data events are filtered in summary calculation</v>
      </c>
      <c r="FE1349" s="570">
        <v>42252.694097222222</v>
      </c>
      <c r="FF1349" s="571">
        <v>37390.599041841429</v>
      </c>
      <c r="FG1349" s="570">
        <v>42252.694097222222</v>
      </c>
      <c r="FH1349" s="571">
        <v>2879.0225658773134</v>
      </c>
      <c r="GE1349" s="400">
        <f t="shared" si="289"/>
        <v>1</v>
      </c>
      <c r="GF1349" s="529"/>
      <c r="GG1349" s="517"/>
      <c r="GH1349" s="529">
        <v>42252.694097222222</v>
      </c>
      <c r="GI1349" s="668" t="str">
        <v>[-11101] All data events are filtered in summary calculation</v>
      </c>
      <c r="GJ1349" s="669">
        <v>42252.694097222222</v>
      </c>
      <c r="GK1349" s="668" t="str">
        <v>[-11101] All data events are filtered in summary calculation</v>
      </c>
      <c r="GL1349" s="669">
        <v>42252.694097222222</v>
      </c>
      <c r="GM1349" s="668" t="str">
        <v>[-11101] All data events are filtered in summary calculation</v>
      </c>
      <c r="GN1349" s="400" t="str">
        <f t="shared" si="287"/>
        <v>[-11101] All data events are filtered in summary calculation</v>
      </c>
      <c r="GO1349" s="400">
        <f t="shared" si="288"/>
        <v>0</v>
      </c>
    </row>
    <row r="1350" spans="156:197" ht="18.95" customHeight="1" x14ac:dyDescent="0.25">
      <c r="EZ1350" s="837"/>
      <c r="FA1350" s="568">
        <v>42252.694791666669</v>
      </c>
      <c r="FB1350" s="569" t="str">
        <v>[-11101] All data events are filtered in summary calculation</v>
      </c>
      <c r="FC1350" s="570">
        <v>42252.694791666669</v>
      </c>
      <c r="FD1350" s="571" t="str">
        <v>[-11101] All data events are filtered in summary calculation</v>
      </c>
      <c r="FE1350" s="570">
        <v>42252.694444444445</v>
      </c>
      <c r="FF1350" s="571">
        <v>37196.115466741721</v>
      </c>
      <c r="FG1350" s="570">
        <v>42252.694444444445</v>
      </c>
      <c r="FH1350" s="571">
        <v>2882.799912699933</v>
      </c>
      <c r="GE1350" s="400">
        <f t="shared" si="289"/>
        <v>1</v>
      </c>
      <c r="GF1350" s="529"/>
      <c r="GG1350" s="517"/>
      <c r="GH1350" s="529">
        <v>42252.694444444445</v>
      </c>
      <c r="GI1350" s="668" t="str">
        <v>[-11101] All data events are filtered in summary calculation</v>
      </c>
      <c r="GJ1350" s="669">
        <v>42252.694444444445</v>
      </c>
      <c r="GK1350" s="668" t="str">
        <v>[-11101] All data events are filtered in summary calculation</v>
      </c>
      <c r="GL1350" s="669">
        <v>42252.694444444445</v>
      </c>
      <c r="GM1350" s="668" t="str">
        <v>[-11101] All data events are filtered in summary calculation</v>
      </c>
      <c r="GN1350" s="400" t="str">
        <f t="shared" si="287"/>
        <v>[-11101] All data events are filtered in summary calculation</v>
      </c>
      <c r="GO1350" s="400">
        <f t="shared" si="288"/>
        <v>0</v>
      </c>
    </row>
    <row r="1351" spans="156:197" ht="18.95" customHeight="1" x14ac:dyDescent="0.25">
      <c r="EZ1351" s="837"/>
      <c r="FA1351" s="568">
        <v>42252.695138888885</v>
      </c>
      <c r="FB1351" s="569" t="str">
        <v>[-11101] All data events are filtered in summary calculation</v>
      </c>
      <c r="FC1351" s="570">
        <v>42252.695138888885</v>
      </c>
      <c r="FD1351" s="571" t="str">
        <v>[-11101] All data events are filtered in summary calculation</v>
      </c>
      <c r="FE1351" s="570">
        <v>42252.694791666669</v>
      </c>
      <c r="FF1351" s="571">
        <v>37138.958373067777</v>
      </c>
      <c r="FG1351" s="570">
        <v>42252.694791666669</v>
      </c>
      <c r="FH1351" s="571">
        <v>2910.9958517699192</v>
      </c>
      <c r="GE1351" s="400">
        <f t="shared" si="289"/>
        <v>1</v>
      </c>
      <c r="GF1351" s="529"/>
      <c r="GG1351" s="517"/>
      <c r="GH1351" s="529">
        <v>42252.694791666669</v>
      </c>
      <c r="GI1351" s="668" t="str">
        <v>[-11101] All data events are filtered in summary calculation</v>
      </c>
      <c r="GJ1351" s="669">
        <v>42252.694791666669</v>
      </c>
      <c r="GK1351" s="668" t="str">
        <v>[-11101] All data events are filtered in summary calculation</v>
      </c>
      <c r="GL1351" s="669">
        <v>42252.694791666669</v>
      </c>
      <c r="GM1351" s="668" t="str">
        <v>[-11101] All data events are filtered in summary calculation</v>
      </c>
      <c r="GN1351" s="400" t="str">
        <f t="shared" ref="GN1351:GN1414" si="290">IF($GE1351=1,$GM1351,0)</f>
        <v>[-11101] All data events are filtered in summary calculation</v>
      </c>
      <c r="GO1351" s="400">
        <f t="shared" ref="GO1351:GO1414" si="291">IF($GE1351=2,$GM1351,0)</f>
        <v>0</v>
      </c>
    </row>
    <row r="1352" spans="156:197" ht="18.95" customHeight="1" x14ac:dyDescent="0.25">
      <c r="EZ1352" s="837"/>
      <c r="FA1352" s="568">
        <v>42252.695486111115</v>
      </c>
      <c r="FB1352" s="569" t="str">
        <v>[-11101] All data events are filtered in summary calculation</v>
      </c>
      <c r="FC1352" s="570">
        <v>42252.695486111115</v>
      </c>
      <c r="FD1352" s="571" t="str">
        <v>[-11101] All data events are filtered in summary calculation</v>
      </c>
      <c r="FE1352" s="570">
        <v>42252.695138888885</v>
      </c>
      <c r="FF1352" s="571">
        <v>37184.848171440761</v>
      </c>
      <c r="FG1352" s="570">
        <v>42252.695138888885</v>
      </c>
      <c r="FH1352" s="571">
        <v>2899.0683905139567</v>
      </c>
      <c r="GE1352" s="400">
        <f t="shared" ref="GE1352:GE1415" si="292">IF(GI1352&lt;&gt;$GF$63,1,IF(GK1352&lt;&gt;$GF$63,2,IF(GE1351&lt;&gt;0,GE1351,0)))</f>
        <v>1</v>
      </c>
      <c r="GF1352" s="529"/>
      <c r="GG1352" s="517"/>
      <c r="GH1352" s="529">
        <v>42252.695138888885</v>
      </c>
      <c r="GI1352" s="668" t="str">
        <v>[-11101] All data events are filtered in summary calculation</v>
      </c>
      <c r="GJ1352" s="669">
        <v>42252.695138888885</v>
      </c>
      <c r="GK1352" s="668" t="str">
        <v>[-11101] All data events are filtered in summary calculation</v>
      </c>
      <c r="GL1352" s="669">
        <v>42252.695138888885</v>
      </c>
      <c r="GM1352" s="668" t="str">
        <v>[-11101] All data events are filtered in summary calculation</v>
      </c>
      <c r="GN1352" s="400" t="str">
        <f t="shared" si="290"/>
        <v>[-11101] All data events are filtered in summary calculation</v>
      </c>
      <c r="GO1352" s="400">
        <f t="shared" si="291"/>
        <v>0</v>
      </c>
    </row>
    <row r="1353" spans="156:197" ht="18.95" customHeight="1" x14ac:dyDescent="0.25">
      <c r="EZ1353" s="837"/>
      <c r="FA1353" s="568">
        <v>42252.695833333331</v>
      </c>
      <c r="FB1353" s="569" t="str">
        <v>[-11101] All data events are filtered in summary calculation</v>
      </c>
      <c r="FC1353" s="570">
        <v>42252.695833333331</v>
      </c>
      <c r="FD1353" s="571" t="str">
        <v>[-11101] All data events are filtered in summary calculation</v>
      </c>
      <c r="FE1353" s="570">
        <v>42252.695486111115</v>
      </c>
      <c r="FF1353" s="571">
        <v>37146.230529977875</v>
      </c>
      <c r="FG1353" s="570">
        <v>42252.695486111115</v>
      </c>
      <c r="FH1353" s="571">
        <v>2907.6715230119726</v>
      </c>
      <c r="GE1353" s="400">
        <f t="shared" si="292"/>
        <v>1</v>
      </c>
      <c r="GF1353" s="529"/>
      <c r="GG1353" s="517"/>
      <c r="GH1353" s="529">
        <v>42252.695486111115</v>
      </c>
      <c r="GI1353" s="668" t="str">
        <v>[-11101] All data events are filtered in summary calculation</v>
      </c>
      <c r="GJ1353" s="669">
        <v>42252.695486111115</v>
      </c>
      <c r="GK1353" s="668" t="str">
        <v>[-11101] All data events are filtered in summary calculation</v>
      </c>
      <c r="GL1353" s="669">
        <v>42252.695486111115</v>
      </c>
      <c r="GM1353" s="668" t="str">
        <v>[-11101] All data events are filtered in summary calculation</v>
      </c>
      <c r="GN1353" s="400" t="str">
        <f t="shared" si="290"/>
        <v>[-11101] All data events are filtered in summary calculation</v>
      </c>
      <c r="GO1353" s="400">
        <f t="shared" si="291"/>
        <v>0</v>
      </c>
    </row>
    <row r="1354" spans="156:197" ht="18.95" customHeight="1" x14ac:dyDescent="0.25">
      <c r="EZ1354" s="837"/>
      <c r="FA1354" s="568">
        <v>42252.696180555555</v>
      </c>
      <c r="FB1354" s="569" t="str">
        <v>[-11101] All data events are filtered in summary calculation</v>
      </c>
      <c r="FC1354" s="570">
        <v>42252.696180555555</v>
      </c>
      <c r="FD1354" s="571" t="str">
        <v>[-11101] All data events are filtered in summary calculation</v>
      </c>
      <c r="FE1354" s="570">
        <v>42252.695833333331</v>
      </c>
      <c r="FF1354" s="571">
        <v>37251.821590813001</v>
      </c>
      <c r="FG1354" s="570">
        <v>42252.695833333331</v>
      </c>
      <c r="FH1354" s="571">
        <v>2944.8413243816544</v>
      </c>
      <c r="GE1354" s="400">
        <f t="shared" si="292"/>
        <v>1</v>
      </c>
      <c r="GF1354" s="529"/>
      <c r="GG1354" s="517"/>
      <c r="GH1354" s="529">
        <v>42252.695833333331</v>
      </c>
      <c r="GI1354" s="668" t="str">
        <v>[-11101] All data events are filtered in summary calculation</v>
      </c>
      <c r="GJ1354" s="669">
        <v>42252.695833333331</v>
      </c>
      <c r="GK1354" s="668" t="str">
        <v>[-11101] All data events are filtered in summary calculation</v>
      </c>
      <c r="GL1354" s="669">
        <v>42252.695833333331</v>
      </c>
      <c r="GM1354" s="668" t="str">
        <v>[-11101] All data events are filtered in summary calculation</v>
      </c>
      <c r="GN1354" s="400" t="str">
        <f t="shared" si="290"/>
        <v>[-11101] All data events are filtered in summary calculation</v>
      </c>
      <c r="GO1354" s="400">
        <f t="shared" si="291"/>
        <v>0</v>
      </c>
    </row>
    <row r="1355" spans="156:197" ht="18.95" customHeight="1" x14ac:dyDescent="0.25">
      <c r="EZ1355" s="837"/>
      <c r="FA1355" s="568">
        <v>42252.696527777778</v>
      </c>
      <c r="FB1355" s="569" t="str">
        <v>[-11101] All data events are filtered in summary calculation</v>
      </c>
      <c r="FC1355" s="570">
        <v>42252.696527777778</v>
      </c>
      <c r="FD1355" s="571" t="str">
        <v>[-11101] All data events are filtered in summary calculation</v>
      </c>
      <c r="FE1355" s="570">
        <v>42252.696180555555</v>
      </c>
      <c r="FF1355" s="571">
        <v>37219.105176311728</v>
      </c>
      <c r="FG1355" s="570">
        <v>42252.696180555555</v>
      </c>
      <c r="FH1355" s="571">
        <v>2934.1491859753928</v>
      </c>
      <c r="GE1355" s="400">
        <f t="shared" si="292"/>
        <v>1</v>
      </c>
      <c r="GF1355" s="529"/>
      <c r="GG1355" s="517"/>
      <c r="GH1355" s="529">
        <v>42252.696180555555</v>
      </c>
      <c r="GI1355" s="668" t="str">
        <v>[-11101] All data events are filtered in summary calculation</v>
      </c>
      <c r="GJ1355" s="669">
        <v>42252.696180555555</v>
      </c>
      <c r="GK1355" s="668" t="str">
        <v>[-11101] All data events are filtered in summary calculation</v>
      </c>
      <c r="GL1355" s="669">
        <v>42252.696180555555</v>
      </c>
      <c r="GM1355" s="668" t="str">
        <v>[-11101] All data events are filtered in summary calculation</v>
      </c>
      <c r="GN1355" s="400" t="str">
        <f t="shared" si="290"/>
        <v>[-11101] All data events are filtered in summary calculation</v>
      </c>
      <c r="GO1355" s="400">
        <f t="shared" si="291"/>
        <v>0</v>
      </c>
    </row>
    <row r="1356" spans="156:197" ht="18.95" customHeight="1" x14ac:dyDescent="0.25">
      <c r="EZ1356" s="837"/>
      <c r="FA1356" s="568">
        <v>42252.696875000001</v>
      </c>
      <c r="FB1356" s="569" t="str">
        <v>[-11101] All data events are filtered in summary calculation</v>
      </c>
      <c r="FC1356" s="570">
        <v>42252.696875000001</v>
      </c>
      <c r="FD1356" s="571" t="str">
        <v>[-11101] All data events are filtered in summary calculation</v>
      </c>
      <c r="FE1356" s="570">
        <v>42252.696527777778</v>
      </c>
      <c r="FF1356" s="571">
        <v>37223.382276596625</v>
      </c>
      <c r="FG1356" s="570">
        <v>42252.696527777778</v>
      </c>
      <c r="FH1356" s="571">
        <v>2931.6942115702977</v>
      </c>
      <c r="GE1356" s="400">
        <f t="shared" si="292"/>
        <v>1</v>
      </c>
      <c r="GF1356" s="529"/>
      <c r="GG1356" s="517"/>
      <c r="GH1356" s="529">
        <v>42252.696527777778</v>
      </c>
      <c r="GI1356" s="668" t="str">
        <v>[-11101] All data events are filtered in summary calculation</v>
      </c>
      <c r="GJ1356" s="669">
        <v>42252.696527777778</v>
      </c>
      <c r="GK1356" s="668" t="str">
        <v>[-11101] All data events are filtered in summary calculation</v>
      </c>
      <c r="GL1356" s="669">
        <v>42252.696527777778</v>
      </c>
      <c r="GM1356" s="668" t="str">
        <v>[-11101] All data events are filtered in summary calculation</v>
      </c>
      <c r="GN1356" s="400" t="str">
        <f t="shared" si="290"/>
        <v>[-11101] All data events are filtered in summary calculation</v>
      </c>
      <c r="GO1356" s="400">
        <f t="shared" si="291"/>
        <v>0</v>
      </c>
    </row>
    <row r="1357" spans="156:197" ht="18.95" customHeight="1" x14ac:dyDescent="0.25">
      <c r="EZ1357" s="837"/>
      <c r="FA1357" s="568">
        <v>42252.697222222225</v>
      </c>
      <c r="FB1357" s="569" t="str">
        <v>[-11101] All data events are filtered in summary calculation</v>
      </c>
      <c r="FC1357" s="570">
        <v>42252.697222222225</v>
      </c>
      <c r="FD1357" s="571" t="str">
        <v>[-11101] All data events are filtered in summary calculation</v>
      </c>
      <c r="FE1357" s="570">
        <v>42252.696875000001</v>
      </c>
      <c r="FF1357" s="571">
        <v>37241.304293104011</v>
      </c>
      <c r="FG1357" s="570">
        <v>42252.696875000001</v>
      </c>
      <c r="FH1357" s="571">
        <v>2960.0230729468167</v>
      </c>
      <c r="GE1357" s="400">
        <f t="shared" si="292"/>
        <v>1</v>
      </c>
      <c r="GF1357" s="529"/>
      <c r="GG1357" s="517"/>
      <c r="GH1357" s="529">
        <v>42252.696875000001</v>
      </c>
      <c r="GI1357" s="668" t="str">
        <v>[-11101] All data events are filtered in summary calculation</v>
      </c>
      <c r="GJ1357" s="669">
        <v>42252.696875000001</v>
      </c>
      <c r="GK1357" s="668" t="str">
        <v>[-11101] All data events are filtered in summary calculation</v>
      </c>
      <c r="GL1357" s="669">
        <v>42252.696875000001</v>
      </c>
      <c r="GM1357" s="668" t="str">
        <v>[-11101] All data events are filtered in summary calculation</v>
      </c>
      <c r="GN1357" s="400" t="str">
        <f t="shared" si="290"/>
        <v>[-11101] All data events are filtered in summary calculation</v>
      </c>
      <c r="GO1357" s="400">
        <f t="shared" si="291"/>
        <v>0</v>
      </c>
    </row>
    <row r="1358" spans="156:197" ht="18.95" customHeight="1" x14ac:dyDescent="0.25">
      <c r="EZ1358" s="837"/>
      <c r="FA1358" s="568">
        <v>42252.697569444441</v>
      </c>
      <c r="FB1358" s="569" t="str">
        <v>[-11101] All data events are filtered in summary calculation</v>
      </c>
      <c r="FC1358" s="570">
        <v>42252.697569444441</v>
      </c>
      <c r="FD1358" s="571" t="str">
        <v>[-11101] All data events are filtered in summary calculation</v>
      </c>
      <c r="FE1358" s="570">
        <v>42252.697222222225</v>
      </c>
      <c r="FF1358" s="571">
        <v>37182.507666480538</v>
      </c>
      <c r="FG1358" s="570">
        <v>42252.697222222225</v>
      </c>
      <c r="FH1358" s="571">
        <v>2924.1627457016457</v>
      </c>
      <c r="GE1358" s="400">
        <f t="shared" si="292"/>
        <v>1</v>
      </c>
      <c r="GF1358" s="529"/>
      <c r="GG1358" s="517"/>
      <c r="GH1358" s="529">
        <v>42252.697222222225</v>
      </c>
      <c r="GI1358" s="668" t="str">
        <v>[-11101] All data events are filtered in summary calculation</v>
      </c>
      <c r="GJ1358" s="669">
        <v>42252.697222222225</v>
      </c>
      <c r="GK1358" s="668" t="str">
        <v>[-11101] All data events are filtered in summary calculation</v>
      </c>
      <c r="GL1358" s="669">
        <v>42252.697222222225</v>
      </c>
      <c r="GM1358" s="668" t="str">
        <v>[-11101] All data events are filtered in summary calculation</v>
      </c>
      <c r="GN1358" s="400" t="str">
        <f t="shared" si="290"/>
        <v>[-11101] All data events are filtered in summary calculation</v>
      </c>
      <c r="GO1358" s="400">
        <f t="shared" si="291"/>
        <v>0</v>
      </c>
    </row>
    <row r="1359" spans="156:197" ht="18.95" customHeight="1" x14ac:dyDescent="0.25">
      <c r="EZ1359" s="837"/>
      <c r="FA1359" s="568">
        <v>42252.697916666672</v>
      </c>
      <c r="FB1359" s="569" t="str">
        <v>[-11101] All data events are filtered in summary calculation</v>
      </c>
      <c r="FC1359" s="570">
        <v>42252.697916666672</v>
      </c>
      <c r="FD1359" s="571" t="str">
        <v>[-11101] All data events are filtered in summary calculation</v>
      </c>
      <c r="FE1359" s="570">
        <v>42252.697569444441</v>
      </c>
      <c r="FF1359" s="571">
        <v>37180.009140833215</v>
      </c>
      <c r="FG1359" s="570">
        <v>42252.697569444441</v>
      </c>
      <c r="FH1359" s="571">
        <v>7961.4042030088603</v>
      </c>
      <c r="GE1359" s="400">
        <f t="shared" si="292"/>
        <v>1</v>
      </c>
      <c r="GF1359" s="529"/>
      <c r="GG1359" s="517"/>
      <c r="GH1359" s="529">
        <v>42252.697569444441</v>
      </c>
      <c r="GI1359" s="668" t="str">
        <v>[-11101] All data events are filtered in summary calculation</v>
      </c>
      <c r="GJ1359" s="669">
        <v>42252.697569444441</v>
      </c>
      <c r="GK1359" s="668" t="str">
        <v>[-11101] All data events are filtered in summary calculation</v>
      </c>
      <c r="GL1359" s="669">
        <v>42252.697569444441</v>
      </c>
      <c r="GM1359" s="668" t="str">
        <v>[-11101] All data events are filtered in summary calculation</v>
      </c>
      <c r="GN1359" s="400" t="str">
        <f t="shared" si="290"/>
        <v>[-11101] All data events are filtered in summary calculation</v>
      </c>
      <c r="GO1359" s="400">
        <f t="shared" si="291"/>
        <v>0</v>
      </c>
    </row>
    <row r="1360" spans="156:197" ht="18.95" customHeight="1" x14ac:dyDescent="0.25">
      <c r="EZ1360" s="837"/>
      <c r="FA1360" s="568">
        <v>42252.698263888888</v>
      </c>
      <c r="FB1360" s="569" t="str">
        <v>[-11101] All data events are filtered in summary calculation</v>
      </c>
      <c r="FC1360" s="570">
        <v>42252.698263888888</v>
      </c>
      <c r="FD1360" s="571" t="str">
        <v>[-11101] All data events are filtered in summary calculation</v>
      </c>
      <c r="FE1360" s="570">
        <v>42252.697916666672</v>
      </c>
      <c r="FF1360" s="571">
        <v>37221.600789407887</v>
      </c>
      <c r="FG1360" s="570">
        <v>42252.697916666672</v>
      </c>
      <c r="FH1360" s="571">
        <v>35470.078069315357</v>
      </c>
      <c r="GE1360" s="400">
        <f t="shared" si="292"/>
        <v>1</v>
      </c>
      <c r="GF1360" s="529"/>
      <c r="GG1360" s="517"/>
      <c r="GH1360" s="529">
        <v>42252.697916666672</v>
      </c>
      <c r="GI1360" s="668" t="str">
        <v>[-11101] All data events are filtered in summary calculation</v>
      </c>
      <c r="GJ1360" s="669">
        <v>42252.697916666672</v>
      </c>
      <c r="GK1360" s="668" t="str">
        <v>[-11101] All data events are filtered in summary calculation</v>
      </c>
      <c r="GL1360" s="669">
        <v>42252.697916666672</v>
      </c>
      <c r="GM1360" s="668" t="str">
        <v>[-11101] All data events are filtered in summary calculation</v>
      </c>
      <c r="GN1360" s="400" t="str">
        <f t="shared" si="290"/>
        <v>[-11101] All data events are filtered in summary calculation</v>
      </c>
      <c r="GO1360" s="400">
        <f t="shared" si="291"/>
        <v>0</v>
      </c>
    </row>
    <row r="1361" spans="156:197" ht="18.95" customHeight="1" x14ac:dyDescent="0.25">
      <c r="EZ1361" s="837"/>
      <c r="FA1361" s="568">
        <v>42252.698611111111</v>
      </c>
      <c r="FB1361" s="569" t="str">
        <v>[-11101] All data events are filtered in summary calculation</v>
      </c>
      <c r="FC1361" s="570">
        <v>42252.698611111111</v>
      </c>
      <c r="FD1361" s="571" t="str">
        <v>[-11101] All data events are filtered in summary calculation</v>
      </c>
      <c r="FE1361" s="570">
        <v>42252.698263888888</v>
      </c>
      <c r="FF1361" s="571">
        <v>37190.845653520031</v>
      </c>
      <c r="FG1361" s="570">
        <v>42252.698263888888</v>
      </c>
      <c r="FH1361" s="571">
        <v>37013.716417660318</v>
      </c>
      <c r="GE1361" s="400">
        <f t="shared" si="292"/>
        <v>1</v>
      </c>
      <c r="GF1361" s="529"/>
      <c r="GG1361" s="517"/>
      <c r="GH1361" s="529">
        <v>42252.698263888888</v>
      </c>
      <c r="GI1361" s="668" t="str">
        <v>[-11101] All data events are filtered in summary calculation</v>
      </c>
      <c r="GJ1361" s="669">
        <v>42252.698263888888</v>
      </c>
      <c r="GK1361" s="668" t="str">
        <v>[-11101] All data events are filtered in summary calculation</v>
      </c>
      <c r="GL1361" s="669">
        <v>42252.698263888888</v>
      </c>
      <c r="GM1361" s="668" t="str">
        <v>[-11101] All data events are filtered in summary calculation</v>
      </c>
      <c r="GN1361" s="400" t="str">
        <f t="shared" si="290"/>
        <v>[-11101] All data events are filtered in summary calculation</v>
      </c>
      <c r="GO1361" s="400">
        <f t="shared" si="291"/>
        <v>0</v>
      </c>
    </row>
    <row r="1362" spans="156:197" ht="18.95" customHeight="1" x14ac:dyDescent="0.25">
      <c r="EZ1362" s="837"/>
      <c r="FA1362" s="568">
        <v>42252.698958333334</v>
      </c>
      <c r="FB1362" s="569" t="str">
        <v>[-11101] All data events are filtered in summary calculation</v>
      </c>
      <c r="FC1362" s="570">
        <v>42252.698958333334</v>
      </c>
      <c r="FD1362" s="571" t="str">
        <v>[-11101] All data events are filtered in summary calculation</v>
      </c>
      <c r="FE1362" s="570">
        <v>42252.698611111111</v>
      </c>
      <c r="FF1362" s="571">
        <v>37205.142425471546</v>
      </c>
      <c r="FG1362" s="570">
        <v>42252.698611111111</v>
      </c>
      <c r="FH1362" s="571">
        <v>37503.42387800217</v>
      </c>
      <c r="GE1362" s="400">
        <f t="shared" si="292"/>
        <v>1</v>
      </c>
      <c r="GF1362" s="529"/>
      <c r="GG1362" s="517"/>
      <c r="GH1362" s="529">
        <v>42252.698611111111</v>
      </c>
      <c r="GI1362" s="668" t="str">
        <v>[-11101] All data events are filtered in summary calculation</v>
      </c>
      <c r="GJ1362" s="669">
        <v>42252.698611111111</v>
      </c>
      <c r="GK1362" s="668" t="str">
        <v>[-11101] All data events are filtered in summary calculation</v>
      </c>
      <c r="GL1362" s="669">
        <v>42252.698611111111</v>
      </c>
      <c r="GM1362" s="668" t="str">
        <v>[-11101] All data events are filtered in summary calculation</v>
      </c>
      <c r="GN1362" s="400" t="str">
        <f t="shared" si="290"/>
        <v>[-11101] All data events are filtered in summary calculation</v>
      </c>
      <c r="GO1362" s="400">
        <f t="shared" si="291"/>
        <v>0</v>
      </c>
    </row>
    <row r="1363" spans="156:197" ht="18.95" customHeight="1" x14ac:dyDescent="0.25">
      <c r="EZ1363" s="837"/>
      <c r="FA1363" s="568">
        <v>42252.69930555555</v>
      </c>
      <c r="FB1363" s="569" t="str">
        <v>[-11101] All data events are filtered in summary calculation</v>
      </c>
      <c r="FC1363" s="570">
        <v>42252.69930555555</v>
      </c>
      <c r="FD1363" s="571" t="str">
        <v>[-11101] All data events are filtered in summary calculation</v>
      </c>
      <c r="FE1363" s="570">
        <v>42252.698958333334</v>
      </c>
      <c r="FF1363" s="571">
        <v>37229.871046986184</v>
      </c>
      <c r="FG1363" s="570">
        <v>42252.698958333334</v>
      </c>
      <c r="FH1363" s="571">
        <v>37528.760913354155</v>
      </c>
      <c r="GE1363" s="400">
        <f t="shared" si="292"/>
        <v>1</v>
      </c>
      <c r="GF1363" s="529"/>
      <c r="GG1363" s="517"/>
      <c r="GH1363" s="529">
        <v>42252.698958333334</v>
      </c>
      <c r="GI1363" s="668" t="str">
        <v>[-11101] All data events are filtered in summary calculation</v>
      </c>
      <c r="GJ1363" s="669">
        <v>42252.698958333334</v>
      </c>
      <c r="GK1363" s="668" t="str">
        <v>[-11101] All data events are filtered in summary calculation</v>
      </c>
      <c r="GL1363" s="669">
        <v>42252.698958333334</v>
      </c>
      <c r="GM1363" s="668" t="str">
        <v>[-11101] All data events are filtered in summary calculation</v>
      </c>
      <c r="GN1363" s="400" t="str">
        <f t="shared" si="290"/>
        <v>[-11101] All data events are filtered in summary calculation</v>
      </c>
      <c r="GO1363" s="400">
        <f t="shared" si="291"/>
        <v>0</v>
      </c>
    </row>
    <row r="1364" spans="156:197" ht="18.95" customHeight="1" x14ac:dyDescent="0.25">
      <c r="EZ1364" s="837"/>
      <c r="FA1364" s="568">
        <v>42252.699652777781</v>
      </c>
      <c r="FB1364" s="569" t="str">
        <v>[-11101] All data events are filtered in summary calculation</v>
      </c>
      <c r="FC1364" s="570">
        <v>42252.699652777781</v>
      </c>
      <c r="FD1364" s="571" t="str">
        <v>[-11101] All data events are filtered in summary calculation</v>
      </c>
      <c r="FE1364" s="570">
        <v>42252.69930555555</v>
      </c>
      <c r="FF1364" s="571">
        <v>37174.266489481925</v>
      </c>
      <c r="FG1364" s="570">
        <v>42252.69930555555</v>
      </c>
      <c r="FH1364" s="571">
        <v>37544.705994874239</v>
      </c>
      <c r="GE1364" s="400">
        <f t="shared" si="292"/>
        <v>1</v>
      </c>
      <c r="GF1364" s="529"/>
      <c r="GG1364" s="517"/>
      <c r="GH1364" s="529">
        <v>42252.69930555555</v>
      </c>
      <c r="GI1364" s="668" t="str">
        <v>[-11101] All data events are filtered in summary calculation</v>
      </c>
      <c r="GJ1364" s="669">
        <v>42252.69930555555</v>
      </c>
      <c r="GK1364" s="668" t="str">
        <v>[-11101] All data events are filtered in summary calculation</v>
      </c>
      <c r="GL1364" s="669">
        <v>42252.69930555555</v>
      </c>
      <c r="GM1364" s="668" t="str">
        <v>[-11101] All data events are filtered in summary calculation</v>
      </c>
      <c r="GN1364" s="400" t="str">
        <f t="shared" si="290"/>
        <v>[-11101] All data events are filtered in summary calculation</v>
      </c>
      <c r="GO1364" s="400">
        <f t="shared" si="291"/>
        <v>0</v>
      </c>
    </row>
    <row r="1365" spans="156:197" ht="18.95" customHeight="1" x14ac:dyDescent="0.25">
      <c r="EZ1365" s="837"/>
      <c r="FA1365" s="568">
        <v>42252.7</v>
      </c>
      <c r="FB1365" s="569" t="str">
        <v>[-11101] All data events are filtered in summary calculation</v>
      </c>
      <c r="FC1365" s="570">
        <v>42252.7</v>
      </c>
      <c r="FD1365" s="571" t="str">
        <v>[-11101] All data events are filtered in summary calculation</v>
      </c>
      <c r="FE1365" s="570">
        <v>42252.699652777781</v>
      </c>
      <c r="FF1365" s="571">
        <v>37196.017914694545</v>
      </c>
      <c r="FG1365" s="570">
        <v>42252.699652777781</v>
      </c>
      <c r="FH1365" s="571">
        <v>37595.700794873635</v>
      </c>
      <c r="GE1365" s="400">
        <f t="shared" si="292"/>
        <v>1</v>
      </c>
      <c r="GF1365" s="529"/>
      <c r="GG1365" s="517"/>
      <c r="GH1365" s="529">
        <v>42252.699652777781</v>
      </c>
      <c r="GI1365" s="668" t="str">
        <v>[-11101] All data events are filtered in summary calculation</v>
      </c>
      <c r="GJ1365" s="669">
        <v>42252.699652777781</v>
      </c>
      <c r="GK1365" s="668" t="str">
        <v>[-11101] All data events are filtered in summary calculation</v>
      </c>
      <c r="GL1365" s="669">
        <v>42252.699652777781</v>
      </c>
      <c r="GM1365" s="668" t="str">
        <v>[-11101] All data events are filtered in summary calculation</v>
      </c>
      <c r="GN1365" s="400" t="str">
        <f t="shared" si="290"/>
        <v>[-11101] All data events are filtered in summary calculation</v>
      </c>
      <c r="GO1365" s="400">
        <f t="shared" si="291"/>
        <v>0</v>
      </c>
    </row>
    <row r="1366" spans="156:197" ht="18.95" customHeight="1" x14ac:dyDescent="0.25">
      <c r="EZ1366" s="837"/>
      <c r="FA1366" s="568">
        <v>42252.70034722222</v>
      </c>
      <c r="FB1366" s="569" t="str">
        <v>[-11101] All data events are filtered in summary calculation</v>
      </c>
      <c r="FC1366" s="570">
        <v>42252.70034722222</v>
      </c>
      <c r="FD1366" s="571" t="str">
        <v>[-11101] All data events are filtered in summary calculation</v>
      </c>
      <c r="FE1366" s="570">
        <v>42252.7</v>
      </c>
      <c r="FF1366" s="571">
        <v>37194.097580450776</v>
      </c>
      <c r="FG1366" s="570">
        <v>42252.7</v>
      </c>
      <c r="FH1366" s="571">
        <v>37588.985717745622</v>
      </c>
      <c r="GE1366" s="400">
        <f t="shared" si="292"/>
        <v>1</v>
      </c>
      <c r="GF1366" s="529"/>
      <c r="GG1366" s="517"/>
      <c r="GH1366" s="529">
        <v>42252.7</v>
      </c>
      <c r="GI1366" s="668" t="str">
        <v>[-11101] All data events are filtered in summary calculation</v>
      </c>
      <c r="GJ1366" s="669">
        <v>42252.7</v>
      </c>
      <c r="GK1366" s="668" t="str">
        <v>[-11101] All data events are filtered in summary calculation</v>
      </c>
      <c r="GL1366" s="669">
        <v>42252.7</v>
      </c>
      <c r="GM1366" s="668" t="str">
        <v>[-11101] All data events are filtered in summary calculation</v>
      </c>
      <c r="GN1366" s="400" t="str">
        <f t="shared" si="290"/>
        <v>[-11101] All data events are filtered in summary calculation</v>
      </c>
      <c r="GO1366" s="400">
        <f t="shared" si="291"/>
        <v>0</v>
      </c>
    </row>
    <row r="1367" spans="156:197" ht="18.95" customHeight="1" x14ac:dyDescent="0.25">
      <c r="EZ1367" s="837"/>
      <c r="FA1367" s="568">
        <v>42252.700694444444</v>
      </c>
      <c r="FB1367" s="569" t="str">
        <v>[-11101] All data events are filtered in summary calculation</v>
      </c>
      <c r="FC1367" s="570">
        <v>42252.700694444444</v>
      </c>
      <c r="FD1367" s="571" t="str">
        <v>[-11101] All data events are filtered in summary calculation</v>
      </c>
      <c r="FE1367" s="570">
        <v>42252.70034722222</v>
      </c>
      <c r="FF1367" s="571">
        <v>37216.268516596159</v>
      </c>
      <c r="FG1367" s="570">
        <v>42252.70034722222</v>
      </c>
      <c r="FH1367" s="571">
        <v>37625.448443579677</v>
      </c>
      <c r="GE1367" s="400">
        <f t="shared" si="292"/>
        <v>1</v>
      </c>
      <c r="GF1367" s="529"/>
      <c r="GG1367" s="517"/>
      <c r="GH1367" s="529">
        <v>42252.70034722222</v>
      </c>
      <c r="GI1367" s="668" t="str">
        <v>[-11101] All data events are filtered in summary calculation</v>
      </c>
      <c r="GJ1367" s="669">
        <v>42252.70034722222</v>
      </c>
      <c r="GK1367" s="668" t="str">
        <v>[-11101] All data events are filtered in summary calculation</v>
      </c>
      <c r="GL1367" s="669">
        <v>42252.70034722222</v>
      </c>
      <c r="GM1367" s="668" t="str">
        <v>[-11101] All data events are filtered in summary calculation</v>
      </c>
      <c r="GN1367" s="400" t="str">
        <f t="shared" si="290"/>
        <v>[-11101] All data events are filtered in summary calculation</v>
      </c>
      <c r="GO1367" s="400">
        <f t="shared" si="291"/>
        <v>0</v>
      </c>
    </row>
    <row r="1368" spans="156:197" ht="18.95" customHeight="1" x14ac:dyDescent="0.25">
      <c r="EZ1368" s="837"/>
      <c r="FA1368" s="568">
        <v>42252.701041666667</v>
      </c>
      <c r="FB1368" s="569" t="str">
        <v>[-11101] All data events are filtered in summary calculation</v>
      </c>
      <c r="FC1368" s="570">
        <v>42252.701041666667</v>
      </c>
      <c r="FD1368" s="571" t="str">
        <v>[-11101] All data events are filtered in summary calculation</v>
      </c>
      <c r="FE1368" s="570">
        <v>42252.700694444444</v>
      </c>
      <c r="FF1368" s="571">
        <v>37207.303101764126</v>
      </c>
      <c r="FG1368" s="570">
        <v>42252.700694444444</v>
      </c>
      <c r="FH1368" s="571">
        <v>37656.715277045965</v>
      </c>
      <c r="GE1368" s="400">
        <f t="shared" si="292"/>
        <v>1</v>
      </c>
      <c r="GF1368" s="529"/>
      <c r="GG1368" s="517"/>
      <c r="GH1368" s="529">
        <v>42252.700694444444</v>
      </c>
      <c r="GI1368" s="668" t="str">
        <v>[-11101] All data events are filtered in summary calculation</v>
      </c>
      <c r="GJ1368" s="669">
        <v>42252.700694444444</v>
      </c>
      <c r="GK1368" s="668" t="str">
        <v>[-11101] All data events are filtered in summary calculation</v>
      </c>
      <c r="GL1368" s="669">
        <v>42252.700694444444</v>
      </c>
      <c r="GM1368" s="668" t="str">
        <v>[-11101] All data events are filtered in summary calculation</v>
      </c>
      <c r="GN1368" s="400" t="str">
        <f t="shared" si="290"/>
        <v>[-11101] All data events are filtered in summary calculation</v>
      </c>
      <c r="GO1368" s="400">
        <f t="shared" si="291"/>
        <v>0</v>
      </c>
    </row>
    <row r="1369" spans="156:197" ht="18.95" customHeight="1" x14ac:dyDescent="0.25">
      <c r="EZ1369" s="837"/>
      <c r="FA1369" s="568">
        <v>42252.701388888891</v>
      </c>
      <c r="FB1369" s="569" t="str">
        <v>[-11101] All data events are filtered in summary calculation</v>
      </c>
      <c r="FC1369" s="570">
        <v>42252.701388888891</v>
      </c>
      <c r="FD1369" s="571" t="str">
        <v>[-11101] All data events are filtered in summary calculation</v>
      </c>
      <c r="FE1369" s="570">
        <v>42252.701041666667</v>
      </c>
      <c r="FF1369" s="571">
        <v>37207.020505350825</v>
      </c>
      <c r="FG1369" s="570">
        <v>42252.701041666667</v>
      </c>
      <c r="FH1369" s="571">
        <v>37648.197212632498</v>
      </c>
      <c r="GE1369" s="400">
        <f t="shared" si="292"/>
        <v>1</v>
      </c>
      <c r="GF1369" s="529"/>
      <c r="GG1369" s="517"/>
      <c r="GH1369" s="529">
        <v>42252.701041666667</v>
      </c>
      <c r="GI1369" s="668" t="str">
        <v>[-11101] All data events are filtered in summary calculation</v>
      </c>
      <c r="GJ1369" s="669">
        <v>42252.701041666667</v>
      </c>
      <c r="GK1369" s="668" t="str">
        <v>[-11101] All data events are filtered in summary calculation</v>
      </c>
      <c r="GL1369" s="669">
        <v>42252.701041666667</v>
      </c>
      <c r="GM1369" s="668" t="str">
        <v>[-11101] All data events are filtered in summary calculation</v>
      </c>
      <c r="GN1369" s="400" t="str">
        <f t="shared" si="290"/>
        <v>[-11101] All data events are filtered in summary calculation</v>
      </c>
      <c r="GO1369" s="400">
        <f t="shared" si="291"/>
        <v>0</v>
      </c>
    </row>
    <row r="1370" spans="156:197" ht="18.95" customHeight="1" x14ac:dyDescent="0.25">
      <c r="EZ1370" s="837"/>
      <c r="FA1370" s="568">
        <v>42252.701736111107</v>
      </c>
      <c r="FB1370" s="569" t="str">
        <v>[-11101] All data events are filtered in summary calculation</v>
      </c>
      <c r="FC1370" s="570">
        <v>42252.701736111107</v>
      </c>
      <c r="FD1370" s="571" t="str">
        <v>[-11101] All data events are filtered in summary calculation</v>
      </c>
      <c r="FE1370" s="570">
        <v>42252.701388888891</v>
      </c>
      <c r="FF1370" s="571">
        <v>37194.762427049878</v>
      </c>
      <c r="FG1370" s="570">
        <v>42252.701388888891</v>
      </c>
      <c r="FH1370" s="571">
        <v>37674.142455575864</v>
      </c>
      <c r="GE1370" s="400">
        <f t="shared" si="292"/>
        <v>1</v>
      </c>
      <c r="GF1370" s="529"/>
      <c r="GG1370" s="517"/>
      <c r="GH1370" s="529">
        <v>42252.701388888891</v>
      </c>
      <c r="GI1370" s="668" t="str">
        <v>[-11101] All data events are filtered in summary calculation</v>
      </c>
      <c r="GJ1370" s="669">
        <v>42252.701388888891</v>
      </c>
      <c r="GK1370" s="668" t="str">
        <v>[-11101] All data events are filtered in summary calculation</v>
      </c>
      <c r="GL1370" s="669">
        <v>42252.701388888891</v>
      </c>
      <c r="GM1370" s="668" t="str">
        <v>[-11101] All data events are filtered in summary calculation</v>
      </c>
      <c r="GN1370" s="400" t="str">
        <f t="shared" si="290"/>
        <v>[-11101] All data events are filtered in summary calculation</v>
      </c>
      <c r="GO1370" s="400">
        <f t="shared" si="291"/>
        <v>0</v>
      </c>
    </row>
    <row r="1371" spans="156:197" ht="18.95" customHeight="1" x14ac:dyDescent="0.25">
      <c r="EZ1371" s="837"/>
      <c r="FA1371" s="568">
        <v>42252.702083333337</v>
      </c>
      <c r="FB1371" s="569" t="str">
        <v>[-11101] All data events are filtered in summary calculation</v>
      </c>
      <c r="FC1371" s="570">
        <v>42252.702083333337</v>
      </c>
      <c r="FD1371" s="571" t="str">
        <v>[-11101] All data events are filtered in summary calculation</v>
      </c>
      <c r="FE1371" s="570">
        <v>42252.701736111107</v>
      </c>
      <c r="FF1371" s="571">
        <v>37196.942976162834</v>
      </c>
      <c r="FG1371" s="570">
        <v>42252.701736111107</v>
      </c>
      <c r="FH1371" s="571">
        <v>37648.78450990915</v>
      </c>
      <c r="GE1371" s="400">
        <f t="shared" si="292"/>
        <v>1</v>
      </c>
      <c r="GF1371" s="529"/>
      <c r="GG1371" s="517"/>
      <c r="GH1371" s="529">
        <v>42252.701736111107</v>
      </c>
      <c r="GI1371" s="668" t="str">
        <v>[-11101] All data events are filtered in summary calculation</v>
      </c>
      <c r="GJ1371" s="669">
        <v>42252.701736111107</v>
      </c>
      <c r="GK1371" s="668" t="str">
        <v>[-11101] All data events are filtered in summary calculation</v>
      </c>
      <c r="GL1371" s="669">
        <v>42252.701736111107</v>
      </c>
      <c r="GM1371" s="668" t="str">
        <v>[-11101] All data events are filtered in summary calculation</v>
      </c>
      <c r="GN1371" s="400" t="str">
        <f t="shared" si="290"/>
        <v>[-11101] All data events are filtered in summary calculation</v>
      </c>
      <c r="GO1371" s="400">
        <f t="shared" si="291"/>
        <v>0</v>
      </c>
    </row>
    <row r="1372" spans="156:197" ht="18.95" customHeight="1" x14ac:dyDescent="0.25">
      <c r="EZ1372" s="837"/>
      <c r="FA1372" s="568">
        <v>42252.702430555553</v>
      </c>
      <c r="FB1372" s="569" t="str">
        <v>[-11101] All data events are filtered in summary calculation</v>
      </c>
      <c r="FC1372" s="570">
        <v>42252.702430555553</v>
      </c>
      <c r="FD1372" s="571" t="str">
        <v>[-11101] All data events are filtered in summary calculation</v>
      </c>
      <c r="FE1372" s="570">
        <v>42252.702083333337</v>
      </c>
      <c r="FF1372" s="571">
        <v>37209.621975111964</v>
      </c>
      <c r="FG1372" s="570">
        <v>42252.702083333337</v>
      </c>
      <c r="FH1372" s="571">
        <v>37662.155604134001</v>
      </c>
      <c r="GE1372" s="400">
        <f t="shared" si="292"/>
        <v>1</v>
      </c>
      <c r="GF1372" s="529"/>
      <c r="GG1372" s="517"/>
      <c r="GH1372" s="529">
        <v>42252.702083333337</v>
      </c>
      <c r="GI1372" s="668">
        <v>281.0434210020104</v>
      </c>
      <c r="GJ1372" s="669">
        <v>42252.702083333337</v>
      </c>
      <c r="GK1372" s="668" t="str">
        <v>[-11101] All data events are filtered in summary calculation</v>
      </c>
      <c r="GL1372" s="669">
        <v>42252.702083333337</v>
      </c>
      <c r="GM1372" s="668" t="str">
        <v>[-11101] All data events are filtered in summary calculation</v>
      </c>
      <c r="GN1372" s="400" t="str">
        <f t="shared" si="290"/>
        <v>[-11101] All data events are filtered in summary calculation</v>
      </c>
      <c r="GO1372" s="400">
        <f t="shared" si="291"/>
        <v>0</v>
      </c>
    </row>
    <row r="1373" spans="156:197" ht="18.95" customHeight="1" x14ac:dyDescent="0.25">
      <c r="EZ1373" s="837"/>
      <c r="FA1373" s="568">
        <v>42252.702777777777</v>
      </c>
      <c r="FB1373" s="569" t="str">
        <v>[-11101] All data events are filtered in summary calculation</v>
      </c>
      <c r="FC1373" s="570">
        <v>42252.702777777777</v>
      </c>
      <c r="FD1373" s="571" t="str">
        <v>[-11101] All data events are filtered in summary calculation</v>
      </c>
      <c r="FE1373" s="570">
        <v>42252.702430555553</v>
      </c>
      <c r="FF1373" s="571">
        <v>37212.435103905198</v>
      </c>
      <c r="FG1373" s="570">
        <v>42252.702430555553</v>
      </c>
      <c r="FH1373" s="571">
        <v>37648.009955199559</v>
      </c>
      <c r="GE1373" s="400">
        <f t="shared" si="292"/>
        <v>1</v>
      </c>
      <c r="GF1373" s="529"/>
      <c r="GG1373" s="517"/>
      <c r="GH1373" s="529">
        <v>42252.702430555553</v>
      </c>
      <c r="GI1373" s="668">
        <v>300.34722900390625</v>
      </c>
      <c r="GJ1373" s="669">
        <v>42252.702430555553</v>
      </c>
      <c r="GK1373" s="668" t="str">
        <v>[-11101] All data events are filtered in summary calculation</v>
      </c>
      <c r="GL1373" s="669">
        <v>42252.702430555553</v>
      </c>
      <c r="GM1373" s="668" t="str">
        <v>[-11101] All data events are filtered in summary calculation</v>
      </c>
      <c r="GN1373" s="400" t="str">
        <f t="shared" si="290"/>
        <v>[-11101] All data events are filtered in summary calculation</v>
      </c>
      <c r="GO1373" s="400">
        <f t="shared" si="291"/>
        <v>0</v>
      </c>
    </row>
    <row r="1374" spans="156:197" ht="18.95" customHeight="1" x14ac:dyDescent="0.25">
      <c r="EZ1374" s="837"/>
      <c r="FA1374" s="568">
        <v>42252.703125</v>
      </c>
      <c r="FB1374" s="569" t="str">
        <v>[-11101] All data events are filtered in summary calculation</v>
      </c>
      <c r="FC1374" s="570">
        <v>42252.703125</v>
      </c>
      <c r="FD1374" s="571" t="str">
        <v>[-11101] All data events are filtered in summary calculation</v>
      </c>
      <c r="FE1374" s="570">
        <v>42252.702777777777</v>
      </c>
      <c r="FF1374" s="571">
        <v>37146.479146482547</v>
      </c>
      <c r="FG1374" s="570">
        <v>42252.702777777777</v>
      </c>
      <c r="FH1374" s="571">
        <v>37647.514484634004</v>
      </c>
      <c r="GE1374" s="400">
        <f t="shared" si="292"/>
        <v>1</v>
      </c>
      <c r="GF1374" s="529"/>
      <c r="GG1374" s="517"/>
      <c r="GH1374" s="529">
        <v>42252.702777777777</v>
      </c>
      <c r="GI1374" s="668">
        <v>300.34722900390625</v>
      </c>
      <c r="GJ1374" s="669">
        <v>42252.702777777777</v>
      </c>
      <c r="GK1374" s="668" t="str">
        <v>[-11101] All data events are filtered in summary calculation</v>
      </c>
      <c r="GL1374" s="669">
        <v>42252.702777777777</v>
      </c>
      <c r="GM1374" s="668" t="str">
        <v>[-11101] All data events are filtered in summary calculation</v>
      </c>
      <c r="GN1374" s="400" t="str">
        <f t="shared" si="290"/>
        <v>[-11101] All data events are filtered in summary calculation</v>
      </c>
      <c r="GO1374" s="400">
        <f t="shared" si="291"/>
        <v>0</v>
      </c>
    </row>
    <row r="1375" spans="156:197" ht="18.95" customHeight="1" x14ac:dyDescent="0.25">
      <c r="EZ1375" s="837"/>
      <c r="FA1375" s="568">
        <v>42252.703472222223</v>
      </c>
      <c r="FB1375" s="569" t="str">
        <v>[-11101] All data events are filtered in summary calculation</v>
      </c>
      <c r="FC1375" s="570">
        <v>42252.703472222223</v>
      </c>
      <c r="FD1375" s="571" t="str">
        <v>[-11101] All data events are filtered in summary calculation</v>
      </c>
      <c r="FE1375" s="570">
        <v>42252.703125</v>
      </c>
      <c r="FF1375" s="571">
        <v>37139.64364969929</v>
      </c>
      <c r="FG1375" s="570">
        <v>42252.703125</v>
      </c>
      <c r="FH1375" s="571">
        <v>37653.154198263088</v>
      </c>
      <c r="GE1375" s="400">
        <f t="shared" si="292"/>
        <v>1</v>
      </c>
      <c r="GF1375" s="529"/>
      <c r="GG1375" s="517"/>
      <c r="GH1375" s="529">
        <v>42252.703125</v>
      </c>
      <c r="GI1375" s="668">
        <v>300.34722900390625</v>
      </c>
      <c r="GJ1375" s="669">
        <v>42252.703125</v>
      </c>
      <c r="GK1375" s="668" t="str">
        <v>[-11101] All data events are filtered in summary calculation</v>
      </c>
      <c r="GL1375" s="669">
        <v>42252.703125</v>
      </c>
      <c r="GM1375" s="668" t="str">
        <v>[-11101] All data events are filtered in summary calculation</v>
      </c>
      <c r="GN1375" s="400" t="str">
        <f t="shared" si="290"/>
        <v>[-11101] All data events are filtered in summary calculation</v>
      </c>
      <c r="GO1375" s="400">
        <f t="shared" si="291"/>
        <v>0</v>
      </c>
    </row>
    <row r="1376" spans="156:197" ht="18.95" customHeight="1" x14ac:dyDescent="0.25">
      <c r="EZ1376" s="837"/>
      <c r="FA1376" s="568">
        <v>42252.703819444447</v>
      </c>
      <c r="FB1376" s="569" t="str">
        <v>[-11101] All data events are filtered in summary calculation</v>
      </c>
      <c r="FC1376" s="570">
        <v>42252.703819444447</v>
      </c>
      <c r="FD1376" s="571" t="str">
        <v>[-11101] All data events are filtered in summary calculation</v>
      </c>
      <c r="FE1376" s="570">
        <v>42252.703472222223</v>
      </c>
      <c r="FF1376" s="571">
        <v>37096.493058154978</v>
      </c>
      <c r="FG1376" s="570">
        <v>42252.703472222223</v>
      </c>
      <c r="FH1376" s="571">
        <v>37655.760021911068</v>
      </c>
      <c r="GE1376" s="400">
        <f t="shared" si="292"/>
        <v>1</v>
      </c>
      <c r="GF1376" s="529"/>
      <c r="GG1376" s="517"/>
      <c r="GH1376" s="529">
        <v>42252.703472222223</v>
      </c>
      <c r="GI1376" s="668">
        <v>300.34722900390625</v>
      </c>
      <c r="GJ1376" s="669">
        <v>42252.703472222223</v>
      </c>
      <c r="GK1376" s="668" t="str">
        <v>[-11101] All data events are filtered in summary calculation</v>
      </c>
      <c r="GL1376" s="669">
        <v>42252.703472222223</v>
      </c>
      <c r="GM1376" s="668" t="str">
        <v>[-11101] All data events are filtered in summary calculation</v>
      </c>
      <c r="GN1376" s="400" t="str">
        <f t="shared" si="290"/>
        <v>[-11101] All data events are filtered in summary calculation</v>
      </c>
      <c r="GO1376" s="400">
        <f t="shared" si="291"/>
        <v>0</v>
      </c>
    </row>
    <row r="1377" spans="156:197" ht="18.95" customHeight="1" x14ac:dyDescent="0.25">
      <c r="EZ1377" s="837"/>
      <c r="FA1377" s="568">
        <v>42252.704166666663</v>
      </c>
      <c r="FB1377" s="569" t="str">
        <v>[-11101] All data events are filtered in summary calculation</v>
      </c>
      <c r="FC1377" s="570">
        <v>42252.704166666663</v>
      </c>
      <c r="FD1377" s="571" t="str">
        <v>[-11101] All data events are filtered in summary calculation</v>
      </c>
      <c r="FE1377" s="570">
        <v>42252.703819444447</v>
      </c>
      <c r="FF1377" s="571">
        <v>37039.98023950855</v>
      </c>
      <c r="FG1377" s="570">
        <v>42252.703819444447</v>
      </c>
      <c r="FH1377" s="571">
        <v>37673.769478615126</v>
      </c>
      <c r="GE1377" s="400">
        <f t="shared" si="292"/>
        <v>1</v>
      </c>
      <c r="GF1377" s="529"/>
      <c r="GG1377" s="517"/>
      <c r="GH1377" s="529">
        <v>42252.703819444447</v>
      </c>
      <c r="GI1377" s="668">
        <v>300.34722900390625</v>
      </c>
      <c r="GJ1377" s="669">
        <v>42252.703819444447</v>
      </c>
      <c r="GK1377" s="668" t="str">
        <v>[-11101] All data events are filtered in summary calculation</v>
      </c>
      <c r="GL1377" s="669">
        <v>42252.703819444447</v>
      </c>
      <c r="GM1377" s="668" t="str">
        <v>[-11101] All data events are filtered in summary calculation</v>
      </c>
      <c r="GN1377" s="400" t="str">
        <f t="shared" si="290"/>
        <v>[-11101] All data events are filtered in summary calculation</v>
      </c>
      <c r="GO1377" s="400">
        <f t="shared" si="291"/>
        <v>0</v>
      </c>
    </row>
    <row r="1378" spans="156:197" ht="18.95" customHeight="1" x14ac:dyDescent="0.25">
      <c r="EZ1378" s="837"/>
      <c r="FA1378" s="568">
        <v>42252.704513888893</v>
      </c>
      <c r="FB1378" s="569" t="str">
        <v>[-11101] All data events are filtered in summary calculation</v>
      </c>
      <c r="FC1378" s="570">
        <v>42252.704513888893</v>
      </c>
      <c r="FD1378" s="571" t="str">
        <v>[-11101] All data events are filtered in summary calculation</v>
      </c>
      <c r="FE1378" s="570">
        <v>42252.704166666663</v>
      </c>
      <c r="FF1378" s="571">
        <v>37066.224827106795</v>
      </c>
      <c r="FG1378" s="570">
        <v>42252.704166666663</v>
      </c>
      <c r="FH1378" s="571">
        <v>37664.453839703398</v>
      </c>
      <c r="GE1378" s="400">
        <f t="shared" si="292"/>
        <v>1</v>
      </c>
      <c r="GF1378" s="529"/>
      <c r="GG1378" s="517"/>
      <c r="GH1378" s="529">
        <v>42252.704166666663</v>
      </c>
      <c r="GI1378" s="668">
        <v>316.47302073786653</v>
      </c>
      <c r="GJ1378" s="669">
        <v>42252.704166666663</v>
      </c>
      <c r="GK1378" s="668" t="str">
        <v>[-11101] All data events are filtered in summary calculation</v>
      </c>
      <c r="GL1378" s="669">
        <v>42252.704166666663</v>
      </c>
      <c r="GM1378" s="668" t="str">
        <v>[-11101] All data events are filtered in summary calculation</v>
      </c>
      <c r="GN1378" s="400" t="str">
        <f t="shared" si="290"/>
        <v>[-11101] All data events are filtered in summary calculation</v>
      </c>
      <c r="GO1378" s="400">
        <f t="shared" si="291"/>
        <v>0</v>
      </c>
    </row>
    <row r="1379" spans="156:197" ht="18.95" customHeight="1" x14ac:dyDescent="0.25">
      <c r="EZ1379" s="837"/>
      <c r="FA1379" s="568">
        <v>42252.704861111109</v>
      </c>
      <c r="FB1379" s="569" t="str">
        <v>[-11101] All data events are filtered in summary calculation</v>
      </c>
      <c r="FC1379" s="570">
        <v>42252.704861111109</v>
      </c>
      <c r="FD1379" s="571" t="str">
        <v>[-11101] All data events are filtered in summary calculation</v>
      </c>
      <c r="FE1379" s="570">
        <v>42252.704513888893</v>
      </c>
      <c r="FF1379" s="571">
        <v>37053.854611118637</v>
      </c>
      <c r="FG1379" s="570">
        <v>42252.704513888893</v>
      </c>
      <c r="FH1379" s="571">
        <v>37618.995974149308</v>
      </c>
      <c r="GE1379" s="400">
        <f t="shared" si="292"/>
        <v>1</v>
      </c>
      <c r="GF1379" s="529"/>
      <c r="GG1379" s="517"/>
      <c r="GH1379" s="529">
        <v>42252.704513888893</v>
      </c>
      <c r="GI1379" s="668">
        <v>322.33795166015625</v>
      </c>
      <c r="GJ1379" s="669">
        <v>42252.704513888893</v>
      </c>
      <c r="GK1379" s="668" t="str">
        <v>[-11101] All data events are filtered in summary calculation</v>
      </c>
      <c r="GL1379" s="669">
        <v>42252.704513888893</v>
      </c>
      <c r="GM1379" s="668" t="str">
        <v>[-11101] All data events are filtered in summary calculation</v>
      </c>
      <c r="GN1379" s="400" t="str">
        <f t="shared" si="290"/>
        <v>[-11101] All data events are filtered in summary calculation</v>
      </c>
      <c r="GO1379" s="400">
        <f t="shared" si="291"/>
        <v>0</v>
      </c>
    </row>
    <row r="1380" spans="156:197" ht="18.95" customHeight="1" x14ac:dyDescent="0.25">
      <c r="EZ1380" s="837"/>
      <c r="FA1380" s="568">
        <v>42252.705208333333</v>
      </c>
      <c r="FB1380" s="569" t="str">
        <v>[-11101] All data events are filtered in summary calculation</v>
      </c>
      <c r="FC1380" s="570">
        <v>42252.705208333333</v>
      </c>
      <c r="FD1380" s="571" t="str">
        <v>[-11101] All data events are filtered in summary calculation</v>
      </c>
      <c r="FE1380" s="570">
        <v>42252.704861111109</v>
      </c>
      <c r="FF1380" s="571">
        <v>37484.110075038669</v>
      </c>
      <c r="FG1380" s="570">
        <v>42252.704861111109</v>
      </c>
      <c r="FH1380" s="571">
        <v>37726.189830784002</v>
      </c>
      <c r="GE1380" s="400">
        <f t="shared" si="292"/>
        <v>1</v>
      </c>
      <c r="GF1380" s="529"/>
      <c r="GG1380" s="517"/>
      <c r="GH1380" s="529">
        <v>42252.704861111109</v>
      </c>
      <c r="GI1380" s="668">
        <v>322.33795166015625</v>
      </c>
      <c r="GJ1380" s="669">
        <v>42252.704861111109</v>
      </c>
      <c r="GK1380" s="668" t="str">
        <v>[-11101] All data events are filtered in summary calculation</v>
      </c>
      <c r="GL1380" s="669">
        <v>42252.704861111109</v>
      </c>
      <c r="GM1380" s="668" t="str">
        <v>[-11101] All data events are filtered in summary calculation</v>
      </c>
      <c r="GN1380" s="400" t="str">
        <f t="shared" si="290"/>
        <v>[-11101] All data events are filtered in summary calculation</v>
      </c>
      <c r="GO1380" s="400">
        <f t="shared" si="291"/>
        <v>0</v>
      </c>
    </row>
    <row r="1381" spans="156:197" ht="18.95" customHeight="1" x14ac:dyDescent="0.25">
      <c r="EZ1381" s="837"/>
      <c r="FA1381" s="568">
        <v>42252.705555555556</v>
      </c>
      <c r="FB1381" s="569" t="str">
        <v>[-11101] All data events are filtered in summary calculation</v>
      </c>
      <c r="FC1381" s="570">
        <v>42252.705555555556</v>
      </c>
      <c r="FD1381" s="571" t="str">
        <v>[-11101] All data events are filtered in summary calculation</v>
      </c>
      <c r="FE1381" s="570">
        <v>42252.705208333333</v>
      </c>
      <c r="FF1381" s="571">
        <v>37625.806344678007</v>
      </c>
      <c r="FG1381" s="570">
        <v>42252.705208333333</v>
      </c>
      <c r="FH1381" s="571">
        <v>37713.296741773687</v>
      </c>
      <c r="GE1381" s="400">
        <f t="shared" si="292"/>
        <v>1</v>
      </c>
      <c r="GF1381" s="529"/>
      <c r="GG1381" s="517"/>
      <c r="GH1381" s="529">
        <v>42252.705208333333</v>
      </c>
      <c r="GI1381" s="668">
        <v>322.33795166015625</v>
      </c>
      <c r="GJ1381" s="669">
        <v>42252.705208333333</v>
      </c>
      <c r="GK1381" s="668" t="str">
        <v>[-11101] All data events are filtered in summary calculation</v>
      </c>
      <c r="GL1381" s="669">
        <v>42252.705208333333</v>
      </c>
      <c r="GM1381" s="668" t="str">
        <v>[-11101] All data events are filtered in summary calculation</v>
      </c>
      <c r="GN1381" s="400" t="str">
        <f t="shared" si="290"/>
        <v>[-11101] All data events are filtered in summary calculation</v>
      </c>
      <c r="GO1381" s="400">
        <f t="shared" si="291"/>
        <v>0</v>
      </c>
    </row>
    <row r="1382" spans="156:197" ht="18.95" customHeight="1" x14ac:dyDescent="0.25">
      <c r="EZ1382" s="837"/>
      <c r="FA1382" s="568">
        <v>42252.70590277778</v>
      </c>
      <c r="FB1382" s="569" t="str">
        <v>[-11101] All data events are filtered in summary calculation</v>
      </c>
      <c r="FC1382" s="570">
        <v>42252.70590277778</v>
      </c>
      <c r="FD1382" s="571" t="str">
        <v>[-11101] All data events are filtered in summary calculation</v>
      </c>
      <c r="FE1382" s="570">
        <v>42252.705555555556</v>
      </c>
      <c r="FF1382" s="571">
        <v>37728.951438415053</v>
      </c>
      <c r="FG1382" s="570">
        <v>42252.705555555556</v>
      </c>
      <c r="FH1382" s="571">
        <v>37677.929255898795</v>
      </c>
      <c r="GE1382" s="400">
        <f t="shared" si="292"/>
        <v>1</v>
      </c>
      <c r="GF1382" s="529"/>
      <c r="GG1382" s="517"/>
      <c r="GH1382" s="529">
        <v>42252.705555555556</v>
      </c>
      <c r="GI1382" s="668">
        <v>322.33795166015625</v>
      </c>
      <c r="GJ1382" s="669">
        <v>42252.705555555556</v>
      </c>
      <c r="GK1382" s="668" t="str">
        <v>[-11101] All data events are filtered in summary calculation</v>
      </c>
      <c r="GL1382" s="669">
        <v>42252.705555555556</v>
      </c>
      <c r="GM1382" s="668" t="str">
        <v>[-11101] All data events are filtered in summary calculation</v>
      </c>
      <c r="GN1382" s="400" t="str">
        <f t="shared" si="290"/>
        <v>[-11101] All data events are filtered in summary calculation</v>
      </c>
      <c r="GO1382" s="400">
        <f t="shared" si="291"/>
        <v>0</v>
      </c>
    </row>
    <row r="1383" spans="156:197" ht="18.95" customHeight="1" x14ac:dyDescent="0.25">
      <c r="EZ1383" s="837"/>
      <c r="FA1383" s="568">
        <v>42252.706250000003</v>
      </c>
      <c r="FB1383" s="569" t="str">
        <v>[-11101] All data events are filtered in summary calculation</v>
      </c>
      <c r="FC1383" s="570">
        <v>42252.706250000003</v>
      </c>
      <c r="FD1383" s="571" t="str">
        <v>[-11101] All data events are filtered in summary calculation</v>
      </c>
      <c r="FE1383" s="570">
        <v>42252.70590277778</v>
      </c>
      <c r="FF1383" s="571">
        <v>37705.371329333386</v>
      </c>
      <c r="FG1383" s="570">
        <v>42252.70590277778</v>
      </c>
      <c r="FH1383" s="571">
        <v>37700.839671550195</v>
      </c>
      <c r="GE1383" s="400">
        <f t="shared" si="292"/>
        <v>1</v>
      </c>
      <c r="GF1383" s="529"/>
      <c r="GG1383" s="517"/>
      <c r="GH1383" s="529">
        <v>42252.70590277778</v>
      </c>
      <c r="GI1383" s="668">
        <v>322.33795166015625</v>
      </c>
      <c r="GJ1383" s="669">
        <v>42252.70590277778</v>
      </c>
      <c r="GK1383" s="668" t="str">
        <v>[-11101] All data events are filtered in summary calculation</v>
      </c>
      <c r="GL1383" s="669">
        <v>42252.70590277778</v>
      </c>
      <c r="GM1383" s="668" t="str">
        <v>[-11101] All data events are filtered in summary calculation</v>
      </c>
      <c r="GN1383" s="400" t="str">
        <f t="shared" si="290"/>
        <v>[-11101] All data events are filtered in summary calculation</v>
      </c>
      <c r="GO1383" s="400">
        <f t="shared" si="291"/>
        <v>0</v>
      </c>
    </row>
    <row r="1384" spans="156:197" ht="18.95" customHeight="1" x14ac:dyDescent="0.25">
      <c r="EZ1384" s="837"/>
      <c r="FA1384" s="568">
        <v>42252.706597222219</v>
      </c>
      <c r="FB1384" s="569" t="str">
        <v>[-11101] All data events are filtered in summary calculation</v>
      </c>
      <c r="FC1384" s="570">
        <v>42252.706597222219</v>
      </c>
      <c r="FD1384" s="571" t="str">
        <v>[-11101] All data events are filtered in summary calculation</v>
      </c>
      <c r="FE1384" s="570">
        <v>42252.706250000003</v>
      </c>
      <c r="FF1384" s="571">
        <v>37269.767541980742</v>
      </c>
      <c r="FG1384" s="570">
        <v>42252.706250000003</v>
      </c>
      <c r="FH1384" s="571">
        <v>38179.604474230604</v>
      </c>
      <c r="GE1384" s="400">
        <f t="shared" si="292"/>
        <v>1</v>
      </c>
      <c r="GF1384" s="529"/>
      <c r="GG1384" s="517"/>
      <c r="GH1384" s="529">
        <v>42252.706250000003</v>
      </c>
      <c r="GI1384" s="668">
        <v>322.33795166015625</v>
      </c>
      <c r="GJ1384" s="669">
        <v>42252.706250000003</v>
      </c>
      <c r="GK1384" s="668" t="str">
        <v>[-11101] All data events are filtered in summary calculation</v>
      </c>
      <c r="GL1384" s="669">
        <v>42252.706250000003</v>
      </c>
      <c r="GM1384" s="668" t="str">
        <v>[-11101] All data events are filtered in summary calculation</v>
      </c>
      <c r="GN1384" s="400" t="str">
        <f t="shared" si="290"/>
        <v>[-11101] All data events are filtered in summary calculation</v>
      </c>
      <c r="GO1384" s="400">
        <f t="shared" si="291"/>
        <v>0</v>
      </c>
    </row>
    <row r="1385" spans="156:197" ht="18.95" customHeight="1" x14ac:dyDescent="0.25">
      <c r="EZ1385" s="837"/>
      <c r="FA1385" s="568">
        <v>42252.70694444445</v>
      </c>
      <c r="FB1385" s="569" t="str">
        <v>[-11101] All data events are filtered in summary calculation</v>
      </c>
      <c r="FC1385" s="570">
        <v>42252.70694444445</v>
      </c>
      <c r="FD1385" s="571" t="str">
        <v>[-11101] All data events are filtered in summary calculation</v>
      </c>
      <c r="FE1385" s="570">
        <v>42252.706597222219</v>
      </c>
      <c r="FF1385" s="571">
        <v>37092.922681635617</v>
      </c>
      <c r="FG1385" s="570">
        <v>42252.706597222219</v>
      </c>
      <c r="FH1385" s="571">
        <v>32432.602494280538</v>
      </c>
      <c r="GE1385" s="400">
        <f t="shared" si="292"/>
        <v>1</v>
      </c>
      <c r="GF1385" s="529"/>
      <c r="GG1385" s="517"/>
      <c r="GH1385" s="529">
        <v>42252.706597222219</v>
      </c>
      <c r="GI1385" s="668">
        <v>322.33795166015625</v>
      </c>
      <c r="GJ1385" s="669">
        <v>42252.706597222219</v>
      </c>
      <c r="GK1385" s="668" t="str">
        <v>[-11101] All data events are filtered in summary calculation</v>
      </c>
      <c r="GL1385" s="669">
        <v>42252.706597222219</v>
      </c>
      <c r="GM1385" s="668" t="str">
        <v>[-11101] All data events are filtered in summary calculation</v>
      </c>
      <c r="GN1385" s="400" t="str">
        <f t="shared" si="290"/>
        <v>[-11101] All data events are filtered in summary calculation</v>
      </c>
      <c r="GO1385" s="400">
        <f t="shared" si="291"/>
        <v>0</v>
      </c>
    </row>
    <row r="1386" spans="156:197" ht="18.95" customHeight="1" x14ac:dyDescent="0.25">
      <c r="EZ1386" s="837"/>
      <c r="FA1386" s="568">
        <v>42252.707291666666</v>
      </c>
      <c r="FB1386" s="569" t="str">
        <v>[-11101] All data events are filtered in summary calculation</v>
      </c>
      <c r="FC1386" s="570">
        <v>42252.707291666666</v>
      </c>
      <c r="FD1386" s="571" t="str">
        <v>[-11101] All data events are filtered in summary calculation</v>
      </c>
      <c r="FE1386" s="570">
        <v>42252.70694444445</v>
      </c>
      <c r="FF1386" s="571">
        <v>37112.901949987812</v>
      </c>
      <c r="FG1386" s="570">
        <v>42252.70694444445</v>
      </c>
      <c r="FH1386" s="571">
        <v>4570.7686519496765</v>
      </c>
      <c r="GE1386" s="400">
        <f t="shared" si="292"/>
        <v>1</v>
      </c>
      <c r="GF1386" s="529"/>
      <c r="GG1386" s="517"/>
      <c r="GH1386" s="529">
        <v>42252.70694444445</v>
      </c>
      <c r="GI1386" s="668">
        <v>322.33795166015625</v>
      </c>
      <c r="GJ1386" s="669">
        <v>42252.70694444445</v>
      </c>
      <c r="GK1386" s="668" t="str">
        <v>[-11101] All data events are filtered in summary calculation</v>
      </c>
      <c r="GL1386" s="669">
        <v>42252.70694444445</v>
      </c>
      <c r="GM1386" s="668" t="str">
        <v>[-11101] All data events are filtered in summary calculation</v>
      </c>
      <c r="GN1386" s="400" t="str">
        <f t="shared" si="290"/>
        <v>[-11101] All data events are filtered in summary calculation</v>
      </c>
      <c r="GO1386" s="400">
        <f t="shared" si="291"/>
        <v>0</v>
      </c>
    </row>
    <row r="1387" spans="156:197" ht="18.95" customHeight="1" x14ac:dyDescent="0.25">
      <c r="EZ1387" s="837"/>
      <c r="FA1387" s="568">
        <v>42252.707638888889</v>
      </c>
      <c r="FB1387" s="569" t="str">
        <v>[-11101] All data events are filtered in summary calculation</v>
      </c>
      <c r="FC1387" s="570">
        <v>42252.707638888889</v>
      </c>
      <c r="FD1387" s="571" t="str">
        <v>[-11101] All data events are filtered in summary calculation</v>
      </c>
      <c r="FE1387" s="570">
        <v>42252.707291666666</v>
      </c>
      <c r="FF1387" s="571">
        <v>37337.748360371588</v>
      </c>
      <c r="FG1387" s="570">
        <v>42252.707291666666</v>
      </c>
      <c r="FH1387" s="571">
        <v>2810.6653853612643</v>
      </c>
      <c r="GE1387" s="400">
        <f t="shared" si="292"/>
        <v>1</v>
      </c>
      <c r="GF1387" s="529"/>
      <c r="GG1387" s="517"/>
      <c r="GH1387" s="529">
        <v>42252.707291666666</v>
      </c>
      <c r="GI1387" s="668">
        <v>322.33795166015625</v>
      </c>
      <c r="GJ1387" s="669">
        <v>42252.707291666666</v>
      </c>
      <c r="GK1387" s="668" t="str">
        <v>[-11101] All data events are filtered in summary calculation</v>
      </c>
      <c r="GL1387" s="669">
        <v>42252.707291666666</v>
      </c>
      <c r="GM1387" s="668" t="str">
        <v>[-11101] All data events are filtered in summary calculation</v>
      </c>
      <c r="GN1387" s="400" t="str">
        <f t="shared" si="290"/>
        <v>[-11101] All data events are filtered in summary calculation</v>
      </c>
      <c r="GO1387" s="400">
        <f t="shared" si="291"/>
        <v>0</v>
      </c>
    </row>
    <row r="1388" spans="156:197" ht="18.95" customHeight="1" thickBot="1" x14ac:dyDescent="0.3">
      <c r="EZ1388" s="838"/>
      <c r="FA1388" s="568">
        <v>42252.707986111112</v>
      </c>
      <c r="FB1388" s="569" t="str">
        <v>[-11101] All data events are filtered in summary calculation</v>
      </c>
      <c r="FC1388" s="570">
        <v>42252.707986111112</v>
      </c>
      <c r="FD1388" s="571" t="str">
        <v>[-11101] All data events are filtered in summary calculation</v>
      </c>
      <c r="FE1388" s="570">
        <v>42252.707638888889</v>
      </c>
      <c r="FF1388" s="571">
        <v>37440.92774427533</v>
      </c>
      <c r="FG1388" s="570">
        <v>42252.707638888889</v>
      </c>
      <c r="FH1388" s="571">
        <v>2824.3739676491668</v>
      </c>
      <c r="GE1388" s="400">
        <f t="shared" si="292"/>
        <v>1</v>
      </c>
      <c r="GF1388" s="529"/>
      <c r="GG1388" s="517"/>
      <c r="GH1388" s="529">
        <v>42252.707638888889</v>
      </c>
      <c r="GI1388" s="668">
        <v>322.33795166015625</v>
      </c>
      <c r="GJ1388" s="669">
        <v>42252.707638888889</v>
      </c>
      <c r="GK1388" s="668" t="str">
        <v>[-11101] All data events are filtered in summary calculation</v>
      </c>
      <c r="GL1388" s="669">
        <v>42252.707638888889</v>
      </c>
      <c r="GM1388" s="668" t="str">
        <v>[-11101] All data events are filtered in summary calculation</v>
      </c>
      <c r="GN1388" s="400" t="str">
        <f t="shared" si="290"/>
        <v>[-11101] All data events are filtered in summary calculation</v>
      </c>
      <c r="GO1388" s="400">
        <f t="shared" si="291"/>
        <v>0</v>
      </c>
    </row>
    <row r="1389" spans="156:197" ht="18.95" customHeight="1" x14ac:dyDescent="0.25">
      <c r="EZ1389" s="836">
        <v>18</v>
      </c>
      <c r="FA1389" s="568">
        <v>42252.708333333328</v>
      </c>
      <c r="FB1389" s="569" t="str">
        <v>[-11101] All data events are filtered in summary calculation</v>
      </c>
      <c r="FC1389" s="570">
        <v>42252.708333333328</v>
      </c>
      <c r="FD1389" s="571" t="str">
        <v>[-11101] All data events are filtered in summary calculation</v>
      </c>
      <c r="FE1389" s="570">
        <v>42252.707986111112</v>
      </c>
      <c r="FF1389" s="571">
        <v>36934.296062358218</v>
      </c>
      <c r="FG1389" s="570">
        <v>42252.707986111112</v>
      </c>
      <c r="FH1389" s="571">
        <v>2874.4442615989597</v>
      </c>
      <c r="GE1389" s="400">
        <f t="shared" si="292"/>
        <v>1</v>
      </c>
      <c r="GF1389" s="529"/>
      <c r="GG1389" s="517"/>
      <c r="GH1389" s="529">
        <v>42252.707986111112</v>
      </c>
      <c r="GI1389" s="668">
        <v>322.33795166015625</v>
      </c>
      <c r="GJ1389" s="669">
        <v>42252.707986111112</v>
      </c>
      <c r="GK1389" s="668" t="str">
        <v>[-11101] All data events are filtered in summary calculation</v>
      </c>
      <c r="GL1389" s="669">
        <v>42252.707986111112</v>
      </c>
      <c r="GM1389" s="668" t="str">
        <v>[-11101] All data events are filtered in summary calculation</v>
      </c>
      <c r="GN1389" s="400" t="str">
        <f t="shared" si="290"/>
        <v>[-11101] All data events are filtered in summary calculation</v>
      </c>
      <c r="GO1389" s="400">
        <f t="shared" si="291"/>
        <v>0</v>
      </c>
    </row>
    <row r="1390" spans="156:197" ht="18.95" customHeight="1" x14ac:dyDescent="0.25">
      <c r="EZ1390" s="837"/>
      <c r="FA1390" s="568">
        <v>42252.708680555559</v>
      </c>
      <c r="FB1390" s="569" t="str">
        <v>[-11101] All data events are filtered in summary calculation</v>
      </c>
      <c r="FC1390" s="570">
        <v>42252.708680555559</v>
      </c>
      <c r="FD1390" s="571" t="str">
        <v>[-11101] All data events are filtered in summary calculation</v>
      </c>
      <c r="FE1390" s="570">
        <v>42252.708333333328</v>
      </c>
      <c r="FF1390" s="571">
        <v>36705.66353383263</v>
      </c>
      <c r="FG1390" s="570">
        <v>42252.708333333328</v>
      </c>
      <c r="FH1390" s="571">
        <v>2864.6128435696164</v>
      </c>
      <c r="GE1390" s="400">
        <f t="shared" si="292"/>
        <v>1</v>
      </c>
      <c r="GF1390" s="529"/>
      <c r="GG1390" s="517"/>
      <c r="GH1390" s="529">
        <v>42252.708333333328</v>
      </c>
      <c r="GI1390" s="668">
        <v>322.33795166015625</v>
      </c>
      <c r="GJ1390" s="669">
        <v>42252.708333333328</v>
      </c>
      <c r="GK1390" s="668" t="str">
        <v>[-11101] All data events are filtered in summary calculation</v>
      </c>
      <c r="GL1390" s="669">
        <v>42252.708333333328</v>
      </c>
      <c r="GM1390" s="668" t="str">
        <v>[-11101] All data events are filtered in summary calculation</v>
      </c>
      <c r="GN1390" s="400" t="str">
        <f t="shared" si="290"/>
        <v>[-11101] All data events are filtered in summary calculation</v>
      </c>
      <c r="GO1390" s="400">
        <f t="shared" si="291"/>
        <v>0</v>
      </c>
    </row>
    <row r="1391" spans="156:197" ht="18.95" customHeight="1" x14ac:dyDescent="0.25">
      <c r="EZ1391" s="837"/>
      <c r="FA1391" s="568">
        <v>42252.709027777775</v>
      </c>
      <c r="FB1391" s="569" t="str">
        <v>[-11101] All data events are filtered in summary calculation</v>
      </c>
      <c r="FC1391" s="570">
        <v>42252.709027777775</v>
      </c>
      <c r="FD1391" s="571" t="str">
        <v>[-11101] All data events are filtered in summary calculation</v>
      </c>
      <c r="FE1391" s="570">
        <v>42252.708680555559</v>
      </c>
      <c r="FF1391" s="571">
        <v>35523.665479083858</v>
      </c>
      <c r="FG1391" s="570">
        <v>42252.708680555559</v>
      </c>
      <c r="FH1391" s="571">
        <v>2864.8074478928002</v>
      </c>
      <c r="GE1391" s="400">
        <f t="shared" si="292"/>
        <v>1</v>
      </c>
      <c r="GF1391" s="529"/>
      <c r="GG1391" s="517"/>
      <c r="GH1391" s="529">
        <v>42252.708680555559</v>
      </c>
      <c r="GI1391" s="668">
        <v>322.33795166015625</v>
      </c>
      <c r="GJ1391" s="669">
        <v>42252.708680555559</v>
      </c>
      <c r="GK1391" s="668" t="str">
        <v>[-11101] All data events are filtered in summary calculation</v>
      </c>
      <c r="GL1391" s="669">
        <v>42252.708680555559</v>
      </c>
      <c r="GM1391" s="668" t="str">
        <v>[-11101] All data events are filtered in summary calculation</v>
      </c>
      <c r="GN1391" s="400" t="str">
        <f t="shared" si="290"/>
        <v>[-11101] All data events are filtered in summary calculation</v>
      </c>
      <c r="GO1391" s="400">
        <f t="shared" si="291"/>
        <v>0</v>
      </c>
    </row>
    <row r="1392" spans="156:197" ht="18.95" customHeight="1" x14ac:dyDescent="0.25">
      <c r="EZ1392" s="837"/>
      <c r="FA1392" s="568">
        <v>42252.709374999999</v>
      </c>
      <c r="FB1392" s="569" t="str">
        <v>[-11101] All data events are filtered in summary calculation</v>
      </c>
      <c r="FC1392" s="570">
        <v>42252.709374999999</v>
      </c>
      <c r="FD1392" s="571" t="str">
        <v>[-11101] All data events are filtered in summary calculation</v>
      </c>
      <c r="FE1392" s="570">
        <v>42252.709027777775</v>
      </c>
      <c r="FF1392" s="571">
        <v>35666.161820505062</v>
      </c>
      <c r="FG1392" s="570">
        <v>42252.709027777775</v>
      </c>
      <c r="FH1392" s="571">
        <v>2875.304094728579</v>
      </c>
      <c r="GE1392" s="400">
        <f t="shared" si="292"/>
        <v>1</v>
      </c>
      <c r="GF1392" s="529"/>
      <c r="GG1392" s="517"/>
      <c r="GH1392" s="529">
        <v>42252.709027777775</v>
      </c>
      <c r="GI1392" s="668">
        <v>313.53653984020156</v>
      </c>
      <c r="GJ1392" s="669">
        <v>42252.709027777775</v>
      </c>
      <c r="GK1392" s="668" t="str">
        <v>[-11101] All data events are filtered in summary calculation</v>
      </c>
      <c r="GL1392" s="669">
        <v>42252.709027777775</v>
      </c>
      <c r="GM1392" s="668" t="str">
        <v>[-11101] All data events are filtered in summary calculation</v>
      </c>
      <c r="GN1392" s="400" t="str">
        <f t="shared" si="290"/>
        <v>[-11101] All data events are filtered in summary calculation</v>
      </c>
      <c r="GO1392" s="400">
        <f t="shared" si="291"/>
        <v>0</v>
      </c>
    </row>
    <row r="1393" spans="156:197" ht="18.95" customHeight="1" x14ac:dyDescent="0.25">
      <c r="EZ1393" s="837"/>
      <c r="FA1393" s="568">
        <v>42252.709722222222</v>
      </c>
      <c r="FB1393" s="569" t="str">
        <v>[-11101] All data events are filtered in summary calculation</v>
      </c>
      <c r="FC1393" s="570">
        <v>42252.709722222222</v>
      </c>
      <c r="FD1393" s="571" t="str">
        <v>[-11101] All data events are filtered in summary calculation</v>
      </c>
      <c r="FE1393" s="570">
        <v>42252.709374999999</v>
      </c>
      <c r="FF1393" s="571">
        <v>37538.641241425277</v>
      </c>
      <c r="FG1393" s="570">
        <v>42252.709374999999</v>
      </c>
      <c r="FH1393" s="571">
        <v>2923.4056932373592</v>
      </c>
      <c r="GE1393" s="400">
        <f t="shared" si="292"/>
        <v>1</v>
      </c>
      <c r="GF1393" s="529"/>
      <c r="GG1393" s="517"/>
      <c r="GH1393" s="529">
        <v>42252.709374999999</v>
      </c>
      <c r="GI1393" s="668">
        <v>300.34722900390625</v>
      </c>
      <c r="GJ1393" s="669">
        <v>42252.709374999999</v>
      </c>
      <c r="GK1393" s="668" t="str">
        <v>[-11101] All data events are filtered in summary calculation</v>
      </c>
      <c r="GL1393" s="669">
        <v>42252.709374999999</v>
      </c>
      <c r="GM1393" s="668" t="str">
        <v>[-11101] All data events are filtered in summary calculation</v>
      </c>
      <c r="GN1393" s="400" t="str">
        <f t="shared" si="290"/>
        <v>[-11101] All data events are filtered in summary calculation</v>
      </c>
      <c r="GO1393" s="400">
        <f t="shared" si="291"/>
        <v>0</v>
      </c>
    </row>
    <row r="1394" spans="156:197" ht="18.95" customHeight="1" x14ac:dyDescent="0.25">
      <c r="EZ1394" s="837"/>
      <c r="FA1394" s="568">
        <v>42252.710069444445</v>
      </c>
      <c r="FB1394" s="569" t="str">
        <v>[-11101] All data events are filtered in summary calculation</v>
      </c>
      <c r="FC1394" s="570">
        <v>42252.710069444445</v>
      </c>
      <c r="FD1394" s="571" t="str">
        <v>[-11101] All data events are filtered in summary calculation</v>
      </c>
      <c r="FE1394" s="570">
        <v>42252.709722222222</v>
      </c>
      <c r="FF1394" s="571">
        <v>37838.174506443742</v>
      </c>
      <c r="FG1394" s="570">
        <v>42252.709722222222</v>
      </c>
      <c r="FH1394" s="571">
        <v>2951.9776449317733</v>
      </c>
      <c r="GE1394" s="400">
        <f t="shared" si="292"/>
        <v>1</v>
      </c>
      <c r="GF1394" s="529"/>
      <c r="GG1394" s="517"/>
      <c r="GH1394" s="529">
        <v>42252.709722222222</v>
      </c>
      <c r="GI1394" s="668">
        <v>300.34722900390625</v>
      </c>
      <c r="GJ1394" s="669">
        <v>42252.709722222222</v>
      </c>
      <c r="GK1394" s="668" t="str">
        <v>[-11101] All data events are filtered in summary calculation</v>
      </c>
      <c r="GL1394" s="669">
        <v>42252.709722222222</v>
      </c>
      <c r="GM1394" s="668" t="str">
        <v>[-11101] All data events are filtered in summary calculation</v>
      </c>
      <c r="GN1394" s="400" t="str">
        <f t="shared" si="290"/>
        <v>[-11101] All data events are filtered in summary calculation</v>
      </c>
      <c r="GO1394" s="400">
        <f t="shared" si="291"/>
        <v>0</v>
      </c>
    </row>
    <row r="1395" spans="156:197" ht="18.95" customHeight="1" x14ac:dyDescent="0.25">
      <c r="EZ1395" s="837"/>
      <c r="FA1395" s="568">
        <v>42252.710416666669</v>
      </c>
      <c r="FB1395" s="569" t="str">
        <v>[-11101] All data events are filtered in summary calculation</v>
      </c>
      <c r="FC1395" s="570">
        <v>42252.710416666669</v>
      </c>
      <c r="FD1395" s="571" t="str">
        <v>[-11101] All data events are filtered in summary calculation</v>
      </c>
      <c r="FE1395" s="570">
        <v>42252.710069444445</v>
      </c>
      <c r="FF1395" s="571">
        <v>36995.522446958224</v>
      </c>
      <c r="FG1395" s="570">
        <v>42252.710069444445</v>
      </c>
      <c r="FH1395" s="571">
        <v>2902.6880868632347</v>
      </c>
      <c r="GE1395" s="400">
        <f t="shared" si="292"/>
        <v>1</v>
      </c>
      <c r="GF1395" s="529"/>
      <c r="GG1395" s="517"/>
      <c r="GH1395" s="529">
        <v>42252.710069444445</v>
      </c>
      <c r="GI1395" s="668">
        <v>300.34722900390625</v>
      </c>
      <c r="GJ1395" s="669">
        <v>42252.710069444445</v>
      </c>
      <c r="GK1395" s="668" t="str">
        <v>[-11101] All data events are filtered in summary calculation</v>
      </c>
      <c r="GL1395" s="669">
        <v>42252.710069444445</v>
      </c>
      <c r="GM1395" s="668" t="str">
        <v>[-11101] All data events are filtered in summary calculation</v>
      </c>
      <c r="GN1395" s="400" t="str">
        <f t="shared" si="290"/>
        <v>[-11101] All data events are filtered in summary calculation</v>
      </c>
      <c r="GO1395" s="400">
        <f t="shared" si="291"/>
        <v>0</v>
      </c>
    </row>
    <row r="1396" spans="156:197" ht="18.95" customHeight="1" x14ac:dyDescent="0.25">
      <c r="EZ1396" s="837"/>
      <c r="FA1396" s="568">
        <v>42252.710763888885</v>
      </c>
      <c r="FB1396" s="569" t="str">
        <v>[-11101] All data events are filtered in summary calculation</v>
      </c>
      <c r="FC1396" s="570">
        <v>42252.710763888885</v>
      </c>
      <c r="FD1396" s="571" t="str">
        <v>[-11101] All data events are filtered in summary calculation</v>
      </c>
      <c r="FE1396" s="570">
        <v>42252.710416666669</v>
      </c>
      <c r="FF1396" s="571">
        <v>34819.081755787134</v>
      </c>
      <c r="FG1396" s="570">
        <v>42252.710416666669</v>
      </c>
      <c r="FH1396" s="571">
        <v>2902.9109662209949</v>
      </c>
      <c r="GE1396" s="400">
        <f t="shared" si="292"/>
        <v>1</v>
      </c>
      <c r="GF1396" s="529"/>
      <c r="GG1396" s="517"/>
      <c r="GH1396" s="529">
        <v>42252.710416666669</v>
      </c>
      <c r="GI1396" s="668">
        <v>300.34722900390625</v>
      </c>
      <c r="GJ1396" s="669">
        <v>42252.710416666669</v>
      </c>
      <c r="GK1396" s="668" t="str">
        <v>[-11101] All data events are filtered in summary calculation</v>
      </c>
      <c r="GL1396" s="669">
        <v>42252.710416666669</v>
      </c>
      <c r="GM1396" s="668" t="str">
        <v>[-11101] All data events are filtered in summary calculation</v>
      </c>
      <c r="GN1396" s="400" t="str">
        <f t="shared" si="290"/>
        <v>[-11101] All data events are filtered in summary calculation</v>
      </c>
      <c r="GO1396" s="400">
        <f t="shared" si="291"/>
        <v>0</v>
      </c>
    </row>
    <row r="1397" spans="156:197" ht="18.95" customHeight="1" x14ac:dyDescent="0.25">
      <c r="EZ1397" s="837"/>
      <c r="FA1397" s="568">
        <v>42252.711111111115</v>
      </c>
      <c r="FB1397" s="569" t="str">
        <v>[-11101] All data events are filtered in summary calculation</v>
      </c>
      <c r="FC1397" s="570">
        <v>42252.711111111115</v>
      </c>
      <c r="FD1397" s="571" t="str">
        <v>[-11101] All data events are filtered in summary calculation</v>
      </c>
      <c r="FE1397" s="570">
        <v>42252.710763888885</v>
      </c>
      <c r="FF1397" s="571">
        <v>34930.688484750193</v>
      </c>
      <c r="FG1397" s="570">
        <v>42252.710763888885</v>
      </c>
      <c r="FH1397" s="571">
        <v>2931.6802297618242</v>
      </c>
      <c r="GE1397" s="400">
        <f t="shared" si="292"/>
        <v>1</v>
      </c>
      <c r="GF1397" s="529"/>
      <c r="GG1397" s="517"/>
      <c r="GH1397" s="529">
        <v>42252.710763888885</v>
      </c>
      <c r="GI1397" s="668">
        <v>300.34722900390625</v>
      </c>
      <c r="GJ1397" s="669">
        <v>42252.710763888885</v>
      </c>
      <c r="GK1397" s="668" t="str">
        <v>[-11101] All data events are filtered in summary calculation</v>
      </c>
      <c r="GL1397" s="669">
        <v>42252.710763888885</v>
      </c>
      <c r="GM1397" s="668" t="str">
        <v>[-11101] All data events are filtered in summary calculation</v>
      </c>
      <c r="GN1397" s="400" t="str">
        <f t="shared" si="290"/>
        <v>[-11101] All data events are filtered in summary calculation</v>
      </c>
      <c r="GO1397" s="400">
        <f t="shared" si="291"/>
        <v>0</v>
      </c>
    </row>
    <row r="1398" spans="156:197" ht="18.95" customHeight="1" x14ac:dyDescent="0.25">
      <c r="EZ1398" s="837"/>
      <c r="FA1398" s="568">
        <v>42252.711458333331</v>
      </c>
      <c r="FB1398" s="569" t="str">
        <v>[-11101] All data events are filtered in summary calculation</v>
      </c>
      <c r="FC1398" s="570">
        <v>42252.711458333331</v>
      </c>
      <c r="FD1398" s="571" t="str">
        <v>[-11101] All data events are filtered in summary calculation</v>
      </c>
      <c r="FE1398" s="570">
        <v>42252.711111111115</v>
      </c>
      <c r="FF1398" s="571">
        <v>37169.105480992795</v>
      </c>
      <c r="FG1398" s="570">
        <v>42252.711111111115</v>
      </c>
      <c r="FH1398" s="571">
        <v>7271.9328474383801</v>
      </c>
      <c r="GE1398" s="400">
        <f t="shared" si="292"/>
        <v>1</v>
      </c>
      <c r="GF1398" s="529"/>
      <c r="GG1398" s="517"/>
      <c r="GH1398" s="529">
        <v>42252.711111111115</v>
      </c>
      <c r="GI1398" s="668">
        <v>300.34722900390625</v>
      </c>
      <c r="GJ1398" s="669">
        <v>42252.711111111115</v>
      </c>
      <c r="GK1398" s="668" t="str">
        <v>[-11101] All data events are filtered in summary calculation</v>
      </c>
      <c r="GL1398" s="669">
        <v>42252.711111111115</v>
      </c>
      <c r="GM1398" s="668" t="str">
        <v>[-11101] All data events are filtered in summary calculation</v>
      </c>
      <c r="GN1398" s="400" t="str">
        <f t="shared" si="290"/>
        <v>[-11101] All data events are filtered in summary calculation</v>
      </c>
      <c r="GO1398" s="400">
        <f t="shared" si="291"/>
        <v>0</v>
      </c>
    </row>
    <row r="1399" spans="156:197" ht="18.95" customHeight="1" x14ac:dyDescent="0.25">
      <c r="EZ1399" s="837"/>
      <c r="FA1399" s="568">
        <v>42252.711805555555</v>
      </c>
      <c r="FB1399" s="569" t="str">
        <v>[-11101] All data events are filtered in summary calculation</v>
      </c>
      <c r="FC1399" s="570">
        <v>42252.711805555555</v>
      </c>
      <c r="FD1399" s="571" t="str">
        <v>[-11101] All data events are filtered in summary calculation</v>
      </c>
      <c r="FE1399" s="570">
        <v>42252.711458333331</v>
      </c>
      <c r="FF1399" s="571">
        <v>38029.844905674458</v>
      </c>
      <c r="FG1399" s="570">
        <v>42252.711458333331</v>
      </c>
      <c r="FH1399" s="571">
        <v>35784.118982759115</v>
      </c>
      <c r="GE1399" s="400">
        <f t="shared" si="292"/>
        <v>1</v>
      </c>
      <c r="GF1399" s="529"/>
      <c r="GG1399" s="517"/>
      <c r="GH1399" s="529">
        <v>42252.711458333331</v>
      </c>
      <c r="GI1399" s="668">
        <v>300.34722900390625</v>
      </c>
      <c r="GJ1399" s="669">
        <v>42252.711458333331</v>
      </c>
      <c r="GK1399" s="668" t="str">
        <v>[-11101] All data events are filtered in summary calculation</v>
      </c>
      <c r="GL1399" s="669">
        <v>42252.711458333331</v>
      </c>
      <c r="GM1399" s="668" t="str">
        <v>[-11101] All data events are filtered in summary calculation</v>
      </c>
      <c r="GN1399" s="400" t="str">
        <f t="shared" si="290"/>
        <v>[-11101] All data events are filtered in summary calculation</v>
      </c>
      <c r="GO1399" s="400">
        <f t="shared" si="291"/>
        <v>0</v>
      </c>
    </row>
    <row r="1400" spans="156:197" ht="18.95" customHeight="1" x14ac:dyDescent="0.25">
      <c r="EZ1400" s="837"/>
      <c r="FA1400" s="568">
        <v>42252.712152777778</v>
      </c>
      <c r="FB1400" s="569" t="str">
        <v>[-11101] All data events are filtered in summary calculation</v>
      </c>
      <c r="FC1400" s="570">
        <v>42252.712152777778</v>
      </c>
      <c r="FD1400" s="571" t="str">
        <v>[-11101] All data events are filtered in summary calculation</v>
      </c>
      <c r="FE1400" s="570">
        <v>42252.711805555555</v>
      </c>
      <c r="FF1400" s="571">
        <v>37815.901357489827</v>
      </c>
      <c r="FG1400" s="570">
        <v>42252.711805555555</v>
      </c>
      <c r="FH1400" s="571">
        <v>37389.260805086298</v>
      </c>
      <c r="GE1400" s="400">
        <f t="shared" si="292"/>
        <v>1</v>
      </c>
      <c r="GF1400" s="529"/>
      <c r="GG1400" s="517"/>
      <c r="GH1400" s="529">
        <v>42252.711805555555</v>
      </c>
      <c r="GI1400" s="668">
        <v>300.34722900390625</v>
      </c>
      <c r="GJ1400" s="669">
        <v>42252.711805555555</v>
      </c>
      <c r="GK1400" s="668" t="str">
        <v>[-11101] All data events are filtered in summary calculation</v>
      </c>
      <c r="GL1400" s="669">
        <v>42252.711805555555</v>
      </c>
      <c r="GM1400" s="668" t="str">
        <v>[-11101] All data events are filtered in summary calculation</v>
      </c>
      <c r="GN1400" s="400" t="str">
        <f t="shared" si="290"/>
        <v>[-11101] All data events are filtered in summary calculation</v>
      </c>
      <c r="GO1400" s="400">
        <f t="shared" si="291"/>
        <v>0</v>
      </c>
    </row>
    <row r="1401" spans="156:197" ht="18.95" customHeight="1" x14ac:dyDescent="0.25">
      <c r="EZ1401" s="837"/>
      <c r="FA1401" s="568">
        <v>42252.712500000001</v>
      </c>
      <c r="FB1401" s="569" t="str">
        <v>[-11101] All data events are filtered in summary calculation</v>
      </c>
      <c r="FC1401" s="570">
        <v>42252.712500000001</v>
      </c>
      <c r="FD1401" s="571" t="str">
        <v>[-11101] All data events are filtered in summary calculation</v>
      </c>
      <c r="FE1401" s="570">
        <v>42252.712152777778</v>
      </c>
      <c r="FF1401" s="571">
        <v>36847.201070455711</v>
      </c>
      <c r="FG1401" s="570">
        <v>42252.712152777778</v>
      </c>
      <c r="FH1401" s="571">
        <v>37467.521900618078</v>
      </c>
      <c r="GE1401" s="400">
        <f t="shared" si="292"/>
        <v>1</v>
      </c>
      <c r="GF1401" s="529"/>
      <c r="GG1401" s="517"/>
      <c r="GH1401" s="529">
        <v>42252.712152777778</v>
      </c>
      <c r="GI1401" s="668">
        <v>300.34722900390625</v>
      </c>
      <c r="GJ1401" s="669">
        <v>42252.712152777778</v>
      </c>
      <c r="GK1401" s="668" t="str">
        <v>[-11101] All data events are filtered in summary calculation</v>
      </c>
      <c r="GL1401" s="669">
        <v>42252.712152777778</v>
      </c>
      <c r="GM1401" s="668" t="str">
        <v>[-11101] All data events are filtered in summary calculation</v>
      </c>
      <c r="GN1401" s="400" t="str">
        <f t="shared" si="290"/>
        <v>[-11101] All data events are filtered in summary calculation</v>
      </c>
      <c r="GO1401" s="400">
        <f t="shared" si="291"/>
        <v>0</v>
      </c>
    </row>
    <row r="1402" spans="156:197" ht="18.95" customHeight="1" x14ac:dyDescent="0.25">
      <c r="EZ1402" s="837"/>
      <c r="FA1402" s="568">
        <v>42252.712847222225</v>
      </c>
      <c r="FB1402" s="569" t="str">
        <v>[-11101] All data events are filtered in summary calculation</v>
      </c>
      <c r="FC1402" s="570">
        <v>42252.712847222225</v>
      </c>
      <c r="FD1402" s="571" t="str">
        <v>[-11101] All data events are filtered in summary calculation</v>
      </c>
      <c r="FE1402" s="570">
        <v>42252.712500000001</v>
      </c>
      <c r="FF1402" s="571">
        <v>33264.895645820099</v>
      </c>
      <c r="FG1402" s="570">
        <v>42252.712500000001</v>
      </c>
      <c r="FH1402" s="571">
        <v>37052.214305339257</v>
      </c>
      <c r="GE1402" s="400">
        <f t="shared" si="292"/>
        <v>1</v>
      </c>
      <c r="GF1402" s="529"/>
      <c r="GG1402" s="517"/>
      <c r="GH1402" s="529">
        <v>42252.712500000001</v>
      </c>
      <c r="GI1402" s="668">
        <v>300.34722900390625</v>
      </c>
      <c r="GJ1402" s="669">
        <v>42252.712500000001</v>
      </c>
      <c r="GK1402" s="668" t="str">
        <v>[-11101] All data events are filtered in summary calculation</v>
      </c>
      <c r="GL1402" s="669">
        <v>42252.712500000001</v>
      </c>
      <c r="GM1402" s="668" t="str">
        <v>[-11101] All data events are filtered in summary calculation</v>
      </c>
      <c r="GN1402" s="400" t="str">
        <f t="shared" si="290"/>
        <v>[-11101] All data events are filtered in summary calculation</v>
      </c>
      <c r="GO1402" s="400">
        <f t="shared" si="291"/>
        <v>0</v>
      </c>
    </row>
    <row r="1403" spans="156:197" ht="18.95" customHeight="1" x14ac:dyDescent="0.25">
      <c r="EZ1403" s="837"/>
      <c r="FA1403" s="568">
        <v>42252.713194444441</v>
      </c>
      <c r="FB1403" s="569" t="str">
        <v>[-11101] All data events are filtered in summary calculation</v>
      </c>
      <c r="FC1403" s="570">
        <v>42252.713194444441</v>
      </c>
      <c r="FD1403" s="571" t="str">
        <v>[-11101] All data events are filtered in summary calculation</v>
      </c>
      <c r="FE1403" s="570">
        <v>42252.712847222225</v>
      </c>
      <c r="FF1403" s="571">
        <v>31132.192835911479</v>
      </c>
      <c r="FG1403" s="570">
        <v>42252.712847222225</v>
      </c>
      <c r="FH1403" s="571">
        <v>37533.004500309624</v>
      </c>
      <c r="GE1403" s="400">
        <f t="shared" si="292"/>
        <v>1</v>
      </c>
      <c r="GF1403" s="529"/>
      <c r="GG1403" s="517"/>
      <c r="GH1403" s="529">
        <v>42252.712847222225</v>
      </c>
      <c r="GI1403" s="668">
        <v>300.34722900390625</v>
      </c>
      <c r="GJ1403" s="669">
        <v>42252.712847222225</v>
      </c>
      <c r="GK1403" s="668" t="str">
        <v>[-11101] All data events are filtered in summary calculation</v>
      </c>
      <c r="GL1403" s="669">
        <v>42252.712847222225</v>
      </c>
      <c r="GM1403" s="668" t="str">
        <v>[-11101] All data events are filtered in summary calculation</v>
      </c>
      <c r="GN1403" s="400" t="str">
        <f t="shared" si="290"/>
        <v>[-11101] All data events are filtered in summary calculation</v>
      </c>
      <c r="GO1403" s="400">
        <f t="shared" si="291"/>
        <v>0</v>
      </c>
    </row>
    <row r="1404" spans="156:197" ht="18.95" customHeight="1" x14ac:dyDescent="0.25">
      <c r="EZ1404" s="837"/>
      <c r="FA1404" s="568">
        <v>42252.713541666672</v>
      </c>
      <c r="FB1404" s="569" t="str">
        <v>[-11101] All data events are filtered in summary calculation</v>
      </c>
      <c r="FC1404" s="570">
        <v>42252.713541666672</v>
      </c>
      <c r="FD1404" s="571" t="str">
        <v>[-11101] All data events are filtered in summary calculation</v>
      </c>
      <c r="FE1404" s="570">
        <v>42252.713194444441</v>
      </c>
      <c r="FF1404" s="571">
        <v>31513.031900174934</v>
      </c>
      <c r="FG1404" s="570">
        <v>42252.713194444441</v>
      </c>
      <c r="FH1404" s="571">
        <v>37547.191370691857</v>
      </c>
      <c r="GE1404" s="400">
        <f t="shared" si="292"/>
        <v>1</v>
      </c>
      <c r="GF1404" s="529"/>
      <c r="GG1404" s="517"/>
      <c r="GH1404" s="529">
        <v>42252.713194444441</v>
      </c>
      <c r="GI1404" s="668">
        <v>300.34722900390625</v>
      </c>
      <c r="GJ1404" s="669">
        <v>42252.713194444441</v>
      </c>
      <c r="GK1404" s="668" t="str">
        <v>[-11101] All data events are filtered in summary calculation</v>
      </c>
      <c r="GL1404" s="669">
        <v>42252.713194444441</v>
      </c>
      <c r="GM1404" s="668" t="str">
        <v>[-11101] All data events are filtered in summary calculation</v>
      </c>
      <c r="GN1404" s="400" t="str">
        <f t="shared" si="290"/>
        <v>[-11101] All data events are filtered in summary calculation</v>
      </c>
      <c r="GO1404" s="400">
        <f t="shared" si="291"/>
        <v>0</v>
      </c>
    </row>
    <row r="1405" spans="156:197" ht="18.95" customHeight="1" x14ac:dyDescent="0.25">
      <c r="EZ1405" s="837"/>
      <c r="FA1405" s="568">
        <v>42252.713888888888</v>
      </c>
      <c r="FB1405" s="569" t="str">
        <v>[-11101] All data events are filtered in summary calculation</v>
      </c>
      <c r="FC1405" s="570">
        <v>42252.713888888888</v>
      </c>
      <c r="FD1405" s="571" t="str">
        <v>[-11101] All data events are filtered in summary calculation</v>
      </c>
      <c r="FE1405" s="570">
        <v>42252.713541666672</v>
      </c>
      <c r="FF1405" s="571">
        <v>35804.02565604647</v>
      </c>
      <c r="FG1405" s="570">
        <v>42252.713541666672</v>
      </c>
      <c r="FH1405" s="571">
        <v>37592.903319633006</v>
      </c>
      <c r="GE1405" s="400">
        <f t="shared" si="292"/>
        <v>1</v>
      </c>
      <c r="GF1405" s="529"/>
      <c r="GG1405" s="517"/>
      <c r="GH1405" s="529">
        <v>42252.713541666672</v>
      </c>
      <c r="GI1405" s="668">
        <v>300.34722900390625</v>
      </c>
      <c r="GJ1405" s="669">
        <v>42252.713541666672</v>
      </c>
      <c r="GK1405" s="668" t="str">
        <v>[-11101] All data events are filtered in summary calculation</v>
      </c>
      <c r="GL1405" s="669">
        <v>42252.713541666672</v>
      </c>
      <c r="GM1405" s="668" t="str">
        <v>[-11101] All data events are filtered in summary calculation</v>
      </c>
      <c r="GN1405" s="400" t="str">
        <f t="shared" si="290"/>
        <v>[-11101] All data events are filtered in summary calculation</v>
      </c>
      <c r="GO1405" s="400">
        <f t="shared" si="291"/>
        <v>0</v>
      </c>
    </row>
    <row r="1406" spans="156:197" ht="18.95" customHeight="1" x14ac:dyDescent="0.25">
      <c r="EZ1406" s="837"/>
      <c r="FA1406" s="568">
        <v>42252.714236111111</v>
      </c>
      <c r="FB1406" s="569" t="str">
        <v>[-11101] All data events are filtered in summary calculation</v>
      </c>
      <c r="FC1406" s="570">
        <v>42252.714236111111</v>
      </c>
      <c r="FD1406" s="571" t="str">
        <v>[-11101] All data events are filtered in summary calculation</v>
      </c>
      <c r="FE1406" s="570">
        <v>42252.713888888888</v>
      </c>
      <c r="FF1406" s="571">
        <v>37218.462515483297</v>
      </c>
      <c r="FG1406" s="570">
        <v>42252.713888888888</v>
      </c>
      <c r="FH1406" s="571">
        <v>37626.993645489216</v>
      </c>
      <c r="GE1406" s="400">
        <f t="shared" si="292"/>
        <v>1</v>
      </c>
      <c r="GF1406" s="529"/>
      <c r="GG1406" s="517"/>
      <c r="GH1406" s="529">
        <v>42252.713888888888</v>
      </c>
      <c r="GI1406" s="668">
        <v>300.34722900390625</v>
      </c>
      <c r="GJ1406" s="669">
        <v>42252.713888888888</v>
      </c>
      <c r="GK1406" s="668" t="str">
        <v>[-11101] All data events are filtered in summary calculation</v>
      </c>
      <c r="GL1406" s="669">
        <v>42252.713888888888</v>
      </c>
      <c r="GM1406" s="668" t="str">
        <v>[-11101] All data events are filtered in summary calculation</v>
      </c>
      <c r="GN1406" s="400" t="str">
        <f t="shared" si="290"/>
        <v>[-11101] All data events are filtered in summary calculation</v>
      </c>
      <c r="GO1406" s="400">
        <f t="shared" si="291"/>
        <v>0</v>
      </c>
    </row>
    <row r="1407" spans="156:197" ht="18.95" customHeight="1" x14ac:dyDescent="0.25">
      <c r="EZ1407" s="837"/>
      <c r="FA1407" s="568">
        <v>42252.714583333334</v>
      </c>
      <c r="FB1407" s="569" t="str">
        <v>[-11101] All data events are filtered in summary calculation</v>
      </c>
      <c r="FC1407" s="570">
        <v>42252.714583333334</v>
      </c>
      <c r="FD1407" s="571" t="str">
        <v>[-11101] All data events are filtered in summary calculation</v>
      </c>
      <c r="FE1407" s="570">
        <v>42252.714236111111</v>
      </c>
      <c r="FF1407" s="571">
        <v>37557.043816987672</v>
      </c>
      <c r="FG1407" s="570">
        <v>42252.714236111111</v>
      </c>
      <c r="FH1407" s="571">
        <v>37646.821880662443</v>
      </c>
      <c r="GE1407" s="400">
        <f t="shared" si="292"/>
        <v>1</v>
      </c>
      <c r="GF1407" s="529"/>
      <c r="GG1407" s="517"/>
      <c r="GH1407" s="529">
        <v>42252.714236111111</v>
      </c>
      <c r="GI1407" s="668">
        <v>300.34722900390625</v>
      </c>
      <c r="GJ1407" s="669">
        <v>42252.714236111111</v>
      </c>
      <c r="GK1407" s="668" t="str">
        <v>[-11101] All data events are filtered in summary calculation</v>
      </c>
      <c r="GL1407" s="669">
        <v>42252.714236111111</v>
      </c>
      <c r="GM1407" s="668" t="str">
        <v>[-11101] All data events are filtered in summary calculation</v>
      </c>
      <c r="GN1407" s="400" t="str">
        <f t="shared" si="290"/>
        <v>[-11101] All data events are filtered in summary calculation</v>
      </c>
      <c r="GO1407" s="400">
        <f t="shared" si="291"/>
        <v>0</v>
      </c>
    </row>
    <row r="1408" spans="156:197" ht="18.95" customHeight="1" x14ac:dyDescent="0.25">
      <c r="EZ1408" s="837"/>
      <c r="FA1408" s="568">
        <v>42252.71493055555</v>
      </c>
      <c r="FB1408" s="569" t="str">
        <v>[-11101] All data events are filtered in summary calculation</v>
      </c>
      <c r="FC1408" s="570">
        <v>42252.71493055555</v>
      </c>
      <c r="FD1408" s="571" t="str">
        <v>[-11101] All data events are filtered in summary calculation</v>
      </c>
      <c r="FE1408" s="570">
        <v>42252.714583333334</v>
      </c>
      <c r="FF1408" s="571">
        <v>37224.459573777516</v>
      </c>
      <c r="FG1408" s="570">
        <v>42252.714583333334</v>
      </c>
      <c r="FH1408" s="571">
        <v>37638.47367418011</v>
      </c>
      <c r="GE1408" s="400">
        <f t="shared" si="292"/>
        <v>1</v>
      </c>
      <c r="GF1408" s="529"/>
      <c r="GG1408" s="517"/>
      <c r="GH1408" s="529">
        <v>42252.714583333334</v>
      </c>
      <c r="GI1408" s="668">
        <v>300.34722900390625</v>
      </c>
      <c r="GJ1408" s="669">
        <v>42252.714583333334</v>
      </c>
      <c r="GK1408" s="668" t="str">
        <v>[-11101] All data events are filtered in summary calculation</v>
      </c>
      <c r="GL1408" s="669">
        <v>42252.714583333334</v>
      </c>
      <c r="GM1408" s="668" t="str">
        <v>[-11101] All data events are filtered in summary calculation</v>
      </c>
      <c r="GN1408" s="400" t="str">
        <f t="shared" si="290"/>
        <v>[-11101] All data events are filtered in summary calculation</v>
      </c>
      <c r="GO1408" s="400">
        <f t="shared" si="291"/>
        <v>0</v>
      </c>
    </row>
    <row r="1409" spans="156:197" ht="18.95" customHeight="1" x14ac:dyDescent="0.25">
      <c r="EZ1409" s="837"/>
      <c r="FA1409" s="568">
        <v>42252.715277777781</v>
      </c>
      <c r="FB1409" s="569" t="str">
        <v>[-11101] All data events are filtered in summary calculation</v>
      </c>
      <c r="FC1409" s="570">
        <v>42252.715277777781</v>
      </c>
      <c r="FD1409" s="571" t="str">
        <v>[-11101] All data events are filtered in summary calculation</v>
      </c>
      <c r="FE1409" s="570">
        <v>42252.71493055555</v>
      </c>
      <c r="FF1409" s="571">
        <v>25614.139449482627</v>
      </c>
      <c r="FG1409" s="570">
        <v>42252.71493055555</v>
      </c>
      <c r="FH1409" s="571">
        <v>37667.452082788943</v>
      </c>
      <c r="GE1409" s="400">
        <f t="shared" si="292"/>
        <v>1</v>
      </c>
      <c r="GF1409" s="529"/>
      <c r="GG1409" s="517"/>
      <c r="GH1409" s="529">
        <v>42252.71493055555</v>
      </c>
      <c r="GI1409" s="668">
        <v>300.34722900390625</v>
      </c>
      <c r="GJ1409" s="669">
        <v>42252.71493055555</v>
      </c>
      <c r="GK1409" s="668" t="str">
        <v>[-11101] All data events are filtered in summary calculation</v>
      </c>
      <c r="GL1409" s="669">
        <v>42252.71493055555</v>
      </c>
      <c r="GM1409" s="668" t="str">
        <v>[-11101] All data events are filtered in summary calculation</v>
      </c>
      <c r="GN1409" s="400" t="str">
        <f t="shared" si="290"/>
        <v>[-11101] All data events are filtered in summary calculation</v>
      </c>
      <c r="GO1409" s="400">
        <f t="shared" si="291"/>
        <v>0</v>
      </c>
    </row>
    <row r="1410" spans="156:197" ht="18.95" customHeight="1" x14ac:dyDescent="0.25">
      <c r="EZ1410" s="837"/>
      <c r="FA1410" s="568">
        <v>42252.715624999997</v>
      </c>
      <c r="FB1410" s="569" t="str">
        <v>[-11101] All data events are filtered in summary calculation</v>
      </c>
      <c r="FC1410" s="570">
        <v>42252.715624999997</v>
      </c>
      <c r="FD1410" s="571" t="str">
        <v>[-11101] All data events are filtered in summary calculation</v>
      </c>
      <c r="FE1410" s="570">
        <v>42252.715277777781</v>
      </c>
      <c r="FF1410" s="571">
        <v>3127.0011464085119</v>
      </c>
      <c r="FG1410" s="570">
        <v>42252.715277777781</v>
      </c>
      <c r="FH1410" s="571">
        <v>37657.141342544557</v>
      </c>
      <c r="GE1410" s="400">
        <f t="shared" si="292"/>
        <v>1</v>
      </c>
      <c r="GF1410" s="529"/>
      <c r="GG1410" s="517"/>
      <c r="GH1410" s="529">
        <v>42252.715277777781</v>
      </c>
      <c r="GI1410" s="668">
        <v>300.34722900390625</v>
      </c>
      <c r="GJ1410" s="669">
        <v>42252.715277777781</v>
      </c>
      <c r="GK1410" s="668" t="str">
        <v>[-11101] All data events are filtered in summary calculation</v>
      </c>
      <c r="GL1410" s="669">
        <v>42252.715277777781</v>
      </c>
      <c r="GM1410" s="668" t="str">
        <v>[-11101] All data events are filtered in summary calculation</v>
      </c>
      <c r="GN1410" s="400" t="str">
        <f t="shared" si="290"/>
        <v>[-11101] All data events are filtered in summary calculation</v>
      </c>
      <c r="GO1410" s="400">
        <f t="shared" si="291"/>
        <v>0</v>
      </c>
    </row>
    <row r="1411" spans="156:197" ht="18.95" customHeight="1" x14ac:dyDescent="0.25">
      <c r="EZ1411" s="837"/>
      <c r="FA1411" s="568">
        <v>42252.71597222222</v>
      </c>
      <c r="FB1411" s="569" t="str">
        <v>[-11101] All data events are filtered in summary calculation</v>
      </c>
      <c r="FC1411" s="570">
        <v>42252.71597222222</v>
      </c>
      <c r="FD1411" s="571" t="str">
        <v>[-11101] All data events are filtered in summary calculation</v>
      </c>
      <c r="FE1411" s="570">
        <v>42252.715624999997</v>
      </c>
      <c r="FF1411" s="571">
        <v>784.84223167032565</v>
      </c>
      <c r="FG1411" s="570">
        <v>42252.715624999997</v>
      </c>
      <c r="FH1411" s="571">
        <v>37562.451694065334</v>
      </c>
      <c r="GE1411" s="400">
        <f t="shared" si="292"/>
        <v>1</v>
      </c>
      <c r="GF1411" s="529"/>
      <c r="GG1411" s="517"/>
      <c r="GH1411" s="529">
        <v>42252.715624999997</v>
      </c>
      <c r="GI1411" s="668">
        <v>300.34722900390625</v>
      </c>
      <c r="GJ1411" s="669">
        <v>42252.715624999997</v>
      </c>
      <c r="GK1411" s="668" t="str">
        <v>[-11101] All data events are filtered in summary calculation</v>
      </c>
      <c r="GL1411" s="669">
        <v>42252.715624999997</v>
      </c>
      <c r="GM1411" s="668" t="str">
        <v>[-11101] All data events are filtered in summary calculation</v>
      </c>
      <c r="GN1411" s="400" t="str">
        <f t="shared" si="290"/>
        <v>[-11101] All data events are filtered in summary calculation</v>
      </c>
      <c r="GO1411" s="400">
        <f t="shared" si="291"/>
        <v>0</v>
      </c>
    </row>
    <row r="1412" spans="156:197" ht="18.95" customHeight="1" x14ac:dyDescent="0.25">
      <c r="EZ1412" s="837"/>
      <c r="FA1412" s="568">
        <v>42252.716319444444</v>
      </c>
      <c r="FB1412" s="569" t="str">
        <v>[-11101] All data events are filtered in summary calculation</v>
      </c>
      <c r="FC1412" s="570">
        <v>42252.716319444444</v>
      </c>
      <c r="FD1412" s="571" t="str">
        <v>[-11101] All data events are filtered in summary calculation</v>
      </c>
      <c r="FE1412" s="570">
        <v>42252.71597222222</v>
      </c>
      <c r="FF1412" s="571">
        <v>632.08558905294342</v>
      </c>
      <c r="FG1412" s="570">
        <v>42252.71597222222</v>
      </c>
      <c r="FH1412" s="571">
        <v>37650.998389190434</v>
      </c>
      <c r="GE1412" s="400">
        <f t="shared" si="292"/>
        <v>1</v>
      </c>
      <c r="GF1412" s="529"/>
      <c r="GG1412" s="517"/>
      <c r="GH1412" s="529">
        <v>42252.71597222222</v>
      </c>
      <c r="GI1412" s="668">
        <v>300.34722900390625</v>
      </c>
      <c r="GJ1412" s="669">
        <v>42252.71597222222</v>
      </c>
      <c r="GK1412" s="668" t="str">
        <v>[-11101] All data events are filtered in summary calculation</v>
      </c>
      <c r="GL1412" s="669">
        <v>42252.71597222222</v>
      </c>
      <c r="GM1412" s="668" t="str">
        <v>[-11101] All data events are filtered in summary calculation</v>
      </c>
      <c r="GN1412" s="400" t="str">
        <f t="shared" si="290"/>
        <v>[-11101] All data events are filtered in summary calculation</v>
      </c>
      <c r="GO1412" s="400">
        <f t="shared" si="291"/>
        <v>0</v>
      </c>
    </row>
    <row r="1413" spans="156:197" ht="18.95" customHeight="1" x14ac:dyDescent="0.25">
      <c r="EZ1413" s="837"/>
      <c r="FA1413" s="568">
        <v>42252.716666666667</v>
      </c>
      <c r="FB1413" s="569" t="str">
        <v>[-11101] All data events are filtered in summary calculation</v>
      </c>
      <c r="FC1413" s="570">
        <v>42252.716666666667</v>
      </c>
      <c r="FD1413" s="571" t="str">
        <v>[-11101] All data events are filtered in summary calculation</v>
      </c>
      <c r="FE1413" s="570">
        <v>42252.716319444444</v>
      </c>
      <c r="FF1413" s="571">
        <v>659.70596802666341</v>
      </c>
      <c r="FG1413" s="570">
        <v>42252.716319444444</v>
      </c>
      <c r="FH1413" s="571">
        <v>37735.639957116051</v>
      </c>
      <c r="GE1413" s="400">
        <f t="shared" si="292"/>
        <v>1</v>
      </c>
      <c r="GF1413" s="529"/>
      <c r="GG1413" s="517"/>
      <c r="GH1413" s="529">
        <v>42252.716319444444</v>
      </c>
      <c r="GI1413" s="668">
        <v>300.34722900390625</v>
      </c>
      <c r="GJ1413" s="669">
        <v>42252.716319444444</v>
      </c>
      <c r="GK1413" s="668" t="str">
        <v>[-11101] All data events are filtered in summary calculation</v>
      </c>
      <c r="GL1413" s="669">
        <v>42252.716319444444</v>
      </c>
      <c r="GM1413" s="668" t="str">
        <v>[-11101] All data events are filtered in summary calculation</v>
      </c>
      <c r="GN1413" s="400" t="str">
        <f t="shared" si="290"/>
        <v>[-11101] All data events are filtered in summary calculation</v>
      </c>
      <c r="GO1413" s="400">
        <f t="shared" si="291"/>
        <v>0</v>
      </c>
    </row>
    <row r="1414" spans="156:197" ht="18.95" customHeight="1" x14ac:dyDescent="0.25">
      <c r="EZ1414" s="837"/>
      <c r="FA1414" s="568">
        <v>42252.717013888891</v>
      </c>
      <c r="FB1414" s="569" t="str">
        <v>[-11101] All data events are filtered in summary calculation</v>
      </c>
      <c r="FC1414" s="570">
        <v>42252.717013888891</v>
      </c>
      <c r="FD1414" s="571" t="str">
        <v>[-11101] All data events are filtered in summary calculation</v>
      </c>
      <c r="FE1414" s="570">
        <v>42252.716666666667</v>
      </c>
      <c r="FF1414" s="571">
        <v>634.37472198531793</v>
      </c>
      <c r="FG1414" s="570">
        <v>42252.716666666667</v>
      </c>
      <c r="FH1414" s="571">
        <v>37722.925319854417</v>
      </c>
      <c r="GE1414" s="400">
        <f t="shared" si="292"/>
        <v>1</v>
      </c>
      <c r="GF1414" s="529"/>
      <c r="GG1414" s="517"/>
      <c r="GH1414" s="529">
        <v>42252.716666666667</v>
      </c>
      <c r="GI1414" s="668">
        <v>300.34722900390625</v>
      </c>
      <c r="GJ1414" s="669">
        <v>42252.716666666667</v>
      </c>
      <c r="GK1414" s="668" t="str">
        <v>[-11101] All data events are filtered in summary calculation</v>
      </c>
      <c r="GL1414" s="669">
        <v>42252.716666666667</v>
      </c>
      <c r="GM1414" s="668" t="str">
        <v>[-11101] All data events are filtered in summary calculation</v>
      </c>
      <c r="GN1414" s="400" t="str">
        <f t="shared" si="290"/>
        <v>[-11101] All data events are filtered in summary calculation</v>
      </c>
      <c r="GO1414" s="400">
        <f t="shared" si="291"/>
        <v>0</v>
      </c>
    </row>
    <row r="1415" spans="156:197" ht="18.95" customHeight="1" x14ac:dyDescent="0.25">
      <c r="EZ1415" s="837"/>
      <c r="FA1415" s="568">
        <v>42252.717361111107</v>
      </c>
      <c r="FB1415" s="569" t="str">
        <v>[-11101] All data events are filtered in summary calculation</v>
      </c>
      <c r="FC1415" s="570">
        <v>42252.717361111107</v>
      </c>
      <c r="FD1415" s="571" t="str">
        <v>[-11101] All data events are filtered in summary calculation</v>
      </c>
      <c r="FE1415" s="570">
        <v>42252.717013888891</v>
      </c>
      <c r="FF1415" s="571">
        <v>668.88752441993893</v>
      </c>
      <c r="FG1415" s="570">
        <v>42252.717013888891</v>
      </c>
      <c r="FH1415" s="571">
        <v>37759.778772664067</v>
      </c>
      <c r="GE1415" s="400">
        <f t="shared" si="292"/>
        <v>1</v>
      </c>
      <c r="GF1415" s="529"/>
      <c r="GG1415" s="517"/>
      <c r="GH1415" s="529">
        <v>42252.717013888891</v>
      </c>
      <c r="GI1415" s="668">
        <v>300.34722900390625</v>
      </c>
      <c r="GJ1415" s="669">
        <v>42252.717013888891</v>
      </c>
      <c r="GK1415" s="668" t="str">
        <v>[-11101] All data events are filtered in summary calculation</v>
      </c>
      <c r="GL1415" s="669">
        <v>42252.717013888891</v>
      </c>
      <c r="GM1415" s="668" t="str">
        <v>[-11101] All data events are filtered in summary calculation</v>
      </c>
      <c r="GN1415" s="400" t="str">
        <f t="shared" ref="GN1415:GN1478" si="293">IF($GE1415=1,$GM1415,0)</f>
        <v>[-11101] All data events are filtered in summary calculation</v>
      </c>
      <c r="GO1415" s="400">
        <f t="shared" ref="GO1415:GO1478" si="294">IF($GE1415=2,$GM1415,0)</f>
        <v>0</v>
      </c>
    </row>
    <row r="1416" spans="156:197" ht="18.95" customHeight="1" x14ac:dyDescent="0.25">
      <c r="EZ1416" s="837"/>
      <c r="FA1416" s="568">
        <v>42252.717708333337</v>
      </c>
      <c r="FB1416" s="569" t="str">
        <v>[-11101] All data events are filtered in summary calculation</v>
      </c>
      <c r="FC1416" s="570">
        <v>42252.717708333337</v>
      </c>
      <c r="FD1416" s="571" t="str">
        <v>[-11101] All data events are filtered in summary calculation</v>
      </c>
      <c r="FE1416" s="570">
        <v>42252.717361111107</v>
      </c>
      <c r="FF1416" s="571">
        <v>658.25761835504534</v>
      </c>
      <c r="FG1416" s="570">
        <v>42252.717361111107</v>
      </c>
      <c r="FH1416" s="571">
        <v>37728.776298600438</v>
      </c>
      <c r="GE1416" s="400">
        <f t="shared" ref="GE1416:GE1479" si="295">IF(GI1416&lt;&gt;$GF$63,1,IF(GK1416&lt;&gt;$GF$63,2,IF(GE1415&lt;&gt;0,GE1415,0)))</f>
        <v>1</v>
      </c>
      <c r="GF1416" s="529"/>
      <c r="GG1416" s="517"/>
      <c r="GH1416" s="529">
        <v>42252.717361111107</v>
      </c>
      <c r="GI1416" s="668">
        <v>300.34722900390625</v>
      </c>
      <c r="GJ1416" s="669">
        <v>42252.717361111107</v>
      </c>
      <c r="GK1416" s="668" t="str">
        <v>[-11101] All data events are filtered in summary calculation</v>
      </c>
      <c r="GL1416" s="669">
        <v>42252.717361111107</v>
      </c>
      <c r="GM1416" s="668" t="str">
        <v>[-11101] All data events are filtered in summary calculation</v>
      </c>
      <c r="GN1416" s="400" t="str">
        <f t="shared" si="293"/>
        <v>[-11101] All data events are filtered in summary calculation</v>
      </c>
      <c r="GO1416" s="400">
        <f t="shared" si="294"/>
        <v>0</v>
      </c>
    </row>
    <row r="1417" spans="156:197" ht="18.95" customHeight="1" x14ac:dyDescent="0.25">
      <c r="EZ1417" s="837"/>
      <c r="FA1417" s="568">
        <v>42252.718055555553</v>
      </c>
      <c r="FB1417" s="569" t="str">
        <v>[-11101] All data events are filtered in summary calculation</v>
      </c>
      <c r="FC1417" s="570">
        <v>42252.718055555553</v>
      </c>
      <c r="FD1417" s="571" t="str">
        <v>[-11101] All data events are filtered in summary calculation</v>
      </c>
      <c r="FE1417" s="570">
        <v>42252.717708333337</v>
      </c>
      <c r="FF1417" s="571">
        <v>674.70559433735264</v>
      </c>
      <c r="FG1417" s="570">
        <v>42252.717708333337</v>
      </c>
      <c r="FH1417" s="571">
        <v>37664.147397921486</v>
      </c>
      <c r="GE1417" s="400">
        <f t="shared" si="295"/>
        <v>1</v>
      </c>
      <c r="GF1417" s="529"/>
      <c r="GG1417" s="517"/>
      <c r="GH1417" s="529">
        <v>42252.717708333337</v>
      </c>
      <c r="GI1417" s="668">
        <v>300.34722900390625</v>
      </c>
      <c r="GJ1417" s="669">
        <v>42252.717708333337</v>
      </c>
      <c r="GK1417" s="668" t="str">
        <v>[-11101] All data events are filtered in summary calculation</v>
      </c>
      <c r="GL1417" s="669">
        <v>42252.717708333337</v>
      </c>
      <c r="GM1417" s="668" t="str">
        <v>[-11101] All data events are filtered in summary calculation</v>
      </c>
      <c r="GN1417" s="400" t="str">
        <f t="shared" si="293"/>
        <v>[-11101] All data events are filtered in summary calculation</v>
      </c>
      <c r="GO1417" s="400">
        <f t="shared" si="294"/>
        <v>0</v>
      </c>
    </row>
    <row r="1418" spans="156:197" ht="18.95" customHeight="1" x14ac:dyDescent="0.25">
      <c r="EZ1418" s="837"/>
      <c r="FA1418" s="568">
        <v>42252.718402777777</v>
      </c>
      <c r="FB1418" s="569" t="str">
        <v>[-11101] All data events are filtered in summary calculation</v>
      </c>
      <c r="FC1418" s="570">
        <v>42252.718402777777</v>
      </c>
      <c r="FD1418" s="571" t="str">
        <v>[-11101] All data events are filtered in summary calculation</v>
      </c>
      <c r="FE1418" s="570">
        <v>42252.718055555553</v>
      </c>
      <c r="FF1418" s="571">
        <v>769.04033233357575</v>
      </c>
      <c r="FG1418" s="570">
        <v>42252.718055555553</v>
      </c>
      <c r="FH1418" s="571">
        <v>37691.799018164478</v>
      </c>
      <c r="GE1418" s="400">
        <f t="shared" si="295"/>
        <v>1</v>
      </c>
      <c r="GF1418" s="529"/>
      <c r="GG1418" s="517"/>
      <c r="GH1418" s="529">
        <v>42252.718055555553</v>
      </c>
      <c r="GI1418" s="668">
        <v>300.34722900390625</v>
      </c>
      <c r="GJ1418" s="669">
        <v>42252.718055555553</v>
      </c>
      <c r="GK1418" s="668" t="str">
        <v>[-11101] All data events are filtered in summary calculation</v>
      </c>
      <c r="GL1418" s="669">
        <v>42252.718055555553</v>
      </c>
      <c r="GM1418" s="668" t="str">
        <v>[-11101] All data events are filtered in summary calculation</v>
      </c>
      <c r="GN1418" s="400" t="str">
        <f t="shared" si="293"/>
        <v>[-11101] All data events are filtered in summary calculation</v>
      </c>
      <c r="GO1418" s="400">
        <f t="shared" si="294"/>
        <v>0</v>
      </c>
    </row>
    <row r="1419" spans="156:197" ht="18.95" customHeight="1" x14ac:dyDescent="0.25">
      <c r="EZ1419" s="837"/>
      <c r="FA1419" s="568">
        <v>42252.71875</v>
      </c>
      <c r="FB1419" s="569" t="str">
        <v>[-11101] All data events are filtered in summary calculation</v>
      </c>
      <c r="FC1419" s="570">
        <v>42252.71875</v>
      </c>
      <c r="FD1419" s="571" t="str">
        <v>[-11101] All data events are filtered in summary calculation</v>
      </c>
      <c r="FE1419" s="570">
        <v>42252.718402777777</v>
      </c>
      <c r="FF1419" s="571">
        <v>671.63609076372143</v>
      </c>
      <c r="FG1419" s="570">
        <v>42252.718402777777</v>
      </c>
      <c r="FH1419" s="571">
        <v>37653.835190443198</v>
      </c>
      <c r="GE1419" s="400">
        <f t="shared" si="295"/>
        <v>1</v>
      </c>
      <c r="GF1419" s="529"/>
      <c r="GG1419" s="517"/>
      <c r="GH1419" s="529">
        <v>42252.718402777777</v>
      </c>
      <c r="GI1419" s="668">
        <v>300.34722900390625</v>
      </c>
      <c r="GJ1419" s="669">
        <v>42252.718402777777</v>
      </c>
      <c r="GK1419" s="668" t="str">
        <v>[-11101] All data events are filtered in summary calculation</v>
      </c>
      <c r="GL1419" s="669">
        <v>42252.718402777777</v>
      </c>
      <c r="GM1419" s="668" t="str">
        <v>[-11101] All data events are filtered in summary calculation</v>
      </c>
      <c r="GN1419" s="400" t="str">
        <f t="shared" si="293"/>
        <v>[-11101] All data events are filtered in summary calculation</v>
      </c>
      <c r="GO1419" s="400">
        <f t="shared" si="294"/>
        <v>0</v>
      </c>
    </row>
    <row r="1420" spans="156:197" ht="18.95" customHeight="1" x14ac:dyDescent="0.25">
      <c r="EZ1420" s="837"/>
      <c r="FA1420" s="568">
        <v>42252.719097222223</v>
      </c>
      <c r="FB1420" s="569" t="str">
        <v>[-11101] All data events are filtered in summary calculation</v>
      </c>
      <c r="FC1420" s="570">
        <v>42252.719097222223</v>
      </c>
      <c r="FD1420" s="571" t="str">
        <v>[-11101] All data events are filtered in summary calculation</v>
      </c>
      <c r="FE1420" s="570">
        <v>42252.71875</v>
      </c>
      <c r="FF1420" s="571">
        <v>639.33609546367711</v>
      </c>
      <c r="FG1420" s="570">
        <v>42252.71875</v>
      </c>
      <c r="FH1420" s="571">
        <v>37664.609011652072</v>
      </c>
      <c r="GE1420" s="400">
        <f t="shared" si="295"/>
        <v>1</v>
      </c>
      <c r="GF1420" s="529"/>
      <c r="GG1420" s="517"/>
      <c r="GH1420" s="529">
        <v>42252.71875</v>
      </c>
      <c r="GI1420" s="668">
        <v>300.34722900390625</v>
      </c>
      <c r="GJ1420" s="669">
        <v>42252.71875</v>
      </c>
      <c r="GK1420" s="668" t="str">
        <v>[-11101] All data events are filtered in summary calculation</v>
      </c>
      <c r="GL1420" s="669">
        <v>42252.71875</v>
      </c>
      <c r="GM1420" s="668" t="str">
        <v>[-11101] All data events are filtered in summary calculation</v>
      </c>
      <c r="GN1420" s="400" t="str">
        <f t="shared" si="293"/>
        <v>[-11101] All data events are filtered in summary calculation</v>
      </c>
      <c r="GO1420" s="400">
        <f t="shared" si="294"/>
        <v>0</v>
      </c>
    </row>
    <row r="1421" spans="156:197" ht="18.95" customHeight="1" x14ac:dyDescent="0.25">
      <c r="EZ1421" s="837"/>
      <c r="FA1421" s="568">
        <v>42252.719444444447</v>
      </c>
      <c r="FB1421" s="569" t="str">
        <v>[-11101] All data events are filtered in summary calculation</v>
      </c>
      <c r="FC1421" s="570">
        <v>42252.719444444447</v>
      </c>
      <c r="FD1421" s="571" t="str">
        <v>[-11101] All data events are filtered in summary calculation</v>
      </c>
      <c r="FE1421" s="570">
        <v>42252.719097222223</v>
      </c>
      <c r="FF1421" s="571">
        <v>688.22721770284124</v>
      </c>
      <c r="FG1421" s="570">
        <v>42252.719097222223</v>
      </c>
      <c r="FH1421" s="571">
        <v>37674.028642068304</v>
      </c>
      <c r="GE1421" s="400">
        <f t="shared" si="295"/>
        <v>1</v>
      </c>
      <c r="GF1421" s="529"/>
      <c r="GG1421" s="517"/>
      <c r="GH1421" s="529">
        <v>42252.719097222223</v>
      </c>
      <c r="GI1421" s="668">
        <v>300.34722900390625</v>
      </c>
      <c r="GJ1421" s="669">
        <v>42252.719097222223</v>
      </c>
      <c r="GK1421" s="668" t="str">
        <v>[-11101] All data events are filtered in summary calculation</v>
      </c>
      <c r="GL1421" s="669">
        <v>42252.719097222223</v>
      </c>
      <c r="GM1421" s="668" t="str">
        <v>[-11101] All data events are filtered in summary calculation</v>
      </c>
      <c r="GN1421" s="400" t="str">
        <f t="shared" si="293"/>
        <v>[-11101] All data events are filtered in summary calculation</v>
      </c>
      <c r="GO1421" s="400">
        <f t="shared" si="294"/>
        <v>0</v>
      </c>
    </row>
    <row r="1422" spans="156:197" ht="18.95" customHeight="1" x14ac:dyDescent="0.25">
      <c r="EZ1422" s="837"/>
      <c r="FA1422" s="568">
        <v>42252.719791666663</v>
      </c>
      <c r="FB1422" s="569" t="str">
        <v>[-11101] All data events are filtered in summary calculation</v>
      </c>
      <c r="FC1422" s="570">
        <v>42252.719791666663</v>
      </c>
      <c r="FD1422" s="571" t="str">
        <v>[-11101] All data events are filtered in summary calculation</v>
      </c>
      <c r="FE1422" s="570">
        <v>42252.719444444447</v>
      </c>
      <c r="FF1422" s="571">
        <v>667.32723692965294</v>
      </c>
      <c r="FG1422" s="570">
        <v>42252.719444444447</v>
      </c>
      <c r="FH1422" s="571">
        <v>38447.162015336755</v>
      </c>
      <c r="GE1422" s="400">
        <f t="shared" si="295"/>
        <v>1</v>
      </c>
      <c r="GF1422" s="529"/>
      <c r="GG1422" s="517"/>
      <c r="GH1422" s="529">
        <v>42252.719444444447</v>
      </c>
      <c r="GI1422" s="668">
        <v>300.34722900390625</v>
      </c>
      <c r="GJ1422" s="669">
        <v>42252.719444444447</v>
      </c>
      <c r="GK1422" s="668" t="str">
        <v>[-11101] All data events are filtered in summary calculation</v>
      </c>
      <c r="GL1422" s="669">
        <v>42252.719444444447</v>
      </c>
      <c r="GM1422" s="668" t="str">
        <v>[-11101] All data events are filtered in summary calculation</v>
      </c>
      <c r="GN1422" s="400" t="str">
        <f t="shared" si="293"/>
        <v>[-11101] All data events are filtered in summary calculation</v>
      </c>
      <c r="GO1422" s="400">
        <f t="shared" si="294"/>
        <v>0</v>
      </c>
    </row>
    <row r="1423" spans="156:197" ht="18.95" customHeight="1" x14ac:dyDescent="0.25">
      <c r="EZ1423" s="837"/>
      <c r="FA1423" s="568">
        <v>42252.720138888893</v>
      </c>
      <c r="FB1423" s="569" t="str">
        <v>[-11101] All data events are filtered in summary calculation</v>
      </c>
      <c r="FC1423" s="570">
        <v>42252.720138888893</v>
      </c>
      <c r="FD1423" s="571" t="str">
        <v>[-11101] All data events are filtered in summary calculation</v>
      </c>
      <c r="FE1423" s="570">
        <v>42252.719791666663</v>
      </c>
      <c r="FF1423" s="571">
        <v>723.53336166619124</v>
      </c>
      <c r="FG1423" s="570">
        <v>42252.719791666663</v>
      </c>
      <c r="FH1423" s="571">
        <v>30397.379088663558</v>
      </c>
      <c r="GE1423" s="400">
        <f t="shared" si="295"/>
        <v>1</v>
      </c>
      <c r="GF1423" s="529"/>
      <c r="GG1423" s="517"/>
      <c r="GH1423" s="529">
        <v>42252.719791666663</v>
      </c>
      <c r="GI1423" s="668">
        <v>300.34722900390625</v>
      </c>
      <c r="GJ1423" s="669">
        <v>42252.719791666663</v>
      </c>
      <c r="GK1423" s="668" t="str">
        <v>[-11101] All data events are filtered in summary calculation</v>
      </c>
      <c r="GL1423" s="669">
        <v>42252.719791666663</v>
      </c>
      <c r="GM1423" s="668" t="str">
        <v>[-11101] All data events are filtered in summary calculation</v>
      </c>
      <c r="GN1423" s="400" t="str">
        <f t="shared" si="293"/>
        <v>[-11101] All data events are filtered in summary calculation</v>
      </c>
      <c r="GO1423" s="400">
        <f t="shared" si="294"/>
        <v>0</v>
      </c>
    </row>
    <row r="1424" spans="156:197" ht="18.95" customHeight="1" x14ac:dyDescent="0.25">
      <c r="EZ1424" s="837"/>
      <c r="FA1424" s="568">
        <v>42252.720486111109</v>
      </c>
      <c r="FB1424" s="569" t="str">
        <v>[-11101] All data events are filtered in summary calculation</v>
      </c>
      <c r="FC1424" s="570">
        <v>42252.720486111109</v>
      </c>
      <c r="FD1424" s="571" t="str">
        <v>[-11101] All data events are filtered in summary calculation</v>
      </c>
      <c r="FE1424" s="570">
        <v>42252.720138888893</v>
      </c>
      <c r="FF1424" s="571">
        <v>671.02838970614289</v>
      </c>
      <c r="FG1424" s="570">
        <v>42252.720138888893</v>
      </c>
      <c r="FH1424" s="571">
        <v>3052.3251361597331</v>
      </c>
      <c r="GE1424" s="400">
        <f t="shared" si="295"/>
        <v>1</v>
      </c>
      <c r="GF1424" s="529"/>
      <c r="GG1424" s="517"/>
      <c r="GH1424" s="529">
        <v>42252.720138888893</v>
      </c>
      <c r="GI1424" s="668">
        <v>300.34722900390625</v>
      </c>
      <c r="GJ1424" s="669">
        <v>42252.720138888893</v>
      </c>
      <c r="GK1424" s="668" t="str">
        <v>[-11101] All data events are filtered in summary calculation</v>
      </c>
      <c r="GL1424" s="669">
        <v>42252.720138888893</v>
      </c>
      <c r="GM1424" s="668" t="str">
        <v>[-11101] All data events are filtered in summary calculation</v>
      </c>
      <c r="GN1424" s="400" t="str">
        <f t="shared" si="293"/>
        <v>[-11101] All data events are filtered in summary calculation</v>
      </c>
      <c r="GO1424" s="400">
        <f t="shared" si="294"/>
        <v>0</v>
      </c>
    </row>
    <row r="1425" spans="156:197" ht="18.95" customHeight="1" x14ac:dyDescent="0.25">
      <c r="EZ1425" s="837"/>
      <c r="FA1425" s="568">
        <v>42252.720833333333</v>
      </c>
      <c r="FB1425" s="569" t="str">
        <v>[-11101] All data events are filtered in summary calculation</v>
      </c>
      <c r="FC1425" s="570">
        <v>42252.720833333333</v>
      </c>
      <c r="FD1425" s="571" t="str">
        <v>[-11101] All data events are filtered in summary calculation</v>
      </c>
      <c r="FE1425" s="570">
        <v>42252.720486111109</v>
      </c>
      <c r="FF1425" s="571">
        <v>700.96712814777675</v>
      </c>
      <c r="FG1425" s="570">
        <v>42252.720486111109</v>
      </c>
      <c r="FH1425" s="571">
        <v>2828.7202260612198</v>
      </c>
      <c r="GE1425" s="400">
        <f t="shared" si="295"/>
        <v>1</v>
      </c>
      <c r="GF1425" s="529"/>
      <c r="GG1425" s="517"/>
      <c r="GH1425" s="529">
        <v>42252.720486111109</v>
      </c>
      <c r="GI1425" s="668">
        <v>300.34722900390625</v>
      </c>
      <c r="GJ1425" s="669">
        <v>42252.720486111109</v>
      </c>
      <c r="GK1425" s="668" t="str">
        <v>[-11101] All data events are filtered in summary calculation</v>
      </c>
      <c r="GL1425" s="669">
        <v>42252.720486111109</v>
      </c>
      <c r="GM1425" s="668" t="str">
        <v>[-11101] All data events are filtered in summary calculation</v>
      </c>
      <c r="GN1425" s="400" t="str">
        <f t="shared" si="293"/>
        <v>[-11101] All data events are filtered in summary calculation</v>
      </c>
      <c r="GO1425" s="400">
        <f t="shared" si="294"/>
        <v>0</v>
      </c>
    </row>
    <row r="1426" spans="156:197" ht="18.95" customHeight="1" x14ac:dyDescent="0.25">
      <c r="EZ1426" s="837"/>
      <c r="FA1426" s="568">
        <v>42252.721180555556</v>
      </c>
      <c r="FB1426" s="569" t="str">
        <v>[-11101] All data events are filtered in summary calculation</v>
      </c>
      <c r="FC1426" s="570">
        <v>42252.721180555556</v>
      </c>
      <c r="FD1426" s="571" t="str">
        <v>[-11101] All data events are filtered in summary calculation</v>
      </c>
      <c r="FE1426" s="570">
        <v>42252.720833333333</v>
      </c>
      <c r="FF1426" s="571">
        <v>762.85593029286031</v>
      </c>
      <c r="FG1426" s="570">
        <v>42252.720833333333</v>
      </c>
      <c r="FH1426" s="571">
        <v>2852.7138653339198</v>
      </c>
      <c r="GE1426" s="400">
        <f t="shared" si="295"/>
        <v>1</v>
      </c>
      <c r="GF1426" s="529"/>
      <c r="GG1426" s="517"/>
      <c r="GH1426" s="529">
        <v>42252.720833333333</v>
      </c>
      <c r="GI1426" s="668">
        <v>300.34722900390625</v>
      </c>
      <c r="GJ1426" s="669">
        <v>42252.720833333333</v>
      </c>
      <c r="GK1426" s="668" t="str">
        <v>[-11101] All data events are filtered in summary calculation</v>
      </c>
      <c r="GL1426" s="669">
        <v>42252.720833333333</v>
      </c>
      <c r="GM1426" s="668" t="str">
        <v>[-11101] All data events are filtered in summary calculation</v>
      </c>
      <c r="GN1426" s="400" t="str">
        <f t="shared" si="293"/>
        <v>[-11101] All data events are filtered in summary calculation</v>
      </c>
      <c r="GO1426" s="400">
        <f t="shared" si="294"/>
        <v>0</v>
      </c>
    </row>
    <row r="1427" spans="156:197" ht="18.95" customHeight="1" x14ac:dyDescent="0.25">
      <c r="EZ1427" s="837"/>
      <c r="FA1427" s="568">
        <v>42252.72152777778</v>
      </c>
      <c r="FB1427" s="569" t="str">
        <v>[-11101] All data events are filtered in summary calculation</v>
      </c>
      <c r="FC1427" s="570">
        <v>42252.72152777778</v>
      </c>
      <c r="FD1427" s="571" t="str">
        <v>[-11101] All data events are filtered in summary calculation</v>
      </c>
      <c r="FE1427" s="570">
        <v>42252.721180555556</v>
      </c>
      <c r="FF1427" s="571">
        <v>687.25229384647105</v>
      </c>
      <c r="FG1427" s="570">
        <v>42252.721180555556</v>
      </c>
      <c r="FH1427" s="571">
        <v>2891.3400022627166</v>
      </c>
      <c r="GE1427" s="400">
        <f t="shared" si="295"/>
        <v>1</v>
      </c>
      <c r="GF1427" s="529"/>
      <c r="GG1427" s="517"/>
      <c r="GH1427" s="529">
        <v>42252.721180555556</v>
      </c>
      <c r="GI1427" s="668">
        <v>300.34722900390625</v>
      </c>
      <c r="GJ1427" s="669">
        <v>42252.721180555556</v>
      </c>
      <c r="GK1427" s="668" t="str">
        <v>[-11101] All data events are filtered in summary calculation</v>
      </c>
      <c r="GL1427" s="669">
        <v>42252.721180555556</v>
      </c>
      <c r="GM1427" s="668" t="str">
        <v>[-11101] All data events are filtered in summary calculation</v>
      </c>
      <c r="GN1427" s="400" t="str">
        <f t="shared" si="293"/>
        <v>[-11101] All data events are filtered in summary calculation</v>
      </c>
      <c r="GO1427" s="400">
        <f t="shared" si="294"/>
        <v>0</v>
      </c>
    </row>
    <row r="1428" spans="156:197" ht="18.95" customHeight="1" x14ac:dyDescent="0.25">
      <c r="EZ1428" s="837"/>
      <c r="FA1428" s="568">
        <v>42252.721875000003</v>
      </c>
      <c r="FB1428" s="569" t="str">
        <v>[-11101] All data events are filtered in summary calculation</v>
      </c>
      <c r="FC1428" s="570">
        <v>42252.721875000003</v>
      </c>
      <c r="FD1428" s="571" t="str">
        <v>[-11101] All data events are filtered in summary calculation</v>
      </c>
      <c r="FE1428" s="570">
        <v>42252.72152777778</v>
      </c>
      <c r="FF1428" s="571">
        <v>714.17599236520618</v>
      </c>
      <c r="FG1428" s="570">
        <v>42252.72152777778</v>
      </c>
      <c r="FH1428" s="571">
        <v>2871.5910649860898</v>
      </c>
      <c r="GE1428" s="400">
        <f t="shared" si="295"/>
        <v>1</v>
      </c>
      <c r="GF1428" s="529"/>
      <c r="GG1428" s="517"/>
      <c r="GH1428" s="529">
        <v>42252.72152777778</v>
      </c>
      <c r="GI1428" s="668">
        <v>300.34722900390625</v>
      </c>
      <c r="GJ1428" s="669">
        <v>42252.72152777778</v>
      </c>
      <c r="GK1428" s="668" t="str">
        <v>[-11101] All data events are filtered in summary calculation</v>
      </c>
      <c r="GL1428" s="669">
        <v>42252.72152777778</v>
      </c>
      <c r="GM1428" s="668" t="str">
        <v>[-11101] All data events are filtered in summary calculation</v>
      </c>
      <c r="GN1428" s="400" t="str">
        <f t="shared" si="293"/>
        <v>[-11101] All data events are filtered in summary calculation</v>
      </c>
      <c r="GO1428" s="400">
        <f t="shared" si="294"/>
        <v>0</v>
      </c>
    </row>
    <row r="1429" spans="156:197" ht="18.95" customHeight="1" x14ac:dyDescent="0.25">
      <c r="EZ1429" s="837"/>
      <c r="FA1429" s="568">
        <v>42252.722222222219</v>
      </c>
      <c r="FB1429" s="569" t="str">
        <v>[-11101] All data events are filtered in summary calculation</v>
      </c>
      <c r="FC1429" s="570">
        <v>42252.722222222219</v>
      </c>
      <c r="FD1429" s="571" t="str">
        <v>[-11101] All data events are filtered in summary calculation</v>
      </c>
      <c r="FE1429" s="570">
        <v>42252.721875000003</v>
      </c>
      <c r="FF1429" s="571">
        <v>644.58201230320049</v>
      </c>
      <c r="FG1429" s="570">
        <v>42252.721875000003</v>
      </c>
      <c r="FH1429" s="571">
        <v>2905.1127858199179</v>
      </c>
      <c r="GE1429" s="400">
        <f t="shared" si="295"/>
        <v>1</v>
      </c>
      <c r="GF1429" s="529"/>
      <c r="GG1429" s="517"/>
      <c r="GH1429" s="529">
        <v>42252.721875000003</v>
      </c>
      <c r="GI1429" s="668">
        <v>300.34722900390625</v>
      </c>
      <c r="GJ1429" s="669">
        <v>42252.721875000003</v>
      </c>
      <c r="GK1429" s="668" t="str">
        <v>[-11101] All data events are filtered in summary calculation</v>
      </c>
      <c r="GL1429" s="669">
        <v>42252.721875000003</v>
      </c>
      <c r="GM1429" s="668" t="str">
        <v>[-11101] All data events are filtered in summary calculation</v>
      </c>
      <c r="GN1429" s="400" t="str">
        <f t="shared" si="293"/>
        <v>[-11101] All data events are filtered in summary calculation</v>
      </c>
      <c r="GO1429" s="400">
        <f t="shared" si="294"/>
        <v>0</v>
      </c>
    </row>
    <row r="1430" spans="156:197" ht="18.95" customHeight="1" x14ac:dyDescent="0.25">
      <c r="EZ1430" s="837"/>
      <c r="FA1430" s="568">
        <v>42252.72256944445</v>
      </c>
      <c r="FB1430" s="569" t="str">
        <v>[-11101] All data events are filtered in summary calculation</v>
      </c>
      <c r="FC1430" s="570">
        <v>42252.72256944445</v>
      </c>
      <c r="FD1430" s="571" t="str">
        <v>[-11101] All data events are filtered in summary calculation</v>
      </c>
      <c r="FE1430" s="570">
        <v>42252.722222222219</v>
      </c>
      <c r="FF1430" s="571">
        <v>665.58853765834237</v>
      </c>
      <c r="FG1430" s="570">
        <v>42252.722222222219</v>
      </c>
      <c r="FH1430" s="571">
        <v>2895.0898110748581</v>
      </c>
      <c r="GE1430" s="400">
        <f t="shared" si="295"/>
        <v>1</v>
      </c>
      <c r="GF1430" s="529"/>
      <c r="GG1430" s="517"/>
      <c r="GH1430" s="529">
        <v>42252.722222222219</v>
      </c>
      <c r="GI1430" s="668">
        <v>300.34722900390625</v>
      </c>
      <c r="GJ1430" s="669">
        <v>42252.722222222219</v>
      </c>
      <c r="GK1430" s="668" t="str">
        <v>[-11101] All data events are filtered in summary calculation</v>
      </c>
      <c r="GL1430" s="669">
        <v>42252.722222222219</v>
      </c>
      <c r="GM1430" s="668" t="str">
        <v>[-11101] All data events are filtered in summary calculation</v>
      </c>
      <c r="GN1430" s="400" t="str">
        <f t="shared" si="293"/>
        <v>[-11101] All data events are filtered in summary calculation</v>
      </c>
      <c r="GO1430" s="400">
        <f t="shared" si="294"/>
        <v>0</v>
      </c>
    </row>
    <row r="1431" spans="156:197" ht="18.95" customHeight="1" x14ac:dyDescent="0.25">
      <c r="EZ1431" s="837"/>
      <c r="FA1431" s="568">
        <v>42252.722916666666</v>
      </c>
      <c r="FB1431" s="569" t="str">
        <v>[-11101] All data events are filtered in summary calculation</v>
      </c>
      <c r="FC1431" s="570">
        <v>42252.722916666666</v>
      </c>
      <c r="FD1431" s="571" t="str">
        <v>[-11101] All data events are filtered in summary calculation</v>
      </c>
      <c r="FE1431" s="570">
        <v>42252.72256944445</v>
      </c>
      <c r="FF1431" s="571">
        <v>646.03902938355793</v>
      </c>
      <c r="FG1431" s="570">
        <v>42252.72256944445</v>
      </c>
      <c r="FH1431" s="571">
        <v>2928.2934039124598</v>
      </c>
      <c r="GE1431" s="400">
        <f t="shared" si="295"/>
        <v>1</v>
      </c>
      <c r="GF1431" s="529"/>
      <c r="GG1431" s="517"/>
      <c r="GH1431" s="529">
        <v>42252.72256944445</v>
      </c>
      <c r="GI1431" s="668">
        <v>300.34722900390625</v>
      </c>
      <c r="GJ1431" s="669">
        <v>42252.72256944445</v>
      </c>
      <c r="GK1431" s="668" t="str">
        <v>[-11101] All data events are filtered in summary calculation</v>
      </c>
      <c r="GL1431" s="669">
        <v>42252.72256944445</v>
      </c>
      <c r="GM1431" s="668" t="str">
        <v>[-11101] All data events are filtered in summary calculation</v>
      </c>
      <c r="GN1431" s="400" t="str">
        <f t="shared" si="293"/>
        <v>[-11101] All data events are filtered in summary calculation</v>
      </c>
      <c r="GO1431" s="400">
        <f t="shared" si="294"/>
        <v>0</v>
      </c>
    </row>
    <row r="1432" spans="156:197" ht="18.95" customHeight="1" x14ac:dyDescent="0.25">
      <c r="EZ1432" s="837"/>
      <c r="FA1432" s="568">
        <v>42252.723263888889</v>
      </c>
      <c r="FB1432" s="569" t="str">
        <v>[-11101] All data events are filtered in summary calculation</v>
      </c>
      <c r="FC1432" s="570">
        <v>42252.723263888889</v>
      </c>
      <c r="FD1432" s="571" t="str">
        <v>[-11101] All data events are filtered in summary calculation</v>
      </c>
      <c r="FE1432" s="570">
        <v>42252.722916666666</v>
      </c>
      <c r="FF1432" s="571">
        <v>646.38320366367702</v>
      </c>
      <c r="FG1432" s="570">
        <v>42252.722916666666</v>
      </c>
      <c r="FH1432" s="571">
        <v>2893.3557339105755</v>
      </c>
      <c r="GE1432" s="400">
        <f t="shared" si="295"/>
        <v>1</v>
      </c>
      <c r="GF1432" s="529"/>
      <c r="GG1432" s="517"/>
      <c r="GH1432" s="529">
        <v>42252.722916666666</v>
      </c>
      <c r="GI1432" s="668">
        <v>300.34722900390625</v>
      </c>
      <c r="GJ1432" s="669">
        <v>42252.722916666666</v>
      </c>
      <c r="GK1432" s="668" t="str">
        <v>[-11101] All data events are filtered in summary calculation</v>
      </c>
      <c r="GL1432" s="669">
        <v>42252.722916666666</v>
      </c>
      <c r="GM1432" s="668" t="str">
        <v>[-11101] All data events are filtered in summary calculation</v>
      </c>
      <c r="GN1432" s="400" t="str">
        <f t="shared" si="293"/>
        <v>[-11101] All data events are filtered in summary calculation</v>
      </c>
      <c r="GO1432" s="400">
        <f t="shared" si="294"/>
        <v>0</v>
      </c>
    </row>
    <row r="1433" spans="156:197" ht="18.95" customHeight="1" x14ac:dyDescent="0.25">
      <c r="EZ1433" s="837"/>
      <c r="FA1433" s="568">
        <v>42252.723611111112</v>
      </c>
      <c r="FB1433" s="569" t="str">
        <v>[-11101] All data events are filtered in summary calculation</v>
      </c>
      <c r="FC1433" s="570">
        <v>42252.723611111112</v>
      </c>
      <c r="FD1433" s="571" t="str">
        <v>[-11101] All data events are filtered in summary calculation</v>
      </c>
      <c r="FE1433" s="570">
        <v>42252.723263888889</v>
      </c>
      <c r="FF1433" s="571">
        <v>647.15601266342708</v>
      </c>
      <c r="FG1433" s="570">
        <v>42252.723263888889</v>
      </c>
      <c r="FH1433" s="571">
        <v>2936.330285245801</v>
      </c>
      <c r="GE1433" s="400">
        <f t="shared" si="295"/>
        <v>1</v>
      </c>
      <c r="GF1433" s="529"/>
      <c r="GG1433" s="517"/>
      <c r="GH1433" s="529">
        <v>42252.723263888889</v>
      </c>
      <c r="GI1433" s="668">
        <v>300.34722900390625</v>
      </c>
      <c r="GJ1433" s="669">
        <v>42252.723263888889</v>
      </c>
      <c r="GK1433" s="668" t="str">
        <v>[-11101] All data events are filtered in summary calculation</v>
      </c>
      <c r="GL1433" s="669">
        <v>42252.723263888889</v>
      </c>
      <c r="GM1433" s="668" t="str">
        <v>[-11101] All data events are filtered in summary calculation</v>
      </c>
      <c r="GN1433" s="400" t="str">
        <f t="shared" si="293"/>
        <v>[-11101] All data events are filtered in summary calculation</v>
      </c>
      <c r="GO1433" s="400">
        <f t="shared" si="294"/>
        <v>0</v>
      </c>
    </row>
    <row r="1434" spans="156:197" ht="18.95" customHeight="1" x14ac:dyDescent="0.25">
      <c r="EZ1434" s="837"/>
      <c r="FA1434" s="568">
        <v>42252.723958333328</v>
      </c>
      <c r="FB1434" s="569" t="str">
        <v>[-11101] All data events are filtered in summary calculation</v>
      </c>
      <c r="FC1434" s="570">
        <v>42252.723958333328</v>
      </c>
      <c r="FD1434" s="571" t="str">
        <v>[-11101] All data events are filtered in summary calculation</v>
      </c>
      <c r="FE1434" s="570">
        <v>42252.723611111112</v>
      </c>
      <c r="FF1434" s="571">
        <v>710.06055630150786</v>
      </c>
      <c r="FG1434" s="570">
        <v>42252.723611111112</v>
      </c>
      <c r="FH1434" s="571">
        <v>2921.6150319203734</v>
      </c>
      <c r="GE1434" s="400">
        <f t="shared" si="295"/>
        <v>1</v>
      </c>
      <c r="GF1434" s="529"/>
      <c r="GG1434" s="517"/>
      <c r="GH1434" s="529">
        <v>42252.723611111112</v>
      </c>
      <c r="GI1434" s="668">
        <v>300.34722900390625</v>
      </c>
      <c r="GJ1434" s="669">
        <v>42252.723611111112</v>
      </c>
      <c r="GK1434" s="668" t="str">
        <v>[-11101] All data events are filtered in summary calculation</v>
      </c>
      <c r="GL1434" s="669">
        <v>42252.723611111112</v>
      </c>
      <c r="GM1434" s="668" t="str">
        <v>[-11101] All data events are filtered in summary calculation</v>
      </c>
      <c r="GN1434" s="400" t="str">
        <f t="shared" si="293"/>
        <v>[-11101] All data events are filtered in summary calculation</v>
      </c>
      <c r="GO1434" s="400">
        <f t="shared" si="294"/>
        <v>0</v>
      </c>
    </row>
    <row r="1435" spans="156:197" ht="18.95" customHeight="1" x14ac:dyDescent="0.25">
      <c r="EZ1435" s="837"/>
      <c r="FA1435" s="568">
        <v>42252.724305555559</v>
      </c>
      <c r="FB1435" s="569" t="str">
        <v>[-11101] All data events are filtered in summary calculation</v>
      </c>
      <c r="FC1435" s="570">
        <v>42252.724305555559</v>
      </c>
      <c r="FD1435" s="571" t="str">
        <v>[-11101] All data events are filtered in summary calculation</v>
      </c>
      <c r="FE1435" s="570">
        <v>42252.723958333328</v>
      </c>
      <c r="FF1435" s="571">
        <v>687.31528520961274</v>
      </c>
      <c r="FG1435" s="570">
        <v>42252.723958333328</v>
      </c>
      <c r="FH1435" s="571">
        <v>2939.3783029004931</v>
      </c>
      <c r="GE1435" s="400">
        <f t="shared" si="295"/>
        <v>1</v>
      </c>
      <c r="GF1435" s="529"/>
      <c r="GG1435" s="517"/>
      <c r="GH1435" s="529">
        <v>42252.723958333328</v>
      </c>
      <c r="GI1435" s="668">
        <v>300.34722900390625</v>
      </c>
      <c r="GJ1435" s="669">
        <v>42252.723958333328</v>
      </c>
      <c r="GK1435" s="668" t="str">
        <v>[-11101] All data events are filtered in summary calculation</v>
      </c>
      <c r="GL1435" s="669">
        <v>42252.723958333328</v>
      </c>
      <c r="GM1435" s="668" t="str">
        <v>[-11101] All data events are filtered in summary calculation</v>
      </c>
      <c r="GN1435" s="400" t="str">
        <f t="shared" si="293"/>
        <v>[-11101] All data events are filtered in summary calculation</v>
      </c>
      <c r="GO1435" s="400">
        <f t="shared" si="294"/>
        <v>0</v>
      </c>
    </row>
    <row r="1436" spans="156:197" ht="18.95" customHeight="1" x14ac:dyDescent="0.25">
      <c r="EZ1436" s="837"/>
      <c r="FA1436" s="568">
        <v>42252.724652777775</v>
      </c>
      <c r="FB1436" s="569" t="str">
        <v>[-11101] All data events are filtered in summary calculation</v>
      </c>
      <c r="FC1436" s="570">
        <v>42252.724652777775</v>
      </c>
      <c r="FD1436" s="571" t="str">
        <v>[-11101] All data events are filtered in summary calculation</v>
      </c>
      <c r="FE1436" s="570">
        <v>42252.724305555559</v>
      </c>
      <c r="FF1436" s="571">
        <v>649.31389892138043</v>
      </c>
      <c r="FG1436" s="570">
        <v>42252.724305555559</v>
      </c>
      <c r="FH1436" s="571">
        <v>2997.0236639620116</v>
      </c>
      <c r="GE1436" s="400">
        <f t="shared" si="295"/>
        <v>1</v>
      </c>
      <c r="GF1436" s="529"/>
      <c r="GG1436" s="517"/>
      <c r="GH1436" s="529">
        <v>42252.724305555559</v>
      </c>
      <c r="GI1436" s="668">
        <v>300.34722900390625</v>
      </c>
      <c r="GJ1436" s="669">
        <v>42252.724305555559</v>
      </c>
      <c r="GK1436" s="668" t="str">
        <v>[-11101] All data events are filtered in summary calculation</v>
      </c>
      <c r="GL1436" s="669">
        <v>42252.724305555559</v>
      </c>
      <c r="GM1436" s="668" t="str">
        <v>[-11101] All data events are filtered in summary calculation</v>
      </c>
      <c r="GN1436" s="400" t="str">
        <f t="shared" si="293"/>
        <v>[-11101] All data events are filtered in summary calculation</v>
      </c>
      <c r="GO1436" s="400">
        <f t="shared" si="294"/>
        <v>0</v>
      </c>
    </row>
    <row r="1437" spans="156:197" ht="18.95" customHeight="1" x14ac:dyDescent="0.25">
      <c r="EZ1437" s="837"/>
      <c r="FA1437" s="568">
        <v>42252.724999999999</v>
      </c>
      <c r="FB1437" s="569" t="str">
        <v>[-11101] All data events are filtered in summary calculation</v>
      </c>
      <c r="FC1437" s="570">
        <v>42252.724999999999</v>
      </c>
      <c r="FD1437" s="571" t="str">
        <v>[-11101] All data events are filtered in summary calculation</v>
      </c>
      <c r="FE1437" s="570">
        <v>42252.724652777775</v>
      </c>
      <c r="FF1437" s="571">
        <v>649.75353182711012</v>
      </c>
      <c r="FG1437" s="570">
        <v>42252.724652777775</v>
      </c>
      <c r="FH1437" s="571">
        <v>2957.9425893422217</v>
      </c>
      <c r="GE1437" s="400">
        <f t="shared" si="295"/>
        <v>1</v>
      </c>
      <c r="GF1437" s="529"/>
      <c r="GG1437" s="517"/>
      <c r="GH1437" s="529">
        <v>42252.724652777775</v>
      </c>
      <c r="GI1437" s="668">
        <v>300.34722900390625</v>
      </c>
      <c r="GJ1437" s="669">
        <v>42252.724652777775</v>
      </c>
      <c r="GK1437" s="668" t="str">
        <v>[-11101] All data events are filtered in summary calculation</v>
      </c>
      <c r="GL1437" s="669">
        <v>42252.724652777775</v>
      </c>
      <c r="GM1437" s="668" t="str">
        <v>[-11101] All data events are filtered in summary calculation</v>
      </c>
      <c r="GN1437" s="400" t="str">
        <f t="shared" si="293"/>
        <v>[-11101] All data events are filtered in summary calculation</v>
      </c>
      <c r="GO1437" s="400">
        <f t="shared" si="294"/>
        <v>0</v>
      </c>
    </row>
    <row r="1438" spans="156:197" ht="18.95" customHeight="1" x14ac:dyDescent="0.25">
      <c r="EZ1438" s="837"/>
      <c r="FA1438" s="568">
        <v>42252.725347222222</v>
      </c>
      <c r="FB1438" s="569" t="str">
        <v>[-11101] All data events are filtered in summary calculation</v>
      </c>
      <c r="FC1438" s="570">
        <v>42252.725347222222</v>
      </c>
      <c r="FD1438" s="571" t="str">
        <v>[-11101] All data events are filtered in summary calculation</v>
      </c>
      <c r="FE1438" s="570">
        <v>42252.724999999999</v>
      </c>
      <c r="FF1438" s="571">
        <v>712.5557705920545</v>
      </c>
      <c r="FG1438" s="570">
        <v>42252.724999999999</v>
      </c>
      <c r="FH1438" s="571">
        <v>2941.7151224001</v>
      </c>
      <c r="GE1438" s="400">
        <f t="shared" si="295"/>
        <v>1</v>
      </c>
      <c r="GF1438" s="529"/>
      <c r="GG1438" s="517"/>
      <c r="GH1438" s="529">
        <v>42252.724999999999</v>
      </c>
      <c r="GI1438" s="668">
        <v>300.34722900390625</v>
      </c>
      <c r="GJ1438" s="669">
        <v>42252.724999999999</v>
      </c>
      <c r="GK1438" s="668" t="str">
        <v>[-11101] All data events are filtered in summary calculation</v>
      </c>
      <c r="GL1438" s="669">
        <v>42252.724999999999</v>
      </c>
      <c r="GM1438" s="668" t="str">
        <v>[-11101] All data events are filtered in summary calculation</v>
      </c>
      <c r="GN1438" s="400" t="str">
        <f t="shared" si="293"/>
        <v>[-11101] All data events are filtered in summary calculation</v>
      </c>
      <c r="GO1438" s="400">
        <f t="shared" si="294"/>
        <v>0</v>
      </c>
    </row>
    <row r="1439" spans="156:197" ht="18.95" customHeight="1" x14ac:dyDescent="0.25">
      <c r="EZ1439" s="837"/>
      <c r="FA1439" s="568">
        <v>42252.725694444445</v>
      </c>
      <c r="FB1439" s="569" t="str">
        <v>[-11101] All data events are filtered in summary calculation</v>
      </c>
      <c r="FC1439" s="570">
        <v>42252.725694444445</v>
      </c>
      <c r="FD1439" s="571" t="str">
        <v>[-11101] All data events are filtered in summary calculation</v>
      </c>
      <c r="FE1439" s="570">
        <v>42252.725347222222</v>
      </c>
      <c r="FF1439" s="571">
        <v>651.3521293497547</v>
      </c>
      <c r="FG1439" s="570">
        <v>42252.725347222222</v>
      </c>
      <c r="FH1439" s="571">
        <v>3013.4625032963854</v>
      </c>
      <c r="GE1439" s="400">
        <f t="shared" si="295"/>
        <v>1</v>
      </c>
      <c r="GF1439" s="529"/>
      <c r="GG1439" s="517"/>
      <c r="GH1439" s="529">
        <v>42252.725347222222</v>
      </c>
      <c r="GI1439" s="668">
        <v>300.34722900390625</v>
      </c>
      <c r="GJ1439" s="669">
        <v>42252.725347222222</v>
      </c>
      <c r="GK1439" s="668" t="str">
        <v>[-11101] All data events are filtered in summary calculation</v>
      </c>
      <c r="GL1439" s="669">
        <v>42252.725347222222</v>
      </c>
      <c r="GM1439" s="668" t="str">
        <v>[-11101] All data events are filtered in summary calculation</v>
      </c>
      <c r="GN1439" s="400" t="str">
        <f t="shared" si="293"/>
        <v>[-11101] All data events are filtered in summary calculation</v>
      </c>
      <c r="GO1439" s="400">
        <f t="shared" si="294"/>
        <v>0</v>
      </c>
    </row>
    <row r="1440" spans="156:197" ht="18.95" customHeight="1" x14ac:dyDescent="0.25">
      <c r="EZ1440" s="837"/>
      <c r="FA1440" s="568">
        <v>42252.726041666669</v>
      </c>
      <c r="FB1440" s="569" t="str">
        <v>[-11101] All data events are filtered in summary calculation</v>
      </c>
      <c r="FC1440" s="570">
        <v>42252.726041666669</v>
      </c>
      <c r="FD1440" s="571" t="str">
        <v>[-11101] All data events are filtered in summary calculation</v>
      </c>
      <c r="FE1440" s="570">
        <v>42252.725694444445</v>
      </c>
      <c r="FF1440" s="571">
        <v>651.80373116580074</v>
      </c>
      <c r="FG1440" s="570">
        <v>42252.725694444445</v>
      </c>
      <c r="FH1440" s="571">
        <v>3008.1804442846528</v>
      </c>
      <c r="GE1440" s="400">
        <f t="shared" si="295"/>
        <v>1</v>
      </c>
      <c r="GF1440" s="529"/>
      <c r="GG1440" s="517"/>
      <c r="GH1440" s="529">
        <v>42252.725694444445</v>
      </c>
      <c r="GI1440" s="668">
        <v>300.34722900390625</v>
      </c>
      <c r="GJ1440" s="669">
        <v>42252.725694444445</v>
      </c>
      <c r="GK1440" s="668" t="str">
        <v>[-11101] All data events are filtered in summary calculation</v>
      </c>
      <c r="GL1440" s="669">
        <v>42252.725694444445</v>
      </c>
      <c r="GM1440" s="668" t="str">
        <v>[-11101] All data events are filtered in summary calculation</v>
      </c>
      <c r="GN1440" s="400" t="str">
        <f t="shared" si="293"/>
        <v>[-11101] All data events are filtered in summary calculation</v>
      </c>
      <c r="GO1440" s="400">
        <f t="shared" si="294"/>
        <v>0</v>
      </c>
    </row>
    <row r="1441" spans="156:197" ht="18.95" customHeight="1" x14ac:dyDescent="0.25">
      <c r="EZ1441" s="837"/>
      <c r="FA1441" s="568">
        <v>42252.726388888885</v>
      </c>
      <c r="FB1441" s="569" t="str">
        <v>[-11101] All data events are filtered in summary calculation</v>
      </c>
      <c r="FC1441" s="570">
        <v>42252.726388888885</v>
      </c>
      <c r="FD1441" s="571" t="str">
        <v>[-11101] All data events are filtered in summary calculation</v>
      </c>
      <c r="FE1441" s="570">
        <v>42252.726041666669</v>
      </c>
      <c r="FF1441" s="571">
        <v>652.23258903205681</v>
      </c>
      <c r="FG1441" s="570">
        <v>42252.726041666669</v>
      </c>
      <c r="FH1441" s="571">
        <v>3002.1983183330544</v>
      </c>
      <c r="GE1441" s="400">
        <f t="shared" si="295"/>
        <v>1</v>
      </c>
      <c r="GF1441" s="529"/>
      <c r="GG1441" s="517"/>
      <c r="GH1441" s="529">
        <v>42252.726041666669</v>
      </c>
      <c r="GI1441" s="668">
        <v>300.34722900390625</v>
      </c>
      <c r="GJ1441" s="669">
        <v>42252.726041666669</v>
      </c>
      <c r="GK1441" s="668" t="str">
        <v>[-11101] All data events are filtered in summary calculation</v>
      </c>
      <c r="GL1441" s="669">
        <v>42252.726041666669</v>
      </c>
      <c r="GM1441" s="668" t="str">
        <v>[-11101] All data events are filtered in summary calculation</v>
      </c>
      <c r="GN1441" s="400" t="str">
        <f t="shared" si="293"/>
        <v>[-11101] All data events are filtered in summary calculation</v>
      </c>
      <c r="GO1441" s="400">
        <f t="shared" si="294"/>
        <v>0</v>
      </c>
    </row>
    <row r="1442" spans="156:197" ht="18.95" customHeight="1" x14ac:dyDescent="0.25">
      <c r="EZ1442" s="837"/>
      <c r="FA1442" s="568">
        <v>42252.726736111115</v>
      </c>
      <c r="FB1442" s="569" t="str">
        <v>[-11101] All data events are filtered in summary calculation</v>
      </c>
      <c r="FC1442" s="570">
        <v>42252.726736111115</v>
      </c>
      <c r="FD1442" s="571" t="str">
        <v>[-11101] All data events are filtered in summary calculation</v>
      </c>
      <c r="FE1442" s="570">
        <v>42252.726388888885</v>
      </c>
      <c r="FF1442" s="571">
        <v>779.69200562297681</v>
      </c>
      <c r="FG1442" s="570">
        <v>42252.726388888885</v>
      </c>
      <c r="FH1442" s="571">
        <v>2946.5463292547811</v>
      </c>
      <c r="GE1442" s="400">
        <f t="shared" si="295"/>
        <v>1</v>
      </c>
      <c r="GF1442" s="529"/>
      <c r="GG1442" s="517"/>
      <c r="GH1442" s="529">
        <v>42252.726388888885</v>
      </c>
      <c r="GI1442" s="668">
        <v>300.34722900390625</v>
      </c>
      <c r="GJ1442" s="669">
        <v>42252.726388888885</v>
      </c>
      <c r="GK1442" s="668" t="str">
        <v>[-11101] All data events are filtered in summary calculation</v>
      </c>
      <c r="GL1442" s="669">
        <v>42252.726388888885</v>
      </c>
      <c r="GM1442" s="668" t="str">
        <v>[-11101] All data events are filtered in summary calculation</v>
      </c>
      <c r="GN1442" s="400" t="str">
        <f t="shared" si="293"/>
        <v>[-11101] All data events are filtered in summary calculation</v>
      </c>
      <c r="GO1442" s="400">
        <f t="shared" si="294"/>
        <v>0</v>
      </c>
    </row>
    <row r="1443" spans="156:197" ht="18.95" customHeight="1" x14ac:dyDescent="0.25">
      <c r="EZ1443" s="837"/>
      <c r="FA1443" s="568">
        <v>42252.727083333331</v>
      </c>
      <c r="FB1443" s="569" t="str">
        <v>[-11101] All data events are filtered in summary calculation</v>
      </c>
      <c r="FC1443" s="570">
        <v>42252.727083333331</v>
      </c>
      <c r="FD1443" s="571" t="str">
        <v>[-11101] All data events are filtered in summary calculation</v>
      </c>
      <c r="FE1443" s="570">
        <v>42252.726736111115</v>
      </c>
      <c r="FF1443" s="571">
        <v>653.87512730778553</v>
      </c>
      <c r="FG1443" s="570">
        <v>42252.726736111115</v>
      </c>
      <c r="FH1443" s="571">
        <v>3009.2633153207598</v>
      </c>
      <c r="GE1443" s="400">
        <f t="shared" si="295"/>
        <v>1</v>
      </c>
      <c r="GF1443" s="529"/>
      <c r="GG1443" s="517"/>
      <c r="GH1443" s="529">
        <v>42252.726736111115</v>
      </c>
      <c r="GI1443" s="668">
        <v>300.34722900390625</v>
      </c>
      <c r="GJ1443" s="669">
        <v>42252.726736111115</v>
      </c>
      <c r="GK1443" s="668" t="str">
        <v>[-11101] All data events are filtered in summary calculation</v>
      </c>
      <c r="GL1443" s="669">
        <v>42252.726736111115</v>
      </c>
      <c r="GM1443" s="668" t="str">
        <v>[-11101] All data events are filtered in summary calculation</v>
      </c>
      <c r="GN1443" s="400" t="str">
        <f t="shared" si="293"/>
        <v>[-11101] All data events are filtered in summary calculation</v>
      </c>
      <c r="GO1443" s="400">
        <f t="shared" si="294"/>
        <v>0</v>
      </c>
    </row>
    <row r="1444" spans="156:197" ht="18.95" customHeight="1" x14ac:dyDescent="0.25">
      <c r="EZ1444" s="837"/>
      <c r="FA1444" s="568">
        <v>42252.727430555555</v>
      </c>
      <c r="FB1444" s="569" t="str">
        <v>[-11101] All data events are filtered in summary calculation</v>
      </c>
      <c r="FC1444" s="570">
        <v>42252.727430555555</v>
      </c>
      <c r="FD1444" s="571" t="str">
        <v>[-11101] All data events are filtered in summary calculation</v>
      </c>
      <c r="FE1444" s="570">
        <v>42252.727083333331</v>
      </c>
      <c r="FF1444" s="571">
        <v>654.45646060051888</v>
      </c>
      <c r="FG1444" s="570">
        <v>42252.727083333331</v>
      </c>
      <c r="FH1444" s="571">
        <v>3022.880044784521</v>
      </c>
      <c r="GE1444" s="400">
        <f t="shared" si="295"/>
        <v>1</v>
      </c>
      <c r="GF1444" s="529"/>
      <c r="GG1444" s="517"/>
      <c r="GH1444" s="529">
        <v>42252.727083333331</v>
      </c>
      <c r="GI1444" s="668">
        <v>300.34722900390625</v>
      </c>
      <c r="GJ1444" s="669">
        <v>42252.727083333331</v>
      </c>
      <c r="GK1444" s="668" t="str">
        <v>[-11101] All data events are filtered in summary calculation</v>
      </c>
      <c r="GL1444" s="669">
        <v>42252.727083333331</v>
      </c>
      <c r="GM1444" s="668" t="str">
        <v>[-11101] All data events are filtered in summary calculation</v>
      </c>
      <c r="GN1444" s="400" t="str">
        <f t="shared" si="293"/>
        <v>[-11101] All data events are filtered in summary calculation</v>
      </c>
      <c r="GO1444" s="400">
        <f t="shared" si="294"/>
        <v>0</v>
      </c>
    </row>
    <row r="1445" spans="156:197" ht="18.95" customHeight="1" x14ac:dyDescent="0.25">
      <c r="EZ1445" s="837"/>
      <c r="FA1445" s="568">
        <v>42252.727777777778</v>
      </c>
      <c r="FB1445" s="569" t="str">
        <v>[-11101] All data events are filtered in summary calculation</v>
      </c>
      <c r="FC1445" s="570">
        <v>42252.727777777778</v>
      </c>
      <c r="FD1445" s="571" t="str">
        <v>[-11101] All data events are filtered in summary calculation</v>
      </c>
      <c r="FE1445" s="570">
        <v>42252.727430555555</v>
      </c>
      <c r="FF1445" s="571">
        <v>655.06405114146344</v>
      </c>
      <c r="FG1445" s="570">
        <v>42252.727430555555</v>
      </c>
      <c r="FH1445" s="571">
        <v>2973.1037946843853</v>
      </c>
      <c r="GE1445" s="400">
        <f t="shared" si="295"/>
        <v>1</v>
      </c>
      <c r="GF1445" s="529"/>
      <c r="GG1445" s="517"/>
      <c r="GH1445" s="529">
        <v>42252.727430555555</v>
      </c>
      <c r="GI1445" s="668">
        <v>300.34722900390625</v>
      </c>
      <c r="GJ1445" s="669">
        <v>42252.727430555555</v>
      </c>
      <c r="GK1445" s="668" t="str">
        <v>[-11101] All data events are filtered in summary calculation</v>
      </c>
      <c r="GL1445" s="669">
        <v>42252.727430555555</v>
      </c>
      <c r="GM1445" s="668" t="str">
        <v>[-11101] All data events are filtered in summary calculation</v>
      </c>
      <c r="GN1445" s="400" t="str">
        <f t="shared" si="293"/>
        <v>[-11101] All data events are filtered in summary calculation</v>
      </c>
      <c r="GO1445" s="400">
        <f t="shared" si="294"/>
        <v>0</v>
      </c>
    </row>
    <row r="1446" spans="156:197" ht="18.95" customHeight="1" x14ac:dyDescent="0.25">
      <c r="EZ1446" s="837"/>
      <c r="FA1446" s="568">
        <v>42252.728125000001</v>
      </c>
      <c r="FB1446" s="569" t="str">
        <v>[-11101] All data events are filtered in summary calculation</v>
      </c>
      <c r="FC1446" s="570">
        <v>42252.728125000001</v>
      </c>
      <c r="FD1446" s="571" t="str">
        <v>[-11101] All data events are filtered in summary calculation</v>
      </c>
      <c r="FE1446" s="570">
        <v>42252.727777777778</v>
      </c>
      <c r="FF1446" s="571">
        <v>17620.805603224424</v>
      </c>
      <c r="FG1446" s="570">
        <v>42252.727777777778</v>
      </c>
      <c r="FH1446" s="571">
        <v>2996.2966547463088</v>
      </c>
      <c r="GE1446" s="400">
        <f t="shared" si="295"/>
        <v>1</v>
      </c>
      <c r="GF1446" s="529"/>
      <c r="GG1446" s="517"/>
      <c r="GH1446" s="529">
        <v>42252.727777777778</v>
      </c>
      <c r="GI1446" s="668">
        <v>300.34722900390625</v>
      </c>
      <c r="GJ1446" s="669">
        <v>42252.727777777778</v>
      </c>
      <c r="GK1446" s="668" t="str">
        <v>[-11101] All data events are filtered in summary calculation</v>
      </c>
      <c r="GL1446" s="669">
        <v>42252.727777777778</v>
      </c>
      <c r="GM1446" s="668" t="str">
        <v>[-11101] All data events are filtered in summary calculation</v>
      </c>
      <c r="GN1446" s="400" t="str">
        <f t="shared" si="293"/>
        <v>[-11101] All data events are filtered in summary calculation</v>
      </c>
      <c r="GO1446" s="400">
        <f t="shared" si="294"/>
        <v>0</v>
      </c>
    </row>
    <row r="1447" spans="156:197" ht="18.95" customHeight="1" x14ac:dyDescent="0.25">
      <c r="EZ1447" s="837"/>
      <c r="FA1447" s="568">
        <v>42252.728472222225</v>
      </c>
      <c r="FB1447" s="569" t="str">
        <v>[-11101] All data events are filtered in summary calculation</v>
      </c>
      <c r="FC1447" s="570">
        <v>42252.728472222225</v>
      </c>
      <c r="FD1447" s="571" t="str">
        <v>[-11101] All data events are filtered in summary calculation</v>
      </c>
      <c r="FE1447" s="570">
        <v>42252.728125000001</v>
      </c>
      <c r="FF1447" s="571">
        <v>38565.565994669996</v>
      </c>
      <c r="FG1447" s="570">
        <v>42252.728125000001</v>
      </c>
      <c r="FH1447" s="571">
        <v>2996.3666640336314</v>
      </c>
      <c r="GE1447" s="400">
        <f t="shared" si="295"/>
        <v>1</v>
      </c>
      <c r="GF1447" s="529"/>
      <c r="GG1447" s="517"/>
      <c r="GH1447" s="529">
        <v>42252.728125000001</v>
      </c>
      <c r="GI1447" s="668">
        <v>300.34722900390625</v>
      </c>
      <c r="GJ1447" s="669">
        <v>42252.728125000001</v>
      </c>
      <c r="GK1447" s="668" t="str">
        <v>[-11101] All data events are filtered in summary calculation</v>
      </c>
      <c r="GL1447" s="669">
        <v>42252.728125000001</v>
      </c>
      <c r="GM1447" s="668" t="str">
        <v>[-11101] All data events are filtered in summary calculation</v>
      </c>
      <c r="GN1447" s="400" t="str">
        <f t="shared" si="293"/>
        <v>[-11101] All data events are filtered in summary calculation</v>
      </c>
      <c r="GO1447" s="400">
        <f t="shared" si="294"/>
        <v>0</v>
      </c>
    </row>
    <row r="1448" spans="156:197" ht="18.95" customHeight="1" x14ac:dyDescent="0.25">
      <c r="EZ1448" s="837"/>
      <c r="FA1448" s="568">
        <v>42252.728819444441</v>
      </c>
      <c r="FB1448" s="569" t="str">
        <v>[-11101] All data events are filtered in summary calculation</v>
      </c>
      <c r="FC1448" s="570">
        <v>42252.728819444441</v>
      </c>
      <c r="FD1448" s="571" t="str">
        <v>[-11101] All data events are filtered in summary calculation</v>
      </c>
      <c r="FE1448" s="570">
        <v>42252.728472222225</v>
      </c>
      <c r="FF1448" s="571">
        <v>38192.216581241293</v>
      </c>
      <c r="FG1448" s="570">
        <v>42252.728472222225</v>
      </c>
      <c r="FH1448" s="571">
        <v>3029.7191404933733</v>
      </c>
      <c r="GE1448" s="400">
        <f t="shared" si="295"/>
        <v>1</v>
      </c>
      <c r="GF1448" s="529"/>
      <c r="GG1448" s="517"/>
      <c r="GH1448" s="529">
        <v>42252.728472222225</v>
      </c>
      <c r="GI1448" s="668">
        <v>300.34722900390625</v>
      </c>
      <c r="GJ1448" s="669">
        <v>42252.728472222225</v>
      </c>
      <c r="GK1448" s="668" t="str">
        <v>[-11101] All data events are filtered in summary calculation</v>
      </c>
      <c r="GL1448" s="669">
        <v>42252.728472222225</v>
      </c>
      <c r="GM1448" s="668" t="str">
        <v>[-11101] All data events are filtered in summary calculation</v>
      </c>
      <c r="GN1448" s="400" t="str">
        <f t="shared" si="293"/>
        <v>[-11101] All data events are filtered in summary calculation</v>
      </c>
      <c r="GO1448" s="400">
        <f t="shared" si="294"/>
        <v>0</v>
      </c>
    </row>
    <row r="1449" spans="156:197" ht="18.95" customHeight="1" x14ac:dyDescent="0.25">
      <c r="EZ1449" s="837"/>
      <c r="FA1449" s="568">
        <v>42252.729166666672</v>
      </c>
      <c r="FB1449" s="569" t="str">
        <v>[-11101] All data events are filtered in summary calculation</v>
      </c>
      <c r="FC1449" s="570">
        <v>42252.729166666672</v>
      </c>
      <c r="FD1449" s="571" t="str">
        <v>[-11101] All data events are filtered in summary calculation</v>
      </c>
      <c r="FE1449" s="570">
        <v>42252.728819444441</v>
      </c>
      <c r="FF1449" s="571">
        <v>38139.123671545582</v>
      </c>
      <c r="FG1449" s="570">
        <v>42252.728819444441</v>
      </c>
      <c r="FH1449" s="571">
        <v>3062.7918170273306</v>
      </c>
      <c r="GE1449" s="400">
        <f t="shared" si="295"/>
        <v>1</v>
      </c>
      <c r="GF1449" s="529"/>
      <c r="GG1449" s="517"/>
      <c r="GH1449" s="529">
        <v>42252.728819444441</v>
      </c>
      <c r="GI1449" s="668">
        <v>300.34722900390625</v>
      </c>
      <c r="GJ1449" s="669">
        <v>42252.728819444441</v>
      </c>
      <c r="GK1449" s="668" t="str">
        <v>[-11101] All data events are filtered in summary calculation</v>
      </c>
      <c r="GL1449" s="669">
        <v>42252.728819444441</v>
      </c>
      <c r="GM1449" s="668" t="str">
        <v>[-11101] All data events are filtered in summary calculation</v>
      </c>
      <c r="GN1449" s="400" t="str">
        <f t="shared" si="293"/>
        <v>[-11101] All data events are filtered in summary calculation</v>
      </c>
      <c r="GO1449" s="400">
        <f t="shared" si="294"/>
        <v>0</v>
      </c>
    </row>
    <row r="1450" spans="156:197" ht="18.95" customHeight="1" x14ac:dyDescent="0.25">
      <c r="EZ1450" s="837"/>
      <c r="FA1450" s="568">
        <v>42252.729513888888</v>
      </c>
      <c r="FB1450" s="569" t="str">
        <v>[-11101] All data events are filtered in summary calculation</v>
      </c>
      <c r="FC1450" s="570">
        <v>42252.729513888888</v>
      </c>
      <c r="FD1450" s="571" t="str">
        <v>[-11101] All data events are filtered in summary calculation</v>
      </c>
      <c r="FE1450" s="570">
        <v>42252.729166666672</v>
      </c>
      <c r="FF1450" s="571">
        <v>38063.958236352606</v>
      </c>
      <c r="FG1450" s="570">
        <v>42252.729166666672</v>
      </c>
      <c r="FH1450" s="571">
        <v>3075.8696236800401</v>
      </c>
      <c r="GE1450" s="400">
        <f t="shared" si="295"/>
        <v>1</v>
      </c>
      <c r="GF1450" s="529"/>
      <c r="GG1450" s="517"/>
      <c r="GH1450" s="529">
        <v>42252.729166666672</v>
      </c>
      <c r="GI1450" s="668">
        <v>300.34722900390625</v>
      </c>
      <c r="GJ1450" s="669">
        <v>42252.729166666672</v>
      </c>
      <c r="GK1450" s="668" t="str">
        <v>[-11101] All data events are filtered in summary calculation</v>
      </c>
      <c r="GL1450" s="669">
        <v>42252.729166666672</v>
      </c>
      <c r="GM1450" s="668" t="str">
        <v>[-11101] All data events are filtered in summary calculation</v>
      </c>
      <c r="GN1450" s="400" t="str">
        <f t="shared" si="293"/>
        <v>[-11101] All data events are filtered in summary calculation</v>
      </c>
      <c r="GO1450" s="400">
        <f t="shared" si="294"/>
        <v>0</v>
      </c>
    </row>
    <row r="1451" spans="156:197" ht="18.95" customHeight="1" x14ac:dyDescent="0.25">
      <c r="EZ1451" s="837"/>
      <c r="FA1451" s="568">
        <v>42252.729861111111</v>
      </c>
      <c r="FB1451" s="569" t="str">
        <v>[-11101] All data events are filtered in summary calculation</v>
      </c>
      <c r="FC1451" s="570">
        <v>42252.729861111111</v>
      </c>
      <c r="FD1451" s="571" t="str">
        <v>[-11101] All data events are filtered in summary calculation</v>
      </c>
      <c r="FE1451" s="570">
        <v>42252.729513888888</v>
      </c>
      <c r="FF1451" s="571">
        <v>37961.359275376795</v>
      </c>
      <c r="FG1451" s="570">
        <v>42252.729513888888</v>
      </c>
      <c r="FH1451" s="571">
        <v>3020.4550354807329</v>
      </c>
      <c r="GE1451" s="400">
        <f t="shared" si="295"/>
        <v>1</v>
      </c>
      <c r="GF1451" s="529"/>
      <c r="GG1451" s="517"/>
      <c r="GH1451" s="529">
        <v>42252.729513888888</v>
      </c>
      <c r="GI1451" s="668">
        <v>300.34722900390625</v>
      </c>
      <c r="GJ1451" s="669">
        <v>42252.729513888888</v>
      </c>
      <c r="GK1451" s="668" t="str">
        <v>[-11101] All data events are filtered in summary calculation</v>
      </c>
      <c r="GL1451" s="669">
        <v>42252.729513888888</v>
      </c>
      <c r="GM1451" s="668" t="str">
        <v>[-11101] All data events are filtered in summary calculation</v>
      </c>
      <c r="GN1451" s="400" t="str">
        <f t="shared" si="293"/>
        <v>[-11101] All data events are filtered in summary calculation</v>
      </c>
      <c r="GO1451" s="400">
        <f t="shared" si="294"/>
        <v>0</v>
      </c>
    </row>
    <row r="1452" spans="156:197" ht="18.95" customHeight="1" x14ac:dyDescent="0.25">
      <c r="EZ1452" s="837"/>
      <c r="FA1452" s="568">
        <v>42252.730208333334</v>
      </c>
      <c r="FB1452" s="569" t="str">
        <v>[-11101] All data events are filtered in summary calculation</v>
      </c>
      <c r="FC1452" s="570">
        <v>42252.730208333334</v>
      </c>
      <c r="FD1452" s="571" t="str">
        <v>[-11101] All data events are filtered in summary calculation</v>
      </c>
      <c r="FE1452" s="570">
        <v>42252.729861111111</v>
      </c>
      <c r="FF1452" s="571">
        <v>38018.262187641856</v>
      </c>
      <c r="FG1452" s="570">
        <v>42252.729861111111</v>
      </c>
      <c r="FH1452" s="571">
        <v>3048.1398997644583</v>
      </c>
      <c r="GE1452" s="400">
        <f t="shared" si="295"/>
        <v>1</v>
      </c>
      <c r="GF1452" s="529"/>
      <c r="GG1452" s="517"/>
      <c r="GH1452" s="529">
        <v>42252.729861111111</v>
      </c>
      <c r="GI1452" s="668">
        <v>298.49275033697484</v>
      </c>
      <c r="GJ1452" s="669">
        <v>42252.729861111111</v>
      </c>
      <c r="GK1452" s="668" t="str">
        <v>[-11101] All data events are filtered in summary calculation</v>
      </c>
      <c r="GL1452" s="669">
        <v>42252.729861111111</v>
      </c>
      <c r="GM1452" s="668" t="str">
        <v>[-11101] All data events are filtered in summary calculation</v>
      </c>
      <c r="GN1452" s="400" t="str">
        <f t="shared" si="293"/>
        <v>[-11101] All data events are filtered in summary calculation</v>
      </c>
      <c r="GO1452" s="400">
        <f t="shared" si="294"/>
        <v>0</v>
      </c>
    </row>
    <row r="1453" spans="156:197" ht="18.95" customHeight="1" x14ac:dyDescent="0.25">
      <c r="EZ1453" s="837"/>
      <c r="FA1453" s="568">
        <v>42252.73055555555</v>
      </c>
      <c r="FB1453" s="569" t="str">
        <v>[-11101] All data events are filtered in summary calculation</v>
      </c>
      <c r="FC1453" s="570">
        <v>42252.73055555555</v>
      </c>
      <c r="FD1453" s="571" t="str">
        <v>[-11101] All data events are filtered in summary calculation</v>
      </c>
      <c r="FE1453" s="570">
        <v>42252.730208333334</v>
      </c>
      <c r="FF1453" s="571">
        <v>37881.970049180585</v>
      </c>
      <c r="FG1453" s="570">
        <v>42252.730208333334</v>
      </c>
      <c r="FH1453" s="571">
        <v>3056.6654320516932</v>
      </c>
      <c r="GE1453" s="400">
        <f t="shared" si="295"/>
        <v>1</v>
      </c>
      <c r="GF1453" s="529"/>
      <c r="GG1453" s="517"/>
      <c r="GH1453" s="529">
        <v>42252.730208333334</v>
      </c>
      <c r="GI1453" s="668">
        <v>295.71759033203125</v>
      </c>
      <c r="GJ1453" s="669">
        <v>42252.730208333334</v>
      </c>
      <c r="GK1453" s="668" t="str">
        <v>[-11101] All data events are filtered in summary calculation</v>
      </c>
      <c r="GL1453" s="669">
        <v>42252.730208333334</v>
      </c>
      <c r="GM1453" s="668" t="str">
        <v>[-11101] All data events are filtered in summary calculation</v>
      </c>
      <c r="GN1453" s="400" t="str">
        <f t="shared" si="293"/>
        <v>[-11101] All data events are filtered in summary calculation</v>
      </c>
      <c r="GO1453" s="400">
        <f t="shared" si="294"/>
        <v>0</v>
      </c>
    </row>
    <row r="1454" spans="156:197" ht="18.95" customHeight="1" x14ac:dyDescent="0.25">
      <c r="EZ1454" s="837"/>
      <c r="FA1454" s="568">
        <v>42252.730902777781</v>
      </c>
      <c r="FB1454" s="569" t="str">
        <v>[-11101] All data events are filtered in summary calculation</v>
      </c>
      <c r="FC1454" s="570">
        <v>42252.730902777781</v>
      </c>
      <c r="FD1454" s="571" t="str">
        <v>[-11101] All data events are filtered in summary calculation</v>
      </c>
      <c r="FE1454" s="570">
        <v>42252.73055555555</v>
      </c>
      <c r="FF1454" s="571">
        <v>37862.790901754299</v>
      </c>
      <c r="FG1454" s="570">
        <v>42252.73055555555</v>
      </c>
      <c r="FH1454" s="571">
        <v>3034.9614768179754</v>
      </c>
      <c r="GE1454" s="400">
        <f t="shared" si="295"/>
        <v>1</v>
      </c>
      <c r="GF1454" s="529"/>
      <c r="GG1454" s="517"/>
      <c r="GH1454" s="529">
        <v>42252.73055555555</v>
      </c>
      <c r="GI1454" s="668">
        <v>295.71759033203125</v>
      </c>
      <c r="GJ1454" s="669">
        <v>42252.73055555555</v>
      </c>
      <c r="GK1454" s="668" t="str">
        <v>[-11101] All data events are filtered in summary calculation</v>
      </c>
      <c r="GL1454" s="669">
        <v>42252.73055555555</v>
      </c>
      <c r="GM1454" s="668" t="str">
        <v>[-11101] All data events are filtered in summary calculation</v>
      </c>
      <c r="GN1454" s="400" t="str">
        <f t="shared" si="293"/>
        <v>[-11101] All data events are filtered in summary calculation</v>
      </c>
      <c r="GO1454" s="400">
        <f t="shared" si="294"/>
        <v>0</v>
      </c>
    </row>
    <row r="1455" spans="156:197" ht="18.95" customHeight="1" x14ac:dyDescent="0.25">
      <c r="EZ1455" s="837"/>
      <c r="FA1455" s="568">
        <v>42252.731249999997</v>
      </c>
      <c r="FB1455" s="569" t="str">
        <v>[-11101] All data events are filtered in summary calculation</v>
      </c>
      <c r="FC1455" s="570">
        <v>42252.731249999997</v>
      </c>
      <c r="FD1455" s="571" t="str">
        <v>[-11101] All data events are filtered in summary calculation</v>
      </c>
      <c r="FE1455" s="570">
        <v>42252.730902777781</v>
      </c>
      <c r="FF1455" s="571">
        <v>37763.517240240173</v>
      </c>
      <c r="FG1455" s="570">
        <v>42252.730902777781</v>
      </c>
      <c r="FH1455" s="571">
        <v>3082.635730490585</v>
      </c>
      <c r="GE1455" s="400">
        <f t="shared" si="295"/>
        <v>1</v>
      </c>
      <c r="GF1455" s="529"/>
      <c r="GG1455" s="517"/>
      <c r="GH1455" s="529">
        <v>42252.730902777781</v>
      </c>
      <c r="GI1455" s="668">
        <v>295.71759033203125</v>
      </c>
      <c r="GJ1455" s="669">
        <v>42252.730902777781</v>
      </c>
      <c r="GK1455" s="668" t="str">
        <v>[-11101] All data events are filtered in summary calculation</v>
      </c>
      <c r="GL1455" s="669">
        <v>42252.730902777781</v>
      </c>
      <c r="GM1455" s="668" t="str">
        <v>[-11101] All data events are filtered in summary calculation</v>
      </c>
      <c r="GN1455" s="400" t="str">
        <f t="shared" si="293"/>
        <v>[-11101] All data events are filtered in summary calculation</v>
      </c>
      <c r="GO1455" s="400">
        <f t="shared" si="294"/>
        <v>0</v>
      </c>
    </row>
    <row r="1456" spans="156:197" ht="18.95" customHeight="1" x14ac:dyDescent="0.25">
      <c r="EZ1456" s="837"/>
      <c r="FA1456" s="568">
        <v>42252.73159722222</v>
      </c>
      <c r="FB1456" s="569" t="str">
        <v>[-11101] All data events are filtered in summary calculation</v>
      </c>
      <c r="FC1456" s="570">
        <v>42252.73159722222</v>
      </c>
      <c r="FD1456" s="571" t="str">
        <v>[-11101] All data events are filtered in summary calculation</v>
      </c>
      <c r="FE1456" s="570">
        <v>42252.731249999997</v>
      </c>
      <c r="FF1456" s="571">
        <v>37718.189209336044</v>
      </c>
      <c r="FG1456" s="570">
        <v>42252.731249999997</v>
      </c>
      <c r="FH1456" s="571">
        <v>3081.4624455474318</v>
      </c>
      <c r="GE1456" s="400">
        <f t="shared" si="295"/>
        <v>1</v>
      </c>
      <c r="GF1456" s="529"/>
      <c r="GG1456" s="517"/>
      <c r="GH1456" s="529">
        <v>42252.731249999997</v>
      </c>
      <c r="GI1456" s="668">
        <v>295.71759033203125</v>
      </c>
      <c r="GJ1456" s="669">
        <v>42252.731249999997</v>
      </c>
      <c r="GK1456" s="668" t="str">
        <v>[-11101] All data events are filtered in summary calculation</v>
      </c>
      <c r="GL1456" s="669">
        <v>42252.731249999997</v>
      </c>
      <c r="GM1456" s="668" t="str">
        <v>[-11101] All data events are filtered in summary calculation</v>
      </c>
      <c r="GN1456" s="400" t="str">
        <f t="shared" si="293"/>
        <v>[-11101] All data events are filtered in summary calculation</v>
      </c>
      <c r="GO1456" s="400">
        <f t="shared" si="294"/>
        <v>0</v>
      </c>
    </row>
    <row r="1457" spans="156:197" ht="18.95" customHeight="1" x14ac:dyDescent="0.25">
      <c r="EZ1457" s="837"/>
      <c r="FA1457" s="568">
        <v>42252.731944444444</v>
      </c>
      <c r="FB1457" s="569" t="str">
        <v>[-11101] All data events are filtered in summary calculation</v>
      </c>
      <c r="FC1457" s="570">
        <v>42252.731944444444</v>
      </c>
      <c r="FD1457" s="571" t="str">
        <v>[-11101] All data events are filtered in summary calculation</v>
      </c>
      <c r="FE1457" s="570">
        <v>42252.73159722222</v>
      </c>
      <c r="FF1457" s="571">
        <v>37680.724163138868</v>
      </c>
      <c r="FG1457" s="570">
        <v>42252.73159722222</v>
      </c>
      <c r="FH1457" s="571">
        <v>3064.1750070841363</v>
      </c>
      <c r="GE1457" s="400">
        <f t="shared" si="295"/>
        <v>1</v>
      </c>
      <c r="GF1457" s="529"/>
      <c r="GG1457" s="517"/>
      <c r="GH1457" s="529">
        <v>42252.73159722222</v>
      </c>
      <c r="GI1457" s="668">
        <v>295.71759033203125</v>
      </c>
      <c r="GJ1457" s="669">
        <v>42252.73159722222</v>
      </c>
      <c r="GK1457" s="668" t="str">
        <v>[-11101] All data events are filtered in summary calculation</v>
      </c>
      <c r="GL1457" s="669">
        <v>42252.73159722222</v>
      </c>
      <c r="GM1457" s="668" t="str">
        <v>[-11101] All data events are filtered in summary calculation</v>
      </c>
      <c r="GN1457" s="400" t="str">
        <f t="shared" si="293"/>
        <v>[-11101] All data events are filtered in summary calculation</v>
      </c>
      <c r="GO1457" s="400">
        <f t="shared" si="294"/>
        <v>0</v>
      </c>
    </row>
    <row r="1458" spans="156:197" ht="18.95" customHeight="1" x14ac:dyDescent="0.25">
      <c r="EZ1458" s="837"/>
      <c r="FA1458" s="568">
        <v>42252.732291666667</v>
      </c>
      <c r="FB1458" s="569" t="str">
        <v>[-11101] All data events are filtered in summary calculation</v>
      </c>
      <c r="FC1458" s="570">
        <v>42252.732291666667</v>
      </c>
      <c r="FD1458" s="571" t="str">
        <v>[-11101] All data events are filtered in summary calculation</v>
      </c>
      <c r="FE1458" s="570">
        <v>42252.731944444444</v>
      </c>
      <c r="FF1458" s="571">
        <v>37754.41195838253</v>
      </c>
      <c r="FG1458" s="570">
        <v>42252.731944444444</v>
      </c>
      <c r="FH1458" s="571">
        <v>3106.8011592670032</v>
      </c>
      <c r="GE1458" s="400">
        <f t="shared" si="295"/>
        <v>1</v>
      </c>
      <c r="GF1458" s="529"/>
      <c r="GG1458" s="517"/>
      <c r="GH1458" s="529">
        <v>42252.731944444444</v>
      </c>
      <c r="GI1458" s="668">
        <v>295.71759033203125</v>
      </c>
      <c r="GJ1458" s="669">
        <v>42252.731944444444</v>
      </c>
      <c r="GK1458" s="668" t="str">
        <v>[-11101] All data events are filtered in summary calculation</v>
      </c>
      <c r="GL1458" s="669">
        <v>42252.731944444444</v>
      </c>
      <c r="GM1458" s="668" t="str">
        <v>[-11101] All data events are filtered in summary calculation</v>
      </c>
      <c r="GN1458" s="400" t="str">
        <f t="shared" si="293"/>
        <v>[-11101] All data events are filtered in summary calculation</v>
      </c>
      <c r="GO1458" s="400">
        <f t="shared" si="294"/>
        <v>0</v>
      </c>
    </row>
    <row r="1459" spans="156:197" ht="18.95" customHeight="1" x14ac:dyDescent="0.25">
      <c r="EZ1459" s="837"/>
      <c r="FA1459" s="568">
        <v>42252.732638888891</v>
      </c>
      <c r="FB1459" s="569" t="str">
        <v>[-11101] All data events are filtered in summary calculation</v>
      </c>
      <c r="FC1459" s="570">
        <v>42252.732638888891</v>
      </c>
      <c r="FD1459" s="571" t="str">
        <v>[-11101] All data events are filtered in summary calculation</v>
      </c>
      <c r="FE1459" s="570">
        <v>42252.732291666667</v>
      </c>
      <c r="FF1459" s="571">
        <v>37752.213297983013</v>
      </c>
      <c r="FG1459" s="570">
        <v>42252.732291666667</v>
      </c>
      <c r="FH1459" s="571">
        <v>3090.5116273172198</v>
      </c>
      <c r="GE1459" s="400">
        <f t="shared" si="295"/>
        <v>1</v>
      </c>
      <c r="GF1459" s="529"/>
      <c r="GG1459" s="517"/>
      <c r="GH1459" s="529">
        <v>42252.732291666667</v>
      </c>
      <c r="GI1459" s="668">
        <v>295.71759033203125</v>
      </c>
      <c r="GJ1459" s="669">
        <v>42252.732291666667</v>
      </c>
      <c r="GK1459" s="668" t="str">
        <v>[-11101] All data events are filtered in summary calculation</v>
      </c>
      <c r="GL1459" s="669">
        <v>42252.732291666667</v>
      </c>
      <c r="GM1459" s="668" t="str">
        <v>[-11101] All data events are filtered in summary calculation</v>
      </c>
      <c r="GN1459" s="400" t="str">
        <f t="shared" si="293"/>
        <v>[-11101] All data events are filtered in summary calculation</v>
      </c>
      <c r="GO1459" s="400">
        <f t="shared" si="294"/>
        <v>0</v>
      </c>
    </row>
    <row r="1460" spans="156:197" ht="18.95" customHeight="1" x14ac:dyDescent="0.25">
      <c r="EZ1460" s="837"/>
      <c r="FA1460" s="568">
        <v>42252.732986111107</v>
      </c>
      <c r="FB1460" s="569" t="str">
        <v>[-11101] All data events are filtered in summary calculation</v>
      </c>
      <c r="FC1460" s="570">
        <v>42252.732986111107</v>
      </c>
      <c r="FD1460" s="571" t="str">
        <v>[-11101] All data events are filtered in summary calculation</v>
      </c>
      <c r="FE1460" s="570">
        <v>42252.732638888891</v>
      </c>
      <c r="FF1460" s="571">
        <v>37706.536026545364</v>
      </c>
      <c r="FG1460" s="570">
        <v>42252.732638888891</v>
      </c>
      <c r="FH1460" s="571">
        <v>3073.6822310745715</v>
      </c>
      <c r="GE1460" s="400">
        <f t="shared" si="295"/>
        <v>1</v>
      </c>
      <c r="GF1460" s="529"/>
      <c r="GG1460" s="517"/>
      <c r="GH1460" s="529">
        <v>42252.732638888891</v>
      </c>
      <c r="GI1460" s="668">
        <v>295.71759033203125</v>
      </c>
      <c r="GJ1460" s="669">
        <v>42252.732638888891</v>
      </c>
      <c r="GK1460" s="668" t="str">
        <v>[-11101] All data events are filtered in summary calculation</v>
      </c>
      <c r="GL1460" s="669">
        <v>42252.732638888891</v>
      </c>
      <c r="GM1460" s="668" t="str">
        <v>[-11101] All data events are filtered in summary calculation</v>
      </c>
      <c r="GN1460" s="400" t="str">
        <f t="shared" si="293"/>
        <v>[-11101] All data events are filtered in summary calculation</v>
      </c>
      <c r="GO1460" s="400">
        <f t="shared" si="294"/>
        <v>0</v>
      </c>
    </row>
    <row r="1461" spans="156:197" ht="18.95" customHeight="1" x14ac:dyDescent="0.25">
      <c r="EZ1461" s="837"/>
      <c r="FA1461" s="568">
        <v>42252.733333333337</v>
      </c>
      <c r="FB1461" s="569" t="str">
        <v>[-11101] All data events are filtered in summary calculation</v>
      </c>
      <c r="FC1461" s="570">
        <v>42252.733333333337</v>
      </c>
      <c r="FD1461" s="571" t="str">
        <v>[-11101] All data events are filtered in summary calculation</v>
      </c>
      <c r="FE1461" s="570">
        <v>42252.732986111107</v>
      </c>
      <c r="FF1461" s="571">
        <v>37697.334548672043</v>
      </c>
      <c r="FG1461" s="570">
        <v>42252.732986111107</v>
      </c>
      <c r="FH1461" s="571">
        <v>3066.387275045241</v>
      </c>
      <c r="GE1461" s="400">
        <f t="shared" si="295"/>
        <v>1</v>
      </c>
      <c r="GF1461" s="529"/>
      <c r="GG1461" s="517"/>
      <c r="GH1461" s="529">
        <v>42252.732986111107</v>
      </c>
      <c r="GI1461" s="668">
        <v>295.71759033203125</v>
      </c>
      <c r="GJ1461" s="669">
        <v>42252.732986111107</v>
      </c>
      <c r="GK1461" s="668" t="str">
        <v>[-11101] All data events are filtered in summary calculation</v>
      </c>
      <c r="GL1461" s="669">
        <v>42252.732986111107</v>
      </c>
      <c r="GM1461" s="668" t="str">
        <v>[-11101] All data events are filtered in summary calculation</v>
      </c>
      <c r="GN1461" s="400" t="str">
        <f t="shared" si="293"/>
        <v>[-11101] All data events are filtered in summary calculation</v>
      </c>
      <c r="GO1461" s="400">
        <f t="shared" si="294"/>
        <v>0</v>
      </c>
    </row>
    <row r="1462" spans="156:197" ht="18.95" customHeight="1" x14ac:dyDescent="0.25">
      <c r="EZ1462" s="837"/>
      <c r="FA1462" s="568">
        <v>42252.733680555553</v>
      </c>
      <c r="FB1462" s="569" t="str">
        <v>[-11101] All data events are filtered in summary calculation</v>
      </c>
      <c r="FC1462" s="570">
        <v>42252.733680555553</v>
      </c>
      <c r="FD1462" s="571" t="str">
        <v>[-11101] All data events are filtered in summary calculation</v>
      </c>
      <c r="FE1462" s="570">
        <v>42252.733333333337</v>
      </c>
      <c r="FF1462" s="571">
        <v>37710.166961197057</v>
      </c>
      <c r="FG1462" s="570">
        <v>42252.733333333337</v>
      </c>
      <c r="FH1462" s="571">
        <v>3123.8073370254288</v>
      </c>
      <c r="GE1462" s="400">
        <f t="shared" si="295"/>
        <v>1</v>
      </c>
      <c r="GF1462" s="529"/>
      <c r="GG1462" s="517"/>
      <c r="GH1462" s="529">
        <v>42252.733333333337</v>
      </c>
      <c r="GI1462" s="668">
        <v>295.71759033203125</v>
      </c>
      <c r="GJ1462" s="669">
        <v>42252.733333333337</v>
      </c>
      <c r="GK1462" s="668" t="str">
        <v>[-11101] All data events are filtered in summary calculation</v>
      </c>
      <c r="GL1462" s="669">
        <v>42252.733333333337</v>
      </c>
      <c r="GM1462" s="668" t="str">
        <v>[-11101] All data events are filtered in summary calculation</v>
      </c>
      <c r="GN1462" s="400" t="str">
        <f t="shared" si="293"/>
        <v>[-11101] All data events are filtered in summary calculation</v>
      </c>
      <c r="GO1462" s="400">
        <f t="shared" si="294"/>
        <v>0</v>
      </c>
    </row>
    <row r="1463" spans="156:197" ht="18.95" customHeight="1" x14ac:dyDescent="0.25">
      <c r="EZ1463" s="837"/>
      <c r="FA1463" s="568">
        <v>42252.734027777777</v>
      </c>
      <c r="FB1463" s="569" t="str">
        <v>[-11101] All data events are filtered in summary calculation</v>
      </c>
      <c r="FC1463" s="570">
        <v>42252.734027777777</v>
      </c>
      <c r="FD1463" s="571" t="str">
        <v>[-11101] All data events are filtered in summary calculation</v>
      </c>
      <c r="FE1463" s="570">
        <v>42252.733680555553</v>
      </c>
      <c r="FF1463" s="571">
        <v>37657.732543977101</v>
      </c>
      <c r="FG1463" s="570">
        <v>42252.733680555553</v>
      </c>
      <c r="FH1463" s="571">
        <v>3077.5950699605046</v>
      </c>
      <c r="GE1463" s="400">
        <f t="shared" si="295"/>
        <v>1</v>
      </c>
      <c r="GF1463" s="529"/>
      <c r="GG1463" s="517"/>
      <c r="GH1463" s="529">
        <v>42252.733680555553</v>
      </c>
      <c r="GI1463" s="668">
        <v>295.71759033203125</v>
      </c>
      <c r="GJ1463" s="669">
        <v>42252.733680555553</v>
      </c>
      <c r="GK1463" s="668" t="str">
        <v>[-11101] All data events are filtered in summary calculation</v>
      </c>
      <c r="GL1463" s="669">
        <v>42252.733680555553</v>
      </c>
      <c r="GM1463" s="668" t="str">
        <v>[-11101] All data events are filtered in summary calculation</v>
      </c>
      <c r="GN1463" s="400" t="str">
        <f t="shared" si="293"/>
        <v>[-11101] All data events are filtered in summary calculation</v>
      </c>
      <c r="GO1463" s="400">
        <f t="shared" si="294"/>
        <v>0</v>
      </c>
    </row>
    <row r="1464" spans="156:197" ht="18.95" customHeight="1" x14ac:dyDescent="0.25">
      <c r="EZ1464" s="837"/>
      <c r="FA1464" s="568">
        <v>42252.734375</v>
      </c>
      <c r="FB1464" s="569" t="str">
        <v>[-11101] All data events are filtered in summary calculation</v>
      </c>
      <c r="FC1464" s="570">
        <v>42252.734375</v>
      </c>
      <c r="FD1464" s="571" t="str">
        <v>[-11101] All data events are filtered in summary calculation</v>
      </c>
      <c r="FE1464" s="570">
        <v>42252.734027777777</v>
      </c>
      <c r="FF1464" s="571">
        <v>37671.519818385445</v>
      </c>
      <c r="FG1464" s="570">
        <v>42252.734027777777</v>
      </c>
      <c r="FH1464" s="571">
        <v>3114.6724524180095</v>
      </c>
      <c r="GE1464" s="400">
        <f t="shared" si="295"/>
        <v>1</v>
      </c>
      <c r="GF1464" s="529"/>
      <c r="GG1464" s="517"/>
      <c r="GH1464" s="529">
        <v>42252.734027777777</v>
      </c>
      <c r="GI1464" s="668">
        <v>295.71759033203125</v>
      </c>
      <c r="GJ1464" s="669">
        <v>42252.734027777777</v>
      </c>
      <c r="GK1464" s="668" t="str">
        <v>[-11101] All data events are filtered in summary calculation</v>
      </c>
      <c r="GL1464" s="669">
        <v>42252.734027777777</v>
      </c>
      <c r="GM1464" s="668" t="str">
        <v>[-11101] All data events are filtered in summary calculation</v>
      </c>
      <c r="GN1464" s="400" t="str">
        <f t="shared" si="293"/>
        <v>[-11101] All data events are filtered in summary calculation</v>
      </c>
      <c r="GO1464" s="400">
        <f t="shared" si="294"/>
        <v>0</v>
      </c>
    </row>
    <row r="1465" spans="156:197" ht="18.95" customHeight="1" x14ac:dyDescent="0.25">
      <c r="EZ1465" s="837"/>
      <c r="FA1465" s="568">
        <v>42252.734722222223</v>
      </c>
      <c r="FB1465" s="569" t="str">
        <v>[-11101] All data events are filtered in summary calculation</v>
      </c>
      <c r="FC1465" s="570">
        <v>42252.734722222223</v>
      </c>
      <c r="FD1465" s="571" t="str">
        <v>[-11101] All data events are filtered in summary calculation</v>
      </c>
      <c r="FE1465" s="570">
        <v>42252.734375</v>
      </c>
      <c r="FF1465" s="571">
        <v>37584.754551253718</v>
      </c>
      <c r="FG1465" s="570">
        <v>42252.734375</v>
      </c>
      <c r="FH1465" s="571">
        <v>3156.8865761996558</v>
      </c>
      <c r="GE1465" s="400">
        <f t="shared" si="295"/>
        <v>1</v>
      </c>
      <c r="GF1465" s="529"/>
      <c r="GG1465" s="517"/>
      <c r="GH1465" s="529">
        <v>42252.734375</v>
      </c>
      <c r="GI1465" s="668">
        <v>295.71759033203125</v>
      </c>
      <c r="GJ1465" s="669">
        <v>42252.734375</v>
      </c>
      <c r="GK1465" s="668" t="str">
        <v>[-11101] All data events are filtered in summary calculation</v>
      </c>
      <c r="GL1465" s="669">
        <v>42252.734375</v>
      </c>
      <c r="GM1465" s="668" t="str">
        <v>[-11101] All data events are filtered in summary calculation</v>
      </c>
      <c r="GN1465" s="400" t="str">
        <f t="shared" si="293"/>
        <v>[-11101] All data events are filtered in summary calculation</v>
      </c>
      <c r="GO1465" s="400">
        <f t="shared" si="294"/>
        <v>0</v>
      </c>
    </row>
    <row r="1466" spans="156:197" ht="18.95" customHeight="1" x14ac:dyDescent="0.25">
      <c r="EZ1466" s="837"/>
      <c r="FA1466" s="568">
        <v>42252.735069444447</v>
      </c>
      <c r="FB1466" s="569" t="str">
        <v>[-11101] All data events are filtered in summary calculation</v>
      </c>
      <c r="FC1466" s="570">
        <v>42252.735069444447</v>
      </c>
      <c r="FD1466" s="571" t="str">
        <v>[-11101] All data events are filtered in summary calculation</v>
      </c>
      <c r="FE1466" s="570">
        <v>42252.734722222223</v>
      </c>
      <c r="FF1466" s="571">
        <v>37641.721762037276</v>
      </c>
      <c r="FG1466" s="570">
        <v>42252.734722222223</v>
      </c>
      <c r="FH1466" s="571">
        <v>3150.2315138415743</v>
      </c>
      <c r="GE1466" s="400">
        <f t="shared" si="295"/>
        <v>1</v>
      </c>
      <c r="GF1466" s="529"/>
      <c r="GG1466" s="517"/>
      <c r="GH1466" s="529">
        <v>42252.734722222223</v>
      </c>
      <c r="GI1466" s="668">
        <v>295.71759033203125</v>
      </c>
      <c r="GJ1466" s="669">
        <v>42252.734722222223</v>
      </c>
      <c r="GK1466" s="668" t="str">
        <v>[-11101] All data events are filtered in summary calculation</v>
      </c>
      <c r="GL1466" s="669">
        <v>42252.734722222223</v>
      </c>
      <c r="GM1466" s="668" t="str">
        <v>[-11101] All data events are filtered in summary calculation</v>
      </c>
      <c r="GN1466" s="400" t="str">
        <f t="shared" si="293"/>
        <v>[-11101] All data events are filtered in summary calculation</v>
      </c>
      <c r="GO1466" s="400">
        <f t="shared" si="294"/>
        <v>0</v>
      </c>
    </row>
    <row r="1467" spans="156:197" ht="18.95" customHeight="1" x14ac:dyDescent="0.25">
      <c r="EZ1467" s="837"/>
      <c r="FA1467" s="568">
        <v>42252.735416666663</v>
      </c>
      <c r="FB1467" s="569" t="str">
        <v>[-11101] All data events are filtered in summary calculation</v>
      </c>
      <c r="FC1467" s="570">
        <v>42252.735416666663</v>
      </c>
      <c r="FD1467" s="571" t="str">
        <v>[-11101] All data events are filtered in summary calculation</v>
      </c>
      <c r="FE1467" s="570">
        <v>42252.735069444447</v>
      </c>
      <c r="FF1467" s="571">
        <v>37667.409924213091</v>
      </c>
      <c r="FG1467" s="570">
        <v>42252.735069444447</v>
      </c>
      <c r="FH1467" s="571">
        <v>3093.7286847894388</v>
      </c>
      <c r="GE1467" s="400">
        <f t="shared" si="295"/>
        <v>1</v>
      </c>
      <c r="GF1467" s="529"/>
      <c r="GG1467" s="517"/>
      <c r="GH1467" s="529">
        <v>42252.735069444447</v>
      </c>
      <c r="GI1467" s="668">
        <v>295.71759033203125</v>
      </c>
      <c r="GJ1467" s="669">
        <v>42252.735069444447</v>
      </c>
      <c r="GK1467" s="668" t="str">
        <v>[-11101] All data events are filtered in summary calculation</v>
      </c>
      <c r="GL1467" s="669">
        <v>42252.735069444447</v>
      </c>
      <c r="GM1467" s="668" t="str">
        <v>[-11101] All data events are filtered in summary calculation</v>
      </c>
      <c r="GN1467" s="400" t="str">
        <f t="shared" si="293"/>
        <v>[-11101] All data events are filtered in summary calculation</v>
      </c>
      <c r="GO1467" s="400">
        <f t="shared" si="294"/>
        <v>0</v>
      </c>
    </row>
    <row r="1468" spans="156:197" ht="18.95" customHeight="1" x14ac:dyDescent="0.25">
      <c r="EZ1468" s="837"/>
      <c r="FA1468" s="568">
        <v>42252.735763888893</v>
      </c>
      <c r="FB1468" s="569" t="str">
        <v>[-11101] All data events are filtered in summary calculation</v>
      </c>
      <c r="FC1468" s="570">
        <v>42252.735763888893</v>
      </c>
      <c r="FD1468" s="571" t="str">
        <v>[-11101] All data events are filtered in summary calculation</v>
      </c>
      <c r="FE1468" s="570">
        <v>42252.735416666663</v>
      </c>
      <c r="FF1468" s="571">
        <v>37608.907556333143</v>
      </c>
      <c r="FG1468" s="570">
        <v>42252.735416666663</v>
      </c>
      <c r="FH1468" s="571">
        <v>3135.4472158317762</v>
      </c>
      <c r="GE1468" s="400">
        <f t="shared" si="295"/>
        <v>1</v>
      </c>
      <c r="GF1468" s="529"/>
      <c r="GG1468" s="517"/>
      <c r="GH1468" s="529">
        <v>42252.735416666663</v>
      </c>
      <c r="GI1468" s="668">
        <v>295.71759033203125</v>
      </c>
      <c r="GJ1468" s="669">
        <v>42252.735416666663</v>
      </c>
      <c r="GK1468" s="668" t="str">
        <v>[-11101] All data events are filtered in summary calculation</v>
      </c>
      <c r="GL1468" s="669">
        <v>42252.735416666663</v>
      </c>
      <c r="GM1468" s="668" t="str">
        <v>[-11101] All data events are filtered in summary calculation</v>
      </c>
      <c r="GN1468" s="400" t="str">
        <f t="shared" si="293"/>
        <v>[-11101] All data events are filtered in summary calculation</v>
      </c>
      <c r="GO1468" s="400">
        <f t="shared" si="294"/>
        <v>0</v>
      </c>
    </row>
    <row r="1469" spans="156:197" ht="18.95" customHeight="1" x14ac:dyDescent="0.25">
      <c r="EZ1469" s="837"/>
      <c r="FA1469" s="568">
        <v>42252.736111111109</v>
      </c>
      <c r="FB1469" s="569" t="str">
        <v>[-11101] All data events are filtered in summary calculation</v>
      </c>
      <c r="FC1469" s="570">
        <v>42252.736111111109</v>
      </c>
      <c r="FD1469" s="571" t="str">
        <v>[-11101] All data events are filtered in summary calculation</v>
      </c>
      <c r="FE1469" s="570">
        <v>42252.735763888893</v>
      </c>
      <c r="FF1469" s="571">
        <v>37619.120629845063</v>
      </c>
      <c r="FG1469" s="570">
        <v>42252.735763888893</v>
      </c>
      <c r="FH1469" s="571">
        <v>3098.6978713395697</v>
      </c>
      <c r="GE1469" s="400">
        <f t="shared" si="295"/>
        <v>1</v>
      </c>
      <c r="GF1469" s="529"/>
      <c r="GG1469" s="517"/>
      <c r="GH1469" s="529">
        <v>42252.735763888893</v>
      </c>
      <c r="GI1469" s="668">
        <v>295.71759033203125</v>
      </c>
      <c r="GJ1469" s="669">
        <v>42252.735763888893</v>
      </c>
      <c r="GK1469" s="668" t="str">
        <v>[-11101] All data events are filtered in summary calculation</v>
      </c>
      <c r="GL1469" s="669">
        <v>42252.735763888893</v>
      </c>
      <c r="GM1469" s="668" t="str">
        <v>[-11101] All data events are filtered in summary calculation</v>
      </c>
      <c r="GN1469" s="400" t="str">
        <f t="shared" si="293"/>
        <v>[-11101] All data events are filtered in summary calculation</v>
      </c>
      <c r="GO1469" s="400">
        <f t="shared" si="294"/>
        <v>0</v>
      </c>
    </row>
    <row r="1470" spans="156:197" ht="18.95" customHeight="1" x14ac:dyDescent="0.25">
      <c r="EZ1470" s="837"/>
      <c r="FA1470" s="568">
        <v>42252.736458333333</v>
      </c>
      <c r="FB1470" s="569" t="str">
        <v>[-11101] All data events are filtered in summary calculation</v>
      </c>
      <c r="FC1470" s="570">
        <v>42252.736458333333</v>
      </c>
      <c r="FD1470" s="571" t="str">
        <v>[-11101] All data events are filtered in summary calculation</v>
      </c>
      <c r="FE1470" s="570">
        <v>42252.736111111109</v>
      </c>
      <c r="FF1470" s="571">
        <v>37571.952370107174</v>
      </c>
      <c r="FG1470" s="570">
        <v>42252.736111111109</v>
      </c>
      <c r="FH1470" s="571">
        <v>3141.0144136061272</v>
      </c>
      <c r="GE1470" s="400">
        <f t="shared" si="295"/>
        <v>1</v>
      </c>
      <c r="GF1470" s="529"/>
      <c r="GG1470" s="517"/>
      <c r="GH1470" s="529">
        <v>42252.736111111109</v>
      </c>
      <c r="GI1470" s="668">
        <v>295.71759033203125</v>
      </c>
      <c r="GJ1470" s="669">
        <v>42252.736111111109</v>
      </c>
      <c r="GK1470" s="668" t="str">
        <v>[-11101] All data events are filtered in summary calculation</v>
      </c>
      <c r="GL1470" s="669">
        <v>42252.736111111109</v>
      </c>
      <c r="GM1470" s="668" t="str">
        <v>[-11101] All data events are filtered in summary calculation</v>
      </c>
      <c r="GN1470" s="400" t="str">
        <f t="shared" si="293"/>
        <v>[-11101] All data events are filtered in summary calculation</v>
      </c>
      <c r="GO1470" s="400">
        <f t="shared" si="294"/>
        <v>0</v>
      </c>
    </row>
    <row r="1471" spans="156:197" ht="18.95" customHeight="1" x14ac:dyDescent="0.25">
      <c r="EZ1471" s="837"/>
      <c r="FA1471" s="568">
        <v>42252.736805555556</v>
      </c>
      <c r="FB1471" s="569" t="str">
        <v>[-11101] All data events are filtered in summary calculation</v>
      </c>
      <c r="FC1471" s="570">
        <v>42252.736805555556</v>
      </c>
      <c r="FD1471" s="571" t="str">
        <v>[-11101] All data events are filtered in summary calculation</v>
      </c>
      <c r="FE1471" s="570">
        <v>42252.736458333333</v>
      </c>
      <c r="FF1471" s="571">
        <v>37597.558190526564</v>
      </c>
      <c r="FG1471" s="570">
        <v>42252.736458333333</v>
      </c>
      <c r="FH1471" s="571">
        <v>3178.7325597448894</v>
      </c>
      <c r="GE1471" s="400">
        <f t="shared" si="295"/>
        <v>1</v>
      </c>
      <c r="GF1471" s="529"/>
      <c r="GG1471" s="517"/>
      <c r="GH1471" s="529">
        <v>42252.736458333333</v>
      </c>
      <c r="GI1471" s="668">
        <v>295.71759033203125</v>
      </c>
      <c r="GJ1471" s="669">
        <v>42252.736458333333</v>
      </c>
      <c r="GK1471" s="668" t="str">
        <v>[-11101] All data events are filtered in summary calculation</v>
      </c>
      <c r="GL1471" s="669">
        <v>42252.736458333333</v>
      </c>
      <c r="GM1471" s="668" t="str">
        <v>[-11101] All data events are filtered in summary calculation</v>
      </c>
      <c r="GN1471" s="400" t="str">
        <f t="shared" si="293"/>
        <v>[-11101] All data events are filtered in summary calculation</v>
      </c>
      <c r="GO1471" s="400">
        <f t="shared" si="294"/>
        <v>0</v>
      </c>
    </row>
    <row r="1472" spans="156:197" ht="18.95" customHeight="1" x14ac:dyDescent="0.25">
      <c r="EZ1472" s="837"/>
      <c r="FA1472" s="568">
        <v>42252.73715277778</v>
      </c>
      <c r="FB1472" s="569" t="str">
        <v>[-11101] All data events are filtered in summary calculation</v>
      </c>
      <c r="FC1472" s="570">
        <v>42252.73715277778</v>
      </c>
      <c r="FD1472" s="571" t="str">
        <v>[-11101] All data events are filtered in summary calculation</v>
      </c>
      <c r="FE1472" s="570">
        <v>42252.736805555556</v>
      </c>
      <c r="FF1472" s="571">
        <v>37612.02073812882</v>
      </c>
      <c r="FG1472" s="570">
        <v>42252.736805555556</v>
      </c>
      <c r="FH1472" s="571">
        <v>3142.214960678667</v>
      </c>
      <c r="GE1472" s="400">
        <f t="shared" si="295"/>
        <v>1</v>
      </c>
      <c r="GF1472" s="529"/>
      <c r="GG1472" s="517"/>
      <c r="GH1472" s="529">
        <v>42252.736805555556</v>
      </c>
      <c r="GI1472" s="668">
        <v>295.71759033203125</v>
      </c>
      <c r="GJ1472" s="669">
        <v>42252.736805555556</v>
      </c>
      <c r="GK1472" s="668" t="str">
        <v>[-11101] All data events are filtered in summary calculation</v>
      </c>
      <c r="GL1472" s="669">
        <v>42252.736805555556</v>
      </c>
      <c r="GM1472" s="668" t="str">
        <v>[-11101] All data events are filtered in summary calculation</v>
      </c>
      <c r="GN1472" s="400" t="str">
        <f t="shared" si="293"/>
        <v>[-11101] All data events are filtered in summary calculation</v>
      </c>
      <c r="GO1472" s="400">
        <f t="shared" si="294"/>
        <v>0</v>
      </c>
    </row>
    <row r="1473" spans="156:197" ht="18.95" customHeight="1" x14ac:dyDescent="0.25">
      <c r="EZ1473" s="837"/>
      <c r="FA1473" s="568">
        <v>42252.737500000003</v>
      </c>
      <c r="FB1473" s="569" t="str">
        <v>[-11101] All data events are filtered in summary calculation</v>
      </c>
      <c r="FC1473" s="570">
        <v>42252.737500000003</v>
      </c>
      <c r="FD1473" s="571" t="str">
        <v>[-11101] All data events are filtered in summary calculation</v>
      </c>
      <c r="FE1473" s="570">
        <v>42252.73715277778</v>
      </c>
      <c r="FF1473" s="571">
        <v>37592.582003114621</v>
      </c>
      <c r="FG1473" s="570">
        <v>42252.73715277778</v>
      </c>
      <c r="FH1473" s="571">
        <v>3169.2729108018179</v>
      </c>
      <c r="GE1473" s="400">
        <f t="shared" si="295"/>
        <v>1</v>
      </c>
      <c r="GF1473" s="529"/>
      <c r="GG1473" s="517"/>
      <c r="GH1473" s="529">
        <v>42252.73715277778</v>
      </c>
      <c r="GI1473" s="668">
        <v>295.71759033203125</v>
      </c>
      <c r="GJ1473" s="669">
        <v>42252.73715277778</v>
      </c>
      <c r="GK1473" s="668" t="str">
        <v>[-11101] All data events are filtered in summary calculation</v>
      </c>
      <c r="GL1473" s="669">
        <v>42252.73715277778</v>
      </c>
      <c r="GM1473" s="668" t="str">
        <v>[-11101] All data events are filtered in summary calculation</v>
      </c>
      <c r="GN1473" s="400" t="str">
        <f t="shared" si="293"/>
        <v>[-11101] All data events are filtered in summary calculation</v>
      </c>
      <c r="GO1473" s="400">
        <f t="shared" si="294"/>
        <v>0</v>
      </c>
    </row>
    <row r="1474" spans="156:197" ht="18.95" customHeight="1" x14ac:dyDescent="0.25">
      <c r="EZ1474" s="837"/>
      <c r="FA1474" s="568">
        <v>42252.737847222219</v>
      </c>
      <c r="FB1474" s="569" t="str">
        <v>[-11101] All data events are filtered in summary calculation</v>
      </c>
      <c r="FC1474" s="570">
        <v>42252.737847222219</v>
      </c>
      <c r="FD1474" s="571" t="str">
        <v>[-11101] All data events are filtered in summary calculation</v>
      </c>
      <c r="FE1474" s="570">
        <v>42252.737500000003</v>
      </c>
      <c r="FF1474" s="571">
        <v>37635.539019177355</v>
      </c>
      <c r="FG1474" s="570">
        <v>42252.737500000003</v>
      </c>
      <c r="FH1474" s="571">
        <v>3152.0613863594831</v>
      </c>
      <c r="GE1474" s="400">
        <f t="shared" si="295"/>
        <v>1</v>
      </c>
      <c r="GF1474" s="529"/>
      <c r="GG1474" s="517"/>
      <c r="GH1474" s="529">
        <v>42252.737500000003</v>
      </c>
      <c r="GI1474" s="668">
        <v>295.71759033203125</v>
      </c>
      <c r="GJ1474" s="669">
        <v>42252.737500000003</v>
      </c>
      <c r="GK1474" s="668" t="str">
        <v>[-11101] All data events are filtered in summary calculation</v>
      </c>
      <c r="GL1474" s="669">
        <v>42252.737500000003</v>
      </c>
      <c r="GM1474" s="668" t="str">
        <v>[-11101] All data events are filtered in summary calculation</v>
      </c>
      <c r="GN1474" s="400" t="str">
        <f t="shared" si="293"/>
        <v>[-11101] All data events are filtered in summary calculation</v>
      </c>
      <c r="GO1474" s="400">
        <f t="shared" si="294"/>
        <v>0</v>
      </c>
    </row>
    <row r="1475" spans="156:197" ht="18.95" customHeight="1" x14ac:dyDescent="0.25">
      <c r="EZ1475" s="837"/>
      <c r="FA1475" s="568">
        <v>42252.73819444445</v>
      </c>
      <c r="FB1475" s="569" t="str">
        <v>[-11101] All data events are filtered in summary calculation</v>
      </c>
      <c r="FC1475" s="570">
        <v>42252.73819444445</v>
      </c>
      <c r="FD1475" s="571" t="str">
        <v>[-11101] All data events are filtered in summary calculation</v>
      </c>
      <c r="FE1475" s="570">
        <v>42252.737847222219</v>
      </c>
      <c r="FF1475" s="571">
        <v>37646.94526134133</v>
      </c>
      <c r="FG1475" s="570">
        <v>42252.737847222219</v>
      </c>
      <c r="FH1475" s="571">
        <v>3153.4730187766254</v>
      </c>
      <c r="GE1475" s="400">
        <f t="shared" si="295"/>
        <v>1</v>
      </c>
      <c r="GF1475" s="529"/>
      <c r="GG1475" s="517"/>
      <c r="GH1475" s="529">
        <v>42252.737847222219</v>
      </c>
      <c r="GI1475" s="668">
        <v>295.71759033203125</v>
      </c>
      <c r="GJ1475" s="669">
        <v>42252.737847222219</v>
      </c>
      <c r="GK1475" s="668" t="str">
        <v>[-11101] All data events are filtered in summary calculation</v>
      </c>
      <c r="GL1475" s="669">
        <v>42252.737847222219</v>
      </c>
      <c r="GM1475" s="668" t="str">
        <v>[-11101] All data events are filtered in summary calculation</v>
      </c>
      <c r="GN1475" s="400" t="str">
        <f t="shared" si="293"/>
        <v>[-11101] All data events are filtered in summary calculation</v>
      </c>
      <c r="GO1475" s="400">
        <f t="shared" si="294"/>
        <v>0</v>
      </c>
    </row>
    <row r="1476" spans="156:197" ht="18.95" customHeight="1" x14ac:dyDescent="0.25">
      <c r="EZ1476" s="837"/>
      <c r="FA1476" s="568">
        <v>42252.738541666666</v>
      </c>
      <c r="FB1476" s="569" t="str">
        <v>[-11101] All data events are filtered in summary calculation</v>
      </c>
      <c r="FC1476" s="570">
        <v>42252.738541666666</v>
      </c>
      <c r="FD1476" s="571" t="str">
        <v>[-11101] All data events are filtered in summary calculation</v>
      </c>
      <c r="FE1476" s="570">
        <v>42252.73819444445</v>
      </c>
      <c r="FF1476" s="571">
        <v>37605.277450974783</v>
      </c>
      <c r="FG1476" s="570">
        <v>42252.73819444445</v>
      </c>
      <c r="FH1476" s="571">
        <v>3176.1465329887965</v>
      </c>
      <c r="GE1476" s="400">
        <f t="shared" si="295"/>
        <v>1</v>
      </c>
      <c r="GF1476" s="529"/>
      <c r="GG1476" s="517"/>
      <c r="GH1476" s="529">
        <v>42252.73819444445</v>
      </c>
      <c r="GI1476" s="668">
        <v>295.71759033203125</v>
      </c>
      <c r="GJ1476" s="669">
        <v>42252.73819444445</v>
      </c>
      <c r="GK1476" s="668" t="str">
        <v>[-11101] All data events are filtered in summary calculation</v>
      </c>
      <c r="GL1476" s="669">
        <v>42252.73819444445</v>
      </c>
      <c r="GM1476" s="668" t="str">
        <v>[-11101] All data events are filtered in summary calculation</v>
      </c>
      <c r="GN1476" s="400" t="str">
        <f t="shared" si="293"/>
        <v>[-11101] All data events are filtered in summary calculation</v>
      </c>
      <c r="GO1476" s="400">
        <f t="shared" si="294"/>
        <v>0</v>
      </c>
    </row>
    <row r="1477" spans="156:197" ht="18.95" customHeight="1" x14ac:dyDescent="0.25">
      <c r="EZ1477" s="837"/>
      <c r="FA1477" s="568">
        <v>42252.738888888889</v>
      </c>
      <c r="FB1477" s="569" t="str">
        <v>[-11101] All data events are filtered in summary calculation</v>
      </c>
      <c r="FC1477" s="570">
        <v>42252.738888888889</v>
      </c>
      <c r="FD1477" s="571" t="str">
        <v>[-11101] All data events are filtered in summary calculation</v>
      </c>
      <c r="FE1477" s="570">
        <v>42252.738541666666</v>
      </c>
      <c r="FF1477" s="571">
        <v>37575.523820571107</v>
      </c>
      <c r="FG1477" s="570">
        <v>42252.738541666666</v>
      </c>
      <c r="FH1477" s="571">
        <v>3129.4745062861593</v>
      </c>
      <c r="GE1477" s="400">
        <f t="shared" si="295"/>
        <v>1</v>
      </c>
      <c r="GF1477" s="529"/>
      <c r="GG1477" s="517"/>
      <c r="GH1477" s="529">
        <v>42252.738541666666</v>
      </c>
      <c r="GI1477" s="668">
        <v>295.71759033203125</v>
      </c>
      <c r="GJ1477" s="669">
        <v>42252.738541666666</v>
      </c>
      <c r="GK1477" s="668" t="str">
        <v>[-11101] All data events are filtered in summary calculation</v>
      </c>
      <c r="GL1477" s="669">
        <v>42252.738541666666</v>
      </c>
      <c r="GM1477" s="668" t="str">
        <v>[-11101] All data events are filtered in summary calculation</v>
      </c>
      <c r="GN1477" s="400" t="str">
        <f t="shared" si="293"/>
        <v>[-11101] All data events are filtered in summary calculation</v>
      </c>
      <c r="GO1477" s="400">
        <f t="shared" si="294"/>
        <v>0</v>
      </c>
    </row>
    <row r="1478" spans="156:197" ht="18.95" customHeight="1" x14ac:dyDescent="0.25">
      <c r="EZ1478" s="837"/>
      <c r="FA1478" s="568">
        <v>42252.739236111112</v>
      </c>
      <c r="FB1478" s="569" t="str">
        <v>[-11101] All data events are filtered in summary calculation</v>
      </c>
      <c r="FC1478" s="570">
        <v>42252.739236111112</v>
      </c>
      <c r="FD1478" s="571" t="str">
        <v>[-11101] All data events are filtered in summary calculation</v>
      </c>
      <c r="FE1478" s="570">
        <v>42252.738888888889</v>
      </c>
      <c r="FF1478" s="571">
        <v>37655.911613450451</v>
      </c>
      <c r="FG1478" s="570">
        <v>42252.738888888889</v>
      </c>
      <c r="FH1478" s="571">
        <v>3136.929451007396</v>
      </c>
      <c r="GE1478" s="400">
        <f t="shared" si="295"/>
        <v>1</v>
      </c>
      <c r="GF1478" s="529"/>
      <c r="GG1478" s="517"/>
      <c r="GH1478" s="529">
        <v>42252.738888888889</v>
      </c>
      <c r="GI1478" s="668">
        <v>295.71759033203125</v>
      </c>
      <c r="GJ1478" s="669">
        <v>42252.738888888889</v>
      </c>
      <c r="GK1478" s="668" t="str">
        <v>[-11101] All data events are filtered in summary calculation</v>
      </c>
      <c r="GL1478" s="669">
        <v>42252.738888888889</v>
      </c>
      <c r="GM1478" s="668" t="str">
        <v>[-11101] All data events are filtered in summary calculation</v>
      </c>
      <c r="GN1478" s="400" t="str">
        <f t="shared" si="293"/>
        <v>[-11101] All data events are filtered in summary calculation</v>
      </c>
      <c r="GO1478" s="400">
        <f t="shared" si="294"/>
        <v>0</v>
      </c>
    </row>
    <row r="1479" spans="156:197" ht="18.95" customHeight="1" x14ac:dyDescent="0.25">
      <c r="EZ1479" s="837"/>
      <c r="FA1479" s="568">
        <v>42252.739583333328</v>
      </c>
      <c r="FB1479" s="569" t="str">
        <v>[-11101] All data events are filtered in summary calculation</v>
      </c>
      <c r="FC1479" s="570">
        <v>42252.739583333328</v>
      </c>
      <c r="FD1479" s="571" t="str">
        <v>[-11101] All data events are filtered in summary calculation</v>
      </c>
      <c r="FE1479" s="570">
        <v>42252.739236111112</v>
      </c>
      <c r="FF1479" s="571">
        <v>37694.789581944548</v>
      </c>
      <c r="FG1479" s="570">
        <v>42252.739236111112</v>
      </c>
      <c r="FH1479" s="571">
        <v>3174.4100580696017</v>
      </c>
      <c r="GE1479" s="400">
        <f t="shared" si="295"/>
        <v>1</v>
      </c>
      <c r="GF1479" s="529"/>
      <c r="GG1479" s="517"/>
      <c r="GH1479" s="529">
        <v>42252.739236111112</v>
      </c>
      <c r="GI1479" s="668">
        <v>295.71759033203125</v>
      </c>
      <c r="GJ1479" s="669">
        <v>42252.739236111112</v>
      </c>
      <c r="GK1479" s="668" t="str">
        <v>[-11101] All data events are filtered in summary calculation</v>
      </c>
      <c r="GL1479" s="669">
        <v>42252.739236111112</v>
      </c>
      <c r="GM1479" s="668" t="str">
        <v>[-11101] All data events are filtered in summary calculation</v>
      </c>
      <c r="GN1479" s="400" t="str">
        <f t="shared" ref="GN1479:GN1542" si="296">IF($GE1479=1,$GM1479,0)</f>
        <v>[-11101] All data events are filtered in summary calculation</v>
      </c>
      <c r="GO1479" s="400">
        <f t="shared" ref="GO1479:GO1542" si="297">IF($GE1479=2,$GM1479,0)</f>
        <v>0</v>
      </c>
    </row>
    <row r="1480" spans="156:197" ht="18.95" customHeight="1" x14ac:dyDescent="0.25">
      <c r="EZ1480" s="837"/>
      <c r="FA1480" s="568">
        <v>42252.739930555559</v>
      </c>
      <c r="FB1480" s="569" t="str">
        <v>[-11101] All data events are filtered in summary calculation</v>
      </c>
      <c r="FC1480" s="570">
        <v>42252.739930555559</v>
      </c>
      <c r="FD1480" s="571" t="str">
        <v>[-11101] All data events are filtered in summary calculation</v>
      </c>
      <c r="FE1480" s="570">
        <v>42252.739583333328</v>
      </c>
      <c r="FF1480" s="571">
        <v>37750.414619888863</v>
      </c>
      <c r="FG1480" s="570">
        <v>42252.739583333328</v>
      </c>
      <c r="FH1480" s="571">
        <v>3166.8751312999675</v>
      </c>
      <c r="GE1480" s="400">
        <f t="shared" ref="GE1480:GE1543" si="298">IF(GI1480&lt;&gt;$GF$63,1,IF(GK1480&lt;&gt;$GF$63,2,IF(GE1479&lt;&gt;0,GE1479,0)))</f>
        <v>1</v>
      </c>
      <c r="GF1480" s="529"/>
      <c r="GG1480" s="517"/>
      <c r="GH1480" s="529">
        <v>42252.739583333328</v>
      </c>
      <c r="GI1480" s="668">
        <v>295.71759033203125</v>
      </c>
      <c r="GJ1480" s="669">
        <v>42252.739583333328</v>
      </c>
      <c r="GK1480" s="668" t="str">
        <v>[-11101] All data events are filtered in summary calculation</v>
      </c>
      <c r="GL1480" s="669">
        <v>42252.739583333328</v>
      </c>
      <c r="GM1480" s="668" t="str">
        <v>[-11101] All data events are filtered in summary calculation</v>
      </c>
      <c r="GN1480" s="400" t="str">
        <f t="shared" si="296"/>
        <v>[-11101] All data events are filtered in summary calculation</v>
      </c>
      <c r="GO1480" s="400">
        <f t="shared" si="297"/>
        <v>0</v>
      </c>
    </row>
    <row r="1481" spans="156:197" ht="18.95" customHeight="1" x14ac:dyDescent="0.25">
      <c r="EZ1481" s="837"/>
      <c r="FA1481" s="568">
        <v>42252.740277777775</v>
      </c>
      <c r="FB1481" s="569" t="str">
        <v>[-11101] All data events are filtered in summary calculation</v>
      </c>
      <c r="FC1481" s="570">
        <v>42252.740277777775</v>
      </c>
      <c r="FD1481" s="571" t="str">
        <v>[-11101] All data events are filtered in summary calculation</v>
      </c>
      <c r="FE1481" s="570">
        <v>42252.739930555559</v>
      </c>
      <c r="FF1481" s="571">
        <v>37729.356861807901</v>
      </c>
      <c r="FG1481" s="570">
        <v>42252.739930555559</v>
      </c>
      <c r="FH1481" s="571">
        <v>3159.1407094334563</v>
      </c>
      <c r="GE1481" s="400">
        <f t="shared" si="298"/>
        <v>1</v>
      </c>
      <c r="GF1481" s="529"/>
      <c r="GG1481" s="517"/>
      <c r="GH1481" s="529">
        <v>42252.739930555559</v>
      </c>
      <c r="GI1481" s="668">
        <v>295.71759033203125</v>
      </c>
      <c r="GJ1481" s="669">
        <v>42252.739930555559</v>
      </c>
      <c r="GK1481" s="668" t="str">
        <v>[-11101] All data events are filtered in summary calculation</v>
      </c>
      <c r="GL1481" s="669">
        <v>42252.739930555559</v>
      </c>
      <c r="GM1481" s="668" t="str">
        <v>[-11101] All data events are filtered in summary calculation</v>
      </c>
      <c r="GN1481" s="400" t="str">
        <f t="shared" si="296"/>
        <v>[-11101] All data events are filtered in summary calculation</v>
      </c>
      <c r="GO1481" s="400">
        <f t="shared" si="297"/>
        <v>0</v>
      </c>
    </row>
    <row r="1482" spans="156:197" ht="18.95" customHeight="1" x14ac:dyDescent="0.25">
      <c r="EZ1482" s="837"/>
      <c r="FA1482" s="568">
        <v>42252.740624999999</v>
      </c>
      <c r="FB1482" s="569" t="str">
        <v>[-11101] All data events are filtered in summary calculation</v>
      </c>
      <c r="FC1482" s="570">
        <v>42252.740624999999</v>
      </c>
      <c r="FD1482" s="571" t="str">
        <v>[-11101] All data events are filtered in summary calculation</v>
      </c>
      <c r="FE1482" s="570">
        <v>42252.740277777775</v>
      </c>
      <c r="FF1482" s="571">
        <v>37770.232454578079</v>
      </c>
      <c r="FG1482" s="570">
        <v>42252.740277777775</v>
      </c>
      <c r="FH1482" s="571">
        <v>3171.3824548076836</v>
      </c>
      <c r="GE1482" s="400">
        <f t="shared" si="298"/>
        <v>1</v>
      </c>
      <c r="GF1482" s="529"/>
      <c r="GG1482" s="517"/>
      <c r="GH1482" s="529">
        <v>42252.740277777775</v>
      </c>
      <c r="GI1482" s="668">
        <v>295.71759033203125</v>
      </c>
      <c r="GJ1482" s="669">
        <v>42252.740277777775</v>
      </c>
      <c r="GK1482" s="668" t="str">
        <v>[-11101] All data events are filtered in summary calculation</v>
      </c>
      <c r="GL1482" s="669">
        <v>42252.740277777775</v>
      </c>
      <c r="GM1482" s="668" t="str">
        <v>[-11101] All data events are filtered in summary calculation</v>
      </c>
      <c r="GN1482" s="400" t="str">
        <f t="shared" si="296"/>
        <v>[-11101] All data events are filtered in summary calculation</v>
      </c>
      <c r="GO1482" s="400">
        <f t="shared" si="297"/>
        <v>0</v>
      </c>
    </row>
    <row r="1483" spans="156:197" ht="18.95" customHeight="1" x14ac:dyDescent="0.25">
      <c r="EZ1483" s="837"/>
      <c r="FA1483" s="568">
        <v>42252.740972222222</v>
      </c>
      <c r="FB1483" s="569" t="str">
        <v>[-11101] All data events are filtered in summary calculation</v>
      </c>
      <c r="FC1483" s="570">
        <v>42252.740972222222</v>
      </c>
      <c r="FD1483" s="571" t="str">
        <v>[-11101] All data events are filtered in summary calculation</v>
      </c>
      <c r="FE1483" s="570">
        <v>42252.740624999999</v>
      </c>
      <c r="FF1483" s="571">
        <v>37745.422836925587</v>
      </c>
      <c r="FG1483" s="570">
        <v>42252.740624999999</v>
      </c>
      <c r="FH1483" s="571">
        <v>3163.1145666146031</v>
      </c>
      <c r="GE1483" s="400">
        <f t="shared" si="298"/>
        <v>1</v>
      </c>
      <c r="GF1483" s="529"/>
      <c r="GG1483" s="517"/>
      <c r="GH1483" s="529">
        <v>42252.740624999999</v>
      </c>
      <c r="GI1483" s="668">
        <v>295.71759033203125</v>
      </c>
      <c r="GJ1483" s="669">
        <v>42252.740624999999</v>
      </c>
      <c r="GK1483" s="668" t="str">
        <v>[-11101] All data events are filtered in summary calculation</v>
      </c>
      <c r="GL1483" s="669">
        <v>42252.740624999999</v>
      </c>
      <c r="GM1483" s="668" t="str">
        <v>[-11101] All data events are filtered in summary calculation</v>
      </c>
      <c r="GN1483" s="400" t="str">
        <f t="shared" si="296"/>
        <v>[-11101] All data events are filtered in summary calculation</v>
      </c>
      <c r="GO1483" s="400">
        <f t="shared" si="297"/>
        <v>0</v>
      </c>
    </row>
    <row r="1484" spans="156:197" ht="18.95" customHeight="1" x14ac:dyDescent="0.25">
      <c r="EZ1484" s="837"/>
      <c r="FA1484" s="568">
        <v>42252.741319444445</v>
      </c>
      <c r="FB1484" s="569" t="str">
        <v>[-11101] All data events are filtered in summary calculation</v>
      </c>
      <c r="FC1484" s="570">
        <v>42252.741319444445</v>
      </c>
      <c r="FD1484" s="571" t="str">
        <v>[-11101] All data events are filtered in summary calculation</v>
      </c>
      <c r="FE1484" s="570">
        <v>42252.740972222222</v>
      </c>
      <c r="FF1484" s="571">
        <v>37680.443157414593</v>
      </c>
      <c r="FG1484" s="570">
        <v>42252.740972222222</v>
      </c>
      <c r="FH1484" s="571">
        <v>3190.4524315942081</v>
      </c>
      <c r="GE1484" s="400">
        <f t="shared" si="298"/>
        <v>1</v>
      </c>
      <c r="GF1484" s="529"/>
      <c r="GG1484" s="517"/>
      <c r="GH1484" s="529">
        <v>42252.740972222222</v>
      </c>
      <c r="GI1484" s="668">
        <v>295.71759033203125</v>
      </c>
      <c r="GJ1484" s="669">
        <v>42252.740972222222</v>
      </c>
      <c r="GK1484" s="668" t="str">
        <v>[-11101] All data events are filtered in summary calculation</v>
      </c>
      <c r="GL1484" s="669">
        <v>42252.740972222222</v>
      </c>
      <c r="GM1484" s="668" t="str">
        <v>[-11101] All data events are filtered in summary calculation</v>
      </c>
      <c r="GN1484" s="400" t="str">
        <f t="shared" si="296"/>
        <v>[-11101] All data events are filtered in summary calculation</v>
      </c>
      <c r="GO1484" s="400">
        <f t="shared" si="297"/>
        <v>0</v>
      </c>
    </row>
    <row r="1485" spans="156:197" ht="18.95" customHeight="1" x14ac:dyDescent="0.25">
      <c r="EZ1485" s="837"/>
      <c r="FA1485" s="568">
        <v>42252.741666666669</v>
      </c>
      <c r="FB1485" s="569" t="str">
        <v>[-11101] All data events are filtered in summary calculation</v>
      </c>
      <c r="FC1485" s="570">
        <v>42252.741666666669</v>
      </c>
      <c r="FD1485" s="571" t="str">
        <v>[-11101] All data events are filtered in summary calculation</v>
      </c>
      <c r="FE1485" s="570">
        <v>42252.741319444445</v>
      </c>
      <c r="FF1485" s="571">
        <v>37702.048415293299</v>
      </c>
      <c r="FG1485" s="570">
        <v>42252.741319444445</v>
      </c>
      <c r="FH1485" s="571">
        <v>3182.3416377138346</v>
      </c>
      <c r="GE1485" s="400">
        <f t="shared" si="298"/>
        <v>1</v>
      </c>
      <c r="GF1485" s="529"/>
      <c r="GG1485" s="517"/>
      <c r="GH1485" s="529">
        <v>42252.741319444445</v>
      </c>
      <c r="GI1485" s="668">
        <v>295.71759033203125</v>
      </c>
      <c r="GJ1485" s="669">
        <v>42252.741319444445</v>
      </c>
      <c r="GK1485" s="668" t="str">
        <v>[-11101] All data events are filtered in summary calculation</v>
      </c>
      <c r="GL1485" s="669">
        <v>42252.741319444445</v>
      </c>
      <c r="GM1485" s="668" t="str">
        <v>[-11101] All data events are filtered in summary calculation</v>
      </c>
      <c r="GN1485" s="400" t="str">
        <f t="shared" si="296"/>
        <v>[-11101] All data events are filtered in summary calculation</v>
      </c>
      <c r="GO1485" s="400">
        <f t="shared" si="297"/>
        <v>0</v>
      </c>
    </row>
    <row r="1486" spans="156:197" ht="18.95" customHeight="1" x14ac:dyDescent="0.25">
      <c r="EZ1486" s="837"/>
      <c r="FA1486" s="568">
        <v>42252.742013888885</v>
      </c>
      <c r="FB1486" s="569" t="str">
        <v>[-11101] All data events are filtered in summary calculation</v>
      </c>
      <c r="FC1486" s="570">
        <v>42252.742013888885</v>
      </c>
      <c r="FD1486" s="571" t="str">
        <v>[-11101] All data events are filtered in summary calculation</v>
      </c>
      <c r="FE1486" s="570">
        <v>42252.741666666669</v>
      </c>
      <c r="FF1486" s="571">
        <v>37707.019851388533</v>
      </c>
      <c r="FG1486" s="570">
        <v>42252.741666666669</v>
      </c>
      <c r="FH1486" s="571">
        <v>3154.8619650135438</v>
      </c>
      <c r="GE1486" s="400">
        <f t="shared" si="298"/>
        <v>1</v>
      </c>
      <c r="GF1486" s="529"/>
      <c r="GG1486" s="517"/>
      <c r="GH1486" s="529">
        <v>42252.741666666669</v>
      </c>
      <c r="GI1486" s="668">
        <v>295.71759033203125</v>
      </c>
      <c r="GJ1486" s="669">
        <v>42252.741666666669</v>
      </c>
      <c r="GK1486" s="668" t="str">
        <v>[-11101] All data events are filtered in summary calculation</v>
      </c>
      <c r="GL1486" s="669">
        <v>42252.741666666669</v>
      </c>
      <c r="GM1486" s="668" t="str">
        <v>[-11101] All data events are filtered in summary calculation</v>
      </c>
      <c r="GN1486" s="400" t="str">
        <f t="shared" si="296"/>
        <v>[-11101] All data events are filtered in summary calculation</v>
      </c>
      <c r="GO1486" s="400">
        <f t="shared" si="297"/>
        <v>0</v>
      </c>
    </row>
    <row r="1487" spans="156:197" ht="18.95" customHeight="1" x14ac:dyDescent="0.25">
      <c r="EZ1487" s="837"/>
      <c r="FA1487" s="568">
        <v>42252.742361111115</v>
      </c>
      <c r="FB1487" s="569" t="str">
        <v>[-11101] All data events are filtered in summary calculation</v>
      </c>
      <c r="FC1487" s="570">
        <v>42252.742361111115</v>
      </c>
      <c r="FD1487" s="571" t="str">
        <v>[-11101] All data events are filtered in summary calculation</v>
      </c>
      <c r="FE1487" s="570">
        <v>42252.742013888885</v>
      </c>
      <c r="FF1487" s="571">
        <v>37733.576176685092</v>
      </c>
      <c r="FG1487" s="570">
        <v>42252.742013888885</v>
      </c>
      <c r="FH1487" s="571">
        <v>3181.7823476385324</v>
      </c>
      <c r="GE1487" s="400">
        <f t="shared" si="298"/>
        <v>1</v>
      </c>
      <c r="GF1487" s="529"/>
      <c r="GG1487" s="517"/>
      <c r="GH1487" s="529">
        <v>42252.742013888885</v>
      </c>
      <c r="GI1487" s="668">
        <v>295.71759033203125</v>
      </c>
      <c r="GJ1487" s="669">
        <v>42252.742013888885</v>
      </c>
      <c r="GK1487" s="668" t="str">
        <v>[-11101] All data events are filtered in summary calculation</v>
      </c>
      <c r="GL1487" s="669">
        <v>42252.742013888885</v>
      </c>
      <c r="GM1487" s="668" t="str">
        <v>[-11101] All data events are filtered in summary calculation</v>
      </c>
      <c r="GN1487" s="400" t="str">
        <f t="shared" si="296"/>
        <v>[-11101] All data events are filtered in summary calculation</v>
      </c>
      <c r="GO1487" s="400">
        <f t="shared" si="297"/>
        <v>0</v>
      </c>
    </row>
    <row r="1488" spans="156:197" ht="18.95" customHeight="1" x14ac:dyDescent="0.25">
      <c r="EZ1488" s="837"/>
      <c r="FA1488" s="568">
        <v>42252.742708333331</v>
      </c>
      <c r="FB1488" s="569" t="str">
        <v>[-11101] All data events are filtered in summary calculation</v>
      </c>
      <c r="FC1488" s="570">
        <v>42252.742708333331</v>
      </c>
      <c r="FD1488" s="571" t="str">
        <v>[-11101] All data events are filtered in summary calculation</v>
      </c>
      <c r="FE1488" s="570">
        <v>42252.742361111115</v>
      </c>
      <c r="FF1488" s="571">
        <v>37774.599913499755</v>
      </c>
      <c r="FG1488" s="570">
        <v>42252.742361111115</v>
      </c>
      <c r="FH1488" s="571">
        <v>3168.5257085888061</v>
      </c>
      <c r="GE1488" s="400">
        <f t="shared" si="298"/>
        <v>1</v>
      </c>
      <c r="GF1488" s="529"/>
      <c r="GG1488" s="517"/>
      <c r="GH1488" s="529">
        <v>42252.742361111115</v>
      </c>
      <c r="GI1488" s="668">
        <v>295.71759033203125</v>
      </c>
      <c r="GJ1488" s="669">
        <v>42252.742361111115</v>
      </c>
      <c r="GK1488" s="668" t="str">
        <v>[-11101] All data events are filtered in summary calculation</v>
      </c>
      <c r="GL1488" s="669">
        <v>42252.742361111115</v>
      </c>
      <c r="GM1488" s="668" t="str">
        <v>[-11101] All data events are filtered in summary calculation</v>
      </c>
      <c r="GN1488" s="400" t="str">
        <f t="shared" si="296"/>
        <v>[-11101] All data events are filtered in summary calculation</v>
      </c>
      <c r="GO1488" s="400">
        <f t="shared" si="297"/>
        <v>0</v>
      </c>
    </row>
    <row r="1489" spans="156:197" ht="18.95" customHeight="1" x14ac:dyDescent="0.25">
      <c r="EZ1489" s="837"/>
      <c r="FA1489" s="568">
        <v>42252.743055555555</v>
      </c>
      <c r="FB1489" s="569" t="str">
        <v>[-11101] All data events are filtered in summary calculation</v>
      </c>
      <c r="FC1489" s="570">
        <v>42252.743055555555</v>
      </c>
      <c r="FD1489" s="571" t="str">
        <v>[-11101] All data events are filtered in summary calculation</v>
      </c>
      <c r="FE1489" s="570">
        <v>42252.742708333331</v>
      </c>
      <c r="FF1489" s="571">
        <v>37676.79143884778</v>
      </c>
      <c r="FG1489" s="570">
        <v>42252.742708333331</v>
      </c>
      <c r="FH1489" s="571" t="str">
        <v>[-11101] All data events are filtered in summary calculation</v>
      </c>
      <c r="GE1489" s="400">
        <f t="shared" si="298"/>
        <v>1</v>
      </c>
      <c r="GF1489" s="529"/>
      <c r="GG1489" s="517"/>
      <c r="GH1489" s="529">
        <v>42252.742708333331</v>
      </c>
      <c r="GI1489" s="668">
        <v>295.71759033203125</v>
      </c>
      <c r="GJ1489" s="669">
        <v>42252.742708333331</v>
      </c>
      <c r="GK1489" s="668" t="str">
        <v>[-11101] All data events are filtered in summary calculation</v>
      </c>
      <c r="GL1489" s="669">
        <v>42252.742708333331</v>
      </c>
      <c r="GM1489" s="668" t="str">
        <v>[-11101] All data events are filtered in summary calculation</v>
      </c>
      <c r="GN1489" s="400" t="str">
        <f t="shared" si="296"/>
        <v>[-11101] All data events are filtered in summary calculation</v>
      </c>
      <c r="GO1489" s="400">
        <f t="shared" si="297"/>
        <v>0</v>
      </c>
    </row>
    <row r="1490" spans="156:197" ht="18.95" customHeight="1" x14ac:dyDescent="0.25">
      <c r="EZ1490" s="837"/>
      <c r="FA1490" s="568">
        <v>42252.743402777778</v>
      </c>
      <c r="FB1490" s="569">
        <v>3249.177978515625</v>
      </c>
      <c r="FC1490" s="570">
        <v>42252.743402777778</v>
      </c>
      <c r="FD1490" s="571" t="str">
        <v>[-11101] All data events are filtered in summary calculation</v>
      </c>
      <c r="FE1490" s="570">
        <v>42252.743055555555</v>
      </c>
      <c r="FF1490" s="571">
        <v>37649.933822617932</v>
      </c>
      <c r="FG1490" s="570">
        <v>42252.743055555555</v>
      </c>
      <c r="FH1490" s="571" t="str">
        <v>[-11101] All data events are filtered in summary calculation</v>
      </c>
      <c r="GE1490" s="400">
        <f t="shared" si="298"/>
        <v>1</v>
      </c>
      <c r="GF1490" s="529"/>
      <c r="GG1490" s="517"/>
      <c r="GH1490" s="529">
        <v>42252.743055555555</v>
      </c>
      <c r="GI1490" s="668">
        <v>295.71759033203125</v>
      </c>
      <c r="GJ1490" s="669">
        <v>42252.743055555555</v>
      </c>
      <c r="GK1490" s="668" t="str">
        <v>[-11101] All data events are filtered in summary calculation</v>
      </c>
      <c r="GL1490" s="669">
        <v>42252.743055555555</v>
      </c>
      <c r="GM1490" s="668" t="str">
        <v>[-11101] All data events are filtered in summary calculation</v>
      </c>
      <c r="GN1490" s="400" t="str">
        <f t="shared" si="296"/>
        <v>[-11101] All data events are filtered in summary calculation</v>
      </c>
      <c r="GO1490" s="400">
        <f t="shared" si="297"/>
        <v>0</v>
      </c>
    </row>
    <row r="1491" spans="156:197" ht="18.95" customHeight="1" x14ac:dyDescent="0.25">
      <c r="EZ1491" s="837"/>
      <c r="FA1491" s="568">
        <v>42252.743750000001</v>
      </c>
      <c r="FB1491" s="569">
        <v>3204.52179973796</v>
      </c>
      <c r="FC1491" s="570">
        <v>42252.743750000001</v>
      </c>
      <c r="FD1491" s="571" t="str">
        <v>[-11101] All data events are filtered in summary calculation</v>
      </c>
      <c r="FE1491" s="570">
        <v>42252.743402777778</v>
      </c>
      <c r="FF1491" s="571">
        <v>37606.260546368358</v>
      </c>
      <c r="FG1491" s="570">
        <v>42252.743402777778</v>
      </c>
      <c r="FH1491" s="571" t="str">
        <v>[-11101] All data events are filtered in summary calculation</v>
      </c>
      <c r="GE1491" s="400">
        <f t="shared" si="298"/>
        <v>1</v>
      </c>
      <c r="GF1491" s="529"/>
      <c r="GG1491" s="517"/>
      <c r="GH1491" s="529">
        <v>42252.743402777778</v>
      </c>
      <c r="GI1491" s="668">
        <v>295.71759033203125</v>
      </c>
      <c r="GJ1491" s="669">
        <v>42252.743402777778</v>
      </c>
      <c r="GK1491" s="668" t="str">
        <v>[-11101] All data events are filtered in summary calculation</v>
      </c>
      <c r="GL1491" s="669">
        <v>42252.743402777778</v>
      </c>
      <c r="GM1491" s="668" t="str">
        <v>[-11101] All data events are filtered in summary calculation</v>
      </c>
      <c r="GN1491" s="400" t="str">
        <f t="shared" si="296"/>
        <v>[-11101] All data events are filtered in summary calculation</v>
      </c>
      <c r="GO1491" s="400">
        <f t="shared" si="297"/>
        <v>0</v>
      </c>
    </row>
    <row r="1492" spans="156:197" ht="18.95" customHeight="1" x14ac:dyDescent="0.25">
      <c r="EZ1492" s="837"/>
      <c r="FA1492" s="568">
        <v>42252.744097222225</v>
      </c>
      <c r="FB1492" s="569">
        <v>3186.4436804293346</v>
      </c>
      <c r="FC1492" s="570">
        <v>42252.744097222225</v>
      </c>
      <c r="FD1492" s="571" t="str">
        <v>[-11101] All data events are filtered in summary calculation</v>
      </c>
      <c r="FE1492" s="570">
        <v>42252.743750000001</v>
      </c>
      <c r="FF1492" s="571">
        <v>37594.053741999465</v>
      </c>
      <c r="FG1492" s="570">
        <v>42252.743750000001</v>
      </c>
      <c r="FH1492" s="571" t="str">
        <v>[-11101] All data events are filtered in summary calculation</v>
      </c>
      <c r="GE1492" s="400">
        <f t="shared" si="298"/>
        <v>1</v>
      </c>
      <c r="GF1492" s="529"/>
      <c r="GG1492" s="517"/>
      <c r="GH1492" s="529">
        <v>42252.743750000001</v>
      </c>
      <c r="GI1492" s="668">
        <v>295.71759033203125</v>
      </c>
      <c r="GJ1492" s="669">
        <v>42252.743750000001</v>
      </c>
      <c r="GK1492" s="668" t="str">
        <v>[-11101] All data events are filtered in summary calculation</v>
      </c>
      <c r="GL1492" s="669">
        <v>42252.743750000001</v>
      </c>
      <c r="GM1492" s="668" t="str">
        <v>[-11101] All data events are filtered in summary calculation</v>
      </c>
      <c r="GN1492" s="400" t="str">
        <f t="shared" si="296"/>
        <v>[-11101] All data events are filtered in summary calculation</v>
      </c>
      <c r="GO1492" s="400">
        <f t="shared" si="297"/>
        <v>0</v>
      </c>
    </row>
    <row r="1493" spans="156:197" ht="18.95" customHeight="1" x14ac:dyDescent="0.25">
      <c r="EZ1493" s="837"/>
      <c r="FA1493" s="568">
        <v>42252.744444444441</v>
      </c>
      <c r="FB1493" s="569">
        <v>3208.7195725983629</v>
      </c>
      <c r="FC1493" s="570">
        <v>42252.744444444441</v>
      </c>
      <c r="FD1493" s="571" t="str">
        <v>[-11101] All data events are filtered in summary calculation</v>
      </c>
      <c r="FE1493" s="570">
        <v>42252.744097222225</v>
      </c>
      <c r="FF1493" s="571">
        <v>37573.487074293691</v>
      </c>
      <c r="FG1493" s="570">
        <v>42252.744097222225</v>
      </c>
      <c r="FH1493" s="571" t="str">
        <v>[-11101] All data events are filtered in summary calculation</v>
      </c>
      <c r="GE1493" s="400">
        <f t="shared" si="298"/>
        <v>1</v>
      </c>
      <c r="GF1493" s="529"/>
      <c r="GG1493" s="517"/>
      <c r="GH1493" s="529">
        <v>42252.744097222225</v>
      </c>
      <c r="GI1493" s="668">
        <v>295.71759033203125</v>
      </c>
      <c r="GJ1493" s="669">
        <v>42252.744097222225</v>
      </c>
      <c r="GK1493" s="668" t="str">
        <v>[-11101] All data events are filtered in summary calculation</v>
      </c>
      <c r="GL1493" s="669">
        <v>42252.744097222225</v>
      </c>
      <c r="GM1493" s="668" t="str">
        <v>[-11101] All data events are filtered in summary calculation</v>
      </c>
      <c r="GN1493" s="400" t="str">
        <f t="shared" si="296"/>
        <v>[-11101] All data events are filtered in summary calculation</v>
      </c>
      <c r="GO1493" s="400">
        <f t="shared" si="297"/>
        <v>0</v>
      </c>
    </row>
    <row r="1494" spans="156:197" ht="18.95" customHeight="1" x14ac:dyDescent="0.25">
      <c r="EZ1494" s="837"/>
      <c r="FA1494" s="568">
        <v>42252.744791666672</v>
      </c>
      <c r="FB1494" s="569">
        <v>3181.0727363006522</v>
      </c>
      <c r="FC1494" s="570">
        <v>42252.744791666672</v>
      </c>
      <c r="FD1494" s="571" t="str">
        <v>[-11101] All data events are filtered in summary calculation</v>
      </c>
      <c r="FE1494" s="570">
        <v>42252.744444444441</v>
      </c>
      <c r="FF1494" s="571">
        <v>37558.887730898459</v>
      </c>
      <c r="FG1494" s="570">
        <v>42252.744444444441</v>
      </c>
      <c r="FH1494" s="571" t="str">
        <v>[-11101] All data events are filtered in summary calculation</v>
      </c>
      <c r="GE1494" s="400">
        <f t="shared" si="298"/>
        <v>1</v>
      </c>
      <c r="GF1494" s="529"/>
      <c r="GG1494" s="517"/>
      <c r="GH1494" s="529">
        <v>42252.744444444441</v>
      </c>
      <c r="GI1494" s="668">
        <v>295.71759033203125</v>
      </c>
      <c r="GJ1494" s="669">
        <v>42252.744444444441</v>
      </c>
      <c r="GK1494" s="668" t="str">
        <v>[-11101] All data events are filtered in summary calculation</v>
      </c>
      <c r="GL1494" s="669">
        <v>42252.744444444441</v>
      </c>
      <c r="GM1494" s="668" t="str">
        <v>[-11101] All data events are filtered in summary calculation</v>
      </c>
      <c r="GN1494" s="400" t="str">
        <f t="shared" si="296"/>
        <v>[-11101] All data events are filtered in summary calculation</v>
      </c>
      <c r="GO1494" s="400">
        <f t="shared" si="297"/>
        <v>0</v>
      </c>
    </row>
    <row r="1495" spans="156:197" ht="18.95" customHeight="1" x14ac:dyDescent="0.25">
      <c r="EZ1495" s="837"/>
      <c r="FA1495" s="568">
        <v>42252.745138888888</v>
      </c>
      <c r="FB1495" s="569">
        <v>3177.6356920553994</v>
      </c>
      <c r="FC1495" s="570">
        <v>42252.745138888888</v>
      </c>
      <c r="FD1495" s="571" t="str">
        <v>[-11101] All data events are filtered in summary calculation</v>
      </c>
      <c r="FE1495" s="570">
        <v>42252.744791666672</v>
      </c>
      <c r="FF1495" s="571">
        <v>37561.012519927819</v>
      </c>
      <c r="FG1495" s="570">
        <v>42252.744791666672</v>
      </c>
      <c r="FH1495" s="571" t="str">
        <v>[-11101] All data events are filtered in summary calculation</v>
      </c>
      <c r="GE1495" s="400">
        <f t="shared" si="298"/>
        <v>1</v>
      </c>
      <c r="GF1495" s="529"/>
      <c r="GG1495" s="517"/>
      <c r="GH1495" s="529">
        <v>42252.744791666672</v>
      </c>
      <c r="GI1495" s="668">
        <v>295.71759033203125</v>
      </c>
      <c r="GJ1495" s="669">
        <v>42252.744791666672</v>
      </c>
      <c r="GK1495" s="668" t="str">
        <v>[-11101] All data events are filtered in summary calculation</v>
      </c>
      <c r="GL1495" s="669">
        <v>42252.744791666672</v>
      </c>
      <c r="GM1495" s="668" t="str">
        <v>[-11101] All data events are filtered in summary calculation</v>
      </c>
      <c r="GN1495" s="400" t="str">
        <f t="shared" si="296"/>
        <v>[-11101] All data events are filtered in summary calculation</v>
      </c>
      <c r="GO1495" s="400">
        <f t="shared" si="297"/>
        <v>0</v>
      </c>
    </row>
    <row r="1496" spans="156:197" ht="18.95" customHeight="1" x14ac:dyDescent="0.25">
      <c r="EZ1496" s="837"/>
      <c r="FA1496" s="568">
        <v>42252.745486111111</v>
      </c>
      <c r="FB1496" s="569">
        <v>3179.1909200605005</v>
      </c>
      <c r="FC1496" s="570">
        <v>42252.745486111111</v>
      </c>
      <c r="FD1496" s="571" t="str">
        <v>[-11101] All data events are filtered in summary calculation</v>
      </c>
      <c r="FE1496" s="570">
        <v>42252.745138888888</v>
      </c>
      <c r="FF1496" s="571">
        <v>37503.790569812059</v>
      </c>
      <c r="FG1496" s="570">
        <v>42252.745138888888</v>
      </c>
      <c r="FH1496" s="571" t="str">
        <v>[-11101] All data events are filtered in summary calculation</v>
      </c>
      <c r="GE1496" s="400">
        <f t="shared" si="298"/>
        <v>1</v>
      </c>
      <c r="GF1496" s="529"/>
      <c r="GG1496" s="517"/>
      <c r="GH1496" s="529">
        <v>42252.745138888888</v>
      </c>
      <c r="GI1496" s="668">
        <v>295.71759033203125</v>
      </c>
      <c r="GJ1496" s="669">
        <v>42252.745138888888</v>
      </c>
      <c r="GK1496" s="668" t="str">
        <v>[-11101] All data events are filtered in summary calculation</v>
      </c>
      <c r="GL1496" s="669">
        <v>42252.745138888888</v>
      </c>
      <c r="GM1496" s="668" t="str">
        <v>[-11101] All data events are filtered in summary calculation</v>
      </c>
      <c r="GN1496" s="400" t="str">
        <f t="shared" si="296"/>
        <v>[-11101] All data events are filtered in summary calculation</v>
      </c>
      <c r="GO1496" s="400">
        <f t="shared" si="297"/>
        <v>0</v>
      </c>
    </row>
    <row r="1497" spans="156:197" ht="18.95" customHeight="1" x14ac:dyDescent="0.25">
      <c r="EZ1497" s="837"/>
      <c r="FA1497" s="568">
        <v>42252.745833333334</v>
      </c>
      <c r="FB1497" s="569">
        <v>3226.5877995888391</v>
      </c>
      <c r="FC1497" s="570">
        <v>42252.745833333334</v>
      </c>
      <c r="FD1497" s="571" t="str">
        <v>[-11101] All data events are filtered in summary calculation</v>
      </c>
      <c r="FE1497" s="570">
        <v>42252.745486111111</v>
      </c>
      <c r="FF1497" s="571">
        <v>37436.62786536217</v>
      </c>
      <c r="FG1497" s="570">
        <v>42252.745486111111</v>
      </c>
      <c r="FH1497" s="571" t="str">
        <v>[-11101] All data events are filtered in summary calculation</v>
      </c>
      <c r="GE1497" s="400">
        <f t="shared" si="298"/>
        <v>1</v>
      </c>
      <c r="GF1497" s="529"/>
      <c r="GG1497" s="517"/>
      <c r="GH1497" s="529">
        <v>42252.745486111111</v>
      </c>
      <c r="GI1497" s="668">
        <v>295.71759033203125</v>
      </c>
      <c r="GJ1497" s="669">
        <v>42252.745486111111</v>
      </c>
      <c r="GK1497" s="668" t="str">
        <v>[-11101] All data events are filtered in summary calculation</v>
      </c>
      <c r="GL1497" s="669">
        <v>42252.745486111111</v>
      </c>
      <c r="GM1497" s="668" t="str">
        <v>[-11101] All data events are filtered in summary calculation</v>
      </c>
      <c r="GN1497" s="400" t="str">
        <f t="shared" si="296"/>
        <v>[-11101] All data events are filtered in summary calculation</v>
      </c>
      <c r="GO1497" s="400">
        <f t="shared" si="297"/>
        <v>0</v>
      </c>
    </row>
    <row r="1498" spans="156:197" ht="18.95" customHeight="1" x14ac:dyDescent="0.25">
      <c r="EZ1498" s="837"/>
      <c r="FA1498" s="568">
        <v>42252.74618055555</v>
      </c>
      <c r="FB1498" s="569">
        <v>3208.7796311655393</v>
      </c>
      <c r="FC1498" s="570">
        <v>42252.74618055555</v>
      </c>
      <c r="FD1498" s="571" t="str">
        <v>[-11101] All data events are filtered in summary calculation</v>
      </c>
      <c r="FE1498" s="570">
        <v>42252.745833333334</v>
      </c>
      <c r="FF1498" s="571">
        <v>37414.335100952783</v>
      </c>
      <c r="FG1498" s="570">
        <v>42252.745833333334</v>
      </c>
      <c r="FH1498" s="571" t="str">
        <v>[-11101] All data events are filtered in summary calculation</v>
      </c>
      <c r="GE1498" s="400">
        <f t="shared" si="298"/>
        <v>1</v>
      </c>
      <c r="GF1498" s="529"/>
      <c r="GG1498" s="517"/>
      <c r="GH1498" s="529">
        <v>42252.745833333334</v>
      </c>
      <c r="GI1498" s="668">
        <v>295.71759033203125</v>
      </c>
      <c r="GJ1498" s="669">
        <v>42252.745833333334</v>
      </c>
      <c r="GK1498" s="668" t="str">
        <v>[-11101] All data events are filtered in summary calculation</v>
      </c>
      <c r="GL1498" s="669">
        <v>42252.745833333334</v>
      </c>
      <c r="GM1498" s="668" t="str">
        <v>[-11101] All data events are filtered in summary calculation</v>
      </c>
      <c r="GN1498" s="400" t="str">
        <f t="shared" si="296"/>
        <v>[-11101] All data events are filtered in summary calculation</v>
      </c>
      <c r="GO1498" s="400">
        <f t="shared" si="297"/>
        <v>0</v>
      </c>
    </row>
    <row r="1499" spans="156:197" ht="18.95" customHeight="1" x14ac:dyDescent="0.25">
      <c r="EZ1499" s="837"/>
      <c r="FA1499" s="568">
        <v>42252.746527777781</v>
      </c>
      <c r="FB1499" s="569">
        <v>3205.1270980952927</v>
      </c>
      <c r="FC1499" s="570">
        <v>42252.746527777781</v>
      </c>
      <c r="FD1499" s="571" t="str">
        <v>[-11101] All data events are filtered in summary calculation</v>
      </c>
      <c r="FE1499" s="570">
        <v>42252.74618055555</v>
      </c>
      <c r="FF1499" s="571">
        <v>37626.997093192738</v>
      </c>
      <c r="FG1499" s="570">
        <v>42252.74618055555</v>
      </c>
      <c r="FH1499" s="571" t="str">
        <v>[-11101] All data events are filtered in summary calculation</v>
      </c>
      <c r="GE1499" s="400">
        <f t="shared" si="298"/>
        <v>1</v>
      </c>
      <c r="GF1499" s="529"/>
      <c r="GG1499" s="517"/>
      <c r="GH1499" s="529">
        <v>42252.74618055555</v>
      </c>
      <c r="GI1499" s="668">
        <v>295.71759033203125</v>
      </c>
      <c r="GJ1499" s="669">
        <v>42252.74618055555</v>
      </c>
      <c r="GK1499" s="668" t="str">
        <v>[-11101] All data events are filtered in summary calculation</v>
      </c>
      <c r="GL1499" s="669">
        <v>42252.74618055555</v>
      </c>
      <c r="GM1499" s="668" t="str">
        <v>[-11101] All data events are filtered in summary calculation</v>
      </c>
      <c r="GN1499" s="400" t="str">
        <f t="shared" si="296"/>
        <v>[-11101] All data events are filtered in summary calculation</v>
      </c>
      <c r="GO1499" s="400">
        <f t="shared" si="297"/>
        <v>0</v>
      </c>
    </row>
    <row r="1500" spans="156:197" ht="18.95" customHeight="1" x14ac:dyDescent="0.25">
      <c r="EZ1500" s="837"/>
      <c r="FA1500" s="568">
        <v>42252.746874999997</v>
      </c>
      <c r="FB1500" s="569">
        <v>3217.6606078642112</v>
      </c>
      <c r="FC1500" s="570">
        <v>42252.746874999997</v>
      </c>
      <c r="FD1500" s="571" t="str">
        <v>[-11101] All data events are filtered in summary calculation</v>
      </c>
      <c r="FE1500" s="570">
        <v>42252.746527777781</v>
      </c>
      <c r="FF1500" s="571">
        <v>37655.001568152504</v>
      </c>
      <c r="FG1500" s="570">
        <v>42252.746527777781</v>
      </c>
      <c r="FH1500" s="571" t="str">
        <v>[-11101] All data events are filtered in summary calculation</v>
      </c>
      <c r="GE1500" s="400">
        <f t="shared" si="298"/>
        <v>1</v>
      </c>
      <c r="GF1500" s="529"/>
      <c r="GG1500" s="517"/>
      <c r="GH1500" s="529">
        <v>42252.746527777781</v>
      </c>
      <c r="GI1500" s="668">
        <v>295.71759033203125</v>
      </c>
      <c r="GJ1500" s="669">
        <v>42252.746527777781</v>
      </c>
      <c r="GK1500" s="668" t="str">
        <v>[-11101] All data events are filtered in summary calculation</v>
      </c>
      <c r="GL1500" s="669">
        <v>42252.746527777781</v>
      </c>
      <c r="GM1500" s="668" t="str">
        <v>[-11101] All data events are filtered in summary calculation</v>
      </c>
      <c r="GN1500" s="400" t="str">
        <f t="shared" si="296"/>
        <v>[-11101] All data events are filtered in summary calculation</v>
      </c>
      <c r="GO1500" s="400">
        <f t="shared" si="297"/>
        <v>0</v>
      </c>
    </row>
    <row r="1501" spans="156:197" ht="18.95" customHeight="1" x14ac:dyDescent="0.25">
      <c r="EZ1501" s="837"/>
      <c r="FA1501" s="568">
        <v>42252.74722222222</v>
      </c>
      <c r="FB1501" s="569">
        <v>3224.3894022668401</v>
      </c>
      <c r="FC1501" s="570">
        <v>42252.74722222222</v>
      </c>
      <c r="FD1501" s="571" t="str">
        <v>[-11101] All data events are filtered in summary calculation</v>
      </c>
      <c r="FE1501" s="570">
        <v>42252.746874999997</v>
      </c>
      <c r="FF1501" s="571">
        <v>37649.936178976299</v>
      </c>
      <c r="FG1501" s="570">
        <v>42252.746874999997</v>
      </c>
      <c r="FH1501" s="571" t="str">
        <v>[-11101] All data events are filtered in summary calculation</v>
      </c>
      <c r="GE1501" s="400">
        <f t="shared" si="298"/>
        <v>1</v>
      </c>
      <c r="GF1501" s="529"/>
      <c r="GG1501" s="517"/>
      <c r="GH1501" s="529">
        <v>42252.746874999997</v>
      </c>
      <c r="GI1501" s="668">
        <v>295.71759033203125</v>
      </c>
      <c r="GJ1501" s="669">
        <v>42252.746874999997</v>
      </c>
      <c r="GK1501" s="668" t="str">
        <v>[-11101] All data events are filtered in summary calculation</v>
      </c>
      <c r="GL1501" s="669">
        <v>42252.746874999997</v>
      </c>
      <c r="GM1501" s="668" t="str">
        <v>[-11101] All data events are filtered in summary calculation</v>
      </c>
      <c r="GN1501" s="400" t="str">
        <f t="shared" si="296"/>
        <v>[-11101] All data events are filtered in summary calculation</v>
      </c>
      <c r="GO1501" s="400">
        <f t="shared" si="297"/>
        <v>0</v>
      </c>
    </row>
    <row r="1502" spans="156:197" ht="18.95" customHeight="1" x14ac:dyDescent="0.25">
      <c r="EZ1502" s="837"/>
      <c r="FA1502" s="568">
        <v>42252.747569444444</v>
      </c>
      <c r="FB1502" s="569">
        <v>3216.3978979563963</v>
      </c>
      <c r="FC1502" s="570">
        <v>42252.747569444444</v>
      </c>
      <c r="FD1502" s="571" t="str">
        <v>[-11101] All data events are filtered in summary calculation</v>
      </c>
      <c r="FE1502" s="570">
        <v>42252.74722222222</v>
      </c>
      <c r="FF1502" s="571">
        <v>37740.902694259086</v>
      </c>
      <c r="FG1502" s="570">
        <v>42252.74722222222</v>
      </c>
      <c r="FH1502" s="571" t="str">
        <v>[-11101] All data events are filtered in summary calculation</v>
      </c>
      <c r="GE1502" s="400">
        <f t="shared" si="298"/>
        <v>1</v>
      </c>
      <c r="GF1502" s="529"/>
      <c r="GG1502" s="517"/>
      <c r="GH1502" s="529">
        <v>42252.74722222222</v>
      </c>
      <c r="GI1502" s="668">
        <v>295.71759033203125</v>
      </c>
      <c r="GJ1502" s="669">
        <v>42252.74722222222</v>
      </c>
      <c r="GK1502" s="668" t="str">
        <v>[-11101] All data events are filtered in summary calculation</v>
      </c>
      <c r="GL1502" s="669">
        <v>42252.74722222222</v>
      </c>
      <c r="GM1502" s="668" t="str">
        <v>[-11101] All data events are filtered in summary calculation</v>
      </c>
      <c r="GN1502" s="400" t="str">
        <f t="shared" si="296"/>
        <v>[-11101] All data events are filtered in summary calculation</v>
      </c>
      <c r="GO1502" s="400">
        <f t="shared" si="297"/>
        <v>0</v>
      </c>
    </row>
    <row r="1503" spans="156:197" ht="18.95" customHeight="1" x14ac:dyDescent="0.25">
      <c r="EZ1503" s="837"/>
      <c r="FA1503" s="568">
        <v>42252.747916666667</v>
      </c>
      <c r="FB1503" s="569">
        <v>3233.0001112598925</v>
      </c>
      <c r="FC1503" s="570">
        <v>42252.747916666667</v>
      </c>
      <c r="FD1503" s="571" t="str">
        <v>[-11101] All data events are filtered in summary calculation</v>
      </c>
      <c r="FE1503" s="570">
        <v>42252.747569444444</v>
      </c>
      <c r="FF1503" s="571">
        <v>37725.353692011042</v>
      </c>
      <c r="FG1503" s="570">
        <v>42252.747569444444</v>
      </c>
      <c r="FH1503" s="571" t="str">
        <v>[-11101] All data events are filtered in summary calculation</v>
      </c>
      <c r="GE1503" s="400">
        <f t="shared" si="298"/>
        <v>1</v>
      </c>
      <c r="GF1503" s="529"/>
      <c r="GG1503" s="517"/>
      <c r="GH1503" s="529">
        <v>42252.747569444444</v>
      </c>
      <c r="GI1503" s="668">
        <v>295.71759033203125</v>
      </c>
      <c r="GJ1503" s="669">
        <v>42252.747569444444</v>
      </c>
      <c r="GK1503" s="668" t="str">
        <v>[-11101] All data events are filtered in summary calculation</v>
      </c>
      <c r="GL1503" s="669">
        <v>42252.747569444444</v>
      </c>
      <c r="GM1503" s="668" t="str">
        <v>[-11101] All data events are filtered in summary calculation</v>
      </c>
      <c r="GN1503" s="400" t="str">
        <f t="shared" si="296"/>
        <v>[-11101] All data events are filtered in summary calculation</v>
      </c>
      <c r="GO1503" s="400">
        <f t="shared" si="297"/>
        <v>0</v>
      </c>
    </row>
    <row r="1504" spans="156:197" ht="18.95" customHeight="1" x14ac:dyDescent="0.25">
      <c r="EZ1504" s="837"/>
      <c r="FA1504" s="568">
        <v>42252.748263888891</v>
      </c>
      <c r="FB1504" s="569">
        <v>3234.8491880737247</v>
      </c>
      <c r="FC1504" s="570">
        <v>42252.748263888891</v>
      </c>
      <c r="FD1504" s="571" t="str">
        <v>[-11101] All data events are filtered in summary calculation</v>
      </c>
      <c r="FE1504" s="570">
        <v>42252.747916666667</v>
      </c>
      <c r="FF1504" s="571">
        <v>37653.291155439612</v>
      </c>
      <c r="FG1504" s="570">
        <v>42252.747916666667</v>
      </c>
      <c r="FH1504" s="571" t="str">
        <v>[-11101] All data events are filtered in summary calculation</v>
      </c>
      <c r="GE1504" s="400">
        <f t="shared" si="298"/>
        <v>1</v>
      </c>
      <c r="GF1504" s="529"/>
      <c r="GG1504" s="517"/>
      <c r="GH1504" s="529">
        <v>42252.747916666667</v>
      </c>
      <c r="GI1504" s="668">
        <v>295.71759033203125</v>
      </c>
      <c r="GJ1504" s="669">
        <v>42252.747916666667</v>
      </c>
      <c r="GK1504" s="668" t="str">
        <v>[-11101] All data events are filtered in summary calculation</v>
      </c>
      <c r="GL1504" s="669">
        <v>42252.747916666667</v>
      </c>
      <c r="GM1504" s="668" t="str">
        <v>[-11101] All data events are filtered in summary calculation</v>
      </c>
      <c r="GN1504" s="400" t="str">
        <f t="shared" si="296"/>
        <v>[-11101] All data events are filtered in summary calculation</v>
      </c>
      <c r="GO1504" s="400">
        <f t="shared" si="297"/>
        <v>0</v>
      </c>
    </row>
    <row r="1505" spans="156:197" ht="18.95" customHeight="1" x14ac:dyDescent="0.25">
      <c r="EZ1505" s="837"/>
      <c r="FA1505" s="568">
        <v>42252.748611111107</v>
      </c>
      <c r="FB1505" s="569">
        <v>3221.5834448017181</v>
      </c>
      <c r="FC1505" s="570">
        <v>42252.748611111107</v>
      </c>
      <c r="FD1505" s="571" t="str">
        <v>[-11101] All data events are filtered in summary calculation</v>
      </c>
      <c r="FE1505" s="570">
        <v>42252.748263888891</v>
      </c>
      <c r="FF1505" s="571">
        <v>37623.188949545227</v>
      </c>
      <c r="FG1505" s="570">
        <v>42252.748263888891</v>
      </c>
      <c r="FH1505" s="571" t="str">
        <v>[-11101] All data events are filtered in summary calculation</v>
      </c>
      <c r="GE1505" s="400">
        <f t="shared" si="298"/>
        <v>1</v>
      </c>
      <c r="GF1505" s="529"/>
      <c r="GG1505" s="517"/>
      <c r="GH1505" s="529">
        <v>42252.748263888891</v>
      </c>
      <c r="GI1505" s="668">
        <v>295.71759033203125</v>
      </c>
      <c r="GJ1505" s="669">
        <v>42252.748263888891</v>
      </c>
      <c r="GK1505" s="668" t="str">
        <v>[-11101] All data events are filtered in summary calculation</v>
      </c>
      <c r="GL1505" s="669">
        <v>42252.748263888891</v>
      </c>
      <c r="GM1505" s="668" t="str">
        <v>[-11101] All data events are filtered in summary calculation</v>
      </c>
      <c r="GN1505" s="400" t="str">
        <f t="shared" si="296"/>
        <v>[-11101] All data events are filtered in summary calculation</v>
      </c>
      <c r="GO1505" s="400">
        <f t="shared" si="297"/>
        <v>0</v>
      </c>
    </row>
    <row r="1506" spans="156:197" ht="18.95" customHeight="1" x14ac:dyDescent="0.25">
      <c r="EZ1506" s="837"/>
      <c r="FA1506" s="568">
        <v>42252.748958333337</v>
      </c>
      <c r="FB1506" s="569">
        <v>3213.0322904584309</v>
      </c>
      <c r="FC1506" s="570">
        <v>42252.748958333337</v>
      </c>
      <c r="FD1506" s="571" t="str">
        <v>[-11101] All data events are filtered in summary calculation</v>
      </c>
      <c r="FE1506" s="570">
        <v>42252.748611111107</v>
      </c>
      <c r="FF1506" s="571">
        <v>37643.637949305776</v>
      </c>
      <c r="FG1506" s="570">
        <v>42252.748611111107</v>
      </c>
      <c r="FH1506" s="571" t="str">
        <v>[-11101] All data events are filtered in summary calculation</v>
      </c>
      <c r="GE1506" s="400">
        <f t="shared" si="298"/>
        <v>1</v>
      </c>
      <c r="GF1506" s="529"/>
      <c r="GG1506" s="517"/>
      <c r="GH1506" s="529">
        <v>42252.748611111107</v>
      </c>
      <c r="GI1506" s="668">
        <v>295.71759033203125</v>
      </c>
      <c r="GJ1506" s="669">
        <v>42252.748611111107</v>
      </c>
      <c r="GK1506" s="668" t="str">
        <v>[-11101] All data events are filtered in summary calculation</v>
      </c>
      <c r="GL1506" s="669">
        <v>42252.748611111107</v>
      </c>
      <c r="GM1506" s="668" t="str">
        <v>[-11101] All data events are filtered in summary calculation</v>
      </c>
      <c r="GN1506" s="400" t="str">
        <f t="shared" si="296"/>
        <v>[-11101] All data events are filtered in summary calculation</v>
      </c>
      <c r="GO1506" s="400">
        <f t="shared" si="297"/>
        <v>0</v>
      </c>
    </row>
    <row r="1507" spans="156:197" ht="18.95" customHeight="1" x14ac:dyDescent="0.25">
      <c r="EZ1507" s="837"/>
      <c r="FA1507" s="568">
        <v>42252.749305555553</v>
      </c>
      <c r="FB1507" s="569">
        <v>3239.5446646089354</v>
      </c>
      <c r="FC1507" s="570">
        <v>42252.749305555553</v>
      </c>
      <c r="FD1507" s="571" t="str">
        <v>[-11101] All data events are filtered in summary calculation</v>
      </c>
      <c r="FE1507" s="570">
        <v>42252.748958333337</v>
      </c>
      <c r="FF1507" s="571">
        <v>37588.907936386269</v>
      </c>
      <c r="FG1507" s="570">
        <v>42252.748958333337</v>
      </c>
      <c r="FH1507" s="571" t="str">
        <v>[-11101] All data events are filtered in summary calculation</v>
      </c>
      <c r="GE1507" s="400">
        <f t="shared" si="298"/>
        <v>1</v>
      </c>
      <c r="GF1507" s="529"/>
      <c r="GG1507" s="517"/>
      <c r="GH1507" s="529">
        <v>42252.748958333337</v>
      </c>
      <c r="GI1507" s="668">
        <v>295.71759033203125</v>
      </c>
      <c r="GJ1507" s="669">
        <v>42252.748958333337</v>
      </c>
      <c r="GK1507" s="668" t="str">
        <v>[-11101] All data events are filtered in summary calculation</v>
      </c>
      <c r="GL1507" s="669">
        <v>42252.748958333337</v>
      </c>
      <c r="GM1507" s="668" t="str">
        <v>[-11101] All data events are filtered in summary calculation</v>
      </c>
      <c r="GN1507" s="400" t="str">
        <f t="shared" si="296"/>
        <v>[-11101] All data events are filtered in summary calculation</v>
      </c>
      <c r="GO1507" s="400">
        <f t="shared" si="297"/>
        <v>0</v>
      </c>
    </row>
    <row r="1508" spans="156:197" ht="18.95" customHeight="1" thickBot="1" x14ac:dyDescent="0.3">
      <c r="EZ1508" s="838"/>
      <c r="FA1508" s="568">
        <v>42252.749652777777</v>
      </c>
      <c r="FB1508" s="569">
        <v>3231.3091177781421</v>
      </c>
      <c r="FC1508" s="570">
        <v>42252.749652777777</v>
      </c>
      <c r="FD1508" s="571" t="str">
        <v>[-11101] All data events are filtered in summary calculation</v>
      </c>
      <c r="FE1508" s="570">
        <v>42252.749305555553</v>
      </c>
      <c r="FF1508" s="571">
        <v>37608.473666238788</v>
      </c>
      <c r="FG1508" s="570">
        <v>42252.749305555553</v>
      </c>
      <c r="FH1508" s="571" t="str">
        <v>[-11101] All data events are filtered in summary calculation</v>
      </c>
      <c r="GE1508" s="400">
        <f t="shared" si="298"/>
        <v>1</v>
      </c>
      <c r="GF1508" s="529"/>
      <c r="GG1508" s="517"/>
      <c r="GH1508" s="529">
        <v>42252.749305555553</v>
      </c>
      <c r="GI1508" s="668">
        <v>295.71759033203125</v>
      </c>
      <c r="GJ1508" s="669">
        <v>42252.749305555553</v>
      </c>
      <c r="GK1508" s="668" t="str">
        <v>[-11101] All data events are filtered in summary calculation</v>
      </c>
      <c r="GL1508" s="669">
        <v>42252.749305555553</v>
      </c>
      <c r="GM1508" s="668" t="str">
        <v>[-11101] All data events are filtered in summary calculation</v>
      </c>
      <c r="GN1508" s="400" t="str">
        <f t="shared" si="296"/>
        <v>[-11101] All data events are filtered in summary calculation</v>
      </c>
      <c r="GO1508" s="400">
        <f t="shared" si="297"/>
        <v>0</v>
      </c>
    </row>
    <row r="1509" spans="156:197" ht="18.95" customHeight="1" x14ac:dyDescent="0.25">
      <c r="EZ1509" s="836">
        <v>19</v>
      </c>
      <c r="FA1509" s="568">
        <v>42252.75</v>
      </c>
      <c r="FB1509" s="569">
        <v>3238.064156774059</v>
      </c>
      <c r="FC1509" s="570">
        <v>42252.75</v>
      </c>
      <c r="FD1509" s="571" t="str">
        <v>[-11101] All data events are filtered in summary calculation</v>
      </c>
      <c r="FE1509" s="570">
        <v>42252.749652777777</v>
      </c>
      <c r="FF1509" s="571">
        <v>37519.813365554808</v>
      </c>
      <c r="FG1509" s="570">
        <v>42252.749652777777</v>
      </c>
      <c r="FH1509" s="571" t="str">
        <v>[-11101] All data events are filtered in summary calculation</v>
      </c>
      <c r="GE1509" s="400">
        <f t="shared" si="298"/>
        <v>1</v>
      </c>
      <c r="GF1509" s="529"/>
      <c r="GG1509" s="517"/>
      <c r="GH1509" s="529">
        <v>42252.749652777777</v>
      </c>
      <c r="GI1509" s="668">
        <v>295.71759033203125</v>
      </c>
      <c r="GJ1509" s="669">
        <v>42252.749652777777</v>
      </c>
      <c r="GK1509" s="668" t="str">
        <v>[-11101] All data events are filtered in summary calculation</v>
      </c>
      <c r="GL1509" s="669">
        <v>42252.749652777777</v>
      </c>
      <c r="GM1509" s="668" t="str">
        <v>[-11101] All data events are filtered in summary calculation</v>
      </c>
      <c r="GN1509" s="400" t="str">
        <f t="shared" si="296"/>
        <v>[-11101] All data events are filtered in summary calculation</v>
      </c>
      <c r="GO1509" s="400">
        <f t="shared" si="297"/>
        <v>0</v>
      </c>
    </row>
    <row r="1510" spans="156:197" ht="18.95" customHeight="1" x14ac:dyDescent="0.25">
      <c r="EZ1510" s="837"/>
      <c r="FA1510" s="568">
        <v>42252.750347222223</v>
      </c>
      <c r="FB1510" s="569">
        <v>3229.0389286391437</v>
      </c>
      <c r="FC1510" s="570">
        <v>42252.750347222223</v>
      </c>
      <c r="FD1510" s="571" t="str">
        <v>[-11101] All data events are filtered in summary calculation</v>
      </c>
      <c r="FE1510" s="570">
        <v>42252.75</v>
      </c>
      <c r="FF1510" s="571">
        <v>37589.583117481074</v>
      </c>
      <c r="FG1510" s="570">
        <v>42252.75</v>
      </c>
      <c r="FH1510" s="571" t="str">
        <v>[-11101] All data events are filtered in summary calculation</v>
      </c>
      <c r="GE1510" s="400">
        <f t="shared" si="298"/>
        <v>1</v>
      </c>
      <c r="GF1510" s="529"/>
      <c r="GG1510" s="517"/>
      <c r="GH1510" s="529">
        <v>42252.75</v>
      </c>
      <c r="GI1510" s="668">
        <v>295.71759033203125</v>
      </c>
      <c r="GJ1510" s="669">
        <v>42252.75</v>
      </c>
      <c r="GK1510" s="668" t="str">
        <v>[-11101] All data events are filtered in summary calculation</v>
      </c>
      <c r="GL1510" s="669">
        <v>42252.75</v>
      </c>
      <c r="GM1510" s="668" t="str">
        <v>[-11101] All data events are filtered in summary calculation</v>
      </c>
      <c r="GN1510" s="400" t="str">
        <f t="shared" si="296"/>
        <v>[-11101] All data events are filtered in summary calculation</v>
      </c>
      <c r="GO1510" s="400">
        <f t="shared" si="297"/>
        <v>0</v>
      </c>
    </row>
    <row r="1511" spans="156:197" ht="18.95" customHeight="1" x14ac:dyDescent="0.25">
      <c r="EZ1511" s="837"/>
      <c r="FA1511" s="568">
        <v>42252.750694444447</v>
      </c>
      <c r="FB1511" s="569">
        <v>3251.1599398583176</v>
      </c>
      <c r="FC1511" s="570">
        <v>42252.750694444447</v>
      </c>
      <c r="FD1511" s="571" t="str">
        <v>[-11101] All data events are filtered in summary calculation</v>
      </c>
      <c r="FE1511" s="570">
        <v>42252.750347222223</v>
      </c>
      <c r="FF1511" s="571">
        <v>37515.920441524191</v>
      </c>
      <c r="FG1511" s="570">
        <v>42252.750347222223</v>
      </c>
      <c r="FH1511" s="571" t="str">
        <v>[-11101] All data events are filtered in summary calculation</v>
      </c>
      <c r="GE1511" s="400">
        <f t="shared" si="298"/>
        <v>1</v>
      </c>
      <c r="GF1511" s="529"/>
      <c r="GG1511" s="517"/>
      <c r="GH1511" s="529">
        <v>42252.750347222223</v>
      </c>
      <c r="GI1511" s="668">
        <v>295.71759033203125</v>
      </c>
      <c r="GJ1511" s="669">
        <v>42252.750347222223</v>
      </c>
      <c r="GK1511" s="668" t="str">
        <v>[-11101] All data events are filtered in summary calculation</v>
      </c>
      <c r="GL1511" s="669">
        <v>42252.750347222223</v>
      </c>
      <c r="GM1511" s="668" t="str">
        <v>[-11101] All data events are filtered in summary calculation</v>
      </c>
      <c r="GN1511" s="400" t="str">
        <f t="shared" si="296"/>
        <v>[-11101] All data events are filtered in summary calculation</v>
      </c>
      <c r="GO1511" s="400">
        <f t="shared" si="297"/>
        <v>0</v>
      </c>
    </row>
    <row r="1512" spans="156:197" ht="18.95" customHeight="1" x14ac:dyDescent="0.25">
      <c r="EZ1512" s="837"/>
      <c r="FA1512" s="568">
        <v>42252.751041666663</v>
      </c>
      <c r="FB1512" s="569">
        <v>3246.9780965811265</v>
      </c>
      <c r="FC1512" s="570">
        <v>42252.751041666663</v>
      </c>
      <c r="FD1512" s="571" t="str">
        <v>[-11101] All data events are filtered in summary calculation</v>
      </c>
      <c r="FE1512" s="570">
        <v>42252.750694444447</v>
      </c>
      <c r="FF1512" s="571">
        <v>37478.051205710573</v>
      </c>
      <c r="FG1512" s="570">
        <v>42252.750694444447</v>
      </c>
      <c r="FH1512" s="571" t="str">
        <v>[-11101] All data events are filtered in summary calculation</v>
      </c>
      <c r="GE1512" s="400">
        <f t="shared" si="298"/>
        <v>1</v>
      </c>
      <c r="GF1512" s="529"/>
      <c r="GG1512" s="517"/>
      <c r="GH1512" s="529">
        <v>42252.750694444447</v>
      </c>
      <c r="GI1512" s="668">
        <v>299.43178182064247</v>
      </c>
      <c r="GJ1512" s="669">
        <v>42252.750694444447</v>
      </c>
      <c r="GK1512" s="668" t="str">
        <v>[-11101] All data events are filtered in summary calculation</v>
      </c>
      <c r="GL1512" s="669">
        <v>42252.750694444447</v>
      </c>
      <c r="GM1512" s="668" t="str">
        <v>[-11101] All data events are filtered in summary calculation</v>
      </c>
      <c r="GN1512" s="400" t="str">
        <f t="shared" si="296"/>
        <v>[-11101] All data events are filtered in summary calculation</v>
      </c>
      <c r="GO1512" s="400">
        <f t="shared" si="297"/>
        <v>0</v>
      </c>
    </row>
    <row r="1513" spans="156:197" ht="18.95" customHeight="1" x14ac:dyDescent="0.25">
      <c r="EZ1513" s="837"/>
      <c r="FA1513" s="568">
        <v>42252.751388888893</v>
      </c>
      <c r="FB1513" s="569">
        <v>3248.827722029388</v>
      </c>
      <c r="FC1513" s="570">
        <v>42252.751388888893</v>
      </c>
      <c r="FD1513" s="571" t="str">
        <v>[-11101] All data events are filtered in summary calculation</v>
      </c>
      <c r="FE1513" s="570">
        <v>42252.751041666663</v>
      </c>
      <c r="FF1513" s="571">
        <v>37523.153343274193</v>
      </c>
      <c r="FG1513" s="570">
        <v>42252.751041666663</v>
      </c>
      <c r="FH1513" s="571" t="str">
        <v>[-11101] All data events are filtered in summary calculation</v>
      </c>
      <c r="GE1513" s="400">
        <f t="shared" si="298"/>
        <v>1</v>
      </c>
      <c r="GF1513" s="529"/>
      <c r="GG1513" s="517"/>
      <c r="GH1513" s="529">
        <v>42252.751041666663</v>
      </c>
      <c r="GI1513" s="668">
        <v>304.97683715820312</v>
      </c>
      <c r="GJ1513" s="669">
        <v>42252.751041666663</v>
      </c>
      <c r="GK1513" s="668" t="str">
        <v>[-11101] All data events are filtered in summary calculation</v>
      </c>
      <c r="GL1513" s="669">
        <v>42252.751041666663</v>
      </c>
      <c r="GM1513" s="668" t="str">
        <v>[-11101] All data events are filtered in summary calculation</v>
      </c>
      <c r="GN1513" s="400" t="str">
        <f t="shared" si="296"/>
        <v>[-11101] All data events are filtered in summary calculation</v>
      </c>
      <c r="GO1513" s="400">
        <f t="shared" si="297"/>
        <v>0</v>
      </c>
    </row>
    <row r="1514" spans="156:197" ht="18.95" customHeight="1" x14ac:dyDescent="0.25">
      <c r="EZ1514" s="837"/>
      <c r="FA1514" s="568">
        <v>42252.751736111109</v>
      </c>
      <c r="FB1514" s="569">
        <v>3255.1112656109035</v>
      </c>
      <c r="FC1514" s="570">
        <v>42252.751736111109</v>
      </c>
      <c r="FD1514" s="571" t="str">
        <v>[-11101] All data events are filtered in summary calculation</v>
      </c>
      <c r="FE1514" s="570">
        <v>42252.751388888893</v>
      </c>
      <c r="FF1514" s="571">
        <v>37478.985382399958</v>
      </c>
      <c r="FG1514" s="570">
        <v>42252.751388888893</v>
      </c>
      <c r="FH1514" s="571" t="str">
        <v>[-11101] All data events are filtered in summary calculation</v>
      </c>
      <c r="GE1514" s="400">
        <f t="shared" si="298"/>
        <v>1</v>
      </c>
      <c r="GF1514" s="529"/>
      <c r="GG1514" s="517"/>
      <c r="GH1514" s="529">
        <v>42252.751388888893</v>
      </c>
      <c r="GI1514" s="668">
        <v>304.97683715820312</v>
      </c>
      <c r="GJ1514" s="669">
        <v>42252.751388888893</v>
      </c>
      <c r="GK1514" s="668" t="str">
        <v>[-11101] All data events are filtered in summary calculation</v>
      </c>
      <c r="GL1514" s="669">
        <v>42252.751388888893</v>
      </c>
      <c r="GM1514" s="668" t="str">
        <v>[-11101] All data events are filtered in summary calculation</v>
      </c>
      <c r="GN1514" s="400" t="str">
        <f t="shared" si="296"/>
        <v>[-11101] All data events are filtered in summary calculation</v>
      </c>
      <c r="GO1514" s="400">
        <f t="shared" si="297"/>
        <v>0</v>
      </c>
    </row>
    <row r="1515" spans="156:197" ht="18.95" customHeight="1" x14ac:dyDescent="0.25">
      <c r="EZ1515" s="837"/>
      <c r="FA1515" s="568">
        <v>42252.752083333333</v>
      </c>
      <c r="FB1515" s="569">
        <v>3256.5295346113544</v>
      </c>
      <c r="FC1515" s="570">
        <v>42252.752083333333</v>
      </c>
      <c r="FD1515" s="571" t="str">
        <v>[-11101] All data events are filtered in summary calculation</v>
      </c>
      <c r="FE1515" s="570">
        <v>42252.751736111109</v>
      </c>
      <c r="FF1515" s="571">
        <v>37453.339795903368</v>
      </c>
      <c r="FG1515" s="570">
        <v>42252.751736111109</v>
      </c>
      <c r="FH1515" s="571" t="str">
        <v>[-11101] All data events are filtered in summary calculation</v>
      </c>
      <c r="GE1515" s="400">
        <f t="shared" si="298"/>
        <v>1</v>
      </c>
      <c r="GF1515" s="529"/>
      <c r="GG1515" s="517"/>
      <c r="GH1515" s="529">
        <v>42252.751736111109</v>
      </c>
      <c r="GI1515" s="668">
        <v>304.97683715820312</v>
      </c>
      <c r="GJ1515" s="669">
        <v>42252.751736111109</v>
      </c>
      <c r="GK1515" s="668" t="str">
        <v>[-11101] All data events are filtered in summary calculation</v>
      </c>
      <c r="GL1515" s="669">
        <v>42252.751736111109</v>
      </c>
      <c r="GM1515" s="668" t="str">
        <v>[-11101] All data events are filtered in summary calculation</v>
      </c>
      <c r="GN1515" s="400" t="str">
        <f t="shared" si="296"/>
        <v>[-11101] All data events are filtered in summary calculation</v>
      </c>
      <c r="GO1515" s="400">
        <f t="shared" si="297"/>
        <v>0</v>
      </c>
    </row>
    <row r="1516" spans="156:197" ht="18.95" customHeight="1" x14ac:dyDescent="0.25">
      <c r="EZ1516" s="837"/>
      <c r="FA1516" s="568">
        <v>42252.752430555556</v>
      </c>
      <c r="FB1516" s="569">
        <v>3268.4120200855036</v>
      </c>
      <c r="FC1516" s="570">
        <v>42252.752430555556</v>
      </c>
      <c r="FD1516" s="571" t="str">
        <v>[-11101] All data events are filtered in summary calculation</v>
      </c>
      <c r="FE1516" s="570">
        <v>42252.752083333333</v>
      </c>
      <c r="FF1516" s="571">
        <v>37483.701750737426</v>
      </c>
      <c r="FG1516" s="570">
        <v>42252.752083333333</v>
      </c>
      <c r="FH1516" s="571" t="str">
        <v>[-11101] All data events are filtered in summary calculation</v>
      </c>
      <c r="GE1516" s="400">
        <f t="shared" si="298"/>
        <v>1</v>
      </c>
      <c r="GF1516" s="529"/>
      <c r="GG1516" s="517"/>
      <c r="GH1516" s="529">
        <v>42252.752083333333</v>
      </c>
      <c r="GI1516" s="668">
        <v>304.97683715820312</v>
      </c>
      <c r="GJ1516" s="669">
        <v>42252.752083333333</v>
      </c>
      <c r="GK1516" s="668" t="str">
        <v>[-11101] All data events are filtered in summary calculation</v>
      </c>
      <c r="GL1516" s="669">
        <v>42252.752083333333</v>
      </c>
      <c r="GM1516" s="668" t="str">
        <v>[-11101] All data events are filtered in summary calculation</v>
      </c>
      <c r="GN1516" s="400" t="str">
        <f t="shared" si="296"/>
        <v>[-11101] All data events are filtered in summary calculation</v>
      </c>
      <c r="GO1516" s="400">
        <f t="shared" si="297"/>
        <v>0</v>
      </c>
    </row>
    <row r="1517" spans="156:197" ht="18.95" customHeight="1" x14ac:dyDescent="0.25">
      <c r="EZ1517" s="837"/>
      <c r="FA1517" s="568">
        <v>42252.75277777778</v>
      </c>
      <c r="FB1517" s="569">
        <v>3249.3944206796587</v>
      </c>
      <c r="FC1517" s="570">
        <v>42252.75277777778</v>
      </c>
      <c r="FD1517" s="571" t="str">
        <v>[-11101] All data events are filtered in summary calculation</v>
      </c>
      <c r="FE1517" s="570">
        <v>42252.752430555556</v>
      </c>
      <c r="FF1517" s="571">
        <v>37418.190073917307</v>
      </c>
      <c r="FG1517" s="570">
        <v>42252.752430555556</v>
      </c>
      <c r="FH1517" s="571" t="str">
        <v>[-11101] All data events are filtered in summary calculation</v>
      </c>
      <c r="GE1517" s="400">
        <f t="shared" si="298"/>
        <v>1</v>
      </c>
      <c r="GF1517" s="529"/>
      <c r="GG1517" s="517"/>
      <c r="GH1517" s="529">
        <v>42252.752430555556</v>
      </c>
      <c r="GI1517" s="668">
        <v>304.97683715820312</v>
      </c>
      <c r="GJ1517" s="669">
        <v>42252.752430555556</v>
      </c>
      <c r="GK1517" s="668" t="str">
        <v>[-11101] All data events are filtered in summary calculation</v>
      </c>
      <c r="GL1517" s="669">
        <v>42252.752430555556</v>
      </c>
      <c r="GM1517" s="668" t="str">
        <v>[-11101] All data events are filtered in summary calculation</v>
      </c>
      <c r="GN1517" s="400" t="str">
        <f t="shared" si="296"/>
        <v>[-11101] All data events are filtered in summary calculation</v>
      </c>
      <c r="GO1517" s="400">
        <f t="shared" si="297"/>
        <v>0</v>
      </c>
    </row>
    <row r="1518" spans="156:197" ht="18.95" customHeight="1" x14ac:dyDescent="0.25">
      <c r="EZ1518" s="837"/>
      <c r="FA1518" s="568">
        <v>42252.753125000003</v>
      </c>
      <c r="FB1518" s="569">
        <v>3260.8421859733762</v>
      </c>
      <c r="FC1518" s="570">
        <v>42252.753125000003</v>
      </c>
      <c r="FD1518" s="571" t="str">
        <v>[-11101] All data events are filtered in summary calculation</v>
      </c>
      <c r="FE1518" s="570">
        <v>42252.75277777778</v>
      </c>
      <c r="FF1518" s="571">
        <v>37485.520136501393</v>
      </c>
      <c r="FG1518" s="570">
        <v>42252.75277777778</v>
      </c>
      <c r="FH1518" s="571" t="str">
        <v>[-11101] All data events are filtered in summary calculation</v>
      </c>
      <c r="GE1518" s="400">
        <f t="shared" si="298"/>
        <v>1</v>
      </c>
      <c r="GF1518" s="529"/>
      <c r="GG1518" s="517"/>
      <c r="GH1518" s="529">
        <v>42252.75277777778</v>
      </c>
      <c r="GI1518" s="668">
        <v>304.97683715820312</v>
      </c>
      <c r="GJ1518" s="669">
        <v>42252.75277777778</v>
      </c>
      <c r="GK1518" s="668" t="str">
        <v>[-11101] All data events are filtered in summary calculation</v>
      </c>
      <c r="GL1518" s="669">
        <v>42252.75277777778</v>
      </c>
      <c r="GM1518" s="668" t="str">
        <v>[-11101] All data events are filtered in summary calculation</v>
      </c>
      <c r="GN1518" s="400" t="str">
        <f t="shared" si="296"/>
        <v>[-11101] All data events are filtered in summary calculation</v>
      </c>
      <c r="GO1518" s="400">
        <f t="shared" si="297"/>
        <v>0</v>
      </c>
    </row>
    <row r="1519" spans="156:197" ht="18.95" customHeight="1" x14ac:dyDescent="0.25">
      <c r="EZ1519" s="837"/>
      <c r="FA1519" s="568">
        <v>42252.753472222219</v>
      </c>
      <c r="FB1519" s="569">
        <v>3277.2813723271092</v>
      </c>
      <c r="FC1519" s="570">
        <v>42252.753472222219</v>
      </c>
      <c r="FD1519" s="571" t="str">
        <v>[-11101] All data events are filtered in summary calculation</v>
      </c>
      <c r="FE1519" s="570">
        <v>42252.753125000003</v>
      </c>
      <c r="FF1519" s="571">
        <v>37397.972259253263</v>
      </c>
      <c r="FG1519" s="570">
        <v>42252.753125000003</v>
      </c>
      <c r="FH1519" s="571" t="str">
        <v>[-11101] All data events are filtered in summary calculation</v>
      </c>
      <c r="GE1519" s="400">
        <f t="shared" si="298"/>
        <v>1</v>
      </c>
      <c r="GF1519" s="529"/>
      <c r="GG1519" s="517"/>
      <c r="GH1519" s="529">
        <v>42252.753125000003</v>
      </c>
      <c r="GI1519" s="668">
        <v>304.97683715820312</v>
      </c>
      <c r="GJ1519" s="669">
        <v>42252.753125000003</v>
      </c>
      <c r="GK1519" s="668" t="str">
        <v>[-11101] All data events are filtered in summary calculation</v>
      </c>
      <c r="GL1519" s="669">
        <v>42252.753125000003</v>
      </c>
      <c r="GM1519" s="668" t="str">
        <v>[-11101] All data events are filtered in summary calculation</v>
      </c>
      <c r="GN1519" s="400" t="str">
        <f t="shared" si="296"/>
        <v>[-11101] All data events are filtered in summary calculation</v>
      </c>
      <c r="GO1519" s="400">
        <f t="shared" si="297"/>
        <v>0</v>
      </c>
    </row>
    <row r="1520" spans="156:197" ht="18.95" customHeight="1" x14ac:dyDescent="0.25">
      <c r="EZ1520" s="837"/>
      <c r="FA1520" s="568">
        <v>42252.75381944445</v>
      </c>
      <c r="FB1520" s="569">
        <v>3258.3546950073292</v>
      </c>
      <c r="FC1520" s="570">
        <v>42252.75381944445</v>
      </c>
      <c r="FD1520" s="571" t="str">
        <v>[-11101] All data events are filtered in summary calculation</v>
      </c>
      <c r="FE1520" s="570">
        <v>42252.753472222219</v>
      </c>
      <c r="FF1520" s="571">
        <v>37405.84128350814</v>
      </c>
      <c r="FG1520" s="570">
        <v>42252.753472222219</v>
      </c>
      <c r="FH1520" s="571" t="str">
        <v>[-11101] All data events are filtered in summary calculation</v>
      </c>
      <c r="GE1520" s="400">
        <f t="shared" si="298"/>
        <v>1</v>
      </c>
      <c r="GF1520" s="529"/>
      <c r="GG1520" s="517"/>
      <c r="GH1520" s="529">
        <v>42252.753472222219</v>
      </c>
      <c r="GI1520" s="668">
        <v>304.97683715820312</v>
      </c>
      <c r="GJ1520" s="669">
        <v>42252.753472222219</v>
      </c>
      <c r="GK1520" s="668" t="str">
        <v>[-11101] All data events are filtered in summary calculation</v>
      </c>
      <c r="GL1520" s="669">
        <v>42252.753472222219</v>
      </c>
      <c r="GM1520" s="668" t="str">
        <v>[-11101] All data events are filtered in summary calculation</v>
      </c>
      <c r="GN1520" s="400" t="str">
        <f t="shared" si="296"/>
        <v>[-11101] All data events are filtered in summary calculation</v>
      </c>
      <c r="GO1520" s="400">
        <f t="shared" si="297"/>
        <v>0</v>
      </c>
    </row>
    <row r="1521" spans="156:197" ht="18.95" customHeight="1" x14ac:dyDescent="0.25">
      <c r="EZ1521" s="837"/>
      <c r="FA1521" s="568">
        <v>42252.754166666666</v>
      </c>
      <c r="FB1521" s="569">
        <v>3289.3545439249524</v>
      </c>
      <c r="FC1521" s="570">
        <v>42252.754166666666</v>
      </c>
      <c r="FD1521" s="571" t="str">
        <v>[-11101] All data events are filtered in summary calculation</v>
      </c>
      <c r="FE1521" s="570">
        <v>42252.75381944445</v>
      </c>
      <c r="FF1521" s="571">
        <v>37436.370290146275</v>
      </c>
      <c r="FG1521" s="570">
        <v>42252.75381944445</v>
      </c>
      <c r="FH1521" s="571" t="str">
        <v>[-11101] All data events are filtered in summary calculation</v>
      </c>
      <c r="GE1521" s="400">
        <f t="shared" si="298"/>
        <v>1</v>
      </c>
      <c r="GF1521" s="529"/>
      <c r="GG1521" s="517"/>
      <c r="GH1521" s="529">
        <v>42252.75381944445</v>
      </c>
      <c r="GI1521" s="668">
        <v>304.97683715820312</v>
      </c>
      <c r="GJ1521" s="669">
        <v>42252.75381944445</v>
      </c>
      <c r="GK1521" s="668" t="str">
        <v>[-11101] All data events are filtered in summary calculation</v>
      </c>
      <c r="GL1521" s="669">
        <v>42252.75381944445</v>
      </c>
      <c r="GM1521" s="668" t="str">
        <v>[-11101] All data events are filtered in summary calculation</v>
      </c>
      <c r="GN1521" s="400" t="str">
        <f t="shared" si="296"/>
        <v>[-11101] All data events are filtered in summary calculation</v>
      </c>
      <c r="GO1521" s="400">
        <f t="shared" si="297"/>
        <v>0</v>
      </c>
    </row>
    <row r="1522" spans="156:197" ht="18.95" customHeight="1" x14ac:dyDescent="0.25">
      <c r="EZ1522" s="837"/>
      <c r="FA1522" s="568">
        <v>42252.754513888889</v>
      </c>
      <c r="FB1522" s="569">
        <v>3270.7814653183023</v>
      </c>
      <c r="FC1522" s="570">
        <v>42252.754513888889</v>
      </c>
      <c r="FD1522" s="571" t="str">
        <v>[-11101] All data events are filtered in summary calculation</v>
      </c>
      <c r="FE1522" s="570">
        <v>42252.754166666666</v>
      </c>
      <c r="FF1522" s="571">
        <v>37427.406554712848</v>
      </c>
      <c r="FG1522" s="570">
        <v>42252.754166666666</v>
      </c>
      <c r="FH1522" s="571" t="str">
        <v>[-11101] All data events are filtered in summary calculation</v>
      </c>
      <c r="GE1522" s="400">
        <f t="shared" si="298"/>
        <v>1</v>
      </c>
      <c r="GF1522" s="529"/>
      <c r="GG1522" s="517"/>
      <c r="GH1522" s="529">
        <v>42252.754166666666</v>
      </c>
      <c r="GI1522" s="668">
        <v>304.97683715820312</v>
      </c>
      <c r="GJ1522" s="669">
        <v>42252.754166666666</v>
      </c>
      <c r="GK1522" s="668" t="str">
        <v>[-11101] All data events are filtered in summary calculation</v>
      </c>
      <c r="GL1522" s="669">
        <v>42252.754166666666</v>
      </c>
      <c r="GM1522" s="668" t="str">
        <v>[-11101] All data events are filtered in summary calculation</v>
      </c>
      <c r="GN1522" s="400" t="str">
        <f t="shared" si="296"/>
        <v>[-11101] All data events are filtered in summary calculation</v>
      </c>
      <c r="GO1522" s="400">
        <f t="shared" si="297"/>
        <v>0</v>
      </c>
    </row>
    <row r="1523" spans="156:197" ht="18.95" customHeight="1" x14ac:dyDescent="0.25">
      <c r="EZ1523" s="837"/>
      <c r="FA1523" s="568">
        <v>42252.754861111112</v>
      </c>
      <c r="FB1523" s="569">
        <v>3272.4341565753025</v>
      </c>
      <c r="FC1523" s="570">
        <v>42252.754861111112</v>
      </c>
      <c r="FD1523" s="571" t="str">
        <v>[-11101] All data events are filtered in summary calculation</v>
      </c>
      <c r="FE1523" s="570">
        <v>42252.754513888889</v>
      </c>
      <c r="FF1523" s="571">
        <v>37494.03830566605</v>
      </c>
      <c r="FG1523" s="570">
        <v>42252.754513888889</v>
      </c>
      <c r="FH1523" s="571" t="str">
        <v>[-11101] All data events are filtered in summary calculation</v>
      </c>
      <c r="GE1523" s="400">
        <f t="shared" si="298"/>
        <v>1</v>
      </c>
      <c r="GF1523" s="529"/>
      <c r="GG1523" s="517"/>
      <c r="GH1523" s="529">
        <v>42252.754513888889</v>
      </c>
      <c r="GI1523" s="668">
        <v>304.97683715820312</v>
      </c>
      <c r="GJ1523" s="669">
        <v>42252.754513888889</v>
      </c>
      <c r="GK1523" s="668" t="str">
        <v>[-11101] All data events are filtered in summary calculation</v>
      </c>
      <c r="GL1523" s="669">
        <v>42252.754513888889</v>
      </c>
      <c r="GM1523" s="668" t="str">
        <v>[-11101] All data events are filtered in summary calculation</v>
      </c>
      <c r="GN1523" s="400" t="str">
        <f t="shared" si="296"/>
        <v>[-11101] All data events are filtered in summary calculation</v>
      </c>
      <c r="GO1523" s="400">
        <f t="shared" si="297"/>
        <v>0</v>
      </c>
    </row>
    <row r="1524" spans="156:197" ht="18.95" customHeight="1" x14ac:dyDescent="0.25">
      <c r="EZ1524" s="837"/>
      <c r="FA1524" s="568">
        <v>42252.755208333328</v>
      </c>
      <c r="FB1524" s="569">
        <v>3284.2409758781391</v>
      </c>
      <c r="FC1524" s="570">
        <v>42252.755208333328</v>
      </c>
      <c r="FD1524" s="571" t="str">
        <v>[-11101] All data events are filtered in summary calculation</v>
      </c>
      <c r="FE1524" s="570">
        <v>42252.754861111112</v>
      </c>
      <c r="FF1524" s="571">
        <v>37618.96098424196</v>
      </c>
      <c r="FG1524" s="570">
        <v>42252.754861111112</v>
      </c>
      <c r="FH1524" s="571" t="str">
        <v>[-11101] All data events are filtered in summary calculation</v>
      </c>
      <c r="GE1524" s="400">
        <f t="shared" si="298"/>
        <v>1</v>
      </c>
      <c r="GF1524" s="529"/>
      <c r="GG1524" s="517"/>
      <c r="GH1524" s="529">
        <v>42252.754861111112</v>
      </c>
      <c r="GI1524" s="668" t="str">
        <v>[-11101] All data events are filtered in summary calculation</v>
      </c>
      <c r="GJ1524" s="669">
        <v>42252.754861111112</v>
      </c>
      <c r="GK1524" s="668" t="str">
        <v>[-11101] All data events are filtered in summary calculation</v>
      </c>
      <c r="GL1524" s="669">
        <v>42252.754861111112</v>
      </c>
      <c r="GM1524" s="668" t="str">
        <v>[-11101] All data events are filtered in summary calculation</v>
      </c>
      <c r="GN1524" s="400" t="str">
        <f t="shared" si="296"/>
        <v>[-11101] All data events are filtered in summary calculation</v>
      </c>
      <c r="GO1524" s="400">
        <f t="shared" si="297"/>
        <v>0</v>
      </c>
    </row>
    <row r="1525" spans="156:197" ht="18.95" customHeight="1" x14ac:dyDescent="0.25">
      <c r="EZ1525" s="837"/>
      <c r="FA1525" s="568">
        <v>42252.755555555559</v>
      </c>
      <c r="FB1525" s="569">
        <v>3275.5131743083398</v>
      </c>
      <c r="FC1525" s="570">
        <v>42252.755555555559</v>
      </c>
      <c r="FD1525" s="571" t="str">
        <v>[-11101] All data events are filtered in summary calculation</v>
      </c>
      <c r="FE1525" s="570">
        <v>42252.755208333328</v>
      </c>
      <c r="FF1525" s="571">
        <v>37732.549240891138</v>
      </c>
      <c r="FG1525" s="570">
        <v>42252.755208333328</v>
      </c>
      <c r="FH1525" s="571" t="str">
        <v>[-11101] All data events are filtered in summary calculation</v>
      </c>
      <c r="GE1525" s="400">
        <f t="shared" si="298"/>
        <v>1</v>
      </c>
      <c r="GF1525" s="529"/>
      <c r="GG1525" s="517"/>
      <c r="GH1525" s="529">
        <v>42252.755208333328</v>
      </c>
      <c r="GI1525" s="668" t="str">
        <v>[-11101] All data events are filtered in summary calculation</v>
      </c>
      <c r="GJ1525" s="669">
        <v>42252.755208333328</v>
      </c>
      <c r="GK1525" s="668" t="str">
        <v>[-11101] All data events are filtered in summary calculation</v>
      </c>
      <c r="GL1525" s="669">
        <v>42252.755208333328</v>
      </c>
      <c r="GM1525" s="668" t="str">
        <v>[-11101] All data events are filtered in summary calculation</v>
      </c>
      <c r="GN1525" s="400" t="str">
        <f t="shared" si="296"/>
        <v>[-11101] All data events are filtered in summary calculation</v>
      </c>
      <c r="GO1525" s="400">
        <f t="shared" si="297"/>
        <v>0</v>
      </c>
    </row>
    <row r="1526" spans="156:197" ht="18.95" customHeight="1" x14ac:dyDescent="0.25">
      <c r="EZ1526" s="837"/>
      <c r="FA1526" s="568">
        <v>42252.755902777775</v>
      </c>
      <c r="FB1526" s="569">
        <v>3296.2991883635523</v>
      </c>
      <c r="FC1526" s="570">
        <v>42252.755902777775</v>
      </c>
      <c r="FD1526" s="571" t="str">
        <v>[-11101] All data events are filtered in summary calculation</v>
      </c>
      <c r="FE1526" s="570">
        <v>42252.755555555559</v>
      </c>
      <c r="FF1526" s="571">
        <v>37759.291605750717</v>
      </c>
      <c r="FG1526" s="570">
        <v>42252.755555555559</v>
      </c>
      <c r="FH1526" s="571" t="str">
        <v>[-11101] All data events are filtered in summary calculation</v>
      </c>
      <c r="GE1526" s="400">
        <f t="shared" si="298"/>
        <v>1</v>
      </c>
      <c r="GF1526" s="529"/>
      <c r="GG1526" s="517"/>
      <c r="GH1526" s="529">
        <v>42252.755555555559</v>
      </c>
      <c r="GI1526" s="668" t="str">
        <v>[-11101] All data events are filtered in summary calculation</v>
      </c>
      <c r="GJ1526" s="669">
        <v>42252.755555555559</v>
      </c>
      <c r="GK1526" s="668" t="str">
        <v>[-11101] All data events are filtered in summary calculation</v>
      </c>
      <c r="GL1526" s="669">
        <v>42252.755555555559</v>
      </c>
      <c r="GM1526" s="668" t="str">
        <v>[-11101] All data events are filtered in summary calculation</v>
      </c>
      <c r="GN1526" s="400" t="str">
        <f t="shared" si="296"/>
        <v>[-11101] All data events are filtered in summary calculation</v>
      </c>
      <c r="GO1526" s="400">
        <f t="shared" si="297"/>
        <v>0</v>
      </c>
    </row>
    <row r="1527" spans="156:197" ht="18.95" customHeight="1" x14ac:dyDescent="0.25">
      <c r="EZ1527" s="837"/>
      <c r="FA1527" s="568">
        <v>42252.756249999999</v>
      </c>
      <c r="FB1527" s="569">
        <v>3272.3738492012026</v>
      </c>
      <c r="FC1527" s="570">
        <v>42252.756249999999</v>
      </c>
      <c r="FD1527" s="571" t="str">
        <v>[-11101] All data events are filtered in summary calculation</v>
      </c>
      <c r="FE1527" s="570">
        <v>42252.755902777775</v>
      </c>
      <c r="FF1527" s="571">
        <v>37776.99217739304</v>
      </c>
      <c r="FG1527" s="570">
        <v>42252.755902777775</v>
      </c>
      <c r="FH1527" s="571" t="str">
        <v>[-11101] All data events are filtered in summary calculation</v>
      </c>
      <c r="GE1527" s="400">
        <f t="shared" si="298"/>
        <v>1</v>
      </c>
      <c r="GF1527" s="529"/>
      <c r="GG1527" s="517"/>
      <c r="GH1527" s="529">
        <v>42252.755902777775</v>
      </c>
      <c r="GI1527" s="668">
        <v>294.42186464102781</v>
      </c>
      <c r="GJ1527" s="669">
        <v>42252.755902777775</v>
      </c>
      <c r="GK1527" s="668" t="str">
        <v>[-11101] All data events are filtered in summary calculation</v>
      </c>
      <c r="GL1527" s="669">
        <v>42252.755902777775</v>
      </c>
      <c r="GM1527" s="668" t="str">
        <v>[-11101] All data events are filtered in summary calculation</v>
      </c>
      <c r="GN1527" s="400" t="str">
        <f t="shared" si="296"/>
        <v>[-11101] All data events are filtered in summary calculation</v>
      </c>
      <c r="GO1527" s="400">
        <f t="shared" si="297"/>
        <v>0</v>
      </c>
    </row>
    <row r="1528" spans="156:197" ht="18.95" customHeight="1" x14ac:dyDescent="0.25">
      <c r="EZ1528" s="837"/>
      <c r="FA1528" s="568">
        <v>42252.756597222222</v>
      </c>
      <c r="FB1528" s="569">
        <v>3303.6977491376301</v>
      </c>
      <c r="FC1528" s="570">
        <v>42252.756597222222</v>
      </c>
      <c r="FD1528" s="571" t="str">
        <v>[-11101] All data events are filtered in summary calculation</v>
      </c>
      <c r="FE1528" s="570">
        <v>42252.756249999999</v>
      </c>
      <c r="FF1528" s="571">
        <v>37676.126236544056</v>
      </c>
      <c r="FG1528" s="570">
        <v>42252.756249999999</v>
      </c>
      <c r="FH1528" s="571" t="str">
        <v>[-11101] All data events are filtered in summary calculation</v>
      </c>
      <c r="GE1528" s="400">
        <f t="shared" si="298"/>
        <v>1</v>
      </c>
      <c r="GF1528" s="529"/>
      <c r="GG1528" s="517"/>
      <c r="GH1528" s="529">
        <v>42252.756249999999</v>
      </c>
      <c r="GI1528" s="668">
        <v>307.29165649414062</v>
      </c>
      <c r="GJ1528" s="669">
        <v>42252.756249999999</v>
      </c>
      <c r="GK1528" s="668" t="str">
        <v>[-11101] All data events are filtered in summary calculation</v>
      </c>
      <c r="GL1528" s="669">
        <v>42252.756249999999</v>
      </c>
      <c r="GM1528" s="668" t="str">
        <v>[-11101] All data events are filtered in summary calculation</v>
      </c>
      <c r="GN1528" s="400" t="str">
        <f t="shared" si="296"/>
        <v>[-11101] All data events are filtered in summary calculation</v>
      </c>
      <c r="GO1528" s="400">
        <f t="shared" si="297"/>
        <v>0</v>
      </c>
    </row>
    <row r="1529" spans="156:197" ht="18.95" customHeight="1" x14ac:dyDescent="0.25">
      <c r="EZ1529" s="837"/>
      <c r="FA1529" s="568">
        <v>42252.756944444445</v>
      </c>
      <c r="FB1529" s="569">
        <v>3290.2761097916714</v>
      </c>
      <c r="FC1529" s="570">
        <v>42252.756944444445</v>
      </c>
      <c r="FD1529" s="571" t="str">
        <v>[-11101] All data events are filtered in summary calculation</v>
      </c>
      <c r="FE1529" s="570">
        <v>42252.756597222222</v>
      </c>
      <c r="FF1529" s="571">
        <v>37730.663806402685</v>
      </c>
      <c r="FG1529" s="570">
        <v>42252.756597222222</v>
      </c>
      <c r="FH1529" s="571" t="str">
        <v>[-11101] All data events are filtered in summary calculation</v>
      </c>
      <c r="GE1529" s="400">
        <f t="shared" si="298"/>
        <v>1</v>
      </c>
      <c r="GF1529" s="529"/>
      <c r="GG1529" s="517"/>
      <c r="GH1529" s="529">
        <v>42252.756597222222</v>
      </c>
      <c r="GI1529" s="668">
        <v>307.29165649414062</v>
      </c>
      <c r="GJ1529" s="669">
        <v>42252.756597222222</v>
      </c>
      <c r="GK1529" s="668" t="str">
        <v>[-11101] All data events are filtered in summary calculation</v>
      </c>
      <c r="GL1529" s="669">
        <v>42252.756597222222</v>
      </c>
      <c r="GM1529" s="668" t="str">
        <v>[-11101] All data events are filtered in summary calculation</v>
      </c>
      <c r="GN1529" s="400" t="str">
        <f t="shared" si="296"/>
        <v>[-11101] All data events are filtered in summary calculation</v>
      </c>
      <c r="GO1529" s="400">
        <f t="shared" si="297"/>
        <v>0</v>
      </c>
    </row>
    <row r="1530" spans="156:197" ht="18.95" customHeight="1" x14ac:dyDescent="0.25">
      <c r="EZ1530" s="837"/>
      <c r="FA1530" s="568">
        <v>42252.757291666669</v>
      </c>
      <c r="FB1530" s="569">
        <v>3285.9638093921044</v>
      </c>
      <c r="FC1530" s="570">
        <v>42252.757291666669</v>
      </c>
      <c r="FD1530" s="571" t="str">
        <v>[-11101] All data events are filtered in summary calculation</v>
      </c>
      <c r="FE1530" s="570">
        <v>42252.756944444445</v>
      </c>
      <c r="FF1530" s="571">
        <v>37647.777293105923</v>
      </c>
      <c r="FG1530" s="570">
        <v>42252.756944444445</v>
      </c>
      <c r="FH1530" s="571" t="str">
        <v>[-11101] All data events are filtered in summary calculation</v>
      </c>
      <c r="GE1530" s="400">
        <f t="shared" si="298"/>
        <v>1</v>
      </c>
      <c r="GF1530" s="529"/>
      <c r="GG1530" s="517"/>
      <c r="GH1530" s="529">
        <v>42252.756944444445</v>
      </c>
      <c r="GI1530" s="668">
        <v>307.29165649414062</v>
      </c>
      <c r="GJ1530" s="669">
        <v>42252.756944444445</v>
      </c>
      <c r="GK1530" s="668" t="str">
        <v>[-11101] All data events are filtered in summary calculation</v>
      </c>
      <c r="GL1530" s="669">
        <v>42252.756944444445</v>
      </c>
      <c r="GM1530" s="668" t="str">
        <v>[-11101] All data events are filtered in summary calculation</v>
      </c>
      <c r="GN1530" s="400" t="str">
        <f t="shared" si="296"/>
        <v>[-11101] All data events are filtered in summary calculation</v>
      </c>
      <c r="GO1530" s="400">
        <f t="shared" si="297"/>
        <v>0</v>
      </c>
    </row>
    <row r="1531" spans="156:197" ht="18.95" customHeight="1" x14ac:dyDescent="0.25">
      <c r="EZ1531" s="837"/>
      <c r="FA1531" s="568">
        <v>42252.757638888885</v>
      </c>
      <c r="FB1531" s="569">
        <v>3277.6664586357774</v>
      </c>
      <c r="FC1531" s="570">
        <v>42252.757638888885</v>
      </c>
      <c r="FD1531" s="571" t="str">
        <v>[-11101] All data events are filtered in summary calculation</v>
      </c>
      <c r="FE1531" s="570">
        <v>42252.757291666669</v>
      </c>
      <c r="FF1531" s="571">
        <v>37679.340842286743</v>
      </c>
      <c r="FG1531" s="570">
        <v>42252.757291666669</v>
      </c>
      <c r="FH1531" s="571" t="str">
        <v>[-11101] All data events are filtered in summary calculation</v>
      </c>
      <c r="GE1531" s="400">
        <f t="shared" si="298"/>
        <v>1</v>
      </c>
      <c r="GF1531" s="529"/>
      <c r="GG1531" s="517"/>
      <c r="GH1531" s="529">
        <v>42252.757291666669</v>
      </c>
      <c r="GI1531" s="668">
        <v>307.29165649414062</v>
      </c>
      <c r="GJ1531" s="669">
        <v>42252.757291666669</v>
      </c>
      <c r="GK1531" s="668" t="str">
        <v>[-11101] All data events are filtered in summary calculation</v>
      </c>
      <c r="GL1531" s="669">
        <v>42252.757291666669</v>
      </c>
      <c r="GM1531" s="668" t="str">
        <v>[-11101] All data events are filtered in summary calculation</v>
      </c>
      <c r="GN1531" s="400" t="str">
        <f t="shared" si="296"/>
        <v>[-11101] All data events are filtered in summary calculation</v>
      </c>
      <c r="GO1531" s="400">
        <f t="shared" si="297"/>
        <v>0</v>
      </c>
    </row>
    <row r="1532" spans="156:197" ht="18.95" customHeight="1" x14ac:dyDescent="0.25">
      <c r="EZ1532" s="837"/>
      <c r="FA1532" s="568">
        <v>42252.757986111115</v>
      </c>
      <c r="FB1532" s="569">
        <v>3273.3817999215175</v>
      </c>
      <c r="FC1532" s="570">
        <v>42252.757986111115</v>
      </c>
      <c r="FD1532" s="571" t="str">
        <v>[-11101] All data events are filtered in summary calculation</v>
      </c>
      <c r="FE1532" s="570">
        <v>42252.757638888885</v>
      </c>
      <c r="FF1532" s="571">
        <v>37684.432934747143</v>
      </c>
      <c r="FG1532" s="570">
        <v>42252.757638888885</v>
      </c>
      <c r="FH1532" s="571" t="str">
        <v>[-11101] All data events are filtered in summary calculation</v>
      </c>
      <c r="GE1532" s="400">
        <f t="shared" si="298"/>
        <v>1</v>
      </c>
      <c r="GF1532" s="529"/>
      <c r="GG1532" s="517"/>
      <c r="GH1532" s="529">
        <v>42252.757638888885</v>
      </c>
      <c r="GI1532" s="668">
        <v>307.29165649414062</v>
      </c>
      <c r="GJ1532" s="669">
        <v>42252.757638888885</v>
      </c>
      <c r="GK1532" s="668" t="str">
        <v>[-11101] All data events are filtered in summary calculation</v>
      </c>
      <c r="GL1532" s="669">
        <v>42252.757638888885</v>
      </c>
      <c r="GM1532" s="668" t="str">
        <v>[-11101] All data events are filtered in summary calculation</v>
      </c>
      <c r="GN1532" s="400" t="str">
        <f t="shared" si="296"/>
        <v>[-11101] All data events are filtered in summary calculation</v>
      </c>
      <c r="GO1532" s="400">
        <f t="shared" si="297"/>
        <v>0</v>
      </c>
    </row>
    <row r="1533" spans="156:197" ht="18.95" customHeight="1" x14ac:dyDescent="0.25">
      <c r="EZ1533" s="837"/>
      <c r="FA1533" s="568">
        <v>42252.758333333331</v>
      </c>
      <c r="FB1533" s="569">
        <v>3289.7412419840693</v>
      </c>
      <c r="FC1533" s="570">
        <v>42252.758333333331</v>
      </c>
      <c r="FD1533" s="571" t="str">
        <v>[-11101] All data events are filtered in summary calculation</v>
      </c>
      <c r="FE1533" s="570">
        <v>42252.757986111115</v>
      </c>
      <c r="FF1533" s="571">
        <v>37629.142620629071</v>
      </c>
      <c r="FG1533" s="570">
        <v>42252.757986111115</v>
      </c>
      <c r="FH1533" s="571" t="str">
        <v>[-11101] All data events are filtered in summary calculation</v>
      </c>
      <c r="GE1533" s="400">
        <f t="shared" si="298"/>
        <v>1</v>
      </c>
      <c r="GF1533" s="529"/>
      <c r="GG1533" s="517"/>
      <c r="GH1533" s="529">
        <v>42252.757986111115</v>
      </c>
      <c r="GI1533" s="668">
        <v>307.29165649414062</v>
      </c>
      <c r="GJ1533" s="669">
        <v>42252.757986111115</v>
      </c>
      <c r="GK1533" s="668" t="str">
        <v>[-11101] All data events are filtered in summary calculation</v>
      </c>
      <c r="GL1533" s="669">
        <v>42252.757986111115</v>
      </c>
      <c r="GM1533" s="668" t="str">
        <v>[-11101] All data events are filtered in summary calculation</v>
      </c>
      <c r="GN1533" s="400" t="str">
        <f t="shared" si="296"/>
        <v>[-11101] All data events are filtered in summary calculation</v>
      </c>
      <c r="GO1533" s="400">
        <f t="shared" si="297"/>
        <v>0</v>
      </c>
    </row>
    <row r="1534" spans="156:197" ht="18.95" customHeight="1" x14ac:dyDescent="0.25">
      <c r="EZ1534" s="837"/>
      <c r="FA1534" s="568">
        <v>42252.758680555555</v>
      </c>
      <c r="FB1534" s="569">
        <v>3290.9311736772456</v>
      </c>
      <c r="FC1534" s="570">
        <v>42252.758680555555</v>
      </c>
      <c r="FD1534" s="571" t="str">
        <v>[-11101] All data events are filtered in summary calculation</v>
      </c>
      <c r="FE1534" s="570">
        <v>42252.758333333331</v>
      </c>
      <c r="FF1534" s="571">
        <v>37610.931012878813</v>
      </c>
      <c r="FG1534" s="570">
        <v>42252.758333333331</v>
      </c>
      <c r="FH1534" s="571" t="str">
        <v>[-11101] All data events are filtered in summary calculation</v>
      </c>
      <c r="GE1534" s="400">
        <f t="shared" si="298"/>
        <v>1</v>
      </c>
      <c r="GF1534" s="529"/>
      <c r="GG1534" s="517"/>
      <c r="GH1534" s="529">
        <v>42252.758333333331</v>
      </c>
      <c r="GI1534" s="668">
        <v>307.29165649414062</v>
      </c>
      <c r="GJ1534" s="669">
        <v>42252.758333333331</v>
      </c>
      <c r="GK1534" s="668" t="str">
        <v>[-11101] All data events are filtered in summary calculation</v>
      </c>
      <c r="GL1534" s="669">
        <v>42252.758333333331</v>
      </c>
      <c r="GM1534" s="668" t="str">
        <v>[-11101] All data events are filtered in summary calculation</v>
      </c>
      <c r="GN1534" s="400" t="str">
        <f t="shared" si="296"/>
        <v>[-11101] All data events are filtered in summary calculation</v>
      </c>
      <c r="GO1534" s="400">
        <f t="shared" si="297"/>
        <v>0</v>
      </c>
    </row>
    <row r="1535" spans="156:197" ht="18.95" customHeight="1" x14ac:dyDescent="0.25">
      <c r="EZ1535" s="837"/>
      <c r="FA1535" s="568">
        <v>42252.759027777778</v>
      </c>
      <c r="FB1535" s="569">
        <v>3286.8952774965514</v>
      </c>
      <c r="FC1535" s="570">
        <v>42252.759027777778</v>
      </c>
      <c r="FD1535" s="571" t="str">
        <v>[-11101] All data events are filtered in summary calculation</v>
      </c>
      <c r="FE1535" s="570">
        <v>42252.758680555555</v>
      </c>
      <c r="FF1535" s="571">
        <v>37632.263184567295</v>
      </c>
      <c r="FG1535" s="570">
        <v>42252.758680555555</v>
      </c>
      <c r="FH1535" s="571" t="str">
        <v>[-11101] All data events are filtered in summary calculation</v>
      </c>
      <c r="GE1535" s="400">
        <f t="shared" si="298"/>
        <v>1</v>
      </c>
      <c r="GF1535" s="529"/>
      <c r="GG1535" s="517"/>
      <c r="GH1535" s="529">
        <v>42252.758680555555</v>
      </c>
      <c r="GI1535" s="668">
        <v>307.29165649414062</v>
      </c>
      <c r="GJ1535" s="669">
        <v>42252.758680555555</v>
      </c>
      <c r="GK1535" s="668" t="str">
        <v>[-11101] All data events are filtered in summary calculation</v>
      </c>
      <c r="GL1535" s="669">
        <v>42252.758680555555</v>
      </c>
      <c r="GM1535" s="668" t="str">
        <v>[-11101] All data events are filtered in summary calculation</v>
      </c>
      <c r="GN1535" s="400" t="str">
        <f t="shared" si="296"/>
        <v>[-11101] All data events are filtered in summary calculation</v>
      </c>
      <c r="GO1535" s="400">
        <f t="shared" si="297"/>
        <v>0</v>
      </c>
    </row>
    <row r="1536" spans="156:197" ht="18.95" customHeight="1" x14ac:dyDescent="0.25">
      <c r="EZ1536" s="837"/>
      <c r="FA1536" s="568">
        <v>42252.759375000001</v>
      </c>
      <c r="FB1536" s="569">
        <v>3303.0600499996294</v>
      </c>
      <c r="FC1536" s="570">
        <v>42252.759375000001</v>
      </c>
      <c r="FD1536" s="571" t="str">
        <v>[-11101] All data events are filtered in summary calculation</v>
      </c>
      <c r="FE1536" s="570">
        <v>42252.759027777778</v>
      </c>
      <c r="FF1536" s="571">
        <v>37622.837683496873</v>
      </c>
      <c r="FG1536" s="570">
        <v>42252.759027777778</v>
      </c>
      <c r="FH1536" s="571" t="str">
        <v>[-11101] All data events are filtered in summary calculation</v>
      </c>
      <c r="GE1536" s="400">
        <f t="shared" si="298"/>
        <v>1</v>
      </c>
      <c r="GF1536" s="529"/>
      <c r="GG1536" s="517"/>
      <c r="GH1536" s="529">
        <v>42252.759027777778</v>
      </c>
      <c r="GI1536" s="668">
        <v>307.29165649414062</v>
      </c>
      <c r="GJ1536" s="669">
        <v>42252.759027777778</v>
      </c>
      <c r="GK1536" s="668" t="str">
        <v>[-11101] All data events are filtered in summary calculation</v>
      </c>
      <c r="GL1536" s="669">
        <v>42252.759027777778</v>
      </c>
      <c r="GM1536" s="668" t="str">
        <v>[-11101] All data events are filtered in summary calculation</v>
      </c>
      <c r="GN1536" s="400" t="str">
        <f t="shared" si="296"/>
        <v>[-11101] All data events are filtered in summary calculation</v>
      </c>
      <c r="GO1536" s="400">
        <f t="shared" si="297"/>
        <v>0</v>
      </c>
    </row>
    <row r="1537" spans="156:197" ht="18.95" customHeight="1" x14ac:dyDescent="0.25">
      <c r="EZ1537" s="837"/>
      <c r="FA1537" s="568">
        <v>42252.759722222225</v>
      </c>
      <c r="FB1537" s="569">
        <v>3304.7779024510332</v>
      </c>
      <c r="FC1537" s="570">
        <v>42252.759722222225</v>
      </c>
      <c r="FD1537" s="571" t="str">
        <v>[-11101] All data events are filtered in summary calculation</v>
      </c>
      <c r="FE1537" s="570">
        <v>42252.759375000001</v>
      </c>
      <c r="FF1537" s="571">
        <v>37581.489753139016</v>
      </c>
      <c r="FG1537" s="570">
        <v>42252.759375000001</v>
      </c>
      <c r="FH1537" s="571" t="str">
        <v>[-11101] All data events are filtered in summary calculation</v>
      </c>
      <c r="GE1537" s="400">
        <f t="shared" si="298"/>
        <v>1</v>
      </c>
      <c r="GF1537" s="529"/>
      <c r="GG1537" s="517"/>
      <c r="GH1537" s="529">
        <v>42252.759375000001</v>
      </c>
      <c r="GI1537" s="668">
        <v>307.29165649414062</v>
      </c>
      <c r="GJ1537" s="669">
        <v>42252.759375000001</v>
      </c>
      <c r="GK1537" s="668" t="str">
        <v>[-11101] All data events are filtered in summary calculation</v>
      </c>
      <c r="GL1537" s="669">
        <v>42252.759375000001</v>
      </c>
      <c r="GM1537" s="668" t="str">
        <v>[-11101] All data events are filtered in summary calculation</v>
      </c>
      <c r="GN1537" s="400" t="str">
        <f t="shared" si="296"/>
        <v>[-11101] All data events are filtered in summary calculation</v>
      </c>
      <c r="GO1537" s="400">
        <f t="shared" si="297"/>
        <v>0</v>
      </c>
    </row>
    <row r="1538" spans="156:197" ht="18.95" customHeight="1" x14ac:dyDescent="0.25">
      <c r="EZ1538" s="837"/>
      <c r="FA1538" s="568">
        <v>42252.760069444441</v>
      </c>
      <c r="FB1538" s="569">
        <v>3334.9716721729687</v>
      </c>
      <c r="FC1538" s="570">
        <v>42252.760069444441</v>
      </c>
      <c r="FD1538" s="571" t="str">
        <v>[-11101] All data events are filtered in summary calculation</v>
      </c>
      <c r="FE1538" s="570">
        <v>42252.759722222225</v>
      </c>
      <c r="FF1538" s="571">
        <v>37606.975074344875</v>
      </c>
      <c r="FG1538" s="570">
        <v>42252.759722222225</v>
      </c>
      <c r="FH1538" s="571" t="str">
        <v>[-11101] All data events are filtered in summary calculation</v>
      </c>
      <c r="GE1538" s="400">
        <f t="shared" si="298"/>
        <v>1</v>
      </c>
      <c r="GF1538" s="529"/>
      <c r="GG1538" s="517"/>
      <c r="GH1538" s="529">
        <v>42252.759722222225</v>
      </c>
      <c r="GI1538" s="668">
        <v>307.29165649414062</v>
      </c>
      <c r="GJ1538" s="669">
        <v>42252.759722222225</v>
      </c>
      <c r="GK1538" s="668" t="str">
        <v>[-11101] All data events are filtered in summary calculation</v>
      </c>
      <c r="GL1538" s="669">
        <v>42252.759722222225</v>
      </c>
      <c r="GM1538" s="668" t="str">
        <v>[-11101] All data events are filtered in summary calculation</v>
      </c>
      <c r="GN1538" s="400" t="str">
        <f t="shared" si="296"/>
        <v>[-11101] All data events are filtered in summary calculation</v>
      </c>
      <c r="GO1538" s="400">
        <f t="shared" si="297"/>
        <v>0</v>
      </c>
    </row>
    <row r="1539" spans="156:197" ht="18.95" customHeight="1" x14ac:dyDescent="0.25">
      <c r="EZ1539" s="837"/>
      <c r="FA1539" s="568">
        <v>42252.760416666672</v>
      </c>
      <c r="FB1539" s="569">
        <v>3301.5950958761077</v>
      </c>
      <c r="FC1539" s="570">
        <v>42252.760416666672</v>
      </c>
      <c r="FD1539" s="571" t="str">
        <v>[-11101] All data events are filtered in summary calculation</v>
      </c>
      <c r="FE1539" s="570">
        <v>42252.760069444441</v>
      </c>
      <c r="FF1539" s="571">
        <v>37570.693245325485</v>
      </c>
      <c r="FG1539" s="570">
        <v>42252.760069444441</v>
      </c>
      <c r="FH1539" s="571" t="str">
        <v>[-11101] All data events are filtered in summary calculation</v>
      </c>
      <c r="GE1539" s="400">
        <f t="shared" si="298"/>
        <v>1</v>
      </c>
      <c r="GF1539" s="529"/>
      <c r="GG1539" s="517"/>
      <c r="GH1539" s="529">
        <v>42252.760069444441</v>
      </c>
      <c r="GI1539" s="668">
        <v>298.03240966796875</v>
      </c>
      <c r="GJ1539" s="669">
        <v>42252.760069444441</v>
      </c>
      <c r="GK1539" s="668" t="str">
        <v>[-11101] All data events are filtered in summary calculation</v>
      </c>
      <c r="GL1539" s="669">
        <v>42252.760069444441</v>
      </c>
      <c r="GM1539" s="668" t="str">
        <v>[-11101] All data events are filtered in summary calculation</v>
      </c>
      <c r="GN1539" s="400" t="str">
        <f t="shared" si="296"/>
        <v>[-11101] All data events are filtered in summary calculation</v>
      </c>
      <c r="GO1539" s="400">
        <f t="shared" si="297"/>
        <v>0</v>
      </c>
    </row>
    <row r="1540" spans="156:197" ht="18.95" customHeight="1" x14ac:dyDescent="0.25">
      <c r="EZ1540" s="837"/>
      <c r="FA1540" s="568">
        <v>42252.760763888888</v>
      </c>
      <c r="FB1540" s="569">
        <v>3292.3510012210659</v>
      </c>
      <c r="FC1540" s="570">
        <v>42252.760763888888</v>
      </c>
      <c r="FD1540" s="571" t="str">
        <v>[-11101] All data events are filtered in summary calculation</v>
      </c>
      <c r="FE1540" s="570">
        <v>42252.760416666672</v>
      </c>
      <c r="FF1540" s="571">
        <v>37564.412330206236</v>
      </c>
      <c r="FG1540" s="570">
        <v>42252.760416666672</v>
      </c>
      <c r="FH1540" s="571" t="str">
        <v>[-11101] All data events are filtered in summary calculation</v>
      </c>
      <c r="GE1540" s="400">
        <f t="shared" si="298"/>
        <v>1</v>
      </c>
      <c r="GF1540" s="529"/>
      <c r="GG1540" s="517"/>
      <c r="GH1540" s="529">
        <v>42252.760416666672</v>
      </c>
      <c r="GI1540" s="668">
        <v>298.03240966796875</v>
      </c>
      <c r="GJ1540" s="669">
        <v>42252.760416666672</v>
      </c>
      <c r="GK1540" s="668" t="str">
        <v>[-11101] All data events are filtered in summary calculation</v>
      </c>
      <c r="GL1540" s="669">
        <v>42252.760416666672</v>
      </c>
      <c r="GM1540" s="668" t="str">
        <v>[-11101] All data events are filtered in summary calculation</v>
      </c>
      <c r="GN1540" s="400" t="str">
        <f t="shared" si="296"/>
        <v>[-11101] All data events are filtered in summary calculation</v>
      </c>
      <c r="GO1540" s="400">
        <f t="shared" si="297"/>
        <v>0</v>
      </c>
    </row>
    <row r="1541" spans="156:197" ht="18.95" customHeight="1" x14ac:dyDescent="0.25">
      <c r="EZ1541" s="837"/>
      <c r="FA1541" s="568">
        <v>42252.761111111111</v>
      </c>
      <c r="FB1541" s="569">
        <v>3283.4381851294388</v>
      </c>
      <c r="FC1541" s="570">
        <v>42252.761111111111</v>
      </c>
      <c r="FD1541" s="571" t="str">
        <v>[-11101] All data events are filtered in summary calculation</v>
      </c>
      <c r="FE1541" s="570">
        <v>42252.760763888888</v>
      </c>
      <c r="FF1541" s="571">
        <v>37532.436010545491</v>
      </c>
      <c r="FG1541" s="570">
        <v>42252.760763888888</v>
      </c>
      <c r="FH1541" s="571" t="str">
        <v>[-11101] All data events are filtered in summary calculation</v>
      </c>
      <c r="GE1541" s="400">
        <f t="shared" si="298"/>
        <v>1</v>
      </c>
      <c r="GF1541" s="529"/>
      <c r="GG1541" s="517"/>
      <c r="GH1541" s="529">
        <v>42252.760763888888</v>
      </c>
      <c r="GI1541" s="668">
        <v>298.03240966796875</v>
      </c>
      <c r="GJ1541" s="669">
        <v>42252.760763888888</v>
      </c>
      <c r="GK1541" s="668" t="str">
        <v>[-11101] All data events are filtered in summary calculation</v>
      </c>
      <c r="GL1541" s="669">
        <v>42252.760763888888</v>
      </c>
      <c r="GM1541" s="668" t="str">
        <v>[-11101] All data events are filtered in summary calculation</v>
      </c>
      <c r="GN1541" s="400" t="str">
        <f t="shared" si="296"/>
        <v>[-11101] All data events are filtered in summary calculation</v>
      </c>
      <c r="GO1541" s="400">
        <f t="shared" si="297"/>
        <v>0</v>
      </c>
    </row>
    <row r="1542" spans="156:197" ht="18.95" customHeight="1" x14ac:dyDescent="0.25">
      <c r="EZ1542" s="837"/>
      <c r="FA1542" s="568">
        <v>42252.761458333334</v>
      </c>
      <c r="FB1542" s="569">
        <v>3309.5109757911414</v>
      </c>
      <c r="FC1542" s="570">
        <v>42252.761458333334</v>
      </c>
      <c r="FD1542" s="571" t="str">
        <v>[-11101] All data events are filtered in summary calculation</v>
      </c>
      <c r="FE1542" s="570">
        <v>42252.761111111111</v>
      </c>
      <c r="FF1542" s="571">
        <v>37507.919849115613</v>
      </c>
      <c r="FG1542" s="570">
        <v>42252.761111111111</v>
      </c>
      <c r="FH1542" s="571" t="str">
        <v>[-11101] All data events are filtered in summary calculation</v>
      </c>
      <c r="GE1542" s="400">
        <f t="shared" si="298"/>
        <v>1</v>
      </c>
      <c r="GF1542" s="529"/>
      <c r="GG1542" s="517"/>
      <c r="GH1542" s="529">
        <v>42252.761111111111</v>
      </c>
      <c r="GI1542" s="668">
        <v>298.03240966796875</v>
      </c>
      <c r="GJ1542" s="669">
        <v>42252.761111111111</v>
      </c>
      <c r="GK1542" s="668" t="str">
        <v>[-11101] All data events are filtered in summary calculation</v>
      </c>
      <c r="GL1542" s="669">
        <v>42252.761111111111</v>
      </c>
      <c r="GM1542" s="668" t="str">
        <v>[-11101] All data events are filtered in summary calculation</v>
      </c>
      <c r="GN1542" s="400" t="str">
        <f t="shared" si="296"/>
        <v>[-11101] All data events are filtered in summary calculation</v>
      </c>
      <c r="GO1542" s="400">
        <f t="shared" si="297"/>
        <v>0</v>
      </c>
    </row>
    <row r="1543" spans="156:197" ht="18.95" customHeight="1" x14ac:dyDescent="0.25">
      <c r="EZ1543" s="837"/>
      <c r="FA1543" s="568">
        <v>42252.76180555555</v>
      </c>
      <c r="FB1543" s="569">
        <v>3291.0574627174688</v>
      </c>
      <c r="FC1543" s="570">
        <v>42252.76180555555</v>
      </c>
      <c r="FD1543" s="571" t="str">
        <v>[-11101] All data events are filtered in summary calculation</v>
      </c>
      <c r="FE1543" s="570">
        <v>42252.761458333334</v>
      </c>
      <c r="FF1543" s="571">
        <v>37465.213815192379</v>
      </c>
      <c r="FG1543" s="570">
        <v>42252.761458333334</v>
      </c>
      <c r="FH1543" s="571" t="str">
        <v>[-11101] All data events are filtered in summary calculation</v>
      </c>
      <c r="GE1543" s="400">
        <f t="shared" si="298"/>
        <v>1</v>
      </c>
      <c r="GF1543" s="529"/>
      <c r="GG1543" s="517"/>
      <c r="GH1543" s="529">
        <v>42252.761458333334</v>
      </c>
      <c r="GI1543" s="668">
        <v>298.03240966796875</v>
      </c>
      <c r="GJ1543" s="669">
        <v>42252.761458333334</v>
      </c>
      <c r="GK1543" s="668" t="str">
        <v>[-11101] All data events are filtered in summary calculation</v>
      </c>
      <c r="GL1543" s="669">
        <v>42252.761458333334</v>
      </c>
      <c r="GM1543" s="668" t="str">
        <v>[-11101] All data events are filtered in summary calculation</v>
      </c>
      <c r="GN1543" s="400" t="str">
        <f t="shared" ref="GN1543:GN1606" si="299">IF($GE1543=1,$GM1543,0)</f>
        <v>[-11101] All data events are filtered in summary calculation</v>
      </c>
      <c r="GO1543" s="400">
        <f t="shared" ref="GO1543:GO1606" si="300">IF($GE1543=2,$GM1543,0)</f>
        <v>0</v>
      </c>
    </row>
    <row r="1544" spans="156:197" ht="18.95" customHeight="1" x14ac:dyDescent="0.25">
      <c r="EZ1544" s="837"/>
      <c r="FA1544" s="568">
        <v>42252.762152777781</v>
      </c>
      <c r="FB1544" s="569">
        <v>23019.65862036571</v>
      </c>
      <c r="FC1544" s="570">
        <v>42252.762152777781</v>
      </c>
      <c r="FD1544" s="571" t="str">
        <v>[-11101] All data events are filtered in summary calculation</v>
      </c>
      <c r="FE1544" s="570">
        <v>42252.76180555555</v>
      </c>
      <c r="FF1544" s="571">
        <v>37414.720156971613</v>
      </c>
      <c r="FG1544" s="570">
        <v>42252.76180555555</v>
      </c>
      <c r="FH1544" s="571" t="str">
        <v>[-11101] All data events are filtered in summary calculation</v>
      </c>
      <c r="GE1544" s="400">
        <f t="shared" ref="GE1544:GE1607" si="301">IF(GI1544&lt;&gt;$GF$63,1,IF(GK1544&lt;&gt;$GF$63,2,IF(GE1543&lt;&gt;0,GE1543,0)))</f>
        <v>1</v>
      </c>
      <c r="GF1544" s="529"/>
      <c r="GG1544" s="517"/>
      <c r="GH1544" s="529">
        <v>42252.76180555555</v>
      </c>
      <c r="GI1544" s="668">
        <v>298.03240966796875</v>
      </c>
      <c r="GJ1544" s="669">
        <v>42252.76180555555</v>
      </c>
      <c r="GK1544" s="668" t="str">
        <v>[-11101] All data events are filtered in summary calculation</v>
      </c>
      <c r="GL1544" s="669">
        <v>42252.76180555555</v>
      </c>
      <c r="GM1544" s="668" t="str">
        <v>[-11101] All data events are filtered in summary calculation</v>
      </c>
      <c r="GN1544" s="400" t="str">
        <f t="shared" si="299"/>
        <v>[-11101] All data events are filtered in summary calculation</v>
      </c>
      <c r="GO1544" s="400">
        <f t="shared" si="300"/>
        <v>0</v>
      </c>
    </row>
    <row r="1545" spans="156:197" ht="18.95" customHeight="1" x14ac:dyDescent="0.25">
      <c r="EZ1545" s="837"/>
      <c r="FA1545" s="568">
        <v>42252.762499999997</v>
      </c>
      <c r="FB1545" s="569">
        <v>38316.863985006014</v>
      </c>
      <c r="FC1545" s="570">
        <v>42252.762499999997</v>
      </c>
      <c r="FD1545" s="571" t="str">
        <v>[-11101] All data events are filtered in summary calculation</v>
      </c>
      <c r="FE1545" s="570">
        <v>42252.762152777781</v>
      </c>
      <c r="FF1545" s="571">
        <v>37404.555038454135</v>
      </c>
      <c r="FG1545" s="570">
        <v>42252.762152777781</v>
      </c>
      <c r="FH1545" s="571" t="str">
        <v>[-11101] All data events are filtered in summary calculation</v>
      </c>
      <c r="GE1545" s="400">
        <f t="shared" si="301"/>
        <v>1</v>
      </c>
      <c r="GF1545" s="529"/>
      <c r="GG1545" s="517"/>
      <c r="GH1545" s="529">
        <v>42252.762152777781</v>
      </c>
      <c r="GI1545" s="668">
        <v>298.03240966796875</v>
      </c>
      <c r="GJ1545" s="669">
        <v>42252.762152777781</v>
      </c>
      <c r="GK1545" s="668" t="str">
        <v>[-11101] All data events are filtered in summary calculation</v>
      </c>
      <c r="GL1545" s="669">
        <v>42252.762152777781</v>
      </c>
      <c r="GM1545" s="668" t="str">
        <v>[-11101] All data events are filtered in summary calculation</v>
      </c>
      <c r="GN1545" s="400" t="str">
        <f t="shared" si="299"/>
        <v>[-11101] All data events are filtered in summary calculation</v>
      </c>
      <c r="GO1545" s="400">
        <f t="shared" si="300"/>
        <v>0</v>
      </c>
    </row>
    <row r="1546" spans="156:197" ht="18.95" customHeight="1" x14ac:dyDescent="0.25">
      <c r="EZ1546" s="837"/>
      <c r="FA1546" s="568">
        <v>42252.76284722222</v>
      </c>
      <c r="FB1546" s="569">
        <v>38144.925945911804</v>
      </c>
      <c r="FC1546" s="570">
        <v>42252.76284722222</v>
      </c>
      <c r="FD1546" s="571" t="str">
        <v>[-11101] All data events are filtered in summary calculation</v>
      </c>
      <c r="FE1546" s="570">
        <v>42252.762499999997</v>
      </c>
      <c r="FF1546" s="571">
        <v>37295.257690773411</v>
      </c>
      <c r="FG1546" s="570">
        <v>42252.762499999997</v>
      </c>
      <c r="FH1546" s="571" t="str">
        <v>[-11101] All data events are filtered in summary calculation</v>
      </c>
      <c r="GE1546" s="400">
        <f t="shared" si="301"/>
        <v>1</v>
      </c>
      <c r="GF1546" s="529"/>
      <c r="GG1546" s="517"/>
      <c r="GH1546" s="529">
        <v>42252.762499999997</v>
      </c>
      <c r="GI1546" s="668">
        <v>298.03240966796875</v>
      </c>
      <c r="GJ1546" s="669">
        <v>42252.762499999997</v>
      </c>
      <c r="GK1546" s="668" t="str">
        <v>[-11101] All data events are filtered in summary calculation</v>
      </c>
      <c r="GL1546" s="669">
        <v>42252.762499999997</v>
      </c>
      <c r="GM1546" s="668" t="str">
        <v>[-11101] All data events are filtered in summary calculation</v>
      </c>
      <c r="GN1546" s="400" t="str">
        <f t="shared" si="299"/>
        <v>[-11101] All data events are filtered in summary calculation</v>
      </c>
      <c r="GO1546" s="400">
        <f t="shared" si="300"/>
        <v>0</v>
      </c>
    </row>
    <row r="1547" spans="156:197" ht="18.95" customHeight="1" x14ac:dyDescent="0.25">
      <c r="EZ1547" s="837"/>
      <c r="FA1547" s="568">
        <v>42252.763194444444</v>
      </c>
      <c r="FB1547" s="569">
        <v>38179.622004854682</v>
      </c>
      <c r="FC1547" s="570">
        <v>42252.763194444444</v>
      </c>
      <c r="FD1547" s="571" t="str">
        <v>[-11101] All data events are filtered in summary calculation</v>
      </c>
      <c r="FE1547" s="570">
        <v>42252.76284722222</v>
      </c>
      <c r="FF1547" s="571">
        <v>37277.710380293924</v>
      </c>
      <c r="FG1547" s="570">
        <v>42252.76284722222</v>
      </c>
      <c r="FH1547" s="571" t="str">
        <v>[-11101] All data events are filtered in summary calculation</v>
      </c>
      <c r="GE1547" s="400">
        <f t="shared" si="301"/>
        <v>1</v>
      </c>
      <c r="GF1547" s="529"/>
      <c r="GG1547" s="517"/>
      <c r="GH1547" s="529">
        <v>42252.76284722222</v>
      </c>
      <c r="GI1547" s="668">
        <v>298.03240966796875</v>
      </c>
      <c r="GJ1547" s="669">
        <v>42252.76284722222</v>
      </c>
      <c r="GK1547" s="668" t="str">
        <v>[-11101] All data events are filtered in summary calculation</v>
      </c>
      <c r="GL1547" s="669">
        <v>42252.76284722222</v>
      </c>
      <c r="GM1547" s="668" t="str">
        <v>[-11101] All data events are filtered in summary calculation</v>
      </c>
      <c r="GN1547" s="400" t="str">
        <f t="shared" si="299"/>
        <v>[-11101] All data events are filtered in summary calculation</v>
      </c>
      <c r="GO1547" s="400">
        <f t="shared" si="300"/>
        <v>0</v>
      </c>
    </row>
    <row r="1548" spans="156:197" ht="18.95" customHeight="1" x14ac:dyDescent="0.25">
      <c r="EZ1548" s="837"/>
      <c r="FA1548" s="568">
        <v>42252.763541666667</v>
      </c>
      <c r="FB1548" s="569">
        <v>37955.846214052042</v>
      </c>
      <c r="FC1548" s="570">
        <v>42252.763541666667</v>
      </c>
      <c r="FD1548" s="571" t="str">
        <v>[-11101] All data events are filtered in summary calculation</v>
      </c>
      <c r="FE1548" s="570">
        <v>42252.763194444444</v>
      </c>
      <c r="FF1548" s="571">
        <v>37208.557437491414</v>
      </c>
      <c r="FG1548" s="570">
        <v>42252.763194444444</v>
      </c>
      <c r="FH1548" s="571" t="str">
        <v>[-11101] All data events are filtered in summary calculation</v>
      </c>
      <c r="GE1548" s="400">
        <f t="shared" si="301"/>
        <v>1</v>
      </c>
      <c r="GF1548" s="529"/>
      <c r="GG1548" s="517"/>
      <c r="GH1548" s="529">
        <v>42252.763194444444</v>
      </c>
      <c r="GI1548" s="668">
        <v>298.03240966796875</v>
      </c>
      <c r="GJ1548" s="669">
        <v>42252.763194444444</v>
      </c>
      <c r="GK1548" s="668" t="str">
        <v>[-11101] All data events are filtered in summary calculation</v>
      </c>
      <c r="GL1548" s="669">
        <v>42252.763194444444</v>
      </c>
      <c r="GM1548" s="668" t="str">
        <v>[-11101] All data events are filtered in summary calculation</v>
      </c>
      <c r="GN1548" s="400" t="str">
        <f t="shared" si="299"/>
        <v>[-11101] All data events are filtered in summary calculation</v>
      </c>
      <c r="GO1548" s="400">
        <f t="shared" si="300"/>
        <v>0</v>
      </c>
    </row>
    <row r="1549" spans="156:197" ht="18.95" customHeight="1" x14ac:dyDescent="0.25">
      <c r="EZ1549" s="837"/>
      <c r="FA1549" s="568">
        <v>42252.763888888891</v>
      </c>
      <c r="FB1549" s="569">
        <v>37748.632357513903</v>
      </c>
      <c r="FC1549" s="570">
        <v>42252.763888888891</v>
      </c>
      <c r="FD1549" s="571" t="str">
        <v>[-11101] All data events are filtered in summary calculation</v>
      </c>
      <c r="FE1549" s="570">
        <v>42252.763541666667</v>
      </c>
      <c r="FF1549" s="571">
        <v>37126.862872264785</v>
      </c>
      <c r="FG1549" s="570">
        <v>42252.763541666667</v>
      </c>
      <c r="FH1549" s="571" t="str">
        <v>[-11101] All data events are filtered in summary calculation</v>
      </c>
      <c r="GE1549" s="400">
        <f t="shared" si="301"/>
        <v>1</v>
      </c>
      <c r="GF1549" s="529"/>
      <c r="GG1549" s="517"/>
      <c r="GH1549" s="529">
        <v>42252.763541666667</v>
      </c>
      <c r="GI1549" s="668">
        <v>298.03240966796875</v>
      </c>
      <c r="GJ1549" s="669">
        <v>42252.763541666667</v>
      </c>
      <c r="GK1549" s="668" t="str">
        <v>[-11101] All data events are filtered in summary calculation</v>
      </c>
      <c r="GL1549" s="669">
        <v>42252.763541666667</v>
      </c>
      <c r="GM1549" s="668" t="str">
        <v>[-11101] All data events are filtered in summary calculation</v>
      </c>
      <c r="GN1549" s="400" t="str">
        <f t="shared" si="299"/>
        <v>[-11101] All data events are filtered in summary calculation</v>
      </c>
      <c r="GO1549" s="400">
        <f t="shared" si="300"/>
        <v>0</v>
      </c>
    </row>
    <row r="1550" spans="156:197" ht="18.95" customHeight="1" x14ac:dyDescent="0.25">
      <c r="EZ1550" s="837"/>
      <c r="FA1550" s="568">
        <v>42252.764236111107</v>
      </c>
      <c r="FB1550" s="569">
        <v>37629.188153000672</v>
      </c>
      <c r="FC1550" s="570">
        <v>42252.764236111107</v>
      </c>
      <c r="FD1550" s="571" t="str">
        <v>[-11101] All data events are filtered in summary calculation</v>
      </c>
      <c r="FE1550" s="570">
        <v>42252.763888888891</v>
      </c>
      <c r="FF1550" s="571">
        <v>37099.351340075336</v>
      </c>
      <c r="FG1550" s="570">
        <v>42252.763888888891</v>
      </c>
      <c r="FH1550" s="571" t="str">
        <v>[-11101] All data events are filtered in summary calculation</v>
      </c>
      <c r="GE1550" s="400">
        <f t="shared" si="301"/>
        <v>1</v>
      </c>
      <c r="GF1550" s="529"/>
      <c r="GG1550" s="517"/>
      <c r="GH1550" s="529">
        <v>42252.763888888891</v>
      </c>
      <c r="GI1550" s="668">
        <v>298.03240966796875</v>
      </c>
      <c r="GJ1550" s="669">
        <v>42252.763888888891</v>
      </c>
      <c r="GK1550" s="668" t="str">
        <v>[-11101] All data events are filtered in summary calculation</v>
      </c>
      <c r="GL1550" s="669">
        <v>42252.763888888891</v>
      </c>
      <c r="GM1550" s="668" t="str">
        <v>[-11101] All data events are filtered in summary calculation</v>
      </c>
      <c r="GN1550" s="400" t="str">
        <f t="shared" si="299"/>
        <v>[-11101] All data events are filtered in summary calculation</v>
      </c>
      <c r="GO1550" s="400">
        <f t="shared" si="300"/>
        <v>0</v>
      </c>
    </row>
    <row r="1551" spans="156:197" ht="18.95" customHeight="1" x14ac:dyDescent="0.25">
      <c r="EZ1551" s="837"/>
      <c r="FA1551" s="568">
        <v>42252.764583333337</v>
      </c>
      <c r="FB1551" s="569">
        <v>37586.247189442314</v>
      </c>
      <c r="FC1551" s="570">
        <v>42252.764583333337</v>
      </c>
      <c r="FD1551" s="571" t="str">
        <v>[-11101] All data events are filtered in summary calculation</v>
      </c>
      <c r="FE1551" s="570">
        <v>42252.764236111107</v>
      </c>
      <c r="FF1551" s="571">
        <v>37052.920461672547</v>
      </c>
      <c r="FG1551" s="570">
        <v>42252.764236111107</v>
      </c>
      <c r="FH1551" s="571" t="str">
        <v>[-11101] All data events are filtered in summary calculation</v>
      </c>
      <c r="GE1551" s="400">
        <f t="shared" si="301"/>
        <v>1</v>
      </c>
      <c r="GF1551" s="529"/>
      <c r="GG1551" s="517"/>
      <c r="GH1551" s="529">
        <v>42252.764236111107</v>
      </c>
      <c r="GI1551" s="668">
        <v>298.03240966796875</v>
      </c>
      <c r="GJ1551" s="669">
        <v>42252.764236111107</v>
      </c>
      <c r="GK1551" s="668" t="str">
        <v>[-11101] All data events are filtered in summary calculation</v>
      </c>
      <c r="GL1551" s="669">
        <v>42252.764236111107</v>
      </c>
      <c r="GM1551" s="668" t="str">
        <v>[-11101] All data events are filtered in summary calculation</v>
      </c>
      <c r="GN1551" s="400" t="str">
        <f t="shared" si="299"/>
        <v>[-11101] All data events are filtered in summary calculation</v>
      </c>
      <c r="GO1551" s="400">
        <f t="shared" si="300"/>
        <v>0</v>
      </c>
    </row>
    <row r="1552" spans="156:197" ht="18.95" customHeight="1" x14ac:dyDescent="0.25">
      <c r="EZ1552" s="837"/>
      <c r="FA1552" s="568">
        <v>42252.764930555553</v>
      </c>
      <c r="FB1552" s="569">
        <v>37573.300453714532</v>
      </c>
      <c r="FC1552" s="570">
        <v>42252.764930555553</v>
      </c>
      <c r="FD1552" s="571" t="str">
        <v>[-11101] All data events are filtered in summary calculation</v>
      </c>
      <c r="FE1552" s="570">
        <v>42252.764583333337</v>
      </c>
      <c r="FF1552" s="571">
        <v>37058.520244369902</v>
      </c>
      <c r="FG1552" s="570">
        <v>42252.764583333337</v>
      </c>
      <c r="FH1552" s="571" t="str">
        <v>[-11101] All data events are filtered in summary calculation</v>
      </c>
      <c r="GE1552" s="400">
        <f t="shared" si="301"/>
        <v>1</v>
      </c>
      <c r="GF1552" s="529"/>
      <c r="GG1552" s="517"/>
      <c r="GH1552" s="529">
        <v>42252.764583333337</v>
      </c>
      <c r="GI1552" s="668">
        <v>298.03240966796875</v>
      </c>
      <c r="GJ1552" s="669">
        <v>42252.764583333337</v>
      </c>
      <c r="GK1552" s="668" t="str">
        <v>[-11101] All data events are filtered in summary calculation</v>
      </c>
      <c r="GL1552" s="669">
        <v>42252.764583333337</v>
      </c>
      <c r="GM1552" s="668" t="str">
        <v>[-11101] All data events are filtered in summary calculation</v>
      </c>
      <c r="GN1552" s="400" t="str">
        <f t="shared" si="299"/>
        <v>[-11101] All data events are filtered in summary calculation</v>
      </c>
      <c r="GO1552" s="400">
        <f t="shared" si="300"/>
        <v>0</v>
      </c>
    </row>
    <row r="1553" spans="156:197" ht="18.95" customHeight="1" x14ac:dyDescent="0.25">
      <c r="EZ1553" s="837"/>
      <c r="FA1553" s="568">
        <v>42252.765277777777</v>
      </c>
      <c r="FB1553" s="569">
        <v>37516.359743495785</v>
      </c>
      <c r="FC1553" s="570">
        <v>42252.765277777777</v>
      </c>
      <c r="FD1553" s="571" t="str">
        <v>[-11101] All data events are filtered in summary calculation</v>
      </c>
      <c r="FE1553" s="570">
        <v>42252.764930555553</v>
      </c>
      <c r="FF1553" s="571">
        <v>36987.047770847879</v>
      </c>
      <c r="FG1553" s="570">
        <v>42252.764930555553</v>
      </c>
      <c r="FH1553" s="571" t="str">
        <v>[-11101] All data events are filtered in summary calculation</v>
      </c>
      <c r="GE1553" s="400">
        <f t="shared" si="301"/>
        <v>1</v>
      </c>
      <c r="GF1553" s="529"/>
      <c r="GG1553" s="517"/>
      <c r="GH1553" s="529">
        <v>42252.764930555553</v>
      </c>
      <c r="GI1553" s="668">
        <v>298.03240966796875</v>
      </c>
      <c r="GJ1553" s="669">
        <v>42252.764930555553</v>
      </c>
      <c r="GK1553" s="668" t="str">
        <v>[-11101] All data events are filtered in summary calculation</v>
      </c>
      <c r="GL1553" s="669">
        <v>42252.764930555553</v>
      </c>
      <c r="GM1553" s="668" t="str">
        <v>[-11101] All data events are filtered in summary calculation</v>
      </c>
      <c r="GN1553" s="400" t="str">
        <f t="shared" si="299"/>
        <v>[-11101] All data events are filtered in summary calculation</v>
      </c>
      <c r="GO1553" s="400">
        <f t="shared" si="300"/>
        <v>0</v>
      </c>
    </row>
    <row r="1554" spans="156:197" ht="18.95" customHeight="1" x14ac:dyDescent="0.25">
      <c r="EZ1554" s="837"/>
      <c r="FA1554" s="568">
        <v>42252.765625</v>
      </c>
      <c r="FB1554" s="569">
        <v>37597.780932774149</v>
      </c>
      <c r="FC1554" s="570">
        <v>42252.765625</v>
      </c>
      <c r="FD1554" s="571" t="str">
        <v>[-11101] All data events are filtered in summary calculation</v>
      </c>
      <c r="FE1554" s="570">
        <v>42252.765277777777</v>
      </c>
      <c r="FF1554" s="571">
        <v>36926.917341021697</v>
      </c>
      <c r="FG1554" s="570">
        <v>42252.765277777777</v>
      </c>
      <c r="FH1554" s="571" t="str">
        <v>[-11101] All data events are filtered in summary calculation</v>
      </c>
      <c r="GE1554" s="400">
        <f t="shared" si="301"/>
        <v>1</v>
      </c>
      <c r="GF1554" s="529"/>
      <c r="GG1554" s="517"/>
      <c r="GH1554" s="529">
        <v>42252.765277777777</v>
      </c>
      <c r="GI1554" s="668">
        <v>298.03240966796875</v>
      </c>
      <c r="GJ1554" s="669">
        <v>42252.765277777777</v>
      </c>
      <c r="GK1554" s="668" t="str">
        <v>[-11101] All data events are filtered in summary calculation</v>
      </c>
      <c r="GL1554" s="669">
        <v>42252.765277777777</v>
      </c>
      <c r="GM1554" s="668" t="str">
        <v>[-11101] All data events are filtered in summary calculation</v>
      </c>
      <c r="GN1554" s="400" t="str">
        <f t="shared" si="299"/>
        <v>[-11101] All data events are filtered in summary calculation</v>
      </c>
      <c r="GO1554" s="400">
        <f t="shared" si="300"/>
        <v>0</v>
      </c>
    </row>
    <row r="1555" spans="156:197" ht="18.95" customHeight="1" x14ac:dyDescent="0.25">
      <c r="EZ1555" s="837"/>
      <c r="FA1555" s="568">
        <v>42252.765972222223</v>
      </c>
      <c r="FB1555" s="569">
        <v>37592.437137291832</v>
      </c>
      <c r="FC1555" s="570">
        <v>42252.765972222223</v>
      </c>
      <c r="FD1555" s="571" t="str">
        <v>[-11101] All data events are filtered in summary calculation</v>
      </c>
      <c r="FE1555" s="570">
        <v>42252.765625</v>
      </c>
      <c r="FF1555" s="571">
        <v>36907.180271253987</v>
      </c>
      <c r="FG1555" s="570">
        <v>42252.765625</v>
      </c>
      <c r="FH1555" s="571" t="str">
        <v>[-11101] All data events are filtered in summary calculation</v>
      </c>
      <c r="GE1555" s="400">
        <f t="shared" si="301"/>
        <v>1</v>
      </c>
      <c r="GF1555" s="529"/>
      <c r="GG1555" s="517"/>
      <c r="GH1555" s="529">
        <v>42252.765625</v>
      </c>
      <c r="GI1555" s="668">
        <v>298.03240966796875</v>
      </c>
      <c r="GJ1555" s="669">
        <v>42252.765625</v>
      </c>
      <c r="GK1555" s="668" t="str">
        <v>[-11101] All data events are filtered in summary calculation</v>
      </c>
      <c r="GL1555" s="669">
        <v>42252.765625</v>
      </c>
      <c r="GM1555" s="668" t="str">
        <v>[-11101] All data events are filtered in summary calculation</v>
      </c>
      <c r="GN1555" s="400" t="str">
        <f t="shared" si="299"/>
        <v>[-11101] All data events are filtered in summary calculation</v>
      </c>
      <c r="GO1555" s="400">
        <f t="shared" si="300"/>
        <v>0</v>
      </c>
    </row>
    <row r="1556" spans="156:197" ht="18.95" customHeight="1" x14ac:dyDescent="0.25">
      <c r="EZ1556" s="837"/>
      <c r="FA1556" s="568">
        <v>42252.766319444447</v>
      </c>
      <c r="FB1556" s="569">
        <v>37590.440649960437</v>
      </c>
      <c r="FC1556" s="570">
        <v>42252.766319444447</v>
      </c>
      <c r="FD1556" s="571" t="str">
        <v>[-11101] All data events are filtered in summary calculation</v>
      </c>
      <c r="FE1556" s="570">
        <v>42252.765972222223</v>
      </c>
      <c r="FF1556" s="571">
        <v>36927.48628227711</v>
      </c>
      <c r="FG1556" s="570">
        <v>42252.765972222223</v>
      </c>
      <c r="FH1556" s="571" t="str">
        <v>[-11101] All data events are filtered in summary calculation</v>
      </c>
      <c r="GE1556" s="400">
        <f t="shared" si="301"/>
        <v>1</v>
      </c>
      <c r="GF1556" s="529"/>
      <c r="GG1556" s="517"/>
      <c r="GH1556" s="529">
        <v>42252.765972222223</v>
      </c>
      <c r="GI1556" s="668">
        <v>298.03240966796875</v>
      </c>
      <c r="GJ1556" s="669">
        <v>42252.765972222223</v>
      </c>
      <c r="GK1556" s="668" t="str">
        <v>[-11101] All data events are filtered in summary calculation</v>
      </c>
      <c r="GL1556" s="669">
        <v>42252.765972222223</v>
      </c>
      <c r="GM1556" s="668" t="str">
        <v>[-11101] All data events are filtered in summary calculation</v>
      </c>
      <c r="GN1556" s="400" t="str">
        <f t="shared" si="299"/>
        <v>[-11101] All data events are filtered in summary calculation</v>
      </c>
      <c r="GO1556" s="400">
        <f t="shared" si="300"/>
        <v>0</v>
      </c>
    </row>
    <row r="1557" spans="156:197" ht="18.95" customHeight="1" x14ac:dyDescent="0.25">
      <c r="EZ1557" s="837"/>
      <c r="FA1557" s="568">
        <v>42252.766666666663</v>
      </c>
      <c r="FB1557" s="569">
        <v>37607.843649337687</v>
      </c>
      <c r="FC1557" s="570">
        <v>42252.766666666663</v>
      </c>
      <c r="FD1557" s="571" t="str">
        <v>[-11101] All data events are filtered in summary calculation</v>
      </c>
      <c r="FE1557" s="570">
        <v>42252.766319444447</v>
      </c>
      <c r="FF1557" s="571">
        <v>37343.355205289525</v>
      </c>
      <c r="FG1557" s="570">
        <v>42252.766319444447</v>
      </c>
      <c r="FH1557" s="571" t="str">
        <v>[-11101] All data events are filtered in summary calculation</v>
      </c>
      <c r="GE1557" s="400">
        <f t="shared" si="301"/>
        <v>1</v>
      </c>
      <c r="GF1557" s="529"/>
      <c r="GG1557" s="517"/>
      <c r="GH1557" s="529">
        <v>42252.766319444447</v>
      </c>
      <c r="GI1557" s="668">
        <v>298.03240966796875</v>
      </c>
      <c r="GJ1557" s="669">
        <v>42252.766319444447</v>
      </c>
      <c r="GK1557" s="668" t="str">
        <v>[-11101] All data events are filtered in summary calculation</v>
      </c>
      <c r="GL1557" s="669">
        <v>42252.766319444447</v>
      </c>
      <c r="GM1557" s="668" t="str">
        <v>[-11101] All data events are filtered in summary calculation</v>
      </c>
      <c r="GN1557" s="400" t="str">
        <f t="shared" si="299"/>
        <v>[-11101] All data events are filtered in summary calculation</v>
      </c>
      <c r="GO1557" s="400">
        <f t="shared" si="300"/>
        <v>0</v>
      </c>
    </row>
    <row r="1558" spans="156:197" ht="18.95" customHeight="1" x14ac:dyDescent="0.25">
      <c r="EZ1558" s="837"/>
      <c r="FA1558" s="568">
        <v>42252.767013888893</v>
      </c>
      <c r="FB1558" s="569">
        <v>37595.939867037538</v>
      </c>
      <c r="FC1558" s="570">
        <v>42252.767013888893</v>
      </c>
      <c r="FD1558" s="571" t="str">
        <v>[-11101] All data events are filtered in summary calculation</v>
      </c>
      <c r="FE1558" s="570">
        <v>42252.766666666663</v>
      </c>
      <c r="FF1558" s="571">
        <v>37857.332770818473</v>
      </c>
      <c r="FG1558" s="570">
        <v>42252.766666666663</v>
      </c>
      <c r="FH1558" s="571" t="str">
        <v>[-11101] All data events are filtered in summary calculation</v>
      </c>
      <c r="GE1558" s="400">
        <f t="shared" si="301"/>
        <v>1</v>
      </c>
      <c r="GF1558" s="529"/>
      <c r="GG1558" s="517"/>
      <c r="GH1558" s="529">
        <v>42252.766666666663</v>
      </c>
      <c r="GI1558" s="668">
        <v>293.64925450320277</v>
      </c>
      <c r="GJ1558" s="669">
        <v>42252.766666666663</v>
      </c>
      <c r="GK1558" s="668" t="str">
        <v>[-11101] All data events are filtered in summary calculation</v>
      </c>
      <c r="GL1558" s="669">
        <v>42252.766666666663</v>
      </c>
      <c r="GM1558" s="668" t="str">
        <v>[-11101] All data events are filtered in summary calculation</v>
      </c>
      <c r="GN1558" s="400" t="str">
        <f t="shared" si="299"/>
        <v>[-11101] All data events are filtered in summary calculation</v>
      </c>
      <c r="GO1558" s="400">
        <f t="shared" si="300"/>
        <v>0</v>
      </c>
    </row>
    <row r="1559" spans="156:197" ht="18.95" customHeight="1" x14ac:dyDescent="0.25">
      <c r="EZ1559" s="837"/>
      <c r="FA1559" s="568">
        <v>42252.767361111109</v>
      </c>
      <c r="FB1559" s="569">
        <v>37607.626762159663</v>
      </c>
      <c r="FC1559" s="570">
        <v>42252.767361111109</v>
      </c>
      <c r="FD1559" s="571" t="str">
        <v>[-11101] All data events are filtered in summary calculation</v>
      </c>
      <c r="FE1559" s="570">
        <v>42252.767013888893</v>
      </c>
      <c r="FF1559" s="571">
        <v>38016.900945117079</v>
      </c>
      <c r="FG1559" s="570">
        <v>42252.767013888893</v>
      </c>
      <c r="FH1559" s="571" t="str">
        <v>[-11101] All data events are filtered in summary calculation</v>
      </c>
      <c r="GE1559" s="400">
        <f t="shared" si="301"/>
        <v>1</v>
      </c>
      <c r="GF1559" s="529"/>
      <c r="GG1559" s="517"/>
      <c r="GH1559" s="529">
        <v>42252.767013888893</v>
      </c>
      <c r="GI1559" s="668">
        <v>278.9351806640625</v>
      </c>
      <c r="GJ1559" s="669">
        <v>42252.767013888893</v>
      </c>
      <c r="GK1559" s="668" t="str">
        <v>[-11101] All data events are filtered in summary calculation</v>
      </c>
      <c r="GL1559" s="669">
        <v>42252.767013888893</v>
      </c>
      <c r="GM1559" s="668" t="str">
        <v>[-11101] All data events are filtered in summary calculation</v>
      </c>
      <c r="GN1559" s="400" t="str">
        <f t="shared" si="299"/>
        <v>[-11101] All data events are filtered in summary calculation</v>
      </c>
      <c r="GO1559" s="400">
        <f t="shared" si="300"/>
        <v>0</v>
      </c>
    </row>
    <row r="1560" spans="156:197" ht="18.95" customHeight="1" x14ac:dyDescent="0.25">
      <c r="EZ1560" s="837"/>
      <c r="FA1560" s="568">
        <v>42252.767708333333</v>
      </c>
      <c r="FB1560" s="569">
        <v>37631.838008828956</v>
      </c>
      <c r="FC1560" s="570">
        <v>42252.767708333333</v>
      </c>
      <c r="FD1560" s="571" t="str">
        <v>[-11101] All data events are filtered in summary calculation</v>
      </c>
      <c r="FE1560" s="570">
        <v>42252.767361111109</v>
      </c>
      <c r="FF1560" s="571">
        <v>38044.724766488871</v>
      </c>
      <c r="FG1560" s="570">
        <v>42252.767361111109</v>
      </c>
      <c r="FH1560" s="571" t="str">
        <v>[-11101] All data events are filtered in summary calculation</v>
      </c>
      <c r="GE1560" s="400">
        <f t="shared" si="301"/>
        <v>1</v>
      </c>
      <c r="GF1560" s="529"/>
      <c r="GG1560" s="517"/>
      <c r="GH1560" s="529">
        <v>42252.767361111109</v>
      </c>
      <c r="GI1560" s="668">
        <v>278.9351806640625</v>
      </c>
      <c r="GJ1560" s="669">
        <v>42252.767361111109</v>
      </c>
      <c r="GK1560" s="668" t="str">
        <v>[-11101] All data events are filtered in summary calculation</v>
      </c>
      <c r="GL1560" s="669">
        <v>42252.767361111109</v>
      </c>
      <c r="GM1560" s="668" t="str">
        <v>[-11101] All data events are filtered in summary calculation</v>
      </c>
      <c r="GN1560" s="400" t="str">
        <f t="shared" si="299"/>
        <v>[-11101] All data events are filtered in summary calculation</v>
      </c>
      <c r="GO1560" s="400">
        <f t="shared" si="300"/>
        <v>0</v>
      </c>
    </row>
    <row r="1561" spans="156:197" ht="18.95" customHeight="1" x14ac:dyDescent="0.25">
      <c r="EZ1561" s="837"/>
      <c r="FA1561" s="568">
        <v>42252.768055555556</v>
      </c>
      <c r="FB1561" s="569">
        <v>37598.731891816853</v>
      </c>
      <c r="FC1561" s="570">
        <v>42252.768055555556</v>
      </c>
      <c r="FD1561" s="571" t="str">
        <v>[-11101] All data events are filtered in summary calculation</v>
      </c>
      <c r="FE1561" s="570">
        <v>42252.767708333333</v>
      </c>
      <c r="FF1561" s="571">
        <v>38060.083308190107</v>
      </c>
      <c r="FG1561" s="570">
        <v>42252.767708333333</v>
      </c>
      <c r="FH1561" s="571" t="str">
        <v>[-11101] All data events are filtered in summary calculation</v>
      </c>
      <c r="GE1561" s="400">
        <f t="shared" si="301"/>
        <v>1</v>
      </c>
      <c r="GF1561" s="529"/>
      <c r="GG1561" s="517"/>
      <c r="GH1561" s="529">
        <v>42252.767708333333</v>
      </c>
      <c r="GI1561" s="668">
        <v>278.9351806640625</v>
      </c>
      <c r="GJ1561" s="669">
        <v>42252.767708333333</v>
      </c>
      <c r="GK1561" s="668" t="str">
        <v>[-11101] All data events are filtered in summary calculation</v>
      </c>
      <c r="GL1561" s="669">
        <v>42252.767708333333</v>
      </c>
      <c r="GM1561" s="668" t="str">
        <v>[-11101] All data events are filtered in summary calculation</v>
      </c>
      <c r="GN1561" s="400" t="str">
        <f t="shared" si="299"/>
        <v>[-11101] All data events are filtered in summary calculation</v>
      </c>
      <c r="GO1561" s="400">
        <f t="shared" si="300"/>
        <v>0</v>
      </c>
    </row>
    <row r="1562" spans="156:197" ht="18.95" customHeight="1" x14ac:dyDescent="0.25">
      <c r="EZ1562" s="837"/>
      <c r="FA1562" s="568">
        <v>42252.76840277778</v>
      </c>
      <c r="FB1562" s="569">
        <v>37616.87272268931</v>
      </c>
      <c r="FC1562" s="570">
        <v>42252.76840277778</v>
      </c>
      <c r="FD1562" s="571" t="str">
        <v>[-11101] All data events are filtered in summary calculation</v>
      </c>
      <c r="FE1562" s="570">
        <v>42252.768055555556</v>
      </c>
      <c r="FF1562" s="571">
        <v>37940.303127312662</v>
      </c>
      <c r="FG1562" s="570">
        <v>42252.768055555556</v>
      </c>
      <c r="FH1562" s="571" t="str">
        <v>[-11101] All data events are filtered in summary calculation</v>
      </c>
      <c r="GE1562" s="400">
        <f t="shared" si="301"/>
        <v>1</v>
      </c>
      <c r="GF1562" s="529"/>
      <c r="GG1562" s="517"/>
      <c r="GH1562" s="529">
        <v>42252.768055555556</v>
      </c>
      <c r="GI1562" s="668">
        <v>278.9351806640625</v>
      </c>
      <c r="GJ1562" s="669">
        <v>42252.768055555556</v>
      </c>
      <c r="GK1562" s="668" t="str">
        <v>[-11101] All data events are filtered in summary calculation</v>
      </c>
      <c r="GL1562" s="669">
        <v>42252.768055555556</v>
      </c>
      <c r="GM1562" s="668" t="str">
        <v>[-11101] All data events are filtered in summary calculation</v>
      </c>
      <c r="GN1562" s="400" t="str">
        <f t="shared" si="299"/>
        <v>[-11101] All data events are filtered in summary calculation</v>
      </c>
      <c r="GO1562" s="400">
        <f t="shared" si="300"/>
        <v>0</v>
      </c>
    </row>
    <row r="1563" spans="156:197" ht="18.95" customHeight="1" x14ac:dyDescent="0.25">
      <c r="EZ1563" s="837"/>
      <c r="FA1563" s="568">
        <v>42252.768750000003</v>
      </c>
      <c r="FB1563" s="569">
        <v>37622.174330457048</v>
      </c>
      <c r="FC1563" s="570">
        <v>42252.768750000003</v>
      </c>
      <c r="FD1563" s="571" t="str">
        <v>[-11101] All data events are filtered in summary calculation</v>
      </c>
      <c r="FE1563" s="570">
        <v>42252.76840277778</v>
      </c>
      <c r="FF1563" s="571">
        <v>37869.968435732524</v>
      </c>
      <c r="FG1563" s="570">
        <v>42252.76840277778</v>
      </c>
      <c r="FH1563" s="571" t="str">
        <v>[-11101] All data events are filtered in summary calculation</v>
      </c>
      <c r="GE1563" s="400">
        <f t="shared" si="301"/>
        <v>1</v>
      </c>
      <c r="GF1563" s="529"/>
      <c r="GG1563" s="517"/>
      <c r="GH1563" s="529">
        <v>42252.76840277778</v>
      </c>
      <c r="GI1563" s="668">
        <v>278.9351806640625</v>
      </c>
      <c r="GJ1563" s="669">
        <v>42252.76840277778</v>
      </c>
      <c r="GK1563" s="668" t="str">
        <v>[-11101] All data events are filtered in summary calculation</v>
      </c>
      <c r="GL1563" s="669">
        <v>42252.76840277778</v>
      </c>
      <c r="GM1563" s="668" t="str">
        <v>[-11101] All data events are filtered in summary calculation</v>
      </c>
      <c r="GN1563" s="400" t="str">
        <f t="shared" si="299"/>
        <v>[-11101] All data events are filtered in summary calculation</v>
      </c>
      <c r="GO1563" s="400">
        <f t="shared" si="300"/>
        <v>0</v>
      </c>
    </row>
    <row r="1564" spans="156:197" ht="18.95" customHeight="1" x14ac:dyDescent="0.25">
      <c r="EZ1564" s="837"/>
      <c r="FA1564" s="568">
        <v>42252.769097222219</v>
      </c>
      <c r="FB1564" s="569">
        <v>37619.867386907339</v>
      </c>
      <c r="FC1564" s="570">
        <v>42252.769097222219</v>
      </c>
      <c r="FD1564" s="571" t="str">
        <v>[-11101] All data events are filtered in summary calculation</v>
      </c>
      <c r="FE1564" s="570">
        <v>42252.768750000003</v>
      </c>
      <c r="FF1564" s="571">
        <v>37766.377878880499</v>
      </c>
      <c r="FG1564" s="570">
        <v>42252.768750000003</v>
      </c>
      <c r="FH1564" s="571" t="str">
        <v>[-11101] All data events are filtered in summary calculation</v>
      </c>
      <c r="GE1564" s="400">
        <f t="shared" si="301"/>
        <v>1</v>
      </c>
      <c r="GF1564" s="529"/>
      <c r="GG1564" s="517"/>
      <c r="GH1564" s="529">
        <v>42252.768750000003</v>
      </c>
      <c r="GI1564" s="668">
        <v>278.9351806640625</v>
      </c>
      <c r="GJ1564" s="669">
        <v>42252.768750000003</v>
      </c>
      <c r="GK1564" s="668" t="str">
        <v>[-11101] All data events are filtered in summary calculation</v>
      </c>
      <c r="GL1564" s="669">
        <v>42252.768750000003</v>
      </c>
      <c r="GM1564" s="668" t="str">
        <v>[-11101] All data events are filtered in summary calculation</v>
      </c>
      <c r="GN1564" s="400" t="str">
        <f t="shared" si="299"/>
        <v>[-11101] All data events are filtered in summary calculation</v>
      </c>
      <c r="GO1564" s="400">
        <f t="shared" si="300"/>
        <v>0</v>
      </c>
    </row>
    <row r="1565" spans="156:197" ht="18.95" customHeight="1" x14ac:dyDescent="0.25">
      <c r="EZ1565" s="837"/>
      <c r="FA1565" s="568">
        <v>42252.76944444445</v>
      </c>
      <c r="FB1565" s="569">
        <v>37620.801791091762</v>
      </c>
      <c r="FC1565" s="570">
        <v>42252.76944444445</v>
      </c>
      <c r="FD1565" s="571" t="str">
        <v>[-11101] All data events are filtered in summary calculation</v>
      </c>
      <c r="FE1565" s="570">
        <v>42252.769097222219</v>
      </c>
      <c r="FF1565" s="571">
        <v>37426.652241265772</v>
      </c>
      <c r="FG1565" s="570">
        <v>42252.769097222219</v>
      </c>
      <c r="FH1565" s="571" t="str">
        <v>[-11101] All data events are filtered in summary calculation</v>
      </c>
      <c r="GE1565" s="400">
        <f t="shared" si="301"/>
        <v>1</v>
      </c>
      <c r="GF1565" s="529"/>
      <c r="GG1565" s="517"/>
      <c r="GH1565" s="529">
        <v>42252.769097222219</v>
      </c>
      <c r="GI1565" s="668" t="str">
        <v>[-11101] All data events are filtered in summary calculation</v>
      </c>
      <c r="GJ1565" s="669">
        <v>42252.769097222219</v>
      </c>
      <c r="GK1565" s="668" t="str">
        <v>[-11101] All data events are filtered in summary calculation</v>
      </c>
      <c r="GL1565" s="669">
        <v>42252.769097222219</v>
      </c>
      <c r="GM1565" s="668" t="str">
        <v>[-11101] All data events are filtered in summary calculation</v>
      </c>
      <c r="GN1565" s="400" t="str">
        <f t="shared" si="299"/>
        <v>[-11101] All data events are filtered in summary calculation</v>
      </c>
      <c r="GO1565" s="400">
        <f t="shared" si="300"/>
        <v>0</v>
      </c>
    </row>
    <row r="1566" spans="156:197" ht="18.95" customHeight="1" x14ac:dyDescent="0.25">
      <c r="EZ1566" s="837"/>
      <c r="FA1566" s="568">
        <v>42252.769791666666</v>
      </c>
      <c r="FB1566" s="569">
        <v>37616.990405573444</v>
      </c>
      <c r="FC1566" s="570">
        <v>42252.769791666666</v>
      </c>
      <c r="FD1566" s="571" t="str">
        <v>[-11101] All data events are filtered in summary calculation</v>
      </c>
      <c r="FE1566" s="570">
        <v>42252.76944444445</v>
      </c>
      <c r="FF1566" s="571">
        <v>37045.227355943127</v>
      </c>
      <c r="FG1566" s="570">
        <v>42252.76944444445</v>
      </c>
      <c r="FH1566" s="571" t="str">
        <v>[-11101] All data events are filtered in summary calculation</v>
      </c>
      <c r="GE1566" s="400">
        <f t="shared" si="301"/>
        <v>1</v>
      </c>
      <c r="GF1566" s="529"/>
      <c r="GG1566" s="517"/>
      <c r="GH1566" s="529">
        <v>42252.76944444445</v>
      </c>
      <c r="GI1566" s="668" t="str">
        <v>[-11101] All data events are filtered in summary calculation</v>
      </c>
      <c r="GJ1566" s="669">
        <v>42252.76944444445</v>
      </c>
      <c r="GK1566" s="668" t="str">
        <v>[-11101] All data events are filtered in summary calculation</v>
      </c>
      <c r="GL1566" s="669">
        <v>42252.76944444445</v>
      </c>
      <c r="GM1566" s="668">
        <v>288.92671016248204</v>
      </c>
      <c r="GN1566" s="400">
        <f t="shared" si="299"/>
        <v>288.92671016248204</v>
      </c>
      <c r="GO1566" s="400">
        <f t="shared" si="300"/>
        <v>0</v>
      </c>
    </row>
    <row r="1567" spans="156:197" ht="18.95" customHeight="1" x14ac:dyDescent="0.25">
      <c r="EZ1567" s="837"/>
      <c r="FA1567" s="568">
        <v>42252.770138888889</v>
      </c>
      <c r="FB1567" s="569">
        <v>37630.111036264898</v>
      </c>
      <c r="FC1567" s="570">
        <v>42252.770138888889</v>
      </c>
      <c r="FD1567" s="571" t="str">
        <v>[-11101] All data events are filtered in summary calculation</v>
      </c>
      <c r="FE1567" s="570">
        <v>42252.769791666666</v>
      </c>
      <c r="FF1567" s="571">
        <v>36824.859745874004</v>
      </c>
      <c r="FG1567" s="570">
        <v>42252.769791666666</v>
      </c>
      <c r="FH1567" s="571" t="str">
        <v>[-11101] All data events are filtered in summary calculation</v>
      </c>
      <c r="GE1567" s="400">
        <f t="shared" si="301"/>
        <v>1</v>
      </c>
      <c r="GF1567" s="529"/>
      <c r="GG1567" s="517"/>
      <c r="GH1567" s="529">
        <v>42252.769791666666</v>
      </c>
      <c r="GI1567" s="668" t="str">
        <v>[-11101] All data events are filtered in summary calculation</v>
      </c>
      <c r="GJ1567" s="669">
        <v>42252.769791666666</v>
      </c>
      <c r="GK1567" s="668" t="str">
        <v>[-11101] All data events are filtered in summary calculation</v>
      </c>
      <c r="GL1567" s="669">
        <v>42252.769791666666</v>
      </c>
      <c r="GM1567" s="668">
        <v>335.10756895830855</v>
      </c>
      <c r="GN1567" s="400">
        <f t="shared" si="299"/>
        <v>335.10756895830855</v>
      </c>
      <c r="GO1567" s="400">
        <f t="shared" si="300"/>
        <v>0</v>
      </c>
    </row>
    <row r="1568" spans="156:197" ht="18.95" customHeight="1" x14ac:dyDescent="0.25">
      <c r="EZ1568" s="837"/>
      <c r="FA1568" s="568">
        <v>42252.770486111112</v>
      </c>
      <c r="FB1568" s="569">
        <v>37639.233794466658</v>
      </c>
      <c r="FC1568" s="570">
        <v>42252.770486111112</v>
      </c>
      <c r="FD1568" s="571" t="str">
        <v>[-11101] All data events are filtered in summary calculation</v>
      </c>
      <c r="FE1568" s="570">
        <v>42252.770138888889</v>
      </c>
      <c r="FF1568" s="571">
        <v>36681.608515886466</v>
      </c>
      <c r="FG1568" s="570">
        <v>42252.770138888889</v>
      </c>
      <c r="FH1568" s="571" t="str">
        <v>[-11101] All data events are filtered in summary calculation</v>
      </c>
      <c r="GE1568" s="400">
        <f t="shared" si="301"/>
        <v>1</v>
      </c>
      <c r="GF1568" s="529"/>
      <c r="GG1568" s="517"/>
      <c r="GH1568" s="529">
        <v>42252.770138888889</v>
      </c>
      <c r="GI1568" s="668" t="str">
        <v>[-11101] All data events are filtered in summary calculation</v>
      </c>
      <c r="GJ1568" s="669">
        <v>42252.770138888889</v>
      </c>
      <c r="GK1568" s="668" t="str">
        <v>[-11101] All data events are filtered in summary calculation</v>
      </c>
      <c r="GL1568" s="669">
        <v>42252.770138888889</v>
      </c>
      <c r="GM1568" s="668">
        <v>358.58775328753205</v>
      </c>
      <c r="GN1568" s="400">
        <f t="shared" si="299"/>
        <v>358.58775328753205</v>
      </c>
      <c r="GO1568" s="400">
        <f t="shared" si="300"/>
        <v>0</v>
      </c>
    </row>
    <row r="1569" spans="156:197" ht="18.95" customHeight="1" x14ac:dyDescent="0.25">
      <c r="EZ1569" s="837"/>
      <c r="FA1569" s="568">
        <v>42252.770833333328</v>
      </c>
      <c r="FB1569" s="569">
        <v>37637.362446868421</v>
      </c>
      <c r="FC1569" s="570">
        <v>42252.770833333328</v>
      </c>
      <c r="FD1569" s="571" t="str">
        <v>[-11101] All data events are filtered in summary calculation</v>
      </c>
      <c r="FE1569" s="570">
        <v>42252.770486111112</v>
      </c>
      <c r="FF1569" s="571">
        <v>37075.87161578735</v>
      </c>
      <c r="FG1569" s="570">
        <v>42252.770486111112</v>
      </c>
      <c r="FH1569" s="571" t="str">
        <v>[-11101] All data events are filtered in summary calculation</v>
      </c>
      <c r="GE1569" s="400">
        <f t="shared" si="301"/>
        <v>1</v>
      </c>
      <c r="GF1569" s="529"/>
      <c r="GG1569" s="517"/>
      <c r="GH1569" s="529">
        <v>42252.770486111112</v>
      </c>
      <c r="GI1569" s="668" t="str">
        <v>[-11101] All data events are filtered in summary calculation</v>
      </c>
      <c r="GJ1569" s="669">
        <v>42252.770486111112</v>
      </c>
      <c r="GK1569" s="668" t="str">
        <v>[-11101] All data events are filtered in summary calculation</v>
      </c>
      <c r="GL1569" s="669">
        <v>42252.770486111112</v>
      </c>
      <c r="GM1569" s="668">
        <v>337.14633950150261</v>
      </c>
      <c r="GN1569" s="400">
        <f t="shared" si="299"/>
        <v>337.14633950150261</v>
      </c>
      <c r="GO1569" s="400">
        <f t="shared" si="300"/>
        <v>0</v>
      </c>
    </row>
    <row r="1570" spans="156:197" ht="18.95" customHeight="1" x14ac:dyDescent="0.25">
      <c r="EZ1570" s="837"/>
      <c r="FA1570" s="568">
        <v>42252.771180555559</v>
      </c>
      <c r="FB1570" s="569">
        <v>37643.223672948283</v>
      </c>
      <c r="FC1570" s="570">
        <v>42252.771180555559</v>
      </c>
      <c r="FD1570" s="571" t="str">
        <v>[-11101] All data events are filtered in summary calculation</v>
      </c>
      <c r="FE1570" s="570">
        <v>42252.770833333328</v>
      </c>
      <c r="FF1570" s="571">
        <v>37407.956694815555</v>
      </c>
      <c r="FG1570" s="570">
        <v>42252.770833333328</v>
      </c>
      <c r="FH1570" s="571" t="str">
        <v>[-11101] All data events are filtered in summary calculation</v>
      </c>
      <c r="GE1570" s="400">
        <f t="shared" si="301"/>
        <v>1</v>
      </c>
      <c r="GF1570" s="529"/>
      <c r="GG1570" s="517"/>
      <c r="GH1570" s="529">
        <v>42252.770833333328</v>
      </c>
      <c r="GI1570" s="668" t="str">
        <v>[-11101] All data events are filtered in summary calculation</v>
      </c>
      <c r="GJ1570" s="669">
        <v>42252.770833333328</v>
      </c>
      <c r="GK1570" s="668" t="str">
        <v>[-11101] All data events are filtered in summary calculation</v>
      </c>
      <c r="GL1570" s="669">
        <v>42252.770833333328</v>
      </c>
      <c r="GM1570" s="668">
        <v>343.05557250976562</v>
      </c>
      <c r="GN1570" s="400">
        <f t="shared" si="299"/>
        <v>343.05557250976562</v>
      </c>
      <c r="GO1570" s="400">
        <f t="shared" si="300"/>
        <v>0</v>
      </c>
    </row>
    <row r="1571" spans="156:197" ht="18.95" customHeight="1" x14ac:dyDescent="0.25">
      <c r="EZ1571" s="837"/>
      <c r="FA1571" s="568">
        <v>42252.771527777775</v>
      </c>
      <c r="FB1571" s="569">
        <v>37646.03632887602</v>
      </c>
      <c r="FC1571" s="570">
        <v>42252.771527777775</v>
      </c>
      <c r="FD1571" s="571" t="str">
        <v>[-11101] All data events are filtered in summary calculation</v>
      </c>
      <c r="FE1571" s="570">
        <v>42252.771180555559</v>
      </c>
      <c r="FF1571" s="571">
        <v>37938.405091436704</v>
      </c>
      <c r="FG1571" s="570">
        <v>42252.771180555559</v>
      </c>
      <c r="FH1571" s="571" t="str">
        <v>[-11101] All data events are filtered in summary calculation</v>
      </c>
      <c r="GE1571" s="400">
        <f t="shared" si="301"/>
        <v>1</v>
      </c>
      <c r="GF1571" s="529"/>
      <c r="GG1571" s="517"/>
      <c r="GH1571" s="529">
        <v>42252.771180555559</v>
      </c>
      <c r="GI1571" s="668" t="str">
        <v>[-11101] All data events are filtered in summary calculation</v>
      </c>
      <c r="GJ1571" s="669">
        <v>42252.771180555559</v>
      </c>
      <c r="GK1571" s="668" t="str">
        <v>[-11101] All data events are filtered in summary calculation</v>
      </c>
      <c r="GL1571" s="669">
        <v>42252.771180555559</v>
      </c>
      <c r="GM1571" s="668">
        <v>348.87476086504756</v>
      </c>
      <c r="GN1571" s="400">
        <f t="shared" si="299"/>
        <v>348.87476086504756</v>
      </c>
      <c r="GO1571" s="400">
        <f t="shared" si="300"/>
        <v>0</v>
      </c>
    </row>
    <row r="1572" spans="156:197" ht="18.95" customHeight="1" x14ac:dyDescent="0.25">
      <c r="EZ1572" s="837"/>
      <c r="FA1572" s="568">
        <v>42252.771874999999</v>
      </c>
      <c r="FB1572" s="569">
        <v>37662.290956902507</v>
      </c>
      <c r="FC1572" s="570">
        <v>42252.771874999999</v>
      </c>
      <c r="FD1572" s="571" t="str">
        <v>[-11101] All data events are filtered in summary calculation</v>
      </c>
      <c r="FE1572" s="570">
        <v>42252.771527777775</v>
      </c>
      <c r="FF1572" s="571">
        <v>38143.595414036514</v>
      </c>
      <c r="FG1572" s="570">
        <v>42252.771527777775</v>
      </c>
      <c r="FH1572" s="571" t="str">
        <v>[-11101] All data events are filtered in summary calculation</v>
      </c>
      <c r="GE1572" s="400">
        <f t="shared" si="301"/>
        <v>1</v>
      </c>
      <c r="GF1572" s="529"/>
      <c r="GG1572" s="517"/>
      <c r="GH1572" s="529">
        <v>42252.771527777775</v>
      </c>
      <c r="GI1572" s="668" t="str">
        <v>[-11101] All data events are filtered in summary calculation</v>
      </c>
      <c r="GJ1572" s="669">
        <v>42252.771527777775</v>
      </c>
      <c r="GK1572" s="668" t="str">
        <v>[-11101] All data events are filtered in summary calculation</v>
      </c>
      <c r="GL1572" s="669">
        <v>42252.771527777775</v>
      </c>
      <c r="GM1572" s="668">
        <v>373.97007096339951</v>
      </c>
      <c r="GN1572" s="400">
        <f t="shared" si="299"/>
        <v>373.97007096339951</v>
      </c>
      <c r="GO1572" s="400">
        <f t="shared" si="300"/>
        <v>0</v>
      </c>
    </row>
    <row r="1573" spans="156:197" ht="18.95" customHeight="1" x14ac:dyDescent="0.25">
      <c r="EZ1573" s="837"/>
      <c r="FA1573" s="568">
        <v>42252.772222222222</v>
      </c>
      <c r="FB1573" s="569">
        <v>37644.612406122687</v>
      </c>
      <c r="FC1573" s="570">
        <v>42252.772222222222</v>
      </c>
      <c r="FD1573" s="571" t="str">
        <v>[-11101] All data events are filtered in summary calculation</v>
      </c>
      <c r="FE1573" s="570">
        <v>42252.771874999999</v>
      </c>
      <c r="FF1573" s="571">
        <v>38063.670012563467</v>
      </c>
      <c r="FG1573" s="570">
        <v>42252.771874999999</v>
      </c>
      <c r="FH1573" s="571" t="str">
        <v>[-11101] All data events are filtered in summary calculation</v>
      </c>
      <c r="GE1573" s="400">
        <f t="shared" si="301"/>
        <v>1</v>
      </c>
      <c r="GF1573" s="529"/>
      <c r="GG1573" s="517"/>
      <c r="GH1573" s="529">
        <v>42252.771874999999</v>
      </c>
      <c r="GI1573" s="668" t="str">
        <v>[-11101] All data events are filtered in summary calculation</v>
      </c>
      <c r="GJ1573" s="669">
        <v>42252.771874999999</v>
      </c>
      <c r="GK1573" s="668" t="str">
        <v>[-11101] All data events are filtered in summary calculation</v>
      </c>
      <c r="GL1573" s="669">
        <v>42252.771874999999</v>
      </c>
      <c r="GM1573" s="668">
        <v>385.763916015625</v>
      </c>
      <c r="GN1573" s="400">
        <f t="shared" si="299"/>
        <v>385.763916015625</v>
      </c>
      <c r="GO1573" s="400">
        <f t="shared" si="300"/>
        <v>0</v>
      </c>
    </row>
    <row r="1574" spans="156:197" ht="18.95" customHeight="1" x14ac:dyDescent="0.25">
      <c r="EZ1574" s="837"/>
      <c r="FA1574" s="568">
        <v>42252.772569444445</v>
      </c>
      <c r="FB1574" s="569">
        <v>37640.598415939014</v>
      </c>
      <c r="FC1574" s="570">
        <v>42252.772569444445</v>
      </c>
      <c r="FD1574" s="571" t="str">
        <v>[-11101] All data events are filtered in summary calculation</v>
      </c>
      <c r="FE1574" s="570">
        <v>42252.772222222222</v>
      </c>
      <c r="FF1574" s="571">
        <v>37890.276584881547</v>
      </c>
      <c r="FG1574" s="570">
        <v>42252.772222222222</v>
      </c>
      <c r="FH1574" s="571" t="str">
        <v>[-11101] All data events are filtered in summary calculation</v>
      </c>
      <c r="GE1574" s="400">
        <f t="shared" si="301"/>
        <v>1</v>
      </c>
      <c r="GF1574" s="529"/>
      <c r="GG1574" s="517"/>
      <c r="GH1574" s="529">
        <v>42252.772222222222</v>
      </c>
      <c r="GI1574" s="668" t="str">
        <v>[-11101] All data events are filtered in summary calculation</v>
      </c>
      <c r="GJ1574" s="669">
        <v>42252.772222222222</v>
      </c>
      <c r="GK1574" s="668" t="str">
        <v>[-11101] All data events are filtered in summary calculation</v>
      </c>
      <c r="GL1574" s="669">
        <v>42252.772222222222</v>
      </c>
      <c r="GM1574" s="668">
        <v>386.80157309897862</v>
      </c>
      <c r="GN1574" s="400">
        <f t="shared" si="299"/>
        <v>386.80157309897862</v>
      </c>
      <c r="GO1574" s="400">
        <f t="shared" si="300"/>
        <v>0</v>
      </c>
    </row>
    <row r="1575" spans="156:197" ht="18.95" customHeight="1" x14ac:dyDescent="0.25">
      <c r="EZ1575" s="837"/>
      <c r="FA1575" s="568">
        <v>42252.772916666669</v>
      </c>
      <c r="FB1575" s="569">
        <v>37663.604404087862</v>
      </c>
      <c r="FC1575" s="570">
        <v>42252.772916666669</v>
      </c>
      <c r="FD1575" s="571" t="str">
        <v>[-11101] All data events are filtered in summary calculation</v>
      </c>
      <c r="FE1575" s="570">
        <v>42252.772569444445</v>
      </c>
      <c r="FF1575" s="571">
        <v>37634.210063614446</v>
      </c>
      <c r="FG1575" s="570">
        <v>42252.772569444445</v>
      </c>
      <c r="FH1575" s="571" t="str">
        <v>[-11101] All data events are filtered in summary calculation</v>
      </c>
      <c r="GE1575" s="400">
        <f t="shared" si="301"/>
        <v>2</v>
      </c>
      <c r="GF1575" s="529"/>
      <c r="GG1575" s="517"/>
      <c r="GH1575" s="529">
        <v>42252.772569444445</v>
      </c>
      <c r="GI1575" s="668" t="str">
        <v>[-11101] All data events are filtered in summary calculation</v>
      </c>
      <c r="GJ1575" s="669">
        <v>42252.772569444445</v>
      </c>
      <c r="GK1575" s="668">
        <v>264.02238308551165</v>
      </c>
      <c r="GL1575" s="669">
        <v>42252.772569444445</v>
      </c>
      <c r="GM1575" s="668">
        <v>401.73614501953125</v>
      </c>
      <c r="GN1575" s="400">
        <f t="shared" si="299"/>
        <v>0</v>
      </c>
      <c r="GO1575" s="400">
        <f t="shared" si="300"/>
        <v>401.73614501953125</v>
      </c>
    </row>
    <row r="1576" spans="156:197" ht="18.95" customHeight="1" x14ac:dyDescent="0.25">
      <c r="EZ1576" s="837"/>
      <c r="FA1576" s="568">
        <v>42252.773263888885</v>
      </c>
      <c r="FB1576" s="569">
        <v>37665.2077828904</v>
      </c>
      <c r="FC1576" s="570">
        <v>42252.773263888885</v>
      </c>
      <c r="FD1576" s="571" t="str">
        <v>[-11101] All data events are filtered in summary calculation</v>
      </c>
      <c r="FE1576" s="570">
        <v>42252.772916666669</v>
      </c>
      <c r="FF1576" s="571">
        <v>33678.956179718174</v>
      </c>
      <c r="FG1576" s="570">
        <v>42252.772916666669</v>
      </c>
      <c r="FH1576" s="571" t="str">
        <v>[-11101] All data events are filtered in summary calculation</v>
      </c>
      <c r="GE1576" s="400">
        <f t="shared" si="301"/>
        <v>2</v>
      </c>
      <c r="GF1576" s="529"/>
      <c r="GG1576" s="517"/>
      <c r="GH1576" s="529">
        <v>42252.772916666669</v>
      </c>
      <c r="GI1576" s="668" t="str">
        <v>[-11101] All data events are filtered in summary calculation</v>
      </c>
      <c r="GJ1576" s="669">
        <v>42252.772916666669</v>
      </c>
      <c r="GK1576" s="668">
        <v>263.88888549804687</v>
      </c>
      <c r="GL1576" s="669">
        <v>42252.772916666669</v>
      </c>
      <c r="GM1576" s="668">
        <v>401.73614501953125</v>
      </c>
      <c r="GN1576" s="400">
        <f t="shared" si="299"/>
        <v>0</v>
      </c>
      <c r="GO1576" s="400">
        <f t="shared" si="300"/>
        <v>401.73614501953125</v>
      </c>
    </row>
    <row r="1577" spans="156:197" ht="18.95" customHeight="1" x14ac:dyDescent="0.25">
      <c r="EZ1577" s="837"/>
      <c r="FA1577" s="568">
        <v>42252.773611111115</v>
      </c>
      <c r="FB1577" s="569">
        <v>37658.943105109531</v>
      </c>
      <c r="FC1577" s="570">
        <v>42252.773611111115</v>
      </c>
      <c r="FD1577" s="571" t="str">
        <v>[-11101] All data events are filtered in summary calculation</v>
      </c>
      <c r="FE1577" s="570">
        <v>42252.773263888885</v>
      </c>
      <c r="FF1577" s="571">
        <v>33259.809746770065</v>
      </c>
      <c r="FG1577" s="570">
        <v>42252.773263888885</v>
      </c>
      <c r="FH1577" s="571" t="str">
        <v>[-11101] All data events are filtered in summary calculation</v>
      </c>
      <c r="GE1577" s="400">
        <f t="shared" si="301"/>
        <v>2</v>
      </c>
      <c r="GF1577" s="529"/>
      <c r="GG1577" s="517"/>
      <c r="GH1577" s="529">
        <v>42252.773263888885</v>
      </c>
      <c r="GI1577" s="668" t="str">
        <v>[-11101] All data events are filtered in summary calculation</v>
      </c>
      <c r="GJ1577" s="669">
        <v>42252.773263888885</v>
      </c>
      <c r="GK1577" s="668">
        <v>263.88888549804687</v>
      </c>
      <c r="GL1577" s="669">
        <v>42252.773263888885</v>
      </c>
      <c r="GM1577" s="668">
        <v>400.63818632898233</v>
      </c>
      <c r="GN1577" s="400">
        <f t="shared" si="299"/>
        <v>0</v>
      </c>
      <c r="GO1577" s="400">
        <f t="shared" si="300"/>
        <v>400.63818632898233</v>
      </c>
    </row>
    <row r="1578" spans="156:197" ht="18.95" customHeight="1" x14ac:dyDescent="0.25">
      <c r="EZ1578" s="837"/>
      <c r="FA1578" s="568">
        <v>42252.773958333331</v>
      </c>
      <c r="FB1578" s="569">
        <v>37648.045902909835</v>
      </c>
      <c r="FC1578" s="570">
        <v>42252.773958333331</v>
      </c>
      <c r="FD1578" s="571" t="str">
        <v>[-11101] All data events are filtered in summary calculation</v>
      </c>
      <c r="FE1578" s="570">
        <v>42252.773611111115</v>
      </c>
      <c r="FF1578" s="571">
        <v>33033.901324554281</v>
      </c>
      <c r="FG1578" s="570">
        <v>42252.773611111115</v>
      </c>
      <c r="FH1578" s="571" t="str">
        <v>[-11101] All data events are filtered in summary calculation</v>
      </c>
      <c r="GE1578" s="400">
        <f t="shared" si="301"/>
        <v>2</v>
      </c>
      <c r="GF1578" s="529"/>
      <c r="GG1578" s="517"/>
      <c r="GH1578" s="529">
        <v>42252.773611111115</v>
      </c>
      <c r="GI1578" s="668" t="str">
        <v>[-11101] All data events are filtered in summary calculation</v>
      </c>
      <c r="GJ1578" s="669">
        <v>42252.773611111115</v>
      </c>
      <c r="GK1578" s="668">
        <v>263.88888549804687</v>
      </c>
      <c r="GL1578" s="669">
        <v>42252.773611111115</v>
      </c>
      <c r="GM1578" s="668">
        <v>384.72222900390625</v>
      </c>
      <c r="GN1578" s="400">
        <f t="shared" si="299"/>
        <v>0</v>
      </c>
      <c r="GO1578" s="400">
        <f t="shared" si="300"/>
        <v>384.72222900390625</v>
      </c>
    </row>
    <row r="1579" spans="156:197" ht="18.95" customHeight="1" x14ac:dyDescent="0.25">
      <c r="EZ1579" s="837"/>
      <c r="FA1579" s="568">
        <v>42252.774305555555</v>
      </c>
      <c r="FB1579" s="569">
        <v>37626.242958819865</v>
      </c>
      <c r="FC1579" s="570">
        <v>42252.774305555555</v>
      </c>
      <c r="FD1579" s="571" t="str">
        <v>[-11101] All data events are filtered in summary calculation</v>
      </c>
      <c r="FE1579" s="570">
        <v>42252.773958333331</v>
      </c>
      <c r="FF1579" s="571">
        <v>32901.78239362935</v>
      </c>
      <c r="FG1579" s="570">
        <v>42252.773958333331</v>
      </c>
      <c r="FH1579" s="571" t="str">
        <v>[-11101] All data events are filtered in summary calculation</v>
      </c>
      <c r="GE1579" s="400">
        <f t="shared" si="301"/>
        <v>2</v>
      </c>
      <c r="GF1579" s="529"/>
      <c r="GG1579" s="517"/>
      <c r="GH1579" s="529">
        <v>42252.773958333331</v>
      </c>
      <c r="GI1579" s="668" t="str">
        <v>[-11101] All data events are filtered in summary calculation</v>
      </c>
      <c r="GJ1579" s="669">
        <v>42252.773958333331</v>
      </c>
      <c r="GK1579" s="668">
        <v>263.88888549804687</v>
      </c>
      <c r="GL1579" s="669">
        <v>42252.773958333331</v>
      </c>
      <c r="GM1579" s="668">
        <v>384.72222900390625</v>
      </c>
      <c r="GN1579" s="400">
        <f t="shared" si="299"/>
        <v>0</v>
      </c>
      <c r="GO1579" s="400">
        <f t="shared" si="300"/>
        <v>384.72222900390625</v>
      </c>
    </row>
    <row r="1580" spans="156:197" ht="18.95" customHeight="1" x14ac:dyDescent="0.25">
      <c r="EZ1580" s="837"/>
      <c r="FA1580" s="568">
        <v>42252.774652777778</v>
      </c>
      <c r="FB1580" s="569">
        <v>37619.019835833707</v>
      </c>
      <c r="FC1580" s="570">
        <v>42252.774652777778</v>
      </c>
      <c r="FD1580" s="571" t="str">
        <v>[-11101] All data events are filtered in summary calculation</v>
      </c>
      <c r="FE1580" s="570">
        <v>42252.774305555555</v>
      </c>
      <c r="FF1580" s="571">
        <v>32788.729754378401</v>
      </c>
      <c r="FG1580" s="570">
        <v>42252.774305555555</v>
      </c>
      <c r="FH1580" s="571" t="str">
        <v>[-11101] All data events are filtered in summary calculation</v>
      </c>
      <c r="GE1580" s="400">
        <f t="shared" si="301"/>
        <v>2</v>
      </c>
      <c r="GF1580" s="529"/>
      <c r="GG1580" s="517"/>
      <c r="GH1580" s="529">
        <v>42252.774305555555</v>
      </c>
      <c r="GI1580" s="668" t="str">
        <v>[-11101] All data events are filtered in summary calculation</v>
      </c>
      <c r="GJ1580" s="669">
        <v>42252.774305555555</v>
      </c>
      <c r="GK1580" s="668">
        <v>263.88888549804687</v>
      </c>
      <c r="GL1580" s="669">
        <v>42252.774305555555</v>
      </c>
      <c r="GM1580" s="668">
        <v>368.97146911917565</v>
      </c>
      <c r="GN1580" s="400">
        <f t="shared" si="299"/>
        <v>0</v>
      </c>
      <c r="GO1580" s="400">
        <f t="shared" si="300"/>
        <v>368.97146911917565</v>
      </c>
    </row>
    <row r="1581" spans="156:197" ht="18.95" customHeight="1" x14ac:dyDescent="0.25">
      <c r="EZ1581" s="837"/>
      <c r="FA1581" s="568">
        <v>42252.775000000001</v>
      </c>
      <c r="FB1581" s="569">
        <v>37601.73354776104</v>
      </c>
      <c r="FC1581" s="570">
        <v>42252.775000000001</v>
      </c>
      <c r="FD1581" s="571" t="str">
        <v>[-11101] All data events are filtered in summary calculation</v>
      </c>
      <c r="FE1581" s="570">
        <v>42252.774652777778</v>
      </c>
      <c r="FF1581" s="571">
        <v>32671.295540429153</v>
      </c>
      <c r="FG1581" s="570">
        <v>42252.774652777778</v>
      </c>
      <c r="FH1581" s="571" t="str">
        <v>[-11101] All data events are filtered in summary calculation</v>
      </c>
      <c r="GE1581" s="400">
        <f t="shared" si="301"/>
        <v>2</v>
      </c>
      <c r="GF1581" s="529"/>
      <c r="GG1581" s="517"/>
      <c r="GH1581" s="529">
        <v>42252.774652777778</v>
      </c>
      <c r="GI1581" s="668" t="str">
        <v>[-11101] All data events are filtered in summary calculation</v>
      </c>
      <c r="GJ1581" s="669">
        <v>42252.774652777778</v>
      </c>
      <c r="GK1581" s="668">
        <v>263.88888549804687</v>
      </c>
      <c r="GL1581" s="669">
        <v>42252.774652777778</v>
      </c>
      <c r="GM1581" s="668">
        <v>382.11807250976562</v>
      </c>
      <c r="GN1581" s="400">
        <f t="shared" si="299"/>
        <v>0</v>
      </c>
      <c r="GO1581" s="400">
        <f t="shared" si="300"/>
        <v>382.11807250976562</v>
      </c>
    </row>
    <row r="1582" spans="156:197" ht="18.95" customHeight="1" x14ac:dyDescent="0.25">
      <c r="EZ1582" s="837"/>
      <c r="FA1582" s="568">
        <v>42252.775347222225</v>
      </c>
      <c r="FB1582" s="569">
        <v>37572.125992443165</v>
      </c>
      <c r="FC1582" s="570">
        <v>42252.775347222225</v>
      </c>
      <c r="FD1582" s="571" t="str">
        <v>[-11101] All data events are filtered in summary calculation</v>
      </c>
      <c r="FE1582" s="570">
        <v>42252.775000000001</v>
      </c>
      <c r="FF1582" s="571">
        <v>32451.315229418873</v>
      </c>
      <c r="FG1582" s="570">
        <v>42252.775000000001</v>
      </c>
      <c r="FH1582" s="571" t="str">
        <v>[-11101] All data events are filtered in summary calculation</v>
      </c>
      <c r="GE1582" s="400">
        <f t="shared" si="301"/>
        <v>2</v>
      </c>
      <c r="GF1582" s="529"/>
      <c r="GG1582" s="517"/>
      <c r="GH1582" s="529">
        <v>42252.775000000001</v>
      </c>
      <c r="GI1582" s="668" t="str">
        <v>[-11101] All data events are filtered in summary calculation</v>
      </c>
      <c r="GJ1582" s="669">
        <v>42252.775000000001</v>
      </c>
      <c r="GK1582" s="668">
        <v>263.88888549804687</v>
      </c>
      <c r="GL1582" s="669">
        <v>42252.775000000001</v>
      </c>
      <c r="GM1582" s="668">
        <v>382.11807250976562</v>
      </c>
      <c r="GN1582" s="400">
        <f t="shared" si="299"/>
        <v>0</v>
      </c>
      <c r="GO1582" s="400">
        <f t="shared" si="300"/>
        <v>382.11807250976562</v>
      </c>
    </row>
    <row r="1583" spans="156:197" ht="18.95" customHeight="1" x14ac:dyDescent="0.25">
      <c r="EZ1583" s="837"/>
      <c r="FA1583" s="568">
        <v>42252.775694444441</v>
      </c>
      <c r="FB1583" s="569">
        <v>37571.489088428018</v>
      </c>
      <c r="FC1583" s="570">
        <v>42252.775694444441</v>
      </c>
      <c r="FD1583" s="571" t="str">
        <v>[-11101] All data events are filtered in summary calculation</v>
      </c>
      <c r="FE1583" s="570">
        <v>42252.775347222225</v>
      </c>
      <c r="FF1583" s="571">
        <v>32251.448447848361</v>
      </c>
      <c r="FG1583" s="570">
        <v>42252.775347222225</v>
      </c>
      <c r="FH1583" s="571" t="str">
        <v>[-11101] All data events are filtered in summary calculation</v>
      </c>
      <c r="GE1583" s="400">
        <f t="shared" si="301"/>
        <v>2</v>
      </c>
      <c r="GF1583" s="529"/>
      <c r="GG1583" s="517"/>
      <c r="GH1583" s="529">
        <v>42252.775347222225</v>
      </c>
      <c r="GI1583" s="668" t="str">
        <v>[-11101] All data events are filtered in summary calculation</v>
      </c>
      <c r="GJ1583" s="669">
        <v>42252.775347222225</v>
      </c>
      <c r="GK1583" s="668">
        <v>263.88888549804687</v>
      </c>
      <c r="GL1583" s="669">
        <v>42252.775347222225</v>
      </c>
      <c r="GM1583" s="668">
        <v>393.75045935312909</v>
      </c>
      <c r="GN1583" s="400">
        <f t="shared" si="299"/>
        <v>0</v>
      </c>
      <c r="GO1583" s="400">
        <f t="shared" si="300"/>
        <v>393.75045935312909</v>
      </c>
    </row>
    <row r="1584" spans="156:197" ht="18.95" customHeight="1" x14ac:dyDescent="0.25">
      <c r="EZ1584" s="837"/>
      <c r="FA1584" s="568">
        <v>42252.776041666672</v>
      </c>
      <c r="FB1584" s="569">
        <v>37537.37286466956</v>
      </c>
      <c r="FC1584" s="570">
        <v>42252.776041666672</v>
      </c>
      <c r="FD1584" s="571" t="str">
        <v>[-11101] All data events are filtered in summary calculation</v>
      </c>
      <c r="FE1584" s="570">
        <v>42252.775694444441</v>
      </c>
      <c r="FF1584" s="571">
        <v>32142.631114569307</v>
      </c>
      <c r="FG1584" s="570">
        <v>42252.775694444441</v>
      </c>
      <c r="FH1584" s="571" t="str">
        <v>[-11101] All data events are filtered in summary calculation</v>
      </c>
      <c r="GE1584" s="400">
        <f t="shared" si="301"/>
        <v>2</v>
      </c>
      <c r="GF1584" s="529"/>
      <c r="GG1584" s="517"/>
      <c r="GH1584" s="529">
        <v>42252.775694444441</v>
      </c>
      <c r="GI1584" s="668" t="str">
        <v>[-11101] All data events are filtered in summary calculation</v>
      </c>
      <c r="GJ1584" s="669">
        <v>42252.775694444441</v>
      </c>
      <c r="GK1584" s="668">
        <v>263.88888549804687</v>
      </c>
      <c r="GL1584" s="669">
        <v>42252.775694444441</v>
      </c>
      <c r="GM1584" s="668">
        <v>403.99307250976563</v>
      </c>
      <c r="GN1584" s="400">
        <f t="shared" si="299"/>
        <v>0</v>
      </c>
      <c r="GO1584" s="400">
        <f t="shared" si="300"/>
        <v>403.99307250976563</v>
      </c>
    </row>
    <row r="1585" spans="156:197" ht="18.95" customHeight="1" x14ac:dyDescent="0.25">
      <c r="EZ1585" s="837"/>
      <c r="FA1585" s="568">
        <v>42252.776388888888</v>
      </c>
      <c r="FB1585" s="569">
        <v>37387.698867815736</v>
      </c>
      <c r="FC1585" s="570">
        <v>42252.776388888888</v>
      </c>
      <c r="FD1585" s="571" t="str">
        <v>[-11101] All data events are filtered in summary calculation</v>
      </c>
      <c r="FE1585" s="570">
        <v>42252.776041666672</v>
      </c>
      <c r="FF1585" s="571">
        <v>32122.054694887003</v>
      </c>
      <c r="FG1585" s="570">
        <v>42252.776041666672</v>
      </c>
      <c r="FH1585" s="571" t="str">
        <v>[-11101] All data events are filtered in summary calculation</v>
      </c>
      <c r="GE1585" s="400">
        <f t="shared" si="301"/>
        <v>2</v>
      </c>
      <c r="GF1585" s="529"/>
      <c r="GG1585" s="517"/>
      <c r="GH1585" s="529">
        <v>42252.776041666672</v>
      </c>
      <c r="GI1585" s="668" t="str">
        <v>[-11101] All data events are filtered in summary calculation</v>
      </c>
      <c r="GJ1585" s="669">
        <v>42252.776041666672</v>
      </c>
      <c r="GK1585" s="668">
        <v>263.88888549804687</v>
      </c>
      <c r="GL1585" s="669">
        <v>42252.776041666672</v>
      </c>
      <c r="GM1585" s="668">
        <v>403.99307250976563</v>
      </c>
      <c r="GN1585" s="400">
        <f t="shared" si="299"/>
        <v>0</v>
      </c>
      <c r="GO1585" s="400">
        <f t="shared" si="300"/>
        <v>403.99307250976563</v>
      </c>
    </row>
    <row r="1586" spans="156:197" ht="18.95" customHeight="1" x14ac:dyDescent="0.25">
      <c r="EZ1586" s="837"/>
      <c r="FA1586" s="568">
        <v>42252.776736111111</v>
      </c>
      <c r="FB1586" s="569">
        <v>36841.610773273307</v>
      </c>
      <c r="FC1586" s="570">
        <v>42252.776736111111</v>
      </c>
      <c r="FD1586" s="571" t="str">
        <v>[-11101] All data events are filtered in summary calculation</v>
      </c>
      <c r="FE1586" s="570">
        <v>42252.776388888888</v>
      </c>
      <c r="FF1586" s="571">
        <v>32100.860683363677</v>
      </c>
      <c r="FG1586" s="570">
        <v>42252.776388888888</v>
      </c>
      <c r="FH1586" s="571" t="str">
        <v>[-11101] All data events are filtered in summary calculation</v>
      </c>
      <c r="GE1586" s="400">
        <f t="shared" si="301"/>
        <v>2</v>
      </c>
      <c r="GF1586" s="529"/>
      <c r="GG1586" s="517"/>
      <c r="GH1586" s="529">
        <v>42252.776388888888</v>
      </c>
      <c r="GI1586" s="668" t="str">
        <v>[-11101] All data events are filtered in summary calculation</v>
      </c>
      <c r="GJ1586" s="669">
        <v>42252.776388888888</v>
      </c>
      <c r="GK1586" s="668">
        <v>263.88888549804687</v>
      </c>
      <c r="GL1586" s="669">
        <v>42252.776388888888</v>
      </c>
      <c r="GM1586" s="668">
        <v>402.27638161522339</v>
      </c>
      <c r="GN1586" s="400">
        <f t="shared" si="299"/>
        <v>0</v>
      </c>
      <c r="GO1586" s="400">
        <f t="shared" si="300"/>
        <v>402.27638161522339</v>
      </c>
    </row>
    <row r="1587" spans="156:197" ht="18.95" customHeight="1" x14ac:dyDescent="0.25">
      <c r="EZ1587" s="837"/>
      <c r="FA1587" s="568">
        <v>42252.777083333334</v>
      </c>
      <c r="FB1587" s="569">
        <v>34477.679623661439</v>
      </c>
      <c r="FC1587" s="570">
        <v>42252.777083333334</v>
      </c>
      <c r="FD1587" s="571" t="str">
        <v>[-11101] All data events are filtered in summary calculation</v>
      </c>
      <c r="FE1587" s="570">
        <v>42252.776736111111</v>
      </c>
      <c r="FF1587" s="571">
        <v>32883.228439417479</v>
      </c>
      <c r="FG1587" s="570">
        <v>42252.776736111111</v>
      </c>
      <c r="FH1587" s="571" t="str">
        <v>[-11101] All data events are filtered in summary calculation</v>
      </c>
      <c r="GE1587" s="400">
        <f t="shared" si="301"/>
        <v>2</v>
      </c>
      <c r="GF1587" s="529"/>
      <c r="GG1587" s="517"/>
      <c r="GH1587" s="529">
        <v>42252.776736111111</v>
      </c>
      <c r="GI1587" s="668" t="str">
        <v>[-11101] All data events are filtered in summary calculation</v>
      </c>
      <c r="GJ1587" s="669">
        <v>42252.776736111111</v>
      </c>
      <c r="GK1587" s="668">
        <v>263.88888549804687</v>
      </c>
      <c r="GL1587" s="669">
        <v>42252.776736111111</v>
      </c>
      <c r="GM1587" s="668">
        <v>386.73648594021796</v>
      </c>
      <c r="GN1587" s="400">
        <f t="shared" si="299"/>
        <v>0</v>
      </c>
      <c r="GO1587" s="400">
        <f t="shared" si="300"/>
        <v>386.73648594021796</v>
      </c>
    </row>
    <row r="1588" spans="156:197" ht="18.95" customHeight="1" x14ac:dyDescent="0.25">
      <c r="EZ1588" s="837"/>
      <c r="FA1588" s="568">
        <v>42252.77743055555</v>
      </c>
      <c r="FB1588" s="569">
        <v>31568.959363730748</v>
      </c>
      <c r="FC1588" s="570">
        <v>42252.77743055555</v>
      </c>
      <c r="FD1588" s="571" t="str">
        <v>[-11101] All data events are filtered in summary calculation</v>
      </c>
      <c r="FE1588" s="570">
        <v>42252.777083333334</v>
      </c>
      <c r="FF1588" s="571">
        <v>36823.203095082441</v>
      </c>
      <c r="FG1588" s="570">
        <v>42252.777083333334</v>
      </c>
      <c r="FH1588" s="571" t="str">
        <v>[-11101] All data events are filtered in summary calculation</v>
      </c>
      <c r="GE1588" s="400">
        <f t="shared" si="301"/>
        <v>2</v>
      </c>
      <c r="GF1588" s="529"/>
      <c r="GG1588" s="517"/>
      <c r="GH1588" s="529">
        <v>42252.777083333334</v>
      </c>
      <c r="GI1588" s="668" t="str">
        <v>[-11101] All data events are filtered in summary calculation</v>
      </c>
      <c r="GJ1588" s="669">
        <v>42252.777083333334</v>
      </c>
      <c r="GK1588" s="668">
        <v>263.88888549804687</v>
      </c>
      <c r="GL1588" s="669">
        <v>42252.777083333334</v>
      </c>
      <c r="GM1588" s="668">
        <v>383.68057250976562</v>
      </c>
      <c r="GN1588" s="400">
        <f t="shared" si="299"/>
        <v>0</v>
      </c>
      <c r="GO1588" s="400">
        <f t="shared" si="300"/>
        <v>383.68057250976562</v>
      </c>
    </row>
    <row r="1589" spans="156:197" ht="18.95" customHeight="1" x14ac:dyDescent="0.25">
      <c r="EZ1589" s="837"/>
      <c r="FA1589" s="568">
        <v>42252.777777777781</v>
      </c>
      <c r="FB1589" s="569">
        <v>29753.614839035272</v>
      </c>
      <c r="FC1589" s="570">
        <v>42252.777777777781</v>
      </c>
      <c r="FD1589" s="571" t="str">
        <v>[-11101] All data events are filtered in summary calculation</v>
      </c>
      <c r="FE1589" s="570">
        <v>42252.77743055555</v>
      </c>
      <c r="FF1589" s="571">
        <v>37801.222647970913</v>
      </c>
      <c r="FG1589" s="570">
        <v>42252.77743055555</v>
      </c>
      <c r="FH1589" s="571" t="str">
        <v>[-11101] All data events are filtered in summary calculation</v>
      </c>
      <c r="GE1589" s="400">
        <f t="shared" si="301"/>
        <v>2</v>
      </c>
      <c r="GF1589" s="529"/>
      <c r="GG1589" s="517"/>
      <c r="GH1589" s="529">
        <v>42252.77743055555</v>
      </c>
      <c r="GI1589" s="668" t="str">
        <v>[-11101] All data events are filtered in summary calculation</v>
      </c>
      <c r="GJ1589" s="669">
        <v>42252.77743055555</v>
      </c>
      <c r="GK1589" s="668">
        <v>263.88888549804687</v>
      </c>
      <c r="GL1589" s="669">
        <v>42252.77743055555</v>
      </c>
      <c r="GM1589" s="668">
        <v>373.40128461928106</v>
      </c>
      <c r="GN1589" s="400">
        <f t="shared" si="299"/>
        <v>0</v>
      </c>
      <c r="GO1589" s="400">
        <f t="shared" si="300"/>
        <v>373.40128461928106</v>
      </c>
    </row>
    <row r="1590" spans="156:197" ht="18.95" customHeight="1" x14ac:dyDescent="0.25">
      <c r="EZ1590" s="837"/>
      <c r="FA1590" s="568">
        <v>42252.778124999997</v>
      </c>
      <c r="FB1590" s="569">
        <v>35589.984551731744</v>
      </c>
      <c r="FC1590" s="570">
        <v>42252.778124999997</v>
      </c>
      <c r="FD1590" s="571" t="str">
        <v>[-11101] All data events are filtered in summary calculation</v>
      </c>
      <c r="FE1590" s="570">
        <v>42252.777777777781</v>
      </c>
      <c r="FF1590" s="571">
        <v>38621.961893951891</v>
      </c>
      <c r="FG1590" s="570">
        <v>42252.777777777781</v>
      </c>
      <c r="FH1590" s="571" t="str">
        <v>[-11101] All data events are filtered in summary calculation</v>
      </c>
      <c r="GE1590" s="400">
        <f t="shared" si="301"/>
        <v>2</v>
      </c>
      <c r="GF1590" s="529"/>
      <c r="GG1590" s="517"/>
      <c r="GH1590" s="529">
        <v>42252.777777777781</v>
      </c>
      <c r="GI1590" s="668" t="str">
        <v>[-11101] All data events are filtered in summary calculation</v>
      </c>
      <c r="GJ1590" s="669">
        <v>42252.777777777781</v>
      </c>
      <c r="GK1590" s="668" t="str">
        <v>[-11101] All data events are filtered in summary calculation</v>
      </c>
      <c r="GL1590" s="669">
        <v>42252.777777777781</v>
      </c>
      <c r="GM1590" s="668">
        <v>378.90864339362207</v>
      </c>
      <c r="GN1590" s="400">
        <f t="shared" si="299"/>
        <v>0</v>
      </c>
      <c r="GO1590" s="400">
        <f t="shared" si="300"/>
        <v>378.90864339362207</v>
      </c>
    </row>
    <row r="1591" spans="156:197" ht="18.95" customHeight="1" x14ac:dyDescent="0.25">
      <c r="EZ1591" s="837"/>
      <c r="FA1591" s="568">
        <v>42252.77847222222</v>
      </c>
      <c r="FB1591" s="569">
        <v>37735.324767736594</v>
      </c>
      <c r="FC1591" s="570">
        <v>42252.77847222222</v>
      </c>
      <c r="FD1591" s="571" t="str">
        <v>[-11101] All data events are filtered in summary calculation</v>
      </c>
      <c r="FE1591" s="570">
        <v>42252.778124999997</v>
      </c>
      <c r="FF1591" s="571">
        <v>38944.238557821511</v>
      </c>
      <c r="FG1591" s="570">
        <v>42252.778124999997</v>
      </c>
      <c r="FH1591" s="571" t="str">
        <v>[-11101] All data events are filtered in summary calculation</v>
      </c>
      <c r="GE1591" s="400">
        <f t="shared" si="301"/>
        <v>2</v>
      </c>
      <c r="GF1591" s="529"/>
      <c r="GG1591" s="517"/>
      <c r="GH1591" s="529">
        <v>42252.778124999997</v>
      </c>
      <c r="GI1591" s="668" t="str">
        <v>[-11101] All data events are filtered in summary calculation</v>
      </c>
      <c r="GJ1591" s="669">
        <v>42252.778124999997</v>
      </c>
      <c r="GK1591" s="668" t="str">
        <v>[-11101] All data events are filtered in summary calculation</v>
      </c>
      <c r="GL1591" s="669">
        <v>42252.778124999997</v>
      </c>
      <c r="GM1591" s="668">
        <v>380.90280151367187</v>
      </c>
      <c r="GN1591" s="400">
        <f t="shared" si="299"/>
        <v>0</v>
      </c>
      <c r="GO1591" s="400">
        <f t="shared" si="300"/>
        <v>380.90280151367187</v>
      </c>
    </row>
    <row r="1592" spans="156:197" ht="18.95" customHeight="1" x14ac:dyDescent="0.25">
      <c r="EZ1592" s="837"/>
      <c r="FA1592" s="568">
        <v>42252.778819444444</v>
      </c>
      <c r="FB1592" s="569">
        <v>38392.182831859587</v>
      </c>
      <c r="FC1592" s="570">
        <v>42252.778819444444</v>
      </c>
      <c r="FD1592" s="571" t="str">
        <v>[-11101] All data events are filtered in summary calculation</v>
      </c>
      <c r="FE1592" s="570">
        <v>42252.77847222222</v>
      </c>
      <c r="FF1592" s="571">
        <v>38944.577042305471</v>
      </c>
      <c r="FG1592" s="570">
        <v>42252.77847222222</v>
      </c>
      <c r="FH1592" s="571" t="str">
        <v>[-11101] All data events are filtered in summary calculation</v>
      </c>
      <c r="GE1592" s="400">
        <f t="shared" si="301"/>
        <v>2</v>
      </c>
      <c r="GF1592" s="529"/>
      <c r="GG1592" s="517"/>
      <c r="GH1592" s="529">
        <v>42252.77847222222</v>
      </c>
      <c r="GI1592" s="668" t="str">
        <v>[-11101] All data events are filtered in summary calculation</v>
      </c>
      <c r="GJ1592" s="669">
        <v>42252.77847222222</v>
      </c>
      <c r="GK1592" s="668" t="str">
        <v>[-11101] All data events are filtered in summary calculation</v>
      </c>
      <c r="GL1592" s="669">
        <v>42252.77847222222</v>
      </c>
      <c r="GM1592" s="668">
        <v>396.50071716308594</v>
      </c>
      <c r="GN1592" s="400">
        <f t="shared" si="299"/>
        <v>0</v>
      </c>
      <c r="GO1592" s="400">
        <f t="shared" si="300"/>
        <v>396.50071716308594</v>
      </c>
    </row>
    <row r="1593" spans="156:197" ht="18.95" customHeight="1" x14ac:dyDescent="0.25">
      <c r="EZ1593" s="837"/>
      <c r="FA1593" s="568">
        <v>42252.779166666667</v>
      </c>
      <c r="FB1593" s="569">
        <v>38105.270477463804</v>
      </c>
      <c r="FC1593" s="570">
        <v>42252.779166666667</v>
      </c>
      <c r="FD1593" s="571" t="str">
        <v>[-11101] All data events are filtered in summary calculation</v>
      </c>
      <c r="FE1593" s="570">
        <v>42252.778819444444</v>
      </c>
      <c r="FF1593" s="571">
        <v>38852.964575775462</v>
      </c>
      <c r="FG1593" s="570">
        <v>42252.778819444444</v>
      </c>
      <c r="FH1593" s="571" t="str">
        <v>[-11101] All data events are filtered in summary calculation</v>
      </c>
      <c r="GE1593" s="400">
        <f t="shared" si="301"/>
        <v>2</v>
      </c>
      <c r="GF1593" s="529"/>
      <c r="GG1593" s="517"/>
      <c r="GH1593" s="529">
        <v>42252.778819444444</v>
      </c>
      <c r="GI1593" s="668" t="str">
        <v>[-11101] All data events are filtered in summary calculation</v>
      </c>
      <c r="GJ1593" s="669">
        <v>42252.778819444444</v>
      </c>
      <c r="GK1593" s="668" t="str">
        <v>[-11101] All data events are filtered in summary calculation</v>
      </c>
      <c r="GL1593" s="669">
        <v>42252.778819444444</v>
      </c>
      <c r="GM1593" s="668">
        <v>396.52780151367187</v>
      </c>
      <c r="GN1593" s="400">
        <f t="shared" si="299"/>
        <v>0</v>
      </c>
      <c r="GO1593" s="400">
        <f t="shared" si="300"/>
        <v>396.52780151367187</v>
      </c>
    </row>
    <row r="1594" spans="156:197" ht="18.95" customHeight="1" x14ac:dyDescent="0.25">
      <c r="EZ1594" s="837"/>
      <c r="FA1594" s="568">
        <v>42252.779513888891</v>
      </c>
      <c r="FB1594" s="569">
        <v>37701.118355605999</v>
      </c>
      <c r="FC1594" s="570">
        <v>42252.779513888891</v>
      </c>
      <c r="FD1594" s="571" t="str">
        <v>[-11101] All data events are filtered in summary calculation</v>
      </c>
      <c r="FE1594" s="570">
        <v>42252.779166666667</v>
      </c>
      <c r="FF1594" s="571">
        <v>38766.27516842683</v>
      </c>
      <c r="FG1594" s="570">
        <v>42252.779166666667</v>
      </c>
      <c r="FH1594" s="571" t="str">
        <v>[-11101] All data events are filtered in summary calculation</v>
      </c>
      <c r="GE1594" s="400">
        <f t="shared" si="301"/>
        <v>2</v>
      </c>
      <c r="GF1594" s="529"/>
      <c r="GG1594" s="517"/>
      <c r="GH1594" s="529">
        <v>42252.779166666667</v>
      </c>
      <c r="GI1594" s="668" t="str">
        <v>[-11101] All data events are filtered in summary calculation</v>
      </c>
      <c r="GJ1594" s="669">
        <v>42252.779166666667</v>
      </c>
      <c r="GK1594" s="668" t="str">
        <v>[-11101] All data events are filtered in summary calculation</v>
      </c>
      <c r="GL1594" s="669">
        <v>42252.779166666667</v>
      </c>
      <c r="GM1594" s="668">
        <v>396.52780151367187</v>
      </c>
      <c r="GN1594" s="400">
        <f t="shared" si="299"/>
        <v>0</v>
      </c>
      <c r="GO1594" s="400">
        <f t="shared" si="300"/>
        <v>396.52780151367187</v>
      </c>
    </row>
    <row r="1595" spans="156:197" ht="18.95" customHeight="1" x14ac:dyDescent="0.25">
      <c r="EZ1595" s="837"/>
      <c r="FA1595" s="568">
        <v>42252.779861111107</v>
      </c>
      <c r="FB1595" s="569">
        <v>37247.900486415623</v>
      </c>
      <c r="FC1595" s="570">
        <v>42252.779861111107</v>
      </c>
      <c r="FD1595" s="571" t="str">
        <v>[-11101] All data events are filtered in summary calculation</v>
      </c>
      <c r="FE1595" s="570">
        <v>42252.779513888891</v>
      </c>
      <c r="FF1595" s="571">
        <v>38520.867899811266</v>
      </c>
      <c r="FG1595" s="570">
        <v>42252.779513888891</v>
      </c>
      <c r="FH1595" s="571" t="str">
        <v>[-11101] All data events are filtered in summary calculation</v>
      </c>
      <c r="GE1595" s="400">
        <f t="shared" si="301"/>
        <v>2</v>
      </c>
      <c r="GF1595" s="529"/>
      <c r="GG1595" s="517"/>
      <c r="GH1595" s="529">
        <v>42252.779513888891</v>
      </c>
      <c r="GI1595" s="668" t="str">
        <v>[-11101] All data events are filtered in summary calculation</v>
      </c>
      <c r="GJ1595" s="669">
        <v>42252.779513888891</v>
      </c>
      <c r="GK1595" s="668" t="str">
        <v>[-11101] All data events are filtered in summary calculation</v>
      </c>
      <c r="GL1595" s="669">
        <v>42252.779513888891</v>
      </c>
      <c r="GM1595" s="668">
        <v>410.95168017476487</v>
      </c>
      <c r="GN1595" s="400">
        <f t="shared" si="299"/>
        <v>0</v>
      </c>
      <c r="GO1595" s="400">
        <f t="shared" si="300"/>
        <v>410.95168017476487</v>
      </c>
    </row>
    <row r="1596" spans="156:197" ht="18.95" customHeight="1" x14ac:dyDescent="0.25">
      <c r="EZ1596" s="837"/>
      <c r="FA1596" s="568">
        <v>42252.780208333337</v>
      </c>
      <c r="FB1596" s="569">
        <v>35529.905693093933</v>
      </c>
      <c r="FC1596" s="570">
        <v>42252.780208333337</v>
      </c>
      <c r="FD1596" s="571" t="str">
        <v>[-11101] All data events are filtered in summary calculation</v>
      </c>
      <c r="FE1596" s="570">
        <v>42252.779861111107</v>
      </c>
      <c r="FF1596" s="571">
        <v>38224.599475363888</v>
      </c>
      <c r="FG1596" s="570">
        <v>42252.779861111107</v>
      </c>
      <c r="FH1596" s="571" t="str">
        <v>[-11101] All data events are filtered in summary calculation</v>
      </c>
      <c r="GE1596" s="400">
        <f t="shared" si="301"/>
        <v>2</v>
      </c>
      <c r="GF1596" s="529"/>
      <c r="GG1596" s="517"/>
      <c r="GH1596" s="529">
        <v>42252.779861111107</v>
      </c>
      <c r="GI1596" s="668" t="str">
        <v>[-11101] All data events are filtered in summary calculation</v>
      </c>
      <c r="GJ1596" s="669">
        <v>42252.779861111107</v>
      </c>
      <c r="GK1596" s="668" t="str">
        <v>[-11101] All data events are filtered in summary calculation</v>
      </c>
      <c r="GL1596" s="669">
        <v>42252.779861111107</v>
      </c>
      <c r="GM1596" s="668">
        <v>413.1944580078125</v>
      </c>
      <c r="GN1596" s="400">
        <f t="shared" si="299"/>
        <v>0</v>
      </c>
      <c r="GO1596" s="400">
        <f t="shared" si="300"/>
        <v>413.1944580078125</v>
      </c>
    </row>
    <row r="1597" spans="156:197" ht="18.95" customHeight="1" x14ac:dyDescent="0.25">
      <c r="EZ1597" s="837"/>
      <c r="FA1597" s="568">
        <v>42252.780555555553</v>
      </c>
      <c r="FB1597" s="569">
        <v>30795.422955589493</v>
      </c>
      <c r="FC1597" s="570">
        <v>42252.780555555553</v>
      </c>
      <c r="FD1597" s="571" t="str">
        <v>[-11101] All data events are filtered in summary calculation</v>
      </c>
      <c r="FE1597" s="570">
        <v>42252.780208333337</v>
      </c>
      <c r="FF1597" s="571">
        <v>38054.980671962105</v>
      </c>
      <c r="FG1597" s="570">
        <v>42252.780208333337</v>
      </c>
      <c r="FH1597" s="571" t="str">
        <v>[-11101] All data events are filtered in summary calculation</v>
      </c>
      <c r="GE1597" s="400">
        <f t="shared" si="301"/>
        <v>2</v>
      </c>
      <c r="GF1597" s="529"/>
      <c r="GG1597" s="517"/>
      <c r="GH1597" s="529">
        <v>42252.780208333337</v>
      </c>
      <c r="GI1597" s="668" t="str">
        <v>[-11101] All data events are filtered in summary calculation</v>
      </c>
      <c r="GJ1597" s="669">
        <v>42252.780208333337</v>
      </c>
      <c r="GK1597" s="668" t="str">
        <v>[-11101] All data events are filtered in summary calculation</v>
      </c>
      <c r="GL1597" s="669">
        <v>42252.780208333337</v>
      </c>
      <c r="GM1597" s="668">
        <v>402.68732830872761</v>
      </c>
      <c r="GN1597" s="400">
        <f t="shared" si="299"/>
        <v>0</v>
      </c>
      <c r="GO1597" s="400">
        <f t="shared" si="300"/>
        <v>402.68732830872761</v>
      </c>
    </row>
    <row r="1598" spans="156:197" ht="18.95" customHeight="1" x14ac:dyDescent="0.25">
      <c r="EZ1598" s="837"/>
      <c r="FA1598" s="568">
        <v>42252.780902777777</v>
      </c>
      <c r="FB1598" s="569">
        <v>27177.037598920862</v>
      </c>
      <c r="FC1598" s="570">
        <v>42252.780902777777</v>
      </c>
      <c r="FD1598" s="571" t="str">
        <v>[-11101] All data events are filtered in summary calculation</v>
      </c>
      <c r="FE1598" s="570">
        <v>42252.780555555553</v>
      </c>
      <c r="FF1598" s="571">
        <v>37917.385214948656</v>
      </c>
      <c r="FG1598" s="570">
        <v>42252.780555555553</v>
      </c>
      <c r="FH1598" s="571" t="str">
        <v>[-11101] All data events are filtered in summary calculation</v>
      </c>
      <c r="GE1598" s="400">
        <f t="shared" si="301"/>
        <v>2</v>
      </c>
      <c r="GF1598" s="529"/>
      <c r="GG1598" s="517"/>
      <c r="GH1598" s="529">
        <v>42252.780555555553</v>
      </c>
      <c r="GI1598" s="668" t="str">
        <v>[-11101] All data events are filtered in summary calculation</v>
      </c>
      <c r="GJ1598" s="669">
        <v>42252.780555555553</v>
      </c>
      <c r="GK1598" s="668" t="str">
        <v>[-11101] All data events are filtered in summary calculation</v>
      </c>
      <c r="GL1598" s="669">
        <v>42252.780555555553</v>
      </c>
      <c r="GM1598" s="668">
        <v>397.39584350585937</v>
      </c>
      <c r="GN1598" s="400">
        <f t="shared" si="299"/>
        <v>0</v>
      </c>
      <c r="GO1598" s="400">
        <f t="shared" si="300"/>
        <v>397.39584350585937</v>
      </c>
    </row>
    <row r="1599" spans="156:197" ht="18.95" customHeight="1" x14ac:dyDescent="0.25">
      <c r="EZ1599" s="837"/>
      <c r="FA1599" s="568">
        <v>42252.78125</v>
      </c>
      <c r="FB1599" s="569">
        <v>32344.698204830289</v>
      </c>
      <c r="FC1599" s="570">
        <v>42252.78125</v>
      </c>
      <c r="FD1599" s="571" t="str">
        <v>[-11101] All data events are filtered in summary calculation</v>
      </c>
      <c r="FE1599" s="570">
        <v>42252.780902777777</v>
      </c>
      <c r="FF1599" s="571">
        <v>37881.80574469368</v>
      </c>
      <c r="FG1599" s="570">
        <v>42252.780902777777</v>
      </c>
      <c r="FH1599" s="571" t="str">
        <v>[-11101] All data events are filtered in summary calculation</v>
      </c>
      <c r="GE1599" s="400">
        <f t="shared" si="301"/>
        <v>2</v>
      </c>
      <c r="GF1599" s="529"/>
      <c r="GG1599" s="517"/>
      <c r="GH1599" s="529">
        <v>42252.780902777777</v>
      </c>
      <c r="GI1599" s="668" t="str">
        <v>[-11101] All data events are filtered in summary calculation</v>
      </c>
      <c r="GJ1599" s="669">
        <v>42252.780902777777</v>
      </c>
      <c r="GK1599" s="668" t="str">
        <v>[-11101] All data events are filtered in summary calculation</v>
      </c>
      <c r="GL1599" s="669">
        <v>42252.780902777777</v>
      </c>
      <c r="GM1599" s="668">
        <v>385.05328230274222</v>
      </c>
      <c r="GN1599" s="400">
        <f t="shared" si="299"/>
        <v>0</v>
      </c>
      <c r="GO1599" s="400">
        <f t="shared" si="300"/>
        <v>385.05328230274222</v>
      </c>
    </row>
    <row r="1600" spans="156:197" ht="18.95" customHeight="1" x14ac:dyDescent="0.25">
      <c r="EZ1600" s="837"/>
      <c r="FA1600" s="568">
        <v>42252.781597222223</v>
      </c>
      <c r="FB1600" s="569">
        <v>37146.778390534717</v>
      </c>
      <c r="FC1600" s="570">
        <v>42252.781597222223</v>
      </c>
      <c r="FD1600" s="571" t="str">
        <v>[-11101] All data events are filtered in summary calculation</v>
      </c>
      <c r="FE1600" s="570">
        <v>42252.78125</v>
      </c>
      <c r="FF1600" s="571">
        <v>37887.585991291206</v>
      </c>
      <c r="FG1600" s="570">
        <v>42252.78125</v>
      </c>
      <c r="FH1600" s="571" t="str">
        <v>[-11101] All data events are filtered in summary calculation</v>
      </c>
      <c r="GE1600" s="400">
        <f t="shared" si="301"/>
        <v>2</v>
      </c>
      <c r="GF1600" s="529"/>
      <c r="GG1600" s="517"/>
      <c r="GH1600" s="529">
        <v>42252.78125</v>
      </c>
      <c r="GI1600" s="668" t="str">
        <v>[-11101] All data events are filtered in summary calculation</v>
      </c>
      <c r="GJ1600" s="669">
        <v>42252.78125</v>
      </c>
      <c r="GK1600" s="668" t="str">
        <v>[-11101] All data events are filtered in summary calculation</v>
      </c>
      <c r="GL1600" s="669">
        <v>42252.78125</v>
      </c>
      <c r="GM1600" s="668">
        <v>381.9444580078125</v>
      </c>
      <c r="GN1600" s="400">
        <f t="shared" si="299"/>
        <v>0</v>
      </c>
      <c r="GO1600" s="400">
        <f t="shared" si="300"/>
        <v>381.9444580078125</v>
      </c>
    </row>
    <row r="1601" spans="156:197" ht="18.95" customHeight="1" x14ac:dyDescent="0.25">
      <c r="EZ1601" s="837"/>
      <c r="FA1601" s="568">
        <v>42252.781944444447</v>
      </c>
      <c r="FB1601" s="569">
        <v>38370.969321105877</v>
      </c>
      <c r="FC1601" s="570">
        <v>42252.781944444447</v>
      </c>
      <c r="FD1601" s="571" t="str">
        <v>[-11101] All data events are filtered in summary calculation</v>
      </c>
      <c r="FE1601" s="570">
        <v>42252.781597222223</v>
      </c>
      <c r="FF1601" s="571">
        <v>37762.233835359417</v>
      </c>
      <c r="FG1601" s="570">
        <v>42252.781597222223</v>
      </c>
      <c r="FH1601" s="571" t="str">
        <v>[-11101] All data events are filtered in summary calculation</v>
      </c>
      <c r="GE1601" s="400">
        <f t="shared" si="301"/>
        <v>2</v>
      </c>
      <c r="GF1601" s="529"/>
      <c r="GG1601" s="517"/>
      <c r="GH1601" s="529">
        <v>42252.781597222223</v>
      </c>
      <c r="GI1601" s="668" t="str">
        <v>[-11101] All data events are filtered in summary calculation</v>
      </c>
      <c r="GJ1601" s="669">
        <v>42252.781597222223</v>
      </c>
      <c r="GK1601" s="668" t="str">
        <v>[-11101] All data events are filtered in summary calculation</v>
      </c>
      <c r="GL1601" s="669">
        <v>42252.781597222223</v>
      </c>
      <c r="GM1601" s="668">
        <v>381.9444580078125</v>
      </c>
      <c r="GN1601" s="400">
        <f t="shared" si="299"/>
        <v>0</v>
      </c>
      <c r="GO1601" s="400">
        <f t="shared" si="300"/>
        <v>381.9444580078125</v>
      </c>
    </row>
    <row r="1602" spans="156:197" ht="18.95" customHeight="1" x14ac:dyDescent="0.25">
      <c r="EZ1602" s="837"/>
      <c r="FA1602" s="568">
        <v>42252.782291666663</v>
      </c>
      <c r="FB1602" s="569">
        <v>38234.503545947868</v>
      </c>
      <c r="FC1602" s="570">
        <v>42252.782291666663</v>
      </c>
      <c r="FD1602" s="571" t="str">
        <v>[-11101] All data events are filtered in summary calculation</v>
      </c>
      <c r="FE1602" s="570">
        <v>42252.781944444447</v>
      </c>
      <c r="FF1602" s="571">
        <v>37305.31724756999</v>
      </c>
      <c r="FG1602" s="570">
        <v>42252.781944444447</v>
      </c>
      <c r="FH1602" s="571" t="str">
        <v>[-11101] All data events are filtered in summary calculation</v>
      </c>
      <c r="GE1602" s="400">
        <f t="shared" si="301"/>
        <v>2</v>
      </c>
      <c r="GF1602" s="529"/>
      <c r="GG1602" s="517"/>
      <c r="GH1602" s="529">
        <v>42252.781944444447</v>
      </c>
      <c r="GI1602" s="668" t="str">
        <v>[-11101] All data events are filtered in summary calculation</v>
      </c>
      <c r="GJ1602" s="669">
        <v>42252.781944444447</v>
      </c>
      <c r="GK1602" s="668" t="str">
        <v>[-11101] All data events are filtered in summary calculation</v>
      </c>
      <c r="GL1602" s="669">
        <v>42252.781944444447</v>
      </c>
      <c r="GM1602" s="668">
        <v>381.9444580078125</v>
      </c>
      <c r="GN1602" s="400">
        <f t="shared" si="299"/>
        <v>0</v>
      </c>
      <c r="GO1602" s="400">
        <f t="shared" si="300"/>
        <v>381.9444580078125</v>
      </c>
    </row>
    <row r="1603" spans="156:197" ht="18.95" customHeight="1" x14ac:dyDescent="0.25">
      <c r="EZ1603" s="837"/>
      <c r="FA1603" s="568">
        <v>42252.782638888893</v>
      </c>
      <c r="FB1603" s="569">
        <v>37678.975449756785</v>
      </c>
      <c r="FC1603" s="570">
        <v>42252.782638888893</v>
      </c>
      <c r="FD1603" s="571" t="str">
        <v>[-11101] All data events are filtered in summary calculation</v>
      </c>
      <c r="FE1603" s="570">
        <v>42252.782291666663</v>
      </c>
      <c r="FF1603" s="571">
        <v>34661.842555502029</v>
      </c>
      <c r="FG1603" s="570">
        <v>42252.782291666663</v>
      </c>
      <c r="FH1603" s="571" t="str">
        <v>[-11101] All data events are filtered in summary calculation</v>
      </c>
      <c r="GE1603" s="400">
        <f t="shared" si="301"/>
        <v>2</v>
      </c>
      <c r="GF1603" s="529"/>
      <c r="GG1603" s="517"/>
      <c r="GH1603" s="529">
        <v>42252.782291666663</v>
      </c>
      <c r="GI1603" s="668" t="str">
        <v>[-11101] All data events are filtered in summary calculation</v>
      </c>
      <c r="GJ1603" s="669">
        <v>42252.782291666663</v>
      </c>
      <c r="GK1603" s="668" t="str">
        <v>[-11101] All data events are filtered in summary calculation</v>
      </c>
      <c r="GL1603" s="669">
        <v>42252.782291666663</v>
      </c>
      <c r="GM1603" s="668">
        <v>394.00565161369741</v>
      </c>
      <c r="GN1603" s="400">
        <f t="shared" si="299"/>
        <v>0</v>
      </c>
      <c r="GO1603" s="400">
        <f t="shared" si="300"/>
        <v>394.00565161369741</v>
      </c>
    </row>
    <row r="1604" spans="156:197" ht="18.95" customHeight="1" x14ac:dyDescent="0.25">
      <c r="EZ1604" s="837"/>
      <c r="FA1604" s="568">
        <v>42252.782986111109</v>
      </c>
      <c r="FB1604" s="569">
        <v>37309.400122773644</v>
      </c>
      <c r="FC1604" s="570">
        <v>42252.782986111109</v>
      </c>
      <c r="FD1604" s="571" t="str">
        <v>[-11101] All data events are filtered in summary calculation</v>
      </c>
      <c r="FE1604" s="570">
        <v>42252.782638888893</v>
      </c>
      <c r="FF1604" s="571">
        <v>32876.556806516099</v>
      </c>
      <c r="FG1604" s="570">
        <v>42252.782638888893</v>
      </c>
      <c r="FH1604" s="571" t="str">
        <v>[-11101] All data events are filtered in summary calculation</v>
      </c>
      <c r="GE1604" s="400">
        <f t="shared" si="301"/>
        <v>2</v>
      </c>
      <c r="GF1604" s="529"/>
      <c r="GG1604" s="517"/>
      <c r="GH1604" s="529">
        <v>42252.782638888893</v>
      </c>
      <c r="GI1604" s="668" t="str">
        <v>[-11101] All data events are filtered in summary calculation</v>
      </c>
      <c r="GJ1604" s="669">
        <v>42252.782638888893</v>
      </c>
      <c r="GK1604" s="668" t="str">
        <v>[-11101] All data events are filtered in summary calculation</v>
      </c>
      <c r="GL1604" s="669">
        <v>42252.782638888893</v>
      </c>
      <c r="GM1604" s="668">
        <v>397.04864501953125</v>
      </c>
      <c r="GN1604" s="400">
        <f t="shared" si="299"/>
        <v>0</v>
      </c>
      <c r="GO1604" s="400">
        <f t="shared" si="300"/>
        <v>397.04864501953125</v>
      </c>
    </row>
    <row r="1605" spans="156:197" ht="18.95" customHeight="1" x14ac:dyDescent="0.25">
      <c r="EZ1605" s="837"/>
      <c r="FA1605" s="568">
        <v>42252.783333333333</v>
      </c>
      <c r="FB1605" s="569">
        <v>36033.073064031203</v>
      </c>
      <c r="FC1605" s="570">
        <v>42252.783333333333</v>
      </c>
      <c r="FD1605" s="571" t="str">
        <v>[-11101] All data events are filtered in summary calculation</v>
      </c>
      <c r="FE1605" s="570">
        <v>42252.782986111109</v>
      </c>
      <c r="FF1605" s="571">
        <v>31765.946510797265</v>
      </c>
      <c r="FG1605" s="570">
        <v>42252.782986111109</v>
      </c>
      <c r="FH1605" s="571" t="str">
        <v>[-11101] All data events are filtered in summary calculation</v>
      </c>
      <c r="GE1605" s="400">
        <f t="shared" si="301"/>
        <v>2</v>
      </c>
      <c r="GF1605" s="529"/>
      <c r="GG1605" s="517"/>
      <c r="GH1605" s="529">
        <v>42252.782986111109</v>
      </c>
      <c r="GI1605" s="668" t="str">
        <v>[-11101] All data events are filtered in summary calculation</v>
      </c>
      <c r="GJ1605" s="669">
        <v>42252.782986111109</v>
      </c>
      <c r="GK1605" s="668" t="str">
        <v>[-11101] All data events are filtered in summary calculation</v>
      </c>
      <c r="GL1605" s="669">
        <v>42252.782986111109</v>
      </c>
      <c r="GM1605" s="668">
        <v>399.65718188256335</v>
      </c>
      <c r="GN1605" s="400">
        <f t="shared" si="299"/>
        <v>0</v>
      </c>
      <c r="GO1605" s="400">
        <f t="shared" si="300"/>
        <v>399.65718188256335</v>
      </c>
    </row>
    <row r="1606" spans="156:197" ht="18.95" customHeight="1" x14ac:dyDescent="0.25">
      <c r="EZ1606" s="837"/>
      <c r="FA1606" s="568">
        <v>42252.783680555556</v>
      </c>
      <c r="FB1606" s="569">
        <v>33513.151549454531</v>
      </c>
      <c r="FC1606" s="570">
        <v>42252.783680555556</v>
      </c>
      <c r="FD1606" s="571" t="str">
        <v>[-11101] All data events are filtered in summary calculation</v>
      </c>
      <c r="FE1606" s="570">
        <v>42252.783333333333</v>
      </c>
      <c r="FF1606" s="571">
        <v>31133.902011329865</v>
      </c>
      <c r="FG1606" s="570">
        <v>42252.783333333333</v>
      </c>
      <c r="FH1606" s="571" t="str">
        <v>[-11101] All data events are filtered in summary calculation</v>
      </c>
      <c r="GE1606" s="400">
        <f t="shared" si="301"/>
        <v>2</v>
      </c>
      <c r="GF1606" s="529"/>
      <c r="GG1606" s="517"/>
      <c r="GH1606" s="529">
        <v>42252.783333333333</v>
      </c>
      <c r="GI1606" s="668" t="str">
        <v>[-11101] All data events are filtered in summary calculation</v>
      </c>
      <c r="GJ1606" s="669">
        <v>42252.783333333333</v>
      </c>
      <c r="GK1606" s="668" t="str">
        <v>[-11101] All data events are filtered in summary calculation</v>
      </c>
      <c r="GL1606" s="669">
        <v>42252.783333333333</v>
      </c>
      <c r="GM1606" s="668">
        <v>415.81739044189453</v>
      </c>
      <c r="GN1606" s="400">
        <f t="shared" si="299"/>
        <v>0</v>
      </c>
      <c r="GO1606" s="400">
        <f t="shared" si="300"/>
        <v>415.81739044189453</v>
      </c>
    </row>
    <row r="1607" spans="156:197" ht="18.95" customHeight="1" x14ac:dyDescent="0.25">
      <c r="EZ1607" s="837"/>
      <c r="FA1607" s="568">
        <v>42252.78402777778</v>
      </c>
      <c r="FB1607" s="569">
        <v>36298.15982810656</v>
      </c>
      <c r="FC1607" s="570">
        <v>42252.78402777778</v>
      </c>
      <c r="FD1607" s="571" t="str">
        <v>[-11101] All data events are filtered in summary calculation</v>
      </c>
      <c r="FE1607" s="570">
        <v>42252.783680555556</v>
      </c>
      <c r="FF1607" s="571">
        <v>30153.575412256512</v>
      </c>
      <c r="FG1607" s="570">
        <v>42252.783680555556</v>
      </c>
      <c r="FH1607" s="571" t="str">
        <v>[-11101] All data events are filtered in summary calculation</v>
      </c>
      <c r="GE1607" s="400">
        <f t="shared" si="301"/>
        <v>2</v>
      </c>
      <c r="GF1607" s="529"/>
      <c r="GG1607" s="517"/>
      <c r="GH1607" s="529">
        <v>42252.783680555556</v>
      </c>
      <c r="GI1607" s="668" t="str">
        <v>[-11101] All data events are filtered in summary calculation</v>
      </c>
      <c r="GJ1607" s="669">
        <v>42252.783680555556</v>
      </c>
      <c r="GK1607" s="668" t="str">
        <v>[-11101] All data events are filtered in summary calculation</v>
      </c>
      <c r="GL1607" s="669">
        <v>42252.783680555556</v>
      </c>
      <c r="GM1607" s="668">
        <v>401.21530151367187</v>
      </c>
      <c r="GN1607" s="400">
        <f t="shared" ref="GN1607:GN1670" si="302">IF($GE1607=1,$GM1607,0)</f>
        <v>0</v>
      </c>
      <c r="GO1607" s="400">
        <f t="shared" ref="GO1607:GO1670" si="303">IF($GE1607=2,$GM1607,0)</f>
        <v>401.21530151367187</v>
      </c>
    </row>
    <row r="1608" spans="156:197" ht="18.95" customHeight="1" x14ac:dyDescent="0.25">
      <c r="EZ1608" s="837"/>
      <c r="FA1608" s="568">
        <v>42252.784375000003</v>
      </c>
      <c r="FB1608" s="569">
        <v>38206.629594099519</v>
      </c>
      <c r="FC1608" s="570">
        <v>42252.784375000003</v>
      </c>
      <c r="FD1608" s="571" t="str">
        <v>[-11101] All data events are filtered in summary calculation</v>
      </c>
      <c r="FE1608" s="570">
        <v>42252.78402777778</v>
      </c>
      <c r="FF1608" s="571">
        <v>29382.421199586093</v>
      </c>
      <c r="FG1608" s="570">
        <v>42252.78402777778</v>
      </c>
      <c r="FH1608" s="571" t="str">
        <v>[-11101] All data events are filtered in summary calculation</v>
      </c>
      <c r="GE1608" s="400">
        <f t="shared" ref="GE1608:GE1671" si="304">IF(GI1608&lt;&gt;$GF$63,1,IF(GK1608&lt;&gt;$GF$63,2,IF(GE1607&lt;&gt;0,GE1607,0)))</f>
        <v>2</v>
      </c>
      <c r="GF1608" s="529"/>
      <c r="GG1608" s="517"/>
      <c r="GH1608" s="529">
        <v>42252.78402777778</v>
      </c>
      <c r="GI1608" s="668" t="str">
        <v>[-11101] All data events are filtered in summary calculation</v>
      </c>
      <c r="GJ1608" s="669">
        <v>42252.78402777778</v>
      </c>
      <c r="GK1608" s="668" t="str">
        <v>[-11101] All data events are filtered in summary calculation</v>
      </c>
      <c r="GL1608" s="669">
        <v>42252.78402777778</v>
      </c>
      <c r="GM1608" s="668">
        <v>392.25307722659784</v>
      </c>
      <c r="GN1608" s="400">
        <f t="shared" si="302"/>
        <v>0</v>
      </c>
      <c r="GO1608" s="400">
        <f t="shared" si="303"/>
        <v>392.25307722659784</v>
      </c>
    </row>
    <row r="1609" spans="156:197" ht="18.95" customHeight="1" x14ac:dyDescent="0.25">
      <c r="EZ1609" s="837"/>
      <c r="FA1609" s="568">
        <v>42252.784722222219</v>
      </c>
      <c r="FB1609" s="569">
        <v>38407.682708770037</v>
      </c>
      <c r="FC1609" s="570">
        <v>42252.784722222219</v>
      </c>
      <c r="FD1609" s="571" t="str">
        <v>[-11101] All data events are filtered in summary calculation</v>
      </c>
      <c r="FE1609" s="570">
        <v>42252.784375000003</v>
      </c>
      <c r="FF1609" s="571">
        <v>29805.209361358695</v>
      </c>
      <c r="FG1609" s="570">
        <v>42252.784375000003</v>
      </c>
      <c r="FH1609" s="571" t="str">
        <v>[-11101] All data events are filtered in summary calculation</v>
      </c>
      <c r="GE1609" s="400">
        <f t="shared" si="304"/>
        <v>2</v>
      </c>
      <c r="GF1609" s="529"/>
      <c r="GG1609" s="517"/>
      <c r="GH1609" s="529">
        <v>42252.784375000003</v>
      </c>
      <c r="GI1609" s="668" t="str">
        <v>[-11101] All data events are filtered in summary calculation</v>
      </c>
      <c r="GJ1609" s="669">
        <v>42252.784375000003</v>
      </c>
      <c r="GK1609" s="668" t="str">
        <v>[-11101] All data events are filtered in summary calculation</v>
      </c>
      <c r="GL1609" s="669">
        <v>42252.784375000003</v>
      </c>
      <c r="GM1609" s="668">
        <v>381.9444580078125</v>
      </c>
      <c r="GN1609" s="400">
        <f t="shared" si="302"/>
        <v>0</v>
      </c>
      <c r="GO1609" s="400">
        <f t="shared" si="303"/>
        <v>381.9444580078125</v>
      </c>
    </row>
    <row r="1610" spans="156:197" ht="18.95" customHeight="1" x14ac:dyDescent="0.25">
      <c r="EZ1610" s="837"/>
      <c r="FA1610" s="568">
        <v>42252.78506944445</v>
      </c>
      <c r="FB1610" s="569">
        <v>38073.285958983499</v>
      </c>
      <c r="FC1610" s="570">
        <v>42252.78506944445</v>
      </c>
      <c r="FD1610" s="571" t="str">
        <v>[-11101] All data events are filtered in summary calculation</v>
      </c>
      <c r="FE1610" s="570">
        <v>42252.784722222219</v>
      </c>
      <c r="FF1610" s="571">
        <v>32901.958316979806</v>
      </c>
      <c r="FG1610" s="570">
        <v>42252.784722222219</v>
      </c>
      <c r="FH1610" s="571" t="str">
        <v>[-11101] All data events are filtered in summary calculation</v>
      </c>
      <c r="GE1610" s="400">
        <f t="shared" si="304"/>
        <v>2</v>
      </c>
      <c r="GF1610" s="529"/>
      <c r="GG1610" s="517"/>
      <c r="GH1610" s="529">
        <v>42252.784722222219</v>
      </c>
      <c r="GI1610" s="668" t="str">
        <v>[-11101] All data events are filtered in summary calculation</v>
      </c>
      <c r="GJ1610" s="669">
        <v>42252.784722222219</v>
      </c>
      <c r="GK1610" s="668" t="str">
        <v>[-11101] All data events are filtered in summary calculation</v>
      </c>
      <c r="GL1610" s="669">
        <v>42252.784722222219</v>
      </c>
      <c r="GM1610" s="668">
        <v>381.9444580078125</v>
      </c>
      <c r="GN1610" s="400">
        <f t="shared" si="302"/>
        <v>0</v>
      </c>
      <c r="GO1610" s="400">
        <f t="shared" si="303"/>
        <v>381.9444580078125</v>
      </c>
    </row>
    <row r="1611" spans="156:197" ht="18.95" customHeight="1" x14ac:dyDescent="0.25">
      <c r="EZ1611" s="837"/>
      <c r="FA1611" s="568">
        <v>42252.785416666666</v>
      </c>
      <c r="FB1611" s="569">
        <v>37669.933105039599</v>
      </c>
      <c r="FC1611" s="570">
        <v>42252.785416666666</v>
      </c>
      <c r="FD1611" s="571" t="str">
        <v>[-11101] All data events are filtered in summary calculation</v>
      </c>
      <c r="FE1611" s="570">
        <v>42252.78506944445</v>
      </c>
      <c r="FF1611" s="571">
        <v>38345.362776633105</v>
      </c>
      <c r="FG1611" s="570">
        <v>42252.78506944445</v>
      </c>
      <c r="FH1611" s="571" t="str">
        <v>[-11101] All data events are filtered in summary calculation</v>
      </c>
      <c r="GE1611" s="400">
        <f t="shared" si="304"/>
        <v>2</v>
      </c>
      <c r="GF1611" s="529"/>
      <c r="GG1611" s="517"/>
      <c r="GH1611" s="529">
        <v>42252.78506944445</v>
      </c>
      <c r="GI1611" s="668" t="str">
        <v>[-11101] All data events are filtered in summary calculation</v>
      </c>
      <c r="GJ1611" s="669">
        <v>42252.78506944445</v>
      </c>
      <c r="GK1611" s="668" t="str">
        <v>[-11101] All data events are filtered in summary calculation</v>
      </c>
      <c r="GL1611" s="669">
        <v>42252.78506944445</v>
      </c>
      <c r="GM1611" s="668">
        <v>381.9444580078125</v>
      </c>
      <c r="GN1611" s="400">
        <f t="shared" si="302"/>
        <v>0</v>
      </c>
      <c r="GO1611" s="400">
        <f t="shared" si="303"/>
        <v>381.9444580078125</v>
      </c>
    </row>
    <row r="1612" spans="156:197" ht="18.95" customHeight="1" x14ac:dyDescent="0.25">
      <c r="EZ1612" s="837"/>
      <c r="FA1612" s="568">
        <v>42252.785763888889</v>
      </c>
      <c r="FB1612" s="569">
        <v>37321.200112469989</v>
      </c>
      <c r="FC1612" s="570">
        <v>42252.785763888889</v>
      </c>
      <c r="FD1612" s="571" t="str">
        <v>[-11101] All data events are filtered in summary calculation</v>
      </c>
      <c r="FE1612" s="570">
        <v>42252.785416666666</v>
      </c>
      <c r="FF1612" s="571">
        <v>39342.87366639376</v>
      </c>
      <c r="FG1612" s="570">
        <v>42252.785416666666</v>
      </c>
      <c r="FH1612" s="571" t="str">
        <v>[-11101] All data events are filtered in summary calculation</v>
      </c>
      <c r="GE1612" s="400">
        <f t="shared" si="304"/>
        <v>2</v>
      </c>
      <c r="GF1612" s="529"/>
      <c r="GG1612" s="517"/>
      <c r="GH1612" s="529">
        <v>42252.785416666666</v>
      </c>
      <c r="GI1612" s="668" t="str">
        <v>[-11101] All data events are filtered in summary calculation</v>
      </c>
      <c r="GJ1612" s="669">
        <v>42252.785416666666</v>
      </c>
      <c r="GK1612" s="668" t="str">
        <v>[-11101] All data events are filtered in summary calculation</v>
      </c>
      <c r="GL1612" s="669">
        <v>42252.785416666666</v>
      </c>
      <c r="GM1612" s="668">
        <v>381.9444580078125</v>
      </c>
      <c r="GN1612" s="400">
        <f t="shared" si="302"/>
        <v>0</v>
      </c>
      <c r="GO1612" s="400">
        <f t="shared" si="303"/>
        <v>381.9444580078125</v>
      </c>
    </row>
    <row r="1613" spans="156:197" ht="18.95" customHeight="1" x14ac:dyDescent="0.25">
      <c r="EZ1613" s="837"/>
      <c r="FA1613" s="568">
        <v>42252.786111111112</v>
      </c>
      <c r="FB1613" s="569">
        <v>35995.986067450045</v>
      </c>
      <c r="FC1613" s="570">
        <v>42252.786111111112</v>
      </c>
      <c r="FD1613" s="571" t="str">
        <v>[-11101] All data events are filtered in summary calculation</v>
      </c>
      <c r="FE1613" s="570">
        <v>42252.785763888889</v>
      </c>
      <c r="FF1613" s="571">
        <v>39147.84707341194</v>
      </c>
      <c r="FG1613" s="570">
        <v>42252.785763888889</v>
      </c>
      <c r="FH1613" s="571" t="str">
        <v>[-11101] All data events are filtered in summary calculation</v>
      </c>
      <c r="GE1613" s="400">
        <f t="shared" si="304"/>
        <v>2</v>
      </c>
      <c r="GF1613" s="529"/>
      <c r="GG1613" s="517"/>
      <c r="GH1613" s="529">
        <v>42252.785763888889</v>
      </c>
      <c r="GI1613" s="668" t="str">
        <v>[-11101] All data events are filtered in summary calculation</v>
      </c>
      <c r="GJ1613" s="669">
        <v>42252.785763888889</v>
      </c>
      <c r="GK1613" s="668" t="str">
        <v>[-11101] All data events are filtered in summary calculation</v>
      </c>
      <c r="GL1613" s="669">
        <v>42252.785763888889</v>
      </c>
      <c r="GM1613" s="668">
        <v>394.76598706478251</v>
      </c>
      <c r="GN1613" s="400">
        <f t="shared" si="302"/>
        <v>0</v>
      </c>
      <c r="GO1613" s="400">
        <f t="shared" si="303"/>
        <v>394.76598706478251</v>
      </c>
    </row>
    <row r="1614" spans="156:197" ht="18.95" customHeight="1" x14ac:dyDescent="0.25">
      <c r="EZ1614" s="837"/>
      <c r="FA1614" s="568">
        <v>42252.786458333328</v>
      </c>
      <c r="FB1614" s="569">
        <v>35686.98741321564</v>
      </c>
      <c r="FC1614" s="570">
        <v>42252.786458333328</v>
      </c>
      <c r="FD1614" s="571" t="str">
        <v>[-11101] All data events are filtered in summary calculation</v>
      </c>
      <c r="FE1614" s="570">
        <v>42252.786111111112</v>
      </c>
      <c r="FF1614" s="571">
        <v>38787.911478292939</v>
      </c>
      <c r="FG1614" s="570">
        <v>42252.786111111112</v>
      </c>
      <c r="FH1614" s="571" t="str">
        <v>[-11101] All data events are filtered in summary calculation</v>
      </c>
      <c r="GE1614" s="400">
        <f t="shared" si="304"/>
        <v>2</v>
      </c>
      <c r="GF1614" s="529"/>
      <c r="GG1614" s="517"/>
      <c r="GH1614" s="529">
        <v>42252.786111111112</v>
      </c>
      <c r="GI1614" s="668" t="str">
        <v>[-11101] All data events are filtered in summary calculation</v>
      </c>
      <c r="GJ1614" s="669">
        <v>42252.786111111112</v>
      </c>
      <c r="GK1614" s="668" t="str">
        <v>[-11101] All data events are filtered in summary calculation</v>
      </c>
      <c r="GL1614" s="669">
        <v>42252.786111111112</v>
      </c>
      <c r="GM1614" s="668">
        <v>401.21530151367187</v>
      </c>
      <c r="GN1614" s="400">
        <f t="shared" si="302"/>
        <v>0</v>
      </c>
      <c r="GO1614" s="400">
        <f t="shared" si="303"/>
        <v>401.21530151367187</v>
      </c>
    </row>
    <row r="1615" spans="156:197" ht="18.95" customHeight="1" x14ac:dyDescent="0.25">
      <c r="EZ1615" s="837"/>
      <c r="FA1615" s="568">
        <v>42252.786805555559</v>
      </c>
      <c r="FB1615" s="569">
        <v>37982.221816726524</v>
      </c>
      <c r="FC1615" s="570">
        <v>42252.786805555559</v>
      </c>
      <c r="FD1615" s="571" t="str">
        <v>[-11101] All data events are filtered in summary calculation</v>
      </c>
      <c r="FE1615" s="570">
        <v>42252.786458333328</v>
      </c>
      <c r="FF1615" s="571">
        <v>38442.669419338308</v>
      </c>
      <c r="FG1615" s="570">
        <v>42252.786458333328</v>
      </c>
      <c r="FH1615" s="571" t="str">
        <v>[-11101] All data events are filtered in summary calculation</v>
      </c>
      <c r="GE1615" s="400">
        <f t="shared" si="304"/>
        <v>2</v>
      </c>
      <c r="GF1615" s="529"/>
      <c r="GG1615" s="517"/>
      <c r="GH1615" s="529">
        <v>42252.786458333328</v>
      </c>
      <c r="GI1615" s="668" t="str">
        <v>[-11101] All data events are filtered in summary calculation</v>
      </c>
      <c r="GJ1615" s="669">
        <v>42252.786458333328</v>
      </c>
      <c r="GK1615" s="668" t="str">
        <v>[-11101] All data events are filtered in summary calculation</v>
      </c>
      <c r="GL1615" s="669">
        <v>42252.786458333328</v>
      </c>
      <c r="GM1615" s="668">
        <v>402.18720021232343</v>
      </c>
      <c r="GN1615" s="400">
        <f t="shared" si="302"/>
        <v>0</v>
      </c>
      <c r="GO1615" s="400">
        <f t="shared" si="303"/>
        <v>402.18720021232343</v>
      </c>
    </row>
    <row r="1616" spans="156:197" ht="18.95" customHeight="1" x14ac:dyDescent="0.25">
      <c r="EZ1616" s="837"/>
      <c r="FA1616" s="568">
        <v>42252.787152777775</v>
      </c>
      <c r="FB1616" s="569">
        <v>38314.072241759299</v>
      </c>
      <c r="FC1616" s="570">
        <v>42252.787152777775</v>
      </c>
      <c r="FD1616" s="571" t="str">
        <v>[-11101] All data events are filtered in summary calculation</v>
      </c>
      <c r="FE1616" s="570">
        <v>42252.786805555559</v>
      </c>
      <c r="FF1616" s="571">
        <v>38157.612982966501</v>
      </c>
      <c r="FG1616" s="570">
        <v>42252.786805555559</v>
      </c>
      <c r="FH1616" s="571" t="str">
        <v>[-11101] All data events are filtered in summary calculation</v>
      </c>
      <c r="GE1616" s="400">
        <f t="shared" si="304"/>
        <v>2</v>
      </c>
      <c r="GF1616" s="529"/>
      <c r="GG1616" s="517"/>
      <c r="GH1616" s="529">
        <v>42252.786805555559</v>
      </c>
      <c r="GI1616" s="668" t="str">
        <v>[-11101] All data events are filtered in summary calculation</v>
      </c>
      <c r="GJ1616" s="669">
        <v>42252.786805555559</v>
      </c>
      <c r="GK1616" s="668" t="str">
        <v>[-11101] All data events are filtered in summary calculation</v>
      </c>
      <c r="GL1616" s="669">
        <v>42252.786805555559</v>
      </c>
      <c r="GM1616" s="668">
        <v>398.81081938318289</v>
      </c>
      <c r="GN1616" s="400">
        <f t="shared" si="302"/>
        <v>0</v>
      </c>
      <c r="GO1616" s="400">
        <f t="shared" si="303"/>
        <v>398.81081938318289</v>
      </c>
    </row>
    <row r="1617" spans="156:197" ht="18.95" customHeight="1" x14ac:dyDescent="0.25">
      <c r="EZ1617" s="837"/>
      <c r="FA1617" s="568">
        <v>42252.787499999999</v>
      </c>
      <c r="FB1617" s="569">
        <v>38416.714635773496</v>
      </c>
      <c r="FC1617" s="570">
        <v>42252.787499999999</v>
      </c>
      <c r="FD1617" s="571" t="str">
        <v>[-11101] All data events are filtered in summary calculation</v>
      </c>
      <c r="FE1617" s="570">
        <v>42252.787152777775</v>
      </c>
      <c r="FF1617" s="571">
        <v>38067.014858098824</v>
      </c>
      <c r="FG1617" s="570">
        <v>42252.787152777775</v>
      </c>
      <c r="FH1617" s="571" t="str">
        <v>[-11101] All data events are filtered in summary calculation</v>
      </c>
      <c r="GE1617" s="400">
        <f t="shared" si="304"/>
        <v>2</v>
      </c>
      <c r="GF1617" s="529"/>
      <c r="GG1617" s="517"/>
      <c r="GH1617" s="529">
        <v>42252.787152777775</v>
      </c>
      <c r="GI1617" s="668" t="str">
        <v>[-11101] All data events are filtered in summary calculation</v>
      </c>
      <c r="GJ1617" s="669">
        <v>42252.787152777775</v>
      </c>
      <c r="GK1617" s="668" t="str">
        <v>[-11101] All data events are filtered in summary calculation</v>
      </c>
      <c r="GL1617" s="669">
        <v>42252.787152777775</v>
      </c>
      <c r="GM1617" s="668">
        <v>412.082481644582</v>
      </c>
      <c r="GN1617" s="400">
        <f t="shared" si="302"/>
        <v>0</v>
      </c>
      <c r="GO1617" s="400">
        <f t="shared" si="303"/>
        <v>412.082481644582</v>
      </c>
    </row>
    <row r="1618" spans="156:197" ht="18.95" customHeight="1" x14ac:dyDescent="0.25">
      <c r="EZ1618" s="837"/>
      <c r="FA1618" s="568">
        <v>42252.787847222222</v>
      </c>
      <c r="FB1618" s="569">
        <v>38008.651028633118</v>
      </c>
      <c r="FC1618" s="570">
        <v>42252.787847222222</v>
      </c>
      <c r="FD1618" s="571" t="str">
        <v>[-11101] All data events are filtered in summary calculation</v>
      </c>
      <c r="FE1618" s="570">
        <v>42252.787499999999</v>
      </c>
      <c r="FF1618" s="571">
        <v>37720.456678809722</v>
      </c>
      <c r="FG1618" s="570">
        <v>42252.787499999999</v>
      </c>
      <c r="FH1618" s="571" t="str">
        <v>[-11101] All data events are filtered in summary calculation</v>
      </c>
      <c r="GE1618" s="400">
        <f t="shared" si="304"/>
        <v>2</v>
      </c>
      <c r="GF1618" s="529"/>
      <c r="GG1618" s="517"/>
      <c r="GH1618" s="529">
        <v>42252.787499999999</v>
      </c>
      <c r="GI1618" s="668" t="str">
        <v>[-11101] All data events are filtered in summary calculation</v>
      </c>
      <c r="GJ1618" s="669">
        <v>42252.787499999999</v>
      </c>
      <c r="GK1618" s="668" t="str">
        <v>[-11101] All data events are filtered in summary calculation</v>
      </c>
      <c r="GL1618" s="669">
        <v>42252.787499999999</v>
      </c>
      <c r="GM1618" s="668">
        <v>411.0746458453126</v>
      </c>
      <c r="GN1618" s="400">
        <f t="shared" si="302"/>
        <v>0</v>
      </c>
      <c r="GO1618" s="400">
        <f t="shared" si="303"/>
        <v>411.0746458453126</v>
      </c>
    </row>
    <row r="1619" spans="156:197" ht="18.95" customHeight="1" x14ac:dyDescent="0.25">
      <c r="EZ1619" s="837"/>
      <c r="FA1619" s="568">
        <v>42252.788194444445</v>
      </c>
      <c r="FB1619" s="569">
        <v>37647.297397404909</v>
      </c>
      <c r="FC1619" s="570">
        <v>42252.788194444445</v>
      </c>
      <c r="FD1619" s="571" t="str">
        <v>[-11101] All data events are filtered in summary calculation</v>
      </c>
      <c r="FE1619" s="570">
        <v>42252.787847222222</v>
      </c>
      <c r="FF1619" s="571">
        <v>36916.338300171468</v>
      </c>
      <c r="FG1619" s="570">
        <v>42252.787847222222</v>
      </c>
      <c r="FH1619" s="571" t="str">
        <v>[-11101] All data events are filtered in summary calculation</v>
      </c>
      <c r="GE1619" s="400">
        <f t="shared" si="304"/>
        <v>2</v>
      </c>
      <c r="GF1619" s="529"/>
      <c r="GG1619" s="517"/>
      <c r="GH1619" s="529">
        <v>42252.787847222222</v>
      </c>
      <c r="GI1619" s="668" t="str">
        <v>[-11101] All data events are filtered in summary calculation</v>
      </c>
      <c r="GJ1619" s="669">
        <v>42252.787847222222</v>
      </c>
      <c r="GK1619" s="668" t="str">
        <v>[-11101] All data events are filtered in summary calculation</v>
      </c>
      <c r="GL1619" s="669">
        <v>42252.787847222222</v>
      </c>
      <c r="GM1619" s="668">
        <v>400.86807250976562</v>
      </c>
      <c r="GN1619" s="400">
        <f t="shared" si="302"/>
        <v>0</v>
      </c>
      <c r="GO1619" s="400">
        <f t="shared" si="303"/>
        <v>400.86807250976562</v>
      </c>
    </row>
    <row r="1620" spans="156:197" ht="18.95" customHeight="1" x14ac:dyDescent="0.25">
      <c r="EZ1620" s="837"/>
      <c r="FA1620" s="568">
        <v>42252.788541666669</v>
      </c>
      <c r="FB1620" s="569">
        <v>37327.196682973699</v>
      </c>
      <c r="FC1620" s="570">
        <v>42252.788541666669</v>
      </c>
      <c r="FD1620" s="571" t="str">
        <v>[-11101] All data events are filtered in summary calculation</v>
      </c>
      <c r="FE1620" s="570">
        <v>42252.788194444445</v>
      </c>
      <c r="FF1620" s="571">
        <v>35861.807629203278</v>
      </c>
      <c r="FG1620" s="570">
        <v>42252.788194444445</v>
      </c>
      <c r="FH1620" s="571" t="str">
        <v>[-11101] All data events are filtered in summary calculation</v>
      </c>
      <c r="GE1620" s="400">
        <f t="shared" si="304"/>
        <v>2</v>
      </c>
      <c r="GF1620" s="529"/>
      <c r="GG1620" s="517"/>
      <c r="GH1620" s="529">
        <v>42252.788194444445</v>
      </c>
      <c r="GI1620" s="668" t="str">
        <v>[-11101] All data events are filtered in summary calculation</v>
      </c>
      <c r="GJ1620" s="669">
        <v>42252.788194444445</v>
      </c>
      <c r="GK1620" s="668" t="str">
        <v>[-11101] All data events are filtered in summary calculation</v>
      </c>
      <c r="GL1620" s="669">
        <v>42252.788194444445</v>
      </c>
      <c r="GM1620" s="668">
        <v>394.36586316432806</v>
      </c>
      <c r="GN1620" s="400">
        <f t="shared" si="302"/>
        <v>0</v>
      </c>
      <c r="GO1620" s="400">
        <f t="shared" si="303"/>
        <v>394.36586316432806</v>
      </c>
    </row>
    <row r="1621" spans="156:197" ht="18.95" customHeight="1" x14ac:dyDescent="0.25">
      <c r="EZ1621" s="837"/>
      <c r="FA1621" s="568">
        <v>42252.788888888885</v>
      </c>
      <c r="FB1621" s="569">
        <v>37284.584786462787</v>
      </c>
      <c r="FC1621" s="570">
        <v>42252.788888888885</v>
      </c>
      <c r="FD1621" s="571" t="str">
        <v>[-11101] All data events are filtered in summary calculation</v>
      </c>
      <c r="FE1621" s="570">
        <v>42252.788541666669</v>
      </c>
      <c r="FF1621" s="571">
        <v>35759.100917148651</v>
      </c>
      <c r="FG1621" s="570">
        <v>42252.788541666669</v>
      </c>
      <c r="FH1621" s="571" t="str">
        <v>[-11101] All data events are filtered in summary calculation</v>
      </c>
      <c r="GE1621" s="400">
        <f t="shared" si="304"/>
        <v>2</v>
      </c>
      <c r="GF1621" s="529"/>
      <c r="GG1621" s="517"/>
      <c r="GH1621" s="529">
        <v>42252.788541666669</v>
      </c>
      <c r="GI1621" s="668" t="str">
        <v>[-11101] All data events are filtered in summary calculation</v>
      </c>
      <c r="GJ1621" s="669">
        <v>42252.788541666669</v>
      </c>
      <c r="GK1621" s="668" t="str">
        <v>[-11101] All data events are filtered in summary calculation</v>
      </c>
      <c r="GL1621" s="669">
        <v>42252.788541666669</v>
      </c>
      <c r="GM1621" s="668">
        <v>384.54861450195312</v>
      </c>
      <c r="GN1621" s="400">
        <f t="shared" si="302"/>
        <v>0</v>
      </c>
      <c r="GO1621" s="400">
        <f t="shared" si="303"/>
        <v>384.54861450195312</v>
      </c>
    </row>
    <row r="1622" spans="156:197" ht="18.95" customHeight="1" x14ac:dyDescent="0.25">
      <c r="EZ1622" s="837"/>
      <c r="FA1622" s="568">
        <v>42252.789236111115</v>
      </c>
      <c r="FB1622" s="569">
        <v>38172.38095958034</v>
      </c>
      <c r="FC1622" s="570">
        <v>42252.789236111115</v>
      </c>
      <c r="FD1622" s="571" t="str">
        <v>[-11101] All data events are filtered in summary calculation</v>
      </c>
      <c r="FE1622" s="570">
        <v>42252.788888888885</v>
      </c>
      <c r="FF1622" s="571">
        <v>35929.498795641579</v>
      </c>
      <c r="FG1622" s="570">
        <v>42252.788888888885</v>
      </c>
      <c r="FH1622" s="571" t="str">
        <v>[-11101] All data events are filtered in summary calculation</v>
      </c>
      <c r="GE1622" s="400">
        <f t="shared" si="304"/>
        <v>2</v>
      </c>
      <c r="GF1622" s="529"/>
      <c r="GG1622" s="517"/>
      <c r="GH1622" s="529">
        <v>42252.788888888885</v>
      </c>
      <c r="GI1622" s="668" t="str">
        <v>[-11101] All data events are filtered in summary calculation</v>
      </c>
      <c r="GJ1622" s="669">
        <v>42252.788888888885</v>
      </c>
      <c r="GK1622" s="668" t="str">
        <v>[-11101] All data events are filtered in summary calculation</v>
      </c>
      <c r="GL1622" s="669">
        <v>42252.788888888885</v>
      </c>
      <c r="GM1622" s="668">
        <v>377.81730298685528</v>
      </c>
      <c r="GN1622" s="400">
        <f t="shared" si="302"/>
        <v>0</v>
      </c>
      <c r="GO1622" s="400">
        <f t="shared" si="303"/>
        <v>377.81730298685528</v>
      </c>
    </row>
    <row r="1623" spans="156:197" ht="18.95" customHeight="1" x14ac:dyDescent="0.25">
      <c r="EZ1623" s="837"/>
      <c r="FA1623" s="568">
        <v>42252.789583333331</v>
      </c>
      <c r="FB1623" s="569">
        <v>38376.267260018984</v>
      </c>
      <c r="FC1623" s="570">
        <v>42252.789583333331</v>
      </c>
      <c r="FD1623" s="571" t="str">
        <v>[-11101] All data events are filtered in summary calculation</v>
      </c>
      <c r="FE1623" s="570">
        <v>42252.789236111115</v>
      </c>
      <c r="FF1623" s="571">
        <v>36487.255291101108</v>
      </c>
      <c r="FG1623" s="570">
        <v>42252.789236111115</v>
      </c>
      <c r="FH1623" s="571" t="str">
        <v>[-11101] All data events are filtered in summary calculation</v>
      </c>
      <c r="GE1623" s="400">
        <f t="shared" si="304"/>
        <v>2</v>
      </c>
      <c r="GF1623" s="529"/>
      <c r="GG1623" s="517"/>
      <c r="GH1623" s="529">
        <v>42252.789236111115</v>
      </c>
      <c r="GI1623" s="668" t="str">
        <v>[-11101] All data events are filtered in summary calculation</v>
      </c>
      <c r="GJ1623" s="669">
        <v>42252.789236111115</v>
      </c>
      <c r="GK1623" s="668" t="str">
        <v>[-11101] All data events are filtered in summary calculation</v>
      </c>
      <c r="GL1623" s="669">
        <v>42252.789236111115</v>
      </c>
      <c r="GM1623" s="668">
        <v>381.42361450195313</v>
      </c>
      <c r="GN1623" s="400">
        <f t="shared" si="302"/>
        <v>0</v>
      </c>
      <c r="GO1623" s="400">
        <f t="shared" si="303"/>
        <v>381.42361450195313</v>
      </c>
    </row>
    <row r="1624" spans="156:197" ht="18.95" customHeight="1" x14ac:dyDescent="0.25">
      <c r="EZ1624" s="837"/>
      <c r="FA1624" s="568">
        <v>42252.789930555555</v>
      </c>
      <c r="FB1624" s="569">
        <v>38360.348018393917</v>
      </c>
      <c r="FC1624" s="570">
        <v>42252.789930555555</v>
      </c>
      <c r="FD1624" s="571" t="str">
        <v>[-11101] All data events are filtered in summary calculation</v>
      </c>
      <c r="FE1624" s="570">
        <v>42252.789583333331</v>
      </c>
      <c r="FF1624" s="571">
        <v>36284.258337287109</v>
      </c>
      <c r="FG1624" s="570">
        <v>42252.789583333331</v>
      </c>
      <c r="FH1624" s="571" t="str">
        <v>[-11101] All data events are filtered in summary calculation</v>
      </c>
      <c r="GE1624" s="400">
        <f t="shared" si="304"/>
        <v>2</v>
      </c>
      <c r="GF1624" s="529"/>
      <c r="GG1624" s="517"/>
      <c r="GH1624" s="529">
        <v>42252.789583333331</v>
      </c>
      <c r="GI1624" s="668" t="str">
        <v>[-11101] All data events are filtered in summary calculation</v>
      </c>
      <c r="GJ1624" s="669">
        <v>42252.789583333331</v>
      </c>
      <c r="GK1624" s="668" t="str">
        <v>[-11101] All data events are filtered in summary calculation</v>
      </c>
      <c r="GL1624" s="669">
        <v>42252.789583333331</v>
      </c>
      <c r="GM1624" s="668">
        <v>381.42361450195313</v>
      </c>
      <c r="GN1624" s="400">
        <f t="shared" si="302"/>
        <v>0</v>
      </c>
      <c r="GO1624" s="400">
        <f t="shared" si="303"/>
        <v>381.42361450195313</v>
      </c>
    </row>
    <row r="1625" spans="156:197" ht="18.95" customHeight="1" x14ac:dyDescent="0.25">
      <c r="EZ1625" s="837"/>
      <c r="FA1625" s="568">
        <v>42252.790277777778</v>
      </c>
      <c r="FB1625" s="569">
        <v>37911.115859365462</v>
      </c>
      <c r="FC1625" s="570">
        <v>42252.790277777778</v>
      </c>
      <c r="FD1625" s="571" t="str">
        <v>[-11101] All data events are filtered in summary calculation</v>
      </c>
      <c r="FE1625" s="570">
        <v>42252.789930555555</v>
      </c>
      <c r="FF1625" s="571">
        <v>36171.742692888925</v>
      </c>
      <c r="FG1625" s="570">
        <v>42252.789930555555</v>
      </c>
      <c r="FH1625" s="571" t="str">
        <v>[-11101] All data events are filtered in summary calculation</v>
      </c>
      <c r="GE1625" s="400">
        <f t="shared" si="304"/>
        <v>2</v>
      </c>
      <c r="GF1625" s="529"/>
      <c r="GG1625" s="517"/>
      <c r="GH1625" s="529">
        <v>42252.789930555555</v>
      </c>
      <c r="GI1625" s="668" t="str">
        <v>[-11101] All data events are filtered in summary calculation</v>
      </c>
      <c r="GJ1625" s="669">
        <v>42252.789930555555</v>
      </c>
      <c r="GK1625" s="668" t="str">
        <v>[-11101] All data events are filtered in summary calculation</v>
      </c>
      <c r="GL1625" s="669">
        <v>42252.789930555555</v>
      </c>
      <c r="GM1625" s="668">
        <v>381.42361450195313</v>
      </c>
      <c r="GN1625" s="400">
        <f t="shared" si="302"/>
        <v>0</v>
      </c>
      <c r="GO1625" s="400">
        <f t="shared" si="303"/>
        <v>381.42361450195313</v>
      </c>
    </row>
    <row r="1626" spans="156:197" ht="18.95" customHeight="1" x14ac:dyDescent="0.25">
      <c r="EZ1626" s="837"/>
      <c r="FA1626" s="568">
        <v>42252.790625000001</v>
      </c>
      <c r="FB1626" s="569">
        <v>37665.934840720889</v>
      </c>
      <c r="FC1626" s="570">
        <v>42252.790625000001</v>
      </c>
      <c r="FD1626" s="571" t="str">
        <v>[-11101] All data events are filtered in summary calculation</v>
      </c>
      <c r="FE1626" s="570">
        <v>42252.790277777778</v>
      </c>
      <c r="FF1626" s="571">
        <v>35426.944910708917</v>
      </c>
      <c r="FG1626" s="570">
        <v>42252.790277777778</v>
      </c>
      <c r="FH1626" s="571" t="str">
        <v>[-11101] All data events are filtered in summary calculation</v>
      </c>
      <c r="GE1626" s="400">
        <f t="shared" si="304"/>
        <v>2</v>
      </c>
      <c r="GF1626" s="529"/>
      <c r="GG1626" s="517"/>
      <c r="GH1626" s="529">
        <v>42252.790277777778</v>
      </c>
      <c r="GI1626" s="668" t="str">
        <v>[-11101] All data events are filtered in summary calculation</v>
      </c>
      <c r="GJ1626" s="669">
        <v>42252.790277777778</v>
      </c>
      <c r="GK1626" s="668" t="str">
        <v>[-11101] All data events are filtered in summary calculation</v>
      </c>
      <c r="GL1626" s="669">
        <v>42252.790277777778</v>
      </c>
      <c r="GM1626" s="668">
        <v>395.38922548683672</v>
      </c>
      <c r="GN1626" s="400">
        <f t="shared" si="302"/>
        <v>0</v>
      </c>
      <c r="GO1626" s="400">
        <f t="shared" si="303"/>
        <v>395.38922548683672</v>
      </c>
    </row>
    <row r="1627" spans="156:197" ht="18.95" customHeight="1" x14ac:dyDescent="0.25">
      <c r="EZ1627" s="837"/>
      <c r="FA1627" s="568">
        <v>42252.790972222225</v>
      </c>
      <c r="FB1627" s="569">
        <v>37429.757498864332</v>
      </c>
      <c r="FC1627" s="570">
        <v>42252.790972222225</v>
      </c>
      <c r="FD1627" s="571" t="str">
        <v>[-11101] All data events are filtered in summary calculation</v>
      </c>
      <c r="FE1627" s="570">
        <v>42252.790625000001</v>
      </c>
      <c r="FF1627" s="571">
        <v>35105.344791627504</v>
      </c>
      <c r="FG1627" s="570">
        <v>42252.790625000001</v>
      </c>
      <c r="FH1627" s="571" t="str">
        <v>[-11101] All data events are filtered in summary calculation</v>
      </c>
      <c r="GE1627" s="400">
        <f t="shared" si="304"/>
        <v>2</v>
      </c>
      <c r="GF1627" s="529"/>
      <c r="GG1627" s="517"/>
      <c r="GH1627" s="529">
        <v>42252.790625000001</v>
      </c>
      <c r="GI1627" s="668" t="str">
        <v>[-11101] All data events are filtered in summary calculation</v>
      </c>
      <c r="GJ1627" s="669">
        <v>42252.790625000001</v>
      </c>
      <c r="GK1627" s="668" t="str">
        <v>[-11101] All data events are filtered in summary calculation</v>
      </c>
      <c r="GL1627" s="669">
        <v>42252.790625000001</v>
      </c>
      <c r="GM1627" s="668">
        <v>397.5694580078125</v>
      </c>
      <c r="GN1627" s="400">
        <f t="shared" si="302"/>
        <v>0</v>
      </c>
      <c r="GO1627" s="400">
        <f t="shared" si="303"/>
        <v>397.5694580078125</v>
      </c>
    </row>
    <row r="1628" spans="156:197" ht="18.95" customHeight="1" thickBot="1" x14ac:dyDescent="0.3">
      <c r="EZ1628" s="838"/>
      <c r="FA1628" s="568">
        <v>42252.791319444441</v>
      </c>
      <c r="FB1628" s="569">
        <v>36825.300093052785</v>
      </c>
      <c r="FC1628" s="570">
        <v>42252.791319444441</v>
      </c>
      <c r="FD1628" s="571" t="str">
        <v>[-11101] All data events are filtered in summary calculation</v>
      </c>
      <c r="FE1628" s="570">
        <v>42252.790972222225</v>
      </c>
      <c r="FF1628" s="571">
        <v>36118.308281052356</v>
      </c>
      <c r="FG1628" s="570">
        <v>42252.790972222225</v>
      </c>
      <c r="FH1628" s="571" t="str">
        <v>[-11101] All data events are filtered in summary calculation</v>
      </c>
      <c r="GE1628" s="400">
        <f t="shared" si="304"/>
        <v>2</v>
      </c>
      <c r="GF1628" s="529"/>
      <c r="GG1628" s="517"/>
      <c r="GH1628" s="529">
        <v>42252.790972222225</v>
      </c>
      <c r="GI1628" s="668" t="str">
        <v>[-11101] All data events are filtered in summary calculation</v>
      </c>
      <c r="GJ1628" s="669">
        <v>42252.790972222225</v>
      </c>
      <c r="GK1628" s="668" t="str">
        <v>[-11101] All data events are filtered in summary calculation</v>
      </c>
      <c r="GL1628" s="669">
        <v>42252.790972222225</v>
      </c>
      <c r="GM1628" s="668">
        <v>397.5694580078125</v>
      </c>
      <c r="GN1628" s="400">
        <f t="shared" si="302"/>
        <v>0</v>
      </c>
      <c r="GO1628" s="400">
        <f t="shared" si="303"/>
        <v>397.5694580078125</v>
      </c>
    </row>
    <row r="1629" spans="156:197" ht="18.95" customHeight="1" x14ac:dyDescent="0.25">
      <c r="EZ1629" s="836">
        <v>20</v>
      </c>
      <c r="FA1629" s="568">
        <v>42252.791666666672</v>
      </c>
      <c r="FB1629" s="569">
        <v>35776.348918636642</v>
      </c>
      <c r="FC1629" s="570">
        <v>42252.791666666672</v>
      </c>
      <c r="FD1629" s="571" t="str">
        <v>[-11101] All data events are filtered in summary calculation</v>
      </c>
      <c r="FE1629" s="570">
        <v>42252.791319444441</v>
      </c>
      <c r="FF1629" s="571">
        <v>36906.781906539203</v>
      </c>
      <c r="FG1629" s="570">
        <v>42252.791319444441</v>
      </c>
      <c r="FH1629" s="571" t="str">
        <v>[-11101] All data events are filtered in summary calculation</v>
      </c>
      <c r="GE1629" s="400">
        <f t="shared" si="304"/>
        <v>2</v>
      </c>
      <c r="GF1629" s="529"/>
      <c r="GG1629" s="517"/>
      <c r="GH1629" s="529">
        <v>42252.791319444441</v>
      </c>
      <c r="GI1629" s="668" t="str">
        <v>[-11101] All data events are filtered in summary calculation</v>
      </c>
      <c r="GJ1629" s="669">
        <v>42252.791319444441</v>
      </c>
      <c r="GK1629" s="668" t="str">
        <v>[-11101] All data events are filtered in summary calculation</v>
      </c>
      <c r="GL1629" s="669">
        <v>42252.791319444441</v>
      </c>
      <c r="GM1629" s="668">
        <v>383.98387805288655</v>
      </c>
      <c r="GN1629" s="400">
        <f t="shared" si="302"/>
        <v>0</v>
      </c>
      <c r="GO1629" s="400">
        <f t="shared" si="303"/>
        <v>383.98387805288655</v>
      </c>
    </row>
    <row r="1630" spans="156:197" ht="18.95" customHeight="1" x14ac:dyDescent="0.25">
      <c r="EZ1630" s="837"/>
      <c r="FA1630" s="568">
        <v>42252.792013888888</v>
      </c>
      <c r="FB1630" s="569">
        <v>33955.243273372449</v>
      </c>
      <c r="FC1630" s="570">
        <v>42252.792013888888</v>
      </c>
      <c r="FD1630" s="571" t="str">
        <v>[-11101] All data events are filtered in summary calculation</v>
      </c>
      <c r="FE1630" s="570">
        <v>42252.791666666672</v>
      </c>
      <c r="FF1630" s="571">
        <v>36714.16558611393</v>
      </c>
      <c r="FG1630" s="570">
        <v>42252.791666666672</v>
      </c>
      <c r="FH1630" s="571" t="str">
        <v>[-11101] All data events are filtered in summary calculation</v>
      </c>
      <c r="GE1630" s="400">
        <f t="shared" si="304"/>
        <v>2</v>
      </c>
      <c r="GF1630" s="529"/>
      <c r="GG1630" s="517"/>
      <c r="GH1630" s="529">
        <v>42252.791666666672</v>
      </c>
      <c r="GI1630" s="668" t="str">
        <v>[-11101] All data events are filtered in summary calculation</v>
      </c>
      <c r="GJ1630" s="669">
        <v>42252.791666666672</v>
      </c>
      <c r="GK1630" s="668" t="str">
        <v>[-11101] All data events are filtered in summary calculation</v>
      </c>
      <c r="GL1630" s="669">
        <v>42252.791666666672</v>
      </c>
      <c r="GM1630" s="668">
        <v>380.55557250976563</v>
      </c>
      <c r="GN1630" s="400">
        <f t="shared" si="302"/>
        <v>0</v>
      </c>
      <c r="GO1630" s="400">
        <f t="shared" si="303"/>
        <v>380.55557250976563</v>
      </c>
    </row>
    <row r="1631" spans="156:197" ht="18.95" customHeight="1" x14ac:dyDescent="0.25">
      <c r="EZ1631" s="837"/>
      <c r="FA1631" s="568">
        <v>42252.792361111111</v>
      </c>
      <c r="FB1631" s="569">
        <v>35618.682185723381</v>
      </c>
      <c r="FC1631" s="570">
        <v>42252.792361111111</v>
      </c>
      <c r="FD1631" s="571" t="str">
        <v>[-11101] All data events are filtered in summary calculation</v>
      </c>
      <c r="FE1631" s="570">
        <v>42252.792013888888</v>
      </c>
      <c r="FF1631" s="571">
        <v>36726.504338995619</v>
      </c>
      <c r="FG1631" s="570">
        <v>42252.792013888888</v>
      </c>
      <c r="FH1631" s="571" t="str">
        <v>[-11101] All data events are filtered in summary calculation</v>
      </c>
      <c r="GE1631" s="400">
        <f t="shared" si="304"/>
        <v>2</v>
      </c>
      <c r="GF1631" s="529"/>
      <c r="GG1631" s="517"/>
      <c r="GH1631" s="529">
        <v>42252.792013888888</v>
      </c>
      <c r="GI1631" s="668" t="str">
        <v>[-11101] All data events are filtered in summary calculation</v>
      </c>
      <c r="GJ1631" s="669">
        <v>42252.792013888888</v>
      </c>
      <c r="GK1631" s="668" t="str">
        <v>[-11101] All data events are filtered in summary calculation</v>
      </c>
      <c r="GL1631" s="669">
        <v>42252.792013888888</v>
      </c>
      <c r="GM1631" s="668">
        <v>380.55557250976563</v>
      </c>
      <c r="GN1631" s="400">
        <f t="shared" si="302"/>
        <v>0</v>
      </c>
      <c r="GO1631" s="400">
        <f t="shared" si="303"/>
        <v>380.55557250976563</v>
      </c>
    </row>
    <row r="1632" spans="156:197" ht="18.95" customHeight="1" x14ac:dyDescent="0.25">
      <c r="EZ1632" s="837"/>
      <c r="FA1632" s="568">
        <v>42252.792708333334</v>
      </c>
      <c r="FB1632" s="569">
        <v>37724.893943417075</v>
      </c>
      <c r="FC1632" s="570">
        <v>42252.792708333334</v>
      </c>
      <c r="FD1632" s="571" t="str">
        <v>[-11101] All data events are filtered in summary calculation</v>
      </c>
      <c r="FE1632" s="570">
        <v>42252.792361111111</v>
      </c>
      <c r="FF1632" s="571">
        <v>36364.800508709748</v>
      </c>
      <c r="FG1632" s="570">
        <v>42252.792361111111</v>
      </c>
      <c r="FH1632" s="571" t="str">
        <v>[-11101] All data events are filtered in summary calculation</v>
      </c>
      <c r="GE1632" s="400">
        <f t="shared" si="304"/>
        <v>2</v>
      </c>
      <c r="GF1632" s="529"/>
      <c r="GG1632" s="517"/>
      <c r="GH1632" s="529">
        <v>42252.792361111111</v>
      </c>
      <c r="GI1632" s="668" t="str">
        <v>[-11101] All data events are filtered in summary calculation</v>
      </c>
      <c r="GJ1632" s="669">
        <v>42252.792361111111</v>
      </c>
      <c r="GK1632" s="668" t="str">
        <v>[-11101] All data events are filtered in summary calculation</v>
      </c>
      <c r="GL1632" s="669">
        <v>42252.792361111111</v>
      </c>
      <c r="GM1632" s="668">
        <v>380.55557250976563</v>
      </c>
      <c r="GN1632" s="400">
        <f t="shared" si="302"/>
        <v>0</v>
      </c>
      <c r="GO1632" s="400">
        <f t="shared" si="303"/>
        <v>380.55557250976563</v>
      </c>
    </row>
    <row r="1633" spans="156:197" ht="18.95" customHeight="1" x14ac:dyDescent="0.25">
      <c r="EZ1633" s="837"/>
      <c r="FA1633" s="568">
        <v>42252.79305555555</v>
      </c>
      <c r="FB1633" s="569">
        <v>37666.575111385187</v>
      </c>
      <c r="FC1633" s="570">
        <v>42252.79305555555</v>
      </c>
      <c r="FD1633" s="571" t="str">
        <v>[-11101] All data events are filtered in summary calculation</v>
      </c>
      <c r="FE1633" s="570">
        <v>42252.792708333334</v>
      </c>
      <c r="FF1633" s="571">
        <v>37068.377305432157</v>
      </c>
      <c r="FG1633" s="570">
        <v>42252.792708333334</v>
      </c>
      <c r="FH1633" s="571" t="str">
        <v>[-11101] All data events are filtered in summary calculation</v>
      </c>
      <c r="GE1633" s="400">
        <f t="shared" si="304"/>
        <v>2</v>
      </c>
      <c r="GF1633" s="529"/>
      <c r="GG1633" s="517"/>
      <c r="GH1633" s="529">
        <v>42252.792708333334</v>
      </c>
      <c r="GI1633" s="668" t="str">
        <v>[-11101] All data events are filtered in summary calculation</v>
      </c>
      <c r="GJ1633" s="669">
        <v>42252.792708333334</v>
      </c>
      <c r="GK1633" s="668" t="str">
        <v>[-11101] All data events are filtered in summary calculation</v>
      </c>
      <c r="GL1633" s="669">
        <v>42252.792708333334</v>
      </c>
      <c r="GM1633" s="668">
        <v>389.23208269048484</v>
      </c>
      <c r="GN1633" s="400">
        <f t="shared" si="302"/>
        <v>0</v>
      </c>
      <c r="GO1633" s="400">
        <f t="shared" si="303"/>
        <v>389.23208269048484</v>
      </c>
    </row>
    <row r="1634" spans="156:197" ht="18.95" customHeight="1" x14ac:dyDescent="0.25">
      <c r="EZ1634" s="837"/>
      <c r="FA1634" s="568">
        <v>42252.793402777781</v>
      </c>
      <c r="FB1634" s="569">
        <v>38554.79908247789</v>
      </c>
      <c r="FC1634" s="570">
        <v>42252.793402777781</v>
      </c>
      <c r="FD1634" s="571" t="str">
        <v>[-11101] All data events are filtered in summary calculation</v>
      </c>
      <c r="FE1634" s="570">
        <v>42252.79305555555</v>
      </c>
      <c r="FF1634" s="571">
        <v>38498.039675436419</v>
      </c>
      <c r="FG1634" s="570">
        <v>42252.79305555555</v>
      </c>
      <c r="FH1634" s="571" t="str">
        <v>[-11101] All data events are filtered in summary calculation</v>
      </c>
      <c r="GE1634" s="400">
        <f t="shared" si="304"/>
        <v>2</v>
      </c>
      <c r="GF1634" s="529"/>
      <c r="GG1634" s="517"/>
      <c r="GH1634" s="529">
        <v>42252.79305555555</v>
      </c>
      <c r="GI1634" s="668" t="str">
        <v>[-11101] All data events are filtered in summary calculation</v>
      </c>
      <c r="GJ1634" s="669">
        <v>42252.79305555555</v>
      </c>
      <c r="GK1634" s="668" t="str">
        <v>[-11101] All data events are filtered in summary calculation</v>
      </c>
      <c r="GL1634" s="669">
        <v>42252.79305555555</v>
      </c>
      <c r="GM1634" s="668">
        <v>397.91246547712944</v>
      </c>
      <c r="GN1634" s="400">
        <f t="shared" si="302"/>
        <v>0</v>
      </c>
      <c r="GO1634" s="400">
        <f t="shared" si="303"/>
        <v>397.91246547712944</v>
      </c>
    </row>
    <row r="1635" spans="156:197" ht="18.95" customHeight="1" x14ac:dyDescent="0.25">
      <c r="EZ1635" s="837"/>
      <c r="FA1635" s="568">
        <v>42252.793749999997</v>
      </c>
      <c r="FB1635" s="569">
        <v>38199.388904420535</v>
      </c>
      <c r="FC1635" s="570">
        <v>42252.793749999997</v>
      </c>
      <c r="FD1635" s="571" t="str">
        <v>[-11101] All data events are filtered in summary calculation</v>
      </c>
      <c r="FE1635" s="570">
        <v>42252.793402777781</v>
      </c>
      <c r="FF1635" s="571">
        <v>39085.16001129349</v>
      </c>
      <c r="FG1635" s="570">
        <v>42252.793402777781</v>
      </c>
      <c r="FH1635" s="571" t="str">
        <v>[-11101] All data events are filtered in summary calculation</v>
      </c>
      <c r="GE1635" s="400">
        <f t="shared" si="304"/>
        <v>2</v>
      </c>
      <c r="GF1635" s="529"/>
      <c r="GG1635" s="517"/>
      <c r="GH1635" s="529">
        <v>42252.793402777781</v>
      </c>
      <c r="GI1635" s="668" t="str">
        <v>[-11101] All data events are filtered in summary calculation</v>
      </c>
      <c r="GJ1635" s="669">
        <v>42252.793402777781</v>
      </c>
      <c r="GK1635" s="668" t="str">
        <v>[-11101] All data events are filtered in summary calculation</v>
      </c>
      <c r="GL1635" s="669">
        <v>42252.793402777781</v>
      </c>
      <c r="GM1635" s="668">
        <v>399.71544518947292</v>
      </c>
      <c r="GN1635" s="400">
        <f t="shared" si="302"/>
        <v>0</v>
      </c>
      <c r="GO1635" s="400">
        <f t="shared" si="303"/>
        <v>399.71544518947292</v>
      </c>
    </row>
    <row r="1636" spans="156:197" ht="18.95" customHeight="1" x14ac:dyDescent="0.25">
      <c r="EZ1636" s="837"/>
      <c r="FA1636" s="568">
        <v>42252.79409722222</v>
      </c>
      <c r="FB1636" s="569">
        <v>37770.162425796188</v>
      </c>
      <c r="FC1636" s="570">
        <v>42252.79409722222</v>
      </c>
      <c r="FD1636" s="571" t="str">
        <v>[-11101] All data events are filtered in summary calculation</v>
      </c>
      <c r="FE1636" s="570">
        <v>42252.793749999997</v>
      </c>
      <c r="FF1636" s="571">
        <v>39070.955545920137</v>
      </c>
      <c r="FG1636" s="570">
        <v>42252.793749999997</v>
      </c>
      <c r="FH1636" s="571" t="str">
        <v>[-11101] All data events are filtered in summary calculation</v>
      </c>
      <c r="GE1636" s="400">
        <f t="shared" si="304"/>
        <v>2</v>
      </c>
      <c r="GF1636" s="529"/>
      <c r="GG1636" s="517"/>
      <c r="GH1636" s="529">
        <v>42252.793749999997</v>
      </c>
      <c r="GI1636" s="668" t="str">
        <v>[-11101] All data events are filtered in summary calculation</v>
      </c>
      <c r="GJ1636" s="669">
        <v>42252.793749999997</v>
      </c>
      <c r="GK1636" s="668" t="str">
        <v>[-11101] All data events are filtered in summary calculation</v>
      </c>
      <c r="GL1636" s="669">
        <v>42252.793749999997</v>
      </c>
      <c r="GM1636" s="668">
        <v>412.15280151367187</v>
      </c>
      <c r="GN1636" s="400">
        <f t="shared" si="302"/>
        <v>0</v>
      </c>
      <c r="GO1636" s="400">
        <f t="shared" si="303"/>
        <v>412.15280151367187</v>
      </c>
    </row>
    <row r="1637" spans="156:197" ht="18.95" customHeight="1" x14ac:dyDescent="0.25">
      <c r="EZ1637" s="837"/>
      <c r="FA1637" s="568">
        <v>42252.794444444444</v>
      </c>
      <c r="FB1637" s="569">
        <v>37657.313610009354</v>
      </c>
      <c r="FC1637" s="570">
        <v>42252.794444444444</v>
      </c>
      <c r="FD1637" s="571" t="str">
        <v>[-11101] All data events are filtered in summary calculation</v>
      </c>
      <c r="FE1637" s="570">
        <v>42252.79409722222</v>
      </c>
      <c r="FF1637" s="571">
        <v>39005.479267056784</v>
      </c>
      <c r="FG1637" s="570">
        <v>42252.79409722222</v>
      </c>
      <c r="FH1637" s="571" t="str">
        <v>[-11101] All data events are filtered in summary calculation</v>
      </c>
      <c r="GE1637" s="400">
        <f t="shared" si="304"/>
        <v>2</v>
      </c>
      <c r="GF1637" s="529"/>
      <c r="GG1637" s="517"/>
      <c r="GH1637" s="529">
        <v>42252.79409722222</v>
      </c>
      <c r="GI1637" s="668" t="str">
        <v>[-11101] All data events are filtered in summary calculation</v>
      </c>
      <c r="GJ1637" s="669">
        <v>42252.79409722222</v>
      </c>
      <c r="GK1637" s="668" t="str">
        <v>[-11101] All data events are filtered in summary calculation</v>
      </c>
      <c r="GL1637" s="669">
        <v>42252.79409722222</v>
      </c>
      <c r="GM1637" s="668">
        <v>412.15280151367187</v>
      </c>
      <c r="GN1637" s="400">
        <f t="shared" si="302"/>
        <v>0</v>
      </c>
      <c r="GO1637" s="400">
        <f t="shared" si="303"/>
        <v>412.15280151367187</v>
      </c>
    </row>
    <row r="1638" spans="156:197" ht="18.95" customHeight="1" x14ac:dyDescent="0.25">
      <c r="EZ1638" s="837"/>
      <c r="FA1638" s="568">
        <v>42252.794791666667</v>
      </c>
      <c r="FB1638" s="569">
        <v>37974.25662124157</v>
      </c>
      <c r="FC1638" s="570">
        <v>42252.794791666667</v>
      </c>
      <c r="FD1638" s="571" t="str">
        <v>[-11101] All data events are filtered in summary calculation</v>
      </c>
      <c r="FE1638" s="570">
        <v>42252.794444444444</v>
      </c>
      <c r="FF1638" s="571">
        <v>38793.424533667167</v>
      </c>
      <c r="FG1638" s="570">
        <v>42252.794444444444</v>
      </c>
      <c r="FH1638" s="571" t="str">
        <v>[-11101] All data events are filtered in summary calculation</v>
      </c>
      <c r="GE1638" s="400">
        <f t="shared" si="304"/>
        <v>2</v>
      </c>
      <c r="GF1638" s="529"/>
      <c r="GG1638" s="517"/>
      <c r="GH1638" s="529">
        <v>42252.794444444444</v>
      </c>
      <c r="GI1638" s="668" t="str">
        <v>[-11101] All data events are filtered in summary calculation</v>
      </c>
      <c r="GJ1638" s="669">
        <v>42252.794444444444</v>
      </c>
      <c r="GK1638" s="668" t="str">
        <v>[-11101] All data events are filtered in summary calculation</v>
      </c>
      <c r="GL1638" s="669">
        <v>42252.794444444444</v>
      </c>
      <c r="GM1638" s="668">
        <v>412.15280151367187</v>
      </c>
      <c r="GN1638" s="400">
        <f t="shared" si="302"/>
        <v>0</v>
      </c>
      <c r="GO1638" s="400">
        <f t="shared" si="303"/>
        <v>412.15280151367187</v>
      </c>
    </row>
    <row r="1639" spans="156:197" ht="18.95" customHeight="1" x14ac:dyDescent="0.25">
      <c r="EZ1639" s="837"/>
      <c r="FA1639" s="568">
        <v>42252.795138888891</v>
      </c>
      <c r="FB1639" s="569">
        <v>38350.466186644633</v>
      </c>
      <c r="FC1639" s="570">
        <v>42252.795138888891</v>
      </c>
      <c r="FD1639" s="571" t="str">
        <v>[-11101] All data events are filtered in summary calculation</v>
      </c>
      <c r="FE1639" s="570">
        <v>42252.794791666667</v>
      </c>
      <c r="FF1639" s="571">
        <v>38224.398739190896</v>
      </c>
      <c r="FG1639" s="570">
        <v>42252.794791666667</v>
      </c>
      <c r="FH1639" s="571" t="str">
        <v>[-11101] All data events are filtered in summary calculation</v>
      </c>
      <c r="GE1639" s="400">
        <f t="shared" si="304"/>
        <v>2</v>
      </c>
      <c r="GF1639" s="529"/>
      <c r="GG1639" s="517"/>
      <c r="GH1639" s="529">
        <v>42252.794791666667</v>
      </c>
      <c r="GI1639" s="668" t="str">
        <v>[-11101] All data events are filtered in summary calculation</v>
      </c>
      <c r="GJ1639" s="669">
        <v>42252.794791666667</v>
      </c>
      <c r="GK1639" s="668" t="str">
        <v>[-11101] All data events are filtered in summary calculation</v>
      </c>
      <c r="GL1639" s="669">
        <v>42252.794791666667</v>
      </c>
      <c r="GM1639" s="668">
        <v>410.48544700707617</v>
      </c>
      <c r="GN1639" s="400">
        <f t="shared" si="302"/>
        <v>0</v>
      </c>
      <c r="GO1639" s="400">
        <f t="shared" si="303"/>
        <v>410.48544700707617</v>
      </c>
    </row>
    <row r="1640" spans="156:197" ht="18.95" customHeight="1" x14ac:dyDescent="0.25">
      <c r="EZ1640" s="837"/>
      <c r="FA1640" s="568">
        <v>42252.795486111107</v>
      </c>
      <c r="FB1640" s="569">
        <v>38276.210172327359</v>
      </c>
      <c r="FC1640" s="570">
        <v>42252.795486111107</v>
      </c>
      <c r="FD1640" s="571" t="str">
        <v>[-11101] All data events are filtered in summary calculation</v>
      </c>
      <c r="FE1640" s="570">
        <v>42252.795138888891</v>
      </c>
      <c r="FF1640" s="571">
        <v>37795.061283179122</v>
      </c>
      <c r="FG1640" s="570">
        <v>42252.795138888891</v>
      </c>
      <c r="FH1640" s="571" t="str">
        <v>[-11101] All data events are filtered in summary calculation</v>
      </c>
      <c r="GE1640" s="400">
        <f t="shared" si="304"/>
        <v>2</v>
      </c>
      <c r="GF1640" s="529"/>
      <c r="GG1640" s="517"/>
      <c r="GH1640" s="529">
        <v>42252.795138888891</v>
      </c>
      <c r="GI1640" s="668" t="str">
        <v>[-11101] All data events are filtered in summary calculation</v>
      </c>
      <c r="GJ1640" s="669">
        <v>42252.795138888891</v>
      </c>
      <c r="GK1640" s="668" t="str">
        <v>[-11101] All data events are filtered in summary calculation</v>
      </c>
      <c r="GL1640" s="669">
        <v>42252.795138888891</v>
      </c>
      <c r="GM1640" s="668">
        <v>392.64995036739856</v>
      </c>
      <c r="GN1640" s="400">
        <f t="shared" si="302"/>
        <v>0</v>
      </c>
      <c r="GO1640" s="400">
        <f t="shared" si="303"/>
        <v>392.64995036739856</v>
      </c>
    </row>
    <row r="1641" spans="156:197" ht="18.95" customHeight="1" x14ac:dyDescent="0.25">
      <c r="EZ1641" s="837"/>
      <c r="FA1641" s="568">
        <v>42252.795833333337</v>
      </c>
      <c r="FB1641" s="569">
        <v>38334.553366521992</v>
      </c>
      <c r="FC1641" s="570">
        <v>42252.795833333337</v>
      </c>
      <c r="FD1641" s="571" t="str">
        <v>[-11101] All data events are filtered in summary calculation</v>
      </c>
      <c r="FE1641" s="570">
        <v>42252.795486111107</v>
      </c>
      <c r="FF1641" s="571">
        <v>37822.301748138663</v>
      </c>
      <c r="FG1641" s="570">
        <v>42252.795486111107</v>
      </c>
      <c r="FH1641" s="571" t="str">
        <v>[-11101] All data events are filtered in summary calculation</v>
      </c>
      <c r="GE1641" s="400">
        <f t="shared" si="304"/>
        <v>2</v>
      </c>
      <c r="GF1641" s="529"/>
      <c r="GG1641" s="517"/>
      <c r="GH1641" s="529">
        <v>42252.795486111107</v>
      </c>
      <c r="GI1641" s="668" t="str">
        <v>[-11101] All data events are filtered in summary calculation</v>
      </c>
      <c r="GJ1641" s="669">
        <v>42252.795486111107</v>
      </c>
      <c r="GK1641" s="668" t="str">
        <v>[-11101] All data events are filtered in summary calculation</v>
      </c>
      <c r="GL1641" s="669">
        <v>42252.795486111107</v>
      </c>
      <c r="GM1641" s="668">
        <v>386.45834350585937</v>
      </c>
      <c r="GN1641" s="400">
        <f t="shared" si="302"/>
        <v>0</v>
      </c>
      <c r="GO1641" s="400">
        <f t="shared" si="303"/>
        <v>386.45834350585937</v>
      </c>
    </row>
    <row r="1642" spans="156:197" ht="18.95" customHeight="1" x14ac:dyDescent="0.25">
      <c r="EZ1642" s="837"/>
      <c r="FA1642" s="568">
        <v>42252.796180555553</v>
      </c>
      <c r="FB1642" s="569">
        <v>20098.645911241321</v>
      </c>
      <c r="FC1642" s="570">
        <v>42252.796180555553</v>
      </c>
      <c r="FD1642" s="571" t="str">
        <v>[-11101] All data events are filtered in summary calculation</v>
      </c>
      <c r="FE1642" s="570">
        <v>42252.795833333337</v>
      </c>
      <c r="FF1642" s="571">
        <v>38569.873560265703</v>
      </c>
      <c r="FG1642" s="570">
        <v>42252.795833333337</v>
      </c>
      <c r="FH1642" s="571" t="str">
        <v>[-11101] All data events are filtered in summary calculation</v>
      </c>
      <c r="GE1642" s="400">
        <f t="shared" si="304"/>
        <v>2</v>
      </c>
      <c r="GF1642" s="529"/>
      <c r="GG1642" s="517"/>
      <c r="GH1642" s="529">
        <v>42252.795833333337</v>
      </c>
      <c r="GI1642" s="668" t="str">
        <v>[-11101] All data events are filtered in summary calculation</v>
      </c>
      <c r="GJ1642" s="669">
        <v>42252.795833333337</v>
      </c>
      <c r="GK1642" s="668" t="str">
        <v>[-11101] All data events are filtered in summary calculation</v>
      </c>
      <c r="GL1642" s="669">
        <v>42252.795833333337</v>
      </c>
      <c r="GM1642" s="668">
        <v>380.97936146575955</v>
      </c>
      <c r="GN1642" s="400">
        <f t="shared" si="302"/>
        <v>0</v>
      </c>
      <c r="GO1642" s="400">
        <f t="shared" si="303"/>
        <v>380.97936146575955</v>
      </c>
    </row>
    <row r="1643" spans="156:197" ht="18.95" customHeight="1" x14ac:dyDescent="0.25">
      <c r="EZ1643" s="837"/>
      <c r="FA1643" s="568">
        <v>42252.796527777777</v>
      </c>
      <c r="FB1643" s="569">
        <v>2648.0415884673685</v>
      </c>
      <c r="FC1643" s="570">
        <v>42252.796527777777</v>
      </c>
      <c r="FD1643" s="571" t="str">
        <v>[-11101] All data events are filtered in summary calculation</v>
      </c>
      <c r="FE1643" s="570">
        <v>42252.796180555553</v>
      </c>
      <c r="FF1643" s="571">
        <v>39130.528687779108</v>
      </c>
      <c r="FG1643" s="570">
        <v>42252.796180555553</v>
      </c>
      <c r="FH1643" s="571" t="str">
        <v>[-11101] All data events are filtered in summary calculation</v>
      </c>
      <c r="GE1643" s="400">
        <f t="shared" si="304"/>
        <v>2</v>
      </c>
      <c r="GF1643" s="529"/>
      <c r="GG1643" s="517"/>
      <c r="GH1643" s="529">
        <v>42252.796180555553</v>
      </c>
      <c r="GI1643" s="668" t="str">
        <v>[-11101] All data events are filtered in summary calculation</v>
      </c>
      <c r="GJ1643" s="669">
        <v>42252.796180555553</v>
      </c>
      <c r="GK1643" s="668" t="str">
        <v>[-11101] All data events are filtered in summary calculation</v>
      </c>
      <c r="GL1643" s="669">
        <v>42252.796180555553</v>
      </c>
      <c r="GM1643" s="668">
        <v>369.96530151367187</v>
      </c>
      <c r="GN1643" s="400">
        <f t="shared" si="302"/>
        <v>0</v>
      </c>
      <c r="GO1643" s="400">
        <f t="shared" si="303"/>
        <v>369.96530151367187</v>
      </c>
    </row>
    <row r="1644" spans="156:197" ht="18.95" customHeight="1" x14ac:dyDescent="0.25">
      <c r="EZ1644" s="837"/>
      <c r="FA1644" s="568">
        <v>42252.796875</v>
      </c>
      <c r="FB1644" s="569">
        <v>2851.2647781025616</v>
      </c>
      <c r="FC1644" s="570">
        <v>42252.796875</v>
      </c>
      <c r="FD1644" s="571" t="str">
        <v>[-11101] All data events are filtered in summary calculation</v>
      </c>
      <c r="FE1644" s="570">
        <v>42252.796527777777</v>
      </c>
      <c r="FF1644" s="571">
        <v>39030.973050459223</v>
      </c>
      <c r="FG1644" s="570">
        <v>42252.796527777777</v>
      </c>
      <c r="FH1644" s="571" t="str">
        <v>[-11101] All data events are filtered in summary calculation</v>
      </c>
      <c r="GE1644" s="400">
        <f t="shared" si="304"/>
        <v>2</v>
      </c>
      <c r="GF1644" s="529"/>
      <c r="GG1644" s="517"/>
      <c r="GH1644" s="529">
        <v>42252.796527777777</v>
      </c>
      <c r="GI1644" s="668" t="str">
        <v>[-11101] All data events are filtered in summary calculation</v>
      </c>
      <c r="GJ1644" s="669">
        <v>42252.796527777777</v>
      </c>
      <c r="GK1644" s="668" t="str">
        <v>[-11101] All data events are filtered in summary calculation</v>
      </c>
      <c r="GL1644" s="669">
        <v>42252.796527777777</v>
      </c>
      <c r="GM1644" s="668">
        <v>369.96530151367187</v>
      </c>
      <c r="GN1644" s="400">
        <f t="shared" si="302"/>
        <v>0</v>
      </c>
      <c r="GO1644" s="400">
        <f t="shared" si="303"/>
        <v>369.96530151367187</v>
      </c>
    </row>
    <row r="1645" spans="156:197" ht="18.95" customHeight="1" x14ac:dyDescent="0.25">
      <c r="EZ1645" s="837"/>
      <c r="FA1645" s="568">
        <v>42252.797222222223</v>
      </c>
      <c r="FB1645" s="569">
        <v>2894.5863974839449</v>
      </c>
      <c r="FC1645" s="570">
        <v>42252.797222222223</v>
      </c>
      <c r="FD1645" s="571" t="str">
        <v>[-11101] All data events are filtered in summary calculation</v>
      </c>
      <c r="FE1645" s="570">
        <v>42252.796875</v>
      </c>
      <c r="FF1645" s="571">
        <v>38893.979582426946</v>
      </c>
      <c r="FG1645" s="570">
        <v>42252.796875</v>
      </c>
      <c r="FH1645" s="571" t="str">
        <v>[-11101] All data events are filtered in summary calculation</v>
      </c>
      <c r="GE1645" s="400">
        <f t="shared" si="304"/>
        <v>2</v>
      </c>
      <c r="GF1645" s="529"/>
      <c r="GG1645" s="517"/>
      <c r="GH1645" s="529">
        <v>42252.796875</v>
      </c>
      <c r="GI1645" s="668" t="str">
        <v>[-11101] All data events are filtered in summary calculation</v>
      </c>
      <c r="GJ1645" s="669">
        <v>42252.796875</v>
      </c>
      <c r="GK1645" s="668" t="str">
        <v>[-11101] All data events are filtered in summary calculation</v>
      </c>
      <c r="GL1645" s="669">
        <v>42252.796875</v>
      </c>
      <c r="GM1645" s="668">
        <v>390.59197209297366</v>
      </c>
      <c r="GN1645" s="400">
        <f t="shared" si="302"/>
        <v>0</v>
      </c>
      <c r="GO1645" s="400">
        <f t="shared" si="303"/>
        <v>390.59197209297366</v>
      </c>
    </row>
    <row r="1646" spans="156:197" ht="18.95" customHeight="1" x14ac:dyDescent="0.25">
      <c r="EZ1646" s="837"/>
      <c r="FA1646" s="568">
        <v>42252.797569444447</v>
      </c>
      <c r="FB1646" s="569">
        <v>2851.1937188991656</v>
      </c>
      <c r="FC1646" s="570">
        <v>42252.797569444447</v>
      </c>
      <c r="FD1646" s="571" t="str">
        <v>[-11101] All data events are filtered in summary calculation</v>
      </c>
      <c r="FE1646" s="570">
        <v>42252.797222222223</v>
      </c>
      <c r="FF1646" s="571">
        <v>38784.828897958992</v>
      </c>
      <c r="FG1646" s="570">
        <v>42252.797222222223</v>
      </c>
      <c r="FH1646" s="571" t="str">
        <v>[-11101] All data events are filtered in summary calculation</v>
      </c>
      <c r="GE1646" s="400">
        <f t="shared" si="304"/>
        <v>2</v>
      </c>
      <c r="GF1646" s="529"/>
      <c r="GG1646" s="517"/>
      <c r="GH1646" s="529">
        <v>42252.797222222223</v>
      </c>
      <c r="GI1646" s="668" t="str">
        <v>[-11101] All data events are filtered in summary calculation</v>
      </c>
      <c r="GJ1646" s="669">
        <v>42252.797222222223</v>
      </c>
      <c r="GK1646" s="668" t="str">
        <v>[-11101] All data events are filtered in summary calculation</v>
      </c>
      <c r="GL1646" s="669">
        <v>42252.797222222223</v>
      </c>
      <c r="GM1646" s="668">
        <v>393.11726346345</v>
      </c>
      <c r="GN1646" s="400">
        <f t="shared" si="302"/>
        <v>0</v>
      </c>
      <c r="GO1646" s="400">
        <f t="shared" si="303"/>
        <v>393.11726346345</v>
      </c>
    </row>
    <row r="1647" spans="156:197" ht="18.95" customHeight="1" x14ac:dyDescent="0.25">
      <c r="EZ1647" s="837"/>
      <c r="FA1647" s="568">
        <v>42252.797916666663</v>
      </c>
      <c r="FB1647" s="569">
        <v>2913.536000192662</v>
      </c>
      <c r="FC1647" s="570">
        <v>42252.797916666663</v>
      </c>
      <c r="FD1647" s="571" t="str">
        <v>[-11101] All data events are filtered in summary calculation</v>
      </c>
      <c r="FE1647" s="570">
        <v>42252.797569444447</v>
      </c>
      <c r="FF1647" s="571">
        <v>38309.638111897308</v>
      </c>
      <c r="FG1647" s="570">
        <v>42252.797569444447</v>
      </c>
      <c r="FH1647" s="571" t="str">
        <v>[-11101] All data events are filtered in summary calculation</v>
      </c>
      <c r="GE1647" s="400">
        <f t="shared" si="304"/>
        <v>2</v>
      </c>
      <c r="GF1647" s="529"/>
      <c r="GG1647" s="517"/>
      <c r="GH1647" s="529">
        <v>42252.797569444447</v>
      </c>
      <c r="GI1647" s="668" t="str">
        <v>[-11101] All data events are filtered in summary calculation</v>
      </c>
      <c r="GJ1647" s="669">
        <v>42252.797569444447</v>
      </c>
      <c r="GK1647" s="668" t="str">
        <v>[-11101] All data events are filtered in summary calculation</v>
      </c>
      <c r="GL1647" s="669">
        <v>42252.797569444447</v>
      </c>
      <c r="GM1647" s="668">
        <v>400.89823598749933</v>
      </c>
      <c r="GN1647" s="400">
        <f t="shared" si="302"/>
        <v>0</v>
      </c>
      <c r="GO1647" s="400">
        <f t="shared" si="303"/>
        <v>400.89823598749933</v>
      </c>
    </row>
    <row r="1648" spans="156:197" ht="18.95" customHeight="1" x14ac:dyDescent="0.25">
      <c r="EZ1648" s="837"/>
      <c r="FA1648" s="568">
        <v>42252.798263888893</v>
      </c>
      <c r="FB1648" s="569">
        <v>2889.3089092686773</v>
      </c>
      <c r="FC1648" s="570">
        <v>42252.798263888893</v>
      </c>
      <c r="FD1648" s="571" t="str">
        <v>[-11101] All data events are filtered in summary calculation</v>
      </c>
      <c r="FE1648" s="570">
        <v>42252.797916666663</v>
      </c>
      <c r="FF1648" s="571">
        <v>38028.53804735939</v>
      </c>
      <c r="FG1648" s="570">
        <v>42252.797916666663</v>
      </c>
      <c r="FH1648" s="571" t="str">
        <v>[-11101] All data events are filtered in summary calculation</v>
      </c>
      <c r="GE1648" s="400">
        <f t="shared" si="304"/>
        <v>2</v>
      </c>
      <c r="GF1648" s="529"/>
      <c r="GG1648" s="517"/>
      <c r="GH1648" s="529">
        <v>42252.797916666663</v>
      </c>
      <c r="GI1648" s="668" t="str">
        <v>[-11101] All data events are filtered in summary calculation</v>
      </c>
      <c r="GJ1648" s="669">
        <v>42252.797916666663</v>
      </c>
      <c r="GK1648" s="668" t="str">
        <v>[-11101] All data events are filtered in summary calculation</v>
      </c>
      <c r="GL1648" s="669">
        <v>42252.797916666663</v>
      </c>
      <c r="GM1648" s="668">
        <v>390.97222900390625</v>
      </c>
      <c r="GN1648" s="400">
        <f t="shared" si="302"/>
        <v>0</v>
      </c>
      <c r="GO1648" s="400">
        <f t="shared" si="303"/>
        <v>390.97222900390625</v>
      </c>
    </row>
    <row r="1649" spans="156:197" ht="18.95" customHeight="1" x14ac:dyDescent="0.25">
      <c r="EZ1649" s="837"/>
      <c r="FA1649" s="568">
        <v>42252.798611111109</v>
      </c>
      <c r="FB1649" s="569">
        <v>2884.2247308667747</v>
      </c>
      <c r="FC1649" s="570">
        <v>42252.798611111109</v>
      </c>
      <c r="FD1649" s="571" t="str">
        <v>[-11101] All data events are filtered in summary calculation</v>
      </c>
      <c r="FE1649" s="570">
        <v>42252.798263888893</v>
      </c>
      <c r="FF1649" s="571">
        <v>37608.345060485604</v>
      </c>
      <c r="FG1649" s="570">
        <v>42252.798263888893</v>
      </c>
      <c r="FH1649" s="571" t="str">
        <v>[-11101] All data events are filtered in summary calculation</v>
      </c>
      <c r="GE1649" s="400">
        <f t="shared" si="304"/>
        <v>2</v>
      </c>
      <c r="GF1649" s="529"/>
      <c r="GG1649" s="517"/>
      <c r="GH1649" s="529">
        <v>42252.798263888893</v>
      </c>
      <c r="GI1649" s="668" t="str">
        <v>[-11101] All data events are filtered in summary calculation</v>
      </c>
      <c r="GJ1649" s="669">
        <v>42252.798263888893</v>
      </c>
      <c r="GK1649" s="668" t="str">
        <v>[-11101] All data events are filtered in summary calculation</v>
      </c>
      <c r="GL1649" s="669">
        <v>42252.798263888893</v>
      </c>
      <c r="GM1649" s="668">
        <v>390.97222900390625</v>
      </c>
      <c r="GN1649" s="400">
        <f t="shared" si="302"/>
        <v>0</v>
      </c>
      <c r="GO1649" s="400">
        <f t="shared" si="303"/>
        <v>390.97222900390625</v>
      </c>
    </row>
    <row r="1650" spans="156:197" ht="18.95" customHeight="1" x14ac:dyDescent="0.25">
      <c r="EZ1650" s="837"/>
      <c r="FA1650" s="568">
        <v>42252.798958333333</v>
      </c>
      <c r="FB1650" s="569">
        <v>2868.9256518248467</v>
      </c>
      <c r="FC1650" s="570">
        <v>42252.798958333333</v>
      </c>
      <c r="FD1650" s="571" t="str">
        <v>[-11101] All data events are filtered in summary calculation</v>
      </c>
      <c r="FE1650" s="570">
        <v>42252.798611111109</v>
      </c>
      <c r="FF1650" s="571">
        <v>37508.279968692856</v>
      </c>
      <c r="FG1650" s="570">
        <v>42252.798611111109</v>
      </c>
      <c r="FH1650" s="571" t="str">
        <v>[-11101] All data events are filtered in summary calculation</v>
      </c>
      <c r="GE1650" s="400">
        <f t="shared" si="304"/>
        <v>2</v>
      </c>
      <c r="GF1650" s="529"/>
      <c r="GG1650" s="517"/>
      <c r="GH1650" s="529">
        <v>42252.798611111109</v>
      </c>
      <c r="GI1650" s="668" t="str">
        <v>[-11101] All data events are filtered in summary calculation</v>
      </c>
      <c r="GJ1650" s="669">
        <v>42252.798611111109</v>
      </c>
      <c r="GK1650" s="668" t="str">
        <v>[-11101] All data events are filtered in summary calculation</v>
      </c>
      <c r="GL1650" s="669">
        <v>42252.798611111109</v>
      </c>
      <c r="GM1650" s="668">
        <v>374.4021911652448</v>
      </c>
      <c r="GN1650" s="400">
        <f t="shared" si="302"/>
        <v>0</v>
      </c>
      <c r="GO1650" s="400">
        <f t="shared" si="303"/>
        <v>374.4021911652448</v>
      </c>
    </row>
    <row r="1651" spans="156:197" ht="18.95" customHeight="1" x14ac:dyDescent="0.25">
      <c r="EZ1651" s="837"/>
      <c r="FA1651" s="568">
        <v>42252.799305555556</v>
      </c>
      <c r="FB1651" s="569">
        <v>2935.1122665297239</v>
      </c>
      <c r="FC1651" s="570">
        <v>42252.799305555556</v>
      </c>
      <c r="FD1651" s="571" t="str">
        <v>[-11101] All data events are filtered in summary calculation</v>
      </c>
      <c r="FE1651" s="570">
        <v>42252.798958333333</v>
      </c>
      <c r="FF1651" s="571">
        <v>39126.620249847569</v>
      </c>
      <c r="FG1651" s="570">
        <v>42252.798958333333</v>
      </c>
      <c r="FH1651" s="571" t="str">
        <v>[-11101] All data events are filtered in summary calculation</v>
      </c>
      <c r="GE1651" s="400">
        <f t="shared" si="304"/>
        <v>2</v>
      </c>
      <c r="GF1651" s="529"/>
      <c r="GG1651" s="517"/>
      <c r="GH1651" s="529">
        <v>42252.798958333333</v>
      </c>
      <c r="GI1651" s="668" t="str">
        <v>[-11101] All data events are filtered in summary calculation</v>
      </c>
      <c r="GJ1651" s="669">
        <v>42252.798958333333</v>
      </c>
      <c r="GK1651" s="668" t="str">
        <v>[-11101] All data events are filtered in summary calculation</v>
      </c>
      <c r="GL1651" s="669">
        <v>42252.798958333333</v>
      </c>
      <c r="GM1651" s="668">
        <v>377.70002483328182</v>
      </c>
      <c r="GN1651" s="400">
        <f t="shared" si="302"/>
        <v>0</v>
      </c>
      <c r="GO1651" s="400">
        <f t="shared" si="303"/>
        <v>377.70002483328182</v>
      </c>
    </row>
    <row r="1652" spans="156:197" ht="18.95" customHeight="1" x14ac:dyDescent="0.25">
      <c r="EZ1652" s="837"/>
      <c r="FA1652" s="568">
        <v>42252.79965277778</v>
      </c>
      <c r="FB1652" s="569">
        <v>2923.194487898797</v>
      </c>
      <c r="FC1652" s="570">
        <v>42252.79965277778</v>
      </c>
      <c r="FD1652" s="571" t="str">
        <v>[-11101] All data events are filtered in summary calculation</v>
      </c>
      <c r="FE1652" s="570">
        <v>42252.799305555556</v>
      </c>
      <c r="FF1652" s="571">
        <v>39040.555889505151</v>
      </c>
      <c r="FG1652" s="570">
        <v>42252.799305555556</v>
      </c>
      <c r="FH1652" s="571" t="str">
        <v>[-11101] All data events are filtered in summary calculation</v>
      </c>
      <c r="GE1652" s="400">
        <f t="shared" si="304"/>
        <v>2</v>
      </c>
      <c r="GF1652" s="529"/>
      <c r="GG1652" s="517"/>
      <c r="GH1652" s="529">
        <v>42252.799305555556</v>
      </c>
      <c r="GI1652" s="668" t="str">
        <v>[-11101] All data events are filtered in summary calculation</v>
      </c>
      <c r="GJ1652" s="669">
        <v>42252.799305555556</v>
      </c>
      <c r="GK1652" s="668" t="str">
        <v>[-11101] All data events are filtered in summary calculation</v>
      </c>
      <c r="GL1652" s="669">
        <v>42252.799305555556</v>
      </c>
      <c r="GM1652" s="668">
        <v>396.87503051757812</v>
      </c>
      <c r="GN1652" s="400">
        <f t="shared" si="302"/>
        <v>0</v>
      </c>
      <c r="GO1652" s="400">
        <f t="shared" si="303"/>
        <v>396.87503051757812</v>
      </c>
    </row>
    <row r="1653" spans="156:197" ht="18.95" customHeight="1" x14ac:dyDescent="0.25">
      <c r="EZ1653" s="837"/>
      <c r="FA1653" s="568">
        <v>42252.800000000003</v>
      </c>
      <c r="FB1653" s="569">
        <v>2907.6676173289616</v>
      </c>
      <c r="FC1653" s="570">
        <v>42252.800000000003</v>
      </c>
      <c r="FD1653" s="571" t="str">
        <v>[-11101] All data events are filtered in summary calculation</v>
      </c>
      <c r="FE1653" s="570">
        <v>42252.79965277778</v>
      </c>
      <c r="FF1653" s="571">
        <v>38876.0789866368</v>
      </c>
      <c r="FG1653" s="570">
        <v>42252.79965277778</v>
      </c>
      <c r="FH1653" s="571" t="str">
        <v>[-11101] All data events are filtered in summary calculation</v>
      </c>
      <c r="GE1653" s="400">
        <f t="shared" si="304"/>
        <v>2</v>
      </c>
      <c r="GF1653" s="529"/>
      <c r="GG1653" s="517"/>
      <c r="GH1653" s="529">
        <v>42252.79965277778</v>
      </c>
      <c r="GI1653" s="668" t="str">
        <v>[-11101] All data events are filtered in summary calculation</v>
      </c>
      <c r="GJ1653" s="669">
        <v>42252.79965277778</v>
      </c>
      <c r="GK1653" s="668" t="str">
        <v>[-11101] All data events are filtered in summary calculation</v>
      </c>
      <c r="GL1653" s="669">
        <v>42252.79965277778</v>
      </c>
      <c r="GM1653" s="668">
        <v>396.87503051757812</v>
      </c>
      <c r="GN1653" s="400">
        <f t="shared" si="302"/>
        <v>0</v>
      </c>
      <c r="GO1653" s="400">
        <f t="shared" si="303"/>
        <v>396.87503051757812</v>
      </c>
    </row>
    <row r="1654" spans="156:197" ht="18.95" customHeight="1" x14ac:dyDescent="0.25">
      <c r="EZ1654" s="837"/>
      <c r="FA1654" s="568">
        <v>42252.800347222219</v>
      </c>
      <c r="FB1654" s="569">
        <v>2979.1025963498901</v>
      </c>
      <c r="FC1654" s="570">
        <v>42252.800347222219</v>
      </c>
      <c r="FD1654" s="571" t="str">
        <v>[-11101] All data events are filtered in summary calculation</v>
      </c>
      <c r="FE1654" s="570">
        <v>42252.800000000003</v>
      </c>
      <c r="FF1654" s="571">
        <v>38594.808712710939</v>
      </c>
      <c r="FG1654" s="570">
        <v>42252.800000000003</v>
      </c>
      <c r="FH1654" s="571" t="str">
        <v>[-11101] All data events are filtered in summary calculation</v>
      </c>
      <c r="GE1654" s="400">
        <f t="shared" si="304"/>
        <v>2</v>
      </c>
      <c r="GF1654" s="529"/>
      <c r="GG1654" s="517"/>
      <c r="GH1654" s="529">
        <v>42252.800000000003</v>
      </c>
      <c r="GI1654" s="668" t="str">
        <v>[-11101] All data events are filtered in summary calculation</v>
      </c>
      <c r="GJ1654" s="669">
        <v>42252.800000000003</v>
      </c>
      <c r="GK1654" s="668" t="str">
        <v>[-11101] All data events are filtered in summary calculation</v>
      </c>
      <c r="GL1654" s="669">
        <v>42252.800000000003</v>
      </c>
      <c r="GM1654" s="668">
        <v>396.87503051757812</v>
      </c>
      <c r="GN1654" s="400">
        <f t="shared" si="302"/>
        <v>0</v>
      </c>
      <c r="GO1654" s="400">
        <f t="shared" si="303"/>
        <v>396.87503051757812</v>
      </c>
    </row>
    <row r="1655" spans="156:197" ht="18.95" customHeight="1" x14ac:dyDescent="0.25">
      <c r="EZ1655" s="837"/>
      <c r="FA1655" s="568">
        <v>42252.80069444445</v>
      </c>
      <c r="FB1655" s="569">
        <v>2920.6422520005453</v>
      </c>
      <c r="FC1655" s="570">
        <v>42252.80069444445</v>
      </c>
      <c r="FD1655" s="571" t="str">
        <v>[-11101] All data events are filtered in summary calculation</v>
      </c>
      <c r="FE1655" s="570">
        <v>42252.800347222219</v>
      </c>
      <c r="FF1655" s="571">
        <v>38285.082122560343</v>
      </c>
      <c r="FG1655" s="570">
        <v>42252.800347222219</v>
      </c>
      <c r="FH1655" s="571" t="str">
        <v>[-11101] All data events are filtered in summary calculation</v>
      </c>
      <c r="GE1655" s="400">
        <f t="shared" si="304"/>
        <v>2</v>
      </c>
      <c r="GF1655" s="529"/>
      <c r="GG1655" s="517"/>
      <c r="GH1655" s="529">
        <v>42252.800347222219</v>
      </c>
      <c r="GI1655" s="668" t="str">
        <v>[-11101] All data events are filtered in summary calculation</v>
      </c>
      <c r="GJ1655" s="669">
        <v>42252.800347222219</v>
      </c>
      <c r="GK1655" s="668" t="str">
        <v>[-11101] All data events are filtered in summary calculation</v>
      </c>
      <c r="GL1655" s="669">
        <v>42252.800347222219</v>
      </c>
      <c r="GM1655" s="668">
        <v>398.96033234928422</v>
      </c>
      <c r="GN1655" s="400">
        <f t="shared" si="302"/>
        <v>0</v>
      </c>
      <c r="GO1655" s="400">
        <f t="shared" si="303"/>
        <v>398.96033234928422</v>
      </c>
    </row>
    <row r="1656" spans="156:197" ht="18.95" customHeight="1" x14ac:dyDescent="0.25">
      <c r="EZ1656" s="837"/>
      <c r="FA1656" s="568">
        <v>42252.801041666666</v>
      </c>
      <c r="FB1656" s="569">
        <v>2938.2031233806165</v>
      </c>
      <c r="FC1656" s="570">
        <v>42252.801041666666</v>
      </c>
      <c r="FD1656" s="571" t="str">
        <v>[-11101] All data events are filtered in summary calculation</v>
      </c>
      <c r="FE1656" s="570">
        <v>42252.80069444445</v>
      </c>
      <c r="FF1656" s="571">
        <v>38154.721667963269</v>
      </c>
      <c r="FG1656" s="570">
        <v>42252.80069444445</v>
      </c>
      <c r="FH1656" s="571" t="str">
        <v>[-11101] All data events are filtered in summary calculation</v>
      </c>
      <c r="GE1656" s="400">
        <f t="shared" si="304"/>
        <v>2</v>
      </c>
      <c r="GF1656" s="529"/>
      <c r="GG1656" s="517"/>
      <c r="GH1656" s="529">
        <v>42252.80069444445</v>
      </c>
      <c r="GI1656" s="668" t="str">
        <v>[-11101] All data events are filtered in summary calculation</v>
      </c>
      <c r="GJ1656" s="669">
        <v>42252.80069444445</v>
      </c>
      <c r="GK1656" s="668" t="str">
        <v>[-11101] All data events are filtered in summary calculation</v>
      </c>
      <c r="GL1656" s="669">
        <v>42252.80069444445</v>
      </c>
      <c r="GM1656" s="668">
        <v>401.08529320899396</v>
      </c>
      <c r="GN1656" s="400">
        <f t="shared" si="302"/>
        <v>0</v>
      </c>
      <c r="GO1656" s="400">
        <f t="shared" si="303"/>
        <v>401.08529320899396</v>
      </c>
    </row>
    <row r="1657" spans="156:197" ht="18.95" customHeight="1" x14ac:dyDescent="0.25">
      <c r="EZ1657" s="837"/>
      <c r="FA1657" s="568">
        <v>42252.801388888889</v>
      </c>
      <c r="FB1657" s="569">
        <v>2965.937327016145</v>
      </c>
      <c r="FC1657" s="570">
        <v>42252.801388888889</v>
      </c>
      <c r="FD1657" s="571" t="str">
        <v>[-11101] All data events are filtered in summary calculation</v>
      </c>
      <c r="FE1657" s="570">
        <v>42252.801041666666</v>
      </c>
      <c r="FF1657" s="571">
        <v>38171.290076315403</v>
      </c>
      <c r="FG1657" s="570">
        <v>42252.801041666666</v>
      </c>
      <c r="FH1657" s="571" t="str">
        <v>[-11101] All data events are filtered in summary calculation</v>
      </c>
      <c r="GE1657" s="400">
        <f t="shared" si="304"/>
        <v>2</v>
      </c>
      <c r="GF1657" s="529"/>
      <c r="GG1657" s="517"/>
      <c r="GH1657" s="529">
        <v>42252.801041666666</v>
      </c>
      <c r="GI1657" s="668" t="str">
        <v>[-11101] All data events are filtered in summary calculation</v>
      </c>
      <c r="GJ1657" s="669">
        <v>42252.801041666666</v>
      </c>
      <c r="GK1657" s="668" t="str">
        <v>[-11101] All data events are filtered in summary calculation</v>
      </c>
      <c r="GL1657" s="669">
        <v>42252.801041666666</v>
      </c>
      <c r="GM1657" s="668">
        <v>400.42307664472611</v>
      </c>
      <c r="GN1657" s="400">
        <f t="shared" si="302"/>
        <v>0</v>
      </c>
      <c r="GO1657" s="400">
        <f t="shared" si="303"/>
        <v>400.42307664472611</v>
      </c>
    </row>
    <row r="1658" spans="156:197" ht="18.95" customHeight="1" x14ac:dyDescent="0.25">
      <c r="EZ1658" s="837"/>
      <c r="FA1658" s="568">
        <v>42252.801736111112</v>
      </c>
      <c r="FB1658" s="569">
        <v>2939.7021647263318</v>
      </c>
      <c r="FC1658" s="570">
        <v>42252.801736111112</v>
      </c>
      <c r="FD1658" s="571" t="str">
        <v>[-11101] All data events are filtered in summary calculation</v>
      </c>
      <c r="FE1658" s="570">
        <v>42252.801388888889</v>
      </c>
      <c r="FF1658" s="571">
        <v>38421.76843726635</v>
      </c>
      <c r="FG1658" s="570">
        <v>42252.801388888889</v>
      </c>
      <c r="FH1658" s="571" t="str">
        <v>[-11101] All data events are filtered in summary calculation</v>
      </c>
      <c r="GE1658" s="400">
        <f t="shared" si="304"/>
        <v>2</v>
      </c>
      <c r="GF1658" s="529"/>
      <c r="GG1658" s="517"/>
      <c r="GH1658" s="529">
        <v>42252.801388888889</v>
      </c>
      <c r="GI1658" s="668" t="str">
        <v>[-11101] All data events are filtered in summary calculation</v>
      </c>
      <c r="GJ1658" s="669">
        <v>42252.801388888889</v>
      </c>
      <c r="GK1658" s="668">
        <v>303.3122850660389</v>
      </c>
      <c r="GL1658" s="669">
        <v>42252.801388888889</v>
      </c>
      <c r="GM1658" s="668">
        <v>386.71464504078028</v>
      </c>
      <c r="GN1658" s="400">
        <f t="shared" si="302"/>
        <v>0</v>
      </c>
      <c r="GO1658" s="400">
        <f t="shared" si="303"/>
        <v>386.71464504078028</v>
      </c>
    </row>
    <row r="1659" spans="156:197" ht="18.95" customHeight="1" x14ac:dyDescent="0.25">
      <c r="EZ1659" s="837"/>
      <c r="FA1659" s="568">
        <v>42252.802083333328</v>
      </c>
      <c r="FB1659" s="569">
        <v>2972.4837261645744</v>
      </c>
      <c r="FC1659" s="570">
        <v>42252.802083333328</v>
      </c>
      <c r="FD1659" s="571" t="str">
        <v>[-11101] All data events are filtered in summary calculation</v>
      </c>
      <c r="FE1659" s="570">
        <v>42252.801736111112</v>
      </c>
      <c r="FF1659" s="571">
        <v>38723.990207870804</v>
      </c>
      <c r="FG1659" s="570">
        <v>42252.801736111112</v>
      </c>
      <c r="FH1659" s="571" t="str">
        <v>[-11101] All data events are filtered in summary calculation</v>
      </c>
      <c r="GE1659" s="400">
        <f t="shared" si="304"/>
        <v>2</v>
      </c>
      <c r="GF1659" s="529"/>
      <c r="GG1659" s="517"/>
      <c r="GH1659" s="529">
        <v>42252.801736111112</v>
      </c>
      <c r="GI1659" s="668" t="str">
        <v>[-11101] All data events are filtered in summary calculation</v>
      </c>
      <c r="GJ1659" s="669">
        <v>42252.801736111112</v>
      </c>
      <c r="GK1659" s="668">
        <v>313.10118626952169</v>
      </c>
      <c r="GL1659" s="669">
        <v>42252.801736111112</v>
      </c>
      <c r="GM1659" s="668">
        <v>374.47918701171875</v>
      </c>
      <c r="GN1659" s="400">
        <f t="shared" si="302"/>
        <v>0</v>
      </c>
      <c r="GO1659" s="400">
        <f t="shared" si="303"/>
        <v>374.47918701171875</v>
      </c>
    </row>
    <row r="1660" spans="156:197" ht="18.95" customHeight="1" x14ac:dyDescent="0.25">
      <c r="EZ1660" s="837"/>
      <c r="FA1660" s="568">
        <v>42252.802430555559</v>
      </c>
      <c r="FB1660" s="569">
        <v>2980.1231174575787</v>
      </c>
      <c r="FC1660" s="570">
        <v>42252.802430555559</v>
      </c>
      <c r="FD1660" s="571" t="str">
        <v>[-11101] All data events are filtered in summary calculation</v>
      </c>
      <c r="FE1660" s="570">
        <v>42252.802083333328</v>
      </c>
      <c r="FF1660" s="571">
        <v>38773.285472919546</v>
      </c>
      <c r="FG1660" s="570">
        <v>42252.802083333328</v>
      </c>
      <c r="FH1660" s="571" t="str">
        <v>[-11101] All data events are filtered in summary calculation</v>
      </c>
      <c r="GE1660" s="400">
        <f t="shared" si="304"/>
        <v>2</v>
      </c>
      <c r="GF1660" s="529"/>
      <c r="GG1660" s="517"/>
      <c r="GH1660" s="529">
        <v>42252.802083333328</v>
      </c>
      <c r="GI1660" s="668" t="str">
        <v>[-11101] All data events are filtered in summary calculation</v>
      </c>
      <c r="GJ1660" s="669">
        <v>42252.802083333328</v>
      </c>
      <c r="GK1660" s="668">
        <v>296.9250379817762</v>
      </c>
      <c r="GL1660" s="669">
        <v>42252.802083333328</v>
      </c>
      <c r="GM1660" s="668">
        <v>374.47918701171875</v>
      </c>
      <c r="GN1660" s="400">
        <f t="shared" si="302"/>
        <v>0</v>
      </c>
      <c r="GO1660" s="400">
        <f t="shared" si="303"/>
        <v>374.47918701171875</v>
      </c>
    </row>
    <row r="1661" spans="156:197" ht="18.95" customHeight="1" x14ac:dyDescent="0.25">
      <c r="EZ1661" s="837"/>
      <c r="FA1661" s="568">
        <v>42252.802777777775</v>
      </c>
      <c r="FB1661" s="569">
        <v>2997.4729967005551</v>
      </c>
      <c r="FC1661" s="570">
        <v>42252.802777777775</v>
      </c>
      <c r="FD1661" s="571" t="str">
        <v>[-11101] All data events are filtered in summary calculation</v>
      </c>
      <c r="FE1661" s="570">
        <v>42252.802430555559</v>
      </c>
      <c r="FF1661" s="571">
        <v>38868.317918066183</v>
      </c>
      <c r="FG1661" s="570">
        <v>42252.802430555559</v>
      </c>
      <c r="FH1661" s="571" t="str">
        <v>[-11101] All data events are filtered in summary calculation</v>
      </c>
      <c r="GE1661" s="400">
        <f t="shared" si="304"/>
        <v>2</v>
      </c>
      <c r="GF1661" s="529"/>
      <c r="GG1661" s="517"/>
      <c r="GH1661" s="529">
        <v>42252.802430555559</v>
      </c>
      <c r="GI1661" s="668" t="str">
        <v>[-11101] All data events are filtered in summary calculation</v>
      </c>
      <c r="GJ1661" s="669">
        <v>42252.802430555559</v>
      </c>
      <c r="GK1661" s="668">
        <v>273.26107169183115</v>
      </c>
      <c r="GL1661" s="669">
        <v>42252.802430555559</v>
      </c>
      <c r="GM1661" s="668">
        <v>377.51805605053283</v>
      </c>
      <c r="GN1661" s="400">
        <f t="shared" si="302"/>
        <v>0</v>
      </c>
      <c r="GO1661" s="400">
        <f t="shared" si="303"/>
        <v>377.51805605053283</v>
      </c>
    </row>
    <row r="1662" spans="156:197" ht="18.95" customHeight="1" x14ac:dyDescent="0.25">
      <c r="EZ1662" s="837"/>
      <c r="FA1662" s="568">
        <v>42252.803124999999</v>
      </c>
      <c r="FB1662" s="569">
        <v>3001.0780123232553</v>
      </c>
      <c r="FC1662" s="570">
        <v>42252.803124999999</v>
      </c>
      <c r="FD1662" s="571" t="str">
        <v>[-11101] All data events are filtered in summary calculation</v>
      </c>
      <c r="FE1662" s="570">
        <v>42252.802777777775</v>
      </c>
      <c r="FF1662" s="571">
        <v>38866.076814679305</v>
      </c>
      <c r="FG1662" s="570">
        <v>42252.802777777775</v>
      </c>
      <c r="FH1662" s="571" t="str">
        <v>[-11101] All data events are filtered in summary calculation</v>
      </c>
      <c r="GE1662" s="400">
        <f t="shared" si="304"/>
        <v>2</v>
      </c>
      <c r="GF1662" s="529"/>
      <c r="GG1662" s="517"/>
      <c r="GH1662" s="529">
        <v>42252.802777777775</v>
      </c>
      <c r="GI1662" s="668" t="str">
        <v>[-11101] All data events are filtered in summary calculation</v>
      </c>
      <c r="GJ1662" s="669">
        <v>42252.802777777775</v>
      </c>
      <c r="GK1662" s="668">
        <v>261.57406616210937</v>
      </c>
      <c r="GL1662" s="669">
        <v>42252.802777777775</v>
      </c>
      <c r="GM1662" s="668">
        <v>387.10862257792616</v>
      </c>
      <c r="GN1662" s="400">
        <f t="shared" si="302"/>
        <v>0</v>
      </c>
      <c r="GO1662" s="400">
        <f t="shared" si="303"/>
        <v>387.10862257792616</v>
      </c>
    </row>
    <row r="1663" spans="156:197" ht="18.95" customHeight="1" x14ac:dyDescent="0.25">
      <c r="EZ1663" s="837"/>
      <c r="FA1663" s="568">
        <v>42252.803472222222</v>
      </c>
      <c r="FB1663" s="569">
        <v>2960.3780105568467</v>
      </c>
      <c r="FC1663" s="570">
        <v>42252.803472222222</v>
      </c>
      <c r="FD1663" s="571" t="str">
        <v>[-11101] All data events are filtered in summary calculation</v>
      </c>
      <c r="FE1663" s="570">
        <v>42252.803124999999</v>
      </c>
      <c r="FF1663" s="571">
        <v>38861.538239435358</v>
      </c>
      <c r="FG1663" s="570">
        <v>42252.803124999999</v>
      </c>
      <c r="FH1663" s="571" t="str">
        <v>[-11101] All data events are filtered in summary calculation</v>
      </c>
      <c r="GE1663" s="400">
        <f t="shared" si="304"/>
        <v>2</v>
      </c>
      <c r="GF1663" s="529"/>
      <c r="GG1663" s="517"/>
      <c r="GH1663" s="529">
        <v>42252.803124999999</v>
      </c>
      <c r="GI1663" s="668" t="str">
        <v>[-11101] All data events are filtered in summary calculation</v>
      </c>
      <c r="GJ1663" s="669">
        <v>42252.803124999999</v>
      </c>
      <c r="GK1663" s="668">
        <v>261.57406616210937</v>
      </c>
      <c r="GL1663" s="669">
        <v>42252.803124999999</v>
      </c>
      <c r="GM1663" s="668">
        <v>396.0069580078125</v>
      </c>
      <c r="GN1663" s="400">
        <f t="shared" si="302"/>
        <v>0</v>
      </c>
      <c r="GO1663" s="400">
        <f t="shared" si="303"/>
        <v>396.0069580078125</v>
      </c>
    </row>
    <row r="1664" spans="156:197" ht="18.95" customHeight="1" x14ac:dyDescent="0.25">
      <c r="EZ1664" s="837"/>
      <c r="FA1664" s="568">
        <v>42252.803819444445</v>
      </c>
      <c r="FB1664" s="569">
        <v>3021.9823847437897</v>
      </c>
      <c r="FC1664" s="570">
        <v>42252.803819444445</v>
      </c>
      <c r="FD1664" s="571" t="str">
        <v>[-11101] All data events are filtered in summary calculation</v>
      </c>
      <c r="FE1664" s="570">
        <v>42252.803472222222</v>
      </c>
      <c r="FF1664" s="571">
        <v>38546.570536039275</v>
      </c>
      <c r="FG1664" s="570">
        <v>42252.803472222222</v>
      </c>
      <c r="FH1664" s="571" t="str">
        <v>[-11101] All data events are filtered in summary calculation</v>
      </c>
      <c r="GE1664" s="400">
        <f t="shared" si="304"/>
        <v>2</v>
      </c>
      <c r="GF1664" s="529"/>
      <c r="GG1664" s="517"/>
      <c r="GH1664" s="529">
        <v>42252.803472222222</v>
      </c>
      <c r="GI1664" s="668" t="str">
        <v>[-11101] All data events are filtered in summary calculation</v>
      </c>
      <c r="GJ1664" s="669">
        <v>42252.803472222222</v>
      </c>
      <c r="GK1664" s="668" t="str">
        <v>[-11101] All data events are filtered in summary calculation</v>
      </c>
      <c r="GL1664" s="669">
        <v>42252.803472222222</v>
      </c>
      <c r="GM1664" s="668">
        <v>396.0069580078125</v>
      </c>
      <c r="GN1664" s="400">
        <f t="shared" si="302"/>
        <v>0</v>
      </c>
      <c r="GO1664" s="400">
        <f t="shared" si="303"/>
        <v>396.0069580078125</v>
      </c>
    </row>
    <row r="1665" spans="156:197" ht="18.95" customHeight="1" x14ac:dyDescent="0.25">
      <c r="EZ1665" s="837"/>
      <c r="FA1665" s="568">
        <v>42252.804166666669</v>
      </c>
      <c r="FB1665" s="569">
        <v>2986.4984298473846</v>
      </c>
      <c r="FC1665" s="570">
        <v>42252.804166666669</v>
      </c>
      <c r="FD1665" s="571" t="str">
        <v>[-11101] All data events are filtered in summary calculation</v>
      </c>
      <c r="FE1665" s="570">
        <v>42252.803819444445</v>
      </c>
      <c r="FF1665" s="571">
        <v>38425.012192720176</v>
      </c>
      <c r="FG1665" s="570">
        <v>42252.803819444445</v>
      </c>
      <c r="FH1665" s="571" t="str">
        <v>[-11101] All data events are filtered in summary calculation</v>
      </c>
      <c r="GE1665" s="400">
        <f t="shared" si="304"/>
        <v>2</v>
      </c>
      <c r="GF1665" s="529"/>
      <c r="GG1665" s="517"/>
      <c r="GH1665" s="529">
        <v>42252.803819444445</v>
      </c>
      <c r="GI1665" s="668" t="str">
        <v>[-11101] All data events are filtered in summary calculation</v>
      </c>
      <c r="GJ1665" s="669">
        <v>42252.803819444445</v>
      </c>
      <c r="GK1665" s="668" t="str">
        <v>[-11101] All data events are filtered in summary calculation</v>
      </c>
      <c r="GL1665" s="669">
        <v>42252.803819444445</v>
      </c>
      <c r="GM1665" s="668">
        <v>409.67386960294095</v>
      </c>
      <c r="GN1665" s="400">
        <f t="shared" si="302"/>
        <v>0</v>
      </c>
      <c r="GO1665" s="400">
        <f t="shared" si="303"/>
        <v>409.67386960294095</v>
      </c>
    </row>
    <row r="1666" spans="156:197" ht="18.95" customHeight="1" x14ac:dyDescent="0.25">
      <c r="EZ1666" s="837"/>
      <c r="FA1666" s="568">
        <v>42252.804513888885</v>
      </c>
      <c r="FB1666" s="569">
        <v>2985.2156718766937</v>
      </c>
      <c r="FC1666" s="570">
        <v>42252.804513888885</v>
      </c>
      <c r="FD1666" s="571" t="str">
        <v>[-11101] All data events are filtered in summary calculation</v>
      </c>
      <c r="FE1666" s="570">
        <v>42252.804166666669</v>
      </c>
      <c r="FF1666" s="571">
        <v>38579.675834220645</v>
      </c>
      <c r="FG1666" s="570">
        <v>42252.804166666669</v>
      </c>
      <c r="FH1666" s="571" t="str">
        <v>[-11101] All data events are filtered in summary calculation</v>
      </c>
      <c r="GE1666" s="400">
        <f t="shared" si="304"/>
        <v>2</v>
      </c>
      <c r="GF1666" s="529"/>
      <c r="GG1666" s="517"/>
      <c r="GH1666" s="529">
        <v>42252.804166666669</v>
      </c>
      <c r="GI1666" s="668" t="str">
        <v>[-11101] All data events are filtered in summary calculation</v>
      </c>
      <c r="GJ1666" s="669">
        <v>42252.804166666669</v>
      </c>
      <c r="GK1666" s="668" t="str">
        <v>[-11101] All data events are filtered in summary calculation</v>
      </c>
      <c r="GL1666" s="669">
        <v>42252.804166666669</v>
      </c>
      <c r="GM1666" s="668">
        <v>403.64584350585937</v>
      </c>
      <c r="GN1666" s="400">
        <f t="shared" si="302"/>
        <v>0</v>
      </c>
      <c r="GO1666" s="400">
        <f t="shared" si="303"/>
        <v>403.64584350585937</v>
      </c>
    </row>
    <row r="1667" spans="156:197" ht="18.95" customHeight="1" x14ac:dyDescent="0.25">
      <c r="EZ1667" s="837"/>
      <c r="FA1667" s="568">
        <v>42252.804861111115</v>
      </c>
      <c r="FB1667" s="569">
        <v>3060.4605039666098</v>
      </c>
      <c r="FC1667" s="570">
        <v>42252.804861111115</v>
      </c>
      <c r="FD1667" s="571" t="str">
        <v>[-11101] All data events are filtered in summary calculation</v>
      </c>
      <c r="FE1667" s="570">
        <v>42252.804513888885</v>
      </c>
      <c r="FF1667" s="571">
        <v>38710.486622979246</v>
      </c>
      <c r="FG1667" s="570">
        <v>42252.804513888885</v>
      </c>
      <c r="FH1667" s="571" t="str">
        <v>[-11101] All data events are filtered in summary calculation</v>
      </c>
      <c r="GE1667" s="400">
        <f t="shared" si="304"/>
        <v>2</v>
      </c>
      <c r="GF1667" s="529"/>
      <c r="GG1667" s="517"/>
      <c r="GH1667" s="529">
        <v>42252.804513888885</v>
      </c>
      <c r="GI1667" s="668" t="str">
        <v>[-11101] All data events are filtered in summary calculation</v>
      </c>
      <c r="GJ1667" s="669">
        <v>42252.804513888885</v>
      </c>
      <c r="GK1667" s="668" t="str">
        <v>[-11101] All data events are filtered in summary calculation</v>
      </c>
      <c r="GL1667" s="669">
        <v>42252.804513888885</v>
      </c>
      <c r="GM1667" s="668">
        <v>403.64584350585937</v>
      </c>
      <c r="GN1667" s="400">
        <f t="shared" si="302"/>
        <v>0</v>
      </c>
      <c r="GO1667" s="400">
        <f t="shared" si="303"/>
        <v>403.64584350585937</v>
      </c>
    </row>
    <row r="1668" spans="156:197" ht="18.95" customHeight="1" x14ac:dyDescent="0.25">
      <c r="EZ1668" s="837"/>
      <c r="FA1668" s="568">
        <v>42252.805208333331</v>
      </c>
      <c r="FB1668" s="569">
        <v>3014.3190123431386</v>
      </c>
      <c r="FC1668" s="570">
        <v>42252.805208333331</v>
      </c>
      <c r="FD1668" s="571" t="str">
        <v>[-11101] All data events are filtered in summary calculation</v>
      </c>
      <c r="FE1668" s="570">
        <v>42252.804861111115</v>
      </c>
      <c r="FF1668" s="571">
        <v>38893.081603393955</v>
      </c>
      <c r="FG1668" s="570">
        <v>42252.804861111115</v>
      </c>
      <c r="FH1668" s="571" t="str">
        <v>[-11101] All data events are filtered in summary calculation</v>
      </c>
      <c r="GE1668" s="400">
        <f t="shared" si="304"/>
        <v>2</v>
      </c>
      <c r="GF1668" s="529"/>
      <c r="GG1668" s="517"/>
      <c r="GH1668" s="529">
        <v>42252.804861111115</v>
      </c>
      <c r="GI1668" s="668" t="str">
        <v>[-11101] All data events are filtered in summary calculation</v>
      </c>
      <c r="GJ1668" s="669">
        <v>42252.804861111115</v>
      </c>
      <c r="GK1668" s="668" t="str">
        <v>[-11101] All data events are filtered in summary calculation</v>
      </c>
      <c r="GL1668" s="669">
        <v>42252.804861111115</v>
      </c>
      <c r="GM1668" s="668">
        <v>388.42525979077135</v>
      </c>
      <c r="GN1668" s="400">
        <f t="shared" si="302"/>
        <v>0</v>
      </c>
      <c r="GO1668" s="400">
        <f t="shared" si="303"/>
        <v>388.42525979077135</v>
      </c>
    </row>
    <row r="1669" spans="156:197" ht="18.95" customHeight="1" x14ac:dyDescent="0.25">
      <c r="EZ1669" s="837"/>
      <c r="FA1669" s="568">
        <v>42252.805555555555</v>
      </c>
      <c r="FB1669" s="569">
        <v>3002.9424418325225</v>
      </c>
      <c r="FC1669" s="570">
        <v>42252.805555555555</v>
      </c>
      <c r="FD1669" s="571" t="str">
        <v>[-11101] All data events are filtered in summary calculation</v>
      </c>
      <c r="FE1669" s="570">
        <v>42252.805208333331</v>
      </c>
      <c r="FF1669" s="571">
        <v>33539.068188235164</v>
      </c>
      <c r="FG1669" s="570">
        <v>42252.805208333331</v>
      </c>
      <c r="FH1669" s="571" t="str">
        <v>[-11101] All data events are filtered in summary calculation</v>
      </c>
      <c r="GE1669" s="400">
        <f t="shared" si="304"/>
        <v>2</v>
      </c>
      <c r="GF1669" s="529"/>
      <c r="GG1669" s="517"/>
      <c r="GH1669" s="529">
        <v>42252.805208333331</v>
      </c>
      <c r="GI1669" s="668" t="str">
        <v>[-11101] All data events are filtered in summary calculation</v>
      </c>
      <c r="GJ1669" s="669">
        <v>42252.805208333331</v>
      </c>
      <c r="GK1669" s="668" t="str">
        <v>[-11101] All data events are filtered in summary calculation</v>
      </c>
      <c r="GL1669" s="669">
        <v>42252.805208333331</v>
      </c>
      <c r="GM1669" s="668">
        <v>387.326416015625</v>
      </c>
      <c r="GN1669" s="400">
        <f t="shared" si="302"/>
        <v>0</v>
      </c>
      <c r="GO1669" s="400">
        <f t="shared" si="303"/>
        <v>387.326416015625</v>
      </c>
    </row>
    <row r="1670" spans="156:197" ht="18.95" customHeight="1" x14ac:dyDescent="0.25">
      <c r="EZ1670" s="837"/>
      <c r="FA1670" s="568">
        <v>42252.805902777778</v>
      </c>
      <c r="FB1670" s="569">
        <v>3059.3714741401373</v>
      </c>
      <c r="FC1670" s="570">
        <v>42252.805902777778</v>
      </c>
      <c r="FD1670" s="571" t="str">
        <v>[-11101] All data events are filtered in summary calculation</v>
      </c>
      <c r="FE1670" s="570">
        <v>42252.805555555555</v>
      </c>
      <c r="FF1670" s="571">
        <v>3387.2546695319934</v>
      </c>
      <c r="FG1670" s="570">
        <v>42252.805555555555</v>
      </c>
      <c r="FH1670" s="571" t="str">
        <v>[-11101] All data events are filtered in summary calculation</v>
      </c>
      <c r="GE1670" s="400">
        <f t="shared" si="304"/>
        <v>2</v>
      </c>
      <c r="GF1670" s="529"/>
      <c r="GG1670" s="517"/>
      <c r="GH1670" s="529">
        <v>42252.805555555555</v>
      </c>
      <c r="GI1670" s="668" t="str">
        <v>[-11101] All data events are filtered in summary calculation</v>
      </c>
      <c r="GJ1670" s="669">
        <v>42252.805555555555</v>
      </c>
      <c r="GK1670" s="668" t="str">
        <v>[-11101] All data events are filtered in summary calculation</v>
      </c>
      <c r="GL1670" s="669">
        <v>42252.805555555555</v>
      </c>
      <c r="GM1670" s="668">
        <v>374.24417942920701</v>
      </c>
      <c r="GN1670" s="400">
        <f t="shared" si="302"/>
        <v>0</v>
      </c>
      <c r="GO1670" s="400">
        <f t="shared" si="303"/>
        <v>374.24417942920701</v>
      </c>
    </row>
    <row r="1671" spans="156:197" ht="18.95" customHeight="1" x14ac:dyDescent="0.25">
      <c r="EZ1671" s="837"/>
      <c r="FA1671" s="568">
        <v>42252.806250000001</v>
      </c>
      <c r="FB1671" s="569">
        <v>3052.0009934996565</v>
      </c>
      <c r="FC1671" s="570">
        <v>42252.806250000001</v>
      </c>
      <c r="FD1671" s="571" t="str">
        <v>[-11101] All data events are filtered in summary calculation</v>
      </c>
      <c r="FE1671" s="570">
        <v>42252.805902777778</v>
      </c>
      <c r="FF1671" s="571">
        <v>686.57409701840334</v>
      </c>
      <c r="FG1671" s="570">
        <v>42252.805902777778</v>
      </c>
      <c r="FH1671" s="571" t="str">
        <v>[-11101] All data events are filtered in summary calculation</v>
      </c>
      <c r="GE1671" s="400">
        <f t="shared" si="304"/>
        <v>2</v>
      </c>
      <c r="GF1671" s="529"/>
      <c r="GG1671" s="517"/>
      <c r="GH1671" s="529">
        <v>42252.805902777778</v>
      </c>
      <c r="GI1671" s="668" t="str">
        <v>[-11101] All data events are filtered in summary calculation</v>
      </c>
      <c r="GJ1671" s="669">
        <v>42252.805902777778</v>
      </c>
      <c r="GK1671" s="668" t="str">
        <v>[-11101] All data events are filtered in summary calculation</v>
      </c>
      <c r="GL1671" s="669">
        <v>42252.805902777778</v>
      </c>
      <c r="GM1671" s="668">
        <v>372.22222900390625</v>
      </c>
      <c r="GN1671" s="400">
        <f t="shared" ref="GN1671:GN1734" si="305">IF($GE1671=1,$GM1671,0)</f>
        <v>0</v>
      </c>
      <c r="GO1671" s="400">
        <f t="shared" ref="GO1671:GO1734" si="306">IF($GE1671=2,$GM1671,0)</f>
        <v>372.22222900390625</v>
      </c>
    </row>
    <row r="1672" spans="156:197" ht="18.95" customHeight="1" x14ac:dyDescent="0.25">
      <c r="EZ1672" s="837"/>
      <c r="FA1672" s="568">
        <v>42252.806597222225</v>
      </c>
      <c r="FB1672" s="569">
        <v>3040.8845517385753</v>
      </c>
      <c r="FC1672" s="570">
        <v>42252.806597222225</v>
      </c>
      <c r="FD1672" s="571" t="str">
        <v>[-11101] All data events are filtered in summary calculation</v>
      </c>
      <c r="FE1672" s="570">
        <v>42252.806250000001</v>
      </c>
      <c r="FF1672" s="571">
        <v>630.94331290250307</v>
      </c>
      <c r="FG1672" s="570">
        <v>42252.806250000001</v>
      </c>
      <c r="FH1672" s="571" t="str">
        <v>[-11101] All data events are filtered in summary calculation</v>
      </c>
      <c r="GE1672" s="400">
        <f t="shared" ref="GE1672:GE1735" si="307">IF(GI1672&lt;&gt;$GF$63,1,IF(GK1672&lt;&gt;$GF$63,2,IF(GE1671&lt;&gt;0,GE1671,0)))</f>
        <v>2</v>
      </c>
      <c r="GF1672" s="529"/>
      <c r="GG1672" s="517"/>
      <c r="GH1672" s="529">
        <v>42252.806250000001</v>
      </c>
      <c r="GI1672" s="668" t="str">
        <v>[-11101] All data events are filtered in summary calculation</v>
      </c>
      <c r="GJ1672" s="669">
        <v>42252.806250000001</v>
      </c>
      <c r="GK1672" s="668" t="str">
        <v>[-11101] All data events are filtered in summary calculation</v>
      </c>
      <c r="GL1672" s="669">
        <v>42252.806250000001</v>
      </c>
      <c r="GM1672" s="668">
        <v>387.76158576117206</v>
      </c>
      <c r="GN1672" s="400">
        <f t="shared" si="305"/>
        <v>0</v>
      </c>
      <c r="GO1672" s="400">
        <f t="shared" si="306"/>
        <v>387.76158576117206</v>
      </c>
    </row>
    <row r="1673" spans="156:197" ht="18.95" customHeight="1" x14ac:dyDescent="0.25">
      <c r="EZ1673" s="837"/>
      <c r="FA1673" s="568">
        <v>42252.806944444441</v>
      </c>
      <c r="FB1673" s="569">
        <v>3053.3598079261678</v>
      </c>
      <c r="FC1673" s="570">
        <v>42252.806944444441</v>
      </c>
      <c r="FD1673" s="571" t="str">
        <v>[-11101] All data events are filtered in summary calculation</v>
      </c>
      <c r="FE1673" s="570">
        <v>42252.806597222225</v>
      </c>
      <c r="FF1673" s="571">
        <v>631.02131200425913</v>
      </c>
      <c r="FG1673" s="570">
        <v>42252.806597222225</v>
      </c>
      <c r="FH1673" s="571" t="str">
        <v>[-11101] All data events are filtered in summary calculation</v>
      </c>
      <c r="GE1673" s="400">
        <f t="shared" si="307"/>
        <v>2</v>
      </c>
      <c r="GF1673" s="529"/>
      <c r="GG1673" s="517"/>
      <c r="GH1673" s="529">
        <v>42252.806597222225</v>
      </c>
      <c r="GI1673" s="668" t="str">
        <v>[-11101] All data events are filtered in summary calculation</v>
      </c>
      <c r="GJ1673" s="669">
        <v>42252.806597222225</v>
      </c>
      <c r="GK1673" s="668" t="str">
        <v>[-11101] All data events are filtered in summary calculation</v>
      </c>
      <c r="GL1673" s="669">
        <v>42252.806597222225</v>
      </c>
      <c r="GM1673" s="668">
        <v>391.66668701171875</v>
      </c>
      <c r="GN1673" s="400">
        <f t="shared" si="305"/>
        <v>0</v>
      </c>
      <c r="GO1673" s="400">
        <f t="shared" si="306"/>
        <v>391.66668701171875</v>
      </c>
    </row>
    <row r="1674" spans="156:197" ht="18.95" customHeight="1" x14ac:dyDescent="0.25">
      <c r="EZ1674" s="837"/>
      <c r="FA1674" s="568">
        <v>42252.807291666672</v>
      </c>
      <c r="FB1674" s="569">
        <v>3056.2594763014467</v>
      </c>
      <c r="FC1674" s="570">
        <v>42252.807291666672</v>
      </c>
      <c r="FD1674" s="571" t="str">
        <v>[-11101] All data events are filtered in summary calculation</v>
      </c>
      <c r="FE1674" s="570">
        <v>42252.806944444441</v>
      </c>
      <c r="FF1674" s="571">
        <v>631.79859459093404</v>
      </c>
      <c r="FG1674" s="570">
        <v>42252.806944444441</v>
      </c>
      <c r="FH1674" s="571" t="str">
        <v>[-11101] All data events are filtered in summary calculation</v>
      </c>
      <c r="GE1674" s="400">
        <f t="shared" si="307"/>
        <v>2</v>
      </c>
      <c r="GF1674" s="529"/>
      <c r="GG1674" s="517"/>
      <c r="GH1674" s="529">
        <v>42252.806944444441</v>
      </c>
      <c r="GI1674" s="668" t="str">
        <v>[-11101] All data events are filtered in summary calculation</v>
      </c>
      <c r="GJ1674" s="669">
        <v>42252.806944444441</v>
      </c>
      <c r="GK1674" s="668" t="str">
        <v>[-11101] All data events are filtered in summary calculation</v>
      </c>
      <c r="GL1674" s="669">
        <v>42252.806944444441</v>
      </c>
      <c r="GM1674" s="668">
        <v>393.30804629172201</v>
      </c>
      <c r="GN1674" s="400">
        <f t="shared" si="305"/>
        <v>0</v>
      </c>
      <c r="GO1674" s="400">
        <f t="shared" si="306"/>
        <v>393.30804629172201</v>
      </c>
    </row>
    <row r="1675" spans="156:197" ht="18.95" customHeight="1" x14ac:dyDescent="0.25">
      <c r="EZ1675" s="837"/>
      <c r="FA1675" s="568">
        <v>42252.807638888888</v>
      </c>
      <c r="FB1675" s="569">
        <v>3055.1328713309022</v>
      </c>
      <c r="FC1675" s="570">
        <v>42252.807638888888</v>
      </c>
      <c r="FD1675" s="571" t="str">
        <v>[-11101] All data events are filtered in summary calculation</v>
      </c>
      <c r="FE1675" s="570">
        <v>42252.807291666672</v>
      </c>
      <c r="FF1675" s="571">
        <v>23630.576715745945</v>
      </c>
      <c r="FG1675" s="570">
        <v>42252.807291666672</v>
      </c>
      <c r="FH1675" s="571" t="str">
        <v>[-11101] All data events are filtered in summary calculation</v>
      </c>
      <c r="GE1675" s="400">
        <f t="shared" si="307"/>
        <v>2</v>
      </c>
      <c r="GF1675" s="529"/>
      <c r="GG1675" s="517"/>
      <c r="GH1675" s="529">
        <v>42252.807291666672</v>
      </c>
      <c r="GI1675" s="668" t="str">
        <v>[-11101] All data events are filtered in summary calculation</v>
      </c>
      <c r="GJ1675" s="669">
        <v>42252.807291666672</v>
      </c>
      <c r="GK1675" s="668" t="str">
        <v>[-11101] All data events are filtered in summary calculation</v>
      </c>
      <c r="GL1675" s="669">
        <v>42252.807291666672</v>
      </c>
      <c r="GM1675" s="668">
        <v>397.18478173830857</v>
      </c>
      <c r="GN1675" s="400">
        <f t="shared" si="305"/>
        <v>0</v>
      </c>
      <c r="GO1675" s="400">
        <f t="shared" si="306"/>
        <v>397.18478173830857</v>
      </c>
    </row>
    <row r="1676" spans="156:197" ht="18.95" customHeight="1" x14ac:dyDescent="0.25">
      <c r="EZ1676" s="837"/>
      <c r="FA1676" s="568">
        <v>42252.807986111111</v>
      </c>
      <c r="FB1676" s="569">
        <v>3082.9267543513329</v>
      </c>
      <c r="FC1676" s="570">
        <v>42252.807986111111</v>
      </c>
      <c r="FD1676" s="571" t="str">
        <v>[-11101] All data events are filtered in summary calculation</v>
      </c>
      <c r="FE1676" s="570">
        <v>42252.807638888888</v>
      </c>
      <c r="FF1676" s="571">
        <v>38723.908085183306</v>
      </c>
      <c r="FG1676" s="570">
        <v>42252.807638888888</v>
      </c>
      <c r="FH1676" s="571" t="str">
        <v>[-11101] All data events are filtered in summary calculation</v>
      </c>
      <c r="GE1676" s="400">
        <f t="shared" si="307"/>
        <v>2</v>
      </c>
      <c r="GF1676" s="529"/>
      <c r="GG1676" s="517"/>
      <c r="GH1676" s="529">
        <v>42252.807638888888</v>
      </c>
      <c r="GI1676" s="668" t="str">
        <v>[-11101] All data events are filtered in summary calculation</v>
      </c>
      <c r="GJ1676" s="669">
        <v>42252.807638888888</v>
      </c>
      <c r="GK1676" s="668" t="str">
        <v>[-11101] All data events are filtered in summary calculation</v>
      </c>
      <c r="GL1676" s="669">
        <v>42252.807638888888</v>
      </c>
      <c r="GM1676" s="668">
        <v>399.48050375408491</v>
      </c>
      <c r="GN1676" s="400">
        <f t="shared" si="305"/>
        <v>0</v>
      </c>
      <c r="GO1676" s="400">
        <f t="shared" si="306"/>
        <v>399.48050375408491</v>
      </c>
    </row>
    <row r="1677" spans="156:197" ht="18.95" customHeight="1" x14ac:dyDescent="0.25">
      <c r="EZ1677" s="837"/>
      <c r="FA1677" s="568">
        <v>42252.808333333334</v>
      </c>
      <c r="FB1677" s="569">
        <v>3082.0204168792816</v>
      </c>
      <c r="FC1677" s="570">
        <v>42252.808333333334</v>
      </c>
      <c r="FD1677" s="571" t="str">
        <v>[-11101] All data events are filtered in summary calculation</v>
      </c>
      <c r="FE1677" s="570">
        <v>42252.807986111111</v>
      </c>
      <c r="FF1677" s="571">
        <v>37810.550572295986</v>
      </c>
      <c r="FG1677" s="570">
        <v>42252.807986111111</v>
      </c>
      <c r="FH1677" s="571" t="str">
        <v>[-11101] All data events are filtered in summary calculation</v>
      </c>
      <c r="GE1677" s="400">
        <f t="shared" si="307"/>
        <v>2</v>
      </c>
      <c r="GF1677" s="529"/>
      <c r="GG1677" s="517"/>
      <c r="GH1677" s="529">
        <v>42252.807986111111</v>
      </c>
      <c r="GI1677" s="668" t="str">
        <v>[-11101] All data events are filtered in summary calculation</v>
      </c>
      <c r="GJ1677" s="669">
        <v>42252.807986111111</v>
      </c>
      <c r="GK1677" s="668" t="str">
        <v>[-11101] All data events are filtered in summary calculation</v>
      </c>
      <c r="GL1677" s="669">
        <v>42252.807986111111</v>
      </c>
      <c r="GM1677" s="668">
        <v>388.23769617378713</v>
      </c>
      <c r="GN1677" s="400">
        <f t="shared" si="305"/>
        <v>0</v>
      </c>
      <c r="GO1677" s="400">
        <f t="shared" si="306"/>
        <v>388.23769617378713</v>
      </c>
    </row>
    <row r="1678" spans="156:197" ht="18.95" customHeight="1" x14ac:dyDescent="0.25">
      <c r="EZ1678" s="837"/>
      <c r="FA1678" s="568">
        <v>42252.80868055555</v>
      </c>
      <c r="FB1678" s="569">
        <v>3057.5043974164873</v>
      </c>
      <c r="FC1678" s="570">
        <v>42252.80868055555</v>
      </c>
      <c r="FD1678" s="571" t="str">
        <v>[-11101] All data events are filtered in summary calculation</v>
      </c>
      <c r="FE1678" s="570">
        <v>42252.808333333334</v>
      </c>
      <c r="FF1678" s="571">
        <v>37225.36813433568</v>
      </c>
      <c r="FG1678" s="570">
        <v>42252.808333333334</v>
      </c>
      <c r="FH1678" s="571" t="str">
        <v>[-11101] All data events are filtered in summary calculation</v>
      </c>
      <c r="GE1678" s="400">
        <f t="shared" si="307"/>
        <v>2</v>
      </c>
      <c r="GF1678" s="529"/>
      <c r="GG1678" s="517"/>
      <c r="GH1678" s="529">
        <v>42252.808333333334</v>
      </c>
      <c r="GI1678" s="668" t="str">
        <v>[-11101] All data events are filtered in summary calculation</v>
      </c>
      <c r="GJ1678" s="669">
        <v>42252.808333333334</v>
      </c>
      <c r="GK1678" s="668" t="str">
        <v>[-11101] All data events are filtered in summary calculation</v>
      </c>
      <c r="GL1678" s="669">
        <v>42252.808333333334</v>
      </c>
      <c r="GM1678" s="668">
        <v>381.42361450195313</v>
      </c>
      <c r="GN1678" s="400">
        <f t="shared" si="305"/>
        <v>0</v>
      </c>
      <c r="GO1678" s="400">
        <f t="shared" si="306"/>
        <v>381.42361450195313</v>
      </c>
    </row>
    <row r="1679" spans="156:197" ht="18.95" customHeight="1" x14ac:dyDescent="0.25">
      <c r="EZ1679" s="837"/>
      <c r="FA1679" s="568">
        <v>42252.809027777781</v>
      </c>
      <c r="FB1679" s="569">
        <v>3071.0900994765261</v>
      </c>
      <c r="FC1679" s="570">
        <v>42252.809027777781</v>
      </c>
      <c r="FD1679" s="571" t="str">
        <v>[-11101] All data events are filtered in summary calculation</v>
      </c>
      <c r="FE1679" s="570">
        <v>42252.80868055555</v>
      </c>
      <c r="FF1679" s="571">
        <v>36663.071229865156</v>
      </c>
      <c r="FG1679" s="570">
        <v>42252.80868055555</v>
      </c>
      <c r="FH1679" s="571" t="str">
        <v>[-11101] All data events are filtered in summary calculation</v>
      </c>
      <c r="GE1679" s="400">
        <f t="shared" si="307"/>
        <v>2</v>
      </c>
      <c r="GF1679" s="529"/>
      <c r="GG1679" s="517"/>
      <c r="GH1679" s="529">
        <v>42252.80868055555</v>
      </c>
      <c r="GI1679" s="668" t="str">
        <v>[-11101] All data events are filtered in summary calculation</v>
      </c>
      <c r="GJ1679" s="669">
        <v>42252.80868055555</v>
      </c>
      <c r="GK1679" s="668" t="str">
        <v>[-11101] All data events are filtered in summary calculation</v>
      </c>
      <c r="GL1679" s="669">
        <v>42252.80868055555</v>
      </c>
      <c r="GM1679" s="668">
        <v>375.22761743618173</v>
      </c>
      <c r="GN1679" s="400">
        <f t="shared" si="305"/>
        <v>0</v>
      </c>
      <c r="GO1679" s="400">
        <f t="shared" si="306"/>
        <v>375.22761743618173</v>
      </c>
    </row>
    <row r="1680" spans="156:197" ht="18.95" customHeight="1" x14ac:dyDescent="0.25">
      <c r="EZ1680" s="837"/>
      <c r="FA1680" s="568">
        <v>42252.809374999997</v>
      </c>
      <c r="FB1680" s="569">
        <v>3088.584961102903</v>
      </c>
      <c r="FC1680" s="570">
        <v>42252.809374999997</v>
      </c>
      <c r="FD1680" s="571" t="str">
        <v>[-11101] All data events are filtered in summary calculation</v>
      </c>
      <c r="FE1680" s="570">
        <v>42252.809027777781</v>
      </c>
      <c r="FF1680" s="571">
        <v>37811.619212923448</v>
      </c>
      <c r="FG1680" s="570">
        <v>42252.809027777781</v>
      </c>
      <c r="FH1680" s="571" t="str">
        <v>[-11101] All data events are filtered in summary calculation</v>
      </c>
      <c r="GE1680" s="400">
        <f t="shared" si="307"/>
        <v>2</v>
      </c>
      <c r="GF1680" s="529"/>
      <c r="GG1680" s="517"/>
      <c r="GH1680" s="529">
        <v>42252.809027777781</v>
      </c>
      <c r="GI1680" s="668" t="str">
        <v>[-11101] All data events are filtered in summary calculation</v>
      </c>
      <c r="GJ1680" s="669">
        <v>42252.809027777781</v>
      </c>
      <c r="GK1680" s="668" t="str">
        <v>[-11101] All data events are filtered in summary calculation</v>
      </c>
      <c r="GL1680" s="669">
        <v>42252.809027777781</v>
      </c>
      <c r="GM1680" s="668">
        <v>381.25003051757812</v>
      </c>
      <c r="GN1680" s="400">
        <f t="shared" si="305"/>
        <v>0</v>
      </c>
      <c r="GO1680" s="400">
        <f t="shared" si="306"/>
        <v>381.25003051757812</v>
      </c>
    </row>
    <row r="1681" spans="156:197" ht="18.95" customHeight="1" x14ac:dyDescent="0.25">
      <c r="EZ1681" s="837"/>
      <c r="FA1681" s="568">
        <v>42252.80972222222</v>
      </c>
      <c r="FB1681" s="569">
        <v>3071.0186946579565</v>
      </c>
      <c r="FC1681" s="570">
        <v>42252.80972222222</v>
      </c>
      <c r="FD1681" s="571" t="str">
        <v>[-11101] All data events are filtered in summary calculation</v>
      </c>
      <c r="FE1681" s="570">
        <v>42252.809374999997</v>
      </c>
      <c r="FF1681" s="571">
        <v>38697.34166934689</v>
      </c>
      <c r="FG1681" s="570">
        <v>42252.809374999997</v>
      </c>
      <c r="FH1681" s="571" t="str">
        <v>[-11101] All data events are filtered in summary calculation</v>
      </c>
      <c r="GE1681" s="400">
        <f t="shared" si="307"/>
        <v>2</v>
      </c>
      <c r="GF1681" s="529"/>
      <c r="GG1681" s="517"/>
      <c r="GH1681" s="529">
        <v>42252.809374999997</v>
      </c>
      <c r="GI1681" s="668" t="str">
        <v>[-11101] All data events are filtered in summary calculation</v>
      </c>
      <c r="GJ1681" s="669">
        <v>42252.809374999997</v>
      </c>
      <c r="GK1681" s="668" t="str">
        <v>[-11101] All data events are filtered in summary calculation</v>
      </c>
      <c r="GL1681" s="669">
        <v>42252.809374999997</v>
      </c>
      <c r="GM1681" s="668">
        <v>381.25003051757812</v>
      </c>
      <c r="GN1681" s="400">
        <f t="shared" si="305"/>
        <v>0</v>
      </c>
      <c r="GO1681" s="400">
        <f t="shared" si="306"/>
        <v>381.25003051757812</v>
      </c>
    </row>
    <row r="1682" spans="156:197" ht="18.95" customHeight="1" x14ac:dyDescent="0.25">
      <c r="EZ1682" s="837"/>
      <c r="FA1682" s="568">
        <v>42252.810069444444</v>
      </c>
      <c r="FB1682" s="569">
        <v>3078.560763690869</v>
      </c>
      <c r="FC1682" s="570">
        <v>42252.810069444444</v>
      </c>
      <c r="FD1682" s="571" t="str">
        <v>[-11101] All data events are filtered in summary calculation</v>
      </c>
      <c r="FE1682" s="570">
        <v>42252.80972222222</v>
      </c>
      <c r="FF1682" s="571">
        <v>39106.61697698434</v>
      </c>
      <c r="FG1682" s="570">
        <v>42252.80972222222</v>
      </c>
      <c r="FH1682" s="571" t="str">
        <v>[-11101] All data events are filtered in summary calculation</v>
      </c>
      <c r="GE1682" s="400">
        <f t="shared" si="307"/>
        <v>2</v>
      </c>
      <c r="GF1682" s="529"/>
      <c r="GG1682" s="517"/>
      <c r="GH1682" s="529">
        <v>42252.80972222222</v>
      </c>
      <c r="GI1682" s="668" t="str">
        <v>[-11101] All data events are filtered in summary calculation</v>
      </c>
      <c r="GJ1682" s="669">
        <v>42252.80972222222</v>
      </c>
      <c r="GK1682" s="668" t="str">
        <v>[-11101] All data events are filtered in summary calculation</v>
      </c>
      <c r="GL1682" s="669">
        <v>42252.80972222222</v>
      </c>
      <c r="GM1682" s="668">
        <v>387.08733135828129</v>
      </c>
      <c r="GN1682" s="400">
        <f t="shared" si="305"/>
        <v>0</v>
      </c>
      <c r="GO1682" s="400">
        <f t="shared" si="306"/>
        <v>387.08733135828129</v>
      </c>
    </row>
    <row r="1683" spans="156:197" ht="18.95" customHeight="1" x14ac:dyDescent="0.25">
      <c r="EZ1683" s="837"/>
      <c r="FA1683" s="568">
        <v>42252.810416666667</v>
      </c>
      <c r="FB1683" s="569">
        <v>3105.2031497855983</v>
      </c>
      <c r="FC1683" s="570">
        <v>42252.810416666667</v>
      </c>
      <c r="FD1683" s="571" t="str">
        <v>[-11101] All data events are filtered in summary calculation</v>
      </c>
      <c r="FE1683" s="570">
        <v>42252.810069444444</v>
      </c>
      <c r="FF1683" s="571">
        <v>39027.189275175333</v>
      </c>
      <c r="FG1683" s="570">
        <v>42252.810069444444</v>
      </c>
      <c r="FH1683" s="571" t="str">
        <v>[-11101] All data events are filtered in summary calculation</v>
      </c>
      <c r="GE1683" s="400">
        <f t="shared" si="307"/>
        <v>2</v>
      </c>
      <c r="GF1683" s="529"/>
      <c r="GG1683" s="517"/>
      <c r="GH1683" s="529">
        <v>42252.810069444444</v>
      </c>
      <c r="GI1683" s="668" t="str">
        <v>[-11101] All data events are filtered in summary calculation</v>
      </c>
      <c r="GJ1683" s="669">
        <v>42252.810069444444</v>
      </c>
      <c r="GK1683" s="668" t="str">
        <v>[-11101] All data events are filtered in summary calculation</v>
      </c>
      <c r="GL1683" s="669">
        <v>42252.810069444444</v>
      </c>
      <c r="GM1683" s="668">
        <v>398.78472900390625</v>
      </c>
      <c r="GN1683" s="400">
        <f t="shared" si="305"/>
        <v>0</v>
      </c>
      <c r="GO1683" s="400">
        <f t="shared" si="306"/>
        <v>398.78472900390625</v>
      </c>
    </row>
    <row r="1684" spans="156:197" ht="18.95" customHeight="1" x14ac:dyDescent="0.25">
      <c r="EZ1684" s="837"/>
      <c r="FA1684" s="568">
        <v>42252.810763888891</v>
      </c>
      <c r="FB1684" s="569">
        <v>3107.6995609254886</v>
      </c>
      <c r="FC1684" s="570">
        <v>42252.810763888891</v>
      </c>
      <c r="FD1684" s="571" t="str">
        <v>[-11101] All data events are filtered in summary calculation</v>
      </c>
      <c r="FE1684" s="570">
        <v>42252.810416666667</v>
      </c>
      <c r="FF1684" s="571">
        <v>38994.463565514488</v>
      </c>
      <c r="FG1684" s="570">
        <v>42252.810416666667</v>
      </c>
      <c r="FH1684" s="571" t="str">
        <v>[-11101] All data events are filtered in summary calculation</v>
      </c>
      <c r="GE1684" s="400">
        <f t="shared" si="307"/>
        <v>2</v>
      </c>
      <c r="GF1684" s="529"/>
      <c r="GG1684" s="517"/>
      <c r="GH1684" s="529">
        <v>42252.810416666667</v>
      </c>
      <c r="GI1684" s="668" t="str">
        <v>[-11101] All data events are filtered in summary calculation</v>
      </c>
      <c r="GJ1684" s="669">
        <v>42252.810416666667</v>
      </c>
      <c r="GK1684" s="668" t="str">
        <v>[-11101] All data events are filtered in summary calculation</v>
      </c>
      <c r="GL1684" s="669">
        <v>42252.810416666667</v>
      </c>
      <c r="GM1684" s="668">
        <v>407.47266068030149</v>
      </c>
      <c r="GN1684" s="400">
        <f t="shared" si="305"/>
        <v>0</v>
      </c>
      <c r="GO1684" s="400">
        <f t="shared" si="306"/>
        <v>407.47266068030149</v>
      </c>
    </row>
    <row r="1685" spans="156:197" ht="18.95" customHeight="1" x14ac:dyDescent="0.25">
      <c r="EZ1685" s="837"/>
      <c r="FA1685" s="568">
        <v>42252.811111111107</v>
      </c>
      <c r="FB1685" s="569">
        <v>3081.0501669459045</v>
      </c>
      <c r="FC1685" s="570">
        <v>42252.811111111107</v>
      </c>
      <c r="FD1685" s="571" t="str">
        <v>[-11101] All data events are filtered in summary calculation</v>
      </c>
      <c r="FE1685" s="570">
        <v>42252.810763888891</v>
      </c>
      <c r="FF1685" s="571">
        <v>38896.66909392675</v>
      </c>
      <c r="FG1685" s="570">
        <v>42252.810763888891</v>
      </c>
      <c r="FH1685" s="571" t="str">
        <v>[-11101] All data events are filtered in summary calculation</v>
      </c>
      <c r="GE1685" s="400">
        <f t="shared" si="307"/>
        <v>2</v>
      </c>
      <c r="GF1685" s="529"/>
      <c r="GG1685" s="517"/>
      <c r="GH1685" s="529">
        <v>42252.810763888891</v>
      </c>
      <c r="GI1685" s="668" t="str">
        <v>[-11101] All data events are filtered in summary calculation</v>
      </c>
      <c r="GJ1685" s="669">
        <v>42252.810763888891</v>
      </c>
      <c r="GK1685" s="668" t="str">
        <v>[-11101] All data events are filtered in summary calculation</v>
      </c>
      <c r="GL1685" s="669">
        <v>42252.810763888891</v>
      </c>
      <c r="GM1685" s="668">
        <v>409.10447964562724</v>
      </c>
      <c r="GN1685" s="400">
        <f t="shared" si="305"/>
        <v>0</v>
      </c>
      <c r="GO1685" s="400">
        <f t="shared" si="306"/>
        <v>409.10447964562724</v>
      </c>
    </row>
    <row r="1686" spans="156:197" ht="18.95" customHeight="1" x14ac:dyDescent="0.25">
      <c r="EZ1686" s="837"/>
      <c r="FA1686" s="568">
        <v>42252.811458333337</v>
      </c>
      <c r="FB1686" s="569">
        <v>3138.1482745551816</v>
      </c>
      <c r="FC1686" s="570">
        <v>42252.811458333337</v>
      </c>
      <c r="FD1686" s="571" t="str">
        <v>[-11101] All data events are filtered in summary calculation</v>
      </c>
      <c r="FE1686" s="570">
        <v>42252.811111111107</v>
      </c>
      <c r="FF1686" s="571">
        <v>38898.850007967158</v>
      </c>
      <c r="FG1686" s="570">
        <v>42252.811111111107</v>
      </c>
      <c r="FH1686" s="571" t="str">
        <v>[-11101] All data events are filtered in summary calculation</v>
      </c>
      <c r="GE1686" s="400">
        <f t="shared" si="307"/>
        <v>2</v>
      </c>
      <c r="GF1686" s="529"/>
      <c r="GG1686" s="517"/>
      <c r="GH1686" s="529">
        <v>42252.811111111107</v>
      </c>
      <c r="GI1686" s="668" t="str">
        <v>[-11101] All data events are filtered in summary calculation</v>
      </c>
      <c r="GJ1686" s="669">
        <v>42252.811111111107</v>
      </c>
      <c r="GK1686" s="668" t="str">
        <v>[-11101] All data events are filtered in summary calculation</v>
      </c>
      <c r="GL1686" s="669">
        <v>42252.811111111107</v>
      </c>
      <c r="GM1686" s="668">
        <v>392.53472900390625</v>
      </c>
      <c r="GN1686" s="400">
        <f t="shared" si="305"/>
        <v>0</v>
      </c>
      <c r="GO1686" s="400">
        <f t="shared" si="306"/>
        <v>392.53472900390625</v>
      </c>
    </row>
    <row r="1687" spans="156:197" ht="18.95" customHeight="1" x14ac:dyDescent="0.25">
      <c r="EZ1687" s="837"/>
      <c r="FA1687" s="568">
        <v>42252.811805555553</v>
      </c>
      <c r="FB1687" s="569">
        <v>3111.0287735776355</v>
      </c>
      <c r="FC1687" s="570">
        <v>42252.811805555553</v>
      </c>
      <c r="FD1687" s="571" t="str">
        <v>[-11101] All data events are filtered in summary calculation</v>
      </c>
      <c r="FE1687" s="570">
        <v>42252.811458333337</v>
      </c>
      <c r="FF1687" s="571">
        <v>38966.46120678584</v>
      </c>
      <c r="FG1687" s="570">
        <v>42252.811458333337</v>
      </c>
      <c r="FH1687" s="571" t="str">
        <v>[-11101] All data events are filtered in summary calculation</v>
      </c>
      <c r="GE1687" s="400">
        <f t="shared" si="307"/>
        <v>2</v>
      </c>
      <c r="GF1687" s="529"/>
      <c r="GG1687" s="517"/>
      <c r="GH1687" s="529">
        <v>42252.811458333337</v>
      </c>
      <c r="GI1687" s="668" t="str">
        <v>[-11101] All data events are filtered in summary calculation</v>
      </c>
      <c r="GJ1687" s="669">
        <v>42252.811458333337</v>
      </c>
      <c r="GK1687" s="668" t="str">
        <v>[-11101] All data events are filtered in summary calculation</v>
      </c>
      <c r="GL1687" s="669">
        <v>42252.811458333337</v>
      </c>
      <c r="GM1687" s="668">
        <v>385.08742987071162</v>
      </c>
      <c r="GN1687" s="400">
        <f t="shared" si="305"/>
        <v>0</v>
      </c>
      <c r="GO1687" s="400">
        <f t="shared" si="306"/>
        <v>385.08742987071162</v>
      </c>
    </row>
    <row r="1688" spans="156:197" ht="18.95" customHeight="1" x14ac:dyDescent="0.25">
      <c r="EZ1688" s="837"/>
      <c r="FA1688" s="568">
        <v>42252.812152777777</v>
      </c>
      <c r="FB1688" s="569">
        <v>3128.5750359992185</v>
      </c>
      <c r="FC1688" s="570">
        <v>42252.812152777777</v>
      </c>
      <c r="FD1688" s="571" t="str">
        <v>[-11101] All data events are filtered in summary calculation</v>
      </c>
      <c r="FE1688" s="570">
        <v>42252.811805555553</v>
      </c>
      <c r="FF1688" s="571">
        <v>38964.723069036008</v>
      </c>
      <c r="FG1688" s="570">
        <v>42252.811805555553</v>
      </c>
      <c r="FH1688" s="571" t="str">
        <v>[-11101] All data events are filtered in summary calculation</v>
      </c>
      <c r="GE1688" s="400">
        <f t="shared" si="307"/>
        <v>2</v>
      </c>
      <c r="GF1688" s="529"/>
      <c r="GG1688" s="517"/>
      <c r="GH1688" s="529">
        <v>42252.811805555553</v>
      </c>
      <c r="GI1688" s="668" t="str">
        <v>[-11101] All data events are filtered in summary calculation</v>
      </c>
      <c r="GJ1688" s="669">
        <v>42252.811805555553</v>
      </c>
      <c r="GK1688" s="668" t="str">
        <v>[-11101] All data events are filtered in summary calculation</v>
      </c>
      <c r="GL1688" s="669">
        <v>42252.811805555553</v>
      </c>
      <c r="GM1688" s="668">
        <v>376.56253051757812</v>
      </c>
      <c r="GN1688" s="400">
        <f t="shared" si="305"/>
        <v>0</v>
      </c>
      <c r="GO1688" s="400">
        <f t="shared" si="306"/>
        <v>376.56253051757812</v>
      </c>
    </row>
    <row r="1689" spans="156:197" ht="18.95" customHeight="1" x14ac:dyDescent="0.25">
      <c r="EZ1689" s="837"/>
      <c r="FA1689" s="568">
        <v>42252.8125</v>
      </c>
      <c r="FB1689" s="569">
        <v>3121.3818838596344</v>
      </c>
      <c r="FC1689" s="570">
        <v>42252.8125</v>
      </c>
      <c r="FD1689" s="571" t="str">
        <v>[-11101] All data events are filtered in summary calculation</v>
      </c>
      <c r="FE1689" s="570">
        <v>42252.812152777777</v>
      </c>
      <c r="FF1689" s="571">
        <v>38936.093284279108</v>
      </c>
      <c r="FG1689" s="570">
        <v>42252.812152777777</v>
      </c>
      <c r="FH1689" s="571" t="str">
        <v>[-11101] All data events are filtered in summary calculation</v>
      </c>
      <c r="GE1689" s="400">
        <f t="shared" si="307"/>
        <v>2</v>
      </c>
      <c r="GF1689" s="529"/>
      <c r="GG1689" s="517"/>
      <c r="GH1689" s="529">
        <v>42252.812152777777</v>
      </c>
      <c r="GI1689" s="668" t="str">
        <v>[-11101] All data events are filtered in summary calculation</v>
      </c>
      <c r="GJ1689" s="669">
        <v>42252.812152777777</v>
      </c>
      <c r="GK1689" s="668" t="str">
        <v>[-11101] All data events are filtered in summary calculation</v>
      </c>
      <c r="GL1689" s="669">
        <v>42252.812152777777</v>
      </c>
      <c r="GM1689" s="668">
        <v>376.56253051757812</v>
      </c>
      <c r="GN1689" s="400">
        <f t="shared" si="305"/>
        <v>0</v>
      </c>
      <c r="GO1689" s="400">
        <f t="shared" si="306"/>
        <v>376.56253051757812</v>
      </c>
    </row>
    <row r="1690" spans="156:197" ht="18.95" customHeight="1" x14ac:dyDescent="0.25">
      <c r="EZ1690" s="837"/>
      <c r="FA1690" s="568">
        <v>42252.812847222223</v>
      </c>
      <c r="FB1690" s="569">
        <v>3104.6857266696793</v>
      </c>
      <c r="FC1690" s="570">
        <v>42252.812847222223</v>
      </c>
      <c r="FD1690" s="571" t="str">
        <v>[-11101] All data events are filtered in summary calculation</v>
      </c>
      <c r="FE1690" s="570">
        <v>42252.8125</v>
      </c>
      <c r="FF1690" s="571">
        <v>38864.927388970056</v>
      </c>
      <c r="FG1690" s="570">
        <v>42252.8125</v>
      </c>
      <c r="FH1690" s="571" t="str">
        <v>[-11101] All data events are filtered in summary calculation</v>
      </c>
      <c r="GE1690" s="400">
        <f t="shared" si="307"/>
        <v>2</v>
      </c>
      <c r="GF1690" s="529"/>
      <c r="GG1690" s="517"/>
      <c r="GH1690" s="529">
        <v>42252.8125</v>
      </c>
      <c r="GI1690" s="668" t="str">
        <v>[-11101] All data events are filtered in summary calculation</v>
      </c>
      <c r="GJ1690" s="669">
        <v>42252.8125</v>
      </c>
      <c r="GK1690" s="668" t="str">
        <v>[-11101] All data events are filtered in summary calculation</v>
      </c>
      <c r="GL1690" s="669">
        <v>42252.8125</v>
      </c>
      <c r="GM1690" s="668">
        <v>388.77811892768369</v>
      </c>
      <c r="GN1690" s="400">
        <f t="shared" si="305"/>
        <v>0</v>
      </c>
      <c r="GO1690" s="400">
        <f t="shared" si="306"/>
        <v>388.77811892768369</v>
      </c>
    </row>
    <row r="1691" spans="156:197" ht="18.95" customHeight="1" x14ac:dyDescent="0.25">
      <c r="EZ1691" s="837"/>
      <c r="FA1691" s="568">
        <v>42252.813194444447</v>
      </c>
      <c r="FB1691" s="569">
        <v>3106.9572216812521</v>
      </c>
      <c r="FC1691" s="570">
        <v>42252.813194444447</v>
      </c>
      <c r="FD1691" s="571" t="str">
        <v>[-11101] All data events are filtered in summary calculation</v>
      </c>
      <c r="FE1691" s="570">
        <v>42252.812847222223</v>
      </c>
      <c r="FF1691" s="571">
        <v>38835.41061645349</v>
      </c>
      <c r="FG1691" s="570">
        <v>42252.812847222223</v>
      </c>
      <c r="FH1691" s="571" t="str">
        <v>[-11101] All data events are filtered in summary calculation</v>
      </c>
      <c r="GE1691" s="400">
        <f t="shared" si="307"/>
        <v>2</v>
      </c>
      <c r="GF1691" s="529"/>
      <c r="GG1691" s="517"/>
      <c r="GH1691" s="529">
        <v>42252.812847222223</v>
      </c>
      <c r="GI1691" s="668" t="str">
        <v>[-11101] All data events are filtered in summary calculation</v>
      </c>
      <c r="GJ1691" s="669">
        <v>42252.812847222223</v>
      </c>
      <c r="GK1691" s="668" t="str">
        <v>[-11101] All data events are filtered in summary calculation</v>
      </c>
      <c r="GL1691" s="669">
        <v>42252.812847222223</v>
      </c>
      <c r="GM1691" s="668">
        <v>391.84030151367187</v>
      </c>
      <c r="GN1691" s="400">
        <f t="shared" si="305"/>
        <v>0</v>
      </c>
      <c r="GO1691" s="400">
        <f t="shared" si="306"/>
        <v>391.84030151367187</v>
      </c>
    </row>
    <row r="1692" spans="156:197" ht="18.95" customHeight="1" x14ac:dyDescent="0.25">
      <c r="EZ1692" s="837"/>
      <c r="FA1692" s="568">
        <v>42252.813541666663</v>
      </c>
      <c r="FB1692" s="569">
        <v>3124.0405686152476</v>
      </c>
      <c r="FC1692" s="570">
        <v>42252.813541666663</v>
      </c>
      <c r="FD1692" s="571" t="str">
        <v>[-11101] All data events are filtered in summary calculation</v>
      </c>
      <c r="FE1692" s="570">
        <v>42252.813194444447</v>
      </c>
      <c r="FF1692" s="571">
        <v>38774.102655941249</v>
      </c>
      <c r="FG1692" s="570">
        <v>42252.813194444447</v>
      </c>
      <c r="FH1692" s="571" t="str">
        <v>[-11101] All data events are filtered in summary calculation</v>
      </c>
      <c r="GE1692" s="400">
        <f t="shared" si="307"/>
        <v>2</v>
      </c>
      <c r="GF1692" s="529"/>
      <c r="GG1692" s="517"/>
      <c r="GH1692" s="529">
        <v>42252.813194444447</v>
      </c>
      <c r="GI1692" s="668" t="str">
        <v>[-11101] All data events are filtered in summary calculation</v>
      </c>
      <c r="GJ1692" s="669">
        <v>42252.813194444447</v>
      </c>
      <c r="GK1692" s="668" t="str">
        <v>[-11101] All data events are filtered in summary calculation</v>
      </c>
      <c r="GL1692" s="669">
        <v>42252.813194444447</v>
      </c>
      <c r="GM1692" s="668">
        <v>399.44011046993546</v>
      </c>
      <c r="GN1692" s="400">
        <f t="shared" si="305"/>
        <v>0</v>
      </c>
      <c r="GO1692" s="400">
        <f t="shared" si="306"/>
        <v>399.44011046993546</v>
      </c>
    </row>
    <row r="1693" spans="156:197" ht="18.95" customHeight="1" x14ac:dyDescent="0.25">
      <c r="EZ1693" s="837"/>
      <c r="FA1693" s="568">
        <v>42252.813888888893</v>
      </c>
      <c r="FB1693" s="569">
        <v>3131.6480110007028</v>
      </c>
      <c r="FC1693" s="570">
        <v>42252.813888888893</v>
      </c>
      <c r="FD1693" s="571" t="str">
        <v>[-11101] All data events are filtered in summary calculation</v>
      </c>
      <c r="FE1693" s="570">
        <v>42252.813541666663</v>
      </c>
      <c r="FF1693" s="571">
        <v>38833.722176257768</v>
      </c>
      <c r="FG1693" s="570">
        <v>42252.813541666663</v>
      </c>
      <c r="FH1693" s="571" t="str">
        <v>[-11101] All data events are filtered in summary calculation</v>
      </c>
      <c r="GE1693" s="400">
        <f t="shared" si="307"/>
        <v>2</v>
      </c>
      <c r="GF1693" s="529"/>
      <c r="GG1693" s="517"/>
      <c r="GH1693" s="529">
        <v>42252.813541666663</v>
      </c>
      <c r="GI1693" s="668" t="str">
        <v>[-11101] All data events are filtered in summary calculation</v>
      </c>
      <c r="GJ1693" s="669">
        <v>42252.813541666663</v>
      </c>
      <c r="GK1693" s="668" t="str">
        <v>[-11101] All data events are filtered in summary calculation</v>
      </c>
      <c r="GL1693" s="669">
        <v>42252.813541666663</v>
      </c>
      <c r="GM1693" s="668">
        <v>397.01789771290498</v>
      </c>
      <c r="GN1693" s="400">
        <f t="shared" si="305"/>
        <v>0</v>
      </c>
      <c r="GO1693" s="400">
        <f t="shared" si="306"/>
        <v>397.01789771290498</v>
      </c>
    </row>
    <row r="1694" spans="156:197" ht="18.95" customHeight="1" x14ac:dyDescent="0.25">
      <c r="EZ1694" s="837"/>
      <c r="FA1694" s="568">
        <v>42252.814236111109</v>
      </c>
      <c r="FB1694" s="569">
        <v>3129.3514688160271</v>
      </c>
      <c r="FC1694" s="570">
        <v>42252.814236111109</v>
      </c>
      <c r="FD1694" s="571" t="str">
        <v>[-11101] All data events are filtered in summary calculation</v>
      </c>
      <c r="FE1694" s="570">
        <v>42252.813888888893</v>
      </c>
      <c r="FF1694" s="571">
        <v>38781.444920017319</v>
      </c>
      <c r="FG1694" s="570">
        <v>42252.813888888893</v>
      </c>
      <c r="FH1694" s="571" t="str">
        <v>[-11101] All data events are filtered in summary calculation</v>
      </c>
      <c r="GE1694" s="400">
        <f t="shared" si="307"/>
        <v>2</v>
      </c>
      <c r="GF1694" s="529"/>
      <c r="GG1694" s="517"/>
      <c r="GH1694" s="529">
        <v>42252.813888888893</v>
      </c>
      <c r="GI1694" s="668" t="str">
        <v>[-11101] All data events are filtered in summary calculation</v>
      </c>
      <c r="GJ1694" s="669">
        <v>42252.813888888893</v>
      </c>
      <c r="GK1694" s="668" t="str">
        <v>[-11101] All data events are filtered in summary calculation</v>
      </c>
      <c r="GL1694" s="669">
        <v>42252.813888888893</v>
      </c>
      <c r="GM1694" s="668">
        <v>414.93057250976562</v>
      </c>
      <c r="GN1694" s="400">
        <f t="shared" si="305"/>
        <v>0</v>
      </c>
      <c r="GO1694" s="400">
        <f t="shared" si="306"/>
        <v>414.93057250976562</v>
      </c>
    </row>
    <row r="1695" spans="156:197" ht="18.95" customHeight="1" x14ac:dyDescent="0.25">
      <c r="EZ1695" s="837"/>
      <c r="FA1695" s="568">
        <v>42252.814583333333</v>
      </c>
      <c r="FB1695" s="569">
        <v>3127.0328413698821</v>
      </c>
      <c r="FC1695" s="570">
        <v>42252.814583333333</v>
      </c>
      <c r="FD1695" s="571" t="str">
        <v>[-11101] All data events are filtered in summary calculation</v>
      </c>
      <c r="FE1695" s="570">
        <v>42252.814236111109</v>
      </c>
      <c r="FF1695" s="571">
        <v>38779.996996802089</v>
      </c>
      <c r="FG1695" s="570">
        <v>42252.814236111109</v>
      </c>
      <c r="FH1695" s="571" t="str">
        <v>[-11101] All data events are filtered in summary calculation</v>
      </c>
      <c r="GE1695" s="400">
        <f t="shared" si="307"/>
        <v>2</v>
      </c>
      <c r="GF1695" s="529"/>
      <c r="GG1695" s="517"/>
      <c r="GH1695" s="529">
        <v>42252.814236111109</v>
      </c>
      <c r="GI1695" s="668" t="str">
        <v>[-11101] All data events are filtered in summary calculation</v>
      </c>
      <c r="GJ1695" s="669">
        <v>42252.814236111109</v>
      </c>
      <c r="GK1695" s="668" t="str">
        <v>[-11101] All data events are filtered in summary calculation</v>
      </c>
      <c r="GL1695" s="669">
        <v>42252.814236111109</v>
      </c>
      <c r="GM1695" s="668">
        <v>414.93057250976562</v>
      </c>
      <c r="GN1695" s="400">
        <f t="shared" si="305"/>
        <v>0</v>
      </c>
      <c r="GO1695" s="400">
        <f t="shared" si="306"/>
        <v>414.93057250976562</v>
      </c>
    </row>
    <row r="1696" spans="156:197" ht="18.95" customHeight="1" x14ac:dyDescent="0.25">
      <c r="EZ1696" s="837"/>
      <c r="FA1696" s="568">
        <v>42252.814930555556</v>
      </c>
      <c r="FB1696" s="569">
        <v>3164.1167969354738</v>
      </c>
      <c r="FC1696" s="570">
        <v>42252.814930555556</v>
      </c>
      <c r="FD1696" s="571" t="str">
        <v>[-11101] All data events are filtered in summary calculation</v>
      </c>
      <c r="FE1696" s="570">
        <v>42252.814583333333</v>
      </c>
      <c r="FF1696" s="571">
        <v>38778.71215579311</v>
      </c>
      <c r="FG1696" s="570">
        <v>42252.814583333333</v>
      </c>
      <c r="FH1696" s="571" t="str">
        <v>[-11101] All data events are filtered in summary calculation</v>
      </c>
      <c r="GE1696" s="400">
        <f t="shared" si="307"/>
        <v>2</v>
      </c>
      <c r="GF1696" s="529"/>
      <c r="GG1696" s="517"/>
      <c r="GH1696" s="529">
        <v>42252.814583333333</v>
      </c>
      <c r="GI1696" s="668" t="str">
        <v>[-11101] All data events are filtered in summary calculation</v>
      </c>
      <c r="GJ1696" s="669">
        <v>42252.814583333333</v>
      </c>
      <c r="GK1696" s="668" t="str">
        <v>[-11101] All data events are filtered in summary calculation</v>
      </c>
      <c r="GL1696" s="669">
        <v>42252.814583333333</v>
      </c>
      <c r="GM1696" s="668">
        <v>400.59093397250399</v>
      </c>
      <c r="GN1696" s="400">
        <f t="shared" si="305"/>
        <v>0</v>
      </c>
      <c r="GO1696" s="400">
        <f t="shared" si="306"/>
        <v>400.59093397250399</v>
      </c>
    </row>
    <row r="1697" spans="156:197" ht="18.95" customHeight="1" x14ac:dyDescent="0.25">
      <c r="EZ1697" s="837"/>
      <c r="FA1697" s="568">
        <v>42252.81527777778</v>
      </c>
      <c r="FB1697" s="569">
        <v>3136.7986160454652</v>
      </c>
      <c r="FC1697" s="570">
        <v>42252.81527777778</v>
      </c>
      <c r="FD1697" s="571" t="str">
        <v>[-11101] All data events are filtered in summary calculation</v>
      </c>
      <c r="FE1697" s="570">
        <v>42252.814930555556</v>
      </c>
      <c r="FF1697" s="571">
        <v>38787.196977448461</v>
      </c>
      <c r="FG1697" s="570">
        <v>42252.814930555556</v>
      </c>
      <c r="FH1697" s="571" t="str">
        <v>[-11101] All data events are filtered in summary calculation</v>
      </c>
      <c r="GE1697" s="400">
        <f t="shared" si="307"/>
        <v>2</v>
      </c>
      <c r="GF1697" s="529"/>
      <c r="GG1697" s="517"/>
      <c r="GH1697" s="529">
        <v>42252.814930555556</v>
      </c>
      <c r="GI1697" s="668" t="str">
        <v>[-11101] All data events are filtered in summary calculation</v>
      </c>
      <c r="GJ1697" s="669">
        <v>42252.814930555556</v>
      </c>
      <c r="GK1697" s="668" t="str">
        <v>[-11101] All data events are filtered in summary calculation</v>
      </c>
      <c r="GL1697" s="669">
        <v>42252.814930555556</v>
      </c>
      <c r="GM1697" s="668">
        <v>393.40280151367187</v>
      </c>
      <c r="GN1697" s="400">
        <f t="shared" si="305"/>
        <v>0</v>
      </c>
      <c r="GO1697" s="400">
        <f t="shared" si="306"/>
        <v>393.40280151367187</v>
      </c>
    </row>
    <row r="1698" spans="156:197" ht="18.95" customHeight="1" x14ac:dyDescent="0.25">
      <c r="EZ1698" s="837"/>
      <c r="FA1698" s="568">
        <v>42252.815625000003</v>
      </c>
      <c r="FB1698" s="569">
        <v>3154.5058651819827</v>
      </c>
      <c r="FC1698" s="570">
        <v>42252.815625000003</v>
      </c>
      <c r="FD1698" s="571" t="str">
        <v>[-11101] All data events are filtered in summary calculation</v>
      </c>
      <c r="FE1698" s="570">
        <v>42252.81527777778</v>
      </c>
      <c r="FF1698" s="571">
        <v>38762.56814056039</v>
      </c>
      <c r="FG1698" s="570">
        <v>42252.81527777778</v>
      </c>
      <c r="FH1698" s="571" t="str">
        <v>[-11101] All data events are filtered in summary calculation</v>
      </c>
      <c r="GE1698" s="400">
        <f t="shared" si="307"/>
        <v>2</v>
      </c>
      <c r="GF1698" s="529"/>
      <c r="GG1698" s="517"/>
      <c r="GH1698" s="529">
        <v>42252.81527777778</v>
      </c>
      <c r="GI1698" s="668" t="str">
        <v>[-11101] All data events are filtered in summary calculation</v>
      </c>
      <c r="GJ1698" s="669">
        <v>42252.81527777778</v>
      </c>
      <c r="GK1698" s="668" t="str">
        <v>[-11101] All data events are filtered in summary calculation</v>
      </c>
      <c r="GL1698" s="669">
        <v>42252.81527777778</v>
      </c>
      <c r="GM1698" s="668">
        <v>379.66827487945557</v>
      </c>
      <c r="GN1698" s="400">
        <f t="shared" si="305"/>
        <v>0</v>
      </c>
      <c r="GO1698" s="400">
        <f t="shared" si="306"/>
        <v>379.66827487945557</v>
      </c>
    </row>
    <row r="1699" spans="156:197" ht="18.95" customHeight="1" x14ac:dyDescent="0.25">
      <c r="EZ1699" s="837"/>
      <c r="FA1699" s="568">
        <v>42252.815972222219</v>
      </c>
      <c r="FB1699" s="569">
        <v>23951.380365244422</v>
      </c>
      <c r="FC1699" s="570">
        <v>42252.815972222219</v>
      </c>
      <c r="FD1699" s="571" t="str">
        <v>[-11101] All data events are filtered in summary calculation</v>
      </c>
      <c r="FE1699" s="570">
        <v>42252.815625000003</v>
      </c>
      <c r="FF1699" s="571">
        <v>38735.734315299989</v>
      </c>
      <c r="FG1699" s="570">
        <v>42252.815625000003</v>
      </c>
      <c r="FH1699" s="571" t="str">
        <v>[-11101] All data events are filtered in summary calculation</v>
      </c>
      <c r="GE1699" s="400">
        <f t="shared" si="307"/>
        <v>2</v>
      </c>
      <c r="GF1699" s="529"/>
      <c r="GG1699" s="517"/>
      <c r="GH1699" s="529">
        <v>42252.815625000003</v>
      </c>
      <c r="GI1699" s="668" t="str">
        <v>[-11101] All data events are filtered in summary calculation</v>
      </c>
      <c r="GJ1699" s="669">
        <v>42252.815625000003</v>
      </c>
      <c r="GK1699" s="668" t="str">
        <v>[-11101] All data events are filtered in summary calculation</v>
      </c>
      <c r="GL1699" s="669">
        <v>42252.815625000003</v>
      </c>
      <c r="GM1699" s="668">
        <v>376.21530151367187</v>
      </c>
      <c r="GN1699" s="400">
        <f t="shared" si="305"/>
        <v>0</v>
      </c>
      <c r="GO1699" s="400">
        <f t="shared" si="306"/>
        <v>376.21530151367187</v>
      </c>
    </row>
    <row r="1700" spans="156:197" ht="18.95" customHeight="1" x14ac:dyDescent="0.25">
      <c r="EZ1700" s="837"/>
      <c r="FA1700" s="568">
        <v>42252.81631944445</v>
      </c>
      <c r="FB1700" s="569">
        <v>38109.117391337953</v>
      </c>
      <c r="FC1700" s="570">
        <v>42252.81631944445</v>
      </c>
      <c r="FD1700" s="571" t="str">
        <v>[-11101] All data events are filtered in summary calculation</v>
      </c>
      <c r="FE1700" s="570">
        <v>42252.815972222219</v>
      </c>
      <c r="FF1700" s="571">
        <v>38710.860416249438</v>
      </c>
      <c r="FG1700" s="570">
        <v>42252.815972222219</v>
      </c>
      <c r="FH1700" s="571" t="str">
        <v>[-11101] All data events are filtered in summary calculation</v>
      </c>
      <c r="GE1700" s="400">
        <f t="shared" si="307"/>
        <v>2</v>
      </c>
      <c r="GF1700" s="529"/>
      <c r="GG1700" s="517"/>
      <c r="GH1700" s="529">
        <v>42252.815972222219</v>
      </c>
      <c r="GI1700" s="668" t="str">
        <v>[-11101] All data events are filtered in summary calculation</v>
      </c>
      <c r="GJ1700" s="669">
        <v>42252.815972222219</v>
      </c>
      <c r="GK1700" s="668" t="str">
        <v>[-11101] All data events are filtered in summary calculation</v>
      </c>
      <c r="GL1700" s="669">
        <v>42252.815972222219</v>
      </c>
      <c r="GM1700" s="668">
        <v>376.21530151367187</v>
      </c>
      <c r="GN1700" s="400">
        <f t="shared" si="305"/>
        <v>0</v>
      </c>
      <c r="GO1700" s="400">
        <f t="shared" si="306"/>
        <v>376.21530151367187</v>
      </c>
    </row>
    <row r="1701" spans="156:197" ht="18.95" customHeight="1" x14ac:dyDescent="0.25">
      <c r="EZ1701" s="837"/>
      <c r="FA1701" s="568">
        <v>42252.816666666666</v>
      </c>
      <c r="FB1701" s="569">
        <v>38444.327041433258</v>
      </c>
      <c r="FC1701" s="570">
        <v>42252.816666666666</v>
      </c>
      <c r="FD1701" s="571" t="str">
        <v>[-11101] All data events are filtered in summary calculation</v>
      </c>
      <c r="FE1701" s="570">
        <v>42252.81631944445</v>
      </c>
      <c r="FF1701" s="571">
        <v>38663.860891811055</v>
      </c>
      <c r="FG1701" s="570">
        <v>42252.81631944445</v>
      </c>
      <c r="FH1701" s="571" t="str">
        <v>[-11101] All data events are filtered in summary calculation</v>
      </c>
      <c r="GE1701" s="400">
        <f t="shared" si="307"/>
        <v>2</v>
      </c>
      <c r="GF1701" s="529"/>
      <c r="GG1701" s="517"/>
      <c r="GH1701" s="529">
        <v>42252.81631944445</v>
      </c>
      <c r="GI1701" s="668" t="str">
        <v>[-11101] All data events are filtered in summary calculation</v>
      </c>
      <c r="GJ1701" s="669">
        <v>42252.81631944445</v>
      </c>
      <c r="GK1701" s="668" t="str">
        <v>[-11101] All data events are filtered in summary calculation</v>
      </c>
      <c r="GL1701" s="669">
        <v>42252.81631944445</v>
      </c>
      <c r="GM1701" s="668">
        <v>379.51306287338957</v>
      </c>
      <c r="GN1701" s="400">
        <f t="shared" si="305"/>
        <v>0</v>
      </c>
      <c r="GO1701" s="400">
        <f t="shared" si="306"/>
        <v>379.51306287338957</v>
      </c>
    </row>
    <row r="1702" spans="156:197" ht="18.95" customHeight="1" x14ac:dyDescent="0.25">
      <c r="EZ1702" s="837"/>
      <c r="FA1702" s="568">
        <v>42252.817013888889</v>
      </c>
      <c r="FB1702" s="569">
        <v>38205.157981244723</v>
      </c>
      <c r="FC1702" s="570">
        <v>42252.817013888889</v>
      </c>
      <c r="FD1702" s="571" t="str">
        <v>[-11101] All data events are filtered in summary calculation</v>
      </c>
      <c r="FE1702" s="570">
        <v>42252.816666666666</v>
      </c>
      <c r="FF1702" s="571">
        <v>38643.275779120129</v>
      </c>
      <c r="FG1702" s="570">
        <v>42252.816666666666</v>
      </c>
      <c r="FH1702" s="571" t="str">
        <v>[-11101] All data events are filtered in summary calculation</v>
      </c>
      <c r="GE1702" s="400">
        <f t="shared" si="307"/>
        <v>2</v>
      </c>
      <c r="GF1702" s="529"/>
      <c r="GG1702" s="517"/>
      <c r="GH1702" s="529">
        <v>42252.816666666666</v>
      </c>
      <c r="GI1702" s="668" t="str">
        <v>[-11101] All data events are filtered in summary calculation</v>
      </c>
      <c r="GJ1702" s="669">
        <v>42252.816666666666</v>
      </c>
      <c r="GK1702" s="668" t="str">
        <v>[-11101] All data events are filtered in summary calculation</v>
      </c>
      <c r="GL1702" s="669">
        <v>42252.816666666666</v>
      </c>
      <c r="GM1702" s="668">
        <v>394.50946146918773</v>
      </c>
      <c r="GN1702" s="400">
        <f t="shared" si="305"/>
        <v>0</v>
      </c>
      <c r="GO1702" s="400">
        <f t="shared" si="306"/>
        <v>394.50946146918773</v>
      </c>
    </row>
    <row r="1703" spans="156:197" ht="18.95" customHeight="1" x14ac:dyDescent="0.25">
      <c r="EZ1703" s="837"/>
      <c r="FA1703" s="568">
        <v>42252.817361111112</v>
      </c>
      <c r="FB1703" s="569">
        <v>37863.895288620392</v>
      </c>
      <c r="FC1703" s="570">
        <v>42252.817361111112</v>
      </c>
      <c r="FD1703" s="571" t="str">
        <v>[-11101] All data events are filtered in summary calculation</v>
      </c>
      <c r="FE1703" s="570">
        <v>42252.817013888889</v>
      </c>
      <c r="FF1703" s="571">
        <v>38629.977841073276</v>
      </c>
      <c r="FG1703" s="570">
        <v>42252.817013888889</v>
      </c>
      <c r="FH1703" s="571" t="str">
        <v>[-11101] All data events are filtered in summary calculation</v>
      </c>
      <c r="GE1703" s="400">
        <f t="shared" si="307"/>
        <v>2</v>
      </c>
      <c r="GF1703" s="529"/>
      <c r="GG1703" s="517"/>
      <c r="GH1703" s="529">
        <v>42252.817013888889</v>
      </c>
      <c r="GI1703" s="668" t="str">
        <v>[-11101] All data events are filtered in summary calculation</v>
      </c>
      <c r="GJ1703" s="669">
        <v>42252.817013888889</v>
      </c>
      <c r="GK1703" s="668" t="str">
        <v>[-11101] All data events are filtered in summary calculation</v>
      </c>
      <c r="GL1703" s="669">
        <v>42252.817013888889</v>
      </c>
      <c r="GM1703" s="668">
        <v>396.47537145628593</v>
      </c>
      <c r="GN1703" s="400">
        <f t="shared" si="305"/>
        <v>0</v>
      </c>
      <c r="GO1703" s="400">
        <f t="shared" si="306"/>
        <v>396.47537145628593</v>
      </c>
    </row>
    <row r="1704" spans="156:197" ht="18.95" customHeight="1" x14ac:dyDescent="0.25">
      <c r="EZ1704" s="837"/>
      <c r="FA1704" s="568">
        <v>42252.817708333328</v>
      </c>
      <c r="FB1704" s="569">
        <v>37573.45704760353</v>
      </c>
      <c r="FC1704" s="570">
        <v>42252.817708333328</v>
      </c>
      <c r="FD1704" s="571" t="str">
        <v>[-11101] All data events are filtered in summary calculation</v>
      </c>
      <c r="FE1704" s="570">
        <v>42252.817361111112</v>
      </c>
      <c r="FF1704" s="571">
        <v>38558.747416889666</v>
      </c>
      <c r="FG1704" s="570">
        <v>42252.817361111112</v>
      </c>
      <c r="FH1704" s="571" t="str">
        <v>[-11101] All data events are filtered in summary calculation</v>
      </c>
      <c r="GE1704" s="400">
        <f t="shared" si="307"/>
        <v>2</v>
      </c>
      <c r="GF1704" s="529"/>
      <c r="GG1704" s="517"/>
      <c r="GH1704" s="529">
        <v>42252.817361111112</v>
      </c>
      <c r="GI1704" s="668" t="str">
        <v>[-11101] All data events are filtered in summary calculation</v>
      </c>
      <c r="GJ1704" s="669">
        <v>42252.817361111112</v>
      </c>
      <c r="GK1704" s="668" t="str">
        <v>[-11101] All data events are filtered in summary calculation</v>
      </c>
      <c r="GL1704" s="669">
        <v>42252.817361111112</v>
      </c>
      <c r="GM1704" s="668">
        <v>408.67692470550537</v>
      </c>
      <c r="GN1704" s="400">
        <f t="shared" si="305"/>
        <v>0</v>
      </c>
      <c r="GO1704" s="400">
        <f t="shared" si="306"/>
        <v>408.67692470550537</v>
      </c>
    </row>
    <row r="1705" spans="156:197" ht="18.95" customHeight="1" x14ac:dyDescent="0.25">
      <c r="EZ1705" s="837"/>
      <c r="FA1705" s="568">
        <v>42252.818055555559</v>
      </c>
      <c r="FB1705" s="569">
        <v>37470.97345250845</v>
      </c>
      <c r="FC1705" s="570">
        <v>42252.818055555559</v>
      </c>
      <c r="FD1705" s="571" t="str">
        <v>[-11101] All data events are filtered in summary calculation</v>
      </c>
      <c r="FE1705" s="570">
        <v>42252.817708333328</v>
      </c>
      <c r="FF1705" s="571">
        <v>38608.732460425301</v>
      </c>
      <c r="FG1705" s="570">
        <v>42252.817708333328</v>
      </c>
      <c r="FH1705" s="571" t="str">
        <v>[-11101] All data events are filtered in summary calculation</v>
      </c>
      <c r="GE1705" s="400">
        <f t="shared" si="307"/>
        <v>2</v>
      </c>
      <c r="GF1705" s="529"/>
      <c r="GG1705" s="517"/>
      <c r="GH1705" s="529">
        <v>42252.817708333328</v>
      </c>
      <c r="GI1705" s="668" t="str">
        <v>[-11101] All data events are filtered in summary calculation</v>
      </c>
      <c r="GJ1705" s="669">
        <v>42252.817708333328</v>
      </c>
      <c r="GK1705" s="668" t="str">
        <v>[-11101] All data events are filtered in summary calculation</v>
      </c>
      <c r="GL1705" s="669">
        <v>42252.817708333328</v>
      </c>
      <c r="GM1705" s="668">
        <v>408.68057250976562</v>
      </c>
      <c r="GN1705" s="400">
        <f t="shared" si="305"/>
        <v>0</v>
      </c>
      <c r="GO1705" s="400">
        <f t="shared" si="306"/>
        <v>408.68057250976562</v>
      </c>
    </row>
    <row r="1706" spans="156:197" ht="18.95" customHeight="1" x14ac:dyDescent="0.25">
      <c r="EZ1706" s="837"/>
      <c r="FA1706" s="568">
        <v>42252.818402777775</v>
      </c>
      <c r="FB1706" s="569">
        <v>37381.247565690675</v>
      </c>
      <c r="FC1706" s="570">
        <v>42252.818402777775</v>
      </c>
      <c r="FD1706" s="571" t="str">
        <v>[-11101] All data events are filtered in summary calculation</v>
      </c>
      <c r="FE1706" s="570">
        <v>42252.818055555559</v>
      </c>
      <c r="FF1706" s="571">
        <v>38604.595146838823</v>
      </c>
      <c r="FG1706" s="570">
        <v>42252.818055555559</v>
      </c>
      <c r="FH1706" s="571" t="str">
        <v>[-11101] All data events are filtered in summary calculation</v>
      </c>
      <c r="GE1706" s="400">
        <f t="shared" si="307"/>
        <v>2</v>
      </c>
      <c r="GF1706" s="529"/>
      <c r="GG1706" s="517"/>
      <c r="GH1706" s="529">
        <v>42252.818055555559</v>
      </c>
      <c r="GI1706" s="668" t="str">
        <v>[-11101] All data events are filtered in summary calculation</v>
      </c>
      <c r="GJ1706" s="669">
        <v>42252.818055555559</v>
      </c>
      <c r="GK1706" s="668" t="str">
        <v>[-11101] All data events are filtered in summary calculation</v>
      </c>
      <c r="GL1706" s="669">
        <v>42252.818055555559</v>
      </c>
      <c r="GM1706" s="668">
        <v>407.56631613497933</v>
      </c>
      <c r="GN1706" s="400">
        <f t="shared" si="305"/>
        <v>0</v>
      </c>
      <c r="GO1706" s="400">
        <f t="shared" si="306"/>
        <v>407.56631613497933</v>
      </c>
    </row>
    <row r="1707" spans="156:197" ht="18.95" customHeight="1" x14ac:dyDescent="0.25">
      <c r="EZ1707" s="837"/>
      <c r="FA1707" s="568">
        <v>42252.818749999999</v>
      </c>
      <c r="FB1707" s="569">
        <v>37065.662024062869</v>
      </c>
      <c r="FC1707" s="570">
        <v>42252.818749999999</v>
      </c>
      <c r="FD1707" s="571" t="str">
        <v>[-11101] All data events are filtered in summary calculation</v>
      </c>
      <c r="FE1707" s="570">
        <v>42252.818402777775</v>
      </c>
      <c r="FF1707" s="571">
        <v>38492.52037678162</v>
      </c>
      <c r="FG1707" s="570">
        <v>42252.818402777775</v>
      </c>
      <c r="FH1707" s="571" t="str">
        <v>[-11101] All data events are filtered in summary calculation</v>
      </c>
      <c r="GE1707" s="400">
        <f t="shared" si="307"/>
        <v>2</v>
      </c>
      <c r="GF1707" s="529"/>
      <c r="GG1707" s="517"/>
      <c r="GH1707" s="529">
        <v>42252.818402777775</v>
      </c>
      <c r="GI1707" s="668" t="str">
        <v>[-11101] All data events are filtered in summary calculation</v>
      </c>
      <c r="GJ1707" s="669">
        <v>42252.818402777775</v>
      </c>
      <c r="GK1707" s="668" t="str">
        <v>[-11101] All data events are filtered in summary calculation</v>
      </c>
      <c r="GL1707" s="669">
        <v>42252.818402777775</v>
      </c>
      <c r="GM1707" s="668">
        <v>391.84030151367187</v>
      </c>
      <c r="GN1707" s="400">
        <f t="shared" si="305"/>
        <v>0</v>
      </c>
      <c r="GO1707" s="400">
        <f t="shared" si="306"/>
        <v>391.84030151367187</v>
      </c>
    </row>
    <row r="1708" spans="156:197" ht="18.95" customHeight="1" x14ac:dyDescent="0.25">
      <c r="EZ1708" s="837"/>
      <c r="FA1708" s="568">
        <v>42252.819097222222</v>
      </c>
      <c r="FB1708" s="569">
        <v>37729.775619622073</v>
      </c>
      <c r="FC1708" s="570">
        <v>42252.819097222222</v>
      </c>
      <c r="FD1708" s="571" t="str">
        <v>[-11101] All data events are filtered in summary calculation</v>
      </c>
      <c r="FE1708" s="570">
        <v>42252.818749999999</v>
      </c>
      <c r="FF1708" s="571">
        <v>38531.835884483655</v>
      </c>
      <c r="FG1708" s="570">
        <v>42252.818749999999</v>
      </c>
      <c r="FH1708" s="571" t="str">
        <v>[-11101] All data events are filtered in summary calculation</v>
      </c>
      <c r="GE1708" s="400">
        <f t="shared" si="307"/>
        <v>2</v>
      </c>
      <c r="GF1708" s="529"/>
      <c r="GG1708" s="517"/>
      <c r="GH1708" s="529">
        <v>42252.818749999999</v>
      </c>
      <c r="GI1708" s="668" t="str">
        <v>[-11101] All data events are filtered in summary calculation</v>
      </c>
      <c r="GJ1708" s="669">
        <v>42252.818749999999</v>
      </c>
      <c r="GK1708" s="668" t="str">
        <v>[-11101] All data events are filtered in summary calculation</v>
      </c>
      <c r="GL1708" s="669">
        <v>42252.818749999999</v>
      </c>
      <c r="GM1708" s="668">
        <v>390.46692846224954</v>
      </c>
      <c r="GN1708" s="400">
        <f t="shared" si="305"/>
        <v>0</v>
      </c>
      <c r="GO1708" s="400">
        <f t="shared" si="306"/>
        <v>390.46692846224954</v>
      </c>
    </row>
    <row r="1709" spans="156:197" ht="18.95" customHeight="1" x14ac:dyDescent="0.25">
      <c r="EZ1709" s="837"/>
      <c r="FA1709" s="568">
        <v>42252.819444444445</v>
      </c>
      <c r="FB1709" s="569">
        <v>38443.831096804141</v>
      </c>
      <c r="FC1709" s="570">
        <v>42252.819444444445</v>
      </c>
      <c r="FD1709" s="571" t="str">
        <v>[-11101] All data events are filtered in summary calculation</v>
      </c>
      <c r="FE1709" s="570">
        <v>42252.819097222222</v>
      </c>
      <c r="FF1709" s="571">
        <v>38510.835141982636</v>
      </c>
      <c r="FG1709" s="570">
        <v>42252.819097222222</v>
      </c>
      <c r="FH1709" s="571" t="str">
        <v>[-11101] All data events are filtered in summary calculation</v>
      </c>
      <c r="GE1709" s="400">
        <f t="shared" si="307"/>
        <v>2</v>
      </c>
      <c r="GF1709" s="529"/>
      <c r="GG1709" s="517"/>
      <c r="GH1709" s="529">
        <v>42252.819097222222</v>
      </c>
      <c r="GI1709" s="668" t="str">
        <v>[-11101] All data events are filtered in summary calculation</v>
      </c>
      <c r="GJ1709" s="669">
        <v>42252.819097222222</v>
      </c>
      <c r="GK1709" s="668" t="str">
        <v>[-11101] All data events are filtered in summary calculation</v>
      </c>
      <c r="GL1709" s="669">
        <v>42252.819097222222</v>
      </c>
      <c r="GM1709" s="668">
        <v>375.18577385186217</v>
      </c>
      <c r="GN1709" s="400">
        <f t="shared" si="305"/>
        <v>0</v>
      </c>
      <c r="GO1709" s="400">
        <f t="shared" si="306"/>
        <v>375.18577385186217</v>
      </c>
    </row>
    <row r="1710" spans="156:197" ht="18.95" customHeight="1" x14ac:dyDescent="0.25">
      <c r="EZ1710" s="837"/>
      <c r="FA1710" s="568">
        <v>42252.819791666669</v>
      </c>
      <c r="FB1710" s="569">
        <v>38432.412994893391</v>
      </c>
      <c r="FC1710" s="570">
        <v>42252.819791666669</v>
      </c>
      <c r="FD1710" s="571" t="str">
        <v>[-11101] All data events are filtered in summary calculation</v>
      </c>
      <c r="FE1710" s="570">
        <v>42252.819444444445</v>
      </c>
      <c r="FF1710" s="571">
        <v>38581.473770880701</v>
      </c>
      <c r="FG1710" s="570">
        <v>42252.819444444445</v>
      </c>
      <c r="FH1710" s="571" t="str">
        <v>[-11101] All data events are filtered in summary calculation</v>
      </c>
      <c r="GE1710" s="400">
        <f t="shared" si="307"/>
        <v>2</v>
      </c>
      <c r="GF1710" s="529"/>
      <c r="GG1710" s="517"/>
      <c r="GH1710" s="529">
        <v>42252.819444444445</v>
      </c>
      <c r="GI1710" s="668" t="str">
        <v>[-11101] All data events are filtered in summary calculation</v>
      </c>
      <c r="GJ1710" s="669">
        <v>42252.819444444445</v>
      </c>
      <c r="GK1710" s="668" t="str">
        <v>[-11101] All data events are filtered in summary calculation</v>
      </c>
      <c r="GL1710" s="669">
        <v>42252.819444444445</v>
      </c>
      <c r="GM1710" s="668">
        <v>375.17361450195312</v>
      </c>
      <c r="GN1710" s="400">
        <f t="shared" si="305"/>
        <v>0</v>
      </c>
      <c r="GO1710" s="400">
        <f t="shared" si="306"/>
        <v>375.17361450195312</v>
      </c>
    </row>
    <row r="1711" spans="156:197" ht="18.95" customHeight="1" x14ac:dyDescent="0.25">
      <c r="EZ1711" s="837"/>
      <c r="FA1711" s="568">
        <v>42252.820138888885</v>
      </c>
      <c r="FB1711" s="569">
        <v>38294.243918112916</v>
      </c>
      <c r="FC1711" s="570">
        <v>42252.820138888885</v>
      </c>
      <c r="FD1711" s="571" t="str">
        <v>[-11101] All data events are filtered in summary calculation</v>
      </c>
      <c r="FE1711" s="570">
        <v>42252.819791666669</v>
      </c>
      <c r="FF1711" s="571">
        <v>38623.354528137046</v>
      </c>
      <c r="FG1711" s="570">
        <v>42252.819791666669</v>
      </c>
      <c r="FH1711" s="571" t="str">
        <v>[-11101] All data events are filtered in summary calculation</v>
      </c>
      <c r="GE1711" s="400">
        <f t="shared" si="307"/>
        <v>2</v>
      </c>
      <c r="GF1711" s="529"/>
      <c r="GG1711" s="517"/>
      <c r="GH1711" s="529">
        <v>42252.819791666669</v>
      </c>
      <c r="GI1711" s="668" t="str">
        <v>[-11101] All data events are filtered in summary calculation</v>
      </c>
      <c r="GJ1711" s="669">
        <v>42252.819791666669</v>
      </c>
      <c r="GK1711" s="668" t="str">
        <v>[-11101] All data events are filtered in summary calculation</v>
      </c>
      <c r="GL1711" s="669">
        <v>42252.819791666669</v>
      </c>
      <c r="GM1711" s="668">
        <v>383.18300127537611</v>
      </c>
      <c r="GN1711" s="400">
        <f t="shared" si="305"/>
        <v>0</v>
      </c>
      <c r="GO1711" s="400">
        <f t="shared" si="306"/>
        <v>383.18300127537611</v>
      </c>
    </row>
    <row r="1712" spans="156:197" ht="18.95" customHeight="1" x14ac:dyDescent="0.25">
      <c r="EZ1712" s="837"/>
      <c r="FA1712" s="568">
        <v>42252.820486111115</v>
      </c>
      <c r="FB1712" s="569">
        <v>38197.291821346684</v>
      </c>
      <c r="FC1712" s="570">
        <v>42252.820486111115</v>
      </c>
      <c r="FD1712" s="571" t="str">
        <v>[-11101] All data events are filtered in summary calculation</v>
      </c>
      <c r="FE1712" s="570">
        <v>42252.820138888885</v>
      </c>
      <c r="FF1712" s="571">
        <v>38672.769931131603</v>
      </c>
      <c r="FG1712" s="570">
        <v>42252.820138888885</v>
      </c>
      <c r="FH1712" s="571" t="str">
        <v>[-11101] All data events are filtered in summary calculation</v>
      </c>
      <c r="GE1712" s="400">
        <f t="shared" si="307"/>
        <v>2</v>
      </c>
      <c r="GF1712" s="529"/>
      <c r="GG1712" s="517"/>
      <c r="GH1712" s="529">
        <v>42252.820138888885</v>
      </c>
      <c r="GI1712" s="668" t="str">
        <v>[-11101] All data events are filtered in summary calculation</v>
      </c>
      <c r="GJ1712" s="669">
        <v>42252.820138888885</v>
      </c>
      <c r="GK1712" s="668" t="str">
        <v>[-11101] All data events are filtered in summary calculation</v>
      </c>
      <c r="GL1712" s="669">
        <v>42252.820138888885</v>
      </c>
      <c r="GM1712" s="668">
        <v>392.36114501953125</v>
      </c>
      <c r="GN1712" s="400">
        <f t="shared" si="305"/>
        <v>0</v>
      </c>
      <c r="GO1712" s="400">
        <f t="shared" si="306"/>
        <v>392.36114501953125</v>
      </c>
    </row>
    <row r="1713" spans="156:197" ht="18.95" customHeight="1" x14ac:dyDescent="0.25">
      <c r="EZ1713" s="837"/>
      <c r="FA1713" s="568">
        <v>42252.820833333331</v>
      </c>
      <c r="FB1713" s="569">
        <v>38063.950870025161</v>
      </c>
      <c r="FC1713" s="570">
        <v>42252.820833333331</v>
      </c>
      <c r="FD1713" s="571" t="str">
        <v>[-11101] All data events are filtered in summary calculation</v>
      </c>
      <c r="FE1713" s="570">
        <v>42252.820486111115</v>
      </c>
      <c r="FF1713" s="571">
        <v>38653.91671698491</v>
      </c>
      <c r="FG1713" s="570">
        <v>42252.820486111115</v>
      </c>
      <c r="FH1713" s="571" t="str">
        <v>[-11101] All data events are filtered in summary calculation</v>
      </c>
      <c r="GE1713" s="400">
        <f t="shared" si="307"/>
        <v>2</v>
      </c>
      <c r="GF1713" s="529"/>
      <c r="GG1713" s="517"/>
      <c r="GH1713" s="529">
        <v>42252.820486111115</v>
      </c>
      <c r="GI1713" s="668" t="str">
        <v>[-11101] All data events are filtered in summary calculation</v>
      </c>
      <c r="GJ1713" s="669">
        <v>42252.820486111115</v>
      </c>
      <c r="GK1713" s="668" t="str">
        <v>[-11101] All data events are filtered in summary calculation</v>
      </c>
      <c r="GL1713" s="669">
        <v>42252.820486111115</v>
      </c>
      <c r="GM1713" s="668">
        <v>398.67951791733503</v>
      </c>
      <c r="GN1713" s="400">
        <f t="shared" si="305"/>
        <v>0</v>
      </c>
      <c r="GO1713" s="400">
        <f t="shared" si="306"/>
        <v>398.67951791733503</v>
      </c>
    </row>
    <row r="1714" spans="156:197" ht="18.95" customHeight="1" x14ac:dyDescent="0.25">
      <c r="EZ1714" s="837"/>
      <c r="FA1714" s="568">
        <v>42252.821180555555</v>
      </c>
      <c r="FB1714" s="569">
        <v>37964.483260071276</v>
      </c>
      <c r="FC1714" s="570">
        <v>42252.821180555555</v>
      </c>
      <c r="FD1714" s="571" t="str">
        <v>[-11101] All data events are filtered in summary calculation</v>
      </c>
      <c r="FE1714" s="570">
        <v>42252.820833333331</v>
      </c>
      <c r="FF1714" s="571">
        <v>38677.191856578989</v>
      </c>
      <c r="FG1714" s="570">
        <v>42252.820833333331</v>
      </c>
      <c r="FH1714" s="571" t="str">
        <v>[-11101] All data events are filtered in summary calculation</v>
      </c>
      <c r="GE1714" s="400">
        <f t="shared" si="307"/>
        <v>2</v>
      </c>
      <c r="GF1714" s="529"/>
      <c r="GG1714" s="517"/>
      <c r="GH1714" s="529">
        <v>42252.820833333331</v>
      </c>
      <c r="GI1714" s="668" t="str">
        <v>[-11101] All data events are filtered in summary calculation</v>
      </c>
      <c r="GJ1714" s="669">
        <v>42252.820833333331</v>
      </c>
      <c r="GK1714" s="668" t="str">
        <v>[-11101] All data events are filtered in summary calculation</v>
      </c>
      <c r="GL1714" s="669">
        <v>42252.820833333331</v>
      </c>
      <c r="GM1714" s="668">
        <v>408.15972900390625</v>
      </c>
      <c r="GN1714" s="400">
        <f t="shared" si="305"/>
        <v>0</v>
      </c>
      <c r="GO1714" s="400">
        <f t="shared" si="306"/>
        <v>408.15972900390625</v>
      </c>
    </row>
    <row r="1715" spans="156:197" ht="18.95" customHeight="1" x14ac:dyDescent="0.25">
      <c r="EZ1715" s="837"/>
      <c r="FA1715" s="568">
        <v>42252.821527777778</v>
      </c>
      <c r="FB1715" s="569">
        <v>37819.398338083425</v>
      </c>
      <c r="FC1715" s="570">
        <v>42252.821527777778</v>
      </c>
      <c r="FD1715" s="571" t="str">
        <v>[-11101] All data events are filtered in summary calculation</v>
      </c>
      <c r="FE1715" s="570">
        <v>42252.821180555555</v>
      </c>
      <c r="FF1715" s="571">
        <v>38652.515987406172</v>
      </c>
      <c r="FG1715" s="570">
        <v>42252.821180555555</v>
      </c>
      <c r="FH1715" s="571" t="str">
        <v>[-11101] All data events are filtered in summary calculation</v>
      </c>
      <c r="GE1715" s="400">
        <f t="shared" si="307"/>
        <v>2</v>
      </c>
      <c r="GF1715" s="529"/>
      <c r="GG1715" s="517"/>
      <c r="GH1715" s="529">
        <v>42252.821180555555</v>
      </c>
      <c r="GI1715" s="668" t="str">
        <v>[-11101] All data events are filtered in summary calculation</v>
      </c>
      <c r="GJ1715" s="669">
        <v>42252.821180555555</v>
      </c>
      <c r="GK1715" s="668" t="str">
        <v>[-11101] All data events are filtered in summary calculation</v>
      </c>
      <c r="GL1715" s="669">
        <v>42252.821180555555</v>
      </c>
      <c r="GM1715" s="668">
        <v>402.44030968348187</v>
      </c>
      <c r="GN1715" s="400">
        <f t="shared" si="305"/>
        <v>0</v>
      </c>
      <c r="GO1715" s="400">
        <f t="shared" si="306"/>
        <v>402.44030968348187</v>
      </c>
    </row>
    <row r="1716" spans="156:197" ht="18.95" customHeight="1" x14ac:dyDescent="0.25">
      <c r="EZ1716" s="837"/>
      <c r="FA1716" s="568">
        <v>42252.821875000001</v>
      </c>
      <c r="FB1716" s="569">
        <v>37629.707476707299</v>
      </c>
      <c r="FC1716" s="570">
        <v>42252.821875000001</v>
      </c>
      <c r="FD1716" s="571" t="str">
        <v>[-11101] All data events are filtered in summary calculation</v>
      </c>
      <c r="FE1716" s="570">
        <v>42252.821527777778</v>
      </c>
      <c r="FF1716" s="571">
        <v>38594.034947009881</v>
      </c>
      <c r="FG1716" s="570">
        <v>42252.821527777778</v>
      </c>
      <c r="FH1716" s="571" t="str">
        <v>[-11101] All data events are filtered in summary calculation</v>
      </c>
      <c r="GE1716" s="400">
        <f t="shared" si="307"/>
        <v>2</v>
      </c>
      <c r="GF1716" s="529"/>
      <c r="GG1716" s="517"/>
      <c r="GH1716" s="529">
        <v>42252.821527777778</v>
      </c>
      <c r="GI1716" s="668" t="str">
        <v>[-11101] All data events are filtered in summary calculation</v>
      </c>
      <c r="GJ1716" s="669">
        <v>42252.821527777778</v>
      </c>
      <c r="GK1716" s="668" t="str">
        <v>[-11101] All data events are filtered in summary calculation</v>
      </c>
      <c r="GL1716" s="669">
        <v>42252.821527777778</v>
      </c>
      <c r="GM1716" s="668">
        <v>390.97222900390625</v>
      </c>
      <c r="GN1716" s="400">
        <f t="shared" si="305"/>
        <v>0</v>
      </c>
      <c r="GO1716" s="400">
        <f t="shared" si="306"/>
        <v>390.97222900390625</v>
      </c>
    </row>
    <row r="1717" spans="156:197" ht="18.95" customHeight="1" x14ac:dyDescent="0.25">
      <c r="EZ1717" s="837"/>
      <c r="FA1717" s="568">
        <v>42252.822222222225</v>
      </c>
      <c r="FB1717" s="569">
        <v>37536.773649988572</v>
      </c>
      <c r="FC1717" s="570">
        <v>42252.822222222225</v>
      </c>
      <c r="FD1717" s="571" t="str">
        <v>[-11101] All data events are filtered in summary calculation</v>
      </c>
      <c r="FE1717" s="570">
        <v>42252.821875000001</v>
      </c>
      <c r="FF1717" s="571">
        <v>38577.179362789793</v>
      </c>
      <c r="FG1717" s="570">
        <v>42252.821875000001</v>
      </c>
      <c r="FH1717" s="571" t="str">
        <v>[-11101] All data events are filtered in summary calculation</v>
      </c>
      <c r="GE1717" s="400">
        <f t="shared" si="307"/>
        <v>2</v>
      </c>
      <c r="GF1717" s="529"/>
      <c r="GG1717" s="517"/>
      <c r="GH1717" s="529">
        <v>42252.821875000001</v>
      </c>
      <c r="GI1717" s="668" t="str">
        <v>[-11101] All data events are filtered in summary calculation</v>
      </c>
      <c r="GJ1717" s="669">
        <v>42252.821875000001</v>
      </c>
      <c r="GK1717" s="668" t="str">
        <v>[-11101] All data events are filtered in summary calculation</v>
      </c>
      <c r="GL1717" s="669">
        <v>42252.821875000001</v>
      </c>
      <c r="GM1717" s="668">
        <v>381.25730913602746</v>
      </c>
      <c r="GN1717" s="400">
        <f t="shared" si="305"/>
        <v>0</v>
      </c>
      <c r="GO1717" s="400">
        <f t="shared" si="306"/>
        <v>381.25730913602746</v>
      </c>
    </row>
    <row r="1718" spans="156:197" ht="18.95" customHeight="1" x14ac:dyDescent="0.25">
      <c r="EZ1718" s="837"/>
      <c r="FA1718" s="568">
        <v>42252.822569444441</v>
      </c>
      <c r="FB1718" s="569">
        <v>37496.004848166303</v>
      </c>
      <c r="FC1718" s="570">
        <v>42252.822569444441</v>
      </c>
      <c r="FD1718" s="571" t="str">
        <v>[-11101] All data events are filtered in summary calculation</v>
      </c>
      <c r="FE1718" s="570">
        <v>42252.822222222225</v>
      </c>
      <c r="FF1718" s="571">
        <v>38506.627544490497</v>
      </c>
      <c r="FG1718" s="570">
        <v>42252.822222222225</v>
      </c>
      <c r="FH1718" s="571" t="str">
        <v>[-11101] All data events are filtered in summary calculation</v>
      </c>
      <c r="GE1718" s="400">
        <f t="shared" si="307"/>
        <v>2</v>
      </c>
      <c r="GF1718" s="529"/>
      <c r="GG1718" s="517"/>
      <c r="GH1718" s="529">
        <v>42252.822222222225</v>
      </c>
      <c r="GI1718" s="668" t="str">
        <v>[-11101] All data events are filtered in summary calculation</v>
      </c>
      <c r="GJ1718" s="669">
        <v>42252.822222222225</v>
      </c>
      <c r="GK1718" s="668" t="str">
        <v>[-11101] All data events are filtered in summary calculation</v>
      </c>
      <c r="GL1718" s="669">
        <v>42252.822222222225</v>
      </c>
      <c r="GM1718" s="668">
        <v>372.74307250976563</v>
      </c>
      <c r="GN1718" s="400">
        <f t="shared" si="305"/>
        <v>0</v>
      </c>
      <c r="GO1718" s="400">
        <f t="shared" si="306"/>
        <v>372.74307250976563</v>
      </c>
    </row>
    <row r="1719" spans="156:197" ht="18.95" customHeight="1" x14ac:dyDescent="0.25">
      <c r="EZ1719" s="837"/>
      <c r="FA1719" s="568">
        <v>42252.822916666672</v>
      </c>
      <c r="FB1719" s="569">
        <v>37281.073602372409</v>
      </c>
      <c r="FC1719" s="570">
        <v>42252.822916666672</v>
      </c>
      <c r="FD1719" s="571" t="str">
        <v>[-11101] All data events are filtered in summary calculation</v>
      </c>
      <c r="FE1719" s="570">
        <v>42252.822569444441</v>
      </c>
      <c r="FF1719" s="571">
        <v>38491.619454993801</v>
      </c>
      <c r="FG1719" s="570">
        <v>42252.822569444441</v>
      </c>
      <c r="FH1719" s="571" t="str">
        <v>[-11101] All data events are filtered in summary calculation</v>
      </c>
      <c r="GE1719" s="400">
        <f t="shared" si="307"/>
        <v>2</v>
      </c>
      <c r="GF1719" s="529"/>
      <c r="GG1719" s="517"/>
      <c r="GH1719" s="529">
        <v>42252.822569444441</v>
      </c>
      <c r="GI1719" s="668" t="str">
        <v>[-11101] All data events are filtered in summary calculation</v>
      </c>
      <c r="GJ1719" s="669">
        <v>42252.822569444441</v>
      </c>
      <c r="GK1719" s="668" t="str">
        <v>[-11101] All data events are filtered in summary calculation</v>
      </c>
      <c r="GL1719" s="669">
        <v>42252.822569444441</v>
      </c>
      <c r="GM1719" s="668">
        <v>372.74307250976563</v>
      </c>
      <c r="GN1719" s="400">
        <f t="shared" si="305"/>
        <v>0</v>
      </c>
      <c r="GO1719" s="400">
        <f t="shared" si="306"/>
        <v>372.74307250976563</v>
      </c>
    </row>
    <row r="1720" spans="156:197" ht="18.95" customHeight="1" x14ac:dyDescent="0.25">
      <c r="EZ1720" s="837"/>
      <c r="FA1720" s="568">
        <v>42252.823263888888</v>
      </c>
      <c r="FB1720" s="569">
        <v>36941.657923034829</v>
      </c>
      <c r="FC1720" s="570">
        <v>42252.823263888888</v>
      </c>
      <c r="FD1720" s="571" t="str">
        <v>[-11101] All data events are filtered in summary calculation</v>
      </c>
      <c r="FE1720" s="570">
        <v>42252.822916666672</v>
      </c>
      <c r="FF1720" s="571">
        <v>38447.516816496849</v>
      </c>
      <c r="FG1720" s="570">
        <v>42252.822916666672</v>
      </c>
      <c r="FH1720" s="571" t="str">
        <v>[-11101] All data events are filtered in summary calculation</v>
      </c>
      <c r="GE1720" s="400">
        <f t="shared" si="307"/>
        <v>2</v>
      </c>
      <c r="GF1720" s="529"/>
      <c r="GG1720" s="517"/>
      <c r="GH1720" s="529">
        <v>42252.822916666672</v>
      </c>
      <c r="GI1720" s="668" t="str">
        <v>[-11101] All data events are filtered in summary calculation</v>
      </c>
      <c r="GJ1720" s="669">
        <v>42252.822916666672</v>
      </c>
      <c r="GK1720" s="668" t="str">
        <v>[-11101] All data events are filtered in summary calculation</v>
      </c>
      <c r="GL1720" s="669">
        <v>42252.822916666672</v>
      </c>
      <c r="GM1720" s="668">
        <v>386.56773297068042</v>
      </c>
      <c r="GN1720" s="400">
        <f t="shared" si="305"/>
        <v>0</v>
      </c>
      <c r="GO1720" s="400">
        <f t="shared" si="306"/>
        <v>386.56773297068042</v>
      </c>
    </row>
    <row r="1721" spans="156:197" ht="18.95" customHeight="1" x14ac:dyDescent="0.25">
      <c r="EZ1721" s="837"/>
      <c r="FA1721" s="568">
        <v>42252.823611111111</v>
      </c>
      <c r="FB1721" s="569">
        <v>37992.602866089343</v>
      </c>
      <c r="FC1721" s="570">
        <v>42252.823611111111</v>
      </c>
      <c r="FD1721" s="571" t="str">
        <v>[-11101] All data events are filtered in summary calculation</v>
      </c>
      <c r="FE1721" s="570">
        <v>42252.823263888888</v>
      </c>
      <c r="FF1721" s="571">
        <v>38473.616307777163</v>
      </c>
      <c r="FG1721" s="570">
        <v>42252.823263888888</v>
      </c>
      <c r="FH1721" s="571" t="str">
        <v>[-11101] All data events are filtered in summary calculation</v>
      </c>
      <c r="GE1721" s="400">
        <f t="shared" si="307"/>
        <v>2</v>
      </c>
      <c r="GF1721" s="529"/>
      <c r="GG1721" s="517"/>
      <c r="GH1721" s="529">
        <v>42252.823263888888</v>
      </c>
      <c r="GI1721" s="668" t="str">
        <v>[-11101] All data events are filtered in summary calculation</v>
      </c>
      <c r="GJ1721" s="669">
        <v>42252.823263888888</v>
      </c>
      <c r="GK1721" s="668" t="str">
        <v>[-11101] All data events are filtered in summary calculation</v>
      </c>
      <c r="GL1721" s="669">
        <v>42252.823263888888</v>
      </c>
      <c r="GM1721" s="668">
        <v>398.78472900390625</v>
      </c>
      <c r="GN1721" s="400">
        <f t="shared" si="305"/>
        <v>0</v>
      </c>
      <c r="GO1721" s="400">
        <f t="shared" si="306"/>
        <v>398.78472900390625</v>
      </c>
    </row>
    <row r="1722" spans="156:197" ht="18.95" customHeight="1" x14ac:dyDescent="0.25">
      <c r="EZ1722" s="837"/>
      <c r="FA1722" s="568">
        <v>42252.823958333334</v>
      </c>
      <c r="FB1722" s="569">
        <v>38299.97141735554</v>
      </c>
      <c r="FC1722" s="570">
        <v>42252.823958333334</v>
      </c>
      <c r="FD1722" s="571" t="str">
        <v>[-11101] All data events are filtered in summary calculation</v>
      </c>
      <c r="FE1722" s="570">
        <v>42252.823611111111</v>
      </c>
      <c r="FF1722" s="571">
        <v>38628.161574590209</v>
      </c>
      <c r="FG1722" s="570">
        <v>42252.823611111111</v>
      </c>
      <c r="FH1722" s="571" t="str">
        <v>[-11101] All data events are filtered in summary calculation</v>
      </c>
      <c r="GE1722" s="400">
        <f t="shared" si="307"/>
        <v>2</v>
      </c>
      <c r="GF1722" s="529"/>
      <c r="GG1722" s="517"/>
      <c r="GH1722" s="529">
        <v>42252.823611111111</v>
      </c>
      <c r="GI1722" s="668" t="str">
        <v>[-11101] All data events are filtered in summary calculation</v>
      </c>
      <c r="GJ1722" s="669">
        <v>42252.823611111111</v>
      </c>
      <c r="GK1722" s="668" t="str">
        <v>[-11101] All data events are filtered in summary calculation</v>
      </c>
      <c r="GL1722" s="669">
        <v>42252.823611111111</v>
      </c>
      <c r="GM1722" s="668">
        <v>398.78472900390625</v>
      </c>
      <c r="GN1722" s="400">
        <f t="shared" si="305"/>
        <v>0</v>
      </c>
      <c r="GO1722" s="400">
        <f t="shared" si="306"/>
        <v>398.78472900390625</v>
      </c>
    </row>
    <row r="1723" spans="156:197" ht="18.95" customHeight="1" x14ac:dyDescent="0.25">
      <c r="EZ1723" s="837"/>
      <c r="FA1723" s="568">
        <v>42252.82430555555</v>
      </c>
      <c r="FB1723" s="569">
        <v>38128.406354999541</v>
      </c>
      <c r="FC1723" s="570">
        <v>42252.82430555555</v>
      </c>
      <c r="FD1723" s="571" t="str">
        <v>[-11101] All data events are filtered in summary calculation</v>
      </c>
      <c r="FE1723" s="570">
        <v>42252.823958333334</v>
      </c>
      <c r="FF1723" s="571">
        <v>38661.473775080842</v>
      </c>
      <c r="FG1723" s="570">
        <v>42252.823958333334</v>
      </c>
      <c r="FH1723" s="571" t="str">
        <v>[-11101] All data events are filtered in summary calculation</v>
      </c>
      <c r="GE1723" s="400">
        <f t="shared" si="307"/>
        <v>2</v>
      </c>
      <c r="GF1723" s="529"/>
      <c r="GG1723" s="517"/>
      <c r="GH1723" s="529">
        <v>42252.823958333334</v>
      </c>
      <c r="GI1723" s="668" t="str">
        <v>[-11101] All data events are filtered in summary calculation</v>
      </c>
      <c r="GJ1723" s="669">
        <v>42252.823958333334</v>
      </c>
      <c r="GK1723" s="668" t="str">
        <v>[-11101] All data events are filtered in summary calculation</v>
      </c>
      <c r="GL1723" s="669">
        <v>42252.823958333334</v>
      </c>
      <c r="GM1723" s="668">
        <v>398.78472900390625</v>
      </c>
      <c r="GN1723" s="400">
        <f t="shared" si="305"/>
        <v>0</v>
      </c>
      <c r="GO1723" s="400">
        <f t="shared" si="306"/>
        <v>398.78472900390625</v>
      </c>
    </row>
    <row r="1724" spans="156:197" ht="18.95" customHeight="1" x14ac:dyDescent="0.25">
      <c r="EZ1724" s="837"/>
      <c r="FA1724" s="568">
        <v>42252.824652777781</v>
      </c>
      <c r="FB1724" s="569">
        <v>38059.430278962849</v>
      </c>
      <c r="FC1724" s="570">
        <v>42252.824652777781</v>
      </c>
      <c r="FD1724" s="571" t="str">
        <v>[-11101] All data events are filtered in summary calculation</v>
      </c>
      <c r="FE1724" s="570">
        <v>42252.82430555555</v>
      </c>
      <c r="FF1724" s="571">
        <v>38590.178912907839</v>
      </c>
      <c r="FG1724" s="570">
        <v>42252.82430555555</v>
      </c>
      <c r="FH1724" s="571" t="str">
        <v>[-11101] All data events are filtered in summary calculation</v>
      </c>
      <c r="GE1724" s="400">
        <f t="shared" si="307"/>
        <v>2</v>
      </c>
      <c r="GF1724" s="529"/>
      <c r="GG1724" s="517"/>
      <c r="GH1724" s="529">
        <v>42252.82430555555</v>
      </c>
      <c r="GI1724" s="668" t="str">
        <v>[-11101] All data events are filtered in summary calculation</v>
      </c>
      <c r="GJ1724" s="669">
        <v>42252.82430555555</v>
      </c>
      <c r="GK1724" s="668" t="str">
        <v>[-11101] All data events are filtered in summary calculation</v>
      </c>
      <c r="GL1724" s="669">
        <v>42252.82430555555</v>
      </c>
      <c r="GM1724" s="668">
        <v>408.67342524323612</v>
      </c>
      <c r="GN1724" s="400">
        <f t="shared" si="305"/>
        <v>0</v>
      </c>
      <c r="GO1724" s="400">
        <f t="shared" si="306"/>
        <v>408.67342524323612</v>
      </c>
    </row>
    <row r="1725" spans="156:197" ht="18.95" customHeight="1" x14ac:dyDescent="0.25">
      <c r="EZ1725" s="837"/>
      <c r="FA1725" s="568">
        <v>42252.824999999997</v>
      </c>
      <c r="FB1725" s="569">
        <v>38008.439175611733</v>
      </c>
      <c r="FC1725" s="570">
        <v>42252.824999999997</v>
      </c>
      <c r="FD1725" s="571" t="str">
        <v>[-11101] All data events are filtered in summary calculation</v>
      </c>
      <c r="FE1725" s="570">
        <v>42252.824652777781</v>
      </c>
      <c r="FF1725" s="571">
        <v>38548.54633467595</v>
      </c>
      <c r="FG1725" s="570">
        <v>42252.824652777781</v>
      </c>
      <c r="FH1725" s="571" t="str">
        <v>[-11101] All data events are filtered in summary calculation</v>
      </c>
      <c r="GE1725" s="400">
        <f t="shared" si="307"/>
        <v>2</v>
      </c>
      <c r="GF1725" s="529"/>
      <c r="GG1725" s="517"/>
      <c r="GH1725" s="529">
        <v>42252.824652777781</v>
      </c>
      <c r="GI1725" s="668" t="str">
        <v>[-11101] All data events are filtered in summary calculation</v>
      </c>
      <c r="GJ1725" s="669">
        <v>42252.824652777781</v>
      </c>
      <c r="GK1725" s="668" t="str">
        <v>[-11101] All data events are filtered in summary calculation</v>
      </c>
      <c r="GL1725" s="669">
        <v>42252.824652777781</v>
      </c>
      <c r="GM1725" s="668">
        <v>415.27780151367187</v>
      </c>
      <c r="GN1725" s="400">
        <f t="shared" si="305"/>
        <v>0</v>
      </c>
      <c r="GO1725" s="400">
        <f t="shared" si="306"/>
        <v>415.27780151367187</v>
      </c>
    </row>
    <row r="1726" spans="156:197" ht="18.95" customHeight="1" x14ac:dyDescent="0.25">
      <c r="EZ1726" s="837"/>
      <c r="FA1726" s="568">
        <v>42252.82534722222</v>
      </c>
      <c r="FB1726" s="569">
        <v>37935.427509331705</v>
      </c>
      <c r="FC1726" s="570">
        <v>42252.82534722222</v>
      </c>
      <c r="FD1726" s="571" t="str">
        <v>[-11101] All data events are filtered in summary calculation</v>
      </c>
      <c r="FE1726" s="570">
        <v>42252.824999999997</v>
      </c>
      <c r="FF1726" s="571">
        <v>38517.30690668623</v>
      </c>
      <c r="FG1726" s="570">
        <v>42252.824999999997</v>
      </c>
      <c r="FH1726" s="571" t="str">
        <v>[-11101] All data events are filtered in summary calculation</v>
      </c>
      <c r="GE1726" s="400">
        <f t="shared" si="307"/>
        <v>2</v>
      </c>
      <c r="GF1726" s="529"/>
      <c r="GG1726" s="517"/>
      <c r="GH1726" s="529">
        <v>42252.824999999997</v>
      </c>
      <c r="GI1726" s="668" t="str">
        <v>[-11101] All data events are filtered in summary calculation</v>
      </c>
      <c r="GJ1726" s="669">
        <v>42252.824999999997</v>
      </c>
      <c r="GK1726" s="668" t="str">
        <v>[-11101] All data events are filtered in summary calculation</v>
      </c>
      <c r="GL1726" s="669">
        <v>42252.824999999997</v>
      </c>
      <c r="GM1726" s="668">
        <v>411.87956761163662</v>
      </c>
      <c r="GN1726" s="400">
        <f t="shared" si="305"/>
        <v>0</v>
      </c>
      <c r="GO1726" s="400">
        <f t="shared" si="306"/>
        <v>411.87956761163662</v>
      </c>
    </row>
    <row r="1727" spans="156:197" ht="18.95" customHeight="1" x14ac:dyDescent="0.25">
      <c r="EZ1727" s="837"/>
      <c r="FA1727" s="568">
        <v>42252.825694444444</v>
      </c>
      <c r="FB1727" s="569">
        <v>37824.703810918334</v>
      </c>
      <c r="FC1727" s="570">
        <v>42252.825694444444</v>
      </c>
      <c r="FD1727" s="571" t="str">
        <v>[-11101] All data events are filtered in summary calculation</v>
      </c>
      <c r="FE1727" s="570">
        <v>42252.82534722222</v>
      </c>
      <c r="FF1727" s="571">
        <v>38521.216247032084</v>
      </c>
      <c r="FG1727" s="570">
        <v>42252.82534722222</v>
      </c>
      <c r="FH1727" s="571" t="str">
        <v>[-11101] All data events are filtered in summary calculation</v>
      </c>
      <c r="GE1727" s="400">
        <f t="shared" si="307"/>
        <v>2</v>
      </c>
      <c r="GF1727" s="529"/>
      <c r="GG1727" s="517"/>
      <c r="GH1727" s="529">
        <v>42252.82534722222</v>
      </c>
      <c r="GI1727" s="668" t="str">
        <v>[-11101] All data events are filtered in summary calculation</v>
      </c>
      <c r="GJ1727" s="669">
        <v>42252.82534722222</v>
      </c>
      <c r="GK1727" s="668" t="str">
        <v>[-11101] All data events are filtered in summary calculation</v>
      </c>
      <c r="GL1727" s="669">
        <v>42252.82534722222</v>
      </c>
      <c r="GM1727" s="668">
        <v>398.263916015625</v>
      </c>
      <c r="GN1727" s="400">
        <f t="shared" si="305"/>
        <v>0</v>
      </c>
      <c r="GO1727" s="400">
        <f t="shared" si="306"/>
        <v>398.263916015625</v>
      </c>
    </row>
    <row r="1728" spans="156:197" ht="18.95" customHeight="1" x14ac:dyDescent="0.25">
      <c r="EZ1728" s="837"/>
      <c r="FA1728" s="568">
        <v>42252.826041666667</v>
      </c>
      <c r="FB1728" s="569">
        <v>37795.997590313353</v>
      </c>
      <c r="FC1728" s="570">
        <v>42252.826041666667</v>
      </c>
      <c r="FD1728" s="571" t="str">
        <v>[-11101] All data events are filtered in summary calculation</v>
      </c>
      <c r="FE1728" s="570">
        <v>42252.825694444444</v>
      </c>
      <c r="FF1728" s="571">
        <v>38450.684062864384</v>
      </c>
      <c r="FG1728" s="570">
        <v>42252.825694444444</v>
      </c>
      <c r="FH1728" s="571" t="str">
        <v>[-11101] All data events are filtered in summary calculation</v>
      </c>
      <c r="GE1728" s="400">
        <f t="shared" si="307"/>
        <v>2</v>
      </c>
      <c r="GF1728" s="529"/>
      <c r="GG1728" s="517"/>
      <c r="GH1728" s="529">
        <v>42252.825694444444</v>
      </c>
      <c r="GI1728" s="668" t="str">
        <v>[-11101] All data events are filtered in summary calculation</v>
      </c>
      <c r="GJ1728" s="669">
        <v>42252.825694444444</v>
      </c>
      <c r="GK1728" s="668" t="str">
        <v>[-11101] All data events are filtered in summary calculation</v>
      </c>
      <c r="GL1728" s="669">
        <v>42252.825694444444</v>
      </c>
      <c r="GM1728" s="668">
        <v>398.263916015625</v>
      </c>
      <c r="GN1728" s="400">
        <f t="shared" si="305"/>
        <v>0</v>
      </c>
      <c r="GO1728" s="400">
        <f t="shared" si="306"/>
        <v>398.263916015625</v>
      </c>
    </row>
    <row r="1729" spans="156:197" ht="18.95" customHeight="1" x14ac:dyDescent="0.25">
      <c r="EZ1729" s="837"/>
      <c r="FA1729" s="568">
        <v>42252.826388888891</v>
      </c>
      <c r="FB1729" s="569">
        <v>38343.185657968126</v>
      </c>
      <c r="FC1729" s="570">
        <v>42252.826388888891</v>
      </c>
      <c r="FD1729" s="571" t="str">
        <v>[-11101] All data events are filtered in summary calculation</v>
      </c>
      <c r="FE1729" s="570">
        <v>42252.826041666667</v>
      </c>
      <c r="FF1729" s="571">
        <v>38480.707590661448</v>
      </c>
      <c r="FG1729" s="570">
        <v>42252.826041666667</v>
      </c>
      <c r="FH1729" s="571" t="str">
        <v>[-11101] All data events are filtered in summary calculation</v>
      </c>
      <c r="GE1729" s="400">
        <f t="shared" si="307"/>
        <v>2</v>
      </c>
      <c r="GF1729" s="529"/>
      <c r="GG1729" s="517"/>
      <c r="GH1729" s="529">
        <v>42252.826041666667</v>
      </c>
      <c r="GI1729" s="668" t="str">
        <v>[-11101] All data events are filtered in summary calculation</v>
      </c>
      <c r="GJ1729" s="669">
        <v>42252.826041666667</v>
      </c>
      <c r="GK1729" s="668" t="str">
        <v>[-11101] All data events are filtered in summary calculation</v>
      </c>
      <c r="GL1729" s="669">
        <v>42252.826041666667</v>
      </c>
      <c r="GM1729" s="668">
        <v>383.65344462189825</v>
      </c>
      <c r="GN1729" s="400">
        <f t="shared" si="305"/>
        <v>0</v>
      </c>
      <c r="GO1729" s="400">
        <f t="shared" si="306"/>
        <v>383.65344462189825</v>
      </c>
    </row>
    <row r="1730" spans="156:197" ht="18.95" customHeight="1" x14ac:dyDescent="0.25">
      <c r="EZ1730" s="837"/>
      <c r="FA1730" s="568">
        <v>42252.826736111107</v>
      </c>
      <c r="FB1730" s="569">
        <v>38421.752496681613</v>
      </c>
      <c r="FC1730" s="570">
        <v>42252.826736111107</v>
      </c>
      <c r="FD1730" s="571" t="str">
        <v>[-11101] All data events are filtered in summary calculation</v>
      </c>
      <c r="FE1730" s="570">
        <v>42252.826388888891</v>
      </c>
      <c r="FF1730" s="571">
        <v>38532.595377087593</v>
      </c>
      <c r="FG1730" s="570">
        <v>42252.826388888891</v>
      </c>
      <c r="FH1730" s="571" t="str">
        <v>[-11101] All data events are filtered in summary calculation</v>
      </c>
      <c r="GE1730" s="400">
        <f t="shared" si="307"/>
        <v>2</v>
      </c>
      <c r="GF1730" s="529"/>
      <c r="GG1730" s="517"/>
      <c r="GH1730" s="529">
        <v>42252.826388888891</v>
      </c>
      <c r="GI1730" s="668" t="str">
        <v>[-11101] All data events are filtered in summary calculation</v>
      </c>
      <c r="GJ1730" s="669">
        <v>42252.826388888891</v>
      </c>
      <c r="GK1730" s="668" t="str">
        <v>[-11101] All data events are filtered in summary calculation</v>
      </c>
      <c r="GL1730" s="669">
        <v>42252.826388888891</v>
      </c>
      <c r="GM1730" s="668">
        <v>379.69338958986725</v>
      </c>
      <c r="GN1730" s="400">
        <f t="shared" si="305"/>
        <v>0</v>
      </c>
      <c r="GO1730" s="400">
        <f t="shared" si="306"/>
        <v>379.69338958986725</v>
      </c>
    </row>
    <row r="1731" spans="156:197" ht="18.95" customHeight="1" x14ac:dyDescent="0.25">
      <c r="EZ1731" s="837"/>
      <c r="FA1731" s="568">
        <v>42252.827083333337</v>
      </c>
      <c r="FB1731" s="569">
        <v>38357.472223053373</v>
      </c>
      <c r="FC1731" s="570">
        <v>42252.827083333337</v>
      </c>
      <c r="FD1731" s="571" t="str">
        <v>[-11101] All data events are filtered in summary calculation</v>
      </c>
      <c r="FE1731" s="570">
        <v>42252.826736111107</v>
      </c>
      <c r="FF1731" s="571">
        <v>38649.039712699254</v>
      </c>
      <c r="FG1731" s="570">
        <v>42252.826736111107</v>
      </c>
      <c r="FH1731" s="571" t="str">
        <v>[-11101] All data events are filtered in summary calculation</v>
      </c>
      <c r="GE1731" s="400">
        <f t="shared" si="307"/>
        <v>2</v>
      </c>
      <c r="GF1731" s="529"/>
      <c r="GG1731" s="517"/>
      <c r="GH1731" s="529">
        <v>42252.826736111107</v>
      </c>
      <c r="GI1731" s="668" t="str">
        <v>[-11101] All data events are filtered in summary calculation</v>
      </c>
      <c r="GJ1731" s="669">
        <v>42252.826736111107</v>
      </c>
      <c r="GK1731" s="668" t="str">
        <v>[-11101] All data events are filtered in summary calculation</v>
      </c>
      <c r="GL1731" s="669">
        <v>42252.826736111107</v>
      </c>
      <c r="GM1731" s="668">
        <v>376.04168701171875</v>
      </c>
      <c r="GN1731" s="400">
        <f t="shared" si="305"/>
        <v>0</v>
      </c>
      <c r="GO1731" s="400">
        <f t="shared" si="306"/>
        <v>376.04168701171875</v>
      </c>
    </row>
    <row r="1732" spans="156:197" ht="18.95" customHeight="1" x14ac:dyDescent="0.25">
      <c r="EZ1732" s="837"/>
      <c r="FA1732" s="568">
        <v>42252.827430555553</v>
      </c>
      <c r="FB1732" s="569">
        <v>38276.703284937146</v>
      </c>
      <c r="FC1732" s="570">
        <v>42252.827430555553</v>
      </c>
      <c r="FD1732" s="571" t="str">
        <v>[-11101] All data events are filtered in summary calculation</v>
      </c>
      <c r="FE1732" s="570">
        <v>42252.827083333337</v>
      </c>
      <c r="FF1732" s="571">
        <v>38688.826112049821</v>
      </c>
      <c r="FG1732" s="570">
        <v>42252.827083333337</v>
      </c>
      <c r="FH1732" s="571" t="str">
        <v>[-11101] All data events are filtered in summary calculation</v>
      </c>
      <c r="GE1732" s="400">
        <f t="shared" si="307"/>
        <v>2</v>
      </c>
      <c r="GF1732" s="529"/>
      <c r="GG1732" s="517"/>
      <c r="GH1732" s="529">
        <v>42252.827083333337</v>
      </c>
      <c r="GI1732" s="668" t="str">
        <v>[-11101] All data events are filtered in summary calculation</v>
      </c>
      <c r="GJ1732" s="669">
        <v>42252.827083333337</v>
      </c>
      <c r="GK1732" s="668" t="str">
        <v>[-11101] All data events are filtered in summary calculation</v>
      </c>
      <c r="GL1732" s="669">
        <v>42252.827083333337</v>
      </c>
      <c r="GM1732" s="668">
        <v>389.57449245452881</v>
      </c>
      <c r="GN1732" s="400">
        <f t="shared" si="305"/>
        <v>0</v>
      </c>
      <c r="GO1732" s="400">
        <f t="shared" si="306"/>
        <v>389.57449245452881</v>
      </c>
    </row>
    <row r="1733" spans="156:197" ht="18.95" customHeight="1" x14ac:dyDescent="0.25">
      <c r="EZ1733" s="837"/>
      <c r="FA1733" s="568">
        <v>42252.827777777777</v>
      </c>
      <c r="FB1733" s="569">
        <v>38247.599608743192</v>
      </c>
      <c r="FC1733" s="570">
        <v>42252.827777777777</v>
      </c>
      <c r="FD1733" s="571" t="str">
        <v>[-11101] All data events are filtered in summary calculation</v>
      </c>
      <c r="FE1733" s="570">
        <v>42252.827430555553</v>
      </c>
      <c r="FF1733" s="571">
        <v>38632.518211617069</v>
      </c>
      <c r="FG1733" s="570">
        <v>42252.827430555553</v>
      </c>
      <c r="FH1733" s="571" t="str">
        <v>[-11101] All data events are filtered in summary calculation</v>
      </c>
      <c r="GE1733" s="400">
        <f t="shared" si="307"/>
        <v>2</v>
      </c>
      <c r="GF1733" s="529"/>
      <c r="GG1733" s="517"/>
      <c r="GH1733" s="529">
        <v>42252.827430555553</v>
      </c>
      <c r="GI1733" s="668" t="str">
        <v>[-11101] All data events are filtered in summary calculation</v>
      </c>
      <c r="GJ1733" s="669">
        <v>42252.827430555553</v>
      </c>
      <c r="GK1733" s="668" t="str">
        <v>[-11101] All data events are filtered in summary calculation</v>
      </c>
      <c r="GL1733" s="669">
        <v>42252.827430555553</v>
      </c>
      <c r="GM1733" s="668">
        <v>391.66668701171875</v>
      </c>
      <c r="GN1733" s="400">
        <f t="shared" si="305"/>
        <v>0</v>
      </c>
      <c r="GO1733" s="400">
        <f t="shared" si="306"/>
        <v>391.66668701171875</v>
      </c>
    </row>
    <row r="1734" spans="156:197" ht="18.95" customHeight="1" x14ac:dyDescent="0.25">
      <c r="EZ1734" s="837"/>
      <c r="FA1734" s="568">
        <v>42252.828125</v>
      </c>
      <c r="FB1734" s="569">
        <v>38207.146455224356</v>
      </c>
      <c r="FC1734" s="570">
        <v>42252.828125</v>
      </c>
      <c r="FD1734" s="571" t="str">
        <v>[-11101] All data events are filtered in summary calculation</v>
      </c>
      <c r="FE1734" s="570">
        <v>42252.827777777777</v>
      </c>
      <c r="FF1734" s="571">
        <v>38695.872416309518</v>
      </c>
      <c r="FG1734" s="570">
        <v>42252.827777777777</v>
      </c>
      <c r="FH1734" s="571" t="str">
        <v>[-11101] All data events are filtered in summary calculation</v>
      </c>
      <c r="GE1734" s="400">
        <f t="shared" si="307"/>
        <v>2</v>
      </c>
      <c r="GF1734" s="529"/>
      <c r="GG1734" s="517"/>
      <c r="GH1734" s="529">
        <v>42252.827777777777</v>
      </c>
      <c r="GI1734" s="668" t="str">
        <v>[-11101] All data events are filtered in summary calculation</v>
      </c>
      <c r="GJ1734" s="669">
        <v>42252.827777777777</v>
      </c>
      <c r="GK1734" s="668" t="str">
        <v>[-11101] All data events are filtered in summary calculation</v>
      </c>
      <c r="GL1734" s="669">
        <v>42252.827777777777</v>
      </c>
      <c r="GM1734" s="668">
        <v>407.0557887537405</v>
      </c>
      <c r="GN1734" s="400">
        <f t="shared" si="305"/>
        <v>0</v>
      </c>
      <c r="GO1734" s="400">
        <f t="shared" si="306"/>
        <v>407.0557887537405</v>
      </c>
    </row>
    <row r="1735" spans="156:197" ht="18.95" customHeight="1" x14ac:dyDescent="0.25">
      <c r="EZ1735" s="837"/>
      <c r="FA1735" s="568">
        <v>42252.828472222223</v>
      </c>
      <c r="FB1735" s="569">
        <v>38022.074898678067</v>
      </c>
      <c r="FC1735" s="570">
        <v>42252.828472222223</v>
      </c>
      <c r="FD1735" s="571" t="str">
        <v>[-11101] All data events are filtered in summary calculation</v>
      </c>
      <c r="FE1735" s="570">
        <v>42252.828125</v>
      </c>
      <c r="FF1735" s="571">
        <v>38716.893825266758</v>
      </c>
      <c r="FG1735" s="570">
        <v>42252.828125</v>
      </c>
      <c r="FH1735" s="571" t="str">
        <v>[-11101] All data events are filtered in summary calculation</v>
      </c>
      <c r="GE1735" s="400">
        <f t="shared" si="307"/>
        <v>2</v>
      </c>
      <c r="GF1735" s="529"/>
      <c r="GG1735" s="517"/>
      <c r="GH1735" s="529">
        <v>42252.828125</v>
      </c>
      <c r="GI1735" s="668" t="str">
        <v>[-11101] All data events are filtered in summary calculation</v>
      </c>
      <c r="GJ1735" s="669">
        <v>42252.828125</v>
      </c>
      <c r="GK1735" s="668" t="str">
        <v>[-11101] All data events are filtered in summary calculation</v>
      </c>
      <c r="GL1735" s="669">
        <v>42252.828125</v>
      </c>
      <c r="GM1735" s="668">
        <v>408.15972900390625</v>
      </c>
      <c r="GN1735" s="400">
        <f t="shared" ref="GN1735:GN1798" si="308">IF($GE1735=1,$GM1735,0)</f>
        <v>0</v>
      </c>
      <c r="GO1735" s="400">
        <f t="shared" ref="GO1735:GO1798" si="309">IF($GE1735=2,$GM1735,0)</f>
        <v>408.15972900390625</v>
      </c>
    </row>
    <row r="1736" spans="156:197" ht="18.95" customHeight="1" x14ac:dyDescent="0.25">
      <c r="EZ1736" s="837"/>
      <c r="FA1736" s="568">
        <v>42252.828819444447</v>
      </c>
      <c r="FB1736" s="569">
        <v>38032.906668484211</v>
      </c>
      <c r="FC1736" s="570">
        <v>42252.828819444447</v>
      </c>
      <c r="FD1736" s="571" t="str">
        <v>[-11101] All data events are filtered in summary calculation</v>
      </c>
      <c r="FE1736" s="570">
        <v>42252.828472222223</v>
      </c>
      <c r="FF1736" s="571">
        <v>38736.81302079757</v>
      </c>
      <c r="FG1736" s="570">
        <v>42252.828472222223</v>
      </c>
      <c r="FH1736" s="571" t="str">
        <v>[-11101] All data events are filtered in summary calculation</v>
      </c>
      <c r="GE1736" s="400">
        <f t="shared" ref="GE1736:GE1799" si="310">IF(GI1736&lt;&gt;$GF$63,1,IF(GK1736&lt;&gt;$GF$63,2,IF(GE1735&lt;&gt;0,GE1735,0)))</f>
        <v>2</v>
      </c>
      <c r="GF1736" s="529"/>
      <c r="GG1736" s="517"/>
      <c r="GH1736" s="529">
        <v>42252.828472222223</v>
      </c>
      <c r="GI1736" s="668" t="str">
        <v>[-11101] All data events are filtered in summary calculation</v>
      </c>
      <c r="GJ1736" s="669">
        <v>42252.828472222223</v>
      </c>
      <c r="GK1736" s="668" t="str">
        <v>[-11101] All data events are filtered in summary calculation</v>
      </c>
      <c r="GL1736" s="669">
        <v>42252.828472222223</v>
      </c>
      <c r="GM1736" s="668">
        <v>408.15972900390625</v>
      </c>
      <c r="GN1736" s="400">
        <f t="shared" si="308"/>
        <v>0</v>
      </c>
      <c r="GO1736" s="400">
        <f t="shared" si="309"/>
        <v>408.15972900390625</v>
      </c>
    </row>
    <row r="1737" spans="156:197" ht="18.95" customHeight="1" x14ac:dyDescent="0.25">
      <c r="EZ1737" s="837"/>
      <c r="FA1737" s="568">
        <v>42252.829166666663</v>
      </c>
      <c r="FB1737" s="569">
        <v>37979.494375566639</v>
      </c>
      <c r="FC1737" s="570">
        <v>42252.829166666663</v>
      </c>
      <c r="FD1737" s="571" t="str">
        <v>[-11101] All data events are filtered in summary calculation</v>
      </c>
      <c r="FE1737" s="570">
        <v>42252.828819444447</v>
      </c>
      <c r="FF1737" s="571">
        <v>38684.43917243083</v>
      </c>
      <c r="FG1737" s="570">
        <v>42252.828819444447</v>
      </c>
      <c r="FH1737" s="571" t="str">
        <v>[-11101] All data events are filtered in summary calculation</v>
      </c>
      <c r="GE1737" s="400">
        <f t="shared" si="310"/>
        <v>2</v>
      </c>
      <c r="GF1737" s="529"/>
      <c r="GG1737" s="517"/>
      <c r="GH1737" s="529">
        <v>42252.828819444447</v>
      </c>
      <c r="GI1737" s="668" t="str">
        <v>[-11101] All data events are filtered in summary calculation</v>
      </c>
      <c r="GJ1737" s="669">
        <v>42252.828819444447</v>
      </c>
      <c r="GK1737" s="668" t="str">
        <v>[-11101] All data events are filtered in summary calculation</v>
      </c>
      <c r="GL1737" s="669">
        <v>42252.828819444447</v>
      </c>
      <c r="GM1737" s="668">
        <v>393.41386163942514</v>
      </c>
      <c r="GN1737" s="400">
        <f t="shared" si="308"/>
        <v>0</v>
      </c>
      <c r="GO1737" s="400">
        <f t="shared" si="309"/>
        <v>393.41386163942514</v>
      </c>
    </row>
    <row r="1738" spans="156:197" ht="18.95" customHeight="1" x14ac:dyDescent="0.25">
      <c r="EZ1738" s="837"/>
      <c r="FA1738" s="568">
        <v>42252.829513888893</v>
      </c>
      <c r="FB1738" s="569">
        <v>37911.678738576171</v>
      </c>
      <c r="FC1738" s="570">
        <v>42252.829513888893</v>
      </c>
      <c r="FD1738" s="571" t="str">
        <v>[-11101] All data events are filtered in summary calculation</v>
      </c>
      <c r="FE1738" s="570">
        <v>42252.829166666663</v>
      </c>
      <c r="FF1738" s="571">
        <v>38679.482499182224</v>
      </c>
      <c r="FG1738" s="570">
        <v>42252.829166666663</v>
      </c>
      <c r="FH1738" s="571" t="str">
        <v>[-11101] All data events are filtered in summary calculation</v>
      </c>
      <c r="GE1738" s="400">
        <f t="shared" si="310"/>
        <v>2</v>
      </c>
      <c r="GF1738" s="529"/>
      <c r="GG1738" s="517"/>
      <c r="GH1738" s="529">
        <v>42252.829166666663</v>
      </c>
      <c r="GI1738" s="668" t="str">
        <v>[-11101] All data events are filtered in summary calculation</v>
      </c>
      <c r="GJ1738" s="669">
        <v>42252.829166666663</v>
      </c>
      <c r="GK1738" s="668" t="str">
        <v>[-11101] All data events are filtered in summary calculation</v>
      </c>
      <c r="GL1738" s="669">
        <v>42252.829166666663</v>
      </c>
      <c r="GM1738" s="668">
        <v>388.75304271839559</v>
      </c>
      <c r="GN1738" s="400">
        <f t="shared" si="308"/>
        <v>0</v>
      </c>
      <c r="GO1738" s="400">
        <f t="shared" si="309"/>
        <v>388.75304271839559</v>
      </c>
    </row>
    <row r="1739" spans="156:197" ht="18.95" customHeight="1" x14ac:dyDescent="0.25">
      <c r="EZ1739" s="837"/>
      <c r="FA1739" s="568">
        <v>42252.829861111109</v>
      </c>
      <c r="FB1739" s="569">
        <v>37797.62605092724</v>
      </c>
      <c r="FC1739" s="570">
        <v>42252.829861111109</v>
      </c>
      <c r="FD1739" s="571" t="str">
        <v>[-11101] All data events are filtered in summary calculation</v>
      </c>
      <c r="FE1739" s="570">
        <v>42252.829513888893</v>
      </c>
      <c r="FF1739" s="571">
        <v>38628.668536144498</v>
      </c>
      <c r="FG1739" s="570">
        <v>42252.829513888893</v>
      </c>
      <c r="FH1739" s="571" t="str">
        <v>[-11101] All data events are filtered in summary calculation</v>
      </c>
      <c r="GE1739" s="400">
        <f t="shared" si="310"/>
        <v>2</v>
      </c>
      <c r="GF1739" s="529"/>
      <c r="GG1739" s="517"/>
      <c r="GH1739" s="529">
        <v>42252.829513888893</v>
      </c>
      <c r="GI1739" s="668" t="str">
        <v>[-11101] All data events are filtered in summary calculation</v>
      </c>
      <c r="GJ1739" s="669">
        <v>42252.829513888893</v>
      </c>
      <c r="GK1739" s="668" t="str">
        <v>[-11101] All data events are filtered in summary calculation</v>
      </c>
      <c r="GL1739" s="669">
        <v>42252.829513888893</v>
      </c>
      <c r="GM1739" s="668">
        <v>374.30557250976562</v>
      </c>
      <c r="GN1739" s="400">
        <f t="shared" si="308"/>
        <v>0</v>
      </c>
      <c r="GO1739" s="400">
        <f t="shared" si="309"/>
        <v>374.30557250976562</v>
      </c>
    </row>
    <row r="1740" spans="156:197" ht="18.95" customHeight="1" x14ac:dyDescent="0.25">
      <c r="EZ1740" s="837"/>
      <c r="FA1740" s="568">
        <v>42252.830208333333</v>
      </c>
      <c r="FB1740" s="569">
        <v>37657.847965965666</v>
      </c>
      <c r="FC1740" s="570">
        <v>42252.830208333333</v>
      </c>
      <c r="FD1740" s="571" t="str">
        <v>[-11101] All data events are filtered in summary calculation</v>
      </c>
      <c r="FE1740" s="570">
        <v>42252.829861111109</v>
      </c>
      <c r="FF1740" s="571">
        <v>38606.568596164383</v>
      </c>
      <c r="FG1740" s="570">
        <v>42252.829861111109</v>
      </c>
      <c r="FH1740" s="571" t="str">
        <v>[-11101] All data events are filtered in summary calculation</v>
      </c>
      <c r="GE1740" s="400">
        <f t="shared" si="310"/>
        <v>2</v>
      </c>
      <c r="GF1740" s="529"/>
      <c r="GG1740" s="517"/>
      <c r="GH1740" s="529">
        <v>42252.829861111109</v>
      </c>
      <c r="GI1740" s="668" t="str">
        <v>[-11101] All data events are filtered in summary calculation</v>
      </c>
      <c r="GJ1740" s="669">
        <v>42252.829861111109</v>
      </c>
      <c r="GK1740" s="668" t="str">
        <v>[-11101] All data events are filtered in summary calculation</v>
      </c>
      <c r="GL1740" s="669">
        <v>42252.829861111109</v>
      </c>
      <c r="GM1740" s="668">
        <v>375.47455444335935</v>
      </c>
      <c r="GN1740" s="400">
        <f t="shared" si="308"/>
        <v>0</v>
      </c>
      <c r="GO1740" s="400">
        <f t="shared" si="309"/>
        <v>375.47455444335935</v>
      </c>
    </row>
    <row r="1741" spans="156:197" ht="18.95" customHeight="1" x14ac:dyDescent="0.25">
      <c r="EZ1741" s="837"/>
      <c r="FA1741" s="568">
        <v>42252.830555555556</v>
      </c>
      <c r="FB1741" s="569">
        <v>37534.782692843677</v>
      </c>
      <c r="FC1741" s="570">
        <v>42252.830555555556</v>
      </c>
      <c r="FD1741" s="571" t="str">
        <v>[-11101] All data events are filtered in summary calculation</v>
      </c>
      <c r="FE1741" s="570">
        <v>42252.830208333333</v>
      </c>
      <c r="FF1741" s="571">
        <v>38590.573503446576</v>
      </c>
      <c r="FG1741" s="570">
        <v>42252.830208333333</v>
      </c>
      <c r="FH1741" s="571" t="str">
        <v>[-11101] All data events are filtered in summary calculation</v>
      </c>
      <c r="GE1741" s="400">
        <f t="shared" si="310"/>
        <v>2</v>
      </c>
      <c r="GF1741" s="529"/>
      <c r="GG1741" s="517"/>
      <c r="GH1741" s="529">
        <v>42252.830208333333</v>
      </c>
      <c r="GI1741" s="668" t="str">
        <v>[-11101] All data events are filtered in summary calculation</v>
      </c>
      <c r="GJ1741" s="669">
        <v>42252.830208333333</v>
      </c>
      <c r="GK1741" s="668" t="str">
        <v>[-11101] All data events are filtered in summary calculation</v>
      </c>
      <c r="GL1741" s="669">
        <v>42252.830208333333</v>
      </c>
      <c r="GM1741" s="668">
        <v>387.50384817160665</v>
      </c>
      <c r="GN1741" s="400">
        <f t="shared" si="308"/>
        <v>0</v>
      </c>
      <c r="GO1741" s="400">
        <f t="shared" si="309"/>
        <v>387.50384817160665</v>
      </c>
    </row>
    <row r="1742" spans="156:197" ht="18.95" customHeight="1" x14ac:dyDescent="0.25">
      <c r="EZ1742" s="837"/>
      <c r="FA1742" s="568">
        <v>42252.83090277778</v>
      </c>
      <c r="FB1742" s="569">
        <v>37729.037968866032</v>
      </c>
      <c r="FC1742" s="570">
        <v>42252.83090277778</v>
      </c>
      <c r="FD1742" s="571" t="str">
        <v>[-11101] All data events are filtered in summary calculation</v>
      </c>
      <c r="FE1742" s="570">
        <v>42252.830555555556</v>
      </c>
      <c r="FF1742" s="571">
        <v>38569.471902443962</v>
      </c>
      <c r="FG1742" s="570">
        <v>42252.830555555556</v>
      </c>
      <c r="FH1742" s="571" t="str">
        <v>[-11101] All data events are filtered in summary calculation</v>
      </c>
      <c r="GE1742" s="400">
        <f t="shared" si="310"/>
        <v>2</v>
      </c>
      <c r="GF1742" s="529"/>
      <c r="GG1742" s="517"/>
      <c r="GH1742" s="529">
        <v>42252.830555555556</v>
      </c>
      <c r="GI1742" s="668" t="str">
        <v>[-11101] All data events are filtered in summary calculation</v>
      </c>
      <c r="GJ1742" s="669">
        <v>42252.830555555556</v>
      </c>
      <c r="GK1742" s="668" t="str">
        <v>[-11101] All data events are filtered in summary calculation</v>
      </c>
      <c r="GL1742" s="669">
        <v>42252.830555555556</v>
      </c>
      <c r="GM1742" s="668">
        <v>396.73358539948242</v>
      </c>
      <c r="GN1742" s="400">
        <f t="shared" si="308"/>
        <v>0</v>
      </c>
      <c r="GO1742" s="400">
        <f t="shared" si="309"/>
        <v>396.73358539948242</v>
      </c>
    </row>
    <row r="1743" spans="156:197" ht="18.95" customHeight="1" x14ac:dyDescent="0.25">
      <c r="EZ1743" s="837"/>
      <c r="FA1743" s="568">
        <v>42252.831250000003</v>
      </c>
      <c r="FB1743" s="569">
        <v>37940.266158169507</v>
      </c>
      <c r="FC1743" s="570">
        <v>42252.831250000003</v>
      </c>
      <c r="FD1743" s="571" t="str">
        <v>[-11101] All data events are filtered in summary calculation</v>
      </c>
      <c r="FE1743" s="570">
        <v>42252.83090277778</v>
      </c>
      <c r="FF1743" s="571">
        <v>38707.730198556186</v>
      </c>
      <c r="FG1743" s="570">
        <v>42252.83090277778</v>
      </c>
      <c r="FH1743" s="571" t="str">
        <v>[-11101] All data events are filtered in summary calculation</v>
      </c>
      <c r="GE1743" s="400">
        <f t="shared" si="310"/>
        <v>2</v>
      </c>
      <c r="GF1743" s="529"/>
      <c r="GG1743" s="517"/>
      <c r="GH1743" s="529">
        <v>42252.83090277778</v>
      </c>
      <c r="GI1743" s="668" t="str">
        <v>[-11101] All data events are filtered in summary calculation</v>
      </c>
      <c r="GJ1743" s="669">
        <v>42252.83090277778</v>
      </c>
      <c r="GK1743" s="668" t="str">
        <v>[-11101] All data events are filtered in summary calculation</v>
      </c>
      <c r="GL1743" s="669">
        <v>42252.83090277778</v>
      </c>
      <c r="GM1743" s="668">
        <v>402.94817024214814</v>
      </c>
      <c r="GN1743" s="400">
        <f t="shared" si="308"/>
        <v>0</v>
      </c>
      <c r="GO1743" s="400">
        <f t="shared" si="309"/>
        <v>402.94817024214814</v>
      </c>
    </row>
    <row r="1744" spans="156:197" ht="18.95" customHeight="1" x14ac:dyDescent="0.25">
      <c r="EZ1744" s="837"/>
      <c r="FA1744" s="568">
        <v>42252.831597222219</v>
      </c>
      <c r="FB1744" s="569">
        <v>37876.214520974951</v>
      </c>
      <c r="FC1744" s="570">
        <v>42252.831597222219</v>
      </c>
      <c r="FD1744" s="571" t="str">
        <v>[-11101] All data events are filtered in summary calculation</v>
      </c>
      <c r="FE1744" s="570">
        <v>42252.831250000003</v>
      </c>
      <c r="FF1744" s="571">
        <v>38605.715394355851</v>
      </c>
      <c r="FG1744" s="570">
        <v>42252.831250000003</v>
      </c>
      <c r="FH1744" s="571" t="str">
        <v>[-11101] All data events are filtered in summary calculation</v>
      </c>
      <c r="GE1744" s="400">
        <f t="shared" si="310"/>
        <v>2</v>
      </c>
      <c r="GF1744" s="529"/>
      <c r="GG1744" s="517"/>
      <c r="GH1744" s="529">
        <v>42252.831250000003</v>
      </c>
      <c r="GI1744" s="668" t="str">
        <v>[-11101] All data events are filtered in summary calculation</v>
      </c>
      <c r="GJ1744" s="669">
        <v>42252.831250000003</v>
      </c>
      <c r="GK1744" s="668" t="str">
        <v>[-11101] All data events are filtered in summary calculation</v>
      </c>
      <c r="GL1744" s="669">
        <v>42252.831250000003</v>
      </c>
      <c r="GM1744" s="668">
        <v>408.33334350585937</v>
      </c>
      <c r="GN1744" s="400">
        <f t="shared" si="308"/>
        <v>0</v>
      </c>
      <c r="GO1744" s="400">
        <f t="shared" si="309"/>
        <v>408.33334350585937</v>
      </c>
    </row>
    <row r="1745" spans="156:197" ht="18.95" customHeight="1" x14ac:dyDescent="0.25">
      <c r="EZ1745" s="837"/>
      <c r="FA1745" s="568">
        <v>42252.83194444445</v>
      </c>
      <c r="FB1745" s="569">
        <v>38044.663127946857</v>
      </c>
      <c r="FC1745" s="570">
        <v>42252.83194444445</v>
      </c>
      <c r="FD1745" s="571" t="str">
        <v>[-11101] All data events are filtered in summary calculation</v>
      </c>
      <c r="FE1745" s="570">
        <v>42252.831597222219</v>
      </c>
      <c r="FF1745" s="571">
        <v>38600.016256695984</v>
      </c>
      <c r="FG1745" s="570">
        <v>42252.831597222219</v>
      </c>
      <c r="FH1745" s="571" t="str">
        <v>[-11101] All data events are filtered in summary calculation</v>
      </c>
      <c r="GE1745" s="400">
        <f t="shared" si="310"/>
        <v>2</v>
      </c>
      <c r="GF1745" s="529"/>
      <c r="GG1745" s="517"/>
      <c r="GH1745" s="529">
        <v>42252.831597222219</v>
      </c>
      <c r="GI1745" s="668" t="str">
        <v>[-11101] All data events are filtered in summary calculation</v>
      </c>
      <c r="GJ1745" s="669">
        <v>42252.831597222219</v>
      </c>
      <c r="GK1745" s="668" t="str">
        <v>[-11101] All data events are filtered in summary calculation</v>
      </c>
      <c r="GL1745" s="669">
        <v>42252.831597222219</v>
      </c>
      <c r="GM1745" s="668">
        <v>408.33334350585937</v>
      </c>
      <c r="GN1745" s="400">
        <f t="shared" si="308"/>
        <v>0</v>
      </c>
      <c r="GO1745" s="400">
        <f t="shared" si="309"/>
        <v>408.33334350585937</v>
      </c>
    </row>
    <row r="1746" spans="156:197" ht="18.95" customHeight="1" x14ac:dyDescent="0.25">
      <c r="EZ1746" s="837"/>
      <c r="FA1746" s="568">
        <v>42252.832291666666</v>
      </c>
      <c r="FB1746" s="569">
        <v>37552.725265695648</v>
      </c>
      <c r="FC1746" s="570">
        <v>42252.832291666666</v>
      </c>
      <c r="FD1746" s="571" t="str">
        <v>[-11101] All data events are filtered in summary calculation</v>
      </c>
      <c r="FE1746" s="570">
        <v>42252.83194444445</v>
      </c>
      <c r="FF1746" s="571">
        <v>38604.708310633898</v>
      </c>
      <c r="FG1746" s="570">
        <v>42252.83194444445</v>
      </c>
      <c r="FH1746" s="571" t="str">
        <v>[-11101] All data events are filtered in summary calculation</v>
      </c>
      <c r="GE1746" s="400">
        <f t="shared" si="310"/>
        <v>2</v>
      </c>
      <c r="GF1746" s="529"/>
      <c r="GG1746" s="517"/>
      <c r="GH1746" s="529">
        <v>42252.83194444445</v>
      </c>
      <c r="GI1746" s="668" t="str">
        <v>[-11101] All data events are filtered in summary calculation</v>
      </c>
      <c r="GJ1746" s="669">
        <v>42252.83194444445</v>
      </c>
      <c r="GK1746" s="668" t="str">
        <v>[-11101] All data events are filtered in summary calculation</v>
      </c>
      <c r="GL1746" s="669">
        <v>42252.83194444445</v>
      </c>
      <c r="GM1746" s="668">
        <v>404.89382543526591</v>
      </c>
      <c r="GN1746" s="400">
        <f t="shared" si="308"/>
        <v>0</v>
      </c>
      <c r="GO1746" s="400">
        <f t="shared" si="309"/>
        <v>404.89382543526591</v>
      </c>
    </row>
    <row r="1747" spans="156:197" ht="18.95" customHeight="1" x14ac:dyDescent="0.25">
      <c r="EZ1747" s="837"/>
      <c r="FA1747" s="568">
        <v>42252.832638888889</v>
      </c>
      <c r="FB1747" s="569">
        <v>36916.913719236851</v>
      </c>
      <c r="FC1747" s="570">
        <v>42252.832638888889</v>
      </c>
      <c r="FD1747" s="571" t="str">
        <v>[-11101] All data events are filtered in summary calculation</v>
      </c>
      <c r="FE1747" s="570">
        <v>42252.832291666666</v>
      </c>
      <c r="FF1747" s="571">
        <v>38508.90522136887</v>
      </c>
      <c r="FG1747" s="570">
        <v>42252.832291666666</v>
      </c>
      <c r="FH1747" s="571" t="str">
        <v>[-11101] All data events are filtered in summary calculation</v>
      </c>
      <c r="GE1747" s="400">
        <f t="shared" si="310"/>
        <v>2</v>
      </c>
      <c r="GF1747" s="529"/>
      <c r="GG1747" s="517"/>
      <c r="GH1747" s="529">
        <v>42252.832291666666</v>
      </c>
      <c r="GI1747" s="668" t="str">
        <v>[-11101] All data events are filtered in summary calculation</v>
      </c>
      <c r="GJ1747" s="669">
        <v>42252.832291666666</v>
      </c>
      <c r="GK1747" s="668" t="str">
        <v>[-11101] All data events are filtered in summary calculation</v>
      </c>
      <c r="GL1747" s="669">
        <v>42252.832291666666</v>
      </c>
      <c r="GM1747" s="668">
        <v>386.68335158284754</v>
      </c>
      <c r="GN1747" s="400">
        <f t="shared" si="308"/>
        <v>0</v>
      </c>
      <c r="GO1747" s="400">
        <f t="shared" si="309"/>
        <v>386.68335158284754</v>
      </c>
    </row>
    <row r="1748" spans="156:197" ht="18.95" customHeight="1" thickBot="1" x14ac:dyDescent="0.3">
      <c r="EZ1748" s="838"/>
      <c r="FA1748" s="568">
        <v>42252.832986111112</v>
      </c>
      <c r="FB1748" s="569">
        <v>36238.630083912612</v>
      </c>
      <c r="FC1748" s="570">
        <v>42252.832986111112</v>
      </c>
      <c r="FD1748" s="571" t="str">
        <v>[-11101] All data events are filtered in summary calculation</v>
      </c>
      <c r="FE1748" s="570">
        <v>42252.832638888889</v>
      </c>
      <c r="FF1748" s="571">
        <v>38392.324630586307</v>
      </c>
      <c r="FG1748" s="570">
        <v>42252.832638888889</v>
      </c>
      <c r="FH1748" s="571" t="str">
        <v>[-11101] All data events are filtered in summary calculation</v>
      </c>
      <c r="GE1748" s="400">
        <f t="shared" si="310"/>
        <v>2</v>
      </c>
      <c r="GF1748" s="529"/>
      <c r="GG1748" s="517"/>
      <c r="GH1748" s="529">
        <v>42252.832638888889</v>
      </c>
      <c r="GI1748" s="668" t="str">
        <v>[-11101] All data events are filtered in summary calculation</v>
      </c>
      <c r="GJ1748" s="669">
        <v>42252.832638888889</v>
      </c>
      <c r="GK1748" s="668" t="str">
        <v>[-11101] All data events are filtered in summary calculation</v>
      </c>
      <c r="GL1748" s="669">
        <v>42252.832638888889</v>
      </c>
      <c r="GM1748" s="668">
        <v>380.20834350585937</v>
      </c>
      <c r="GN1748" s="400">
        <f t="shared" si="308"/>
        <v>0</v>
      </c>
      <c r="GO1748" s="400">
        <f t="shared" si="309"/>
        <v>380.20834350585937</v>
      </c>
    </row>
    <row r="1749" spans="156:197" ht="18.95" customHeight="1" x14ac:dyDescent="0.25">
      <c r="EZ1749" s="836">
        <v>21</v>
      </c>
      <c r="FA1749" s="568">
        <v>42252.833333333328</v>
      </c>
      <c r="FB1749" s="569">
        <v>36304.089008194205</v>
      </c>
      <c r="FC1749" s="570">
        <v>42252.833333333328</v>
      </c>
      <c r="FD1749" s="571" t="str">
        <v>[-11101] All data events are filtered in summary calculation</v>
      </c>
      <c r="FE1749" s="570">
        <v>42252.832986111112</v>
      </c>
      <c r="FF1749" s="571">
        <v>38362.854618088408</v>
      </c>
      <c r="FG1749" s="570">
        <v>42252.832986111112</v>
      </c>
      <c r="FH1749" s="571" t="str">
        <v>[-11101] All data events are filtered in summary calculation</v>
      </c>
      <c r="GE1749" s="400">
        <f t="shared" si="310"/>
        <v>2</v>
      </c>
      <c r="GF1749" s="529"/>
      <c r="GG1749" s="517"/>
      <c r="GH1749" s="529">
        <v>42252.832986111112</v>
      </c>
      <c r="GI1749" s="668" t="str">
        <v>[-11101] All data events are filtered in summary calculation</v>
      </c>
      <c r="GJ1749" s="669">
        <v>42252.832986111112</v>
      </c>
      <c r="GK1749" s="668" t="str">
        <v>[-11101] All data events are filtered in summary calculation</v>
      </c>
      <c r="GL1749" s="669">
        <v>42252.832986111112</v>
      </c>
      <c r="GM1749" s="668">
        <v>380.20834350585937</v>
      </c>
      <c r="GN1749" s="400">
        <f t="shared" si="308"/>
        <v>0</v>
      </c>
      <c r="GO1749" s="400">
        <f t="shared" si="309"/>
        <v>380.20834350585937</v>
      </c>
    </row>
    <row r="1750" spans="156:197" ht="18.95" customHeight="1" x14ac:dyDescent="0.25">
      <c r="EZ1750" s="837"/>
      <c r="FA1750" s="568">
        <v>42252.833680555559</v>
      </c>
      <c r="FB1750" s="569">
        <v>37421.472696288423</v>
      </c>
      <c r="FC1750" s="570">
        <v>42252.833680555559</v>
      </c>
      <c r="FD1750" s="571" t="str">
        <v>[-11101] All data events are filtered in summary calculation</v>
      </c>
      <c r="FE1750" s="570">
        <v>42252.833333333328</v>
      </c>
      <c r="FF1750" s="571">
        <v>38438.185411304235</v>
      </c>
      <c r="FG1750" s="570">
        <v>42252.833333333328</v>
      </c>
      <c r="FH1750" s="571" t="str">
        <v>[-11101] All data events are filtered in summary calculation</v>
      </c>
      <c r="GE1750" s="400">
        <f t="shared" si="310"/>
        <v>2</v>
      </c>
      <c r="GF1750" s="529"/>
      <c r="GG1750" s="517"/>
      <c r="GH1750" s="529">
        <v>42252.833333333328</v>
      </c>
      <c r="GI1750" s="668" t="str">
        <v>[-11101] All data events are filtered in summary calculation</v>
      </c>
      <c r="GJ1750" s="669">
        <v>42252.833333333328</v>
      </c>
      <c r="GK1750" s="668" t="str">
        <v>[-11101] All data events are filtered in summary calculation</v>
      </c>
      <c r="GL1750" s="669">
        <v>42252.833333333328</v>
      </c>
      <c r="GM1750" s="668">
        <v>380.20886007944745</v>
      </c>
      <c r="GN1750" s="400">
        <f t="shared" si="308"/>
        <v>0</v>
      </c>
      <c r="GO1750" s="400">
        <f t="shared" si="309"/>
        <v>380.20886007944745</v>
      </c>
    </row>
    <row r="1751" spans="156:197" ht="18.95" customHeight="1" x14ac:dyDescent="0.25">
      <c r="EZ1751" s="837"/>
      <c r="FA1751" s="568">
        <v>42252.834027777775</v>
      </c>
      <c r="FB1751" s="569">
        <v>37951.535682892798</v>
      </c>
      <c r="FC1751" s="570">
        <v>42252.834027777775</v>
      </c>
      <c r="FD1751" s="571" t="str">
        <v>[-11101] All data events are filtered in summary calculation</v>
      </c>
      <c r="FE1751" s="570">
        <v>42252.833680555559</v>
      </c>
      <c r="FF1751" s="571">
        <v>38491.643305387101</v>
      </c>
      <c r="FG1751" s="570">
        <v>42252.833680555559</v>
      </c>
      <c r="FH1751" s="571" t="str">
        <v>[-11101] All data events are filtered in summary calculation</v>
      </c>
      <c r="GE1751" s="400">
        <f t="shared" si="310"/>
        <v>2</v>
      </c>
      <c r="GF1751" s="529"/>
      <c r="GG1751" s="517"/>
      <c r="GH1751" s="529">
        <v>42252.833680555559</v>
      </c>
      <c r="GI1751" s="668" t="str">
        <v>[-11101] All data events are filtered in summary calculation</v>
      </c>
      <c r="GJ1751" s="669">
        <v>42252.833680555559</v>
      </c>
      <c r="GK1751" s="668" t="str">
        <v>[-11101] All data events are filtered in summary calculation</v>
      </c>
      <c r="GL1751" s="669">
        <v>42252.833680555559</v>
      </c>
      <c r="GM1751" s="668">
        <v>395.83334350585937</v>
      </c>
      <c r="GN1751" s="400">
        <f t="shared" si="308"/>
        <v>0</v>
      </c>
      <c r="GO1751" s="400">
        <f t="shared" si="309"/>
        <v>395.83334350585937</v>
      </c>
    </row>
    <row r="1752" spans="156:197" ht="18.95" customHeight="1" x14ac:dyDescent="0.25">
      <c r="EZ1752" s="837"/>
      <c r="FA1752" s="568">
        <v>42252.834374999999</v>
      </c>
      <c r="FB1752" s="569">
        <v>37210.223648128907</v>
      </c>
      <c r="FC1752" s="570">
        <v>42252.834374999999</v>
      </c>
      <c r="FD1752" s="571" t="str">
        <v>[-11101] All data events are filtered in summary calculation</v>
      </c>
      <c r="FE1752" s="570">
        <v>42252.834027777775</v>
      </c>
      <c r="FF1752" s="571">
        <v>38551.176004727684</v>
      </c>
      <c r="FG1752" s="570">
        <v>42252.834027777775</v>
      </c>
      <c r="FH1752" s="571" t="str">
        <v>[-11101] All data events are filtered in summary calculation</v>
      </c>
      <c r="GE1752" s="400">
        <f t="shared" si="310"/>
        <v>2</v>
      </c>
      <c r="GF1752" s="529"/>
      <c r="GG1752" s="517"/>
      <c r="GH1752" s="529">
        <v>42252.834027777775</v>
      </c>
      <c r="GI1752" s="668" t="str">
        <v>[-11101] All data events are filtered in summary calculation</v>
      </c>
      <c r="GJ1752" s="669">
        <v>42252.834027777775</v>
      </c>
      <c r="GK1752" s="668" t="str">
        <v>[-11101] All data events are filtered in summary calculation</v>
      </c>
      <c r="GL1752" s="669">
        <v>42252.834027777775</v>
      </c>
      <c r="GM1752" s="668">
        <v>395.83334350585937</v>
      </c>
      <c r="GN1752" s="400">
        <f t="shared" si="308"/>
        <v>0</v>
      </c>
      <c r="GO1752" s="400">
        <f t="shared" si="309"/>
        <v>395.83334350585937</v>
      </c>
    </row>
    <row r="1753" spans="156:197" ht="18.95" customHeight="1" x14ac:dyDescent="0.25">
      <c r="EZ1753" s="837"/>
      <c r="FA1753" s="568">
        <v>42252.834722222222</v>
      </c>
      <c r="FB1753" s="569">
        <v>35218.361395021282</v>
      </c>
      <c r="FC1753" s="570">
        <v>42252.834722222222</v>
      </c>
      <c r="FD1753" s="571" t="str">
        <v>[-11101] All data events are filtered in summary calculation</v>
      </c>
      <c r="FE1753" s="570">
        <v>42252.834374999999</v>
      </c>
      <c r="FF1753" s="571">
        <v>38373.34105783105</v>
      </c>
      <c r="FG1753" s="570">
        <v>42252.834374999999</v>
      </c>
      <c r="FH1753" s="571" t="str">
        <v>[-11101] All data events are filtered in summary calculation</v>
      </c>
      <c r="GE1753" s="400">
        <f t="shared" si="310"/>
        <v>2</v>
      </c>
      <c r="GF1753" s="529"/>
      <c r="GG1753" s="517"/>
      <c r="GH1753" s="529">
        <v>42252.834374999999</v>
      </c>
      <c r="GI1753" s="668" t="str">
        <v>[-11101] All data events are filtered in summary calculation</v>
      </c>
      <c r="GJ1753" s="669">
        <v>42252.834374999999</v>
      </c>
      <c r="GK1753" s="668" t="str">
        <v>[-11101] All data events are filtered in summary calculation</v>
      </c>
      <c r="GL1753" s="669">
        <v>42252.834374999999</v>
      </c>
      <c r="GM1753" s="668">
        <v>412.3558166897235</v>
      </c>
      <c r="GN1753" s="400">
        <f t="shared" si="308"/>
        <v>0</v>
      </c>
      <c r="GO1753" s="400">
        <f t="shared" si="309"/>
        <v>412.3558166897235</v>
      </c>
    </row>
    <row r="1754" spans="156:197" ht="18.95" customHeight="1" x14ac:dyDescent="0.25">
      <c r="EZ1754" s="837"/>
      <c r="FA1754" s="568">
        <v>42252.835069444445</v>
      </c>
      <c r="FB1754" s="569">
        <v>34503.429296074311</v>
      </c>
      <c r="FC1754" s="570">
        <v>42252.835069444445</v>
      </c>
      <c r="FD1754" s="571" t="str">
        <v>[-11101] All data events are filtered in summary calculation</v>
      </c>
      <c r="FE1754" s="570">
        <v>42252.834722222222</v>
      </c>
      <c r="FF1754" s="571">
        <v>38331.647544610503</v>
      </c>
      <c r="FG1754" s="570">
        <v>42252.834722222222</v>
      </c>
      <c r="FH1754" s="571" t="str">
        <v>[-11101] All data events are filtered in summary calculation</v>
      </c>
      <c r="GE1754" s="400">
        <f t="shared" si="310"/>
        <v>2</v>
      </c>
      <c r="GF1754" s="529"/>
      <c r="GG1754" s="517"/>
      <c r="GH1754" s="529">
        <v>42252.834722222222</v>
      </c>
      <c r="GI1754" s="668" t="str">
        <v>[-11101] All data events are filtered in summary calculation</v>
      </c>
      <c r="GJ1754" s="669">
        <v>42252.834722222222</v>
      </c>
      <c r="GK1754" s="668" t="str">
        <v>[-11101] All data events are filtered in summary calculation</v>
      </c>
      <c r="GL1754" s="669">
        <v>42252.834722222222</v>
      </c>
      <c r="GM1754" s="668">
        <v>413.54168701171875</v>
      </c>
      <c r="GN1754" s="400">
        <f t="shared" si="308"/>
        <v>0</v>
      </c>
      <c r="GO1754" s="400">
        <f t="shared" si="309"/>
        <v>413.54168701171875</v>
      </c>
    </row>
    <row r="1755" spans="156:197" ht="18.95" customHeight="1" x14ac:dyDescent="0.25">
      <c r="EZ1755" s="837"/>
      <c r="FA1755" s="568">
        <v>42252.835416666669</v>
      </c>
      <c r="FB1755" s="569">
        <v>35573.749978291991</v>
      </c>
      <c r="FC1755" s="570">
        <v>42252.835416666669</v>
      </c>
      <c r="FD1755" s="571" t="str">
        <v>[-11101] All data events are filtered in summary calculation</v>
      </c>
      <c r="FE1755" s="570">
        <v>42252.835069444445</v>
      </c>
      <c r="FF1755" s="571">
        <v>38428.283656636871</v>
      </c>
      <c r="FG1755" s="570">
        <v>42252.835069444445</v>
      </c>
      <c r="FH1755" s="571" t="str">
        <v>[-11101] All data events are filtered in summary calculation</v>
      </c>
      <c r="GE1755" s="400">
        <f t="shared" si="310"/>
        <v>2</v>
      </c>
      <c r="GF1755" s="529"/>
      <c r="GG1755" s="517"/>
      <c r="GH1755" s="529">
        <v>42252.835069444445</v>
      </c>
      <c r="GI1755" s="668" t="str">
        <v>[-11101] All data events are filtered in summary calculation</v>
      </c>
      <c r="GJ1755" s="669">
        <v>42252.835069444445</v>
      </c>
      <c r="GK1755" s="668" t="str">
        <v>[-11101] All data events are filtered in summary calculation</v>
      </c>
      <c r="GL1755" s="669">
        <v>42252.835069444445</v>
      </c>
      <c r="GM1755" s="668">
        <v>413.54168701171875</v>
      </c>
      <c r="GN1755" s="400">
        <f t="shared" si="308"/>
        <v>0</v>
      </c>
      <c r="GO1755" s="400">
        <f t="shared" si="309"/>
        <v>413.54168701171875</v>
      </c>
    </row>
    <row r="1756" spans="156:197" ht="18.95" customHeight="1" x14ac:dyDescent="0.25">
      <c r="EZ1756" s="837"/>
      <c r="FA1756" s="568">
        <v>42252.835763888885</v>
      </c>
      <c r="FB1756" s="569">
        <v>36128.195831988254</v>
      </c>
      <c r="FC1756" s="570">
        <v>42252.835763888885</v>
      </c>
      <c r="FD1756" s="571" t="str">
        <v>[-11101] All data events are filtered in summary calculation</v>
      </c>
      <c r="FE1756" s="570">
        <v>42252.835416666669</v>
      </c>
      <c r="FF1756" s="571">
        <v>38415.729626866181</v>
      </c>
      <c r="FG1756" s="570">
        <v>42252.835416666669</v>
      </c>
      <c r="FH1756" s="571" t="str">
        <v>[-11101] All data events are filtered in summary calculation</v>
      </c>
      <c r="GE1756" s="400">
        <f t="shared" si="310"/>
        <v>2</v>
      </c>
      <c r="GF1756" s="529"/>
      <c r="GG1756" s="517"/>
      <c r="GH1756" s="529">
        <v>42252.835416666669</v>
      </c>
      <c r="GI1756" s="668" t="str">
        <v>[-11101] All data events are filtered in summary calculation</v>
      </c>
      <c r="GJ1756" s="669">
        <v>42252.835416666669</v>
      </c>
      <c r="GK1756" s="668" t="str">
        <v>[-11101] All data events are filtered in summary calculation</v>
      </c>
      <c r="GL1756" s="669">
        <v>42252.835416666669</v>
      </c>
      <c r="GM1756" s="668">
        <v>401.3834549086634</v>
      </c>
      <c r="GN1756" s="400">
        <f t="shared" si="308"/>
        <v>0</v>
      </c>
      <c r="GO1756" s="400">
        <f t="shared" si="309"/>
        <v>401.3834549086634</v>
      </c>
    </row>
    <row r="1757" spans="156:197" ht="18.95" customHeight="1" x14ac:dyDescent="0.25">
      <c r="EZ1757" s="837"/>
      <c r="FA1757" s="568">
        <v>42252.836111111115</v>
      </c>
      <c r="FB1757" s="569">
        <v>36732.77581874132</v>
      </c>
      <c r="FC1757" s="570">
        <v>42252.836111111115</v>
      </c>
      <c r="FD1757" s="571" t="str">
        <v>[-11101] All data events are filtered in summary calculation</v>
      </c>
      <c r="FE1757" s="570">
        <v>42252.835763888885</v>
      </c>
      <c r="FF1757" s="571">
        <v>38469.550727442904</v>
      </c>
      <c r="FG1757" s="570">
        <v>42252.835763888885</v>
      </c>
      <c r="FH1757" s="571" t="str">
        <v>[-11101] All data events are filtered in summary calculation</v>
      </c>
      <c r="GE1757" s="400">
        <f t="shared" si="310"/>
        <v>2</v>
      </c>
      <c r="GF1757" s="529"/>
      <c r="GG1757" s="517"/>
      <c r="GH1757" s="529">
        <v>42252.835763888885</v>
      </c>
      <c r="GI1757" s="668" t="str">
        <v>[-11101] All data events are filtered in summary calculation</v>
      </c>
      <c r="GJ1757" s="669">
        <v>42252.835763888885</v>
      </c>
      <c r="GK1757" s="668" t="str">
        <v>[-11101] All data events are filtered in summary calculation</v>
      </c>
      <c r="GL1757" s="669">
        <v>42252.835763888885</v>
      </c>
      <c r="GM1757" s="668">
        <v>394.21642254435767</v>
      </c>
      <c r="GN1757" s="400">
        <f t="shared" si="308"/>
        <v>0</v>
      </c>
      <c r="GO1757" s="400">
        <f t="shared" si="309"/>
        <v>394.21642254435767</v>
      </c>
    </row>
    <row r="1758" spans="156:197" ht="18.95" customHeight="1" x14ac:dyDescent="0.25">
      <c r="EZ1758" s="837"/>
      <c r="FA1758" s="568">
        <v>42252.836458333331</v>
      </c>
      <c r="FB1758" s="569">
        <v>36818.42539733251</v>
      </c>
      <c r="FC1758" s="570">
        <v>42252.836458333331</v>
      </c>
      <c r="FD1758" s="571" t="str">
        <v>[-11101] All data events are filtered in summary calculation</v>
      </c>
      <c r="FE1758" s="570">
        <v>42252.836111111115</v>
      </c>
      <c r="FF1758" s="571">
        <v>38585.306486473484</v>
      </c>
      <c r="FG1758" s="570">
        <v>42252.836111111115</v>
      </c>
      <c r="FH1758" s="571" t="str">
        <v>[-11101] All data events are filtered in summary calculation</v>
      </c>
      <c r="GE1758" s="400">
        <f t="shared" si="310"/>
        <v>2</v>
      </c>
      <c r="GF1758" s="529"/>
      <c r="GG1758" s="517"/>
      <c r="GH1758" s="529">
        <v>42252.836111111115</v>
      </c>
      <c r="GI1758" s="668" t="str">
        <v>[-11101] All data events are filtered in summary calculation</v>
      </c>
      <c r="GJ1758" s="669">
        <v>42252.836111111115</v>
      </c>
      <c r="GK1758" s="668" t="str">
        <v>[-11101] All data events are filtered in summary calculation</v>
      </c>
      <c r="GL1758" s="669">
        <v>42252.836111111115</v>
      </c>
      <c r="GM1758" s="668">
        <v>382.6414061202978</v>
      </c>
      <c r="GN1758" s="400">
        <f t="shared" si="308"/>
        <v>0</v>
      </c>
      <c r="GO1758" s="400">
        <f t="shared" si="309"/>
        <v>382.6414061202978</v>
      </c>
    </row>
    <row r="1759" spans="156:197" ht="18.95" customHeight="1" x14ac:dyDescent="0.25">
      <c r="EZ1759" s="837"/>
      <c r="FA1759" s="568">
        <v>42252.836805555555</v>
      </c>
      <c r="FB1759" s="569">
        <v>34018.842686174314</v>
      </c>
      <c r="FC1759" s="570">
        <v>42252.836805555555</v>
      </c>
      <c r="FD1759" s="571" t="str">
        <v>[-11101] All data events are filtered in summary calculation</v>
      </c>
      <c r="FE1759" s="570">
        <v>42252.836458333331</v>
      </c>
      <c r="FF1759" s="571">
        <v>38604.669744209452</v>
      </c>
      <c r="FG1759" s="570">
        <v>42252.836458333331</v>
      </c>
      <c r="FH1759" s="571" t="str">
        <v>[-11101] All data events are filtered in summary calculation</v>
      </c>
      <c r="GE1759" s="400">
        <f t="shared" si="310"/>
        <v>2</v>
      </c>
      <c r="GF1759" s="529"/>
      <c r="GG1759" s="517"/>
      <c r="GH1759" s="529">
        <v>42252.836458333331</v>
      </c>
      <c r="GI1759" s="668" t="str">
        <v>[-11101] All data events are filtered in summary calculation</v>
      </c>
      <c r="GJ1759" s="669">
        <v>42252.836458333331</v>
      </c>
      <c r="GK1759" s="668" t="str">
        <v>[-11101] All data events are filtered in summary calculation</v>
      </c>
      <c r="GL1759" s="669">
        <v>42252.836458333331</v>
      </c>
      <c r="GM1759" s="668">
        <v>382.27136357625324</v>
      </c>
      <c r="GN1759" s="400">
        <f t="shared" si="308"/>
        <v>0</v>
      </c>
      <c r="GO1759" s="400">
        <f t="shared" si="309"/>
        <v>382.27136357625324</v>
      </c>
    </row>
    <row r="1760" spans="156:197" ht="18.95" customHeight="1" x14ac:dyDescent="0.25">
      <c r="EZ1760" s="837"/>
      <c r="FA1760" s="568">
        <v>42252.837152777778</v>
      </c>
      <c r="FB1760" s="569">
        <v>29803.908125386635</v>
      </c>
      <c r="FC1760" s="570">
        <v>42252.837152777778</v>
      </c>
      <c r="FD1760" s="571" t="str">
        <v>[-11101] All data events are filtered in summary calculation</v>
      </c>
      <c r="FE1760" s="570">
        <v>42252.836805555555</v>
      </c>
      <c r="FF1760" s="571">
        <v>38679.259306750697</v>
      </c>
      <c r="FG1760" s="570">
        <v>42252.836805555555</v>
      </c>
      <c r="FH1760" s="571" t="str">
        <v>[-11101] All data events are filtered in summary calculation</v>
      </c>
      <c r="GE1760" s="400">
        <f t="shared" si="310"/>
        <v>2</v>
      </c>
      <c r="GF1760" s="529"/>
      <c r="GG1760" s="517"/>
      <c r="GH1760" s="529">
        <v>42252.836805555555</v>
      </c>
      <c r="GI1760" s="668" t="str">
        <v>[-11101] All data events are filtered in summary calculation</v>
      </c>
      <c r="GJ1760" s="669">
        <v>42252.836805555555</v>
      </c>
      <c r="GK1760" s="668" t="str">
        <v>[-11101] All data events are filtered in summary calculation</v>
      </c>
      <c r="GL1760" s="669">
        <v>42252.836805555555</v>
      </c>
      <c r="GM1760" s="668">
        <v>389.38154720752499</v>
      </c>
      <c r="GN1760" s="400">
        <f t="shared" si="308"/>
        <v>0</v>
      </c>
      <c r="GO1760" s="400">
        <f t="shared" si="309"/>
        <v>389.38154720752499</v>
      </c>
    </row>
    <row r="1761" spans="156:197" ht="18.95" customHeight="1" x14ac:dyDescent="0.25">
      <c r="EZ1761" s="837"/>
      <c r="FA1761" s="568">
        <v>42252.837500000001</v>
      </c>
      <c r="FB1761" s="569">
        <v>32768.323583352569</v>
      </c>
      <c r="FC1761" s="570">
        <v>42252.837500000001</v>
      </c>
      <c r="FD1761" s="571" t="str">
        <v>[-11101] All data events are filtered in summary calculation</v>
      </c>
      <c r="FE1761" s="570">
        <v>42252.837152777778</v>
      </c>
      <c r="FF1761" s="571">
        <v>38760.995451466246</v>
      </c>
      <c r="FG1761" s="570">
        <v>42252.837152777778</v>
      </c>
      <c r="FH1761" s="571" t="str">
        <v>[-11101] All data events are filtered in summary calculation</v>
      </c>
      <c r="GE1761" s="400">
        <f t="shared" si="310"/>
        <v>2</v>
      </c>
      <c r="GF1761" s="529"/>
      <c r="GG1761" s="517"/>
      <c r="GH1761" s="529">
        <v>42252.837152777778</v>
      </c>
      <c r="GI1761" s="668" t="str">
        <v>[-11101] All data events are filtered in summary calculation</v>
      </c>
      <c r="GJ1761" s="669">
        <v>42252.837152777778</v>
      </c>
      <c r="GK1761" s="668" t="str">
        <v>[-11101] All data events are filtered in summary calculation</v>
      </c>
      <c r="GL1761" s="669">
        <v>42252.837152777778</v>
      </c>
      <c r="GM1761" s="668">
        <v>397.91668701171875</v>
      </c>
      <c r="GN1761" s="400">
        <f t="shared" si="308"/>
        <v>0</v>
      </c>
      <c r="GO1761" s="400">
        <f t="shared" si="309"/>
        <v>397.91668701171875</v>
      </c>
    </row>
    <row r="1762" spans="156:197" ht="18.95" customHeight="1" x14ac:dyDescent="0.25">
      <c r="EZ1762" s="837"/>
      <c r="FA1762" s="568">
        <v>42252.837847222225</v>
      </c>
      <c r="FB1762" s="569">
        <v>36492.451452493668</v>
      </c>
      <c r="FC1762" s="570">
        <v>42252.837847222225</v>
      </c>
      <c r="FD1762" s="571" t="str">
        <v>[-11101] All data events are filtered in summary calculation</v>
      </c>
      <c r="FE1762" s="570">
        <v>42252.837500000001</v>
      </c>
      <c r="FF1762" s="571">
        <v>38854.145640834169</v>
      </c>
      <c r="FG1762" s="570">
        <v>42252.837500000001</v>
      </c>
      <c r="FH1762" s="571" t="str">
        <v>[-11101] All data events are filtered in summary calculation</v>
      </c>
      <c r="GE1762" s="400">
        <f t="shared" si="310"/>
        <v>2</v>
      </c>
      <c r="GF1762" s="529"/>
      <c r="GG1762" s="517"/>
      <c r="GH1762" s="529">
        <v>42252.837500000001</v>
      </c>
      <c r="GI1762" s="668" t="str">
        <v>[-11101] All data events are filtered in summary calculation</v>
      </c>
      <c r="GJ1762" s="669">
        <v>42252.837500000001</v>
      </c>
      <c r="GK1762" s="668" t="str">
        <v>[-11101] All data events are filtered in summary calculation</v>
      </c>
      <c r="GL1762" s="669">
        <v>42252.837500000001</v>
      </c>
      <c r="GM1762" s="668">
        <v>397.91668701171875</v>
      </c>
      <c r="GN1762" s="400">
        <f t="shared" si="308"/>
        <v>0</v>
      </c>
      <c r="GO1762" s="400">
        <f t="shared" si="309"/>
        <v>397.91668701171875</v>
      </c>
    </row>
    <row r="1763" spans="156:197" ht="18.95" customHeight="1" x14ac:dyDescent="0.25">
      <c r="EZ1763" s="837"/>
      <c r="FA1763" s="568">
        <v>42252.838194444441</v>
      </c>
      <c r="FB1763" s="569">
        <v>37269.091131432848</v>
      </c>
      <c r="FC1763" s="570">
        <v>42252.838194444441</v>
      </c>
      <c r="FD1763" s="571" t="str">
        <v>[-11101] All data events are filtered in summary calculation</v>
      </c>
      <c r="FE1763" s="570">
        <v>42252.837847222225</v>
      </c>
      <c r="FF1763" s="571">
        <v>38895.093614937861</v>
      </c>
      <c r="FG1763" s="570">
        <v>42252.837847222225</v>
      </c>
      <c r="FH1763" s="571" t="str">
        <v>[-11101] All data events are filtered in summary calculation</v>
      </c>
      <c r="GE1763" s="400">
        <f t="shared" si="310"/>
        <v>2</v>
      </c>
      <c r="GF1763" s="529"/>
      <c r="GG1763" s="517"/>
      <c r="GH1763" s="529">
        <v>42252.837847222225</v>
      </c>
      <c r="GI1763" s="668" t="str">
        <v>[-11101] All data events are filtered in summary calculation</v>
      </c>
      <c r="GJ1763" s="669">
        <v>42252.837847222225</v>
      </c>
      <c r="GK1763" s="668" t="str">
        <v>[-11101] All data events are filtered in summary calculation</v>
      </c>
      <c r="GL1763" s="669">
        <v>42252.837847222225</v>
      </c>
      <c r="GM1763" s="668">
        <v>397.91668701171875</v>
      </c>
      <c r="GN1763" s="400">
        <f t="shared" si="308"/>
        <v>0</v>
      </c>
      <c r="GO1763" s="400">
        <f t="shared" si="309"/>
        <v>397.91668701171875</v>
      </c>
    </row>
    <row r="1764" spans="156:197" ht="18.95" customHeight="1" x14ac:dyDescent="0.25">
      <c r="EZ1764" s="837"/>
      <c r="FA1764" s="568">
        <v>42252.838541666672</v>
      </c>
      <c r="FB1764" s="569">
        <v>37615.924726764359</v>
      </c>
      <c r="FC1764" s="570">
        <v>42252.838541666672</v>
      </c>
      <c r="FD1764" s="571" t="str">
        <v>[-11101] All data events are filtered in summary calculation</v>
      </c>
      <c r="FE1764" s="570">
        <v>42252.838194444441</v>
      </c>
      <c r="FF1764" s="571">
        <v>38881.668516252437</v>
      </c>
      <c r="FG1764" s="570">
        <v>42252.838194444441</v>
      </c>
      <c r="FH1764" s="571" t="str">
        <v>[-11101] All data events are filtered in summary calculation</v>
      </c>
      <c r="GE1764" s="400">
        <f t="shared" si="310"/>
        <v>2</v>
      </c>
      <c r="GF1764" s="529"/>
      <c r="GG1764" s="517"/>
      <c r="GH1764" s="529">
        <v>42252.838194444441</v>
      </c>
      <c r="GI1764" s="668" t="str">
        <v>[-11101] All data events are filtered in summary calculation</v>
      </c>
      <c r="GJ1764" s="669">
        <v>42252.838194444441</v>
      </c>
      <c r="GK1764" s="668" t="str">
        <v>[-11101] All data events are filtered in summary calculation</v>
      </c>
      <c r="GL1764" s="669">
        <v>42252.838194444441</v>
      </c>
      <c r="GM1764" s="668">
        <v>402.16481138141825</v>
      </c>
      <c r="GN1764" s="400">
        <f t="shared" si="308"/>
        <v>0</v>
      </c>
      <c r="GO1764" s="400">
        <f t="shared" si="309"/>
        <v>402.16481138141825</v>
      </c>
    </row>
    <row r="1765" spans="156:197" ht="18.95" customHeight="1" x14ac:dyDescent="0.25">
      <c r="EZ1765" s="837"/>
      <c r="FA1765" s="568">
        <v>42252.838888888888</v>
      </c>
      <c r="FB1765" s="569">
        <v>37311.75963459412</v>
      </c>
      <c r="FC1765" s="570">
        <v>42252.838888888888</v>
      </c>
      <c r="FD1765" s="571" t="str">
        <v>[-11101] All data events are filtered in summary calculation</v>
      </c>
      <c r="FE1765" s="570">
        <v>42252.838541666672</v>
      </c>
      <c r="FF1765" s="571">
        <v>38813.592915542918</v>
      </c>
      <c r="FG1765" s="570">
        <v>42252.838541666672</v>
      </c>
      <c r="FH1765" s="571" t="str">
        <v>[-11101] All data events are filtered in summary calculation</v>
      </c>
      <c r="GE1765" s="400">
        <f t="shared" si="310"/>
        <v>2</v>
      </c>
      <c r="GF1765" s="529"/>
      <c r="GG1765" s="517"/>
      <c r="GH1765" s="529">
        <v>42252.838541666672</v>
      </c>
      <c r="GI1765" s="668" t="str">
        <v>[-11101] All data events are filtered in summary calculation</v>
      </c>
      <c r="GJ1765" s="669">
        <v>42252.838541666672</v>
      </c>
      <c r="GK1765" s="668" t="str">
        <v>[-11101] All data events are filtered in summary calculation</v>
      </c>
      <c r="GL1765" s="669">
        <v>42252.838541666672</v>
      </c>
      <c r="GM1765" s="668">
        <v>406.22475139539068</v>
      </c>
      <c r="GN1765" s="400">
        <f t="shared" si="308"/>
        <v>0</v>
      </c>
      <c r="GO1765" s="400">
        <f t="shared" si="309"/>
        <v>406.22475139539068</v>
      </c>
    </row>
    <row r="1766" spans="156:197" ht="18.95" customHeight="1" x14ac:dyDescent="0.25">
      <c r="EZ1766" s="837"/>
      <c r="FA1766" s="568">
        <v>42252.839236111111</v>
      </c>
      <c r="FB1766" s="569">
        <v>35440.591162608071</v>
      </c>
      <c r="FC1766" s="570">
        <v>42252.839236111111</v>
      </c>
      <c r="FD1766" s="571" t="str">
        <v>[-11101] All data events are filtered in summary calculation</v>
      </c>
      <c r="FE1766" s="570">
        <v>42252.838888888888</v>
      </c>
      <c r="FF1766" s="571">
        <v>38610.037238126992</v>
      </c>
      <c r="FG1766" s="570">
        <v>42252.838888888888</v>
      </c>
      <c r="FH1766" s="571" t="str">
        <v>[-11101] All data events are filtered in summary calculation</v>
      </c>
      <c r="GE1766" s="400">
        <f t="shared" si="310"/>
        <v>2</v>
      </c>
      <c r="GF1766" s="529"/>
      <c r="GG1766" s="517"/>
      <c r="GH1766" s="529">
        <v>42252.838888888888</v>
      </c>
      <c r="GI1766" s="668" t="str">
        <v>[-11101] All data events are filtered in summary calculation</v>
      </c>
      <c r="GJ1766" s="669">
        <v>42252.838888888888</v>
      </c>
      <c r="GK1766" s="668" t="str">
        <v>[-11101] All data events are filtered in summary calculation</v>
      </c>
      <c r="GL1766" s="669">
        <v>42252.838888888888</v>
      </c>
      <c r="GM1766" s="668">
        <v>400.34722900390625</v>
      </c>
      <c r="GN1766" s="400">
        <f t="shared" si="308"/>
        <v>0</v>
      </c>
      <c r="GO1766" s="400">
        <f t="shared" si="309"/>
        <v>400.34722900390625</v>
      </c>
    </row>
    <row r="1767" spans="156:197" ht="18.95" customHeight="1" x14ac:dyDescent="0.25">
      <c r="EZ1767" s="837"/>
      <c r="FA1767" s="568">
        <v>42252.839583333334</v>
      </c>
      <c r="FB1767" s="569">
        <v>34559.642571739358</v>
      </c>
      <c r="FC1767" s="570">
        <v>42252.839583333334</v>
      </c>
      <c r="FD1767" s="571" t="str">
        <v>[-11101] All data events are filtered in summary calculation</v>
      </c>
      <c r="FE1767" s="570">
        <v>42252.839236111111</v>
      </c>
      <c r="FF1767" s="571">
        <v>38712.292558270696</v>
      </c>
      <c r="FG1767" s="570">
        <v>42252.839236111111</v>
      </c>
      <c r="FH1767" s="571" t="str">
        <v>[-11101] All data events are filtered in summary calculation</v>
      </c>
      <c r="GE1767" s="400">
        <f t="shared" si="310"/>
        <v>2</v>
      </c>
      <c r="GF1767" s="529"/>
      <c r="GG1767" s="517"/>
      <c r="GH1767" s="529">
        <v>42252.839236111111</v>
      </c>
      <c r="GI1767" s="668" t="str">
        <v>[-11101] All data events are filtered in summary calculation</v>
      </c>
      <c r="GJ1767" s="669">
        <v>42252.839236111111</v>
      </c>
      <c r="GK1767" s="668" t="str">
        <v>[-11101] All data events are filtered in summary calculation</v>
      </c>
      <c r="GL1767" s="669">
        <v>42252.839236111111</v>
      </c>
      <c r="GM1767" s="668">
        <v>383.52605029502882</v>
      </c>
      <c r="GN1767" s="400">
        <f t="shared" si="308"/>
        <v>0</v>
      </c>
      <c r="GO1767" s="400">
        <f t="shared" si="309"/>
        <v>383.52605029502882</v>
      </c>
    </row>
    <row r="1768" spans="156:197" ht="18.95" customHeight="1" x14ac:dyDescent="0.25">
      <c r="EZ1768" s="837"/>
      <c r="FA1768" s="568">
        <v>42252.83993055555</v>
      </c>
      <c r="FB1768" s="569">
        <v>37174.712968355416</v>
      </c>
      <c r="FC1768" s="570">
        <v>42252.83993055555</v>
      </c>
      <c r="FD1768" s="571" t="str">
        <v>[-11101] All data events are filtered in summary calculation</v>
      </c>
      <c r="FE1768" s="570">
        <v>42252.839583333334</v>
      </c>
      <c r="FF1768" s="571">
        <v>38643.95400422017</v>
      </c>
      <c r="FG1768" s="570">
        <v>42252.839583333334</v>
      </c>
      <c r="FH1768" s="571" t="str">
        <v>[-11101] All data events are filtered in summary calculation</v>
      </c>
      <c r="GE1768" s="400">
        <f t="shared" si="310"/>
        <v>2</v>
      </c>
      <c r="GF1768" s="529"/>
      <c r="GG1768" s="517"/>
      <c r="GH1768" s="529">
        <v>42252.839583333334</v>
      </c>
      <c r="GI1768" s="668" t="str">
        <v>[-11101] All data events are filtered in summary calculation</v>
      </c>
      <c r="GJ1768" s="669">
        <v>42252.839583333334</v>
      </c>
      <c r="GK1768" s="668" t="str">
        <v>[-11101] All data events are filtered in summary calculation</v>
      </c>
      <c r="GL1768" s="669">
        <v>42252.839583333334</v>
      </c>
      <c r="GM1768" s="668">
        <v>383.5069580078125</v>
      </c>
      <c r="GN1768" s="400">
        <f t="shared" si="308"/>
        <v>0</v>
      </c>
      <c r="GO1768" s="400">
        <f t="shared" si="309"/>
        <v>383.5069580078125</v>
      </c>
    </row>
    <row r="1769" spans="156:197" ht="18.95" customHeight="1" x14ac:dyDescent="0.25">
      <c r="EZ1769" s="837"/>
      <c r="FA1769" s="568">
        <v>42252.840277777781</v>
      </c>
      <c r="FB1769" s="569">
        <v>36114.321846030158</v>
      </c>
      <c r="FC1769" s="570">
        <v>42252.840277777781</v>
      </c>
      <c r="FD1769" s="571" t="str">
        <v>[-11101] All data events are filtered in summary calculation</v>
      </c>
      <c r="FE1769" s="570">
        <v>42252.83993055555</v>
      </c>
      <c r="FF1769" s="571">
        <v>38617.265608712034</v>
      </c>
      <c r="FG1769" s="570">
        <v>42252.83993055555</v>
      </c>
      <c r="FH1769" s="571" t="str">
        <v>[-11101] All data events are filtered in summary calculation</v>
      </c>
      <c r="GE1769" s="400">
        <f t="shared" si="310"/>
        <v>2</v>
      </c>
      <c r="GF1769" s="529"/>
      <c r="GG1769" s="517"/>
      <c r="GH1769" s="529">
        <v>42252.83993055555</v>
      </c>
      <c r="GI1769" s="668" t="str">
        <v>[-11101] All data events are filtered in summary calculation</v>
      </c>
      <c r="GJ1769" s="669">
        <v>42252.83993055555</v>
      </c>
      <c r="GK1769" s="668" t="str">
        <v>[-11101] All data events are filtered in summary calculation</v>
      </c>
      <c r="GL1769" s="669">
        <v>42252.83993055555</v>
      </c>
      <c r="GM1769" s="668">
        <v>383.5069580078125</v>
      </c>
      <c r="GN1769" s="400">
        <f t="shared" si="308"/>
        <v>0</v>
      </c>
      <c r="GO1769" s="400">
        <f t="shared" si="309"/>
        <v>383.5069580078125</v>
      </c>
    </row>
    <row r="1770" spans="156:197" ht="18.95" customHeight="1" x14ac:dyDescent="0.25">
      <c r="EZ1770" s="837"/>
      <c r="FA1770" s="568">
        <v>42252.840624999997</v>
      </c>
      <c r="FB1770" s="569">
        <v>34127.288838883243</v>
      </c>
      <c r="FC1770" s="570">
        <v>42252.840624999997</v>
      </c>
      <c r="FD1770" s="571" t="str">
        <v>[-11101] All data events are filtered in summary calculation</v>
      </c>
      <c r="FE1770" s="570">
        <v>42252.840277777781</v>
      </c>
      <c r="FF1770" s="571">
        <v>38608.377977279823</v>
      </c>
      <c r="FG1770" s="570">
        <v>42252.840277777781</v>
      </c>
      <c r="FH1770" s="571" t="str">
        <v>[-11101] All data events are filtered in summary calculation</v>
      </c>
      <c r="GE1770" s="400">
        <f t="shared" si="310"/>
        <v>2</v>
      </c>
      <c r="GF1770" s="529"/>
      <c r="GG1770" s="517"/>
      <c r="GH1770" s="529">
        <v>42252.840277777781</v>
      </c>
      <c r="GI1770" s="668" t="str">
        <v>[-11101] All data events are filtered in summary calculation</v>
      </c>
      <c r="GJ1770" s="669">
        <v>42252.840277777781</v>
      </c>
      <c r="GK1770" s="668" t="str">
        <v>[-11101] All data events are filtered in summary calculation</v>
      </c>
      <c r="GL1770" s="669">
        <v>42252.840277777781</v>
      </c>
      <c r="GM1770" s="668">
        <v>384.83518272715929</v>
      </c>
      <c r="GN1770" s="400">
        <f t="shared" si="308"/>
        <v>0</v>
      </c>
      <c r="GO1770" s="400">
        <f t="shared" si="309"/>
        <v>384.83518272715929</v>
      </c>
    </row>
    <row r="1771" spans="156:197" ht="18.95" customHeight="1" x14ac:dyDescent="0.25">
      <c r="EZ1771" s="837"/>
      <c r="FA1771" s="568">
        <v>42252.84097222222</v>
      </c>
      <c r="FB1771" s="569">
        <v>36574.033030247687</v>
      </c>
      <c r="FC1771" s="570">
        <v>42252.84097222222</v>
      </c>
      <c r="FD1771" s="571" t="str">
        <v>[-11101] All data events are filtered in summary calculation</v>
      </c>
      <c r="FE1771" s="570">
        <v>42252.840624999997</v>
      </c>
      <c r="FF1771" s="571">
        <v>38563.383295033374</v>
      </c>
      <c r="FG1771" s="570">
        <v>42252.840624999997</v>
      </c>
      <c r="FH1771" s="571" t="str">
        <v>[-11101] All data events are filtered in summary calculation</v>
      </c>
      <c r="GE1771" s="400">
        <f t="shared" si="310"/>
        <v>2</v>
      </c>
      <c r="GF1771" s="529"/>
      <c r="GG1771" s="517"/>
      <c r="GH1771" s="529">
        <v>42252.840624999997</v>
      </c>
      <c r="GI1771" s="668" t="str">
        <v>[-11101] All data events are filtered in summary calculation</v>
      </c>
      <c r="GJ1771" s="669">
        <v>42252.840624999997</v>
      </c>
      <c r="GK1771" s="668" t="str">
        <v>[-11101] All data events are filtered in summary calculation</v>
      </c>
      <c r="GL1771" s="669">
        <v>42252.840624999997</v>
      </c>
      <c r="GM1771" s="668">
        <v>388.31253643510865</v>
      </c>
      <c r="GN1771" s="400">
        <f t="shared" si="308"/>
        <v>0</v>
      </c>
      <c r="GO1771" s="400">
        <f t="shared" si="309"/>
        <v>388.31253643510865</v>
      </c>
    </row>
    <row r="1772" spans="156:197" ht="18.95" customHeight="1" x14ac:dyDescent="0.25">
      <c r="EZ1772" s="837"/>
      <c r="FA1772" s="568">
        <v>42252.841319444444</v>
      </c>
      <c r="FB1772" s="569">
        <v>36936.786986221872</v>
      </c>
      <c r="FC1772" s="570">
        <v>42252.841319444444</v>
      </c>
      <c r="FD1772" s="571" t="str">
        <v>[-11101] All data events are filtered in summary calculation</v>
      </c>
      <c r="FE1772" s="570">
        <v>42252.84097222222</v>
      </c>
      <c r="FF1772" s="571">
        <v>38997.787998878957</v>
      </c>
      <c r="FG1772" s="570">
        <v>42252.84097222222</v>
      </c>
      <c r="FH1772" s="571" t="str">
        <v>[-11101] All data events are filtered in summary calculation</v>
      </c>
      <c r="GE1772" s="400">
        <f t="shared" si="310"/>
        <v>2</v>
      </c>
      <c r="GF1772" s="529"/>
      <c r="GG1772" s="517"/>
      <c r="GH1772" s="529">
        <v>42252.84097222222</v>
      </c>
      <c r="GI1772" s="668" t="str">
        <v>[-11101] All data events are filtered in summary calculation</v>
      </c>
      <c r="GJ1772" s="669">
        <v>42252.84097222222</v>
      </c>
      <c r="GK1772" s="668" t="str">
        <v>[-11101] All data events are filtered in summary calculation</v>
      </c>
      <c r="GL1772" s="669">
        <v>42252.84097222222</v>
      </c>
      <c r="GM1772" s="668">
        <v>400.9094533927273</v>
      </c>
      <c r="GN1772" s="400">
        <f t="shared" si="308"/>
        <v>0</v>
      </c>
      <c r="GO1772" s="400">
        <f t="shared" si="309"/>
        <v>400.9094533927273</v>
      </c>
    </row>
    <row r="1773" spans="156:197" ht="18.95" customHeight="1" x14ac:dyDescent="0.25">
      <c r="EZ1773" s="837"/>
      <c r="FA1773" s="568">
        <v>42252.841666666667</v>
      </c>
      <c r="FB1773" s="569">
        <v>37259.754552620652</v>
      </c>
      <c r="FC1773" s="570">
        <v>42252.841666666667</v>
      </c>
      <c r="FD1773" s="571" t="str">
        <v>[-11101] All data events are filtered in summary calculation</v>
      </c>
      <c r="FE1773" s="570">
        <v>42252.841319444444</v>
      </c>
      <c r="FF1773" s="571">
        <v>12340.602522264917</v>
      </c>
      <c r="FG1773" s="570">
        <v>42252.841319444444</v>
      </c>
      <c r="FH1773" s="571" t="str">
        <v>[-11101] All data events are filtered in summary calculation</v>
      </c>
      <c r="GE1773" s="400">
        <f t="shared" si="310"/>
        <v>2</v>
      </c>
      <c r="GF1773" s="529"/>
      <c r="GG1773" s="517"/>
      <c r="GH1773" s="529">
        <v>42252.841319444444</v>
      </c>
      <c r="GI1773" s="668" t="str">
        <v>[-11101] All data events are filtered in summary calculation</v>
      </c>
      <c r="GJ1773" s="669">
        <v>42252.841319444444</v>
      </c>
      <c r="GK1773" s="668" t="str">
        <v>[-11101] All data events are filtered in summary calculation</v>
      </c>
      <c r="GL1773" s="669">
        <v>42252.841319444444</v>
      </c>
      <c r="GM1773" s="668">
        <v>403.12503051757813</v>
      </c>
      <c r="GN1773" s="400">
        <f t="shared" si="308"/>
        <v>0</v>
      </c>
      <c r="GO1773" s="400">
        <f t="shared" si="309"/>
        <v>403.12503051757813</v>
      </c>
    </row>
    <row r="1774" spans="156:197" ht="18.95" customHeight="1" x14ac:dyDescent="0.25">
      <c r="EZ1774" s="837"/>
      <c r="FA1774" s="568">
        <v>42252.842013888891</v>
      </c>
      <c r="FB1774" s="569">
        <v>37768.101164752246</v>
      </c>
      <c r="FC1774" s="570">
        <v>42252.842013888891</v>
      </c>
      <c r="FD1774" s="571" t="str">
        <v>[-11101] All data events are filtered in summary calculation</v>
      </c>
      <c r="FE1774" s="570">
        <v>42252.841666666667</v>
      </c>
      <c r="FF1774" s="571">
        <v>3395.599392935882</v>
      </c>
      <c r="FG1774" s="570">
        <v>42252.841666666667</v>
      </c>
      <c r="FH1774" s="571" t="str">
        <v>[-11101] All data events are filtered in summary calculation</v>
      </c>
      <c r="GE1774" s="400">
        <f t="shared" si="310"/>
        <v>2</v>
      </c>
      <c r="GF1774" s="529"/>
      <c r="GG1774" s="517"/>
      <c r="GH1774" s="529">
        <v>42252.841666666667</v>
      </c>
      <c r="GI1774" s="668" t="str">
        <v>[-11101] All data events are filtered in summary calculation</v>
      </c>
      <c r="GJ1774" s="669">
        <v>42252.841666666667</v>
      </c>
      <c r="GK1774" s="668" t="str">
        <v>[-11101] All data events are filtered in summary calculation</v>
      </c>
      <c r="GL1774" s="669">
        <v>42252.841666666667</v>
      </c>
      <c r="GM1774" s="668">
        <v>403.12503051757813</v>
      </c>
      <c r="GN1774" s="400">
        <f t="shared" si="308"/>
        <v>0</v>
      </c>
      <c r="GO1774" s="400">
        <f t="shared" si="309"/>
        <v>403.12503051757813</v>
      </c>
    </row>
    <row r="1775" spans="156:197" ht="18.95" customHeight="1" x14ac:dyDescent="0.25">
      <c r="EZ1775" s="837"/>
      <c r="FA1775" s="568">
        <v>42252.842361111107</v>
      </c>
      <c r="FB1775" s="569">
        <v>37676.487726736072</v>
      </c>
      <c r="FC1775" s="570">
        <v>42252.842361111107</v>
      </c>
      <c r="FD1775" s="571" t="str">
        <v>[-11101] All data events are filtered in summary calculation</v>
      </c>
      <c r="FE1775" s="570">
        <v>42252.842013888891</v>
      </c>
      <c r="FF1775" s="571">
        <v>2279.4767998448265</v>
      </c>
      <c r="FG1775" s="570">
        <v>42252.842013888891</v>
      </c>
      <c r="FH1775" s="571" t="str">
        <v>[-11101] All data events are filtered in summary calculation</v>
      </c>
      <c r="GE1775" s="400">
        <f t="shared" si="310"/>
        <v>2</v>
      </c>
      <c r="GF1775" s="529"/>
      <c r="GG1775" s="517"/>
      <c r="GH1775" s="529">
        <v>42252.842013888891</v>
      </c>
      <c r="GI1775" s="668" t="str">
        <v>[-11101] All data events are filtered in summary calculation</v>
      </c>
      <c r="GJ1775" s="669">
        <v>42252.842013888891</v>
      </c>
      <c r="GK1775" s="668" t="str">
        <v>[-11101] All data events are filtered in summary calculation</v>
      </c>
      <c r="GL1775" s="669">
        <v>42252.842013888891</v>
      </c>
      <c r="GM1775" s="668">
        <v>403.12503051757813</v>
      </c>
      <c r="GN1775" s="400">
        <f t="shared" si="308"/>
        <v>0</v>
      </c>
      <c r="GO1775" s="400">
        <f t="shared" si="309"/>
        <v>403.12503051757813</v>
      </c>
    </row>
    <row r="1776" spans="156:197" ht="18.95" customHeight="1" x14ac:dyDescent="0.25">
      <c r="EZ1776" s="837"/>
      <c r="FA1776" s="568">
        <v>42252.842708333337</v>
      </c>
      <c r="FB1776" s="569">
        <v>36434.678099439545</v>
      </c>
      <c r="FC1776" s="570">
        <v>42252.842708333337</v>
      </c>
      <c r="FD1776" s="571" t="str">
        <v>[-11101] All data events are filtered in summary calculation</v>
      </c>
      <c r="FE1776" s="570">
        <v>42252.842361111107</v>
      </c>
      <c r="FF1776" s="571">
        <v>2347.5567133670052</v>
      </c>
      <c r="FG1776" s="570">
        <v>42252.842361111107</v>
      </c>
      <c r="FH1776" s="571" t="str">
        <v>[-11101] All data events are filtered in summary calculation</v>
      </c>
      <c r="GE1776" s="400">
        <f t="shared" si="310"/>
        <v>2</v>
      </c>
      <c r="GF1776" s="529"/>
      <c r="GG1776" s="517"/>
      <c r="GH1776" s="529">
        <v>42252.842361111107</v>
      </c>
      <c r="GI1776" s="668" t="str">
        <v>[-11101] All data events are filtered in summary calculation</v>
      </c>
      <c r="GJ1776" s="669">
        <v>42252.842361111107</v>
      </c>
      <c r="GK1776" s="668" t="str">
        <v>[-11101] All data events are filtered in summary calculation</v>
      </c>
      <c r="GL1776" s="669">
        <v>42252.842361111107</v>
      </c>
      <c r="GM1776" s="668">
        <v>394.34467230776016</v>
      </c>
      <c r="GN1776" s="400">
        <f t="shared" si="308"/>
        <v>0</v>
      </c>
      <c r="GO1776" s="400">
        <f t="shared" si="309"/>
        <v>394.34467230776016</v>
      </c>
    </row>
    <row r="1777" spans="156:197" ht="18.95" customHeight="1" x14ac:dyDescent="0.25">
      <c r="EZ1777" s="837"/>
      <c r="FA1777" s="568">
        <v>42252.843055555553</v>
      </c>
      <c r="FB1777" s="569">
        <v>35089.317113661768</v>
      </c>
      <c r="FC1777" s="570">
        <v>42252.843055555553</v>
      </c>
      <c r="FD1777" s="571" t="str">
        <v>[-11101] All data events are filtered in summary calculation</v>
      </c>
      <c r="FE1777" s="570">
        <v>42252.842708333337</v>
      </c>
      <c r="FF1777" s="571">
        <v>2425.2502392265947</v>
      </c>
      <c r="FG1777" s="570">
        <v>42252.842708333337</v>
      </c>
      <c r="FH1777" s="571" t="str">
        <v>[-11101] All data events are filtered in summary calculation</v>
      </c>
      <c r="GE1777" s="400">
        <f t="shared" si="310"/>
        <v>2</v>
      </c>
      <c r="GF1777" s="529"/>
      <c r="GG1777" s="517"/>
      <c r="GH1777" s="529">
        <v>42252.842708333337</v>
      </c>
      <c r="GI1777" s="668" t="str">
        <v>[-11101] All data events are filtered in summary calculation</v>
      </c>
      <c r="GJ1777" s="669">
        <v>42252.842708333337</v>
      </c>
      <c r="GK1777" s="668" t="str">
        <v>[-11101] All data events are filtered in summary calculation</v>
      </c>
      <c r="GL1777" s="669">
        <v>42252.842708333337</v>
      </c>
      <c r="GM1777" s="668">
        <v>386.6319580078125</v>
      </c>
      <c r="GN1777" s="400">
        <f t="shared" si="308"/>
        <v>0</v>
      </c>
      <c r="GO1777" s="400">
        <f t="shared" si="309"/>
        <v>386.6319580078125</v>
      </c>
    </row>
    <row r="1778" spans="156:197" ht="18.95" customHeight="1" x14ac:dyDescent="0.25">
      <c r="EZ1778" s="837"/>
      <c r="FA1778" s="568">
        <v>42252.843402777777</v>
      </c>
      <c r="FB1778" s="569">
        <v>36150.684240080911</v>
      </c>
      <c r="FC1778" s="570">
        <v>42252.843402777777</v>
      </c>
      <c r="FD1778" s="571" t="str">
        <v>[-11101] All data events are filtered in summary calculation</v>
      </c>
      <c r="FE1778" s="570">
        <v>42252.843055555553</v>
      </c>
      <c r="FF1778" s="571">
        <v>2408.0516565617172</v>
      </c>
      <c r="FG1778" s="570">
        <v>42252.843055555553</v>
      </c>
      <c r="FH1778" s="571" t="str">
        <v>[-11101] All data events are filtered in summary calculation</v>
      </c>
      <c r="GE1778" s="400">
        <f t="shared" si="310"/>
        <v>2</v>
      </c>
      <c r="GF1778" s="529"/>
      <c r="GG1778" s="517"/>
      <c r="GH1778" s="529">
        <v>42252.843055555553</v>
      </c>
      <c r="GI1778" s="668" t="str">
        <v>[-11101] All data events are filtered in summary calculation</v>
      </c>
      <c r="GJ1778" s="669">
        <v>42252.843055555553</v>
      </c>
      <c r="GK1778" s="668" t="str">
        <v>[-11101] All data events are filtered in summary calculation</v>
      </c>
      <c r="GL1778" s="669">
        <v>42252.843055555553</v>
      </c>
      <c r="GM1778" s="668">
        <v>376.21320915222168</v>
      </c>
      <c r="GN1778" s="400">
        <f t="shared" si="308"/>
        <v>0</v>
      </c>
      <c r="GO1778" s="400">
        <f t="shared" si="309"/>
        <v>376.21320915222168</v>
      </c>
    </row>
    <row r="1779" spans="156:197" ht="18.95" customHeight="1" x14ac:dyDescent="0.25">
      <c r="EZ1779" s="837"/>
      <c r="FA1779" s="568">
        <v>42252.84375</v>
      </c>
      <c r="FB1779" s="569">
        <v>37669.818538894258</v>
      </c>
      <c r="FC1779" s="570">
        <v>42252.84375</v>
      </c>
      <c r="FD1779" s="571" t="str">
        <v>[-11101] All data events are filtered in summary calculation</v>
      </c>
      <c r="FE1779" s="570">
        <v>42252.843402777777</v>
      </c>
      <c r="FF1779" s="571">
        <v>2221.9245457503944</v>
      </c>
      <c r="FG1779" s="570">
        <v>42252.843402777777</v>
      </c>
      <c r="FH1779" s="571" t="str">
        <v>[-11101] All data events are filtered in summary calculation</v>
      </c>
      <c r="GE1779" s="400">
        <f t="shared" si="310"/>
        <v>2</v>
      </c>
      <c r="GF1779" s="529"/>
      <c r="GG1779" s="517"/>
      <c r="GH1779" s="529">
        <v>42252.843402777777</v>
      </c>
      <c r="GI1779" s="668" t="str">
        <v>[-11101] All data events are filtered in summary calculation</v>
      </c>
      <c r="GJ1779" s="669">
        <v>42252.843402777777</v>
      </c>
      <c r="GK1779" s="668" t="str">
        <v>[-11101] All data events are filtered in summary calculation</v>
      </c>
      <c r="GL1779" s="669">
        <v>42252.843402777777</v>
      </c>
      <c r="GM1779" s="668">
        <v>373.55261412703743</v>
      </c>
      <c r="GN1779" s="400">
        <f t="shared" si="308"/>
        <v>0</v>
      </c>
      <c r="GO1779" s="400">
        <f t="shared" si="309"/>
        <v>373.55261412703743</v>
      </c>
    </row>
    <row r="1780" spans="156:197" ht="18.95" customHeight="1" x14ac:dyDescent="0.25">
      <c r="EZ1780" s="837"/>
      <c r="FA1780" s="568">
        <v>42252.844097222223</v>
      </c>
      <c r="FB1780" s="569">
        <v>37569.090959459543</v>
      </c>
      <c r="FC1780" s="570">
        <v>42252.844097222223</v>
      </c>
      <c r="FD1780" s="571" t="str">
        <v>[-11101] All data events are filtered in summary calculation</v>
      </c>
      <c r="FE1780" s="570">
        <v>42252.84375</v>
      </c>
      <c r="FF1780" s="571">
        <v>2159.1056763270249</v>
      </c>
      <c r="FG1780" s="570">
        <v>42252.84375</v>
      </c>
      <c r="FH1780" s="571" t="str">
        <v>[-11101] All data events are filtered in summary calculation</v>
      </c>
      <c r="GE1780" s="400">
        <f t="shared" si="310"/>
        <v>2</v>
      </c>
      <c r="GF1780" s="529"/>
      <c r="GG1780" s="517"/>
      <c r="GH1780" s="529">
        <v>42252.84375</v>
      </c>
      <c r="GI1780" s="668" t="str">
        <v>[-11101] All data events are filtered in summary calculation</v>
      </c>
      <c r="GJ1780" s="669">
        <v>42252.84375</v>
      </c>
      <c r="GK1780" s="668" t="str">
        <v>[-11101] All data events are filtered in summary calculation</v>
      </c>
      <c r="GL1780" s="669">
        <v>42252.84375</v>
      </c>
      <c r="GM1780" s="668">
        <v>388.0188098288607</v>
      </c>
      <c r="GN1780" s="400">
        <f t="shared" si="308"/>
        <v>0</v>
      </c>
      <c r="GO1780" s="400">
        <f t="shared" si="309"/>
        <v>388.0188098288607</v>
      </c>
    </row>
    <row r="1781" spans="156:197" ht="18.95" customHeight="1" x14ac:dyDescent="0.25">
      <c r="EZ1781" s="837"/>
      <c r="FA1781" s="568">
        <v>42252.844444444447</v>
      </c>
      <c r="FB1781" s="569">
        <v>38266.404590451719</v>
      </c>
      <c r="FC1781" s="570">
        <v>42252.844444444447</v>
      </c>
      <c r="FD1781" s="571" t="str">
        <v>[-11101] All data events are filtered in summary calculation</v>
      </c>
      <c r="FE1781" s="570">
        <v>42252.844097222223</v>
      </c>
      <c r="FF1781" s="571">
        <v>11672.410194020842</v>
      </c>
      <c r="FG1781" s="570">
        <v>42252.844097222223</v>
      </c>
      <c r="FH1781" s="571" t="str">
        <v>[-11101] All data events are filtered in summary calculation</v>
      </c>
      <c r="GE1781" s="400">
        <f t="shared" si="310"/>
        <v>2</v>
      </c>
      <c r="GF1781" s="529"/>
      <c r="GG1781" s="517"/>
      <c r="GH1781" s="529">
        <v>42252.844097222223</v>
      </c>
      <c r="GI1781" s="668" t="str">
        <v>[-11101] All data events are filtered in summary calculation</v>
      </c>
      <c r="GJ1781" s="669">
        <v>42252.844097222223</v>
      </c>
      <c r="GK1781" s="668" t="str">
        <v>[-11101] All data events are filtered in summary calculation</v>
      </c>
      <c r="GL1781" s="669">
        <v>42252.844097222223</v>
      </c>
      <c r="GM1781" s="668">
        <v>389.06253051757812</v>
      </c>
      <c r="GN1781" s="400">
        <f t="shared" si="308"/>
        <v>0</v>
      </c>
      <c r="GO1781" s="400">
        <f t="shared" si="309"/>
        <v>389.06253051757812</v>
      </c>
    </row>
    <row r="1782" spans="156:197" ht="18.95" customHeight="1" x14ac:dyDescent="0.25">
      <c r="EZ1782" s="837"/>
      <c r="FA1782" s="568">
        <v>42252.844791666663</v>
      </c>
      <c r="FB1782" s="569">
        <v>37456.459959622225</v>
      </c>
      <c r="FC1782" s="570">
        <v>42252.844791666663</v>
      </c>
      <c r="FD1782" s="571" t="str">
        <v>[-11101] All data events are filtered in summary calculation</v>
      </c>
      <c r="FE1782" s="570">
        <v>42252.844444444447</v>
      </c>
      <c r="FF1782" s="571">
        <v>38839.626332640648</v>
      </c>
      <c r="FG1782" s="570">
        <v>42252.844444444447</v>
      </c>
      <c r="FH1782" s="571" t="str">
        <v>[-11101] All data events are filtered in summary calculation</v>
      </c>
      <c r="GE1782" s="400">
        <f t="shared" si="310"/>
        <v>2</v>
      </c>
      <c r="GF1782" s="529"/>
      <c r="GG1782" s="517"/>
      <c r="GH1782" s="529">
        <v>42252.844444444447</v>
      </c>
      <c r="GI1782" s="668" t="str">
        <v>[-11101] All data events are filtered in summary calculation</v>
      </c>
      <c r="GJ1782" s="669">
        <v>42252.844444444447</v>
      </c>
      <c r="GK1782" s="668" t="str">
        <v>[-11101] All data events are filtered in summary calculation</v>
      </c>
      <c r="GL1782" s="669">
        <v>42252.844444444447</v>
      </c>
      <c r="GM1782" s="668">
        <v>393.32110844777588</v>
      </c>
      <c r="GN1782" s="400">
        <f t="shared" si="308"/>
        <v>0</v>
      </c>
      <c r="GO1782" s="400">
        <f t="shared" si="309"/>
        <v>393.32110844777588</v>
      </c>
    </row>
    <row r="1783" spans="156:197" ht="18.95" customHeight="1" x14ac:dyDescent="0.25">
      <c r="EZ1783" s="837"/>
      <c r="FA1783" s="568">
        <v>42252.845138888893</v>
      </c>
      <c r="FB1783" s="569">
        <v>36082.66629894972</v>
      </c>
      <c r="FC1783" s="570">
        <v>42252.845138888893</v>
      </c>
      <c r="FD1783" s="571" t="str">
        <v>[-11101] All data events are filtered in summary calculation</v>
      </c>
      <c r="FE1783" s="570">
        <v>42252.844791666663</v>
      </c>
      <c r="FF1783" s="571">
        <v>38479.235898826519</v>
      </c>
      <c r="FG1783" s="570">
        <v>42252.844791666663</v>
      </c>
      <c r="FH1783" s="571" t="str">
        <v>[-11101] All data events are filtered in summary calculation</v>
      </c>
      <c r="GE1783" s="400">
        <f t="shared" si="310"/>
        <v>2</v>
      </c>
      <c r="GF1783" s="529"/>
      <c r="GG1783" s="517"/>
      <c r="GH1783" s="529">
        <v>42252.844791666663</v>
      </c>
      <c r="GI1783" s="668" t="str">
        <v>[-11101] All data events are filtered in summary calculation</v>
      </c>
      <c r="GJ1783" s="669">
        <v>42252.844791666663</v>
      </c>
      <c r="GK1783" s="668" t="str">
        <v>[-11101] All data events are filtered in summary calculation</v>
      </c>
      <c r="GL1783" s="669">
        <v>42252.844791666663</v>
      </c>
      <c r="GM1783" s="668">
        <v>402.92063820371402</v>
      </c>
      <c r="GN1783" s="400">
        <f t="shared" si="308"/>
        <v>0</v>
      </c>
      <c r="GO1783" s="400">
        <f t="shared" si="309"/>
        <v>402.92063820371402</v>
      </c>
    </row>
    <row r="1784" spans="156:197" ht="18.95" customHeight="1" x14ac:dyDescent="0.25">
      <c r="EZ1784" s="837"/>
      <c r="FA1784" s="568">
        <v>42252.845486111109</v>
      </c>
      <c r="FB1784" s="569">
        <v>35798.639925052725</v>
      </c>
      <c r="FC1784" s="570">
        <v>42252.845486111109</v>
      </c>
      <c r="FD1784" s="571" t="str">
        <v>[-11101] All data events are filtered in summary calculation</v>
      </c>
      <c r="FE1784" s="570">
        <v>42252.845138888893</v>
      </c>
      <c r="FF1784" s="571">
        <v>38519.083433856569</v>
      </c>
      <c r="FG1784" s="570">
        <v>42252.845138888893</v>
      </c>
      <c r="FH1784" s="571" t="str">
        <v>[-11101] All data events are filtered in summary calculation</v>
      </c>
      <c r="GE1784" s="400">
        <f t="shared" si="310"/>
        <v>2</v>
      </c>
      <c r="GF1784" s="529"/>
      <c r="GG1784" s="517"/>
      <c r="GH1784" s="529">
        <v>42252.845138888893</v>
      </c>
      <c r="GI1784" s="668" t="str">
        <v>[-11101] All data events are filtered in summary calculation</v>
      </c>
      <c r="GJ1784" s="669">
        <v>42252.845138888893</v>
      </c>
      <c r="GK1784" s="668" t="str">
        <v>[-11101] All data events are filtered in summary calculation</v>
      </c>
      <c r="GL1784" s="669">
        <v>42252.845138888893</v>
      </c>
      <c r="GM1784" s="668">
        <v>409.72166651277803</v>
      </c>
      <c r="GN1784" s="400">
        <f t="shared" si="308"/>
        <v>0</v>
      </c>
      <c r="GO1784" s="400">
        <f t="shared" si="309"/>
        <v>409.72166651277803</v>
      </c>
    </row>
    <row r="1785" spans="156:197" ht="18.95" customHeight="1" x14ac:dyDescent="0.25">
      <c r="EZ1785" s="837"/>
      <c r="FA1785" s="568">
        <v>42252.845833333333</v>
      </c>
      <c r="FB1785" s="569">
        <v>37254.48408161402</v>
      </c>
      <c r="FC1785" s="570">
        <v>42252.845833333333</v>
      </c>
      <c r="FD1785" s="571" t="str">
        <v>[-11101] All data events are filtered in summary calculation</v>
      </c>
      <c r="FE1785" s="570">
        <v>42252.845486111109</v>
      </c>
      <c r="FF1785" s="571">
        <v>38500.44497258067</v>
      </c>
      <c r="FG1785" s="570">
        <v>42252.845486111109</v>
      </c>
      <c r="FH1785" s="571" t="str">
        <v>[-11101] All data events are filtered in summary calculation</v>
      </c>
      <c r="GE1785" s="400">
        <f t="shared" si="310"/>
        <v>2</v>
      </c>
      <c r="GF1785" s="529"/>
      <c r="GG1785" s="517"/>
      <c r="GH1785" s="529">
        <v>42252.845486111109</v>
      </c>
      <c r="GI1785" s="668" t="str">
        <v>[-11101] All data events are filtered in summary calculation</v>
      </c>
      <c r="GJ1785" s="669">
        <v>42252.845486111109</v>
      </c>
      <c r="GK1785" s="668" t="str">
        <v>[-11101] All data events are filtered in summary calculation</v>
      </c>
      <c r="GL1785" s="669">
        <v>42252.845486111109</v>
      </c>
      <c r="GM1785" s="668">
        <v>392.70834350585937</v>
      </c>
      <c r="GN1785" s="400">
        <f t="shared" si="308"/>
        <v>0</v>
      </c>
      <c r="GO1785" s="400">
        <f t="shared" si="309"/>
        <v>392.70834350585937</v>
      </c>
    </row>
    <row r="1786" spans="156:197" ht="18.95" customHeight="1" x14ac:dyDescent="0.25">
      <c r="EZ1786" s="837"/>
      <c r="FA1786" s="568">
        <v>42252.846180555556</v>
      </c>
      <c r="FB1786" s="569">
        <v>38344.457829686005</v>
      </c>
      <c r="FC1786" s="570">
        <v>42252.846180555556</v>
      </c>
      <c r="FD1786" s="571" t="str">
        <v>[-11101] All data events are filtered in summary calculation</v>
      </c>
      <c r="FE1786" s="570">
        <v>42252.845833333333</v>
      </c>
      <c r="FF1786" s="571">
        <v>38403.335882516702</v>
      </c>
      <c r="FG1786" s="570">
        <v>42252.845833333333</v>
      </c>
      <c r="FH1786" s="571" t="str">
        <v>[-11101] All data events are filtered in summary calculation</v>
      </c>
      <c r="GE1786" s="400">
        <f t="shared" si="310"/>
        <v>2</v>
      </c>
      <c r="GF1786" s="529"/>
      <c r="GG1786" s="517"/>
      <c r="GH1786" s="529">
        <v>42252.845833333333</v>
      </c>
      <c r="GI1786" s="668" t="str">
        <v>[-11101] All data events are filtered in summary calculation</v>
      </c>
      <c r="GJ1786" s="669">
        <v>42252.845833333333</v>
      </c>
      <c r="GK1786" s="668" t="str">
        <v>[-11101] All data events are filtered in summary calculation</v>
      </c>
      <c r="GL1786" s="669">
        <v>42252.845833333333</v>
      </c>
      <c r="GM1786" s="668">
        <v>390.62345250447589</v>
      </c>
      <c r="GN1786" s="400">
        <f t="shared" si="308"/>
        <v>0</v>
      </c>
      <c r="GO1786" s="400">
        <f t="shared" si="309"/>
        <v>390.62345250447589</v>
      </c>
    </row>
    <row r="1787" spans="156:197" ht="18.95" customHeight="1" x14ac:dyDescent="0.25">
      <c r="EZ1787" s="837"/>
      <c r="FA1787" s="568">
        <v>42252.84652777778</v>
      </c>
      <c r="FB1787" s="569">
        <v>38289.108065017062</v>
      </c>
      <c r="FC1787" s="570">
        <v>42252.84652777778</v>
      </c>
      <c r="FD1787" s="571" t="str">
        <v>[-11101] All data events are filtered in summary calculation</v>
      </c>
      <c r="FE1787" s="570">
        <v>42252.846180555556</v>
      </c>
      <c r="FF1787" s="571">
        <v>38312.70203554233</v>
      </c>
      <c r="FG1787" s="570">
        <v>42252.846180555556</v>
      </c>
      <c r="FH1787" s="571" t="str">
        <v>[-11101] All data events are filtered in summary calculation</v>
      </c>
      <c r="GE1787" s="400">
        <f t="shared" si="310"/>
        <v>2</v>
      </c>
      <c r="GF1787" s="529"/>
      <c r="GG1787" s="517"/>
      <c r="GH1787" s="529">
        <v>42252.846180555556</v>
      </c>
      <c r="GI1787" s="668" t="str">
        <v>[-11101] All data events are filtered in summary calculation</v>
      </c>
      <c r="GJ1787" s="669">
        <v>42252.846180555556</v>
      </c>
      <c r="GK1787" s="668" t="str">
        <v>[-11101] All data events are filtered in summary calculation</v>
      </c>
      <c r="GL1787" s="669">
        <v>42252.846180555556</v>
      </c>
      <c r="GM1787" s="668">
        <v>377.08334350585937</v>
      </c>
      <c r="GN1787" s="400">
        <f t="shared" si="308"/>
        <v>0</v>
      </c>
      <c r="GO1787" s="400">
        <f t="shared" si="309"/>
        <v>377.08334350585937</v>
      </c>
    </row>
    <row r="1788" spans="156:197" ht="18.95" customHeight="1" x14ac:dyDescent="0.25">
      <c r="EZ1788" s="837"/>
      <c r="FA1788" s="568">
        <v>42252.846875000003</v>
      </c>
      <c r="FB1788" s="569">
        <v>37923.507993902764</v>
      </c>
      <c r="FC1788" s="570">
        <v>42252.846875000003</v>
      </c>
      <c r="FD1788" s="571" t="str">
        <v>[-11101] All data events are filtered in summary calculation</v>
      </c>
      <c r="FE1788" s="570">
        <v>42252.84652777778</v>
      </c>
      <c r="FF1788" s="571">
        <v>38285.949134298164</v>
      </c>
      <c r="FG1788" s="570">
        <v>42252.84652777778</v>
      </c>
      <c r="FH1788" s="571" t="str">
        <v>[-11101] All data events are filtered in summary calculation</v>
      </c>
      <c r="GE1788" s="400">
        <f t="shared" si="310"/>
        <v>2</v>
      </c>
      <c r="GF1788" s="529"/>
      <c r="GG1788" s="517"/>
      <c r="GH1788" s="529">
        <v>42252.84652777778</v>
      </c>
      <c r="GI1788" s="668" t="str">
        <v>[-11101] All data events are filtered in summary calculation</v>
      </c>
      <c r="GJ1788" s="669">
        <v>42252.84652777778</v>
      </c>
      <c r="GK1788" s="668" t="str">
        <v>[-11101] All data events are filtered in summary calculation</v>
      </c>
      <c r="GL1788" s="669">
        <v>42252.84652777778</v>
      </c>
      <c r="GM1788" s="668">
        <v>377.08334350585937</v>
      </c>
      <c r="GN1788" s="400">
        <f t="shared" si="308"/>
        <v>0</v>
      </c>
      <c r="GO1788" s="400">
        <f t="shared" si="309"/>
        <v>377.08334350585937</v>
      </c>
    </row>
    <row r="1789" spans="156:197" ht="18.95" customHeight="1" x14ac:dyDescent="0.25">
      <c r="EZ1789" s="837"/>
      <c r="FA1789" s="568">
        <v>42252.847222222219</v>
      </c>
      <c r="FB1789" s="569">
        <v>37659.207700508836</v>
      </c>
      <c r="FC1789" s="570">
        <v>42252.847222222219</v>
      </c>
      <c r="FD1789" s="571" t="str">
        <v>[-11101] All data events are filtered in summary calculation</v>
      </c>
      <c r="FE1789" s="570">
        <v>42252.846875000003</v>
      </c>
      <c r="FF1789" s="571">
        <v>38312.544155416886</v>
      </c>
      <c r="FG1789" s="570">
        <v>42252.846875000003</v>
      </c>
      <c r="FH1789" s="571" t="str">
        <v>[-11101] All data events are filtered in summary calculation</v>
      </c>
      <c r="GE1789" s="400">
        <f t="shared" si="310"/>
        <v>2</v>
      </c>
      <c r="GF1789" s="529"/>
      <c r="GG1789" s="517"/>
      <c r="GH1789" s="529">
        <v>42252.846875000003</v>
      </c>
      <c r="GI1789" s="668" t="str">
        <v>[-11101] All data events are filtered in summary calculation</v>
      </c>
      <c r="GJ1789" s="669">
        <v>42252.846875000003</v>
      </c>
      <c r="GK1789" s="668" t="str">
        <v>[-11101] All data events are filtered in summary calculation</v>
      </c>
      <c r="GL1789" s="669">
        <v>42252.846875000003</v>
      </c>
      <c r="GM1789" s="668">
        <v>387.84777296947624</v>
      </c>
      <c r="GN1789" s="400">
        <f t="shared" si="308"/>
        <v>0</v>
      </c>
      <c r="GO1789" s="400">
        <f t="shared" si="309"/>
        <v>387.84777296947624</v>
      </c>
    </row>
    <row r="1790" spans="156:197" ht="18.95" customHeight="1" x14ac:dyDescent="0.25">
      <c r="EZ1790" s="837"/>
      <c r="FA1790" s="568">
        <v>42252.84756944445</v>
      </c>
      <c r="FB1790" s="569">
        <v>38007.555353003743</v>
      </c>
      <c r="FC1790" s="570">
        <v>42252.84756944445</v>
      </c>
      <c r="FD1790" s="571" t="str">
        <v>[-11101] All data events are filtered in summary calculation</v>
      </c>
      <c r="FE1790" s="570">
        <v>42252.847222222219</v>
      </c>
      <c r="FF1790" s="571">
        <v>38223.07078795632</v>
      </c>
      <c r="FG1790" s="570">
        <v>42252.847222222219</v>
      </c>
      <c r="FH1790" s="571" t="str">
        <v>[-11101] All data events are filtered in summary calculation</v>
      </c>
      <c r="GE1790" s="400">
        <f t="shared" si="310"/>
        <v>2</v>
      </c>
      <c r="GF1790" s="529"/>
      <c r="GG1790" s="517"/>
      <c r="GH1790" s="529">
        <v>42252.847222222219</v>
      </c>
      <c r="GI1790" s="668" t="str">
        <v>[-11101] All data events are filtered in summary calculation</v>
      </c>
      <c r="GJ1790" s="669">
        <v>42252.847222222219</v>
      </c>
      <c r="GK1790" s="668" t="str">
        <v>[-11101] All data events are filtered in summary calculation</v>
      </c>
      <c r="GL1790" s="669">
        <v>42252.847222222219</v>
      </c>
      <c r="GM1790" s="668">
        <v>393.22918701171875</v>
      </c>
      <c r="GN1790" s="400">
        <f t="shared" si="308"/>
        <v>0</v>
      </c>
      <c r="GO1790" s="400">
        <f t="shared" si="309"/>
        <v>393.22918701171875</v>
      </c>
    </row>
    <row r="1791" spans="156:197" ht="18.95" customHeight="1" x14ac:dyDescent="0.25">
      <c r="EZ1791" s="837"/>
      <c r="FA1791" s="568">
        <v>42252.847916666666</v>
      </c>
      <c r="FB1791" s="569">
        <v>27076.966334099074</v>
      </c>
      <c r="FC1791" s="570">
        <v>42252.847916666666</v>
      </c>
      <c r="FD1791" s="571" t="str">
        <v>[-11101] All data events are filtered in summary calculation</v>
      </c>
      <c r="FE1791" s="570">
        <v>42252.84756944445</v>
      </c>
      <c r="FF1791" s="571">
        <v>38215.497428925832</v>
      </c>
      <c r="FG1791" s="570">
        <v>42252.84756944445</v>
      </c>
      <c r="FH1791" s="571" t="str">
        <v>[-11101] All data events are filtered in summary calculation</v>
      </c>
      <c r="GE1791" s="400">
        <f t="shared" si="310"/>
        <v>2</v>
      </c>
      <c r="GF1791" s="529"/>
      <c r="GG1791" s="517"/>
      <c r="GH1791" s="529">
        <v>42252.84756944445</v>
      </c>
      <c r="GI1791" s="668" t="str">
        <v>[-11101] All data events are filtered in summary calculation</v>
      </c>
      <c r="GJ1791" s="669">
        <v>42252.84756944445</v>
      </c>
      <c r="GK1791" s="668" t="str">
        <v>[-11101] All data events are filtered in summary calculation</v>
      </c>
      <c r="GL1791" s="669">
        <v>42252.84756944445</v>
      </c>
      <c r="GM1791" s="668">
        <v>393.22918701171875</v>
      </c>
      <c r="GN1791" s="400">
        <f t="shared" si="308"/>
        <v>0</v>
      </c>
      <c r="GO1791" s="400">
        <f t="shared" si="309"/>
        <v>393.22918701171875</v>
      </c>
    </row>
    <row r="1792" spans="156:197" ht="18.95" customHeight="1" x14ac:dyDescent="0.25">
      <c r="EZ1792" s="837"/>
      <c r="FA1792" s="568">
        <v>42252.848263888889</v>
      </c>
      <c r="FB1792" s="569">
        <v>2603.3036328163621</v>
      </c>
      <c r="FC1792" s="570">
        <v>42252.848263888889</v>
      </c>
      <c r="FD1792" s="571" t="str">
        <v>[-11101] All data events are filtered in summary calculation</v>
      </c>
      <c r="FE1792" s="570">
        <v>42252.847916666666</v>
      </c>
      <c r="FF1792" s="571">
        <v>38310.078028893469</v>
      </c>
      <c r="FG1792" s="570">
        <v>42252.847916666666</v>
      </c>
      <c r="FH1792" s="571" t="str">
        <v>[-11101] All data events are filtered in summary calculation</v>
      </c>
      <c r="GE1792" s="400">
        <f t="shared" si="310"/>
        <v>2</v>
      </c>
      <c r="GF1792" s="529"/>
      <c r="GG1792" s="517"/>
      <c r="GH1792" s="529">
        <v>42252.847916666666</v>
      </c>
      <c r="GI1792" s="668" t="str">
        <v>[-11101] All data events are filtered in summary calculation</v>
      </c>
      <c r="GJ1792" s="669">
        <v>42252.847916666666</v>
      </c>
      <c r="GK1792" s="668" t="str">
        <v>[-11101] All data events are filtered in summary calculation</v>
      </c>
      <c r="GL1792" s="669">
        <v>42252.847916666666</v>
      </c>
      <c r="GM1792" s="668">
        <v>394.31660304553805</v>
      </c>
      <c r="GN1792" s="400">
        <f t="shared" si="308"/>
        <v>0</v>
      </c>
      <c r="GO1792" s="400">
        <f t="shared" si="309"/>
        <v>394.31660304553805</v>
      </c>
    </row>
    <row r="1793" spans="156:197" ht="18.95" customHeight="1" x14ac:dyDescent="0.25">
      <c r="EZ1793" s="837"/>
      <c r="FA1793" s="568">
        <v>42252.848611111112</v>
      </c>
      <c r="FB1793" s="569">
        <v>2838.6767657877258</v>
      </c>
      <c r="FC1793" s="570">
        <v>42252.848611111112</v>
      </c>
      <c r="FD1793" s="571" t="str">
        <v>[-11101] All data events are filtered in summary calculation</v>
      </c>
      <c r="FE1793" s="570">
        <v>42252.848263888889</v>
      </c>
      <c r="FF1793" s="571">
        <v>38282.485794411106</v>
      </c>
      <c r="FG1793" s="570">
        <v>42252.848263888889</v>
      </c>
      <c r="FH1793" s="571" t="str">
        <v>[-11101] All data events are filtered in summary calculation</v>
      </c>
      <c r="GE1793" s="400">
        <f t="shared" si="310"/>
        <v>2</v>
      </c>
      <c r="GF1793" s="529"/>
      <c r="GG1793" s="517"/>
      <c r="GH1793" s="529">
        <v>42252.848263888889</v>
      </c>
      <c r="GI1793" s="668" t="str">
        <v>[-11101] All data events are filtered in summary calculation</v>
      </c>
      <c r="GJ1793" s="669">
        <v>42252.848263888889</v>
      </c>
      <c r="GK1793" s="668" t="str">
        <v>[-11101] All data events are filtered in summary calculation</v>
      </c>
      <c r="GL1793" s="669">
        <v>42252.848263888889</v>
      </c>
      <c r="GM1793" s="668">
        <v>409.54864501953125</v>
      </c>
      <c r="GN1793" s="400">
        <f t="shared" si="308"/>
        <v>0</v>
      </c>
      <c r="GO1793" s="400">
        <f t="shared" si="309"/>
        <v>409.54864501953125</v>
      </c>
    </row>
    <row r="1794" spans="156:197" ht="18.95" customHeight="1" x14ac:dyDescent="0.25">
      <c r="EZ1794" s="837"/>
      <c r="FA1794" s="568">
        <v>42252.848958333328</v>
      </c>
      <c r="FB1794" s="569">
        <v>2863.3355536566428</v>
      </c>
      <c r="FC1794" s="570">
        <v>42252.848958333328</v>
      </c>
      <c r="FD1794" s="571" t="str">
        <v>[-11101] All data events are filtered in summary calculation</v>
      </c>
      <c r="FE1794" s="570">
        <v>42252.848611111112</v>
      </c>
      <c r="FF1794" s="571">
        <v>38288.074180676536</v>
      </c>
      <c r="FG1794" s="570">
        <v>42252.848611111112</v>
      </c>
      <c r="FH1794" s="571" t="str">
        <v>[-11101] All data events are filtered in summary calculation</v>
      </c>
      <c r="GE1794" s="400">
        <f t="shared" si="310"/>
        <v>2</v>
      </c>
      <c r="GF1794" s="529"/>
      <c r="GG1794" s="517"/>
      <c r="GH1794" s="529">
        <v>42252.848611111112</v>
      </c>
      <c r="GI1794" s="668" t="str">
        <v>[-11101] All data events are filtered in summary calculation</v>
      </c>
      <c r="GJ1794" s="669">
        <v>42252.848611111112</v>
      </c>
      <c r="GK1794" s="668" t="str">
        <v>[-11101] All data events are filtered in summary calculation</v>
      </c>
      <c r="GL1794" s="669">
        <v>42252.848611111112</v>
      </c>
      <c r="GM1794" s="668">
        <v>409.54864501953125</v>
      </c>
      <c r="GN1794" s="400">
        <f t="shared" si="308"/>
        <v>0</v>
      </c>
      <c r="GO1794" s="400">
        <f t="shared" si="309"/>
        <v>409.54864501953125</v>
      </c>
    </row>
    <row r="1795" spans="156:197" ht="18.95" customHeight="1" x14ac:dyDescent="0.25">
      <c r="EZ1795" s="837"/>
      <c r="FA1795" s="568">
        <v>42252.849305555559</v>
      </c>
      <c r="FB1795" s="569">
        <v>2853.7582194494703</v>
      </c>
      <c r="FC1795" s="570">
        <v>42252.849305555559</v>
      </c>
      <c r="FD1795" s="571" t="str">
        <v>[-11101] All data events are filtered in summary calculation</v>
      </c>
      <c r="FE1795" s="570">
        <v>42252.848958333328</v>
      </c>
      <c r="FF1795" s="571">
        <v>38330.528453632192</v>
      </c>
      <c r="FG1795" s="570">
        <v>42252.848958333328</v>
      </c>
      <c r="FH1795" s="571" t="str">
        <v>[-11101] All data events are filtered in summary calculation</v>
      </c>
      <c r="GE1795" s="400">
        <f t="shared" si="310"/>
        <v>2</v>
      </c>
      <c r="GF1795" s="529"/>
      <c r="GG1795" s="517"/>
      <c r="GH1795" s="529">
        <v>42252.848958333328</v>
      </c>
      <c r="GI1795" s="668" t="str">
        <v>[-11101] All data events are filtered in summary calculation</v>
      </c>
      <c r="GJ1795" s="669">
        <v>42252.848958333328</v>
      </c>
      <c r="GK1795" s="668" t="str">
        <v>[-11101] All data events are filtered in summary calculation</v>
      </c>
      <c r="GL1795" s="669">
        <v>42252.848958333328</v>
      </c>
      <c r="GM1795" s="668">
        <v>409.54864501953125</v>
      </c>
      <c r="GN1795" s="400">
        <f t="shared" si="308"/>
        <v>0</v>
      </c>
      <c r="GO1795" s="400">
        <f t="shared" si="309"/>
        <v>409.54864501953125</v>
      </c>
    </row>
    <row r="1796" spans="156:197" ht="18.95" customHeight="1" x14ac:dyDescent="0.25">
      <c r="EZ1796" s="837"/>
      <c r="FA1796" s="568">
        <v>42252.849652777775</v>
      </c>
      <c r="FB1796" s="569">
        <v>2882.3177165785182</v>
      </c>
      <c r="FC1796" s="570">
        <v>42252.849652777775</v>
      </c>
      <c r="FD1796" s="571" t="str">
        <v>[-11101] All data events are filtered in summary calculation</v>
      </c>
      <c r="FE1796" s="570">
        <v>42252.849305555559</v>
      </c>
      <c r="FF1796" s="571">
        <v>38233.2661049366</v>
      </c>
      <c r="FG1796" s="570">
        <v>42252.849305555559</v>
      </c>
      <c r="FH1796" s="571" t="str">
        <v>[-11101] All data events are filtered in summary calculation</v>
      </c>
      <c r="GE1796" s="400">
        <f t="shared" si="310"/>
        <v>2</v>
      </c>
      <c r="GF1796" s="529"/>
      <c r="GG1796" s="517"/>
      <c r="GH1796" s="529">
        <v>42252.849305555559</v>
      </c>
      <c r="GI1796" s="668" t="str">
        <v>[-11101] All data events are filtered in summary calculation</v>
      </c>
      <c r="GJ1796" s="669">
        <v>42252.849305555559</v>
      </c>
      <c r="GK1796" s="668" t="str">
        <v>[-11101] All data events are filtered in summary calculation</v>
      </c>
      <c r="GL1796" s="669">
        <v>42252.849305555559</v>
      </c>
      <c r="GM1796" s="668">
        <v>398.3692520959458</v>
      </c>
      <c r="GN1796" s="400">
        <f t="shared" si="308"/>
        <v>0</v>
      </c>
      <c r="GO1796" s="400">
        <f t="shared" si="309"/>
        <v>398.3692520959458</v>
      </c>
    </row>
    <row r="1797" spans="156:197" ht="18.95" customHeight="1" x14ac:dyDescent="0.25">
      <c r="EZ1797" s="837"/>
      <c r="FA1797" s="568">
        <v>42252.85</v>
      </c>
      <c r="FB1797" s="569">
        <v>2887.6388224845132</v>
      </c>
      <c r="FC1797" s="570">
        <v>42252.85</v>
      </c>
      <c r="FD1797" s="571" t="str">
        <v>[-11101] All data events are filtered in summary calculation</v>
      </c>
      <c r="FE1797" s="570">
        <v>42252.849652777775</v>
      </c>
      <c r="FF1797" s="571">
        <v>38392.774006658794</v>
      </c>
      <c r="FG1797" s="570">
        <v>42252.849652777775</v>
      </c>
      <c r="FH1797" s="571" t="str">
        <v>[-11101] All data events are filtered in summary calculation</v>
      </c>
      <c r="GE1797" s="400">
        <f t="shared" si="310"/>
        <v>2</v>
      </c>
      <c r="GF1797" s="529"/>
      <c r="GG1797" s="517"/>
      <c r="GH1797" s="529">
        <v>42252.849652777775</v>
      </c>
      <c r="GI1797" s="668" t="str">
        <v>[-11101] All data events are filtered in summary calculation</v>
      </c>
      <c r="GJ1797" s="669">
        <v>42252.849652777775</v>
      </c>
      <c r="GK1797" s="668" t="str">
        <v>[-11101] All data events are filtered in summary calculation</v>
      </c>
      <c r="GL1797" s="669">
        <v>42252.849652777775</v>
      </c>
      <c r="GM1797" s="668">
        <v>384.72222900390625</v>
      </c>
      <c r="GN1797" s="400">
        <f t="shared" si="308"/>
        <v>0</v>
      </c>
      <c r="GO1797" s="400">
        <f t="shared" si="309"/>
        <v>384.72222900390625</v>
      </c>
    </row>
    <row r="1798" spans="156:197" ht="18.95" customHeight="1" x14ac:dyDescent="0.25">
      <c r="EZ1798" s="837"/>
      <c r="FA1798" s="568">
        <v>42252.850347222222</v>
      </c>
      <c r="FB1798" s="569">
        <v>2896.2626916880408</v>
      </c>
      <c r="FC1798" s="570">
        <v>42252.850347222222</v>
      </c>
      <c r="FD1798" s="571" t="str">
        <v>[-11101] All data events are filtered in summary calculation</v>
      </c>
      <c r="FE1798" s="570">
        <v>42252.85</v>
      </c>
      <c r="FF1798" s="571">
        <v>38338.357844698432</v>
      </c>
      <c r="FG1798" s="570">
        <v>42252.85</v>
      </c>
      <c r="FH1798" s="571" t="str">
        <v>[-11101] All data events are filtered in summary calculation</v>
      </c>
      <c r="GE1798" s="400">
        <f t="shared" si="310"/>
        <v>2</v>
      </c>
      <c r="GF1798" s="529"/>
      <c r="GG1798" s="517"/>
      <c r="GH1798" s="529">
        <v>42252.85</v>
      </c>
      <c r="GI1798" s="668" t="str">
        <v>[-11101] All data events are filtered in summary calculation</v>
      </c>
      <c r="GJ1798" s="669">
        <v>42252.85</v>
      </c>
      <c r="GK1798" s="668" t="str">
        <v>[-11101] All data events are filtered in summary calculation</v>
      </c>
      <c r="GL1798" s="669">
        <v>42252.85</v>
      </c>
      <c r="GM1798" s="668">
        <v>384.72222900390625</v>
      </c>
      <c r="GN1798" s="400">
        <f t="shared" si="308"/>
        <v>0</v>
      </c>
      <c r="GO1798" s="400">
        <f t="shared" si="309"/>
        <v>384.72222900390625</v>
      </c>
    </row>
    <row r="1799" spans="156:197" ht="18.95" customHeight="1" x14ac:dyDescent="0.25">
      <c r="EZ1799" s="837"/>
      <c r="FA1799" s="568">
        <v>42252.850694444445</v>
      </c>
      <c r="FB1799" s="569">
        <v>2919.7002980555098</v>
      </c>
      <c r="FC1799" s="570">
        <v>42252.850694444445</v>
      </c>
      <c r="FD1799" s="571" t="str">
        <v>[-11101] All data events are filtered in summary calculation</v>
      </c>
      <c r="FE1799" s="570">
        <v>42252.850347222222</v>
      </c>
      <c r="FF1799" s="571">
        <v>38200.674583556254</v>
      </c>
      <c r="FG1799" s="570">
        <v>42252.850347222222</v>
      </c>
      <c r="FH1799" s="571" t="str">
        <v>[-11101] All data events are filtered in summary calculation</v>
      </c>
      <c r="GE1799" s="400">
        <f t="shared" si="310"/>
        <v>2</v>
      </c>
      <c r="GF1799" s="529"/>
      <c r="GG1799" s="517"/>
      <c r="GH1799" s="529">
        <v>42252.850347222222</v>
      </c>
      <c r="GI1799" s="668" t="str">
        <v>[-11101] All data events are filtered in summary calculation</v>
      </c>
      <c r="GJ1799" s="669">
        <v>42252.850347222222</v>
      </c>
      <c r="GK1799" s="668" t="str">
        <v>[-11101] All data events are filtered in summary calculation</v>
      </c>
      <c r="GL1799" s="669">
        <v>42252.850347222222</v>
      </c>
      <c r="GM1799" s="668">
        <v>384.52160472773636</v>
      </c>
      <c r="GN1799" s="400">
        <f t="shared" ref="GN1799:GN1862" si="311">IF($GE1799=1,$GM1799,0)</f>
        <v>0</v>
      </c>
      <c r="GO1799" s="400">
        <f t="shared" ref="GO1799:GO1862" si="312">IF($GE1799=2,$GM1799,0)</f>
        <v>384.52160472773636</v>
      </c>
    </row>
    <row r="1800" spans="156:197" ht="18.95" customHeight="1" x14ac:dyDescent="0.25">
      <c r="EZ1800" s="837"/>
      <c r="FA1800" s="568">
        <v>42252.851041666669</v>
      </c>
      <c r="FB1800" s="569">
        <v>2923.3655063610522</v>
      </c>
      <c r="FC1800" s="570">
        <v>42252.851041666669</v>
      </c>
      <c r="FD1800" s="571" t="str">
        <v>[-11101] All data events are filtered in summary calculation</v>
      </c>
      <c r="FE1800" s="570">
        <v>42252.850694444445</v>
      </c>
      <c r="FF1800" s="571">
        <v>38215.192873577274</v>
      </c>
      <c r="FG1800" s="570">
        <v>42252.850694444445</v>
      </c>
      <c r="FH1800" s="571" t="str">
        <v>[-11101] All data events are filtered in summary calculation</v>
      </c>
      <c r="GE1800" s="400">
        <f t="shared" ref="GE1800:GE1863" si="313">IF(GI1800&lt;&gt;$GF$63,1,IF(GK1800&lt;&gt;$GF$63,2,IF(GE1799&lt;&gt;0,GE1799,0)))</f>
        <v>2</v>
      </c>
      <c r="GF1800" s="529"/>
      <c r="GG1800" s="517"/>
      <c r="GH1800" s="529">
        <v>42252.850694444445</v>
      </c>
      <c r="GI1800" s="668" t="str">
        <v>[-11101] All data events are filtered in summary calculation</v>
      </c>
      <c r="GJ1800" s="669">
        <v>42252.850694444445</v>
      </c>
      <c r="GK1800" s="668" t="str">
        <v>[-11101] All data events are filtered in summary calculation</v>
      </c>
      <c r="GL1800" s="669">
        <v>42252.850694444445</v>
      </c>
      <c r="GM1800" s="668">
        <v>382.95741320283463</v>
      </c>
      <c r="GN1800" s="400">
        <f t="shared" si="311"/>
        <v>0</v>
      </c>
      <c r="GO1800" s="400">
        <f t="shared" si="312"/>
        <v>382.95741320283463</v>
      </c>
    </row>
    <row r="1801" spans="156:197" ht="18.95" customHeight="1" x14ac:dyDescent="0.25">
      <c r="EZ1801" s="837"/>
      <c r="FA1801" s="568">
        <v>42252.851388888885</v>
      </c>
      <c r="FB1801" s="569">
        <v>2927.2999777627488</v>
      </c>
      <c r="FC1801" s="570">
        <v>42252.851388888885</v>
      </c>
      <c r="FD1801" s="571" t="str">
        <v>[-11101] All data events are filtered in summary calculation</v>
      </c>
      <c r="FE1801" s="570">
        <v>42252.851041666669</v>
      </c>
      <c r="FF1801" s="571">
        <v>38183.222085028887</v>
      </c>
      <c r="FG1801" s="570">
        <v>42252.851041666669</v>
      </c>
      <c r="FH1801" s="571" t="str">
        <v>[-11101] All data events are filtered in summary calculation</v>
      </c>
      <c r="GE1801" s="400">
        <f t="shared" si="313"/>
        <v>2</v>
      </c>
      <c r="GF1801" s="529"/>
      <c r="GG1801" s="517"/>
      <c r="GH1801" s="529">
        <v>42252.851041666669</v>
      </c>
      <c r="GI1801" s="668" t="str">
        <v>[-11101] All data events are filtered in summary calculation</v>
      </c>
      <c r="GJ1801" s="669">
        <v>42252.851041666669</v>
      </c>
      <c r="GK1801" s="668" t="str">
        <v>[-11101] All data events are filtered in summary calculation</v>
      </c>
      <c r="GL1801" s="669">
        <v>42252.851041666669</v>
      </c>
      <c r="GM1801" s="668">
        <v>386.99466355359181</v>
      </c>
      <c r="GN1801" s="400">
        <f t="shared" si="311"/>
        <v>0</v>
      </c>
      <c r="GO1801" s="400">
        <f t="shared" si="312"/>
        <v>386.99466355359181</v>
      </c>
    </row>
    <row r="1802" spans="156:197" ht="18.95" customHeight="1" x14ac:dyDescent="0.25">
      <c r="EZ1802" s="837"/>
      <c r="FA1802" s="568">
        <v>42252.851736111115</v>
      </c>
      <c r="FB1802" s="569">
        <v>2930.5469407760847</v>
      </c>
      <c r="FC1802" s="570">
        <v>42252.851736111115</v>
      </c>
      <c r="FD1802" s="571" t="str">
        <v>[-11101] All data events are filtered in summary calculation</v>
      </c>
      <c r="FE1802" s="570">
        <v>42252.851388888885</v>
      </c>
      <c r="FF1802" s="571">
        <v>38179.185338304444</v>
      </c>
      <c r="FG1802" s="570">
        <v>42252.851388888885</v>
      </c>
      <c r="FH1802" s="571" t="str">
        <v>[-11101] All data events are filtered in summary calculation</v>
      </c>
      <c r="GE1802" s="400">
        <f t="shared" si="313"/>
        <v>2</v>
      </c>
      <c r="GF1802" s="529"/>
      <c r="GG1802" s="517"/>
      <c r="GH1802" s="529">
        <v>42252.851388888885</v>
      </c>
      <c r="GI1802" s="668" t="str">
        <v>[-11101] All data events are filtered in summary calculation</v>
      </c>
      <c r="GJ1802" s="669">
        <v>42252.851388888885</v>
      </c>
      <c r="GK1802" s="668" t="str">
        <v>[-11101] All data events are filtered in summary calculation</v>
      </c>
      <c r="GL1802" s="669">
        <v>42252.851388888885</v>
      </c>
      <c r="GM1802" s="668">
        <v>396.7921230153957</v>
      </c>
      <c r="GN1802" s="400">
        <f t="shared" si="311"/>
        <v>0</v>
      </c>
      <c r="GO1802" s="400">
        <f t="shared" si="312"/>
        <v>396.7921230153957</v>
      </c>
    </row>
    <row r="1803" spans="156:197" ht="18.95" customHeight="1" x14ac:dyDescent="0.25">
      <c r="EZ1803" s="837"/>
      <c r="FA1803" s="568">
        <v>42252.852083333331</v>
      </c>
      <c r="FB1803" s="569">
        <v>2948.7021233716359</v>
      </c>
      <c r="FC1803" s="570">
        <v>42252.852083333331</v>
      </c>
      <c r="FD1803" s="571" t="str">
        <v>[-11101] All data events are filtered in summary calculation</v>
      </c>
      <c r="FE1803" s="570">
        <v>42252.851736111115</v>
      </c>
      <c r="FF1803" s="571">
        <v>38242.399787904818</v>
      </c>
      <c r="FG1803" s="570">
        <v>42252.851736111115</v>
      </c>
      <c r="FH1803" s="571" t="str">
        <v>[-11101] All data events are filtered in summary calculation</v>
      </c>
      <c r="GE1803" s="400">
        <f t="shared" si="313"/>
        <v>2</v>
      </c>
      <c r="GF1803" s="529"/>
      <c r="GG1803" s="517"/>
      <c r="GH1803" s="529">
        <v>42252.851736111115</v>
      </c>
      <c r="GI1803" s="668" t="str">
        <v>[-11101] All data events are filtered in summary calculation</v>
      </c>
      <c r="GJ1803" s="669">
        <v>42252.851736111115</v>
      </c>
      <c r="GK1803" s="668" t="str">
        <v>[-11101] All data events are filtered in summary calculation</v>
      </c>
      <c r="GL1803" s="669">
        <v>42252.851736111115</v>
      </c>
      <c r="GM1803" s="668">
        <v>407.46530151367187</v>
      </c>
      <c r="GN1803" s="400">
        <f t="shared" si="311"/>
        <v>0</v>
      </c>
      <c r="GO1803" s="400">
        <f t="shared" si="312"/>
        <v>407.46530151367187</v>
      </c>
    </row>
    <row r="1804" spans="156:197" ht="18.95" customHeight="1" x14ac:dyDescent="0.25">
      <c r="EZ1804" s="837"/>
      <c r="FA1804" s="568">
        <v>42252.852430555555</v>
      </c>
      <c r="FB1804" s="569">
        <v>2951.9360284199315</v>
      </c>
      <c r="FC1804" s="570">
        <v>42252.852430555555</v>
      </c>
      <c r="FD1804" s="571" t="str">
        <v>[-11101] All data events are filtered in summary calculation</v>
      </c>
      <c r="FE1804" s="570">
        <v>42252.852083333331</v>
      </c>
      <c r="FF1804" s="571">
        <v>38198.751100262009</v>
      </c>
      <c r="FG1804" s="570">
        <v>42252.852083333331</v>
      </c>
      <c r="FH1804" s="571" t="str">
        <v>[-11101] All data events are filtered in summary calculation</v>
      </c>
      <c r="GE1804" s="400">
        <f t="shared" si="313"/>
        <v>2</v>
      </c>
      <c r="GF1804" s="529"/>
      <c r="GG1804" s="517"/>
      <c r="GH1804" s="529">
        <v>42252.852083333331</v>
      </c>
      <c r="GI1804" s="668" t="str">
        <v>[-11101] All data events are filtered in summary calculation</v>
      </c>
      <c r="GJ1804" s="669">
        <v>42252.852083333331</v>
      </c>
      <c r="GK1804" s="668" t="str">
        <v>[-11101] All data events are filtered in summary calculation</v>
      </c>
      <c r="GL1804" s="669">
        <v>42252.852083333331</v>
      </c>
      <c r="GM1804" s="668">
        <v>407.46530151367187</v>
      </c>
      <c r="GN1804" s="400">
        <f t="shared" si="311"/>
        <v>0</v>
      </c>
      <c r="GO1804" s="400">
        <f t="shared" si="312"/>
        <v>407.46530151367187</v>
      </c>
    </row>
    <row r="1805" spans="156:197" ht="18.95" customHeight="1" x14ac:dyDescent="0.25">
      <c r="EZ1805" s="837"/>
      <c r="FA1805" s="568">
        <v>42252.852777777778</v>
      </c>
      <c r="FB1805" s="569">
        <v>2950.2866916127505</v>
      </c>
      <c r="FC1805" s="570">
        <v>42252.852777777778</v>
      </c>
      <c r="FD1805" s="571" t="str">
        <v>[-11101] All data events are filtered in summary calculation</v>
      </c>
      <c r="FE1805" s="570">
        <v>42252.852430555555</v>
      </c>
      <c r="FF1805" s="571">
        <v>38212.513403240839</v>
      </c>
      <c r="FG1805" s="570">
        <v>42252.852430555555</v>
      </c>
      <c r="FH1805" s="571" t="str">
        <v>[-11101] All data events are filtered in summary calculation</v>
      </c>
      <c r="GE1805" s="400">
        <f t="shared" si="313"/>
        <v>2</v>
      </c>
      <c r="GF1805" s="529"/>
      <c r="GG1805" s="517"/>
      <c r="GH1805" s="529">
        <v>42252.852430555555</v>
      </c>
      <c r="GI1805" s="668" t="str">
        <v>[-11101] All data events are filtered in summary calculation</v>
      </c>
      <c r="GJ1805" s="669">
        <v>42252.852430555555</v>
      </c>
      <c r="GK1805" s="668" t="str">
        <v>[-11101] All data events are filtered in summary calculation</v>
      </c>
      <c r="GL1805" s="669">
        <v>42252.852430555555</v>
      </c>
      <c r="GM1805" s="668">
        <v>377.42301214192366</v>
      </c>
      <c r="GN1805" s="400">
        <f t="shared" si="311"/>
        <v>0</v>
      </c>
      <c r="GO1805" s="400">
        <f t="shared" si="312"/>
        <v>377.42301214192366</v>
      </c>
    </row>
    <row r="1806" spans="156:197" ht="18.95" customHeight="1" x14ac:dyDescent="0.25">
      <c r="EZ1806" s="837"/>
      <c r="FA1806" s="568">
        <v>42252.853125000001</v>
      </c>
      <c r="FB1806" s="569">
        <v>2973.0214820152769</v>
      </c>
      <c r="FC1806" s="570">
        <v>42252.853125000001</v>
      </c>
      <c r="FD1806" s="571" t="str">
        <v>[-11101] All data events are filtered in summary calculation</v>
      </c>
      <c r="FE1806" s="570">
        <v>42252.852777777778</v>
      </c>
      <c r="FF1806" s="571">
        <v>38227.302525138854</v>
      </c>
      <c r="FG1806" s="570">
        <v>42252.852777777778</v>
      </c>
      <c r="FH1806" s="571" t="str">
        <v>[-11101] All data events are filtered in summary calculation</v>
      </c>
      <c r="GE1806" s="400">
        <f t="shared" si="313"/>
        <v>2</v>
      </c>
      <c r="GF1806" s="529"/>
      <c r="GG1806" s="517"/>
      <c r="GH1806" s="529">
        <v>42252.852777777778</v>
      </c>
      <c r="GI1806" s="668" t="str">
        <v>[-11101] All data events are filtered in summary calculation</v>
      </c>
      <c r="GJ1806" s="669">
        <v>42252.852777777778</v>
      </c>
      <c r="GK1806" s="668" t="str">
        <v>[-11101] All data events are filtered in summary calculation</v>
      </c>
      <c r="GL1806" s="669">
        <v>42252.852777777778</v>
      </c>
      <c r="GM1806" s="668" t="str">
        <v>[-11101] All data events are filtered in summary calculation</v>
      </c>
      <c r="GN1806" s="400">
        <f t="shared" si="311"/>
        <v>0</v>
      </c>
      <c r="GO1806" s="400" t="str">
        <f t="shared" si="312"/>
        <v>[-11101] All data events are filtered in summary calculation</v>
      </c>
    </row>
    <row r="1807" spans="156:197" ht="18.95" customHeight="1" x14ac:dyDescent="0.25">
      <c r="EZ1807" s="837"/>
      <c r="FA1807" s="568">
        <v>42252.853472222225</v>
      </c>
      <c r="FB1807" s="569">
        <v>2946.8351354746769</v>
      </c>
      <c r="FC1807" s="570">
        <v>42252.853472222225</v>
      </c>
      <c r="FD1807" s="571" t="str">
        <v>[-11101] All data events are filtered in summary calculation</v>
      </c>
      <c r="FE1807" s="570">
        <v>42252.853125000001</v>
      </c>
      <c r="FF1807" s="571">
        <v>38234.626552540067</v>
      </c>
      <c r="FG1807" s="570">
        <v>42252.853125000001</v>
      </c>
      <c r="FH1807" s="571" t="str">
        <v>[-11101] All data events are filtered in summary calculation</v>
      </c>
      <c r="GE1807" s="400">
        <f t="shared" si="313"/>
        <v>2</v>
      </c>
      <c r="GF1807" s="529"/>
      <c r="GG1807" s="517"/>
      <c r="GH1807" s="529">
        <v>42252.853125000001</v>
      </c>
      <c r="GI1807" s="668" t="str">
        <v>[-11101] All data events are filtered in summary calculation</v>
      </c>
      <c r="GJ1807" s="669">
        <v>42252.853125000001</v>
      </c>
      <c r="GK1807" s="668" t="str">
        <v>[-11101] All data events are filtered in summary calculation</v>
      </c>
      <c r="GL1807" s="669">
        <v>42252.853125000001</v>
      </c>
      <c r="GM1807" s="668" t="str">
        <v>[-11101] All data events are filtered in summary calculation</v>
      </c>
      <c r="GN1807" s="400">
        <f t="shared" si="311"/>
        <v>0</v>
      </c>
      <c r="GO1807" s="400" t="str">
        <f t="shared" si="312"/>
        <v>[-11101] All data events are filtered in summary calculation</v>
      </c>
    </row>
    <row r="1808" spans="156:197" ht="18.95" customHeight="1" x14ac:dyDescent="0.25">
      <c r="EZ1808" s="837"/>
      <c r="FA1808" s="568">
        <v>42252.853819444441</v>
      </c>
      <c r="FB1808" s="569">
        <v>2974.6857578278828</v>
      </c>
      <c r="FC1808" s="570">
        <v>42252.853819444441</v>
      </c>
      <c r="FD1808" s="571" t="str">
        <v>[-11101] All data events are filtered in summary calculation</v>
      </c>
      <c r="FE1808" s="570">
        <v>42252.853472222225</v>
      </c>
      <c r="FF1808" s="571">
        <v>38238.313576763867</v>
      </c>
      <c r="FG1808" s="570">
        <v>42252.853472222225</v>
      </c>
      <c r="FH1808" s="571" t="str">
        <v>[-11101] All data events are filtered in summary calculation</v>
      </c>
      <c r="GE1808" s="400">
        <f t="shared" si="313"/>
        <v>1</v>
      </c>
      <c r="GF1808" s="529"/>
      <c r="GG1808" s="517"/>
      <c r="GH1808" s="529">
        <v>42252.853472222225</v>
      </c>
      <c r="GI1808" s="668">
        <v>258.75118364143833</v>
      </c>
      <c r="GJ1808" s="669">
        <v>42252.853472222225</v>
      </c>
      <c r="GK1808" s="668" t="str">
        <v>[-11101] All data events are filtered in summary calculation</v>
      </c>
      <c r="GL1808" s="669">
        <v>42252.853472222225</v>
      </c>
      <c r="GM1808" s="668" t="str">
        <v>[-11101] All data events are filtered in summary calculation</v>
      </c>
      <c r="GN1808" s="400" t="str">
        <f t="shared" si="311"/>
        <v>[-11101] All data events are filtered in summary calculation</v>
      </c>
      <c r="GO1808" s="400">
        <f t="shared" si="312"/>
        <v>0</v>
      </c>
    </row>
    <row r="1809" spans="156:197" ht="18.95" customHeight="1" x14ac:dyDescent="0.25">
      <c r="EZ1809" s="837"/>
      <c r="FA1809" s="568">
        <v>42252.854166666672</v>
      </c>
      <c r="FB1809" s="569">
        <v>2977.957533131043</v>
      </c>
      <c r="FC1809" s="570">
        <v>42252.854166666672</v>
      </c>
      <c r="FD1809" s="571" t="str">
        <v>[-11101] All data events are filtered in summary calculation</v>
      </c>
      <c r="FE1809" s="570">
        <v>42252.853819444441</v>
      </c>
      <c r="FF1809" s="571">
        <v>38165.312449802957</v>
      </c>
      <c r="FG1809" s="570">
        <v>42252.853819444441</v>
      </c>
      <c r="FH1809" s="571" t="str">
        <v>[-11101] All data events are filtered in summary calculation</v>
      </c>
      <c r="GE1809" s="400">
        <f t="shared" si="313"/>
        <v>1</v>
      </c>
      <c r="GF1809" s="529"/>
      <c r="GG1809" s="517"/>
      <c r="GH1809" s="529">
        <v>42252.853819444441</v>
      </c>
      <c r="GI1809" s="668">
        <v>277.19037611071769</v>
      </c>
      <c r="GJ1809" s="669">
        <v>42252.853819444441</v>
      </c>
      <c r="GK1809" s="668" t="str">
        <v>[-11101] All data events are filtered in summary calculation</v>
      </c>
      <c r="GL1809" s="669">
        <v>42252.853819444441</v>
      </c>
      <c r="GM1809" s="668" t="str">
        <v>[-11101] All data events are filtered in summary calculation</v>
      </c>
      <c r="GN1809" s="400" t="str">
        <f t="shared" si="311"/>
        <v>[-11101] All data events are filtered in summary calculation</v>
      </c>
      <c r="GO1809" s="400">
        <f t="shared" si="312"/>
        <v>0</v>
      </c>
    </row>
    <row r="1810" spans="156:197" ht="18.95" customHeight="1" x14ac:dyDescent="0.25">
      <c r="EZ1810" s="837"/>
      <c r="FA1810" s="568">
        <v>42252.854513888888</v>
      </c>
      <c r="FB1810" s="569">
        <v>2971.760482631003</v>
      </c>
      <c r="FC1810" s="570">
        <v>42252.854513888888</v>
      </c>
      <c r="FD1810" s="571" t="str">
        <v>[-11101] All data events are filtered in summary calculation</v>
      </c>
      <c r="FE1810" s="570">
        <v>42252.854166666672</v>
      </c>
      <c r="FF1810" s="571">
        <v>38233.752891548473</v>
      </c>
      <c r="FG1810" s="570">
        <v>42252.854166666672</v>
      </c>
      <c r="FH1810" s="571" t="str">
        <v>[-11101] All data events are filtered in summary calculation</v>
      </c>
      <c r="GE1810" s="400">
        <f t="shared" si="313"/>
        <v>1</v>
      </c>
      <c r="GF1810" s="529"/>
      <c r="GG1810" s="517"/>
      <c r="GH1810" s="529">
        <v>42252.854166666672</v>
      </c>
      <c r="GI1810" s="668">
        <v>271.81741117121032</v>
      </c>
      <c r="GJ1810" s="669">
        <v>42252.854166666672</v>
      </c>
      <c r="GK1810" s="668" t="str">
        <v>[-11101] All data events are filtered in summary calculation</v>
      </c>
      <c r="GL1810" s="669">
        <v>42252.854166666672</v>
      </c>
      <c r="GM1810" s="668" t="str">
        <v>[-11101] All data events are filtered in summary calculation</v>
      </c>
      <c r="GN1810" s="400" t="str">
        <f t="shared" si="311"/>
        <v>[-11101] All data events are filtered in summary calculation</v>
      </c>
      <c r="GO1810" s="400">
        <f t="shared" si="312"/>
        <v>0</v>
      </c>
    </row>
    <row r="1811" spans="156:197" ht="18.95" customHeight="1" x14ac:dyDescent="0.25">
      <c r="EZ1811" s="837"/>
      <c r="FA1811" s="568">
        <v>42252.854861111111</v>
      </c>
      <c r="FB1811" s="569">
        <v>2989.3827803512413</v>
      </c>
      <c r="FC1811" s="570">
        <v>42252.854861111111</v>
      </c>
      <c r="FD1811" s="571" t="str">
        <v>[-11101] All data events are filtered in summary calculation</v>
      </c>
      <c r="FE1811" s="570">
        <v>42252.854513888888</v>
      </c>
      <c r="FF1811" s="571">
        <v>38186.598005332547</v>
      </c>
      <c r="FG1811" s="570">
        <v>42252.854513888888</v>
      </c>
      <c r="FH1811" s="571" t="str">
        <v>[-11101] All data events are filtered in summary calculation</v>
      </c>
      <c r="GE1811" s="400">
        <f t="shared" si="313"/>
        <v>1</v>
      </c>
      <c r="GF1811" s="529"/>
      <c r="GG1811" s="517"/>
      <c r="GH1811" s="529">
        <v>42252.854513888888</v>
      </c>
      <c r="GI1811" s="668">
        <v>277.19906616210937</v>
      </c>
      <c r="GJ1811" s="669">
        <v>42252.854513888888</v>
      </c>
      <c r="GK1811" s="668" t="str">
        <v>[-11101] All data events are filtered in summary calculation</v>
      </c>
      <c r="GL1811" s="669">
        <v>42252.854513888888</v>
      </c>
      <c r="GM1811" s="668" t="str">
        <v>[-11101] All data events are filtered in summary calculation</v>
      </c>
      <c r="GN1811" s="400" t="str">
        <f t="shared" si="311"/>
        <v>[-11101] All data events are filtered in summary calculation</v>
      </c>
      <c r="GO1811" s="400">
        <f t="shared" si="312"/>
        <v>0</v>
      </c>
    </row>
    <row r="1812" spans="156:197" ht="18.95" customHeight="1" x14ac:dyDescent="0.25">
      <c r="EZ1812" s="837"/>
      <c r="FA1812" s="568">
        <v>42252.855208333334</v>
      </c>
      <c r="FB1812" s="569">
        <v>2977.9833924766631</v>
      </c>
      <c r="FC1812" s="570">
        <v>42252.855208333334</v>
      </c>
      <c r="FD1812" s="571" t="str">
        <v>[-11101] All data events are filtered in summary calculation</v>
      </c>
      <c r="FE1812" s="570">
        <v>42252.854861111111</v>
      </c>
      <c r="FF1812" s="571">
        <v>38238.690325309835</v>
      </c>
      <c r="FG1812" s="570">
        <v>42252.854861111111</v>
      </c>
      <c r="FH1812" s="571" t="str">
        <v>[-11101] All data events are filtered in summary calculation</v>
      </c>
      <c r="GE1812" s="400">
        <f t="shared" si="313"/>
        <v>1</v>
      </c>
      <c r="GF1812" s="529"/>
      <c r="GG1812" s="517"/>
      <c r="GH1812" s="529">
        <v>42252.854861111111</v>
      </c>
      <c r="GI1812" s="668">
        <v>277.19906616210937</v>
      </c>
      <c r="GJ1812" s="669">
        <v>42252.854861111111</v>
      </c>
      <c r="GK1812" s="668" t="str">
        <v>[-11101] All data events are filtered in summary calculation</v>
      </c>
      <c r="GL1812" s="669">
        <v>42252.854861111111</v>
      </c>
      <c r="GM1812" s="668" t="str">
        <v>[-11101] All data events are filtered in summary calculation</v>
      </c>
      <c r="GN1812" s="400" t="str">
        <f t="shared" si="311"/>
        <v>[-11101] All data events are filtered in summary calculation</v>
      </c>
      <c r="GO1812" s="400">
        <f t="shared" si="312"/>
        <v>0</v>
      </c>
    </row>
    <row r="1813" spans="156:197" ht="18.95" customHeight="1" x14ac:dyDescent="0.25">
      <c r="EZ1813" s="837"/>
      <c r="FA1813" s="568">
        <v>42252.85555555555</v>
      </c>
      <c r="FB1813" s="569">
        <v>3000.6314590336133</v>
      </c>
      <c r="FC1813" s="570">
        <v>42252.85555555555</v>
      </c>
      <c r="FD1813" s="571" t="str">
        <v>[-11101] All data events are filtered in summary calculation</v>
      </c>
      <c r="FE1813" s="570">
        <v>42252.855208333334</v>
      </c>
      <c r="FF1813" s="571">
        <v>38281.32516606649</v>
      </c>
      <c r="FG1813" s="570">
        <v>42252.855208333334</v>
      </c>
      <c r="FH1813" s="571" t="str">
        <v>[-11101] All data events are filtered in summary calculation</v>
      </c>
      <c r="GE1813" s="400">
        <f t="shared" si="313"/>
        <v>1</v>
      </c>
      <c r="GF1813" s="529"/>
      <c r="GG1813" s="517"/>
      <c r="GH1813" s="529">
        <v>42252.855208333334</v>
      </c>
      <c r="GI1813" s="668">
        <v>277.19906616210937</v>
      </c>
      <c r="GJ1813" s="669">
        <v>42252.855208333334</v>
      </c>
      <c r="GK1813" s="668" t="str">
        <v>[-11101] All data events are filtered in summary calculation</v>
      </c>
      <c r="GL1813" s="669">
        <v>42252.855208333334</v>
      </c>
      <c r="GM1813" s="668" t="str">
        <v>[-11101] All data events are filtered in summary calculation</v>
      </c>
      <c r="GN1813" s="400" t="str">
        <f t="shared" si="311"/>
        <v>[-11101] All data events are filtered in summary calculation</v>
      </c>
      <c r="GO1813" s="400">
        <f t="shared" si="312"/>
        <v>0</v>
      </c>
    </row>
    <row r="1814" spans="156:197" ht="18.95" customHeight="1" x14ac:dyDescent="0.25">
      <c r="EZ1814" s="837"/>
      <c r="FA1814" s="568">
        <v>42252.855902777781</v>
      </c>
      <c r="FB1814" s="569">
        <v>3013.3191179292899</v>
      </c>
      <c r="FC1814" s="570">
        <v>42252.855902777781</v>
      </c>
      <c r="FD1814" s="571" t="str">
        <v>[-11101] All data events are filtered in summary calculation</v>
      </c>
      <c r="FE1814" s="570">
        <v>42252.85555555555</v>
      </c>
      <c r="FF1814" s="571">
        <v>38322.969558850928</v>
      </c>
      <c r="FG1814" s="570">
        <v>42252.85555555555</v>
      </c>
      <c r="FH1814" s="571" t="str">
        <v>[-11101] All data events are filtered in summary calculation</v>
      </c>
      <c r="GE1814" s="400">
        <f t="shared" si="313"/>
        <v>1</v>
      </c>
      <c r="GF1814" s="529"/>
      <c r="GG1814" s="517"/>
      <c r="GH1814" s="529">
        <v>42252.85555555555</v>
      </c>
      <c r="GI1814" s="668">
        <v>277.19906616210937</v>
      </c>
      <c r="GJ1814" s="669">
        <v>42252.85555555555</v>
      </c>
      <c r="GK1814" s="668" t="str">
        <v>[-11101] All data events are filtered in summary calculation</v>
      </c>
      <c r="GL1814" s="669">
        <v>42252.85555555555</v>
      </c>
      <c r="GM1814" s="668" t="str">
        <v>[-11101] All data events are filtered in summary calculation</v>
      </c>
      <c r="GN1814" s="400" t="str">
        <f t="shared" si="311"/>
        <v>[-11101] All data events are filtered in summary calculation</v>
      </c>
      <c r="GO1814" s="400">
        <f t="shared" si="312"/>
        <v>0</v>
      </c>
    </row>
    <row r="1815" spans="156:197" ht="18.95" customHeight="1" x14ac:dyDescent="0.25">
      <c r="EZ1815" s="837"/>
      <c r="FA1815" s="568">
        <v>42252.856249999997</v>
      </c>
      <c r="FB1815" s="569">
        <v>2997.396878074358</v>
      </c>
      <c r="FC1815" s="570">
        <v>42252.856249999997</v>
      </c>
      <c r="FD1815" s="571" t="str">
        <v>[-11101] All data events are filtered in summary calculation</v>
      </c>
      <c r="FE1815" s="570">
        <v>42252.855902777781</v>
      </c>
      <c r="FF1815" s="571">
        <v>38284.095372539756</v>
      </c>
      <c r="FG1815" s="570">
        <v>42252.855902777781</v>
      </c>
      <c r="FH1815" s="571" t="str">
        <v>[-11101] All data events are filtered in summary calculation</v>
      </c>
      <c r="GE1815" s="400">
        <f t="shared" si="313"/>
        <v>1</v>
      </c>
      <c r="GF1815" s="529"/>
      <c r="GG1815" s="517"/>
      <c r="GH1815" s="529">
        <v>42252.855902777781</v>
      </c>
      <c r="GI1815" s="668">
        <v>277.19906616210937</v>
      </c>
      <c r="GJ1815" s="669">
        <v>42252.855902777781</v>
      </c>
      <c r="GK1815" s="668" t="str">
        <v>[-11101] All data events are filtered in summary calculation</v>
      </c>
      <c r="GL1815" s="669">
        <v>42252.855902777781</v>
      </c>
      <c r="GM1815" s="668" t="str">
        <v>[-11101] All data events are filtered in summary calculation</v>
      </c>
      <c r="GN1815" s="400" t="str">
        <f t="shared" si="311"/>
        <v>[-11101] All data events are filtered in summary calculation</v>
      </c>
      <c r="GO1815" s="400">
        <f t="shared" si="312"/>
        <v>0</v>
      </c>
    </row>
    <row r="1816" spans="156:197" ht="18.95" customHeight="1" x14ac:dyDescent="0.25">
      <c r="EZ1816" s="837"/>
      <c r="FA1816" s="568">
        <v>42252.85659722222</v>
      </c>
      <c r="FB1816" s="569">
        <v>3019.6398707613348</v>
      </c>
      <c r="FC1816" s="570">
        <v>42252.85659722222</v>
      </c>
      <c r="FD1816" s="571" t="str">
        <v>[-11101] All data events are filtered in summary calculation</v>
      </c>
      <c r="FE1816" s="570">
        <v>42252.856249999997</v>
      </c>
      <c r="FF1816" s="571">
        <v>38288.185538121063</v>
      </c>
      <c r="FG1816" s="570">
        <v>42252.856249999997</v>
      </c>
      <c r="FH1816" s="571" t="str">
        <v>[-11101] All data events are filtered in summary calculation</v>
      </c>
      <c r="GE1816" s="400">
        <f t="shared" si="313"/>
        <v>1</v>
      </c>
      <c r="GF1816" s="529"/>
      <c r="GG1816" s="517"/>
      <c r="GH1816" s="529">
        <v>42252.856249999997</v>
      </c>
      <c r="GI1816" s="668">
        <v>277.19906616210937</v>
      </c>
      <c r="GJ1816" s="669">
        <v>42252.856249999997</v>
      </c>
      <c r="GK1816" s="668" t="str">
        <v>[-11101] All data events are filtered in summary calculation</v>
      </c>
      <c r="GL1816" s="669">
        <v>42252.856249999997</v>
      </c>
      <c r="GM1816" s="668" t="str">
        <v>[-11101] All data events are filtered in summary calculation</v>
      </c>
      <c r="GN1816" s="400" t="str">
        <f t="shared" si="311"/>
        <v>[-11101] All data events are filtered in summary calculation</v>
      </c>
      <c r="GO1816" s="400">
        <f t="shared" si="312"/>
        <v>0</v>
      </c>
    </row>
    <row r="1817" spans="156:197" ht="18.95" customHeight="1" x14ac:dyDescent="0.25">
      <c r="EZ1817" s="837"/>
      <c r="FA1817" s="568">
        <v>42252.856944444444</v>
      </c>
      <c r="FB1817" s="569">
        <v>3032.8366387967021</v>
      </c>
      <c r="FC1817" s="570">
        <v>42252.856944444444</v>
      </c>
      <c r="FD1817" s="571" t="str">
        <v>[-11101] All data events are filtered in summary calculation</v>
      </c>
      <c r="FE1817" s="570">
        <v>42252.85659722222</v>
      </c>
      <c r="FF1817" s="571">
        <v>38354.28386741678</v>
      </c>
      <c r="FG1817" s="570">
        <v>42252.85659722222</v>
      </c>
      <c r="FH1817" s="571" t="str">
        <v>[-11101] All data events are filtered in summary calculation</v>
      </c>
      <c r="GE1817" s="400">
        <f t="shared" si="313"/>
        <v>1</v>
      </c>
      <c r="GF1817" s="529"/>
      <c r="GG1817" s="517"/>
      <c r="GH1817" s="529">
        <v>42252.85659722222</v>
      </c>
      <c r="GI1817" s="668">
        <v>277.19906616210937</v>
      </c>
      <c r="GJ1817" s="669">
        <v>42252.85659722222</v>
      </c>
      <c r="GK1817" s="668" t="str">
        <v>[-11101] All data events are filtered in summary calculation</v>
      </c>
      <c r="GL1817" s="669">
        <v>42252.85659722222</v>
      </c>
      <c r="GM1817" s="668" t="str">
        <v>[-11101] All data events are filtered in summary calculation</v>
      </c>
      <c r="GN1817" s="400" t="str">
        <f t="shared" si="311"/>
        <v>[-11101] All data events are filtered in summary calculation</v>
      </c>
      <c r="GO1817" s="400">
        <f t="shared" si="312"/>
        <v>0</v>
      </c>
    </row>
    <row r="1818" spans="156:197" ht="18.95" customHeight="1" x14ac:dyDescent="0.25">
      <c r="EZ1818" s="837"/>
      <c r="FA1818" s="568">
        <v>42252.857291666667</v>
      </c>
      <c r="FB1818" s="569">
        <v>3021.6233658174674</v>
      </c>
      <c r="FC1818" s="570">
        <v>42252.857291666667</v>
      </c>
      <c r="FD1818" s="571" t="str">
        <v>[-11101] All data events are filtered in summary calculation</v>
      </c>
      <c r="FE1818" s="570">
        <v>42252.856944444444</v>
      </c>
      <c r="FF1818" s="571">
        <v>38302.945246245465</v>
      </c>
      <c r="FG1818" s="570">
        <v>42252.856944444444</v>
      </c>
      <c r="FH1818" s="571" t="str">
        <v>[-11101] All data events are filtered in summary calculation</v>
      </c>
      <c r="GE1818" s="400">
        <f t="shared" si="313"/>
        <v>1</v>
      </c>
      <c r="GF1818" s="529"/>
      <c r="GG1818" s="517"/>
      <c r="GH1818" s="529">
        <v>42252.856944444444</v>
      </c>
      <c r="GI1818" s="668">
        <v>277.19906616210937</v>
      </c>
      <c r="GJ1818" s="669">
        <v>42252.856944444444</v>
      </c>
      <c r="GK1818" s="668" t="str">
        <v>[-11101] All data events are filtered in summary calculation</v>
      </c>
      <c r="GL1818" s="669">
        <v>42252.856944444444</v>
      </c>
      <c r="GM1818" s="668" t="str">
        <v>[-11101] All data events are filtered in summary calculation</v>
      </c>
      <c r="GN1818" s="400" t="str">
        <f t="shared" si="311"/>
        <v>[-11101] All data events are filtered in summary calculation</v>
      </c>
      <c r="GO1818" s="400">
        <f t="shared" si="312"/>
        <v>0</v>
      </c>
    </row>
    <row r="1819" spans="156:197" ht="18.95" customHeight="1" x14ac:dyDescent="0.25">
      <c r="EZ1819" s="837"/>
      <c r="FA1819" s="568">
        <v>42252.857638888891</v>
      </c>
      <c r="FB1819" s="569">
        <v>3024.5518776308745</v>
      </c>
      <c r="FC1819" s="570">
        <v>42252.857638888891</v>
      </c>
      <c r="FD1819" s="571" t="str">
        <v>[-11101] All data events are filtered in summary calculation</v>
      </c>
      <c r="FE1819" s="570">
        <v>42252.857291666667</v>
      </c>
      <c r="FF1819" s="571">
        <v>38295.596631368004</v>
      </c>
      <c r="FG1819" s="570">
        <v>42252.857291666667</v>
      </c>
      <c r="FH1819" s="571" t="str">
        <v>[-11101] All data events are filtered in summary calculation</v>
      </c>
      <c r="GE1819" s="400">
        <f t="shared" si="313"/>
        <v>1</v>
      </c>
      <c r="GF1819" s="529"/>
      <c r="GG1819" s="517"/>
      <c r="GH1819" s="529">
        <v>42252.857291666667</v>
      </c>
      <c r="GI1819" s="668">
        <v>277.19906616210937</v>
      </c>
      <c r="GJ1819" s="669">
        <v>42252.857291666667</v>
      </c>
      <c r="GK1819" s="668" t="str">
        <v>[-11101] All data events are filtered in summary calculation</v>
      </c>
      <c r="GL1819" s="669">
        <v>42252.857291666667</v>
      </c>
      <c r="GM1819" s="668" t="str">
        <v>[-11101] All data events are filtered in summary calculation</v>
      </c>
      <c r="GN1819" s="400" t="str">
        <f t="shared" si="311"/>
        <v>[-11101] All data events are filtered in summary calculation</v>
      </c>
      <c r="GO1819" s="400">
        <f t="shared" si="312"/>
        <v>0</v>
      </c>
    </row>
    <row r="1820" spans="156:197" ht="18.95" customHeight="1" x14ac:dyDescent="0.25">
      <c r="EZ1820" s="837"/>
      <c r="FA1820" s="568">
        <v>42252.857986111107</v>
      </c>
      <c r="FB1820" s="569">
        <v>3022.9077690397698</v>
      </c>
      <c r="FC1820" s="570">
        <v>42252.857986111107</v>
      </c>
      <c r="FD1820" s="571" t="str">
        <v>[-11101] All data events are filtered in summary calculation</v>
      </c>
      <c r="FE1820" s="570">
        <v>42252.857638888891</v>
      </c>
      <c r="FF1820" s="571">
        <v>38275.012105123205</v>
      </c>
      <c r="FG1820" s="570">
        <v>42252.857638888891</v>
      </c>
      <c r="FH1820" s="571" t="str">
        <v>[-11101] All data events are filtered in summary calculation</v>
      </c>
      <c r="GE1820" s="400">
        <f t="shared" si="313"/>
        <v>1</v>
      </c>
      <c r="GF1820" s="529"/>
      <c r="GG1820" s="517"/>
      <c r="GH1820" s="529">
        <v>42252.857638888891</v>
      </c>
      <c r="GI1820" s="668">
        <v>277.19906616210937</v>
      </c>
      <c r="GJ1820" s="669">
        <v>42252.857638888891</v>
      </c>
      <c r="GK1820" s="668" t="str">
        <v>[-11101] All data events are filtered in summary calculation</v>
      </c>
      <c r="GL1820" s="669">
        <v>42252.857638888891</v>
      </c>
      <c r="GM1820" s="668" t="str">
        <v>[-11101] All data events are filtered in summary calculation</v>
      </c>
      <c r="GN1820" s="400" t="str">
        <f t="shared" si="311"/>
        <v>[-11101] All data events are filtered in summary calculation</v>
      </c>
      <c r="GO1820" s="400">
        <f t="shared" si="312"/>
        <v>0</v>
      </c>
    </row>
    <row r="1821" spans="156:197" ht="18.95" customHeight="1" x14ac:dyDescent="0.25">
      <c r="EZ1821" s="837"/>
      <c r="FA1821" s="568">
        <v>42252.858333333337</v>
      </c>
      <c r="FB1821" s="569">
        <v>3035.1477754781645</v>
      </c>
      <c r="FC1821" s="570">
        <v>42252.858333333337</v>
      </c>
      <c r="FD1821" s="571" t="str">
        <v>[-11101] All data events are filtered in summary calculation</v>
      </c>
      <c r="FE1821" s="570">
        <v>42252.857986111107</v>
      </c>
      <c r="FF1821" s="571">
        <v>38216.60905259649</v>
      </c>
      <c r="FG1821" s="570">
        <v>42252.857986111107</v>
      </c>
      <c r="FH1821" s="571" t="str">
        <v>[-11101] All data events are filtered in summary calculation</v>
      </c>
      <c r="GE1821" s="400">
        <f t="shared" si="313"/>
        <v>1</v>
      </c>
      <c r="GF1821" s="529"/>
      <c r="GG1821" s="517"/>
      <c r="GH1821" s="529">
        <v>42252.857986111107</v>
      </c>
      <c r="GI1821" s="668">
        <v>277.19906616210937</v>
      </c>
      <c r="GJ1821" s="669">
        <v>42252.857986111107</v>
      </c>
      <c r="GK1821" s="668" t="str">
        <v>[-11101] All data events are filtered in summary calculation</v>
      </c>
      <c r="GL1821" s="669">
        <v>42252.857986111107</v>
      </c>
      <c r="GM1821" s="668" t="str">
        <v>[-11101] All data events are filtered in summary calculation</v>
      </c>
      <c r="GN1821" s="400" t="str">
        <f t="shared" si="311"/>
        <v>[-11101] All data events are filtered in summary calculation</v>
      </c>
      <c r="GO1821" s="400">
        <f t="shared" si="312"/>
        <v>0</v>
      </c>
    </row>
    <row r="1822" spans="156:197" ht="18.95" customHeight="1" x14ac:dyDescent="0.25">
      <c r="EZ1822" s="837"/>
      <c r="FA1822" s="568">
        <v>42252.858680555553</v>
      </c>
      <c r="FB1822" s="569">
        <v>3023.9839097866166</v>
      </c>
      <c r="FC1822" s="570">
        <v>42252.858680555553</v>
      </c>
      <c r="FD1822" s="571" t="str">
        <v>[-11101] All data events are filtered in summary calculation</v>
      </c>
      <c r="FE1822" s="570">
        <v>42252.858333333337</v>
      </c>
      <c r="FF1822" s="571">
        <v>38244.043483787776</v>
      </c>
      <c r="FG1822" s="570">
        <v>42252.858333333337</v>
      </c>
      <c r="FH1822" s="571" t="str">
        <v>[-11101] All data events are filtered in summary calculation</v>
      </c>
      <c r="GE1822" s="400">
        <f t="shared" si="313"/>
        <v>1</v>
      </c>
      <c r="GF1822" s="529"/>
      <c r="GG1822" s="517"/>
      <c r="GH1822" s="529">
        <v>42252.858333333337</v>
      </c>
      <c r="GI1822" s="668">
        <v>277.19906616210937</v>
      </c>
      <c r="GJ1822" s="669">
        <v>42252.858333333337</v>
      </c>
      <c r="GK1822" s="668" t="str">
        <v>[-11101] All data events are filtered in summary calculation</v>
      </c>
      <c r="GL1822" s="669">
        <v>42252.858333333337</v>
      </c>
      <c r="GM1822" s="668" t="str">
        <v>[-11101] All data events are filtered in summary calculation</v>
      </c>
      <c r="GN1822" s="400" t="str">
        <f t="shared" si="311"/>
        <v>[-11101] All data events are filtered in summary calculation</v>
      </c>
      <c r="GO1822" s="400">
        <f t="shared" si="312"/>
        <v>0</v>
      </c>
    </row>
    <row r="1823" spans="156:197" ht="18.95" customHeight="1" x14ac:dyDescent="0.25">
      <c r="EZ1823" s="837"/>
      <c r="FA1823" s="568">
        <v>42252.859027777777</v>
      </c>
      <c r="FB1823" s="569">
        <v>3263.3080676313489</v>
      </c>
      <c r="FC1823" s="570">
        <v>42252.859027777777</v>
      </c>
      <c r="FD1823" s="571" t="str">
        <v>[-11101] All data events are filtered in summary calculation</v>
      </c>
      <c r="FE1823" s="570">
        <v>42252.858680555553</v>
      </c>
      <c r="FF1823" s="571">
        <v>38292.576820234455</v>
      </c>
      <c r="FG1823" s="570">
        <v>42252.858680555553</v>
      </c>
      <c r="FH1823" s="571" t="str">
        <v>[-11101] All data events are filtered in summary calculation</v>
      </c>
      <c r="GE1823" s="400">
        <f t="shared" si="313"/>
        <v>1</v>
      </c>
      <c r="GF1823" s="529"/>
      <c r="GG1823" s="517"/>
      <c r="GH1823" s="529">
        <v>42252.858680555553</v>
      </c>
      <c r="GI1823" s="668">
        <v>277.19906616210937</v>
      </c>
      <c r="GJ1823" s="669">
        <v>42252.858680555553</v>
      </c>
      <c r="GK1823" s="668" t="str">
        <v>[-11101] All data events are filtered in summary calculation</v>
      </c>
      <c r="GL1823" s="669">
        <v>42252.858680555553</v>
      </c>
      <c r="GM1823" s="668" t="str">
        <v>[-11101] All data events are filtered in summary calculation</v>
      </c>
      <c r="GN1823" s="400" t="str">
        <f t="shared" si="311"/>
        <v>[-11101] All data events are filtered in summary calculation</v>
      </c>
      <c r="GO1823" s="400">
        <f t="shared" si="312"/>
        <v>0</v>
      </c>
    </row>
    <row r="1824" spans="156:197" ht="18.95" customHeight="1" x14ac:dyDescent="0.25">
      <c r="EZ1824" s="837"/>
      <c r="FA1824" s="568">
        <v>42252.859375</v>
      </c>
      <c r="FB1824" s="569">
        <v>29030.762924995521</v>
      </c>
      <c r="FC1824" s="570">
        <v>42252.859375</v>
      </c>
      <c r="FD1824" s="571" t="str">
        <v>[-11101] All data events are filtered in summary calculation</v>
      </c>
      <c r="FE1824" s="570">
        <v>42252.859027777777</v>
      </c>
      <c r="FF1824" s="571">
        <v>38313.889822725454</v>
      </c>
      <c r="FG1824" s="570">
        <v>42252.859027777777</v>
      </c>
      <c r="FH1824" s="571" t="str">
        <v>[-11101] All data events are filtered in summary calculation</v>
      </c>
      <c r="GE1824" s="400">
        <f t="shared" si="313"/>
        <v>1</v>
      </c>
      <c r="GF1824" s="529"/>
      <c r="GG1824" s="517"/>
      <c r="GH1824" s="529">
        <v>42252.859027777777</v>
      </c>
      <c r="GI1824" s="668">
        <v>277.19906616210937</v>
      </c>
      <c r="GJ1824" s="669">
        <v>42252.859027777777</v>
      </c>
      <c r="GK1824" s="668" t="str">
        <v>[-11101] All data events are filtered in summary calculation</v>
      </c>
      <c r="GL1824" s="669">
        <v>42252.859027777777</v>
      </c>
      <c r="GM1824" s="668" t="str">
        <v>[-11101] All data events are filtered in summary calculation</v>
      </c>
      <c r="GN1824" s="400" t="str">
        <f t="shared" si="311"/>
        <v>[-11101] All data events are filtered in summary calculation</v>
      </c>
      <c r="GO1824" s="400">
        <f t="shared" si="312"/>
        <v>0</v>
      </c>
    </row>
    <row r="1825" spans="156:197" ht="18.95" customHeight="1" x14ac:dyDescent="0.25">
      <c r="EZ1825" s="837"/>
      <c r="FA1825" s="568">
        <v>42252.859722222223</v>
      </c>
      <c r="FB1825" s="569">
        <v>38099.515420707066</v>
      </c>
      <c r="FC1825" s="570">
        <v>42252.859722222223</v>
      </c>
      <c r="FD1825" s="571" t="str">
        <v>[-11101] All data events are filtered in summary calculation</v>
      </c>
      <c r="FE1825" s="570">
        <v>42252.859375</v>
      </c>
      <c r="FF1825" s="571">
        <v>38271.018136394021</v>
      </c>
      <c r="FG1825" s="570">
        <v>42252.859375</v>
      </c>
      <c r="FH1825" s="571" t="str">
        <v>[-11101] All data events are filtered in summary calculation</v>
      </c>
      <c r="GE1825" s="400">
        <f t="shared" si="313"/>
        <v>1</v>
      </c>
      <c r="GF1825" s="529"/>
      <c r="GG1825" s="517"/>
      <c r="GH1825" s="529">
        <v>42252.859375</v>
      </c>
      <c r="GI1825" s="668">
        <v>277.19906616210937</v>
      </c>
      <c r="GJ1825" s="669">
        <v>42252.859375</v>
      </c>
      <c r="GK1825" s="668" t="str">
        <v>[-11101] All data events are filtered in summary calculation</v>
      </c>
      <c r="GL1825" s="669">
        <v>42252.859375</v>
      </c>
      <c r="GM1825" s="668" t="str">
        <v>[-11101] All data events are filtered in summary calculation</v>
      </c>
      <c r="GN1825" s="400" t="str">
        <f t="shared" si="311"/>
        <v>[-11101] All data events are filtered in summary calculation</v>
      </c>
      <c r="GO1825" s="400">
        <f t="shared" si="312"/>
        <v>0</v>
      </c>
    </row>
    <row r="1826" spans="156:197" ht="18.95" customHeight="1" x14ac:dyDescent="0.25">
      <c r="EZ1826" s="837"/>
      <c r="FA1826" s="568">
        <v>42252.860069444447</v>
      </c>
      <c r="FB1826" s="569">
        <v>37957.744764894247</v>
      </c>
      <c r="FC1826" s="570">
        <v>42252.860069444447</v>
      </c>
      <c r="FD1826" s="571" t="str">
        <v>[-11101] All data events are filtered in summary calculation</v>
      </c>
      <c r="FE1826" s="570">
        <v>42252.859722222223</v>
      </c>
      <c r="FF1826" s="571">
        <v>38211.041459802786</v>
      </c>
      <c r="FG1826" s="570">
        <v>42252.859722222223</v>
      </c>
      <c r="FH1826" s="571" t="str">
        <v>[-11101] All data events are filtered in summary calculation</v>
      </c>
      <c r="GE1826" s="400">
        <f t="shared" si="313"/>
        <v>1</v>
      </c>
      <c r="GF1826" s="529"/>
      <c r="GG1826" s="517"/>
      <c r="GH1826" s="529">
        <v>42252.859722222223</v>
      </c>
      <c r="GI1826" s="668">
        <v>277.19906616210937</v>
      </c>
      <c r="GJ1826" s="669">
        <v>42252.859722222223</v>
      </c>
      <c r="GK1826" s="668" t="str">
        <v>[-11101] All data events are filtered in summary calculation</v>
      </c>
      <c r="GL1826" s="669">
        <v>42252.859722222223</v>
      </c>
      <c r="GM1826" s="668" t="str">
        <v>[-11101] All data events are filtered in summary calculation</v>
      </c>
      <c r="GN1826" s="400" t="str">
        <f t="shared" si="311"/>
        <v>[-11101] All data events are filtered in summary calculation</v>
      </c>
      <c r="GO1826" s="400">
        <f t="shared" si="312"/>
        <v>0</v>
      </c>
    </row>
    <row r="1827" spans="156:197" ht="18.95" customHeight="1" x14ac:dyDescent="0.25">
      <c r="EZ1827" s="837"/>
      <c r="FA1827" s="568">
        <v>42252.860416666663</v>
      </c>
      <c r="FB1827" s="569">
        <v>37050.605203304687</v>
      </c>
      <c r="FC1827" s="570">
        <v>42252.860416666663</v>
      </c>
      <c r="FD1827" s="571" t="str">
        <v>[-11101] All data events are filtered in summary calculation</v>
      </c>
      <c r="FE1827" s="570">
        <v>42252.860069444447</v>
      </c>
      <c r="FF1827" s="571">
        <v>38157.128808057307</v>
      </c>
      <c r="FG1827" s="570">
        <v>42252.860069444447</v>
      </c>
      <c r="FH1827" s="571" t="str">
        <v>[-11101] All data events are filtered in summary calculation</v>
      </c>
      <c r="GE1827" s="400">
        <f t="shared" si="313"/>
        <v>1</v>
      </c>
      <c r="GF1827" s="529"/>
      <c r="GG1827" s="517"/>
      <c r="GH1827" s="529">
        <v>42252.860069444447</v>
      </c>
      <c r="GI1827" s="668">
        <v>277.19906616210937</v>
      </c>
      <c r="GJ1827" s="669">
        <v>42252.860069444447</v>
      </c>
      <c r="GK1827" s="668" t="str">
        <v>[-11101] All data events are filtered in summary calculation</v>
      </c>
      <c r="GL1827" s="669">
        <v>42252.860069444447</v>
      </c>
      <c r="GM1827" s="668" t="str">
        <v>[-11101] All data events are filtered in summary calculation</v>
      </c>
      <c r="GN1827" s="400" t="str">
        <f t="shared" si="311"/>
        <v>[-11101] All data events are filtered in summary calculation</v>
      </c>
      <c r="GO1827" s="400">
        <f t="shared" si="312"/>
        <v>0</v>
      </c>
    </row>
    <row r="1828" spans="156:197" ht="18.95" customHeight="1" x14ac:dyDescent="0.25">
      <c r="EZ1828" s="837"/>
      <c r="FA1828" s="568">
        <v>42252.860763888893</v>
      </c>
      <c r="FB1828" s="569">
        <v>36029.110394507647</v>
      </c>
      <c r="FC1828" s="570">
        <v>42252.860763888893</v>
      </c>
      <c r="FD1828" s="571" t="str">
        <v>[-11101] All data events are filtered in summary calculation</v>
      </c>
      <c r="FE1828" s="570">
        <v>42252.860416666663</v>
      </c>
      <c r="FF1828" s="571">
        <v>38149.08304824432</v>
      </c>
      <c r="FG1828" s="570">
        <v>42252.860416666663</v>
      </c>
      <c r="FH1828" s="571" t="str">
        <v>[-11101] All data events are filtered in summary calculation</v>
      </c>
      <c r="GE1828" s="400">
        <f t="shared" si="313"/>
        <v>1</v>
      </c>
      <c r="GF1828" s="529"/>
      <c r="GG1828" s="517"/>
      <c r="GH1828" s="529">
        <v>42252.860416666663</v>
      </c>
      <c r="GI1828" s="668">
        <v>277.19906616210937</v>
      </c>
      <c r="GJ1828" s="669">
        <v>42252.860416666663</v>
      </c>
      <c r="GK1828" s="668" t="str">
        <v>[-11101] All data events are filtered in summary calculation</v>
      </c>
      <c r="GL1828" s="669">
        <v>42252.860416666663</v>
      </c>
      <c r="GM1828" s="668" t="str">
        <v>[-11101] All data events are filtered in summary calculation</v>
      </c>
      <c r="GN1828" s="400" t="str">
        <f t="shared" si="311"/>
        <v>[-11101] All data events are filtered in summary calculation</v>
      </c>
      <c r="GO1828" s="400">
        <f t="shared" si="312"/>
        <v>0</v>
      </c>
    </row>
    <row r="1829" spans="156:197" ht="18.95" customHeight="1" x14ac:dyDescent="0.25">
      <c r="EZ1829" s="837"/>
      <c r="FA1829" s="568">
        <v>42252.861111111109</v>
      </c>
      <c r="FB1829" s="569">
        <v>36949.519678574798</v>
      </c>
      <c r="FC1829" s="570">
        <v>42252.861111111109</v>
      </c>
      <c r="FD1829" s="571" t="str">
        <v>[-11101] All data events are filtered in summary calculation</v>
      </c>
      <c r="FE1829" s="570">
        <v>42252.860763888893</v>
      </c>
      <c r="FF1829" s="571">
        <v>38218.111284335457</v>
      </c>
      <c r="FG1829" s="570">
        <v>42252.860763888893</v>
      </c>
      <c r="FH1829" s="571" t="str">
        <v>[-11101] All data events are filtered in summary calculation</v>
      </c>
      <c r="GE1829" s="400">
        <f t="shared" si="313"/>
        <v>1</v>
      </c>
      <c r="GF1829" s="529"/>
      <c r="GG1829" s="517"/>
      <c r="GH1829" s="529">
        <v>42252.860763888893</v>
      </c>
      <c r="GI1829" s="668">
        <v>277.19906616210937</v>
      </c>
      <c r="GJ1829" s="669">
        <v>42252.860763888893</v>
      </c>
      <c r="GK1829" s="668" t="str">
        <v>[-11101] All data events are filtered in summary calculation</v>
      </c>
      <c r="GL1829" s="669">
        <v>42252.860763888893</v>
      </c>
      <c r="GM1829" s="668" t="str">
        <v>[-11101] All data events are filtered in summary calculation</v>
      </c>
      <c r="GN1829" s="400" t="str">
        <f t="shared" si="311"/>
        <v>[-11101] All data events are filtered in summary calculation</v>
      </c>
      <c r="GO1829" s="400">
        <f t="shared" si="312"/>
        <v>0</v>
      </c>
    </row>
    <row r="1830" spans="156:197" ht="18.95" customHeight="1" x14ac:dyDescent="0.25">
      <c r="EZ1830" s="837"/>
      <c r="FA1830" s="568">
        <v>42252.861458333333</v>
      </c>
      <c r="FB1830" s="569">
        <v>38327.646698818608</v>
      </c>
      <c r="FC1830" s="570">
        <v>42252.861458333333</v>
      </c>
      <c r="FD1830" s="571" t="str">
        <v>[-11101] All data events are filtered in summary calculation</v>
      </c>
      <c r="FE1830" s="570">
        <v>42252.861111111109</v>
      </c>
      <c r="FF1830" s="571">
        <v>38279.029600979884</v>
      </c>
      <c r="FG1830" s="570">
        <v>42252.861111111109</v>
      </c>
      <c r="FH1830" s="571" t="str">
        <v>[-11101] All data events are filtered in summary calculation</v>
      </c>
      <c r="GE1830" s="400">
        <f t="shared" si="313"/>
        <v>1</v>
      </c>
      <c r="GF1830" s="529"/>
      <c r="GG1830" s="517"/>
      <c r="GH1830" s="529">
        <v>42252.861111111109</v>
      </c>
      <c r="GI1830" s="668">
        <v>277.19906616210937</v>
      </c>
      <c r="GJ1830" s="669">
        <v>42252.861111111109</v>
      </c>
      <c r="GK1830" s="668" t="str">
        <v>[-11101] All data events are filtered in summary calculation</v>
      </c>
      <c r="GL1830" s="669">
        <v>42252.861111111109</v>
      </c>
      <c r="GM1830" s="668" t="str">
        <v>[-11101] All data events are filtered in summary calculation</v>
      </c>
      <c r="GN1830" s="400" t="str">
        <f t="shared" si="311"/>
        <v>[-11101] All data events are filtered in summary calculation</v>
      </c>
      <c r="GO1830" s="400">
        <f t="shared" si="312"/>
        <v>0</v>
      </c>
    </row>
    <row r="1831" spans="156:197" ht="18.95" customHeight="1" x14ac:dyDescent="0.25">
      <c r="EZ1831" s="837"/>
      <c r="FA1831" s="568">
        <v>42252.861805555556</v>
      </c>
      <c r="FB1831" s="569">
        <v>38296.13157678445</v>
      </c>
      <c r="FC1831" s="570">
        <v>42252.861805555556</v>
      </c>
      <c r="FD1831" s="571" t="str">
        <v>[-11101] All data events are filtered in summary calculation</v>
      </c>
      <c r="FE1831" s="570">
        <v>42252.861458333333</v>
      </c>
      <c r="FF1831" s="571">
        <v>38289.386616702875</v>
      </c>
      <c r="FG1831" s="570">
        <v>42252.861458333333</v>
      </c>
      <c r="FH1831" s="571" t="str">
        <v>[-11101] All data events are filtered in summary calculation</v>
      </c>
      <c r="GE1831" s="400">
        <f t="shared" si="313"/>
        <v>1</v>
      </c>
      <c r="GF1831" s="529"/>
      <c r="GG1831" s="517"/>
      <c r="GH1831" s="529">
        <v>42252.861458333333</v>
      </c>
      <c r="GI1831" s="668">
        <v>277.19906616210937</v>
      </c>
      <c r="GJ1831" s="669">
        <v>42252.861458333333</v>
      </c>
      <c r="GK1831" s="668" t="str">
        <v>[-11101] All data events are filtered in summary calculation</v>
      </c>
      <c r="GL1831" s="669">
        <v>42252.861458333333</v>
      </c>
      <c r="GM1831" s="668" t="str">
        <v>[-11101] All data events are filtered in summary calculation</v>
      </c>
      <c r="GN1831" s="400" t="str">
        <f t="shared" si="311"/>
        <v>[-11101] All data events are filtered in summary calculation</v>
      </c>
      <c r="GO1831" s="400">
        <f t="shared" si="312"/>
        <v>0</v>
      </c>
    </row>
    <row r="1832" spans="156:197" ht="18.95" customHeight="1" x14ac:dyDescent="0.25">
      <c r="EZ1832" s="837"/>
      <c r="FA1832" s="568">
        <v>42252.86215277778</v>
      </c>
      <c r="FB1832" s="569">
        <v>37707.587410801651</v>
      </c>
      <c r="FC1832" s="570">
        <v>42252.86215277778</v>
      </c>
      <c r="FD1832" s="571" t="str">
        <v>[-11101] All data events are filtered in summary calculation</v>
      </c>
      <c r="FE1832" s="570">
        <v>42252.861805555556</v>
      </c>
      <c r="FF1832" s="571">
        <v>38203.327213027078</v>
      </c>
      <c r="FG1832" s="570">
        <v>42252.861805555556</v>
      </c>
      <c r="FH1832" s="571" t="str">
        <v>[-11101] All data events are filtered in summary calculation</v>
      </c>
      <c r="GE1832" s="400">
        <f t="shared" si="313"/>
        <v>1</v>
      </c>
      <c r="GF1832" s="529"/>
      <c r="GG1832" s="517"/>
      <c r="GH1832" s="529">
        <v>42252.861805555556</v>
      </c>
      <c r="GI1832" s="668">
        <v>277.19906616210937</v>
      </c>
      <c r="GJ1832" s="669">
        <v>42252.861805555556</v>
      </c>
      <c r="GK1832" s="668" t="str">
        <v>[-11101] All data events are filtered in summary calculation</v>
      </c>
      <c r="GL1832" s="669">
        <v>42252.861805555556</v>
      </c>
      <c r="GM1832" s="668" t="str">
        <v>[-11101] All data events are filtered in summary calculation</v>
      </c>
      <c r="GN1832" s="400" t="str">
        <f t="shared" si="311"/>
        <v>[-11101] All data events are filtered in summary calculation</v>
      </c>
      <c r="GO1832" s="400">
        <f t="shared" si="312"/>
        <v>0</v>
      </c>
    </row>
    <row r="1833" spans="156:197" ht="18.95" customHeight="1" x14ac:dyDescent="0.25">
      <c r="EZ1833" s="837"/>
      <c r="FA1833" s="568">
        <v>42252.862500000003</v>
      </c>
      <c r="FB1833" s="569">
        <v>37072.083671208224</v>
      </c>
      <c r="FC1833" s="570">
        <v>42252.862500000003</v>
      </c>
      <c r="FD1833" s="571" t="str">
        <v>[-11101] All data events are filtered in summary calculation</v>
      </c>
      <c r="FE1833" s="570">
        <v>42252.86215277778</v>
      </c>
      <c r="FF1833" s="571">
        <v>38298.334967599316</v>
      </c>
      <c r="FG1833" s="570">
        <v>42252.86215277778</v>
      </c>
      <c r="FH1833" s="571" t="str">
        <v>[-11101] All data events are filtered in summary calculation</v>
      </c>
      <c r="GE1833" s="400">
        <f t="shared" si="313"/>
        <v>1</v>
      </c>
      <c r="GF1833" s="529"/>
      <c r="GG1833" s="517"/>
      <c r="GH1833" s="529">
        <v>42252.86215277778</v>
      </c>
      <c r="GI1833" s="668">
        <v>277.19906616210937</v>
      </c>
      <c r="GJ1833" s="669">
        <v>42252.86215277778</v>
      </c>
      <c r="GK1833" s="668" t="str">
        <v>[-11101] All data events are filtered in summary calculation</v>
      </c>
      <c r="GL1833" s="669">
        <v>42252.86215277778</v>
      </c>
      <c r="GM1833" s="668" t="str">
        <v>[-11101] All data events are filtered in summary calculation</v>
      </c>
      <c r="GN1833" s="400" t="str">
        <f t="shared" si="311"/>
        <v>[-11101] All data events are filtered in summary calculation</v>
      </c>
      <c r="GO1833" s="400">
        <f t="shared" si="312"/>
        <v>0</v>
      </c>
    </row>
    <row r="1834" spans="156:197" ht="18.95" customHeight="1" x14ac:dyDescent="0.25">
      <c r="EZ1834" s="837"/>
      <c r="FA1834" s="568">
        <v>42252.862847222219</v>
      </c>
      <c r="FB1834" s="569">
        <v>37927.160035834713</v>
      </c>
      <c r="FC1834" s="570">
        <v>42252.862847222219</v>
      </c>
      <c r="FD1834" s="571" t="str">
        <v>[-11101] All data events are filtered in summary calculation</v>
      </c>
      <c r="FE1834" s="570">
        <v>42252.862500000003</v>
      </c>
      <c r="FF1834" s="571">
        <v>38376.580405167741</v>
      </c>
      <c r="FG1834" s="570">
        <v>42252.862500000003</v>
      </c>
      <c r="FH1834" s="571" t="str">
        <v>[-11101] All data events are filtered in summary calculation</v>
      </c>
      <c r="GE1834" s="400">
        <f t="shared" si="313"/>
        <v>1</v>
      </c>
      <c r="GF1834" s="529"/>
      <c r="GG1834" s="517"/>
      <c r="GH1834" s="529">
        <v>42252.862500000003</v>
      </c>
      <c r="GI1834" s="668">
        <v>277.19906616210937</v>
      </c>
      <c r="GJ1834" s="669">
        <v>42252.862500000003</v>
      </c>
      <c r="GK1834" s="668" t="str">
        <v>[-11101] All data events are filtered in summary calculation</v>
      </c>
      <c r="GL1834" s="669">
        <v>42252.862500000003</v>
      </c>
      <c r="GM1834" s="668" t="str">
        <v>[-11101] All data events are filtered in summary calculation</v>
      </c>
      <c r="GN1834" s="400" t="str">
        <f t="shared" si="311"/>
        <v>[-11101] All data events are filtered in summary calculation</v>
      </c>
      <c r="GO1834" s="400">
        <f t="shared" si="312"/>
        <v>0</v>
      </c>
    </row>
    <row r="1835" spans="156:197" ht="18.95" customHeight="1" x14ac:dyDescent="0.25">
      <c r="EZ1835" s="837"/>
      <c r="FA1835" s="568">
        <v>42252.86319444445</v>
      </c>
      <c r="FB1835" s="569">
        <v>38198.620832502842</v>
      </c>
      <c r="FC1835" s="570">
        <v>42252.86319444445</v>
      </c>
      <c r="FD1835" s="571" t="str">
        <v>[-11101] All data events are filtered in summary calculation</v>
      </c>
      <c r="FE1835" s="570">
        <v>42252.862847222219</v>
      </c>
      <c r="FF1835" s="571">
        <v>38382.96023849646</v>
      </c>
      <c r="FG1835" s="570">
        <v>42252.862847222219</v>
      </c>
      <c r="FH1835" s="571" t="str">
        <v>[-11101] All data events are filtered in summary calculation</v>
      </c>
      <c r="GE1835" s="400">
        <f t="shared" si="313"/>
        <v>1</v>
      </c>
      <c r="GF1835" s="529"/>
      <c r="GG1835" s="517"/>
      <c r="GH1835" s="529">
        <v>42252.862847222219</v>
      </c>
      <c r="GI1835" s="668">
        <v>277.19906616210937</v>
      </c>
      <c r="GJ1835" s="669">
        <v>42252.862847222219</v>
      </c>
      <c r="GK1835" s="668" t="str">
        <v>[-11101] All data events are filtered in summary calculation</v>
      </c>
      <c r="GL1835" s="669">
        <v>42252.862847222219</v>
      </c>
      <c r="GM1835" s="668" t="str">
        <v>[-11101] All data events are filtered in summary calculation</v>
      </c>
      <c r="GN1835" s="400" t="str">
        <f t="shared" si="311"/>
        <v>[-11101] All data events are filtered in summary calculation</v>
      </c>
      <c r="GO1835" s="400">
        <f t="shared" si="312"/>
        <v>0</v>
      </c>
    </row>
    <row r="1836" spans="156:197" ht="18.95" customHeight="1" x14ac:dyDescent="0.25">
      <c r="EZ1836" s="837"/>
      <c r="FA1836" s="568">
        <v>42252.863541666666</v>
      </c>
      <c r="FB1836" s="569">
        <v>38399.789072016873</v>
      </c>
      <c r="FC1836" s="570">
        <v>42252.863541666666</v>
      </c>
      <c r="FD1836" s="571" t="str">
        <v>[-11101] All data events are filtered in summary calculation</v>
      </c>
      <c r="FE1836" s="570">
        <v>42252.86319444445</v>
      </c>
      <c r="FF1836" s="571">
        <v>38399.543748708566</v>
      </c>
      <c r="FG1836" s="570">
        <v>42252.86319444445</v>
      </c>
      <c r="FH1836" s="571" t="str">
        <v>[-11101] All data events are filtered in summary calculation</v>
      </c>
      <c r="GE1836" s="400">
        <f t="shared" si="313"/>
        <v>1</v>
      </c>
      <c r="GF1836" s="529"/>
      <c r="GG1836" s="517"/>
      <c r="GH1836" s="529">
        <v>42252.86319444445</v>
      </c>
      <c r="GI1836" s="668">
        <v>277.19906616210937</v>
      </c>
      <c r="GJ1836" s="669">
        <v>42252.86319444445</v>
      </c>
      <c r="GK1836" s="668" t="str">
        <v>[-11101] All data events are filtered in summary calculation</v>
      </c>
      <c r="GL1836" s="669">
        <v>42252.86319444445</v>
      </c>
      <c r="GM1836" s="668" t="str">
        <v>[-11101] All data events are filtered in summary calculation</v>
      </c>
      <c r="GN1836" s="400" t="str">
        <f t="shared" si="311"/>
        <v>[-11101] All data events are filtered in summary calculation</v>
      </c>
      <c r="GO1836" s="400">
        <f t="shared" si="312"/>
        <v>0</v>
      </c>
    </row>
    <row r="1837" spans="156:197" ht="18.95" customHeight="1" x14ac:dyDescent="0.25">
      <c r="EZ1837" s="837"/>
      <c r="FA1837" s="568">
        <v>42252.863888888889</v>
      </c>
      <c r="FB1837" s="569">
        <v>38083.074045177302</v>
      </c>
      <c r="FC1837" s="570">
        <v>42252.863888888889</v>
      </c>
      <c r="FD1837" s="571" t="str">
        <v>[-11101] All data events are filtered in summary calculation</v>
      </c>
      <c r="FE1837" s="570">
        <v>42252.863541666666</v>
      </c>
      <c r="FF1837" s="571">
        <v>38411.206417526802</v>
      </c>
      <c r="FG1837" s="570">
        <v>42252.863541666666</v>
      </c>
      <c r="FH1837" s="571" t="str">
        <v>[-11101] All data events are filtered in summary calculation</v>
      </c>
      <c r="GE1837" s="400">
        <f t="shared" si="313"/>
        <v>1</v>
      </c>
      <c r="GF1837" s="529"/>
      <c r="GG1837" s="517"/>
      <c r="GH1837" s="529">
        <v>42252.863541666666</v>
      </c>
      <c r="GI1837" s="668">
        <v>277.19906616210937</v>
      </c>
      <c r="GJ1837" s="669">
        <v>42252.863541666666</v>
      </c>
      <c r="GK1837" s="668" t="str">
        <v>[-11101] All data events are filtered in summary calculation</v>
      </c>
      <c r="GL1837" s="669">
        <v>42252.863541666666</v>
      </c>
      <c r="GM1837" s="668" t="str">
        <v>[-11101] All data events are filtered in summary calculation</v>
      </c>
      <c r="GN1837" s="400" t="str">
        <f t="shared" si="311"/>
        <v>[-11101] All data events are filtered in summary calculation</v>
      </c>
      <c r="GO1837" s="400">
        <f t="shared" si="312"/>
        <v>0</v>
      </c>
    </row>
    <row r="1838" spans="156:197" ht="18.95" customHeight="1" x14ac:dyDescent="0.25">
      <c r="EZ1838" s="837"/>
      <c r="FA1838" s="568">
        <v>42252.864236111112</v>
      </c>
      <c r="FB1838" s="569">
        <v>37622.11496410767</v>
      </c>
      <c r="FC1838" s="570">
        <v>42252.864236111112</v>
      </c>
      <c r="FD1838" s="571" t="str">
        <v>[-11101] All data events are filtered in summary calculation</v>
      </c>
      <c r="FE1838" s="570">
        <v>42252.863888888889</v>
      </c>
      <c r="FF1838" s="571">
        <v>38401.532083815335</v>
      </c>
      <c r="FG1838" s="570">
        <v>42252.863888888889</v>
      </c>
      <c r="FH1838" s="571" t="str">
        <v>[-11101] All data events are filtered in summary calculation</v>
      </c>
      <c r="GE1838" s="400">
        <f t="shared" si="313"/>
        <v>1</v>
      </c>
      <c r="GF1838" s="529"/>
      <c r="GG1838" s="517"/>
      <c r="GH1838" s="529">
        <v>42252.863888888889</v>
      </c>
      <c r="GI1838" s="668">
        <v>277.19906616210937</v>
      </c>
      <c r="GJ1838" s="669">
        <v>42252.863888888889</v>
      </c>
      <c r="GK1838" s="668" t="str">
        <v>[-11101] All data events are filtered in summary calculation</v>
      </c>
      <c r="GL1838" s="669">
        <v>42252.863888888889</v>
      </c>
      <c r="GM1838" s="668" t="str">
        <v>[-11101] All data events are filtered in summary calculation</v>
      </c>
      <c r="GN1838" s="400" t="str">
        <f t="shared" si="311"/>
        <v>[-11101] All data events are filtered in summary calculation</v>
      </c>
      <c r="GO1838" s="400">
        <f t="shared" si="312"/>
        <v>0</v>
      </c>
    </row>
    <row r="1839" spans="156:197" ht="18.95" customHeight="1" x14ac:dyDescent="0.25">
      <c r="EZ1839" s="837"/>
      <c r="FA1839" s="568">
        <v>42252.864583333328</v>
      </c>
      <c r="FB1839" s="569">
        <v>36889.984771806005</v>
      </c>
      <c r="FC1839" s="570">
        <v>42252.864583333328</v>
      </c>
      <c r="FD1839" s="571" t="str">
        <v>[-11101] All data events are filtered in summary calculation</v>
      </c>
      <c r="FE1839" s="570">
        <v>42252.864236111112</v>
      </c>
      <c r="FF1839" s="571">
        <v>38412.707990042371</v>
      </c>
      <c r="FG1839" s="570">
        <v>42252.864236111112</v>
      </c>
      <c r="FH1839" s="571" t="str">
        <v>[-11101] All data events are filtered in summary calculation</v>
      </c>
      <c r="GE1839" s="400">
        <f t="shared" si="313"/>
        <v>1</v>
      </c>
      <c r="GF1839" s="529"/>
      <c r="GG1839" s="517"/>
      <c r="GH1839" s="529">
        <v>42252.864236111112</v>
      </c>
      <c r="GI1839" s="668">
        <v>277.19906616210937</v>
      </c>
      <c r="GJ1839" s="669">
        <v>42252.864236111112</v>
      </c>
      <c r="GK1839" s="668" t="str">
        <v>[-11101] All data events are filtered in summary calculation</v>
      </c>
      <c r="GL1839" s="669">
        <v>42252.864236111112</v>
      </c>
      <c r="GM1839" s="668" t="str">
        <v>[-11101] All data events are filtered in summary calculation</v>
      </c>
      <c r="GN1839" s="400" t="str">
        <f t="shared" si="311"/>
        <v>[-11101] All data events are filtered in summary calculation</v>
      </c>
      <c r="GO1839" s="400">
        <f t="shared" si="312"/>
        <v>0</v>
      </c>
    </row>
    <row r="1840" spans="156:197" ht="18.95" customHeight="1" x14ac:dyDescent="0.25">
      <c r="EZ1840" s="837"/>
      <c r="FA1840" s="568">
        <v>42252.864930555559</v>
      </c>
      <c r="FB1840" s="569">
        <v>34993.644707427426</v>
      </c>
      <c r="FC1840" s="570">
        <v>42252.864930555559</v>
      </c>
      <c r="FD1840" s="571" t="str">
        <v>[-11101] All data events are filtered in summary calculation</v>
      </c>
      <c r="FE1840" s="570">
        <v>42252.864583333328</v>
      </c>
      <c r="FF1840" s="571">
        <v>38329.614529494444</v>
      </c>
      <c r="FG1840" s="570">
        <v>42252.864583333328</v>
      </c>
      <c r="FH1840" s="571" t="str">
        <v>[-11101] All data events are filtered in summary calculation</v>
      </c>
      <c r="GE1840" s="400">
        <f t="shared" si="313"/>
        <v>1</v>
      </c>
      <c r="GF1840" s="529"/>
      <c r="GG1840" s="517"/>
      <c r="GH1840" s="529">
        <v>42252.864583333328</v>
      </c>
      <c r="GI1840" s="668">
        <v>277.19906616210937</v>
      </c>
      <c r="GJ1840" s="669">
        <v>42252.864583333328</v>
      </c>
      <c r="GK1840" s="668" t="str">
        <v>[-11101] All data events are filtered in summary calculation</v>
      </c>
      <c r="GL1840" s="669">
        <v>42252.864583333328</v>
      </c>
      <c r="GM1840" s="668" t="str">
        <v>[-11101] All data events are filtered in summary calculation</v>
      </c>
      <c r="GN1840" s="400" t="str">
        <f t="shared" si="311"/>
        <v>[-11101] All data events are filtered in summary calculation</v>
      </c>
      <c r="GO1840" s="400">
        <f t="shared" si="312"/>
        <v>0</v>
      </c>
    </row>
    <row r="1841" spans="156:197" ht="18.95" customHeight="1" x14ac:dyDescent="0.25">
      <c r="EZ1841" s="837"/>
      <c r="FA1841" s="568">
        <v>42252.865277777775</v>
      </c>
      <c r="FB1841" s="569">
        <v>34335.243371918797</v>
      </c>
      <c r="FC1841" s="570">
        <v>42252.865277777775</v>
      </c>
      <c r="FD1841" s="571" t="str">
        <v>[-11101] All data events are filtered in summary calculation</v>
      </c>
      <c r="FE1841" s="570">
        <v>42252.864930555559</v>
      </c>
      <c r="FF1841" s="571">
        <v>38399.707095841564</v>
      </c>
      <c r="FG1841" s="570">
        <v>42252.864930555559</v>
      </c>
      <c r="FH1841" s="571" t="str">
        <v>[-11101] All data events are filtered in summary calculation</v>
      </c>
      <c r="GE1841" s="400">
        <f t="shared" si="313"/>
        <v>1</v>
      </c>
      <c r="GF1841" s="529"/>
      <c r="GG1841" s="517"/>
      <c r="GH1841" s="529">
        <v>42252.864930555559</v>
      </c>
      <c r="GI1841" s="668">
        <v>277.19906616210937</v>
      </c>
      <c r="GJ1841" s="669">
        <v>42252.864930555559</v>
      </c>
      <c r="GK1841" s="668" t="str">
        <v>[-11101] All data events are filtered in summary calculation</v>
      </c>
      <c r="GL1841" s="669">
        <v>42252.864930555559</v>
      </c>
      <c r="GM1841" s="668" t="str">
        <v>[-11101] All data events are filtered in summary calculation</v>
      </c>
      <c r="GN1841" s="400" t="str">
        <f t="shared" si="311"/>
        <v>[-11101] All data events are filtered in summary calculation</v>
      </c>
      <c r="GO1841" s="400">
        <f t="shared" si="312"/>
        <v>0</v>
      </c>
    </row>
    <row r="1842" spans="156:197" ht="18.95" customHeight="1" x14ac:dyDescent="0.25">
      <c r="EZ1842" s="837"/>
      <c r="FA1842" s="568">
        <v>42252.865624999999</v>
      </c>
      <c r="FB1842" s="569">
        <v>36955.904815570517</v>
      </c>
      <c r="FC1842" s="570">
        <v>42252.865624999999</v>
      </c>
      <c r="FD1842" s="571" t="str">
        <v>[-11101] All data events are filtered in summary calculation</v>
      </c>
      <c r="FE1842" s="570">
        <v>42252.865277777775</v>
      </c>
      <c r="FF1842" s="571">
        <v>38357.469486047827</v>
      </c>
      <c r="FG1842" s="570">
        <v>42252.865277777775</v>
      </c>
      <c r="FH1842" s="571" t="str">
        <v>[-11101] All data events are filtered in summary calculation</v>
      </c>
      <c r="GE1842" s="400">
        <f t="shared" si="313"/>
        <v>1</v>
      </c>
      <c r="GF1842" s="529"/>
      <c r="GG1842" s="517"/>
      <c r="GH1842" s="529">
        <v>42252.865277777775</v>
      </c>
      <c r="GI1842" s="668">
        <v>277.19906616210937</v>
      </c>
      <c r="GJ1842" s="669">
        <v>42252.865277777775</v>
      </c>
      <c r="GK1842" s="668" t="str">
        <v>[-11101] All data events are filtered in summary calculation</v>
      </c>
      <c r="GL1842" s="669">
        <v>42252.865277777775</v>
      </c>
      <c r="GM1842" s="668" t="str">
        <v>[-11101] All data events are filtered in summary calculation</v>
      </c>
      <c r="GN1842" s="400" t="str">
        <f t="shared" si="311"/>
        <v>[-11101] All data events are filtered in summary calculation</v>
      </c>
      <c r="GO1842" s="400">
        <f t="shared" si="312"/>
        <v>0</v>
      </c>
    </row>
    <row r="1843" spans="156:197" ht="18.95" customHeight="1" x14ac:dyDescent="0.25">
      <c r="EZ1843" s="837"/>
      <c r="FA1843" s="568">
        <v>42252.865972222222</v>
      </c>
      <c r="FB1843" s="569">
        <v>37924.996829217671</v>
      </c>
      <c r="FC1843" s="570">
        <v>42252.865972222222</v>
      </c>
      <c r="FD1843" s="571" t="str">
        <v>[-11101] All data events are filtered in summary calculation</v>
      </c>
      <c r="FE1843" s="570">
        <v>42252.865624999999</v>
      </c>
      <c r="FF1843" s="571">
        <v>38470.191125442587</v>
      </c>
      <c r="FG1843" s="570">
        <v>42252.865624999999</v>
      </c>
      <c r="FH1843" s="571" t="str">
        <v>[-11101] All data events are filtered in summary calculation</v>
      </c>
      <c r="GE1843" s="400">
        <f t="shared" si="313"/>
        <v>1</v>
      </c>
      <c r="GF1843" s="529"/>
      <c r="GG1843" s="517"/>
      <c r="GH1843" s="529">
        <v>42252.865624999999</v>
      </c>
      <c r="GI1843" s="668">
        <v>277.19906616210937</v>
      </c>
      <c r="GJ1843" s="669">
        <v>42252.865624999999</v>
      </c>
      <c r="GK1843" s="668" t="str">
        <v>[-11101] All data events are filtered in summary calculation</v>
      </c>
      <c r="GL1843" s="669">
        <v>42252.865624999999</v>
      </c>
      <c r="GM1843" s="668" t="str">
        <v>[-11101] All data events are filtered in summary calculation</v>
      </c>
      <c r="GN1843" s="400" t="str">
        <f t="shared" si="311"/>
        <v>[-11101] All data events are filtered in summary calculation</v>
      </c>
      <c r="GO1843" s="400">
        <f t="shared" si="312"/>
        <v>0</v>
      </c>
    </row>
    <row r="1844" spans="156:197" ht="18.95" customHeight="1" x14ac:dyDescent="0.25">
      <c r="EZ1844" s="837"/>
      <c r="FA1844" s="568">
        <v>42252.866319444445</v>
      </c>
      <c r="FB1844" s="569">
        <v>38198.130043911937</v>
      </c>
      <c r="FC1844" s="570">
        <v>42252.866319444445</v>
      </c>
      <c r="FD1844" s="571" t="str">
        <v>[-11101] All data events are filtered in summary calculation</v>
      </c>
      <c r="FE1844" s="570">
        <v>42252.865972222222</v>
      </c>
      <c r="FF1844" s="571">
        <v>38511.775508844854</v>
      </c>
      <c r="FG1844" s="570">
        <v>42252.865972222222</v>
      </c>
      <c r="FH1844" s="571" t="str">
        <v>[-11101] All data events are filtered in summary calculation</v>
      </c>
      <c r="GE1844" s="400">
        <f t="shared" si="313"/>
        <v>1</v>
      </c>
      <c r="GF1844" s="529"/>
      <c r="GG1844" s="517"/>
      <c r="GH1844" s="529">
        <v>42252.865972222222</v>
      </c>
      <c r="GI1844" s="668">
        <v>277.19906616210937</v>
      </c>
      <c r="GJ1844" s="669">
        <v>42252.865972222222</v>
      </c>
      <c r="GK1844" s="668" t="str">
        <v>[-11101] All data events are filtered in summary calculation</v>
      </c>
      <c r="GL1844" s="669">
        <v>42252.865972222222</v>
      </c>
      <c r="GM1844" s="668" t="str">
        <v>[-11101] All data events are filtered in summary calculation</v>
      </c>
      <c r="GN1844" s="400" t="str">
        <f t="shared" si="311"/>
        <v>[-11101] All data events are filtered in summary calculation</v>
      </c>
      <c r="GO1844" s="400">
        <f t="shared" si="312"/>
        <v>0</v>
      </c>
    </row>
    <row r="1845" spans="156:197" ht="18.95" customHeight="1" x14ac:dyDescent="0.25">
      <c r="EZ1845" s="837"/>
      <c r="FA1845" s="568">
        <v>42252.866666666669</v>
      </c>
      <c r="FB1845" s="569">
        <v>37752.067503923179</v>
      </c>
      <c r="FC1845" s="570">
        <v>42252.866666666669</v>
      </c>
      <c r="FD1845" s="571" t="str">
        <v>[-11101] All data events are filtered in summary calculation</v>
      </c>
      <c r="FE1845" s="570">
        <v>42252.866319444445</v>
      </c>
      <c r="FF1845" s="571">
        <v>38530.550491615133</v>
      </c>
      <c r="FG1845" s="570">
        <v>42252.866319444445</v>
      </c>
      <c r="FH1845" s="571" t="str">
        <v>[-11101] All data events are filtered in summary calculation</v>
      </c>
      <c r="GE1845" s="400">
        <f t="shared" si="313"/>
        <v>1</v>
      </c>
      <c r="GF1845" s="529"/>
      <c r="GG1845" s="517"/>
      <c r="GH1845" s="529">
        <v>42252.866319444445</v>
      </c>
      <c r="GI1845" s="668">
        <v>277.19906616210937</v>
      </c>
      <c r="GJ1845" s="669">
        <v>42252.866319444445</v>
      </c>
      <c r="GK1845" s="668" t="str">
        <v>[-11101] All data events are filtered in summary calculation</v>
      </c>
      <c r="GL1845" s="669">
        <v>42252.866319444445</v>
      </c>
      <c r="GM1845" s="668" t="str">
        <v>[-11101] All data events are filtered in summary calculation</v>
      </c>
      <c r="GN1845" s="400" t="str">
        <f t="shared" si="311"/>
        <v>[-11101] All data events are filtered in summary calculation</v>
      </c>
      <c r="GO1845" s="400">
        <f t="shared" si="312"/>
        <v>0</v>
      </c>
    </row>
    <row r="1846" spans="156:197" ht="18.95" customHeight="1" x14ac:dyDescent="0.25">
      <c r="EZ1846" s="837"/>
      <c r="FA1846" s="568">
        <v>42252.867013888885</v>
      </c>
      <c r="FB1846" s="569">
        <v>37294.717052233216</v>
      </c>
      <c r="FC1846" s="570">
        <v>42252.867013888885</v>
      </c>
      <c r="FD1846" s="571" t="str">
        <v>[-11101] All data events are filtered in summary calculation</v>
      </c>
      <c r="FE1846" s="570">
        <v>42252.866666666669</v>
      </c>
      <c r="FF1846" s="571">
        <v>38487.444059298439</v>
      </c>
      <c r="FG1846" s="570">
        <v>42252.866666666669</v>
      </c>
      <c r="FH1846" s="571" t="str">
        <v>[-11101] All data events are filtered in summary calculation</v>
      </c>
      <c r="GE1846" s="400">
        <f t="shared" si="313"/>
        <v>1</v>
      </c>
      <c r="GF1846" s="529"/>
      <c r="GG1846" s="517"/>
      <c r="GH1846" s="529">
        <v>42252.866666666669</v>
      </c>
      <c r="GI1846" s="668">
        <v>277.19906616210937</v>
      </c>
      <c r="GJ1846" s="669">
        <v>42252.866666666669</v>
      </c>
      <c r="GK1846" s="668" t="str">
        <v>[-11101] All data events are filtered in summary calculation</v>
      </c>
      <c r="GL1846" s="669">
        <v>42252.866666666669</v>
      </c>
      <c r="GM1846" s="668" t="str">
        <v>[-11101] All data events are filtered in summary calculation</v>
      </c>
      <c r="GN1846" s="400" t="str">
        <f t="shared" si="311"/>
        <v>[-11101] All data events are filtered in summary calculation</v>
      </c>
      <c r="GO1846" s="400">
        <f t="shared" si="312"/>
        <v>0</v>
      </c>
    </row>
    <row r="1847" spans="156:197" ht="18.95" customHeight="1" x14ac:dyDescent="0.25">
      <c r="EZ1847" s="837"/>
      <c r="FA1847" s="568">
        <v>42252.867361111115</v>
      </c>
      <c r="FB1847" s="569">
        <v>35791.810305750369</v>
      </c>
      <c r="FC1847" s="570">
        <v>42252.867361111115</v>
      </c>
      <c r="FD1847" s="571" t="str">
        <v>[-11101] All data events are filtered in summary calculation</v>
      </c>
      <c r="FE1847" s="570">
        <v>42252.867013888885</v>
      </c>
      <c r="FF1847" s="571">
        <v>38359.690711599585</v>
      </c>
      <c r="FG1847" s="570">
        <v>42252.867013888885</v>
      </c>
      <c r="FH1847" s="571" t="str">
        <v>[-11101] All data events are filtered in summary calculation</v>
      </c>
      <c r="GE1847" s="400">
        <f t="shared" si="313"/>
        <v>1</v>
      </c>
      <c r="GF1847" s="529"/>
      <c r="GG1847" s="517"/>
      <c r="GH1847" s="529">
        <v>42252.867013888885</v>
      </c>
      <c r="GI1847" s="668">
        <v>277.19906616210937</v>
      </c>
      <c r="GJ1847" s="669">
        <v>42252.867013888885</v>
      </c>
      <c r="GK1847" s="668" t="str">
        <v>[-11101] All data events are filtered in summary calculation</v>
      </c>
      <c r="GL1847" s="669">
        <v>42252.867013888885</v>
      </c>
      <c r="GM1847" s="668" t="str">
        <v>[-11101] All data events are filtered in summary calculation</v>
      </c>
      <c r="GN1847" s="400" t="str">
        <f t="shared" si="311"/>
        <v>[-11101] All data events are filtered in summary calculation</v>
      </c>
      <c r="GO1847" s="400">
        <f t="shared" si="312"/>
        <v>0</v>
      </c>
    </row>
    <row r="1848" spans="156:197" ht="18.95" customHeight="1" x14ac:dyDescent="0.25">
      <c r="EZ1848" s="837"/>
      <c r="FA1848" s="568">
        <v>42252.867708333331</v>
      </c>
      <c r="FB1848" s="569">
        <v>32015.492571007213</v>
      </c>
      <c r="FC1848" s="570">
        <v>42252.867708333331</v>
      </c>
      <c r="FD1848" s="571" t="str">
        <v>[-11101] All data events are filtered in summary calculation</v>
      </c>
      <c r="FE1848" s="570">
        <v>42252.867361111115</v>
      </c>
      <c r="FF1848" s="571">
        <v>38387.253873266774</v>
      </c>
      <c r="FG1848" s="570">
        <v>42252.867361111115</v>
      </c>
      <c r="FH1848" s="571" t="str">
        <v>[-11101] All data events are filtered in summary calculation</v>
      </c>
      <c r="GE1848" s="400">
        <f t="shared" si="313"/>
        <v>1</v>
      </c>
      <c r="GF1848" s="529"/>
      <c r="GG1848" s="517"/>
      <c r="GH1848" s="529">
        <v>42252.867361111115</v>
      </c>
      <c r="GI1848" s="668">
        <v>277.19906616210937</v>
      </c>
      <c r="GJ1848" s="669">
        <v>42252.867361111115</v>
      </c>
      <c r="GK1848" s="668" t="str">
        <v>[-11101] All data events are filtered in summary calculation</v>
      </c>
      <c r="GL1848" s="669">
        <v>42252.867361111115</v>
      </c>
      <c r="GM1848" s="668" t="str">
        <v>[-11101] All data events are filtered in summary calculation</v>
      </c>
      <c r="GN1848" s="400" t="str">
        <f t="shared" si="311"/>
        <v>[-11101] All data events are filtered in summary calculation</v>
      </c>
      <c r="GO1848" s="400">
        <f t="shared" si="312"/>
        <v>0</v>
      </c>
    </row>
    <row r="1849" spans="156:197" ht="18.95" customHeight="1" x14ac:dyDescent="0.25">
      <c r="EZ1849" s="837"/>
      <c r="FA1849" s="568">
        <v>42252.868055555555</v>
      </c>
      <c r="FB1849" s="569">
        <v>27428.251385153333</v>
      </c>
      <c r="FC1849" s="570">
        <v>42252.868055555555</v>
      </c>
      <c r="FD1849" s="571" t="str">
        <v>[-11101] All data events are filtered in summary calculation</v>
      </c>
      <c r="FE1849" s="570">
        <v>42252.867708333331</v>
      </c>
      <c r="FF1849" s="571">
        <v>38331.914817120633</v>
      </c>
      <c r="FG1849" s="570">
        <v>42252.867708333331</v>
      </c>
      <c r="FH1849" s="571" t="str">
        <v>[-11101] All data events are filtered in summary calculation</v>
      </c>
      <c r="GE1849" s="400">
        <f t="shared" si="313"/>
        <v>1</v>
      </c>
      <c r="GF1849" s="529"/>
      <c r="GG1849" s="517"/>
      <c r="GH1849" s="529">
        <v>42252.867708333331</v>
      </c>
      <c r="GI1849" s="668">
        <v>277.19906616210937</v>
      </c>
      <c r="GJ1849" s="669">
        <v>42252.867708333331</v>
      </c>
      <c r="GK1849" s="668" t="str">
        <v>[-11101] All data events are filtered in summary calculation</v>
      </c>
      <c r="GL1849" s="669">
        <v>42252.867708333331</v>
      </c>
      <c r="GM1849" s="668" t="str">
        <v>[-11101] All data events are filtered in summary calculation</v>
      </c>
      <c r="GN1849" s="400" t="str">
        <f t="shared" si="311"/>
        <v>[-11101] All data events are filtered in summary calculation</v>
      </c>
      <c r="GO1849" s="400">
        <f t="shared" si="312"/>
        <v>0</v>
      </c>
    </row>
    <row r="1850" spans="156:197" ht="18.95" customHeight="1" x14ac:dyDescent="0.25">
      <c r="EZ1850" s="837"/>
      <c r="FA1850" s="568">
        <v>42252.868402777778</v>
      </c>
      <c r="FB1850" s="569">
        <v>29763.632127501569</v>
      </c>
      <c r="FC1850" s="570">
        <v>42252.868402777778</v>
      </c>
      <c r="FD1850" s="571" t="str">
        <v>[-11101] All data events are filtered in summary calculation</v>
      </c>
      <c r="FE1850" s="570">
        <v>42252.868055555555</v>
      </c>
      <c r="FF1850" s="571">
        <v>38405.71185750961</v>
      </c>
      <c r="FG1850" s="570">
        <v>42252.868055555555</v>
      </c>
      <c r="FH1850" s="571" t="str">
        <v>[-11101] All data events are filtered in summary calculation</v>
      </c>
      <c r="GE1850" s="400">
        <f t="shared" si="313"/>
        <v>1</v>
      </c>
      <c r="GF1850" s="529"/>
      <c r="GG1850" s="517"/>
      <c r="GH1850" s="529">
        <v>42252.868055555555</v>
      </c>
      <c r="GI1850" s="668">
        <v>277.19906616210937</v>
      </c>
      <c r="GJ1850" s="669">
        <v>42252.868055555555</v>
      </c>
      <c r="GK1850" s="668" t="str">
        <v>[-11101] All data events are filtered in summary calculation</v>
      </c>
      <c r="GL1850" s="669">
        <v>42252.868055555555</v>
      </c>
      <c r="GM1850" s="668" t="str">
        <v>[-11101] All data events are filtered in summary calculation</v>
      </c>
      <c r="GN1850" s="400" t="str">
        <f t="shared" si="311"/>
        <v>[-11101] All data events are filtered in summary calculation</v>
      </c>
      <c r="GO1850" s="400">
        <f t="shared" si="312"/>
        <v>0</v>
      </c>
    </row>
    <row r="1851" spans="156:197" ht="18.95" customHeight="1" x14ac:dyDescent="0.25">
      <c r="EZ1851" s="837"/>
      <c r="FA1851" s="568">
        <v>42252.868750000001</v>
      </c>
      <c r="FB1851" s="569">
        <v>36841.124054908752</v>
      </c>
      <c r="FC1851" s="570">
        <v>42252.868750000001</v>
      </c>
      <c r="FD1851" s="571" t="str">
        <v>[-11101] All data events are filtered in summary calculation</v>
      </c>
      <c r="FE1851" s="570">
        <v>42252.868402777778</v>
      </c>
      <c r="FF1851" s="571">
        <v>38489.760784506798</v>
      </c>
      <c r="FG1851" s="570">
        <v>42252.868402777778</v>
      </c>
      <c r="FH1851" s="571" t="str">
        <v>[-11101] All data events are filtered in summary calculation</v>
      </c>
      <c r="GE1851" s="400">
        <f t="shared" si="313"/>
        <v>1</v>
      </c>
      <c r="GF1851" s="529"/>
      <c r="GG1851" s="517"/>
      <c r="GH1851" s="529">
        <v>42252.868402777778</v>
      </c>
      <c r="GI1851" s="668">
        <v>277.19906616210937</v>
      </c>
      <c r="GJ1851" s="669">
        <v>42252.868402777778</v>
      </c>
      <c r="GK1851" s="668" t="str">
        <v>[-11101] All data events are filtered in summary calculation</v>
      </c>
      <c r="GL1851" s="669">
        <v>42252.868402777778</v>
      </c>
      <c r="GM1851" s="668" t="str">
        <v>[-11101] All data events are filtered in summary calculation</v>
      </c>
      <c r="GN1851" s="400" t="str">
        <f t="shared" si="311"/>
        <v>[-11101] All data events are filtered in summary calculation</v>
      </c>
      <c r="GO1851" s="400">
        <f t="shared" si="312"/>
        <v>0</v>
      </c>
    </row>
    <row r="1852" spans="156:197" ht="18.95" customHeight="1" x14ac:dyDescent="0.25">
      <c r="EZ1852" s="837"/>
      <c r="FA1852" s="568">
        <v>42252.869097222225</v>
      </c>
      <c r="FB1852" s="569">
        <v>37334.34803291758</v>
      </c>
      <c r="FC1852" s="570">
        <v>42252.869097222225</v>
      </c>
      <c r="FD1852" s="571" t="str">
        <v>[-11101] All data events are filtered in summary calculation</v>
      </c>
      <c r="FE1852" s="570">
        <v>42252.868750000001</v>
      </c>
      <c r="FF1852" s="571">
        <v>38516.515500517686</v>
      </c>
      <c r="FG1852" s="570">
        <v>42252.868750000001</v>
      </c>
      <c r="FH1852" s="571" t="str">
        <v>[-11101] All data events are filtered in summary calculation</v>
      </c>
      <c r="GE1852" s="400">
        <f t="shared" si="313"/>
        <v>1</v>
      </c>
      <c r="GF1852" s="529"/>
      <c r="GG1852" s="517"/>
      <c r="GH1852" s="529">
        <v>42252.868750000001</v>
      </c>
      <c r="GI1852" s="668">
        <v>277.19906616210937</v>
      </c>
      <c r="GJ1852" s="669">
        <v>42252.868750000001</v>
      </c>
      <c r="GK1852" s="668" t="str">
        <v>[-11101] All data events are filtered in summary calculation</v>
      </c>
      <c r="GL1852" s="669">
        <v>42252.868750000001</v>
      </c>
      <c r="GM1852" s="668" t="str">
        <v>[-11101] All data events are filtered in summary calculation</v>
      </c>
      <c r="GN1852" s="400" t="str">
        <f t="shared" si="311"/>
        <v>[-11101] All data events are filtered in summary calculation</v>
      </c>
      <c r="GO1852" s="400">
        <f t="shared" si="312"/>
        <v>0</v>
      </c>
    </row>
    <row r="1853" spans="156:197" ht="18.95" customHeight="1" x14ac:dyDescent="0.25">
      <c r="EZ1853" s="837"/>
      <c r="FA1853" s="568">
        <v>42252.869444444441</v>
      </c>
      <c r="FB1853" s="569">
        <v>36079.452144763869</v>
      </c>
      <c r="FC1853" s="570">
        <v>42252.869444444441</v>
      </c>
      <c r="FD1853" s="571" t="str">
        <v>[-11101] All data events are filtered in summary calculation</v>
      </c>
      <c r="FE1853" s="570">
        <v>42252.869097222225</v>
      </c>
      <c r="FF1853" s="571">
        <v>38483.32954488993</v>
      </c>
      <c r="FG1853" s="570">
        <v>42252.869097222225</v>
      </c>
      <c r="FH1853" s="571" t="str">
        <v>[-11101] All data events are filtered in summary calculation</v>
      </c>
      <c r="GE1853" s="400">
        <f t="shared" si="313"/>
        <v>1</v>
      </c>
      <c r="GF1853" s="529"/>
      <c r="GG1853" s="517"/>
      <c r="GH1853" s="529">
        <v>42252.869097222225</v>
      </c>
      <c r="GI1853" s="668">
        <v>277.19906616210937</v>
      </c>
      <c r="GJ1853" s="669">
        <v>42252.869097222225</v>
      </c>
      <c r="GK1853" s="668" t="str">
        <v>[-11101] All data events are filtered in summary calculation</v>
      </c>
      <c r="GL1853" s="669">
        <v>42252.869097222225</v>
      </c>
      <c r="GM1853" s="668" t="str">
        <v>[-11101] All data events are filtered in summary calculation</v>
      </c>
      <c r="GN1853" s="400" t="str">
        <f t="shared" si="311"/>
        <v>[-11101] All data events are filtered in summary calculation</v>
      </c>
      <c r="GO1853" s="400">
        <f t="shared" si="312"/>
        <v>0</v>
      </c>
    </row>
    <row r="1854" spans="156:197" ht="18.95" customHeight="1" x14ac:dyDescent="0.25">
      <c r="EZ1854" s="837"/>
      <c r="FA1854" s="568">
        <v>42252.869791666672</v>
      </c>
      <c r="FB1854" s="569">
        <v>32611.885424836477</v>
      </c>
      <c r="FC1854" s="570">
        <v>42252.869791666672</v>
      </c>
      <c r="FD1854" s="571" t="str">
        <v>[-11101] All data events are filtered in summary calculation</v>
      </c>
      <c r="FE1854" s="570">
        <v>42252.869444444441</v>
      </c>
      <c r="FF1854" s="571">
        <v>38349.153065599996</v>
      </c>
      <c r="FG1854" s="570">
        <v>42252.869444444441</v>
      </c>
      <c r="FH1854" s="571" t="str">
        <v>[-11101] All data events are filtered in summary calculation</v>
      </c>
      <c r="GE1854" s="400">
        <f t="shared" si="313"/>
        <v>1</v>
      </c>
      <c r="GF1854" s="529"/>
      <c r="GG1854" s="517"/>
      <c r="GH1854" s="529">
        <v>42252.869444444441</v>
      </c>
      <c r="GI1854" s="668">
        <v>277.19906616210937</v>
      </c>
      <c r="GJ1854" s="669">
        <v>42252.869444444441</v>
      </c>
      <c r="GK1854" s="668" t="str">
        <v>[-11101] All data events are filtered in summary calculation</v>
      </c>
      <c r="GL1854" s="669">
        <v>42252.869444444441</v>
      </c>
      <c r="GM1854" s="668" t="str">
        <v>[-11101] All data events are filtered in summary calculation</v>
      </c>
      <c r="GN1854" s="400" t="str">
        <f t="shared" si="311"/>
        <v>[-11101] All data events are filtered in summary calculation</v>
      </c>
      <c r="GO1854" s="400">
        <f t="shared" si="312"/>
        <v>0</v>
      </c>
    </row>
    <row r="1855" spans="156:197" ht="18.95" customHeight="1" x14ac:dyDescent="0.25">
      <c r="EZ1855" s="837"/>
      <c r="FA1855" s="568">
        <v>42252.870138888888</v>
      </c>
      <c r="FB1855" s="569">
        <v>30507.760463152328</v>
      </c>
      <c r="FC1855" s="570">
        <v>42252.870138888888</v>
      </c>
      <c r="FD1855" s="571" t="str">
        <v>[-11101] All data events are filtered in summary calculation</v>
      </c>
      <c r="FE1855" s="570">
        <v>42252.869791666672</v>
      </c>
      <c r="FF1855" s="571">
        <v>38357.271788223581</v>
      </c>
      <c r="FG1855" s="570">
        <v>42252.869791666672</v>
      </c>
      <c r="FH1855" s="571" t="str">
        <v>[-11101] All data events are filtered in summary calculation</v>
      </c>
      <c r="GE1855" s="400">
        <f t="shared" si="313"/>
        <v>1</v>
      </c>
      <c r="GF1855" s="529"/>
      <c r="GG1855" s="517"/>
      <c r="GH1855" s="529">
        <v>42252.869791666672</v>
      </c>
      <c r="GI1855" s="668">
        <v>277.19906616210937</v>
      </c>
      <c r="GJ1855" s="669">
        <v>42252.869791666672</v>
      </c>
      <c r="GK1855" s="668" t="str">
        <v>[-11101] All data events are filtered in summary calculation</v>
      </c>
      <c r="GL1855" s="669">
        <v>42252.869791666672</v>
      </c>
      <c r="GM1855" s="668" t="str">
        <v>[-11101] All data events are filtered in summary calculation</v>
      </c>
      <c r="GN1855" s="400" t="str">
        <f t="shared" si="311"/>
        <v>[-11101] All data events are filtered in summary calculation</v>
      </c>
      <c r="GO1855" s="400">
        <f t="shared" si="312"/>
        <v>0</v>
      </c>
    </row>
    <row r="1856" spans="156:197" ht="18.95" customHeight="1" x14ac:dyDescent="0.25">
      <c r="EZ1856" s="837"/>
      <c r="FA1856" s="568">
        <v>42252.870486111111</v>
      </c>
      <c r="FB1856" s="569">
        <v>35753.993189106382</v>
      </c>
      <c r="FC1856" s="570">
        <v>42252.870486111111</v>
      </c>
      <c r="FD1856" s="571" t="str">
        <v>[-11101] All data events are filtered in summary calculation</v>
      </c>
      <c r="FE1856" s="570">
        <v>42252.870138888888</v>
      </c>
      <c r="FF1856" s="571">
        <v>38380.11147822738</v>
      </c>
      <c r="FG1856" s="570">
        <v>42252.870138888888</v>
      </c>
      <c r="FH1856" s="571" t="str">
        <v>[-11101] All data events are filtered in summary calculation</v>
      </c>
      <c r="GE1856" s="400">
        <f t="shared" si="313"/>
        <v>1</v>
      </c>
      <c r="GF1856" s="529"/>
      <c r="GG1856" s="517"/>
      <c r="GH1856" s="529">
        <v>42252.870138888888</v>
      </c>
      <c r="GI1856" s="668">
        <v>277.19906616210937</v>
      </c>
      <c r="GJ1856" s="669">
        <v>42252.870138888888</v>
      </c>
      <c r="GK1856" s="668" t="str">
        <v>[-11101] All data events are filtered in summary calculation</v>
      </c>
      <c r="GL1856" s="669">
        <v>42252.870138888888</v>
      </c>
      <c r="GM1856" s="668" t="str">
        <v>[-11101] All data events are filtered in summary calculation</v>
      </c>
      <c r="GN1856" s="400" t="str">
        <f t="shared" si="311"/>
        <v>[-11101] All data events are filtered in summary calculation</v>
      </c>
      <c r="GO1856" s="400">
        <f t="shared" si="312"/>
        <v>0</v>
      </c>
    </row>
    <row r="1857" spans="156:197" ht="18.95" customHeight="1" x14ac:dyDescent="0.25">
      <c r="EZ1857" s="837"/>
      <c r="FA1857" s="568">
        <v>42252.870833333334</v>
      </c>
      <c r="FB1857" s="569">
        <v>37723.103804208833</v>
      </c>
      <c r="FC1857" s="570">
        <v>42252.870833333334</v>
      </c>
      <c r="FD1857" s="571" t="str">
        <v>[-11101] All data events are filtered in summary calculation</v>
      </c>
      <c r="FE1857" s="570">
        <v>42252.870486111111</v>
      </c>
      <c r="FF1857" s="571">
        <v>38394.91189954678</v>
      </c>
      <c r="FG1857" s="570">
        <v>42252.870486111111</v>
      </c>
      <c r="FH1857" s="571" t="str">
        <v>[-11101] All data events are filtered in summary calculation</v>
      </c>
      <c r="GE1857" s="400">
        <f t="shared" si="313"/>
        <v>1</v>
      </c>
      <c r="GF1857" s="529"/>
      <c r="GG1857" s="517"/>
      <c r="GH1857" s="529">
        <v>42252.870486111111</v>
      </c>
      <c r="GI1857" s="668">
        <v>277.19906616210937</v>
      </c>
      <c r="GJ1857" s="669">
        <v>42252.870486111111</v>
      </c>
      <c r="GK1857" s="668" t="str">
        <v>[-11101] All data events are filtered in summary calculation</v>
      </c>
      <c r="GL1857" s="669">
        <v>42252.870486111111</v>
      </c>
      <c r="GM1857" s="668" t="str">
        <v>[-11101] All data events are filtered in summary calculation</v>
      </c>
      <c r="GN1857" s="400" t="str">
        <f t="shared" si="311"/>
        <v>[-11101] All data events are filtered in summary calculation</v>
      </c>
      <c r="GO1857" s="400">
        <f t="shared" si="312"/>
        <v>0</v>
      </c>
    </row>
    <row r="1858" spans="156:197" ht="18.95" customHeight="1" x14ac:dyDescent="0.25">
      <c r="EZ1858" s="837"/>
      <c r="FA1858" s="568">
        <v>42252.87118055555</v>
      </c>
      <c r="FB1858" s="569">
        <v>38326.493822713695</v>
      </c>
      <c r="FC1858" s="570">
        <v>42252.87118055555</v>
      </c>
      <c r="FD1858" s="571" t="str">
        <v>[-11101] All data events are filtered in summary calculation</v>
      </c>
      <c r="FE1858" s="570">
        <v>42252.870833333334</v>
      </c>
      <c r="FF1858" s="571">
        <v>38522.275881403686</v>
      </c>
      <c r="FG1858" s="570">
        <v>42252.870833333334</v>
      </c>
      <c r="FH1858" s="571" t="str">
        <v>[-11101] All data events are filtered in summary calculation</v>
      </c>
      <c r="GE1858" s="400">
        <f t="shared" si="313"/>
        <v>1</v>
      </c>
      <c r="GF1858" s="529"/>
      <c r="GG1858" s="517"/>
      <c r="GH1858" s="529">
        <v>42252.870833333334</v>
      </c>
      <c r="GI1858" s="668">
        <v>277.19906616210937</v>
      </c>
      <c r="GJ1858" s="669">
        <v>42252.870833333334</v>
      </c>
      <c r="GK1858" s="668" t="str">
        <v>[-11101] All data events are filtered in summary calculation</v>
      </c>
      <c r="GL1858" s="669">
        <v>42252.870833333334</v>
      </c>
      <c r="GM1858" s="668" t="str">
        <v>[-11101] All data events are filtered in summary calculation</v>
      </c>
      <c r="GN1858" s="400" t="str">
        <f t="shared" si="311"/>
        <v>[-11101] All data events are filtered in summary calculation</v>
      </c>
      <c r="GO1858" s="400">
        <f t="shared" si="312"/>
        <v>0</v>
      </c>
    </row>
    <row r="1859" spans="156:197" ht="18.95" customHeight="1" x14ac:dyDescent="0.25">
      <c r="EZ1859" s="837"/>
      <c r="FA1859" s="568">
        <v>42252.871527777781</v>
      </c>
      <c r="FB1859" s="569">
        <v>37810.861727762225</v>
      </c>
      <c r="FC1859" s="570">
        <v>42252.871527777781</v>
      </c>
      <c r="FD1859" s="571" t="str">
        <v>[-11101] All data events are filtered in summary calculation</v>
      </c>
      <c r="FE1859" s="570">
        <v>42252.87118055555</v>
      </c>
      <c r="FF1859" s="571">
        <v>38504.244924805564</v>
      </c>
      <c r="FG1859" s="570">
        <v>42252.87118055555</v>
      </c>
      <c r="FH1859" s="571" t="str">
        <v>[-11101] All data events are filtered in summary calculation</v>
      </c>
      <c r="GE1859" s="400">
        <f t="shared" si="313"/>
        <v>1</v>
      </c>
      <c r="GF1859" s="529"/>
      <c r="GG1859" s="517"/>
      <c r="GH1859" s="529">
        <v>42252.87118055555</v>
      </c>
      <c r="GI1859" s="668">
        <v>277.19906616210937</v>
      </c>
      <c r="GJ1859" s="669">
        <v>42252.87118055555</v>
      </c>
      <c r="GK1859" s="668" t="str">
        <v>[-11101] All data events are filtered in summary calculation</v>
      </c>
      <c r="GL1859" s="669">
        <v>42252.87118055555</v>
      </c>
      <c r="GM1859" s="668" t="str">
        <v>[-11101] All data events are filtered in summary calculation</v>
      </c>
      <c r="GN1859" s="400" t="str">
        <f t="shared" si="311"/>
        <v>[-11101] All data events are filtered in summary calculation</v>
      </c>
      <c r="GO1859" s="400">
        <f t="shared" si="312"/>
        <v>0</v>
      </c>
    </row>
    <row r="1860" spans="156:197" ht="18.95" customHeight="1" x14ac:dyDescent="0.25">
      <c r="EZ1860" s="837"/>
      <c r="FA1860" s="568">
        <v>42252.871874999997</v>
      </c>
      <c r="FB1860" s="569">
        <v>37060.129717576507</v>
      </c>
      <c r="FC1860" s="570">
        <v>42252.871874999997</v>
      </c>
      <c r="FD1860" s="571" t="str">
        <v>[-11101] All data events are filtered in summary calculation</v>
      </c>
      <c r="FE1860" s="570">
        <v>42252.871527777781</v>
      </c>
      <c r="FF1860" s="571">
        <v>38480.212917925914</v>
      </c>
      <c r="FG1860" s="570">
        <v>42252.871527777781</v>
      </c>
      <c r="FH1860" s="571" t="str">
        <v>[-11101] All data events are filtered in summary calculation</v>
      </c>
      <c r="GE1860" s="400">
        <f t="shared" si="313"/>
        <v>1</v>
      </c>
      <c r="GF1860" s="529"/>
      <c r="GG1860" s="517"/>
      <c r="GH1860" s="529">
        <v>42252.871527777781</v>
      </c>
      <c r="GI1860" s="668">
        <v>277.19906616210937</v>
      </c>
      <c r="GJ1860" s="669">
        <v>42252.871527777781</v>
      </c>
      <c r="GK1860" s="668" t="str">
        <v>[-11101] All data events are filtered in summary calculation</v>
      </c>
      <c r="GL1860" s="669">
        <v>42252.871527777781</v>
      </c>
      <c r="GM1860" s="668" t="str">
        <v>[-11101] All data events are filtered in summary calculation</v>
      </c>
      <c r="GN1860" s="400" t="str">
        <f t="shared" si="311"/>
        <v>[-11101] All data events are filtered in summary calculation</v>
      </c>
      <c r="GO1860" s="400">
        <f t="shared" si="312"/>
        <v>0</v>
      </c>
    </row>
    <row r="1861" spans="156:197" ht="18.95" customHeight="1" x14ac:dyDescent="0.25">
      <c r="EZ1861" s="837"/>
      <c r="FA1861" s="568">
        <v>42252.87222222222</v>
      </c>
      <c r="FB1861" s="569">
        <v>34380.475500714776</v>
      </c>
      <c r="FC1861" s="570">
        <v>42252.87222222222</v>
      </c>
      <c r="FD1861" s="571" t="str">
        <v>[-11101] All data events are filtered in summary calculation</v>
      </c>
      <c r="FE1861" s="570">
        <v>42252.871874999997</v>
      </c>
      <c r="FF1861" s="571">
        <v>38425.526612486443</v>
      </c>
      <c r="FG1861" s="570">
        <v>42252.871874999997</v>
      </c>
      <c r="FH1861" s="571" t="str">
        <v>[-11101] All data events are filtered in summary calculation</v>
      </c>
      <c r="GE1861" s="400">
        <f t="shared" si="313"/>
        <v>1</v>
      </c>
      <c r="GF1861" s="529"/>
      <c r="GG1861" s="517"/>
      <c r="GH1861" s="529">
        <v>42252.871874999997</v>
      </c>
      <c r="GI1861" s="668">
        <v>277.19906616210937</v>
      </c>
      <c r="GJ1861" s="669">
        <v>42252.871874999997</v>
      </c>
      <c r="GK1861" s="668" t="str">
        <v>[-11101] All data events are filtered in summary calculation</v>
      </c>
      <c r="GL1861" s="669">
        <v>42252.871874999997</v>
      </c>
      <c r="GM1861" s="668" t="str">
        <v>[-11101] All data events are filtered in summary calculation</v>
      </c>
      <c r="GN1861" s="400" t="str">
        <f t="shared" si="311"/>
        <v>[-11101] All data events are filtered in summary calculation</v>
      </c>
      <c r="GO1861" s="400">
        <f t="shared" si="312"/>
        <v>0</v>
      </c>
    </row>
    <row r="1862" spans="156:197" ht="18.95" customHeight="1" x14ac:dyDescent="0.25">
      <c r="EZ1862" s="837"/>
      <c r="FA1862" s="568">
        <v>42252.872569444444</v>
      </c>
      <c r="FB1862" s="569">
        <v>31957.187611183523</v>
      </c>
      <c r="FC1862" s="570">
        <v>42252.872569444444</v>
      </c>
      <c r="FD1862" s="571" t="str">
        <v>[-11101] All data events are filtered in summary calculation</v>
      </c>
      <c r="FE1862" s="570">
        <v>42252.87222222222</v>
      </c>
      <c r="FF1862" s="571">
        <v>38488.702372469503</v>
      </c>
      <c r="FG1862" s="570">
        <v>42252.87222222222</v>
      </c>
      <c r="FH1862" s="571" t="str">
        <v>[-11101] All data events are filtered in summary calculation</v>
      </c>
      <c r="GE1862" s="400">
        <f t="shared" si="313"/>
        <v>1</v>
      </c>
      <c r="GF1862" s="529"/>
      <c r="GG1862" s="517"/>
      <c r="GH1862" s="529">
        <v>42252.87222222222</v>
      </c>
      <c r="GI1862" s="668">
        <v>281.24526525922118</v>
      </c>
      <c r="GJ1862" s="669">
        <v>42252.87222222222</v>
      </c>
      <c r="GK1862" s="668" t="str">
        <v>[-11101] All data events are filtered in summary calculation</v>
      </c>
      <c r="GL1862" s="669">
        <v>42252.87222222222</v>
      </c>
      <c r="GM1862" s="668" t="str">
        <v>[-11101] All data events are filtered in summary calculation</v>
      </c>
      <c r="GN1862" s="400" t="str">
        <f t="shared" si="311"/>
        <v>[-11101] All data events are filtered in summary calculation</v>
      </c>
      <c r="GO1862" s="400">
        <f t="shared" si="312"/>
        <v>0</v>
      </c>
    </row>
    <row r="1863" spans="156:197" ht="18.95" customHeight="1" x14ac:dyDescent="0.25">
      <c r="EZ1863" s="837"/>
      <c r="FA1863" s="568">
        <v>42252.872916666667</v>
      </c>
      <c r="FB1863" s="569">
        <v>36151.291275179385</v>
      </c>
      <c r="FC1863" s="570">
        <v>42252.872916666667</v>
      </c>
      <c r="FD1863" s="571" t="str">
        <v>[-11101] All data events are filtered in summary calculation</v>
      </c>
      <c r="FE1863" s="570">
        <v>42252.872569444444</v>
      </c>
      <c r="FF1863" s="571">
        <v>38462.363321642079</v>
      </c>
      <c r="FG1863" s="570">
        <v>42252.872569444444</v>
      </c>
      <c r="FH1863" s="571" t="str">
        <v>[-11101] All data events are filtered in summary calculation</v>
      </c>
      <c r="GE1863" s="400">
        <f t="shared" si="313"/>
        <v>1</v>
      </c>
      <c r="GF1863" s="529"/>
      <c r="GG1863" s="517"/>
      <c r="GH1863" s="529">
        <v>42252.872569444444</v>
      </c>
      <c r="GI1863" s="668">
        <v>297.45370483398438</v>
      </c>
      <c r="GJ1863" s="669">
        <v>42252.872569444444</v>
      </c>
      <c r="GK1863" s="668" t="str">
        <v>[-11101] All data events are filtered in summary calculation</v>
      </c>
      <c r="GL1863" s="669">
        <v>42252.872569444444</v>
      </c>
      <c r="GM1863" s="668" t="str">
        <v>[-11101] All data events are filtered in summary calculation</v>
      </c>
      <c r="GN1863" s="400" t="str">
        <f t="shared" ref="GN1863:GN1926" si="314">IF($GE1863=1,$GM1863,0)</f>
        <v>[-11101] All data events are filtered in summary calculation</v>
      </c>
      <c r="GO1863" s="400">
        <f t="shared" ref="GO1863:GO1926" si="315">IF($GE1863=2,$GM1863,0)</f>
        <v>0</v>
      </c>
    </row>
    <row r="1864" spans="156:197" ht="18.95" customHeight="1" x14ac:dyDescent="0.25">
      <c r="EZ1864" s="837"/>
      <c r="FA1864" s="568">
        <v>42252.873263888891</v>
      </c>
      <c r="FB1864" s="569">
        <v>37479.395322006938</v>
      </c>
      <c r="FC1864" s="570">
        <v>42252.873263888891</v>
      </c>
      <c r="FD1864" s="571" t="str">
        <v>[-11101] All data events are filtered in summary calculation</v>
      </c>
      <c r="FE1864" s="570">
        <v>42252.872916666667</v>
      </c>
      <c r="FF1864" s="571">
        <v>38568.717208190756</v>
      </c>
      <c r="FG1864" s="570">
        <v>42252.872916666667</v>
      </c>
      <c r="FH1864" s="571" t="str">
        <v>[-11101] All data events are filtered in summary calculation</v>
      </c>
      <c r="GE1864" s="400">
        <f t="shared" ref="GE1864:GE1927" si="316">IF(GI1864&lt;&gt;$GF$63,1,IF(GK1864&lt;&gt;$GF$63,2,IF(GE1863&lt;&gt;0,GE1863,0)))</f>
        <v>1</v>
      </c>
      <c r="GF1864" s="529"/>
      <c r="GG1864" s="517"/>
      <c r="GH1864" s="529">
        <v>42252.872916666667</v>
      </c>
      <c r="GI1864" s="668">
        <v>297.45370483398438</v>
      </c>
      <c r="GJ1864" s="669">
        <v>42252.872916666667</v>
      </c>
      <c r="GK1864" s="668" t="str">
        <v>[-11101] All data events are filtered in summary calculation</v>
      </c>
      <c r="GL1864" s="669">
        <v>42252.872916666667</v>
      </c>
      <c r="GM1864" s="668" t="str">
        <v>[-11101] All data events are filtered in summary calculation</v>
      </c>
      <c r="GN1864" s="400" t="str">
        <f t="shared" si="314"/>
        <v>[-11101] All data events are filtered in summary calculation</v>
      </c>
      <c r="GO1864" s="400">
        <f t="shared" si="315"/>
        <v>0</v>
      </c>
    </row>
    <row r="1865" spans="156:197" ht="18.95" customHeight="1" x14ac:dyDescent="0.25">
      <c r="EZ1865" s="837"/>
      <c r="FA1865" s="568">
        <v>42252.873611111107</v>
      </c>
      <c r="FB1865" s="569">
        <v>38337.909885209796</v>
      </c>
      <c r="FC1865" s="570">
        <v>42252.873611111107</v>
      </c>
      <c r="FD1865" s="571" t="str">
        <v>[-11101] All data events are filtered in summary calculation</v>
      </c>
      <c r="FE1865" s="570">
        <v>42252.873263888891</v>
      </c>
      <c r="FF1865" s="571">
        <v>38651.47809389035</v>
      </c>
      <c r="FG1865" s="570">
        <v>42252.873263888891</v>
      </c>
      <c r="FH1865" s="571" t="str">
        <v>[-11101] All data events are filtered in summary calculation</v>
      </c>
      <c r="GE1865" s="400">
        <f t="shared" si="316"/>
        <v>1</v>
      </c>
      <c r="GF1865" s="529"/>
      <c r="GG1865" s="517"/>
      <c r="GH1865" s="529">
        <v>42252.873263888891</v>
      </c>
      <c r="GI1865" s="668">
        <v>297.45370483398438</v>
      </c>
      <c r="GJ1865" s="669">
        <v>42252.873263888891</v>
      </c>
      <c r="GK1865" s="668" t="str">
        <v>[-11101] All data events are filtered in summary calculation</v>
      </c>
      <c r="GL1865" s="669">
        <v>42252.873263888891</v>
      </c>
      <c r="GM1865" s="668" t="str">
        <v>[-11101] All data events are filtered in summary calculation</v>
      </c>
      <c r="GN1865" s="400" t="str">
        <f t="shared" si="314"/>
        <v>[-11101] All data events are filtered in summary calculation</v>
      </c>
      <c r="GO1865" s="400">
        <f t="shared" si="315"/>
        <v>0</v>
      </c>
    </row>
    <row r="1866" spans="156:197" ht="18.95" customHeight="1" x14ac:dyDescent="0.25">
      <c r="EZ1866" s="837"/>
      <c r="FA1866" s="568">
        <v>42252.873958333337</v>
      </c>
      <c r="FB1866" s="569">
        <v>37724.966762371856</v>
      </c>
      <c r="FC1866" s="570">
        <v>42252.873958333337</v>
      </c>
      <c r="FD1866" s="571" t="str">
        <v>[-11101] All data events are filtered in summary calculation</v>
      </c>
      <c r="FE1866" s="570">
        <v>42252.873611111107</v>
      </c>
      <c r="FF1866" s="571">
        <v>38652.614724296334</v>
      </c>
      <c r="FG1866" s="570">
        <v>42252.873611111107</v>
      </c>
      <c r="FH1866" s="571" t="str">
        <v>[-11101] All data events are filtered in summary calculation</v>
      </c>
      <c r="GE1866" s="400">
        <f t="shared" si="316"/>
        <v>1</v>
      </c>
      <c r="GF1866" s="529"/>
      <c r="GG1866" s="517"/>
      <c r="GH1866" s="529">
        <v>42252.873611111107</v>
      </c>
      <c r="GI1866" s="668">
        <v>297.45370483398438</v>
      </c>
      <c r="GJ1866" s="669">
        <v>42252.873611111107</v>
      </c>
      <c r="GK1866" s="668" t="str">
        <v>[-11101] All data events are filtered in summary calculation</v>
      </c>
      <c r="GL1866" s="669">
        <v>42252.873611111107</v>
      </c>
      <c r="GM1866" s="668" t="str">
        <v>[-11101] All data events are filtered in summary calculation</v>
      </c>
      <c r="GN1866" s="400" t="str">
        <f t="shared" si="314"/>
        <v>[-11101] All data events are filtered in summary calculation</v>
      </c>
      <c r="GO1866" s="400">
        <f t="shared" si="315"/>
        <v>0</v>
      </c>
    </row>
    <row r="1867" spans="156:197" ht="18.95" customHeight="1" x14ac:dyDescent="0.25">
      <c r="EZ1867" s="837"/>
      <c r="FA1867" s="568">
        <v>42252.874305555553</v>
      </c>
      <c r="FB1867" s="569">
        <v>37039.835428543884</v>
      </c>
      <c r="FC1867" s="570">
        <v>42252.874305555553</v>
      </c>
      <c r="FD1867" s="571" t="str">
        <v>[-11101] All data events are filtered in summary calculation</v>
      </c>
      <c r="FE1867" s="570">
        <v>42252.873958333337</v>
      </c>
      <c r="FF1867" s="571">
        <v>38666.506560568014</v>
      </c>
      <c r="FG1867" s="570">
        <v>42252.873958333337</v>
      </c>
      <c r="FH1867" s="571" t="str">
        <v>[-11101] All data events are filtered in summary calculation</v>
      </c>
      <c r="GE1867" s="400">
        <f t="shared" si="316"/>
        <v>1</v>
      </c>
      <c r="GF1867" s="529"/>
      <c r="GG1867" s="517"/>
      <c r="GH1867" s="529">
        <v>42252.873958333337</v>
      </c>
      <c r="GI1867" s="668">
        <v>297.45370483398438</v>
      </c>
      <c r="GJ1867" s="669">
        <v>42252.873958333337</v>
      </c>
      <c r="GK1867" s="668" t="str">
        <v>[-11101] All data events are filtered in summary calculation</v>
      </c>
      <c r="GL1867" s="669">
        <v>42252.873958333337</v>
      </c>
      <c r="GM1867" s="668" t="str">
        <v>[-11101] All data events are filtered in summary calculation</v>
      </c>
      <c r="GN1867" s="400" t="str">
        <f t="shared" si="314"/>
        <v>[-11101] All data events are filtered in summary calculation</v>
      </c>
      <c r="GO1867" s="400">
        <f t="shared" si="315"/>
        <v>0</v>
      </c>
    </row>
    <row r="1868" spans="156:197" ht="18.95" customHeight="1" thickBot="1" x14ac:dyDescent="0.3">
      <c r="EZ1868" s="838"/>
      <c r="FA1868" s="568">
        <v>42252.874652777777</v>
      </c>
      <c r="FB1868" s="569">
        <v>37399.011409896615</v>
      </c>
      <c r="FC1868" s="570">
        <v>42252.874652777777</v>
      </c>
      <c r="FD1868" s="571" t="str">
        <v>[-11101] All data events are filtered in summary calculation</v>
      </c>
      <c r="FE1868" s="570">
        <v>42252.874305555553</v>
      </c>
      <c r="FF1868" s="571">
        <v>38589.360119452082</v>
      </c>
      <c r="FG1868" s="570">
        <v>42252.874305555553</v>
      </c>
      <c r="FH1868" s="571" t="str">
        <v>[-11101] All data events are filtered in summary calculation</v>
      </c>
      <c r="GE1868" s="400">
        <f t="shared" si="316"/>
        <v>1</v>
      </c>
      <c r="GF1868" s="529"/>
      <c r="GG1868" s="517"/>
      <c r="GH1868" s="529">
        <v>42252.874305555553</v>
      </c>
      <c r="GI1868" s="668">
        <v>297.45370483398438</v>
      </c>
      <c r="GJ1868" s="669">
        <v>42252.874305555553</v>
      </c>
      <c r="GK1868" s="668" t="str">
        <v>[-11101] All data events are filtered in summary calculation</v>
      </c>
      <c r="GL1868" s="669">
        <v>42252.874305555553</v>
      </c>
      <c r="GM1868" s="668" t="str">
        <v>[-11101] All data events are filtered in summary calculation</v>
      </c>
      <c r="GN1868" s="400" t="str">
        <f t="shared" si="314"/>
        <v>[-11101] All data events are filtered in summary calculation</v>
      </c>
      <c r="GO1868" s="400">
        <f t="shared" si="315"/>
        <v>0</v>
      </c>
    </row>
    <row r="1869" spans="156:197" ht="18.95" customHeight="1" x14ac:dyDescent="0.25">
      <c r="EZ1869" s="836">
        <v>22</v>
      </c>
      <c r="FA1869" s="568">
        <v>42252.875</v>
      </c>
      <c r="FB1869" s="569">
        <v>38193.658638683955</v>
      </c>
      <c r="FC1869" s="570">
        <v>42252.875</v>
      </c>
      <c r="FD1869" s="571" t="str">
        <v>[-11101] All data events are filtered in summary calculation</v>
      </c>
      <c r="FE1869" s="570">
        <v>42252.874652777777</v>
      </c>
      <c r="FF1869" s="571">
        <v>38686.07577051322</v>
      </c>
      <c r="FG1869" s="570">
        <v>42252.874652777777</v>
      </c>
      <c r="FH1869" s="571" t="str">
        <v>[-11101] All data events are filtered in summary calculation</v>
      </c>
      <c r="GE1869" s="400">
        <f t="shared" si="316"/>
        <v>1</v>
      </c>
      <c r="GF1869" s="529"/>
      <c r="GG1869" s="517"/>
      <c r="GH1869" s="529">
        <v>42252.874652777777</v>
      </c>
      <c r="GI1869" s="668">
        <v>297.45370483398438</v>
      </c>
      <c r="GJ1869" s="669">
        <v>42252.874652777777</v>
      </c>
      <c r="GK1869" s="668" t="str">
        <v>[-11101] All data events are filtered in summary calculation</v>
      </c>
      <c r="GL1869" s="669">
        <v>42252.874652777777</v>
      </c>
      <c r="GM1869" s="668" t="str">
        <v>[-11101] All data events are filtered in summary calculation</v>
      </c>
      <c r="GN1869" s="400" t="str">
        <f t="shared" si="314"/>
        <v>[-11101] All data events are filtered in summary calculation</v>
      </c>
      <c r="GO1869" s="400">
        <f t="shared" si="315"/>
        <v>0</v>
      </c>
    </row>
    <row r="1870" spans="156:197" ht="18.95" customHeight="1" x14ac:dyDescent="0.25">
      <c r="EZ1870" s="837"/>
      <c r="FA1870" s="568">
        <v>42252.875347222223</v>
      </c>
      <c r="FB1870" s="569">
        <v>38187.191906358799</v>
      </c>
      <c r="FC1870" s="570">
        <v>42252.875347222223</v>
      </c>
      <c r="FD1870" s="571" t="str">
        <v>[-11101] All data events are filtered in summary calculation</v>
      </c>
      <c r="FE1870" s="570">
        <v>42252.875</v>
      </c>
      <c r="FF1870" s="571">
        <v>38730.992871735492</v>
      </c>
      <c r="FG1870" s="570">
        <v>42252.875</v>
      </c>
      <c r="FH1870" s="571" t="str">
        <v>[-11101] All data events are filtered in summary calculation</v>
      </c>
      <c r="GE1870" s="400">
        <f t="shared" si="316"/>
        <v>1</v>
      </c>
      <c r="GF1870" s="529"/>
      <c r="GG1870" s="517"/>
      <c r="GH1870" s="529">
        <v>42252.875</v>
      </c>
      <c r="GI1870" s="668">
        <v>297.45370483398438</v>
      </c>
      <c r="GJ1870" s="669">
        <v>42252.875</v>
      </c>
      <c r="GK1870" s="668" t="str">
        <v>[-11101] All data events are filtered in summary calculation</v>
      </c>
      <c r="GL1870" s="669">
        <v>42252.875</v>
      </c>
      <c r="GM1870" s="668" t="str">
        <v>[-11101] All data events are filtered in summary calculation</v>
      </c>
      <c r="GN1870" s="400" t="str">
        <f t="shared" si="314"/>
        <v>[-11101] All data events are filtered in summary calculation</v>
      </c>
      <c r="GO1870" s="400">
        <f t="shared" si="315"/>
        <v>0</v>
      </c>
    </row>
    <row r="1871" spans="156:197" ht="18.95" customHeight="1" x14ac:dyDescent="0.25">
      <c r="EZ1871" s="837"/>
      <c r="FA1871" s="568">
        <v>42252.875694444447</v>
      </c>
      <c r="FB1871" s="569">
        <v>37614.155788463351</v>
      </c>
      <c r="FC1871" s="570">
        <v>42252.875694444447</v>
      </c>
      <c r="FD1871" s="571" t="str">
        <v>[-11101] All data events are filtered in summary calculation</v>
      </c>
      <c r="FE1871" s="570">
        <v>42252.875347222223</v>
      </c>
      <c r="FF1871" s="571">
        <v>38647.309523727497</v>
      </c>
      <c r="FG1871" s="570">
        <v>42252.875347222223</v>
      </c>
      <c r="FH1871" s="571" t="str">
        <v>[-11101] All data events are filtered in summary calculation</v>
      </c>
      <c r="GE1871" s="400">
        <f t="shared" si="316"/>
        <v>1</v>
      </c>
      <c r="GF1871" s="529"/>
      <c r="GG1871" s="517"/>
      <c r="GH1871" s="529">
        <v>42252.875347222223</v>
      </c>
      <c r="GI1871" s="668">
        <v>297.45370483398438</v>
      </c>
      <c r="GJ1871" s="669">
        <v>42252.875347222223</v>
      </c>
      <c r="GK1871" s="668" t="str">
        <v>[-11101] All data events are filtered in summary calculation</v>
      </c>
      <c r="GL1871" s="669">
        <v>42252.875347222223</v>
      </c>
      <c r="GM1871" s="668" t="str">
        <v>[-11101] All data events are filtered in summary calculation</v>
      </c>
      <c r="GN1871" s="400" t="str">
        <f t="shared" si="314"/>
        <v>[-11101] All data events are filtered in summary calculation</v>
      </c>
      <c r="GO1871" s="400">
        <f t="shared" si="315"/>
        <v>0</v>
      </c>
    </row>
    <row r="1872" spans="156:197" ht="18.95" customHeight="1" x14ac:dyDescent="0.25">
      <c r="EZ1872" s="837"/>
      <c r="FA1872" s="568">
        <v>42252.876041666663</v>
      </c>
      <c r="FB1872" s="569">
        <v>36727.696861157812</v>
      </c>
      <c r="FC1872" s="570">
        <v>42252.876041666663</v>
      </c>
      <c r="FD1872" s="571" t="str">
        <v>[-11101] All data events are filtered in summary calculation</v>
      </c>
      <c r="FE1872" s="570">
        <v>42252.875694444447</v>
      </c>
      <c r="FF1872" s="571">
        <v>38642.600448966026</v>
      </c>
      <c r="FG1872" s="570">
        <v>42252.875694444447</v>
      </c>
      <c r="FH1872" s="571" t="str">
        <v>[-11101] All data events are filtered in summary calculation</v>
      </c>
      <c r="GE1872" s="400">
        <f t="shared" si="316"/>
        <v>1</v>
      </c>
      <c r="GF1872" s="529"/>
      <c r="GG1872" s="517"/>
      <c r="GH1872" s="529">
        <v>42252.875694444447</v>
      </c>
      <c r="GI1872" s="668">
        <v>297.45370483398438</v>
      </c>
      <c r="GJ1872" s="669">
        <v>42252.875694444447</v>
      </c>
      <c r="GK1872" s="668" t="str">
        <v>[-11101] All data events are filtered in summary calculation</v>
      </c>
      <c r="GL1872" s="669">
        <v>42252.875694444447</v>
      </c>
      <c r="GM1872" s="668" t="str">
        <v>[-11101] All data events are filtered in summary calculation</v>
      </c>
      <c r="GN1872" s="400" t="str">
        <f t="shared" si="314"/>
        <v>[-11101] All data events are filtered in summary calculation</v>
      </c>
      <c r="GO1872" s="400">
        <f t="shared" si="315"/>
        <v>0</v>
      </c>
    </row>
    <row r="1873" spans="156:197" ht="18.95" customHeight="1" x14ac:dyDescent="0.25">
      <c r="EZ1873" s="837"/>
      <c r="FA1873" s="568">
        <v>42252.876388888893</v>
      </c>
      <c r="FB1873" s="569">
        <v>33339.909152199827</v>
      </c>
      <c r="FC1873" s="570">
        <v>42252.876388888893</v>
      </c>
      <c r="FD1873" s="571" t="str">
        <v>[-11101] All data events are filtered in summary calculation</v>
      </c>
      <c r="FE1873" s="570">
        <v>42252.876041666663</v>
      </c>
      <c r="FF1873" s="571">
        <v>38656.256924748421</v>
      </c>
      <c r="FG1873" s="570">
        <v>42252.876041666663</v>
      </c>
      <c r="FH1873" s="571" t="str">
        <v>[-11101] All data events are filtered in summary calculation</v>
      </c>
      <c r="GE1873" s="400">
        <f t="shared" si="316"/>
        <v>1</v>
      </c>
      <c r="GF1873" s="529"/>
      <c r="GG1873" s="517"/>
      <c r="GH1873" s="529">
        <v>42252.876041666663</v>
      </c>
      <c r="GI1873" s="668">
        <v>297.45370483398438</v>
      </c>
      <c r="GJ1873" s="669">
        <v>42252.876041666663</v>
      </c>
      <c r="GK1873" s="668" t="str">
        <v>[-11101] All data events are filtered in summary calculation</v>
      </c>
      <c r="GL1873" s="669">
        <v>42252.876041666663</v>
      </c>
      <c r="GM1873" s="668" t="str">
        <v>[-11101] All data events are filtered in summary calculation</v>
      </c>
      <c r="GN1873" s="400" t="str">
        <f t="shared" si="314"/>
        <v>[-11101] All data events are filtered in summary calculation</v>
      </c>
      <c r="GO1873" s="400">
        <f t="shared" si="315"/>
        <v>0</v>
      </c>
    </row>
    <row r="1874" spans="156:197" ht="18.95" customHeight="1" x14ac:dyDescent="0.25">
      <c r="EZ1874" s="837"/>
      <c r="FA1874" s="568">
        <v>42252.876736111109</v>
      </c>
      <c r="FB1874" s="569">
        <v>32733.308897066116</v>
      </c>
      <c r="FC1874" s="570">
        <v>42252.876736111109</v>
      </c>
      <c r="FD1874" s="571" t="str">
        <v>[-11101] All data events are filtered in summary calculation</v>
      </c>
      <c r="FE1874" s="570">
        <v>42252.876388888893</v>
      </c>
      <c r="FF1874" s="571">
        <v>38656.751902610064</v>
      </c>
      <c r="FG1874" s="570">
        <v>42252.876388888893</v>
      </c>
      <c r="FH1874" s="571" t="str">
        <v>[-11101] All data events are filtered in summary calculation</v>
      </c>
      <c r="GE1874" s="400">
        <f t="shared" si="316"/>
        <v>1</v>
      </c>
      <c r="GF1874" s="529"/>
      <c r="GG1874" s="517"/>
      <c r="GH1874" s="529">
        <v>42252.876388888893</v>
      </c>
      <c r="GI1874" s="668">
        <v>297.45370483398438</v>
      </c>
      <c r="GJ1874" s="669">
        <v>42252.876388888893</v>
      </c>
      <c r="GK1874" s="668" t="str">
        <v>[-11101] All data events are filtered in summary calculation</v>
      </c>
      <c r="GL1874" s="669">
        <v>42252.876388888893</v>
      </c>
      <c r="GM1874" s="668" t="str">
        <v>[-11101] All data events are filtered in summary calculation</v>
      </c>
      <c r="GN1874" s="400" t="str">
        <f t="shared" si="314"/>
        <v>[-11101] All data events are filtered in summary calculation</v>
      </c>
      <c r="GO1874" s="400">
        <f t="shared" si="315"/>
        <v>0</v>
      </c>
    </row>
    <row r="1875" spans="156:197" ht="18.95" customHeight="1" x14ac:dyDescent="0.25">
      <c r="EZ1875" s="837"/>
      <c r="FA1875" s="568">
        <v>42252.877083333333</v>
      </c>
      <c r="FB1875" s="569">
        <v>37753.466113060713</v>
      </c>
      <c r="FC1875" s="570">
        <v>42252.877083333333</v>
      </c>
      <c r="FD1875" s="571" t="str">
        <v>[-11101] All data events are filtered in summary calculation</v>
      </c>
      <c r="FE1875" s="570">
        <v>42252.876736111109</v>
      </c>
      <c r="FF1875" s="571">
        <v>38833.383493924142</v>
      </c>
      <c r="FG1875" s="570">
        <v>42252.876736111109</v>
      </c>
      <c r="FH1875" s="571" t="str">
        <v>[-11101] All data events are filtered in summary calculation</v>
      </c>
      <c r="GE1875" s="400">
        <f t="shared" si="316"/>
        <v>1</v>
      </c>
      <c r="GF1875" s="529"/>
      <c r="GG1875" s="517"/>
      <c r="GH1875" s="529">
        <v>42252.876736111109</v>
      </c>
      <c r="GI1875" s="668">
        <v>297.45370483398438</v>
      </c>
      <c r="GJ1875" s="669">
        <v>42252.876736111109</v>
      </c>
      <c r="GK1875" s="668" t="str">
        <v>[-11101] All data events are filtered in summary calculation</v>
      </c>
      <c r="GL1875" s="669">
        <v>42252.876736111109</v>
      </c>
      <c r="GM1875" s="668" t="str">
        <v>[-11101] All data events are filtered in summary calculation</v>
      </c>
      <c r="GN1875" s="400" t="str">
        <f t="shared" si="314"/>
        <v>[-11101] All data events are filtered in summary calculation</v>
      </c>
      <c r="GO1875" s="400">
        <f t="shared" si="315"/>
        <v>0</v>
      </c>
    </row>
    <row r="1876" spans="156:197" ht="18.95" customHeight="1" x14ac:dyDescent="0.25">
      <c r="EZ1876" s="837"/>
      <c r="FA1876" s="568">
        <v>42252.877430555556</v>
      </c>
      <c r="FB1876" s="569">
        <v>38403.496620543796</v>
      </c>
      <c r="FC1876" s="570">
        <v>42252.877430555556</v>
      </c>
      <c r="FD1876" s="571" t="str">
        <v>[-11101] All data events are filtered in summary calculation</v>
      </c>
      <c r="FE1876" s="570">
        <v>42252.877083333333</v>
      </c>
      <c r="FF1876" s="571">
        <v>38850.303102775411</v>
      </c>
      <c r="FG1876" s="570">
        <v>42252.877083333333</v>
      </c>
      <c r="FH1876" s="571" t="str">
        <v>[-11101] All data events are filtered in summary calculation</v>
      </c>
      <c r="GE1876" s="400">
        <f t="shared" si="316"/>
        <v>1</v>
      </c>
      <c r="GF1876" s="529"/>
      <c r="GG1876" s="517"/>
      <c r="GH1876" s="529">
        <v>42252.877083333333</v>
      </c>
      <c r="GI1876" s="668">
        <v>297.45370483398438</v>
      </c>
      <c r="GJ1876" s="669">
        <v>42252.877083333333</v>
      </c>
      <c r="GK1876" s="668" t="str">
        <v>[-11101] All data events are filtered in summary calculation</v>
      </c>
      <c r="GL1876" s="669">
        <v>42252.877083333333</v>
      </c>
      <c r="GM1876" s="668" t="str">
        <v>[-11101] All data events are filtered in summary calculation</v>
      </c>
      <c r="GN1876" s="400" t="str">
        <f t="shared" si="314"/>
        <v>[-11101] All data events are filtered in summary calculation</v>
      </c>
      <c r="GO1876" s="400">
        <f t="shared" si="315"/>
        <v>0</v>
      </c>
    </row>
    <row r="1877" spans="156:197" ht="18.95" customHeight="1" x14ac:dyDescent="0.25">
      <c r="EZ1877" s="837"/>
      <c r="FA1877" s="568">
        <v>42252.87777777778</v>
      </c>
      <c r="FB1877" s="569">
        <v>38296.419854174055</v>
      </c>
      <c r="FC1877" s="570">
        <v>42252.87777777778</v>
      </c>
      <c r="FD1877" s="571" t="str">
        <v>[-11101] All data events are filtered in summary calculation</v>
      </c>
      <c r="FE1877" s="570">
        <v>42252.877430555556</v>
      </c>
      <c r="FF1877" s="571">
        <v>38835.407289053997</v>
      </c>
      <c r="FG1877" s="570">
        <v>42252.877430555556</v>
      </c>
      <c r="FH1877" s="571" t="str">
        <v>[-11101] All data events are filtered in summary calculation</v>
      </c>
      <c r="GE1877" s="400">
        <f t="shared" si="316"/>
        <v>1</v>
      </c>
      <c r="GF1877" s="529"/>
      <c r="GG1877" s="517"/>
      <c r="GH1877" s="529">
        <v>42252.877430555556</v>
      </c>
      <c r="GI1877" s="668">
        <v>297.45370483398438</v>
      </c>
      <c r="GJ1877" s="669">
        <v>42252.877430555556</v>
      </c>
      <c r="GK1877" s="668" t="str">
        <v>[-11101] All data events are filtered in summary calculation</v>
      </c>
      <c r="GL1877" s="669">
        <v>42252.877430555556</v>
      </c>
      <c r="GM1877" s="668" t="str">
        <v>[-11101] All data events are filtered in summary calculation</v>
      </c>
      <c r="GN1877" s="400" t="str">
        <f t="shared" si="314"/>
        <v>[-11101] All data events are filtered in summary calculation</v>
      </c>
      <c r="GO1877" s="400">
        <f t="shared" si="315"/>
        <v>0</v>
      </c>
    </row>
    <row r="1878" spans="156:197" ht="18.95" customHeight="1" x14ac:dyDescent="0.25">
      <c r="EZ1878" s="837"/>
      <c r="FA1878" s="568">
        <v>42252.878125000003</v>
      </c>
      <c r="FB1878" s="569">
        <v>37963.530883524814</v>
      </c>
      <c r="FC1878" s="570">
        <v>42252.878125000003</v>
      </c>
      <c r="FD1878" s="571" t="str">
        <v>[-11101] All data events are filtered in summary calculation</v>
      </c>
      <c r="FE1878" s="570">
        <v>42252.87777777778</v>
      </c>
      <c r="FF1878" s="571">
        <v>38853.146479898693</v>
      </c>
      <c r="FG1878" s="570">
        <v>42252.87777777778</v>
      </c>
      <c r="FH1878" s="571" t="str">
        <v>[-11101] All data events are filtered in summary calculation</v>
      </c>
      <c r="GE1878" s="400">
        <f t="shared" si="316"/>
        <v>1</v>
      </c>
      <c r="GF1878" s="529"/>
      <c r="GG1878" s="517"/>
      <c r="GH1878" s="529">
        <v>42252.87777777778</v>
      </c>
      <c r="GI1878" s="668">
        <v>297.45370483398438</v>
      </c>
      <c r="GJ1878" s="669">
        <v>42252.87777777778</v>
      </c>
      <c r="GK1878" s="668" t="str">
        <v>[-11101] All data events are filtered in summary calculation</v>
      </c>
      <c r="GL1878" s="669">
        <v>42252.87777777778</v>
      </c>
      <c r="GM1878" s="668" t="str">
        <v>[-11101] All data events are filtered in summary calculation</v>
      </c>
      <c r="GN1878" s="400" t="str">
        <f t="shared" si="314"/>
        <v>[-11101] All data events are filtered in summary calculation</v>
      </c>
      <c r="GO1878" s="400">
        <f t="shared" si="315"/>
        <v>0</v>
      </c>
    </row>
    <row r="1879" spans="156:197" ht="18.95" customHeight="1" x14ac:dyDescent="0.25">
      <c r="EZ1879" s="837"/>
      <c r="FA1879" s="568">
        <v>42252.878472222219</v>
      </c>
      <c r="FB1879" s="569">
        <v>38333.130625305574</v>
      </c>
      <c r="FC1879" s="570">
        <v>42252.878472222219</v>
      </c>
      <c r="FD1879" s="571" t="str">
        <v>[-11101] All data events are filtered in summary calculation</v>
      </c>
      <c r="FE1879" s="570">
        <v>42252.878125000003</v>
      </c>
      <c r="FF1879" s="571">
        <v>38886.487741943201</v>
      </c>
      <c r="FG1879" s="570">
        <v>42252.878125000003</v>
      </c>
      <c r="FH1879" s="571" t="str">
        <v>[-11101] All data events are filtered in summary calculation</v>
      </c>
      <c r="GE1879" s="400">
        <f t="shared" si="316"/>
        <v>1</v>
      </c>
      <c r="GF1879" s="529"/>
      <c r="GG1879" s="517"/>
      <c r="GH1879" s="529">
        <v>42252.878125000003</v>
      </c>
      <c r="GI1879" s="668">
        <v>297.45370483398438</v>
      </c>
      <c r="GJ1879" s="669">
        <v>42252.878125000003</v>
      </c>
      <c r="GK1879" s="668" t="str">
        <v>[-11101] All data events are filtered in summary calculation</v>
      </c>
      <c r="GL1879" s="669">
        <v>42252.878125000003</v>
      </c>
      <c r="GM1879" s="668" t="str">
        <v>[-11101] All data events are filtered in summary calculation</v>
      </c>
      <c r="GN1879" s="400" t="str">
        <f t="shared" si="314"/>
        <v>[-11101] All data events are filtered in summary calculation</v>
      </c>
      <c r="GO1879" s="400">
        <f t="shared" si="315"/>
        <v>0</v>
      </c>
    </row>
    <row r="1880" spans="156:197" ht="18.95" customHeight="1" x14ac:dyDescent="0.25">
      <c r="EZ1880" s="837"/>
      <c r="FA1880" s="568">
        <v>42252.87881944445</v>
      </c>
      <c r="FB1880" s="569">
        <v>20568.523350097363</v>
      </c>
      <c r="FC1880" s="570">
        <v>42252.87881944445</v>
      </c>
      <c r="FD1880" s="571" t="str">
        <v>[-11101] All data events are filtered in summary calculation</v>
      </c>
      <c r="FE1880" s="570">
        <v>42252.878472222219</v>
      </c>
      <c r="FF1880" s="571">
        <v>38864.935001383223</v>
      </c>
      <c r="FG1880" s="570">
        <v>42252.878472222219</v>
      </c>
      <c r="FH1880" s="571" t="str">
        <v>[-11101] All data events are filtered in summary calculation</v>
      </c>
      <c r="GE1880" s="400">
        <f t="shared" si="316"/>
        <v>1</v>
      </c>
      <c r="GF1880" s="529"/>
      <c r="GG1880" s="517"/>
      <c r="GH1880" s="529">
        <v>42252.878472222219</v>
      </c>
      <c r="GI1880" s="668">
        <v>297.45370483398438</v>
      </c>
      <c r="GJ1880" s="669">
        <v>42252.878472222219</v>
      </c>
      <c r="GK1880" s="668" t="str">
        <v>[-11101] All data events are filtered in summary calculation</v>
      </c>
      <c r="GL1880" s="669">
        <v>42252.878472222219</v>
      </c>
      <c r="GM1880" s="668" t="str">
        <v>[-11101] All data events are filtered in summary calculation</v>
      </c>
      <c r="GN1880" s="400" t="str">
        <f t="shared" si="314"/>
        <v>[-11101] All data events are filtered in summary calculation</v>
      </c>
      <c r="GO1880" s="400">
        <f t="shared" si="315"/>
        <v>0</v>
      </c>
    </row>
    <row r="1881" spans="156:197" ht="18.95" customHeight="1" x14ac:dyDescent="0.25">
      <c r="EZ1881" s="837"/>
      <c r="FA1881" s="568">
        <v>42252.879166666666</v>
      </c>
      <c r="FB1881" s="569">
        <v>2653.1701517157876</v>
      </c>
      <c r="FC1881" s="570">
        <v>42252.879166666666</v>
      </c>
      <c r="FD1881" s="571" t="str">
        <v>[-11101] All data events are filtered in summary calculation</v>
      </c>
      <c r="FE1881" s="570">
        <v>42252.87881944445</v>
      </c>
      <c r="FF1881" s="571">
        <v>38858.048667152725</v>
      </c>
      <c r="FG1881" s="570">
        <v>42252.87881944445</v>
      </c>
      <c r="FH1881" s="571" t="str">
        <v>[-11101] All data events are filtered in summary calculation</v>
      </c>
      <c r="GE1881" s="400">
        <f t="shared" si="316"/>
        <v>1</v>
      </c>
      <c r="GF1881" s="529"/>
      <c r="GG1881" s="517"/>
      <c r="GH1881" s="529">
        <v>42252.87881944445</v>
      </c>
      <c r="GI1881" s="668">
        <v>297.45370483398438</v>
      </c>
      <c r="GJ1881" s="669">
        <v>42252.87881944445</v>
      </c>
      <c r="GK1881" s="668" t="str">
        <v>[-11101] All data events are filtered in summary calculation</v>
      </c>
      <c r="GL1881" s="669">
        <v>42252.87881944445</v>
      </c>
      <c r="GM1881" s="668" t="str">
        <v>[-11101] All data events are filtered in summary calculation</v>
      </c>
      <c r="GN1881" s="400" t="str">
        <f t="shared" si="314"/>
        <v>[-11101] All data events are filtered in summary calculation</v>
      </c>
      <c r="GO1881" s="400">
        <f t="shared" si="315"/>
        <v>0</v>
      </c>
    </row>
    <row r="1882" spans="156:197" ht="18.95" customHeight="1" x14ac:dyDescent="0.25">
      <c r="EZ1882" s="837"/>
      <c r="FA1882" s="568">
        <v>42252.879513888889</v>
      </c>
      <c r="FB1882" s="569">
        <v>2964.9414185445758</v>
      </c>
      <c r="FC1882" s="570">
        <v>42252.879513888889</v>
      </c>
      <c r="FD1882" s="571" t="str">
        <v>[-11101] All data events are filtered in summary calculation</v>
      </c>
      <c r="FE1882" s="570">
        <v>42252.879166666666</v>
      </c>
      <c r="FF1882" s="571">
        <v>38822.9154343009</v>
      </c>
      <c r="FG1882" s="570">
        <v>42252.879166666666</v>
      </c>
      <c r="FH1882" s="571" t="str">
        <v>[-11101] All data events are filtered in summary calculation</v>
      </c>
      <c r="GE1882" s="400">
        <f t="shared" si="316"/>
        <v>1</v>
      </c>
      <c r="GF1882" s="529"/>
      <c r="GG1882" s="517"/>
      <c r="GH1882" s="529">
        <v>42252.879166666666</v>
      </c>
      <c r="GI1882" s="668">
        <v>297.45370483398438</v>
      </c>
      <c r="GJ1882" s="669">
        <v>42252.879166666666</v>
      </c>
      <c r="GK1882" s="668" t="str">
        <v>[-11101] All data events are filtered in summary calculation</v>
      </c>
      <c r="GL1882" s="669">
        <v>42252.879166666666</v>
      </c>
      <c r="GM1882" s="668" t="str">
        <v>[-11101] All data events are filtered in summary calculation</v>
      </c>
      <c r="GN1882" s="400" t="str">
        <f t="shared" si="314"/>
        <v>[-11101] All data events are filtered in summary calculation</v>
      </c>
      <c r="GO1882" s="400">
        <f t="shared" si="315"/>
        <v>0</v>
      </c>
    </row>
    <row r="1883" spans="156:197" ht="18.95" customHeight="1" x14ac:dyDescent="0.25">
      <c r="EZ1883" s="837"/>
      <c r="FA1883" s="568">
        <v>42252.879861111112</v>
      </c>
      <c r="FB1883" s="569">
        <v>2942.5227967360365</v>
      </c>
      <c r="FC1883" s="570">
        <v>42252.879861111112</v>
      </c>
      <c r="FD1883" s="571" t="str">
        <v>[-11101] All data events are filtered in summary calculation</v>
      </c>
      <c r="FE1883" s="570">
        <v>42252.879513888889</v>
      </c>
      <c r="FF1883" s="571">
        <v>38816.562457521759</v>
      </c>
      <c r="FG1883" s="570">
        <v>42252.879513888889</v>
      </c>
      <c r="FH1883" s="571" t="str">
        <v>[-11101] All data events are filtered in summary calculation</v>
      </c>
      <c r="GE1883" s="400">
        <f t="shared" si="316"/>
        <v>1</v>
      </c>
      <c r="GF1883" s="529"/>
      <c r="GG1883" s="517"/>
      <c r="GH1883" s="529">
        <v>42252.879513888889</v>
      </c>
      <c r="GI1883" s="668">
        <v>297.45370483398438</v>
      </c>
      <c r="GJ1883" s="669">
        <v>42252.879513888889</v>
      </c>
      <c r="GK1883" s="668" t="str">
        <v>[-11101] All data events are filtered in summary calculation</v>
      </c>
      <c r="GL1883" s="669">
        <v>42252.879513888889</v>
      </c>
      <c r="GM1883" s="668" t="str">
        <v>[-11101] All data events are filtered in summary calculation</v>
      </c>
      <c r="GN1883" s="400" t="str">
        <f t="shared" si="314"/>
        <v>[-11101] All data events are filtered in summary calculation</v>
      </c>
      <c r="GO1883" s="400">
        <f t="shared" si="315"/>
        <v>0</v>
      </c>
    </row>
    <row r="1884" spans="156:197" ht="18.95" customHeight="1" x14ac:dyDescent="0.25">
      <c r="EZ1884" s="837"/>
      <c r="FA1884" s="568">
        <v>42252.880208333328</v>
      </c>
      <c r="FB1884" s="569">
        <v>2934.0929437880714</v>
      </c>
      <c r="FC1884" s="570">
        <v>42252.880208333328</v>
      </c>
      <c r="FD1884" s="571" t="str">
        <v>[-11101] All data events are filtered in summary calculation</v>
      </c>
      <c r="FE1884" s="570">
        <v>42252.879861111112</v>
      </c>
      <c r="FF1884" s="571">
        <v>38803.114488198356</v>
      </c>
      <c r="FG1884" s="570">
        <v>42252.879861111112</v>
      </c>
      <c r="FH1884" s="571" t="str">
        <v>[-11101] All data events are filtered in summary calculation</v>
      </c>
      <c r="GE1884" s="400">
        <f t="shared" si="316"/>
        <v>1</v>
      </c>
      <c r="GF1884" s="529"/>
      <c r="GG1884" s="517"/>
      <c r="GH1884" s="529">
        <v>42252.879861111112</v>
      </c>
      <c r="GI1884" s="668">
        <v>297.45370483398438</v>
      </c>
      <c r="GJ1884" s="669">
        <v>42252.879861111112</v>
      </c>
      <c r="GK1884" s="668" t="str">
        <v>[-11101] All data events are filtered in summary calculation</v>
      </c>
      <c r="GL1884" s="669">
        <v>42252.879861111112</v>
      </c>
      <c r="GM1884" s="668" t="str">
        <v>[-11101] All data events are filtered in summary calculation</v>
      </c>
      <c r="GN1884" s="400" t="str">
        <f t="shared" si="314"/>
        <v>[-11101] All data events are filtered in summary calculation</v>
      </c>
      <c r="GO1884" s="400">
        <f t="shared" si="315"/>
        <v>0</v>
      </c>
    </row>
    <row r="1885" spans="156:197" ht="18.95" customHeight="1" x14ac:dyDescent="0.25">
      <c r="EZ1885" s="837"/>
      <c r="FA1885" s="568">
        <v>42252.880555555559</v>
      </c>
      <c r="FB1885" s="569">
        <v>2982.2701588184882</v>
      </c>
      <c r="FC1885" s="570">
        <v>42252.880555555559</v>
      </c>
      <c r="FD1885" s="571" t="str">
        <v>[-11101] All data events are filtered in summary calculation</v>
      </c>
      <c r="FE1885" s="570">
        <v>42252.880208333328</v>
      </c>
      <c r="FF1885" s="571">
        <v>38752.705186669031</v>
      </c>
      <c r="FG1885" s="570">
        <v>42252.880208333328</v>
      </c>
      <c r="FH1885" s="571" t="str">
        <v>[-11101] All data events are filtered in summary calculation</v>
      </c>
      <c r="GE1885" s="400">
        <f t="shared" si="316"/>
        <v>1</v>
      </c>
      <c r="GF1885" s="529"/>
      <c r="GG1885" s="517"/>
      <c r="GH1885" s="529">
        <v>42252.880208333328</v>
      </c>
      <c r="GI1885" s="668">
        <v>297.45370483398438</v>
      </c>
      <c r="GJ1885" s="669">
        <v>42252.880208333328</v>
      </c>
      <c r="GK1885" s="668" t="str">
        <v>[-11101] All data events are filtered in summary calculation</v>
      </c>
      <c r="GL1885" s="669">
        <v>42252.880208333328</v>
      </c>
      <c r="GM1885" s="668" t="str">
        <v>[-11101] All data events are filtered in summary calculation</v>
      </c>
      <c r="GN1885" s="400" t="str">
        <f t="shared" si="314"/>
        <v>[-11101] All data events are filtered in summary calculation</v>
      </c>
      <c r="GO1885" s="400">
        <f t="shared" si="315"/>
        <v>0</v>
      </c>
    </row>
    <row r="1886" spans="156:197" ht="18.95" customHeight="1" x14ac:dyDescent="0.25">
      <c r="EZ1886" s="837"/>
      <c r="FA1886" s="568">
        <v>42252.880902777775</v>
      </c>
      <c r="FB1886" s="569">
        <v>2977.9043825566769</v>
      </c>
      <c r="FC1886" s="570">
        <v>42252.880902777775</v>
      </c>
      <c r="FD1886" s="571" t="str">
        <v>[-11101] All data events are filtered in summary calculation</v>
      </c>
      <c r="FE1886" s="570">
        <v>42252.880555555559</v>
      </c>
      <c r="FF1886" s="571">
        <v>38655.706712373096</v>
      </c>
      <c r="FG1886" s="570">
        <v>42252.880555555559</v>
      </c>
      <c r="FH1886" s="571" t="str">
        <v>[-11101] All data events are filtered in summary calculation</v>
      </c>
      <c r="GE1886" s="400">
        <f t="shared" si="316"/>
        <v>1</v>
      </c>
      <c r="GF1886" s="529"/>
      <c r="GG1886" s="517"/>
      <c r="GH1886" s="529">
        <v>42252.880555555559</v>
      </c>
      <c r="GI1886" s="668">
        <v>297.45370483398438</v>
      </c>
      <c r="GJ1886" s="669">
        <v>42252.880555555559</v>
      </c>
      <c r="GK1886" s="668" t="str">
        <v>[-11101] All data events are filtered in summary calculation</v>
      </c>
      <c r="GL1886" s="669">
        <v>42252.880555555559</v>
      </c>
      <c r="GM1886" s="668" t="str">
        <v>[-11101] All data events are filtered in summary calculation</v>
      </c>
      <c r="GN1886" s="400" t="str">
        <f t="shared" si="314"/>
        <v>[-11101] All data events are filtered in summary calculation</v>
      </c>
      <c r="GO1886" s="400">
        <f t="shared" si="315"/>
        <v>0</v>
      </c>
    </row>
    <row r="1887" spans="156:197" ht="18.95" customHeight="1" x14ac:dyDescent="0.25">
      <c r="EZ1887" s="837"/>
      <c r="FA1887" s="568">
        <v>42252.881249999999</v>
      </c>
      <c r="FB1887" s="569">
        <v>2987.9946246674904</v>
      </c>
      <c r="FC1887" s="570">
        <v>42252.881249999999</v>
      </c>
      <c r="FD1887" s="571" t="str">
        <v>[-11101] All data events are filtered in summary calculation</v>
      </c>
      <c r="FE1887" s="570">
        <v>42252.880902777775</v>
      </c>
      <c r="FF1887" s="571">
        <v>38729.72031769951</v>
      </c>
      <c r="FG1887" s="570">
        <v>42252.880902777775</v>
      </c>
      <c r="FH1887" s="571" t="str">
        <v>[-11101] All data events are filtered in summary calculation</v>
      </c>
      <c r="GE1887" s="400">
        <f t="shared" si="316"/>
        <v>1</v>
      </c>
      <c r="GF1887" s="529"/>
      <c r="GG1887" s="517"/>
      <c r="GH1887" s="529">
        <v>42252.880902777775</v>
      </c>
      <c r="GI1887" s="668">
        <v>297.45370483398438</v>
      </c>
      <c r="GJ1887" s="669">
        <v>42252.880902777775</v>
      </c>
      <c r="GK1887" s="668" t="str">
        <v>[-11101] All data events are filtered in summary calculation</v>
      </c>
      <c r="GL1887" s="669">
        <v>42252.880902777775</v>
      </c>
      <c r="GM1887" s="668" t="str">
        <v>[-11101] All data events are filtered in summary calculation</v>
      </c>
      <c r="GN1887" s="400" t="str">
        <f t="shared" si="314"/>
        <v>[-11101] All data events are filtered in summary calculation</v>
      </c>
      <c r="GO1887" s="400">
        <f t="shared" si="315"/>
        <v>0</v>
      </c>
    </row>
    <row r="1888" spans="156:197" ht="18.95" customHeight="1" x14ac:dyDescent="0.25">
      <c r="EZ1888" s="837"/>
      <c r="FA1888" s="568">
        <v>42252.881597222222</v>
      </c>
      <c r="FB1888" s="569">
        <v>3016.3894033563633</v>
      </c>
      <c r="FC1888" s="570">
        <v>42252.881597222222</v>
      </c>
      <c r="FD1888" s="571" t="str">
        <v>[-11101] All data events are filtered in summary calculation</v>
      </c>
      <c r="FE1888" s="570">
        <v>42252.881249999999</v>
      </c>
      <c r="FF1888" s="571">
        <v>38726.927823158105</v>
      </c>
      <c r="FG1888" s="570">
        <v>42252.881249999999</v>
      </c>
      <c r="FH1888" s="571" t="str">
        <v>[-11101] All data events are filtered in summary calculation</v>
      </c>
      <c r="GE1888" s="400">
        <f t="shared" si="316"/>
        <v>1</v>
      </c>
      <c r="GF1888" s="529"/>
      <c r="GG1888" s="517"/>
      <c r="GH1888" s="529">
        <v>42252.881249999999</v>
      </c>
      <c r="GI1888" s="668">
        <v>297.45370483398438</v>
      </c>
      <c r="GJ1888" s="669">
        <v>42252.881249999999</v>
      </c>
      <c r="GK1888" s="668" t="str">
        <v>[-11101] All data events are filtered in summary calculation</v>
      </c>
      <c r="GL1888" s="669">
        <v>42252.881249999999</v>
      </c>
      <c r="GM1888" s="668" t="str">
        <v>[-11101] All data events are filtered in summary calculation</v>
      </c>
      <c r="GN1888" s="400" t="str">
        <f t="shared" si="314"/>
        <v>[-11101] All data events are filtered in summary calculation</v>
      </c>
      <c r="GO1888" s="400">
        <f t="shared" si="315"/>
        <v>0</v>
      </c>
    </row>
    <row r="1889" spans="156:197" ht="18.95" customHeight="1" x14ac:dyDescent="0.25">
      <c r="EZ1889" s="837"/>
      <c r="FA1889" s="568">
        <v>42252.881944444445</v>
      </c>
      <c r="FB1889" s="569">
        <v>3035.0852624362956</v>
      </c>
      <c r="FC1889" s="570">
        <v>42252.881944444445</v>
      </c>
      <c r="FD1889" s="571" t="str">
        <v>[-11101] All data events are filtered in summary calculation</v>
      </c>
      <c r="FE1889" s="570">
        <v>42252.881597222222</v>
      </c>
      <c r="FF1889" s="571">
        <v>38684.575775468351</v>
      </c>
      <c r="FG1889" s="570">
        <v>42252.881597222222</v>
      </c>
      <c r="FH1889" s="571" t="str">
        <v>[-11101] All data events are filtered in summary calculation</v>
      </c>
      <c r="GE1889" s="400">
        <f t="shared" si="316"/>
        <v>1</v>
      </c>
      <c r="GF1889" s="529"/>
      <c r="GG1889" s="517"/>
      <c r="GH1889" s="529">
        <v>42252.881597222222</v>
      </c>
      <c r="GI1889" s="668">
        <v>297.45370483398438</v>
      </c>
      <c r="GJ1889" s="669">
        <v>42252.881597222222</v>
      </c>
      <c r="GK1889" s="668" t="str">
        <v>[-11101] All data events are filtered in summary calculation</v>
      </c>
      <c r="GL1889" s="669">
        <v>42252.881597222222</v>
      </c>
      <c r="GM1889" s="668" t="str">
        <v>[-11101] All data events are filtered in summary calculation</v>
      </c>
      <c r="GN1889" s="400" t="str">
        <f t="shared" si="314"/>
        <v>[-11101] All data events are filtered in summary calculation</v>
      </c>
      <c r="GO1889" s="400">
        <f t="shared" si="315"/>
        <v>0</v>
      </c>
    </row>
    <row r="1890" spans="156:197" ht="18.95" customHeight="1" x14ac:dyDescent="0.25">
      <c r="EZ1890" s="837"/>
      <c r="FA1890" s="568">
        <v>42252.882291666669</v>
      </c>
      <c r="FB1890" s="569">
        <v>3039.6171573271354</v>
      </c>
      <c r="FC1890" s="570">
        <v>42252.882291666669</v>
      </c>
      <c r="FD1890" s="571" t="str">
        <v>[-11101] All data events are filtered in summary calculation</v>
      </c>
      <c r="FE1890" s="570">
        <v>42252.881944444445</v>
      </c>
      <c r="FF1890" s="571">
        <v>38653.531785198051</v>
      </c>
      <c r="FG1890" s="570">
        <v>42252.881944444445</v>
      </c>
      <c r="FH1890" s="571" t="str">
        <v>[-11101] All data events are filtered in summary calculation</v>
      </c>
      <c r="GE1890" s="400">
        <f t="shared" si="316"/>
        <v>1</v>
      </c>
      <c r="GF1890" s="529"/>
      <c r="GG1890" s="517"/>
      <c r="GH1890" s="529">
        <v>42252.881944444445</v>
      </c>
      <c r="GI1890" s="668">
        <v>297.45370483398438</v>
      </c>
      <c r="GJ1890" s="669">
        <v>42252.881944444445</v>
      </c>
      <c r="GK1890" s="668" t="str">
        <v>[-11101] All data events are filtered in summary calculation</v>
      </c>
      <c r="GL1890" s="669">
        <v>42252.881944444445</v>
      </c>
      <c r="GM1890" s="668" t="str">
        <v>[-11101] All data events are filtered in summary calculation</v>
      </c>
      <c r="GN1890" s="400" t="str">
        <f t="shared" si="314"/>
        <v>[-11101] All data events are filtered in summary calculation</v>
      </c>
      <c r="GO1890" s="400">
        <f t="shared" si="315"/>
        <v>0</v>
      </c>
    </row>
    <row r="1891" spans="156:197" ht="18.95" customHeight="1" x14ac:dyDescent="0.25">
      <c r="EZ1891" s="837"/>
      <c r="FA1891" s="568">
        <v>42252.882638888885</v>
      </c>
      <c r="FB1891" s="569">
        <v>3044.8704237226398</v>
      </c>
      <c r="FC1891" s="570">
        <v>42252.882638888885</v>
      </c>
      <c r="FD1891" s="571" t="str">
        <v>[-11101] All data events are filtered in summary calculation</v>
      </c>
      <c r="FE1891" s="570">
        <v>42252.882291666669</v>
      </c>
      <c r="FF1891" s="571">
        <v>38812.288468929131</v>
      </c>
      <c r="FG1891" s="570">
        <v>42252.882291666669</v>
      </c>
      <c r="FH1891" s="571" t="str">
        <v>[-11101] All data events are filtered in summary calculation</v>
      </c>
      <c r="GE1891" s="400">
        <f t="shared" si="316"/>
        <v>1</v>
      </c>
      <c r="GF1891" s="529"/>
      <c r="GG1891" s="517"/>
      <c r="GH1891" s="529">
        <v>42252.882291666669</v>
      </c>
      <c r="GI1891" s="668">
        <v>297.45370483398438</v>
      </c>
      <c r="GJ1891" s="669">
        <v>42252.882291666669</v>
      </c>
      <c r="GK1891" s="668" t="str">
        <v>[-11101] All data events are filtered in summary calculation</v>
      </c>
      <c r="GL1891" s="669">
        <v>42252.882291666669</v>
      </c>
      <c r="GM1891" s="668" t="str">
        <v>[-11101] All data events are filtered in summary calculation</v>
      </c>
      <c r="GN1891" s="400" t="str">
        <f t="shared" si="314"/>
        <v>[-11101] All data events are filtered in summary calculation</v>
      </c>
      <c r="GO1891" s="400">
        <f t="shared" si="315"/>
        <v>0</v>
      </c>
    </row>
    <row r="1892" spans="156:197" ht="18.95" customHeight="1" x14ac:dyDescent="0.25">
      <c r="EZ1892" s="837"/>
      <c r="FA1892" s="568">
        <v>42252.882986111115</v>
      </c>
      <c r="FB1892" s="569">
        <v>3044.8250641716022</v>
      </c>
      <c r="FC1892" s="570">
        <v>42252.882986111115</v>
      </c>
      <c r="FD1892" s="571" t="str">
        <v>[-11101] All data events are filtered in summary calculation</v>
      </c>
      <c r="FE1892" s="570">
        <v>42252.882638888885</v>
      </c>
      <c r="FF1892" s="571">
        <v>34241.204286901157</v>
      </c>
      <c r="FG1892" s="570">
        <v>42252.882638888885</v>
      </c>
      <c r="FH1892" s="571" t="str">
        <v>[-11101] All data events are filtered in summary calculation</v>
      </c>
      <c r="GE1892" s="400">
        <f t="shared" si="316"/>
        <v>1</v>
      </c>
      <c r="GF1892" s="529"/>
      <c r="GG1892" s="517"/>
      <c r="GH1892" s="529">
        <v>42252.882638888885</v>
      </c>
      <c r="GI1892" s="668">
        <v>297.45370483398438</v>
      </c>
      <c r="GJ1892" s="669">
        <v>42252.882638888885</v>
      </c>
      <c r="GK1892" s="668" t="str">
        <v>[-11101] All data events are filtered in summary calculation</v>
      </c>
      <c r="GL1892" s="669">
        <v>42252.882638888885</v>
      </c>
      <c r="GM1892" s="668" t="str">
        <v>[-11101] All data events are filtered in summary calculation</v>
      </c>
      <c r="GN1892" s="400" t="str">
        <f t="shared" si="314"/>
        <v>[-11101] All data events are filtered in summary calculation</v>
      </c>
      <c r="GO1892" s="400">
        <f t="shared" si="315"/>
        <v>0</v>
      </c>
    </row>
    <row r="1893" spans="156:197" ht="18.95" customHeight="1" x14ac:dyDescent="0.25">
      <c r="EZ1893" s="837"/>
      <c r="FA1893" s="568">
        <v>42252.883333333331</v>
      </c>
      <c r="FB1893" s="569">
        <v>3058.8119952064008</v>
      </c>
      <c r="FC1893" s="570">
        <v>42252.883333333331</v>
      </c>
      <c r="FD1893" s="571" t="str">
        <v>[-11101] All data events are filtered in summary calculation</v>
      </c>
      <c r="FE1893" s="570">
        <v>42252.882986111115</v>
      </c>
      <c r="FF1893" s="571">
        <v>4221.6782447108999</v>
      </c>
      <c r="FG1893" s="570">
        <v>42252.882986111115</v>
      </c>
      <c r="FH1893" s="571" t="str">
        <v>[-11101] All data events are filtered in summary calculation</v>
      </c>
      <c r="GE1893" s="400">
        <f t="shared" si="316"/>
        <v>1</v>
      </c>
      <c r="GF1893" s="529"/>
      <c r="GG1893" s="517"/>
      <c r="GH1893" s="529">
        <v>42252.882986111115</v>
      </c>
      <c r="GI1893" s="668">
        <v>297.45370483398438</v>
      </c>
      <c r="GJ1893" s="669">
        <v>42252.882986111115</v>
      </c>
      <c r="GK1893" s="668" t="str">
        <v>[-11101] All data events are filtered in summary calculation</v>
      </c>
      <c r="GL1893" s="669">
        <v>42252.882986111115</v>
      </c>
      <c r="GM1893" s="668" t="str">
        <v>[-11101] All data events are filtered in summary calculation</v>
      </c>
      <c r="GN1893" s="400" t="str">
        <f t="shared" si="314"/>
        <v>[-11101] All data events are filtered in summary calculation</v>
      </c>
      <c r="GO1893" s="400">
        <f t="shared" si="315"/>
        <v>0</v>
      </c>
    </row>
    <row r="1894" spans="156:197" ht="18.95" customHeight="1" x14ac:dyDescent="0.25">
      <c r="EZ1894" s="837"/>
      <c r="FA1894" s="568">
        <v>42252.883680555555</v>
      </c>
      <c r="FB1894" s="569">
        <v>3053.9414375295241</v>
      </c>
      <c r="FC1894" s="570">
        <v>42252.883680555555</v>
      </c>
      <c r="FD1894" s="571" t="str">
        <v>[-11101] All data events are filtered in summary calculation</v>
      </c>
      <c r="FE1894" s="570">
        <v>42252.883333333331</v>
      </c>
      <c r="FF1894" s="571">
        <v>635.9895643285314</v>
      </c>
      <c r="FG1894" s="570">
        <v>42252.883333333331</v>
      </c>
      <c r="FH1894" s="571" t="str">
        <v>[-11101] All data events are filtered in summary calculation</v>
      </c>
      <c r="GE1894" s="400">
        <f t="shared" si="316"/>
        <v>1</v>
      </c>
      <c r="GF1894" s="529"/>
      <c r="GG1894" s="517"/>
      <c r="GH1894" s="529">
        <v>42252.883333333331</v>
      </c>
      <c r="GI1894" s="668">
        <v>297.45370483398438</v>
      </c>
      <c r="GJ1894" s="669">
        <v>42252.883333333331</v>
      </c>
      <c r="GK1894" s="668" t="str">
        <v>[-11101] All data events are filtered in summary calculation</v>
      </c>
      <c r="GL1894" s="669">
        <v>42252.883333333331</v>
      </c>
      <c r="GM1894" s="668" t="str">
        <v>[-11101] All data events are filtered in summary calculation</v>
      </c>
      <c r="GN1894" s="400" t="str">
        <f t="shared" si="314"/>
        <v>[-11101] All data events are filtered in summary calculation</v>
      </c>
      <c r="GO1894" s="400">
        <f t="shared" si="315"/>
        <v>0</v>
      </c>
    </row>
    <row r="1895" spans="156:197" ht="18.95" customHeight="1" x14ac:dyDescent="0.25">
      <c r="EZ1895" s="837"/>
      <c r="FA1895" s="568">
        <v>42252.884027777778</v>
      </c>
      <c r="FB1895" s="569">
        <v>3095.809310030068</v>
      </c>
      <c r="FC1895" s="570">
        <v>42252.884027777778</v>
      </c>
      <c r="FD1895" s="571" t="str">
        <v>[-11101] All data events are filtered in summary calculation</v>
      </c>
      <c r="FE1895" s="570">
        <v>42252.883680555555</v>
      </c>
      <c r="FF1895" s="571">
        <v>636.85380320257502</v>
      </c>
      <c r="FG1895" s="570">
        <v>42252.883680555555</v>
      </c>
      <c r="FH1895" s="571" t="str">
        <v>[-11101] All data events are filtered in summary calculation</v>
      </c>
      <c r="GE1895" s="400">
        <f t="shared" si="316"/>
        <v>1</v>
      </c>
      <c r="GF1895" s="529"/>
      <c r="GG1895" s="517"/>
      <c r="GH1895" s="529">
        <v>42252.883680555555</v>
      </c>
      <c r="GI1895" s="668">
        <v>297.45370483398438</v>
      </c>
      <c r="GJ1895" s="669">
        <v>42252.883680555555</v>
      </c>
      <c r="GK1895" s="668" t="str">
        <v>[-11101] All data events are filtered in summary calculation</v>
      </c>
      <c r="GL1895" s="669">
        <v>42252.883680555555</v>
      </c>
      <c r="GM1895" s="668" t="str">
        <v>[-11101] All data events are filtered in summary calculation</v>
      </c>
      <c r="GN1895" s="400" t="str">
        <f t="shared" si="314"/>
        <v>[-11101] All data events are filtered in summary calculation</v>
      </c>
      <c r="GO1895" s="400">
        <f t="shared" si="315"/>
        <v>0</v>
      </c>
    </row>
    <row r="1896" spans="156:197" ht="18.95" customHeight="1" x14ac:dyDescent="0.25">
      <c r="EZ1896" s="837"/>
      <c r="FA1896" s="568">
        <v>42252.884375000001</v>
      </c>
      <c r="FB1896" s="569">
        <v>3082.3906667663405</v>
      </c>
      <c r="FC1896" s="570">
        <v>42252.884375000001</v>
      </c>
      <c r="FD1896" s="571" t="str">
        <v>[-11101] All data events are filtered in summary calculation</v>
      </c>
      <c r="FE1896" s="570">
        <v>42252.884027777778</v>
      </c>
      <c r="FF1896" s="571">
        <v>681.80677645542039</v>
      </c>
      <c r="FG1896" s="570">
        <v>42252.884027777778</v>
      </c>
      <c r="FH1896" s="571" t="str">
        <v>[-11101] All data events are filtered in summary calculation</v>
      </c>
      <c r="GE1896" s="400">
        <f t="shared" si="316"/>
        <v>1</v>
      </c>
      <c r="GF1896" s="529"/>
      <c r="GG1896" s="517"/>
      <c r="GH1896" s="529">
        <v>42252.884027777778</v>
      </c>
      <c r="GI1896" s="668">
        <v>297.45370483398438</v>
      </c>
      <c r="GJ1896" s="669">
        <v>42252.884027777778</v>
      </c>
      <c r="GK1896" s="668" t="str">
        <v>[-11101] All data events are filtered in summary calculation</v>
      </c>
      <c r="GL1896" s="669">
        <v>42252.884027777778</v>
      </c>
      <c r="GM1896" s="668" t="str">
        <v>[-11101] All data events are filtered in summary calculation</v>
      </c>
      <c r="GN1896" s="400" t="str">
        <f t="shared" si="314"/>
        <v>[-11101] All data events are filtered in summary calculation</v>
      </c>
      <c r="GO1896" s="400">
        <f t="shared" si="315"/>
        <v>0</v>
      </c>
    </row>
    <row r="1897" spans="156:197" ht="18.95" customHeight="1" x14ac:dyDescent="0.25">
      <c r="EZ1897" s="837"/>
      <c r="FA1897" s="568">
        <v>42252.884722222225</v>
      </c>
      <c r="FB1897" s="569">
        <v>3106.4183312701684</v>
      </c>
      <c r="FC1897" s="570">
        <v>42252.884722222225</v>
      </c>
      <c r="FD1897" s="571" t="str">
        <v>[-11101] All data events are filtered in summary calculation</v>
      </c>
      <c r="FE1897" s="570">
        <v>42252.884375000001</v>
      </c>
      <c r="FF1897" s="571">
        <v>22800.681397271339</v>
      </c>
      <c r="FG1897" s="570">
        <v>42252.884375000001</v>
      </c>
      <c r="FH1897" s="571" t="str">
        <v>[-11101] All data events are filtered in summary calculation</v>
      </c>
      <c r="GE1897" s="400">
        <f t="shared" si="316"/>
        <v>1</v>
      </c>
      <c r="GF1897" s="529"/>
      <c r="GG1897" s="517"/>
      <c r="GH1897" s="529">
        <v>42252.884375000001</v>
      </c>
      <c r="GI1897" s="668">
        <v>297.45370483398438</v>
      </c>
      <c r="GJ1897" s="669">
        <v>42252.884375000001</v>
      </c>
      <c r="GK1897" s="668" t="str">
        <v>[-11101] All data events are filtered in summary calculation</v>
      </c>
      <c r="GL1897" s="669">
        <v>42252.884375000001</v>
      </c>
      <c r="GM1897" s="668" t="str">
        <v>[-11101] All data events are filtered in summary calculation</v>
      </c>
      <c r="GN1897" s="400" t="str">
        <f t="shared" si="314"/>
        <v>[-11101] All data events are filtered in summary calculation</v>
      </c>
      <c r="GO1897" s="400">
        <f t="shared" si="315"/>
        <v>0</v>
      </c>
    </row>
    <row r="1898" spans="156:197" ht="18.95" customHeight="1" x14ac:dyDescent="0.25">
      <c r="EZ1898" s="837"/>
      <c r="FA1898" s="568">
        <v>42252.885069444441</v>
      </c>
      <c r="FB1898" s="569">
        <v>3088.8090716967981</v>
      </c>
      <c r="FC1898" s="570">
        <v>42252.885069444441</v>
      </c>
      <c r="FD1898" s="571" t="str">
        <v>[-11101] All data events are filtered in summary calculation</v>
      </c>
      <c r="FE1898" s="570">
        <v>42252.884722222225</v>
      </c>
      <c r="FF1898" s="571">
        <v>38361.817258057992</v>
      </c>
      <c r="FG1898" s="570">
        <v>42252.884722222225</v>
      </c>
      <c r="FH1898" s="571" t="str">
        <v>[-11101] All data events are filtered in summary calculation</v>
      </c>
      <c r="GE1898" s="400">
        <f t="shared" si="316"/>
        <v>1</v>
      </c>
      <c r="GF1898" s="529"/>
      <c r="GG1898" s="517"/>
      <c r="GH1898" s="529">
        <v>42252.884722222225</v>
      </c>
      <c r="GI1898" s="668">
        <v>297.45370483398438</v>
      </c>
      <c r="GJ1898" s="669">
        <v>42252.884722222225</v>
      </c>
      <c r="GK1898" s="668" t="str">
        <v>[-11101] All data events are filtered in summary calculation</v>
      </c>
      <c r="GL1898" s="669">
        <v>42252.884722222225</v>
      </c>
      <c r="GM1898" s="668" t="str">
        <v>[-11101] All data events are filtered in summary calculation</v>
      </c>
      <c r="GN1898" s="400" t="str">
        <f t="shared" si="314"/>
        <v>[-11101] All data events are filtered in summary calculation</v>
      </c>
      <c r="GO1898" s="400">
        <f t="shared" si="315"/>
        <v>0</v>
      </c>
    </row>
    <row r="1899" spans="156:197" ht="18.95" customHeight="1" x14ac:dyDescent="0.25">
      <c r="EZ1899" s="837"/>
      <c r="FA1899" s="568">
        <v>42252.885416666672</v>
      </c>
      <c r="FB1899" s="569">
        <v>3125.9620876551917</v>
      </c>
      <c r="FC1899" s="570">
        <v>42252.885416666672</v>
      </c>
      <c r="FD1899" s="571" t="str">
        <v>[-11101] All data events are filtered in summary calculation</v>
      </c>
      <c r="FE1899" s="570">
        <v>42252.885069444441</v>
      </c>
      <c r="FF1899" s="571">
        <v>38456.057344565786</v>
      </c>
      <c r="FG1899" s="570">
        <v>42252.885069444441</v>
      </c>
      <c r="FH1899" s="571" t="str">
        <v>[-11101] All data events are filtered in summary calculation</v>
      </c>
      <c r="GE1899" s="400">
        <f t="shared" si="316"/>
        <v>1</v>
      </c>
      <c r="GF1899" s="529"/>
      <c r="GG1899" s="517"/>
      <c r="GH1899" s="529">
        <v>42252.885069444441</v>
      </c>
      <c r="GI1899" s="668">
        <v>297.45370483398438</v>
      </c>
      <c r="GJ1899" s="669">
        <v>42252.885069444441</v>
      </c>
      <c r="GK1899" s="668" t="str">
        <v>[-11101] All data events are filtered in summary calculation</v>
      </c>
      <c r="GL1899" s="669">
        <v>42252.885069444441</v>
      </c>
      <c r="GM1899" s="668" t="str">
        <v>[-11101] All data events are filtered in summary calculation</v>
      </c>
      <c r="GN1899" s="400" t="str">
        <f t="shared" si="314"/>
        <v>[-11101] All data events are filtered in summary calculation</v>
      </c>
      <c r="GO1899" s="400">
        <f t="shared" si="315"/>
        <v>0</v>
      </c>
    </row>
    <row r="1900" spans="156:197" ht="18.95" customHeight="1" x14ac:dyDescent="0.25">
      <c r="EZ1900" s="837"/>
      <c r="FA1900" s="568">
        <v>42252.885763888888</v>
      </c>
      <c r="FB1900" s="569">
        <v>3098.4643238679814</v>
      </c>
      <c r="FC1900" s="570">
        <v>42252.885763888888</v>
      </c>
      <c r="FD1900" s="571" t="str">
        <v>[-11101] All data events are filtered in summary calculation</v>
      </c>
      <c r="FE1900" s="570">
        <v>42252.885416666672</v>
      </c>
      <c r="FF1900" s="571">
        <v>38583.214416730407</v>
      </c>
      <c r="FG1900" s="570">
        <v>42252.885416666672</v>
      </c>
      <c r="FH1900" s="571" t="str">
        <v>[-11101] All data events are filtered in summary calculation</v>
      </c>
      <c r="GE1900" s="400">
        <f t="shared" si="316"/>
        <v>1</v>
      </c>
      <c r="GF1900" s="529"/>
      <c r="GG1900" s="517"/>
      <c r="GH1900" s="529">
        <v>42252.885416666672</v>
      </c>
      <c r="GI1900" s="668">
        <v>297.45370483398438</v>
      </c>
      <c r="GJ1900" s="669">
        <v>42252.885416666672</v>
      </c>
      <c r="GK1900" s="668" t="str">
        <v>[-11101] All data events are filtered in summary calculation</v>
      </c>
      <c r="GL1900" s="669">
        <v>42252.885416666672</v>
      </c>
      <c r="GM1900" s="668" t="str">
        <v>[-11101] All data events are filtered in summary calculation</v>
      </c>
      <c r="GN1900" s="400" t="str">
        <f t="shared" si="314"/>
        <v>[-11101] All data events are filtered in summary calculation</v>
      </c>
      <c r="GO1900" s="400">
        <f t="shared" si="315"/>
        <v>0</v>
      </c>
    </row>
    <row r="1901" spans="156:197" ht="18.95" customHeight="1" x14ac:dyDescent="0.25">
      <c r="EZ1901" s="837"/>
      <c r="FA1901" s="568">
        <v>42252.886111111111</v>
      </c>
      <c r="FB1901" s="569">
        <v>3078.7411821406336</v>
      </c>
      <c r="FC1901" s="570">
        <v>42252.886111111111</v>
      </c>
      <c r="FD1901" s="571" t="str">
        <v>[-11101] All data events are filtered in summary calculation</v>
      </c>
      <c r="FE1901" s="570">
        <v>42252.885763888888</v>
      </c>
      <c r="FF1901" s="571">
        <v>38479.585094978414</v>
      </c>
      <c r="FG1901" s="570">
        <v>42252.885763888888</v>
      </c>
      <c r="FH1901" s="571" t="str">
        <v>[-11101] All data events are filtered in summary calculation</v>
      </c>
      <c r="GE1901" s="400">
        <f t="shared" si="316"/>
        <v>1</v>
      </c>
      <c r="GF1901" s="529"/>
      <c r="GG1901" s="517"/>
      <c r="GH1901" s="529">
        <v>42252.885763888888</v>
      </c>
      <c r="GI1901" s="668">
        <v>297.45370483398438</v>
      </c>
      <c r="GJ1901" s="669">
        <v>42252.885763888888</v>
      </c>
      <c r="GK1901" s="668" t="str">
        <v>[-11101] All data events are filtered in summary calculation</v>
      </c>
      <c r="GL1901" s="669">
        <v>42252.885763888888</v>
      </c>
      <c r="GM1901" s="668" t="str">
        <v>[-11101] All data events are filtered in summary calculation</v>
      </c>
      <c r="GN1901" s="400" t="str">
        <f t="shared" si="314"/>
        <v>[-11101] All data events are filtered in summary calculation</v>
      </c>
      <c r="GO1901" s="400">
        <f t="shared" si="315"/>
        <v>0</v>
      </c>
    </row>
    <row r="1902" spans="156:197" ht="18.95" customHeight="1" x14ac:dyDescent="0.25">
      <c r="EZ1902" s="837"/>
      <c r="FA1902" s="568">
        <v>42252.886458333334</v>
      </c>
      <c r="FB1902" s="569">
        <v>3144.7684329297394</v>
      </c>
      <c r="FC1902" s="570">
        <v>42252.886458333334</v>
      </c>
      <c r="FD1902" s="571" t="str">
        <v>[-11101] All data events are filtered in summary calculation</v>
      </c>
      <c r="FE1902" s="570">
        <v>42252.886111111111</v>
      </c>
      <c r="FF1902" s="571">
        <v>38483.751282592617</v>
      </c>
      <c r="FG1902" s="570">
        <v>42252.886111111111</v>
      </c>
      <c r="FH1902" s="571" t="str">
        <v>[-11101] All data events are filtered in summary calculation</v>
      </c>
      <c r="GE1902" s="400">
        <f t="shared" si="316"/>
        <v>1</v>
      </c>
      <c r="GF1902" s="529"/>
      <c r="GG1902" s="517"/>
      <c r="GH1902" s="529">
        <v>42252.886111111111</v>
      </c>
      <c r="GI1902" s="668">
        <v>297.45370483398438</v>
      </c>
      <c r="GJ1902" s="669">
        <v>42252.886111111111</v>
      </c>
      <c r="GK1902" s="668" t="str">
        <v>[-11101] All data events are filtered in summary calculation</v>
      </c>
      <c r="GL1902" s="669">
        <v>42252.886111111111</v>
      </c>
      <c r="GM1902" s="668" t="str">
        <v>[-11101] All data events are filtered in summary calculation</v>
      </c>
      <c r="GN1902" s="400" t="str">
        <f t="shared" si="314"/>
        <v>[-11101] All data events are filtered in summary calculation</v>
      </c>
      <c r="GO1902" s="400">
        <f t="shared" si="315"/>
        <v>0</v>
      </c>
    </row>
    <row r="1903" spans="156:197" ht="18.95" customHeight="1" x14ac:dyDescent="0.25">
      <c r="EZ1903" s="837"/>
      <c r="FA1903" s="568">
        <v>42252.88680555555</v>
      </c>
      <c r="FB1903" s="569">
        <v>3097.401708944763</v>
      </c>
      <c r="FC1903" s="570">
        <v>42252.88680555555</v>
      </c>
      <c r="FD1903" s="571" t="str">
        <v>[-11101] All data events are filtered in summary calculation</v>
      </c>
      <c r="FE1903" s="570">
        <v>42252.886458333334</v>
      </c>
      <c r="FF1903" s="571">
        <v>38565.157184638578</v>
      </c>
      <c r="FG1903" s="570">
        <v>42252.886458333334</v>
      </c>
      <c r="FH1903" s="571" t="str">
        <v>[-11101] All data events are filtered in summary calculation</v>
      </c>
      <c r="GE1903" s="400">
        <f t="shared" si="316"/>
        <v>1</v>
      </c>
      <c r="GF1903" s="529"/>
      <c r="GG1903" s="517"/>
      <c r="GH1903" s="529">
        <v>42252.886458333334</v>
      </c>
      <c r="GI1903" s="668">
        <v>297.45370483398438</v>
      </c>
      <c r="GJ1903" s="669">
        <v>42252.886458333334</v>
      </c>
      <c r="GK1903" s="668" t="str">
        <v>[-11101] All data events are filtered in summary calculation</v>
      </c>
      <c r="GL1903" s="669">
        <v>42252.886458333334</v>
      </c>
      <c r="GM1903" s="668" t="str">
        <v>[-11101] All data events are filtered in summary calculation</v>
      </c>
      <c r="GN1903" s="400" t="str">
        <f t="shared" si="314"/>
        <v>[-11101] All data events are filtered in summary calculation</v>
      </c>
      <c r="GO1903" s="400">
        <f t="shared" si="315"/>
        <v>0</v>
      </c>
    </row>
    <row r="1904" spans="156:197" ht="18.95" customHeight="1" x14ac:dyDescent="0.25">
      <c r="EZ1904" s="837"/>
      <c r="FA1904" s="568">
        <v>42252.887152777781</v>
      </c>
      <c r="FB1904" s="569">
        <v>3120.8744562897832</v>
      </c>
      <c r="FC1904" s="570">
        <v>42252.887152777781</v>
      </c>
      <c r="FD1904" s="571" t="str">
        <v>[-11101] All data events are filtered in summary calculation</v>
      </c>
      <c r="FE1904" s="570">
        <v>42252.88680555555</v>
      </c>
      <c r="FF1904" s="571">
        <v>38609.009559969105</v>
      </c>
      <c r="FG1904" s="570">
        <v>42252.88680555555</v>
      </c>
      <c r="FH1904" s="571" t="str">
        <v>[-11101] All data events are filtered in summary calculation</v>
      </c>
      <c r="GE1904" s="400">
        <f t="shared" si="316"/>
        <v>1</v>
      </c>
      <c r="GF1904" s="529"/>
      <c r="GG1904" s="517"/>
      <c r="GH1904" s="529">
        <v>42252.88680555555</v>
      </c>
      <c r="GI1904" s="668">
        <v>297.45370483398438</v>
      </c>
      <c r="GJ1904" s="669">
        <v>42252.88680555555</v>
      </c>
      <c r="GK1904" s="668" t="str">
        <v>[-11101] All data events are filtered in summary calculation</v>
      </c>
      <c r="GL1904" s="669">
        <v>42252.88680555555</v>
      </c>
      <c r="GM1904" s="668" t="str">
        <v>[-11101] All data events are filtered in summary calculation</v>
      </c>
      <c r="GN1904" s="400" t="str">
        <f t="shared" si="314"/>
        <v>[-11101] All data events are filtered in summary calculation</v>
      </c>
      <c r="GO1904" s="400">
        <f t="shared" si="315"/>
        <v>0</v>
      </c>
    </row>
    <row r="1905" spans="156:197" ht="18.95" customHeight="1" x14ac:dyDescent="0.25">
      <c r="EZ1905" s="837"/>
      <c r="FA1905" s="568">
        <v>42252.887499999997</v>
      </c>
      <c r="FB1905" s="569">
        <v>3139.717111359661</v>
      </c>
      <c r="FC1905" s="570">
        <v>42252.887499999997</v>
      </c>
      <c r="FD1905" s="571" t="str">
        <v>[-11101] All data events are filtered in summary calculation</v>
      </c>
      <c r="FE1905" s="570">
        <v>42252.887152777781</v>
      </c>
      <c r="FF1905" s="571">
        <v>38532.834261304139</v>
      </c>
      <c r="FG1905" s="570">
        <v>42252.887152777781</v>
      </c>
      <c r="FH1905" s="571" t="str">
        <v>[-11101] All data events are filtered in summary calculation</v>
      </c>
      <c r="GE1905" s="400">
        <f t="shared" si="316"/>
        <v>1</v>
      </c>
      <c r="GF1905" s="529"/>
      <c r="GG1905" s="517"/>
      <c r="GH1905" s="529">
        <v>42252.887152777781</v>
      </c>
      <c r="GI1905" s="668">
        <v>297.45370483398438</v>
      </c>
      <c r="GJ1905" s="669">
        <v>42252.887152777781</v>
      </c>
      <c r="GK1905" s="668" t="str">
        <v>[-11101] All data events are filtered in summary calculation</v>
      </c>
      <c r="GL1905" s="669">
        <v>42252.887152777781</v>
      </c>
      <c r="GM1905" s="668" t="str">
        <v>[-11101] All data events are filtered in summary calculation</v>
      </c>
      <c r="GN1905" s="400" t="str">
        <f t="shared" si="314"/>
        <v>[-11101] All data events are filtered in summary calculation</v>
      </c>
      <c r="GO1905" s="400">
        <f t="shared" si="315"/>
        <v>0</v>
      </c>
    </row>
    <row r="1906" spans="156:197" ht="18.95" customHeight="1" x14ac:dyDescent="0.25">
      <c r="EZ1906" s="837"/>
      <c r="FA1906" s="568">
        <v>42252.88784722222</v>
      </c>
      <c r="FB1906" s="569">
        <v>3125.079234996314</v>
      </c>
      <c r="FC1906" s="570">
        <v>42252.88784722222</v>
      </c>
      <c r="FD1906" s="571" t="str">
        <v>[-11101] All data events are filtered in summary calculation</v>
      </c>
      <c r="FE1906" s="570">
        <v>42252.887499999997</v>
      </c>
      <c r="FF1906" s="571">
        <v>38458.22095692555</v>
      </c>
      <c r="FG1906" s="570">
        <v>42252.887499999997</v>
      </c>
      <c r="FH1906" s="571" t="str">
        <v>[-11101] All data events are filtered in summary calculation</v>
      </c>
      <c r="GE1906" s="400">
        <f t="shared" si="316"/>
        <v>1</v>
      </c>
      <c r="GF1906" s="529"/>
      <c r="GG1906" s="517"/>
      <c r="GH1906" s="529">
        <v>42252.887499999997</v>
      </c>
      <c r="GI1906" s="668">
        <v>297.45370483398438</v>
      </c>
      <c r="GJ1906" s="669">
        <v>42252.887499999997</v>
      </c>
      <c r="GK1906" s="668" t="str">
        <v>[-11101] All data events are filtered in summary calculation</v>
      </c>
      <c r="GL1906" s="669">
        <v>42252.887499999997</v>
      </c>
      <c r="GM1906" s="668" t="str">
        <v>[-11101] All data events are filtered in summary calculation</v>
      </c>
      <c r="GN1906" s="400" t="str">
        <f t="shared" si="314"/>
        <v>[-11101] All data events are filtered in summary calculation</v>
      </c>
      <c r="GO1906" s="400">
        <f t="shared" si="315"/>
        <v>0</v>
      </c>
    </row>
    <row r="1907" spans="156:197" ht="18.95" customHeight="1" x14ac:dyDescent="0.25">
      <c r="EZ1907" s="837"/>
      <c r="FA1907" s="568">
        <v>42252.888194444444</v>
      </c>
      <c r="FB1907" s="569">
        <v>3143.5633355187874</v>
      </c>
      <c r="FC1907" s="570">
        <v>42252.888194444444</v>
      </c>
      <c r="FD1907" s="571" t="str">
        <v>[-11101] All data events are filtered in summary calculation</v>
      </c>
      <c r="FE1907" s="570">
        <v>42252.88784722222</v>
      </c>
      <c r="FF1907" s="571">
        <v>38411.364735098679</v>
      </c>
      <c r="FG1907" s="570">
        <v>42252.88784722222</v>
      </c>
      <c r="FH1907" s="571" t="str">
        <v>[-11101] All data events are filtered in summary calculation</v>
      </c>
      <c r="GE1907" s="400">
        <f t="shared" si="316"/>
        <v>1</v>
      </c>
      <c r="GF1907" s="529"/>
      <c r="GG1907" s="517"/>
      <c r="GH1907" s="529">
        <v>42252.88784722222</v>
      </c>
      <c r="GI1907" s="668">
        <v>297.45370483398438</v>
      </c>
      <c r="GJ1907" s="669">
        <v>42252.88784722222</v>
      </c>
      <c r="GK1907" s="668" t="str">
        <v>[-11101] All data events are filtered in summary calculation</v>
      </c>
      <c r="GL1907" s="669">
        <v>42252.88784722222</v>
      </c>
      <c r="GM1907" s="668" t="str">
        <v>[-11101] All data events are filtered in summary calculation</v>
      </c>
      <c r="GN1907" s="400" t="str">
        <f t="shared" si="314"/>
        <v>[-11101] All data events are filtered in summary calculation</v>
      </c>
      <c r="GO1907" s="400">
        <f t="shared" si="315"/>
        <v>0</v>
      </c>
    </row>
    <row r="1908" spans="156:197" ht="18.95" customHeight="1" x14ac:dyDescent="0.25">
      <c r="EZ1908" s="837"/>
      <c r="FA1908" s="568">
        <v>42252.888541666667</v>
      </c>
      <c r="FB1908" s="569">
        <v>3161.7231221164266</v>
      </c>
      <c r="FC1908" s="570">
        <v>42252.888541666667</v>
      </c>
      <c r="FD1908" s="571" t="str">
        <v>[-11101] All data events are filtered in summary calculation</v>
      </c>
      <c r="FE1908" s="570">
        <v>42252.888194444444</v>
      </c>
      <c r="FF1908" s="571">
        <v>38406.009233560166</v>
      </c>
      <c r="FG1908" s="570">
        <v>42252.888194444444</v>
      </c>
      <c r="FH1908" s="571" t="str">
        <v>[-11101] All data events are filtered in summary calculation</v>
      </c>
      <c r="GE1908" s="400">
        <f t="shared" si="316"/>
        <v>1</v>
      </c>
      <c r="GF1908" s="529"/>
      <c r="GG1908" s="517"/>
      <c r="GH1908" s="529">
        <v>42252.888194444444</v>
      </c>
      <c r="GI1908" s="668">
        <v>297.45370483398438</v>
      </c>
      <c r="GJ1908" s="669">
        <v>42252.888194444444</v>
      </c>
      <c r="GK1908" s="668" t="str">
        <v>[-11101] All data events are filtered in summary calculation</v>
      </c>
      <c r="GL1908" s="669">
        <v>42252.888194444444</v>
      </c>
      <c r="GM1908" s="668" t="str">
        <v>[-11101] All data events are filtered in summary calculation</v>
      </c>
      <c r="GN1908" s="400" t="str">
        <f t="shared" si="314"/>
        <v>[-11101] All data events are filtered in summary calculation</v>
      </c>
      <c r="GO1908" s="400">
        <f t="shared" si="315"/>
        <v>0</v>
      </c>
    </row>
    <row r="1909" spans="156:197" ht="18.95" customHeight="1" x14ac:dyDescent="0.25">
      <c r="EZ1909" s="837"/>
      <c r="FA1909" s="568">
        <v>42252.888888888891</v>
      </c>
      <c r="FB1909" s="569">
        <v>3170.493678634738</v>
      </c>
      <c r="FC1909" s="570">
        <v>42252.888888888891</v>
      </c>
      <c r="FD1909" s="571" t="str">
        <v>[-11101] All data events are filtered in summary calculation</v>
      </c>
      <c r="FE1909" s="570">
        <v>42252.888541666667</v>
      </c>
      <c r="FF1909" s="571">
        <v>38408.989081221822</v>
      </c>
      <c r="FG1909" s="570">
        <v>42252.888541666667</v>
      </c>
      <c r="FH1909" s="571" t="str">
        <v>[-11101] All data events are filtered in summary calculation</v>
      </c>
      <c r="GE1909" s="400">
        <f t="shared" si="316"/>
        <v>1</v>
      </c>
      <c r="GF1909" s="529"/>
      <c r="GG1909" s="517"/>
      <c r="GH1909" s="529">
        <v>42252.888541666667</v>
      </c>
      <c r="GI1909" s="668">
        <v>297.45370483398438</v>
      </c>
      <c r="GJ1909" s="669">
        <v>42252.888541666667</v>
      </c>
      <c r="GK1909" s="668" t="str">
        <v>[-11101] All data events are filtered in summary calculation</v>
      </c>
      <c r="GL1909" s="669">
        <v>42252.888541666667</v>
      </c>
      <c r="GM1909" s="668" t="str">
        <v>[-11101] All data events are filtered in summary calculation</v>
      </c>
      <c r="GN1909" s="400" t="str">
        <f t="shared" si="314"/>
        <v>[-11101] All data events are filtered in summary calculation</v>
      </c>
      <c r="GO1909" s="400">
        <f t="shared" si="315"/>
        <v>0</v>
      </c>
    </row>
    <row r="1910" spans="156:197" ht="18.95" customHeight="1" x14ac:dyDescent="0.25">
      <c r="EZ1910" s="837"/>
      <c r="FA1910" s="568">
        <v>42252.889236111107</v>
      </c>
      <c r="FB1910" s="569">
        <v>3160.4855115871878</v>
      </c>
      <c r="FC1910" s="570">
        <v>42252.889236111107</v>
      </c>
      <c r="FD1910" s="571" t="str">
        <v>[-11101] All data events are filtered in summary calculation</v>
      </c>
      <c r="FE1910" s="570">
        <v>42252.888888888891</v>
      </c>
      <c r="FF1910" s="571">
        <v>38320.617111617328</v>
      </c>
      <c r="FG1910" s="570">
        <v>42252.888888888891</v>
      </c>
      <c r="FH1910" s="571" t="str">
        <v>[-11101] All data events are filtered in summary calculation</v>
      </c>
      <c r="GE1910" s="400">
        <f t="shared" si="316"/>
        <v>1</v>
      </c>
      <c r="GF1910" s="529"/>
      <c r="GG1910" s="517"/>
      <c r="GH1910" s="529">
        <v>42252.888888888891</v>
      </c>
      <c r="GI1910" s="668">
        <v>297.45370483398438</v>
      </c>
      <c r="GJ1910" s="669">
        <v>42252.888888888891</v>
      </c>
      <c r="GK1910" s="668" t="str">
        <v>[-11101] All data events are filtered in summary calculation</v>
      </c>
      <c r="GL1910" s="669">
        <v>42252.888888888891</v>
      </c>
      <c r="GM1910" s="668" t="str">
        <v>[-11101] All data events are filtered in summary calculation</v>
      </c>
      <c r="GN1910" s="400" t="str">
        <f t="shared" si="314"/>
        <v>[-11101] All data events are filtered in summary calculation</v>
      </c>
      <c r="GO1910" s="400">
        <f t="shared" si="315"/>
        <v>0</v>
      </c>
    </row>
    <row r="1911" spans="156:197" ht="18.95" customHeight="1" x14ac:dyDescent="0.25">
      <c r="EZ1911" s="837"/>
      <c r="FA1911" s="568">
        <v>42252.889583333337</v>
      </c>
      <c r="FB1911" s="569">
        <v>3165.2560647621749</v>
      </c>
      <c r="FC1911" s="570">
        <v>42252.889583333337</v>
      </c>
      <c r="FD1911" s="571" t="str">
        <v>[-11101] All data events are filtered in summary calculation</v>
      </c>
      <c r="FE1911" s="570">
        <v>42252.889236111107</v>
      </c>
      <c r="FF1911" s="571">
        <v>38360.811843734977</v>
      </c>
      <c r="FG1911" s="570">
        <v>42252.889236111107</v>
      </c>
      <c r="FH1911" s="571" t="str">
        <v>[-11101] All data events are filtered in summary calculation</v>
      </c>
      <c r="GE1911" s="400">
        <f t="shared" si="316"/>
        <v>1</v>
      </c>
      <c r="GF1911" s="529"/>
      <c r="GG1911" s="517"/>
      <c r="GH1911" s="529">
        <v>42252.889236111107</v>
      </c>
      <c r="GI1911" s="668">
        <v>297.45370483398438</v>
      </c>
      <c r="GJ1911" s="669">
        <v>42252.889236111107</v>
      </c>
      <c r="GK1911" s="668" t="str">
        <v>[-11101] All data events are filtered in summary calculation</v>
      </c>
      <c r="GL1911" s="669">
        <v>42252.889236111107</v>
      </c>
      <c r="GM1911" s="668" t="str">
        <v>[-11101] All data events are filtered in summary calculation</v>
      </c>
      <c r="GN1911" s="400" t="str">
        <f t="shared" si="314"/>
        <v>[-11101] All data events are filtered in summary calculation</v>
      </c>
      <c r="GO1911" s="400">
        <f t="shared" si="315"/>
        <v>0</v>
      </c>
    </row>
    <row r="1912" spans="156:197" ht="18.95" customHeight="1" x14ac:dyDescent="0.25">
      <c r="EZ1912" s="837"/>
      <c r="FA1912" s="568">
        <v>42252.889930555553</v>
      </c>
      <c r="FB1912" s="569">
        <v>3159.1585508382568</v>
      </c>
      <c r="FC1912" s="570">
        <v>42252.889930555553</v>
      </c>
      <c r="FD1912" s="571" t="str">
        <v>[-11101] All data events are filtered in summary calculation</v>
      </c>
      <c r="FE1912" s="570">
        <v>42252.889583333337</v>
      </c>
      <c r="FF1912" s="571">
        <v>38313.053753995897</v>
      </c>
      <c r="FG1912" s="570">
        <v>42252.889583333337</v>
      </c>
      <c r="FH1912" s="571" t="str">
        <v>[-11101] All data events are filtered in summary calculation</v>
      </c>
      <c r="GE1912" s="400">
        <f t="shared" si="316"/>
        <v>1</v>
      </c>
      <c r="GF1912" s="529"/>
      <c r="GG1912" s="517"/>
      <c r="GH1912" s="529">
        <v>42252.889583333337</v>
      </c>
      <c r="GI1912" s="668">
        <v>297.45370483398438</v>
      </c>
      <c r="GJ1912" s="669">
        <v>42252.889583333337</v>
      </c>
      <c r="GK1912" s="668" t="str">
        <v>[-11101] All data events are filtered in summary calculation</v>
      </c>
      <c r="GL1912" s="669">
        <v>42252.889583333337</v>
      </c>
      <c r="GM1912" s="668" t="str">
        <v>[-11101] All data events are filtered in summary calculation</v>
      </c>
      <c r="GN1912" s="400" t="str">
        <f t="shared" si="314"/>
        <v>[-11101] All data events are filtered in summary calculation</v>
      </c>
      <c r="GO1912" s="400">
        <f t="shared" si="315"/>
        <v>0</v>
      </c>
    </row>
    <row r="1913" spans="156:197" ht="18.95" customHeight="1" x14ac:dyDescent="0.25">
      <c r="EZ1913" s="837"/>
      <c r="FA1913" s="568">
        <v>42252.890277777777</v>
      </c>
      <c r="FB1913" s="569">
        <v>3163.3768649133544</v>
      </c>
      <c r="FC1913" s="570">
        <v>42252.890277777777</v>
      </c>
      <c r="FD1913" s="571" t="str">
        <v>[-11101] All data events are filtered in summary calculation</v>
      </c>
      <c r="FE1913" s="570">
        <v>42252.889930555553</v>
      </c>
      <c r="FF1913" s="571">
        <v>38275.244134229419</v>
      </c>
      <c r="FG1913" s="570">
        <v>42252.889930555553</v>
      </c>
      <c r="FH1913" s="571" t="str">
        <v>[-11101] All data events are filtered in summary calculation</v>
      </c>
      <c r="GE1913" s="400">
        <f t="shared" si="316"/>
        <v>1</v>
      </c>
      <c r="GF1913" s="529"/>
      <c r="GG1913" s="517"/>
      <c r="GH1913" s="529">
        <v>42252.889930555553</v>
      </c>
      <c r="GI1913" s="668">
        <v>297.45370483398438</v>
      </c>
      <c r="GJ1913" s="669">
        <v>42252.889930555553</v>
      </c>
      <c r="GK1913" s="668" t="str">
        <v>[-11101] All data events are filtered in summary calculation</v>
      </c>
      <c r="GL1913" s="669">
        <v>42252.889930555553</v>
      </c>
      <c r="GM1913" s="668" t="str">
        <v>[-11101] All data events are filtered in summary calculation</v>
      </c>
      <c r="GN1913" s="400" t="str">
        <f t="shared" si="314"/>
        <v>[-11101] All data events are filtered in summary calculation</v>
      </c>
      <c r="GO1913" s="400">
        <f t="shared" si="315"/>
        <v>0</v>
      </c>
    </row>
    <row r="1914" spans="156:197" ht="18.95" customHeight="1" x14ac:dyDescent="0.25">
      <c r="EZ1914" s="837"/>
      <c r="FA1914" s="568">
        <v>42252.890625</v>
      </c>
      <c r="FB1914" s="569">
        <v>3175.4848892337332</v>
      </c>
      <c r="FC1914" s="570">
        <v>42252.890625</v>
      </c>
      <c r="FD1914" s="571" t="str">
        <v>[-11101] All data events are filtered in summary calculation</v>
      </c>
      <c r="FE1914" s="570">
        <v>42252.890277777777</v>
      </c>
      <c r="FF1914" s="571">
        <v>38329.950526605047</v>
      </c>
      <c r="FG1914" s="570">
        <v>42252.890277777777</v>
      </c>
      <c r="FH1914" s="571" t="str">
        <v>[-11101] All data events are filtered in summary calculation</v>
      </c>
      <c r="GE1914" s="400">
        <f t="shared" si="316"/>
        <v>1</v>
      </c>
      <c r="GF1914" s="529"/>
      <c r="GG1914" s="517"/>
      <c r="GH1914" s="529">
        <v>42252.890277777777</v>
      </c>
      <c r="GI1914" s="668">
        <v>297.45370483398438</v>
      </c>
      <c r="GJ1914" s="669">
        <v>42252.890277777777</v>
      </c>
      <c r="GK1914" s="668" t="str">
        <v>[-11101] All data events are filtered in summary calculation</v>
      </c>
      <c r="GL1914" s="669">
        <v>42252.890277777777</v>
      </c>
      <c r="GM1914" s="668" t="str">
        <v>[-11101] All data events are filtered in summary calculation</v>
      </c>
      <c r="GN1914" s="400" t="str">
        <f t="shared" si="314"/>
        <v>[-11101] All data events are filtered in summary calculation</v>
      </c>
      <c r="GO1914" s="400">
        <f t="shared" si="315"/>
        <v>0</v>
      </c>
    </row>
    <row r="1915" spans="156:197" ht="18.95" customHeight="1" x14ac:dyDescent="0.25">
      <c r="EZ1915" s="837"/>
      <c r="FA1915" s="568">
        <v>42252.890972222223</v>
      </c>
      <c r="FB1915" s="569">
        <v>24448.818166263773</v>
      </c>
      <c r="FC1915" s="570">
        <v>42252.890972222223</v>
      </c>
      <c r="FD1915" s="571" t="str">
        <v>[-11101] All data events are filtered in summary calculation</v>
      </c>
      <c r="FE1915" s="570">
        <v>42252.890625</v>
      </c>
      <c r="FF1915" s="571">
        <v>38298.977064641316</v>
      </c>
      <c r="FG1915" s="570">
        <v>42252.890625</v>
      </c>
      <c r="FH1915" s="571" t="str">
        <v>[-11101] All data events are filtered in summary calculation</v>
      </c>
      <c r="GE1915" s="400">
        <f t="shared" si="316"/>
        <v>1</v>
      </c>
      <c r="GF1915" s="529"/>
      <c r="GG1915" s="517"/>
      <c r="GH1915" s="529">
        <v>42252.890625</v>
      </c>
      <c r="GI1915" s="668">
        <v>297.45370483398438</v>
      </c>
      <c r="GJ1915" s="669">
        <v>42252.890625</v>
      </c>
      <c r="GK1915" s="668" t="str">
        <v>[-11101] All data events are filtered in summary calculation</v>
      </c>
      <c r="GL1915" s="669">
        <v>42252.890625</v>
      </c>
      <c r="GM1915" s="668" t="str">
        <v>[-11101] All data events are filtered in summary calculation</v>
      </c>
      <c r="GN1915" s="400" t="str">
        <f t="shared" si="314"/>
        <v>[-11101] All data events are filtered in summary calculation</v>
      </c>
      <c r="GO1915" s="400">
        <f t="shared" si="315"/>
        <v>0</v>
      </c>
    </row>
    <row r="1916" spans="156:197" ht="18.95" customHeight="1" x14ac:dyDescent="0.25">
      <c r="EZ1916" s="837"/>
      <c r="FA1916" s="568">
        <v>42252.891319444447</v>
      </c>
      <c r="FB1916" s="569">
        <v>38340.742423546311</v>
      </c>
      <c r="FC1916" s="570">
        <v>42252.891319444447</v>
      </c>
      <c r="FD1916" s="571" t="str">
        <v>[-11101] All data events are filtered in summary calculation</v>
      </c>
      <c r="FE1916" s="570">
        <v>42252.890972222223</v>
      </c>
      <c r="FF1916" s="571">
        <v>38227.670118302107</v>
      </c>
      <c r="FG1916" s="570">
        <v>42252.890972222223</v>
      </c>
      <c r="FH1916" s="571" t="str">
        <v>[-11101] All data events are filtered in summary calculation</v>
      </c>
      <c r="GE1916" s="400">
        <f t="shared" si="316"/>
        <v>1</v>
      </c>
      <c r="GF1916" s="529"/>
      <c r="GG1916" s="517"/>
      <c r="GH1916" s="529">
        <v>42252.890972222223</v>
      </c>
      <c r="GI1916" s="668">
        <v>297.45370483398438</v>
      </c>
      <c r="GJ1916" s="669">
        <v>42252.890972222223</v>
      </c>
      <c r="GK1916" s="668" t="str">
        <v>[-11101] All data events are filtered in summary calculation</v>
      </c>
      <c r="GL1916" s="669">
        <v>42252.890972222223</v>
      </c>
      <c r="GM1916" s="668" t="str">
        <v>[-11101] All data events are filtered in summary calculation</v>
      </c>
      <c r="GN1916" s="400" t="str">
        <f t="shared" si="314"/>
        <v>[-11101] All data events are filtered in summary calculation</v>
      </c>
      <c r="GO1916" s="400">
        <f t="shared" si="315"/>
        <v>0</v>
      </c>
    </row>
    <row r="1917" spans="156:197" ht="18.95" customHeight="1" x14ac:dyDescent="0.25">
      <c r="EZ1917" s="837"/>
      <c r="FA1917" s="568">
        <v>42252.891666666663</v>
      </c>
      <c r="FB1917" s="569">
        <v>38481.211807493368</v>
      </c>
      <c r="FC1917" s="570">
        <v>42252.891666666663</v>
      </c>
      <c r="FD1917" s="571" t="str">
        <v>[-11101] All data events are filtered in summary calculation</v>
      </c>
      <c r="FE1917" s="570">
        <v>42252.891319444447</v>
      </c>
      <c r="FF1917" s="571">
        <v>38279.284669466811</v>
      </c>
      <c r="FG1917" s="570">
        <v>42252.891319444447</v>
      </c>
      <c r="FH1917" s="571" t="str">
        <v>[-11101] All data events are filtered in summary calculation</v>
      </c>
      <c r="GE1917" s="400">
        <f t="shared" si="316"/>
        <v>1</v>
      </c>
      <c r="GF1917" s="529"/>
      <c r="GG1917" s="517"/>
      <c r="GH1917" s="529">
        <v>42252.891319444447</v>
      </c>
      <c r="GI1917" s="668">
        <v>297.45370483398438</v>
      </c>
      <c r="GJ1917" s="669">
        <v>42252.891319444447</v>
      </c>
      <c r="GK1917" s="668" t="str">
        <v>[-11101] All data events are filtered in summary calculation</v>
      </c>
      <c r="GL1917" s="669">
        <v>42252.891319444447</v>
      </c>
      <c r="GM1917" s="668" t="str">
        <v>[-11101] All data events are filtered in summary calculation</v>
      </c>
      <c r="GN1917" s="400" t="str">
        <f t="shared" si="314"/>
        <v>[-11101] All data events are filtered in summary calculation</v>
      </c>
      <c r="GO1917" s="400">
        <f t="shared" si="315"/>
        <v>0</v>
      </c>
    </row>
    <row r="1918" spans="156:197" ht="18.95" customHeight="1" x14ac:dyDescent="0.25">
      <c r="EZ1918" s="837"/>
      <c r="FA1918" s="568">
        <v>42252.892013888893</v>
      </c>
      <c r="FB1918" s="569">
        <v>38295.567636674641</v>
      </c>
      <c r="FC1918" s="570">
        <v>42252.892013888893</v>
      </c>
      <c r="FD1918" s="571" t="str">
        <v>[-11101] All data events are filtered in summary calculation</v>
      </c>
      <c r="FE1918" s="570">
        <v>42252.891666666663</v>
      </c>
      <c r="FF1918" s="571">
        <v>38257.709051229554</v>
      </c>
      <c r="FG1918" s="570">
        <v>42252.891666666663</v>
      </c>
      <c r="FH1918" s="571" t="str">
        <v>[-11101] All data events are filtered in summary calculation</v>
      </c>
      <c r="GE1918" s="400">
        <f t="shared" si="316"/>
        <v>1</v>
      </c>
      <c r="GF1918" s="529"/>
      <c r="GG1918" s="517"/>
      <c r="GH1918" s="529">
        <v>42252.891666666663</v>
      </c>
      <c r="GI1918" s="668">
        <v>297.45370483398438</v>
      </c>
      <c r="GJ1918" s="669">
        <v>42252.891666666663</v>
      </c>
      <c r="GK1918" s="668" t="str">
        <v>[-11101] All data events are filtered in summary calculation</v>
      </c>
      <c r="GL1918" s="669">
        <v>42252.891666666663</v>
      </c>
      <c r="GM1918" s="668" t="str">
        <v>[-11101] All data events are filtered in summary calculation</v>
      </c>
      <c r="GN1918" s="400" t="str">
        <f t="shared" si="314"/>
        <v>[-11101] All data events are filtered in summary calculation</v>
      </c>
      <c r="GO1918" s="400">
        <f t="shared" si="315"/>
        <v>0</v>
      </c>
    </row>
    <row r="1919" spans="156:197" ht="18.95" customHeight="1" x14ac:dyDescent="0.25">
      <c r="EZ1919" s="837"/>
      <c r="FA1919" s="568">
        <v>42252.892361111109</v>
      </c>
      <c r="FB1919" s="569">
        <v>38079.21888459722</v>
      </c>
      <c r="FC1919" s="570">
        <v>42252.892361111109</v>
      </c>
      <c r="FD1919" s="571" t="str">
        <v>[-11101] All data events are filtered in summary calculation</v>
      </c>
      <c r="FE1919" s="570">
        <v>42252.892013888893</v>
      </c>
      <c r="FF1919" s="571">
        <v>38265.282373825707</v>
      </c>
      <c r="FG1919" s="570">
        <v>42252.892013888893</v>
      </c>
      <c r="FH1919" s="571" t="str">
        <v>[-11101] All data events are filtered in summary calculation</v>
      </c>
      <c r="GE1919" s="400">
        <f t="shared" si="316"/>
        <v>1</v>
      </c>
      <c r="GF1919" s="529"/>
      <c r="GG1919" s="517"/>
      <c r="GH1919" s="529">
        <v>42252.892013888893</v>
      </c>
      <c r="GI1919" s="668">
        <v>297.45370483398438</v>
      </c>
      <c r="GJ1919" s="669">
        <v>42252.892013888893</v>
      </c>
      <c r="GK1919" s="668" t="str">
        <v>[-11101] All data events are filtered in summary calculation</v>
      </c>
      <c r="GL1919" s="669">
        <v>42252.892013888893</v>
      </c>
      <c r="GM1919" s="668" t="str">
        <v>[-11101] All data events are filtered in summary calculation</v>
      </c>
      <c r="GN1919" s="400" t="str">
        <f t="shared" si="314"/>
        <v>[-11101] All data events are filtered in summary calculation</v>
      </c>
      <c r="GO1919" s="400">
        <f t="shared" si="315"/>
        <v>0</v>
      </c>
    </row>
    <row r="1920" spans="156:197" ht="18.95" customHeight="1" x14ac:dyDescent="0.25">
      <c r="EZ1920" s="837"/>
      <c r="FA1920" s="568">
        <v>42252.892708333333</v>
      </c>
      <c r="FB1920" s="569">
        <v>37990.054376562439</v>
      </c>
      <c r="FC1920" s="570">
        <v>42252.892708333333</v>
      </c>
      <c r="FD1920" s="571" t="str">
        <v>[-11101] All data events are filtered in summary calculation</v>
      </c>
      <c r="FE1920" s="570">
        <v>42252.892361111109</v>
      </c>
      <c r="FF1920" s="571">
        <v>38296.525283875068</v>
      </c>
      <c r="FG1920" s="570">
        <v>42252.892361111109</v>
      </c>
      <c r="FH1920" s="571" t="str">
        <v>[-11101] All data events are filtered in summary calculation</v>
      </c>
      <c r="GE1920" s="400">
        <f t="shared" si="316"/>
        <v>1</v>
      </c>
      <c r="GF1920" s="529"/>
      <c r="GG1920" s="517"/>
      <c r="GH1920" s="529">
        <v>42252.892361111109</v>
      </c>
      <c r="GI1920" s="668">
        <v>297.45370483398438</v>
      </c>
      <c r="GJ1920" s="669">
        <v>42252.892361111109</v>
      </c>
      <c r="GK1920" s="668" t="str">
        <v>[-11101] All data events are filtered in summary calculation</v>
      </c>
      <c r="GL1920" s="669">
        <v>42252.892361111109</v>
      </c>
      <c r="GM1920" s="668" t="str">
        <v>[-11101] All data events are filtered in summary calculation</v>
      </c>
      <c r="GN1920" s="400" t="str">
        <f t="shared" si="314"/>
        <v>[-11101] All data events are filtered in summary calculation</v>
      </c>
      <c r="GO1920" s="400">
        <f t="shared" si="315"/>
        <v>0</v>
      </c>
    </row>
    <row r="1921" spans="156:197" ht="18.95" customHeight="1" x14ac:dyDescent="0.25">
      <c r="EZ1921" s="837"/>
      <c r="FA1921" s="568">
        <v>42252.893055555556</v>
      </c>
      <c r="FB1921" s="569">
        <v>37872.507824285822</v>
      </c>
      <c r="FC1921" s="570">
        <v>42252.893055555556</v>
      </c>
      <c r="FD1921" s="571" t="str">
        <v>[-11101] All data events are filtered in summary calculation</v>
      </c>
      <c r="FE1921" s="570">
        <v>42252.892708333333</v>
      </c>
      <c r="FF1921" s="571">
        <v>38305.454461236797</v>
      </c>
      <c r="FG1921" s="570">
        <v>42252.892708333333</v>
      </c>
      <c r="FH1921" s="571" t="str">
        <v>[-11101] All data events are filtered in summary calculation</v>
      </c>
      <c r="GE1921" s="400">
        <f t="shared" si="316"/>
        <v>1</v>
      </c>
      <c r="GF1921" s="529"/>
      <c r="GG1921" s="517"/>
      <c r="GH1921" s="529">
        <v>42252.892708333333</v>
      </c>
      <c r="GI1921" s="668">
        <v>297.45370483398438</v>
      </c>
      <c r="GJ1921" s="669">
        <v>42252.892708333333</v>
      </c>
      <c r="GK1921" s="668" t="str">
        <v>[-11101] All data events are filtered in summary calculation</v>
      </c>
      <c r="GL1921" s="669">
        <v>42252.892708333333</v>
      </c>
      <c r="GM1921" s="668" t="str">
        <v>[-11101] All data events are filtered in summary calculation</v>
      </c>
      <c r="GN1921" s="400" t="str">
        <f t="shared" si="314"/>
        <v>[-11101] All data events are filtered in summary calculation</v>
      </c>
      <c r="GO1921" s="400">
        <f t="shared" si="315"/>
        <v>0</v>
      </c>
    </row>
    <row r="1922" spans="156:197" ht="18.95" customHeight="1" x14ac:dyDescent="0.25">
      <c r="EZ1922" s="837"/>
      <c r="FA1922" s="568">
        <v>42252.89340277778</v>
      </c>
      <c r="FB1922" s="569">
        <v>37769.818541949986</v>
      </c>
      <c r="FC1922" s="570">
        <v>42252.89340277778</v>
      </c>
      <c r="FD1922" s="571" t="str">
        <v>[-11101] All data events are filtered in summary calculation</v>
      </c>
      <c r="FE1922" s="570">
        <v>42252.893055555556</v>
      </c>
      <c r="FF1922" s="571">
        <v>38299.253534146148</v>
      </c>
      <c r="FG1922" s="570">
        <v>42252.893055555556</v>
      </c>
      <c r="FH1922" s="571" t="str">
        <v>[-11101] All data events are filtered in summary calculation</v>
      </c>
      <c r="GE1922" s="400">
        <f t="shared" si="316"/>
        <v>1</v>
      </c>
      <c r="GF1922" s="529"/>
      <c r="GG1922" s="517"/>
      <c r="GH1922" s="529">
        <v>42252.893055555556</v>
      </c>
      <c r="GI1922" s="668">
        <v>296.87395890350456</v>
      </c>
      <c r="GJ1922" s="669">
        <v>42252.893055555556</v>
      </c>
      <c r="GK1922" s="668" t="str">
        <v>[-11101] All data events are filtered in summary calculation</v>
      </c>
      <c r="GL1922" s="669">
        <v>42252.893055555556</v>
      </c>
      <c r="GM1922" s="668" t="str">
        <v>[-11101] All data events are filtered in summary calculation</v>
      </c>
      <c r="GN1922" s="400" t="str">
        <f t="shared" si="314"/>
        <v>[-11101] All data events are filtered in summary calculation</v>
      </c>
      <c r="GO1922" s="400">
        <f t="shared" si="315"/>
        <v>0</v>
      </c>
    </row>
    <row r="1923" spans="156:197" ht="18.95" customHeight="1" x14ac:dyDescent="0.25">
      <c r="EZ1923" s="837"/>
      <c r="FA1923" s="568">
        <v>42252.893750000003</v>
      </c>
      <c r="FB1923" s="569">
        <v>37716.291070183121</v>
      </c>
      <c r="FC1923" s="570">
        <v>42252.893750000003</v>
      </c>
      <c r="FD1923" s="571" t="str">
        <v>[-11101] All data events are filtered in summary calculation</v>
      </c>
      <c r="FE1923" s="570">
        <v>42252.89340277778</v>
      </c>
      <c r="FF1923" s="571">
        <v>38314.43011826674</v>
      </c>
      <c r="FG1923" s="570">
        <v>42252.89340277778</v>
      </c>
      <c r="FH1923" s="571" t="str">
        <v>[-11101] All data events are filtered in summary calculation</v>
      </c>
      <c r="GE1923" s="400">
        <f t="shared" si="316"/>
        <v>1</v>
      </c>
      <c r="GF1923" s="529"/>
      <c r="GG1923" s="517"/>
      <c r="GH1923" s="529">
        <v>42252.89340277778</v>
      </c>
      <c r="GI1923" s="668">
        <v>295.71759033203125</v>
      </c>
      <c r="GJ1923" s="669">
        <v>42252.89340277778</v>
      </c>
      <c r="GK1923" s="668" t="str">
        <v>[-11101] All data events are filtered in summary calculation</v>
      </c>
      <c r="GL1923" s="669">
        <v>42252.89340277778</v>
      </c>
      <c r="GM1923" s="668" t="str">
        <v>[-11101] All data events are filtered in summary calculation</v>
      </c>
      <c r="GN1923" s="400" t="str">
        <f t="shared" si="314"/>
        <v>[-11101] All data events are filtered in summary calculation</v>
      </c>
      <c r="GO1923" s="400">
        <f t="shared" si="315"/>
        <v>0</v>
      </c>
    </row>
    <row r="1924" spans="156:197" ht="18.95" customHeight="1" x14ac:dyDescent="0.25">
      <c r="EZ1924" s="837"/>
      <c r="FA1924" s="568">
        <v>42252.894097222219</v>
      </c>
      <c r="FB1924" s="569">
        <v>37707.714108955857</v>
      </c>
      <c r="FC1924" s="570">
        <v>42252.894097222219</v>
      </c>
      <c r="FD1924" s="571" t="str">
        <v>[-11101] All data events are filtered in summary calculation</v>
      </c>
      <c r="FE1924" s="570">
        <v>42252.893750000003</v>
      </c>
      <c r="FF1924" s="571">
        <v>38329.070414565009</v>
      </c>
      <c r="FG1924" s="570">
        <v>42252.893750000003</v>
      </c>
      <c r="FH1924" s="571" t="str">
        <v>[-11101] All data events are filtered in summary calculation</v>
      </c>
      <c r="GE1924" s="400">
        <f t="shared" si="316"/>
        <v>1</v>
      </c>
      <c r="GF1924" s="529"/>
      <c r="GG1924" s="517"/>
      <c r="GH1924" s="529">
        <v>42252.893750000003</v>
      </c>
      <c r="GI1924" s="668">
        <v>295.71759033203125</v>
      </c>
      <c r="GJ1924" s="669">
        <v>42252.893750000003</v>
      </c>
      <c r="GK1924" s="668" t="str">
        <v>[-11101] All data events are filtered in summary calculation</v>
      </c>
      <c r="GL1924" s="669">
        <v>42252.893750000003</v>
      </c>
      <c r="GM1924" s="668" t="str">
        <v>[-11101] All data events are filtered in summary calculation</v>
      </c>
      <c r="GN1924" s="400" t="str">
        <f t="shared" si="314"/>
        <v>[-11101] All data events are filtered in summary calculation</v>
      </c>
      <c r="GO1924" s="400">
        <f t="shared" si="315"/>
        <v>0</v>
      </c>
    </row>
    <row r="1925" spans="156:197" ht="18.95" customHeight="1" x14ac:dyDescent="0.25">
      <c r="EZ1925" s="837"/>
      <c r="FA1925" s="568">
        <v>42252.89444444445</v>
      </c>
      <c r="FB1925" s="569">
        <v>37713.452845303218</v>
      </c>
      <c r="FC1925" s="570">
        <v>42252.89444444445</v>
      </c>
      <c r="FD1925" s="571" t="str">
        <v>[-11101] All data events are filtered in summary calculation</v>
      </c>
      <c r="FE1925" s="570">
        <v>42252.894097222219</v>
      </c>
      <c r="FF1925" s="571">
        <v>38349.838225136198</v>
      </c>
      <c r="FG1925" s="570">
        <v>42252.894097222219</v>
      </c>
      <c r="FH1925" s="571" t="str">
        <v>[-11101] All data events are filtered in summary calculation</v>
      </c>
      <c r="GE1925" s="400">
        <f t="shared" si="316"/>
        <v>1</v>
      </c>
      <c r="GF1925" s="529"/>
      <c r="GG1925" s="517"/>
      <c r="GH1925" s="529">
        <v>42252.894097222219</v>
      </c>
      <c r="GI1925" s="668">
        <v>295.71759033203125</v>
      </c>
      <c r="GJ1925" s="669">
        <v>42252.894097222219</v>
      </c>
      <c r="GK1925" s="668" t="str">
        <v>[-11101] All data events are filtered in summary calculation</v>
      </c>
      <c r="GL1925" s="669">
        <v>42252.894097222219</v>
      </c>
      <c r="GM1925" s="668" t="str">
        <v>[-11101] All data events are filtered in summary calculation</v>
      </c>
      <c r="GN1925" s="400" t="str">
        <f t="shared" si="314"/>
        <v>[-11101] All data events are filtered in summary calculation</v>
      </c>
      <c r="GO1925" s="400">
        <f t="shared" si="315"/>
        <v>0</v>
      </c>
    </row>
    <row r="1926" spans="156:197" ht="18.95" customHeight="1" x14ac:dyDescent="0.25">
      <c r="EZ1926" s="837"/>
      <c r="FA1926" s="568">
        <v>42252.894791666666</v>
      </c>
      <c r="FB1926" s="569">
        <v>37687.810097906986</v>
      </c>
      <c r="FC1926" s="570">
        <v>42252.894791666666</v>
      </c>
      <c r="FD1926" s="571" t="str">
        <v>[-11101] All data events are filtered in summary calculation</v>
      </c>
      <c r="FE1926" s="570">
        <v>42252.89444444445</v>
      </c>
      <c r="FF1926" s="571">
        <v>38405.016201903425</v>
      </c>
      <c r="FG1926" s="570">
        <v>42252.89444444445</v>
      </c>
      <c r="FH1926" s="571" t="str">
        <v>[-11101] All data events are filtered in summary calculation</v>
      </c>
      <c r="GE1926" s="400">
        <f t="shared" si="316"/>
        <v>1</v>
      </c>
      <c r="GF1926" s="529"/>
      <c r="GG1926" s="517"/>
      <c r="GH1926" s="529">
        <v>42252.89444444445</v>
      </c>
      <c r="GI1926" s="668">
        <v>295.71759033203125</v>
      </c>
      <c r="GJ1926" s="669">
        <v>42252.89444444445</v>
      </c>
      <c r="GK1926" s="668" t="str">
        <v>[-11101] All data events are filtered in summary calculation</v>
      </c>
      <c r="GL1926" s="669">
        <v>42252.89444444445</v>
      </c>
      <c r="GM1926" s="668" t="str">
        <v>[-11101] All data events are filtered in summary calculation</v>
      </c>
      <c r="GN1926" s="400" t="str">
        <f t="shared" si="314"/>
        <v>[-11101] All data events are filtered in summary calculation</v>
      </c>
      <c r="GO1926" s="400">
        <f t="shared" si="315"/>
        <v>0</v>
      </c>
    </row>
    <row r="1927" spans="156:197" ht="18.95" customHeight="1" x14ac:dyDescent="0.25">
      <c r="EZ1927" s="837"/>
      <c r="FA1927" s="568">
        <v>42252.895138888889</v>
      </c>
      <c r="FB1927" s="569">
        <v>38066.124632889034</v>
      </c>
      <c r="FC1927" s="570">
        <v>42252.895138888889</v>
      </c>
      <c r="FD1927" s="571" t="str">
        <v>[-11101] All data events are filtered in summary calculation</v>
      </c>
      <c r="FE1927" s="570">
        <v>42252.894791666666</v>
      </c>
      <c r="FF1927" s="571">
        <v>38412.68242176374</v>
      </c>
      <c r="FG1927" s="570">
        <v>42252.894791666666</v>
      </c>
      <c r="FH1927" s="571" t="str">
        <v>[-11101] All data events are filtered in summary calculation</v>
      </c>
      <c r="GE1927" s="400">
        <f t="shared" si="316"/>
        <v>1</v>
      </c>
      <c r="GF1927" s="529"/>
      <c r="GG1927" s="517"/>
      <c r="GH1927" s="529">
        <v>42252.894791666666</v>
      </c>
      <c r="GI1927" s="668">
        <v>295.71759033203125</v>
      </c>
      <c r="GJ1927" s="669">
        <v>42252.894791666666</v>
      </c>
      <c r="GK1927" s="668" t="str">
        <v>[-11101] All data events are filtered in summary calculation</v>
      </c>
      <c r="GL1927" s="669">
        <v>42252.894791666666</v>
      </c>
      <c r="GM1927" s="668" t="str">
        <v>[-11101] All data events are filtered in summary calculation</v>
      </c>
      <c r="GN1927" s="400" t="str">
        <f t="shared" ref="GN1927:GN1990" si="317">IF($GE1927=1,$GM1927,0)</f>
        <v>[-11101] All data events are filtered in summary calculation</v>
      </c>
      <c r="GO1927" s="400">
        <f t="shared" ref="GO1927:GO1990" si="318">IF($GE1927=2,$GM1927,0)</f>
        <v>0</v>
      </c>
    </row>
    <row r="1928" spans="156:197" ht="18.95" customHeight="1" x14ac:dyDescent="0.25">
      <c r="EZ1928" s="837"/>
      <c r="FA1928" s="568">
        <v>42252.895486111112</v>
      </c>
      <c r="FB1928" s="569">
        <v>38443.075625012316</v>
      </c>
      <c r="FC1928" s="570">
        <v>42252.895486111112</v>
      </c>
      <c r="FD1928" s="571" t="str">
        <v>[-11101] All data events are filtered in summary calculation</v>
      </c>
      <c r="FE1928" s="570">
        <v>42252.895138888889</v>
      </c>
      <c r="FF1928" s="571">
        <v>38507.833784822622</v>
      </c>
      <c r="FG1928" s="570">
        <v>42252.895138888889</v>
      </c>
      <c r="FH1928" s="571" t="str">
        <v>[-11101] All data events are filtered in summary calculation</v>
      </c>
      <c r="GE1928" s="400">
        <f t="shared" ref="GE1928:GE1991" si="319">IF(GI1928&lt;&gt;$GF$63,1,IF(GK1928&lt;&gt;$GF$63,2,IF(GE1927&lt;&gt;0,GE1927,0)))</f>
        <v>1</v>
      </c>
      <c r="GF1928" s="529"/>
      <c r="GG1928" s="517"/>
      <c r="GH1928" s="529">
        <v>42252.895138888889</v>
      </c>
      <c r="GI1928" s="668">
        <v>295.71759033203125</v>
      </c>
      <c r="GJ1928" s="669">
        <v>42252.895138888889</v>
      </c>
      <c r="GK1928" s="668" t="str">
        <v>[-11101] All data events are filtered in summary calculation</v>
      </c>
      <c r="GL1928" s="669">
        <v>42252.895138888889</v>
      </c>
      <c r="GM1928" s="668" t="str">
        <v>[-11101] All data events are filtered in summary calculation</v>
      </c>
      <c r="GN1928" s="400" t="str">
        <f t="shared" si="317"/>
        <v>[-11101] All data events are filtered in summary calculation</v>
      </c>
      <c r="GO1928" s="400">
        <f t="shared" si="318"/>
        <v>0</v>
      </c>
    </row>
    <row r="1929" spans="156:197" ht="18.95" customHeight="1" x14ac:dyDescent="0.25">
      <c r="EZ1929" s="837"/>
      <c r="FA1929" s="568">
        <v>42252.895833333328</v>
      </c>
      <c r="FB1929" s="569">
        <v>38443.769167015947</v>
      </c>
      <c r="FC1929" s="570">
        <v>42252.895833333328</v>
      </c>
      <c r="FD1929" s="571" t="str">
        <v>[-11101] All data events are filtered in summary calculation</v>
      </c>
      <c r="FE1929" s="570">
        <v>42252.895486111112</v>
      </c>
      <c r="FF1929" s="571">
        <v>38455.548830564818</v>
      </c>
      <c r="FG1929" s="570">
        <v>42252.895486111112</v>
      </c>
      <c r="FH1929" s="571" t="str">
        <v>[-11101] All data events are filtered in summary calculation</v>
      </c>
      <c r="GE1929" s="400">
        <f t="shared" si="319"/>
        <v>1</v>
      </c>
      <c r="GF1929" s="529"/>
      <c r="GG1929" s="517"/>
      <c r="GH1929" s="529">
        <v>42252.895486111112</v>
      </c>
      <c r="GI1929" s="668">
        <v>295.71759033203125</v>
      </c>
      <c r="GJ1929" s="669">
        <v>42252.895486111112</v>
      </c>
      <c r="GK1929" s="668" t="str">
        <v>[-11101] All data events are filtered in summary calculation</v>
      </c>
      <c r="GL1929" s="669">
        <v>42252.895486111112</v>
      </c>
      <c r="GM1929" s="668" t="str">
        <v>[-11101] All data events are filtered in summary calculation</v>
      </c>
      <c r="GN1929" s="400" t="str">
        <f t="shared" si="317"/>
        <v>[-11101] All data events are filtered in summary calculation</v>
      </c>
      <c r="GO1929" s="400">
        <f t="shared" si="318"/>
        <v>0</v>
      </c>
    </row>
    <row r="1930" spans="156:197" ht="18.95" customHeight="1" x14ac:dyDescent="0.25">
      <c r="EZ1930" s="837"/>
      <c r="FA1930" s="568">
        <v>42252.896180555559</v>
      </c>
      <c r="FB1930" s="569">
        <v>38417.99551875989</v>
      </c>
      <c r="FC1930" s="570">
        <v>42252.896180555559</v>
      </c>
      <c r="FD1930" s="571" t="str">
        <v>[-11101] All data events are filtered in summary calculation</v>
      </c>
      <c r="FE1930" s="570">
        <v>42252.895833333328</v>
      </c>
      <c r="FF1930" s="571">
        <v>38535.750108551976</v>
      </c>
      <c r="FG1930" s="570">
        <v>42252.895833333328</v>
      </c>
      <c r="FH1930" s="571" t="str">
        <v>[-11101] All data events are filtered in summary calculation</v>
      </c>
      <c r="GE1930" s="400">
        <f t="shared" si="319"/>
        <v>1</v>
      </c>
      <c r="GF1930" s="529"/>
      <c r="GG1930" s="517"/>
      <c r="GH1930" s="529">
        <v>42252.895833333328</v>
      </c>
      <c r="GI1930" s="668">
        <v>295.71759033203125</v>
      </c>
      <c r="GJ1930" s="669">
        <v>42252.895833333328</v>
      </c>
      <c r="GK1930" s="668" t="str">
        <v>[-11101] All data events are filtered in summary calculation</v>
      </c>
      <c r="GL1930" s="669">
        <v>42252.895833333328</v>
      </c>
      <c r="GM1930" s="668" t="str">
        <v>[-11101] All data events are filtered in summary calculation</v>
      </c>
      <c r="GN1930" s="400" t="str">
        <f t="shared" si="317"/>
        <v>[-11101] All data events are filtered in summary calculation</v>
      </c>
      <c r="GO1930" s="400">
        <f t="shared" si="318"/>
        <v>0</v>
      </c>
    </row>
    <row r="1931" spans="156:197" ht="18.95" customHeight="1" x14ac:dyDescent="0.25">
      <c r="EZ1931" s="837"/>
      <c r="FA1931" s="568">
        <v>42252.896527777775</v>
      </c>
      <c r="FB1931" s="569">
        <v>38047.411035313206</v>
      </c>
      <c r="FC1931" s="570">
        <v>42252.896527777775</v>
      </c>
      <c r="FD1931" s="571" t="str">
        <v>[-11101] All data events are filtered in summary calculation</v>
      </c>
      <c r="FE1931" s="570">
        <v>42252.896180555559</v>
      </c>
      <c r="FF1931" s="571">
        <v>38367.732607652746</v>
      </c>
      <c r="FG1931" s="570">
        <v>42252.896180555559</v>
      </c>
      <c r="FH1931" s="571" t="str">
        <v>[-11101] All data events are filtered in summary calculation</v>
      </c>
      <c r="GE1931" s="400">
        <f t="shared" si="319"/>
        <v>1</v>
      </c>
      <c r="GF1931" s="529"/>
      <c r="GG1931" s="517"/>
      <c r="GH1931" s="529">
        <v>42252.896180555559</v>
      </c>
      <c r="GI1931" s="668">
        <v>295.71759033203125</v>
      </c>
      <c r="GJ1931" s="669">
        <v>42252.896180555559</v>
      </c>
      <c r="GK1931" s="668" t="str">
        <v>[-11101] All data events are filtered in summary calculation</v>
      </c>
      <c r="GL1931" s="669">
        <v>42252.896180555559</v>
      </c>
      <c r="GM1931" s="668" t="str">
        <v>[-11101] All data events are filtered in summary calculation</v>
      </c>
      <c r="GN1931" s="400" t="str">
        <f t="shared" si="317"/>
        <v>[-11101] All data events are filtered in summary calculation</v>
      </c>
      <c r="GO1931" s="400">
        <f t="shared" si="318"/>
        <v>0</v>
      </c>
    </row>
    <row r="1932" spans="156:197" ht="18.95" customHeight="1" x14ac:dyDescent="0.25">
      <c r="EZ1932" s="837"/>
      <c r="FA1932" s="568">
        <v>42252.896874999999</v>
      </c>
      <c r="FB1932" s="569">
        <v>38069.029416072372</v>
      </c>
      <c r="FC1932" s="570">
        <v>42252.896874999999</v>
      </c>
      <c r="FD1932" s="571" t="str">
        <v>[-11101] All data events are filtered in summary calculation</v>
      </c>
      <c r="FE1932" s="570">
        <v>42252.896527777775</v>
      </c>
      <c r="FF1932" s="571">
        <v>38287.775479857126</v>
      </c>
      <c r="FG1932" s="570">
        <v>42252.896527777775</v>
      </c>
      <c r="FH1932" s="571" t="str">
        <v>[-11101] All data events are filtered in summary calculation</v>
      </c>
      <c r="GE1932" s="400">
        <f t="shared" si="319"/>
        <v>1</v>
      </c>
      <c r="GF1932" s="529"/>
      <c r="GG1932" s="517"/>
      <c r="GH1932" s="529">
        <v>42252.896527777775</v>
      </c>
      <c r="GI1932" s="668">
        <v>295.71759033203125</v>
      </c>
      <c r="GJ1932" s="669">
        <v>42252.896527777775</v>
      </c>
      <c r="GK1932" s="668" t="str">
        <v>[-11101] All data events are filtered in summary calculation</v>
      </c>
      <c r="GL1932" s="669">
        <v>42252.896527777775</v>
      </c>
      <c r="GM1932" s="668" t="str">
        <v>[-11101] All data events are filtered in summary calculation</v>
      </c>
      <c r="GN1932" s="400" t="str">
        <f t="shared" si="317"/>
        <v>[-11101] All data events are filtered in summary calculation</v>
      </c>
      <c r="GO1932" s="400">
        <f t="shared" si="318"/>
        <v>0</v>
      </c>
    </row>
    <row r="1933" spans="156:197" ht="18.95" customHeight="1" x14ac:dyDescent="0.25">
      <c r="EZ1933" s="837"/>
      <c r="FA1933" s="568">
        <v>42252.897222222222</v>
      </c>
      <c r="FB1933" s="569">
        <v>37973.138413574299</v>
      </c>
      <c r="FC1933" s="570">
        <v>42252.897222222222</v>
      </c>
      <c r="FD1933" s="571" t="str">
        <v>[-11101] All data events are filtered in summary calculation</v>
      </c>
      <c r="FE1933" s="570">
        <v>42252.896874999999</v>
      </c>
      <c r="FF1933" s="571">
        <v>38242.30927889546</v>
      </c>
      <c r="FG1933" s="570">
        <v>42252.896874999999</v>
      </c>
      <c r="FH1933" s="571" t="str">
        <v>[-11101] All data events are filtered in summary calculation</v>
      </c>
      <c r="GE1933" s="400">
        <f t="shared" si="319"/>
        <v>1</v>
      </c>
      <c r="GF1933" s="529"/>
      <c r="GG1933" s="517"/>
      <c r="GH1933" s="529">
        <v>42252.896874999999</v>
      </c>
      <c r="GI1933" s="668">
        <v>295.71759033203125</v>
      </c>
      <c r="GJ1933" s="669">
        <v>42252.896874999999</v>
      </c>
      <c r="GK1933" s="668" t="str">
        <v>[-11101] All data events are filtered in summary calculation</v>
      </c>
      <c r="GL1933" s="669">
        <v>42252.896874999999</v>
      </c>
      <c r="GM1933" s="668" t="str">
        <v>[-11101] All data events are filtered in summary calculation</v>
      </c>
      <c r="GN1933" s="400" t="str">
        <f t="shared" si="317"/>
        <v>[-11101] All data events are filtered in summary calculation</v>
      </c>
      <c r="GO1933" s="400">
        <f t="shared" si="318"/>
        <v>0</v>
      </c>
    </row>
    <row r="1934" spans="156:197" ht="18.95" customHeight="1" x14ac:dyDescent="0.25">
      <c r="EZ1934" s="837"/>
      <c r="FA1934" s="568">
        <v>42252.897569444445</v>
      </c>
      <c r="FB1934" s="569">
        <v>37955.074604235095</v>
      </c>
      <c r="FC1934" s="570">
        <v>42252.897569444445</v>
      </c>
      <c r="FD1934" s="571" t="str">
        <v>[-11101] All data events are filtered in summary calculation</v>
      </c>
      <c r="FE1934" s="570">
        <v>42252.897222222222</v>
      </c>
      <c r="FF1934" s="571">
        <v>38172.291973006722</v>
      </c>
      <c r="FG1934" s="570">
        <v>42252.897222222222</v>
      </c>
      <c r="FH1934" s="571" t="str">
        <v>[-11101] All data events are filtered in summary calculation</v>
      </c>
      <c r="GE1934" s="400">
        <f t="shared" si="319"/>
        <v>1</v>
      </c>
      <c r="GF1934" s="529"/>
      <c r="GG1934" s="517"/>
      <c r="GH1934" s="529">
        <v>42252.897222222222</v>
      </c>
      <c r="GI1934" s="668">
        <v>295.71759033203125</v>
      </c>
      <c r="GJ1934" s="669">
        <v>42252.897222222222</v>
      </c>
      <c r="GK1934" s="668" t="str">
        <v>[-11101] All data events are filtered in summary calculation</v>
      </c>
      <c r="GL1934" s="669">
        <v>42252.897222222222</v>
      </c>
      <c r="GM1934" s="668" t="str">
        <v>[-11101] All data events are filtered in summary calculation</v>
      </c>
      <c r="GN1934" s="400" t="str">
        <f t="shared" si="317"/>
        <v>[-11101] All data events are filtered in summary calculation</v>
      </c>
      <c r="GO1934" s="400">
        <f t="shared" si="318"/>
        <v>0</v>
      </c>
    </row>
    <row r="1935" spans="156:197" ht="18.95" customHeight="1" x14ac:dyDescent="0.25">
      <c r="EZ1935" s="837"/>
      <c r="FA1935" s="568">
        <v>42252.897916666669</v>
      </c>
      <c r="FB1935" s="569">
        <v>37831.784340727332</v>
      </c>
      <c r="FC1935" s="570">
        <v>42252.897916666669</v>
      </c>
      <c r="FD1935" s="571" t="str">
        <v>[-11101] All data events are filtered in summary calculation</v>
      </c>
      <c r="FE1935" s="570">
        <v>42252.897569444445</v>
      </c>
      <c r="FF1935" s="571">
        <v>38244.060875391959</v>
      </c>
      <c r="FG1935" s="570">
        <v>42252.897569444445</v>
      </c>
      <c r="FH1935" s="571" t="str">
        <v>[-11101] All data events are filtered in summary calculation</v>
      </c>
      <c r="GE1935" s="400">
        <f t="shared" si="319"/>
        <v>1</v>
      </c>
      <c r="GF1935" s="529"/>
      <c r="GG1935" s="517"/>
      <c r="GH1935" s="529">
        <v>42252.897569444445</v>
      </c>
      <c r="GI1935" s="668">
        <v>295.71759033203125</v>
      </c>
      <c r="GJ1935" s="669">
        <v>42252.897569444445</v>
      </c>
      <c r="GK1935" s="668" t="str">
        <v>[-11101] All data events are filtered in summary calculation</v>
      </c>
      <c r="GL1935" s="669">
        <v>42252.897569444445</v>
      </c>
      <c r="GM1935" s="668" t="str">
        <v>[-11101] All data events are filtered in summary calculation</v>
      </c>
      <c r="GN1935" s="400" t="str">
        <f t="shared" si="317"/>
        <v>[-11101] All data events are filtered in summary calculation</v>
      </c>
      <c r="GO1935" s="400">
        <f t="shared" si="318"/>
        <v>0</v>
      </c>
    </row>
    <row r="1936" spans="156:197" ht="18.95" customHeight="1" x14ac:dyDescent="0.25">
      <c r="EZ1936" s="837"/>
      <c r="FA1936" s="568">
        <v>42252.898263888885</v>
      </c>
      <c r="FB1936" s="569">
        <v>37895.840664889416</v>
      </c>
      <c r="FC1936" s="570">
        <v>42252.898263888885</v>
      </c>
      <c r="FD1936" s="571" t="str">
        <v>[-11101] All data events are filtered in summary calculation</v>
      </c>
      <c r="FE1936" s="570">
        <v>42252.897916666669</v>
      </c>
      <c r="FF1936" s="571">
        <v>38204.876176734768</v>
      </c>
      <c r="FG1936" s="570">
        <v>42252.897916666669</v>
      </c>
      <c r="FH1936" s="571" t="str">
        <v>[-11101] All data events are filtered in summary calculation</v>
      </c>
      <c r="GE1936" s="400">
        <f t="shared" si="319"/>
        <v>1</v>
      </c>
      <c r="GF1936" s="529"/>
      <c r="GG1936" s="517"/>
      <c r="GH1936" s="529">
        <v>42252.897916666669</v>
      </c>
      <c r="GI1936" s="668">
        <v>295.71759033203125</v>
      </c>
      <c r="GJ1936" s="669">
        <v>42252.897916666669</v>
      </c>
      <c r="GK1936" s="668" t="str">
        <v>[-11101] All data events are filtered in summary calculation</v>
      </c>
      <c r="GL1936" s="669">
        <v>42252.897916666669</v>
      </c>
      <c r="GM1936" s="668" t="str">
        <v>[-11101] All data events are filtered in summary calculation</v>
      </c>
      <c r="GN1936" s="400" t="str">
        <f t="shared" si="317"/>
        <v>[-11101] All data events are filtered in summary calculation</v>
      </c>
      <c r="GO1936" s="400">
        <f t="shared" si="318"/>
        <v>0</v>
      </c>
    </row>
    <row r="1937" spans="156:197" ht="18.95" customHeight="1" x14ac:dyDescent="0.25">
      <c r="EZ1937" s="837"/>
      <c r="FA1937" s="568">
        <v>42252.898611111115</v>
      </c>
      <c r="FB1937" s="569">
        <v>37898.563099932668</v>
      </c>
      <c r="FC1937" s="570">
        <v>42252.898611111115</v>
      </c>
      <c r="FD1937" s="571" t="str">
        <v>[-11101] All data events are filtered in summary calculation</v>
      </c>
      <c r="FE1937" s="570">
        <v>42252.898263888885</v>
      </c>
      <c r="FF1937" s="571">
        <v>38244.860744074984</v>
      </c>
      <c r="FG1937" s="570">
        <v>42252.898263888885</v>
      </c>
      <c r="FH1937" s="571" t="str">
        <v>[-11101] All data events are filtered in summary calculation</v>
      </c>
      <c r="GE1937" s="400">
        <f t="shared" si="319"/>
        <v>1</v>
      </c>
      <c r="GF1937" s="529"/>
      <c r="GG1937" s="517"/>
      <c r="GH1937" s="529">
        <v>42252.898263888885</v>
      </c>
      <c r="GI1937" s="668">
        <v>295.71759033203125</v>
      </c>
      <c r="GJ1937" s="669">
        <v>42252.898263888885</v>
      </c>
      <c r="GK1937" s="668" t="str">
        <v>[-11101] All data events are filtered in summary calculation</v>
      </c>
      <c r="GL1937" s="669">
        <v>42252.898263888885</v>
      </c>
      <c r="GM1937" s="668" t="str">
        <v>[-11101] All data events are filtered in summary calculation</v>
      </c>
      <c r="GN1937" s="400" t="str">
        <f t="shared" si="317"/>
        <v>[-11101] All data events are filtered in summary calculation</v>
      </c>
      <c r="GO1937" s="400">
        <f t="shared" si="318"/>
        <v>0</v>
      </c>
    </row>
    <row r="1938" spans="156:197" ht="18.95" customHeight="1" x14ac:dyDescent="0.25">
      <c r="EZ1938" s="837"/>
      <c r="FA1938" s="568">
        <v>42252.898958333331</v>
      </c>
      <c r="FB1938" s="569">
        <v>37907.28935542504</v>
      </c>
      <c r="FC1938" s="570">
        <v>42252.898958333331</v>
      </c>
      <c r="FD1938" s="571" t="str">
        <v>[-11101] All data events are filtered in summary calculation</v>
      </c>
      <c r="FE1938" s="570">
        <v>42252.898611111115</v>
      </c>
      <c r="FF1938" s="571">
        <v>38334.005691025654</v>
      </c>
      <c r="FG1938" s="570">
        <v>42252.898611111115</v>
      </c>
      <c r="FH1938" s="571" t="str">
        <v>[-11101] All data events are filtered in summary calculation</v>
      </c>
      <c r="GE1938" s="400">
        <f t="shared" si="319"/>
        <v>1</v>
      </c>
      <c r="GF1938" s="529"/>
      <c r="GG1938" s="517"/>
      <c r="GH1938" s="529">
        <v>42252.898611111115</v>
      </c>
      <c r="GI1938" s="668">
        <v>295.71759033203125</v>
      </c>
      <c r="GJ1938" s="669">
        <v>42252.898611111115</v>
      </c>
      <c r="GK1938" s="668" t="str">
        <v>[-11101] All data events are filtered in summary calculation</v>
      </c>
      <c r="GL1938" s="669">
        <v>42252.898611111115</v>
      </c>
      <c r="GM1938" s="668" t="str">
        <v>[-11101] All data events are filtered in summary calculation</v>
      </c>
      <c r="GN1938" s="400" t="str">
        <f t="shared" si="317"/>
        <v>[-11101] All data events are filtered in summary calculation</v>
      </c>
      <c r="GO1938" s="400">
        <f t="shared" si="318"/>
        <v>0</v>
      </c>
    </row>
    <row r="1939" spans="156:197" ht="18.95" customHeight="1" x14ac:dyDescent="0.25">
      <c r="EZ1939" s="837"/>
      <c r="FA1939" s="568">
        <v>42252.899305555555</v>
      </c>
      <c r="FB1939" s="569">
        <v>37960.599176673095</v>
      </c>
      <c r="FC1939" s="570">
        <v>42252.899305555555</v>
      </c>
      <c r="FD1939" s="571" t="str">
        <v>[-11101] All data events are filtered in summary calculation</v>
      </c>
      <c r="FE1939" s="570">
        <v>42252.898958333331</v>
      </c>
      <c r="FF1939" s="571">
        <v>38433.424940474826</v>
      </c>
      <c r="FG1939" s="570">
        <v>42252.898958333331</v>
      </c>
      <c r="FH1939" s="571" t="str">
        <v>[-11101] All data events are filtered in summary calculation</v>
      </c>
      <c r="GE1939" s="400">
        <f t="shared" si="319"/>
        <v>1</v>
      </c>
      <c r="GF1939" s="529"/>
      <c r="GG1939" s="517"/>
      <c r="GH1939" s="529">
        <v>42252.898958333331</v>
      </c>
      <c r="GI1939" s="668">
        <v>295.71759033203125</v>
      </c>
      <c r="GJ1939" s="669">
        <v>42252.898958333331</v>
      </c>
      <c r="GK1939" s="668" t="str">
        <v>[-11101] All data events are filtered in summary calculation</v>
      </c>
      <c r="GL1939" s="669">
        <v>42252.898958333331</v>
      </c>
      <c r="GM1939" s="668" t="str">
        <v>[-11101] All data events are filtered in summary calculation</v>
      </c>
      <c r="GN1939" s="400" t="str">
        <f t="shared" si="317"/>
        <v>[-11101] All data events are filtered in summary calculation</v>
      </c>
      <c r="GO1939" s="400">
        <f t="shared" si="318"/>
        <v>0</v>
      </c>
    </row>
    <row r="1940" spans="156:197" ht="18.95" customHeight="1" x14ac:dyDescent="0.25">
      <c r="EZ1940" s="837"/>
      <c r="FA1940" s="568">
        <v>42252.899652777778</v>
      </c>
      <c r="FB1940" s="569">
        <v>37938.940534522138</v>
      </c>
      <c r="FC1940" s="570">
        <v>42252.899652777778</v>
      </c>
      <c r="FD1940" s="571" t="str">
        <v>[-11101] All data events are filtered in summary calculation</v>
      </c>
      <c r="FE1940" s="570">
        <v>42252.899305555555</v>
      </c>
      <c r="FF1940" s="571">
        <v>38447.391906877361</v>
      </c>
      <c r="FG1940" s="570">
        <v>42252.899305555555</v>
      </c>
      <c r="FH1940" s="571" t="str">
        <v>[-11101] All data events are filtered in summary calculation</v>
      </c>
      <c r="GE1940" s="400">
        <f t="shared" si="319"/>
        <v>1</v>
      </c>
      <c r="GF1940" s="529"/>
      <c r="GG1940" s="517"/>
      <c r="GH1940" s="529">
        <v>42252.899305555555</v>
      </c>
      <c r="GI1940" s="668">
        <v>295.71759033203125</v>
      </c>
      <c r="GJ1940" s="669">
        <v>42252.899305555555</v>
      </c>
      <c r="GK1940" s="668" t="str">
        <v>[-11101] All data events are filtered in summary calculation</v>
      </c>
      <c r="GL1940" s="669">
        <v>42252.899305555555</v>
      </c>
      <c r="GM1940" s="668" t="str">
        <v>[-11101] All data events are filtered in summary calculation</v>
      </c>
      <c r="GN1940" s="400" t="str">
        <f t="shared" si="317"/>
        <v>[-11101] All data events are filtered in summary calculation</v>
      </c>
      <c r="GO1940" s="400">
        <f t="shared" si="318"/>
        <v>0</v>
      </c>
    </row>
    <row r="1941" spans="156:197" ht="18.95" customHeight="1" x14ac:dyDescent="0.25">
      <c r="EZ1941" s="837"/>
      <c r="FA1941" s="568">
        <v>42252.9</v>
      </c>
      <c r="FB1941" s="569">
        <v>37931.753679935136</v>
      </c>
      <c r="FC1941" s="570">
        <v>42252.9</v>
      </c>
      <c r="FD1941" s="571" t="str">
        <v>[-11101] All data events are filtered in summary calculation</v>
      </c>
      <c r="FE1941" s="570">
        <v>42252.899652777778</v>
      </c>
      <c r="FF1941" s="571">
        <v>38462.320677934091</v>
      </c>
      <c r="FG1941" s="570">
        <v>42252.899652777778</v>
      </c>
      <c r="FH1941" s="571" t="str">
        <v>[-11101] All data events are filtered in summary calculation</v>
      </c>
      <c r="GE1941" s="400">
        <f t="shared" si="319"/>
        <v>1</v>
      </c>
      <c r="GF1941" s="529"/>
      <c r="GG1941" s="517"/>
      <c r="GH1941" s="529">
        <v>42252.899652777778</v>
      </c>
      <c r="GI1941" s="668">
        <v>295.71759033203125</v>
      </c>
      <c r="GJ1941" s="669">
        <v>42252.899652777778</v>
      </c>
      <c r="GK1941" s="668" t="str">
        <v>[-11101] All data events are filtered in summary calculation</v>
      </c>
      <c r="GL1941" s="669">
        <v>42252.899652777778</v>
      </c>
      <c r="GM1941" s="668" t="str">
        <v>[-11101] All data events are filtered in summary calculation</v>
      </c>
      <c r="GN1941" s="400" t="str">
        <f t="shared" si="317"/>
        <v>[-11101] All data events are filtered in summary calculation</v>
      </c>
      <c r="GO1941" s="400">
        <f t="shared" si="318"/>
        <v>0</v>
      </c>
    </row>
    <row r="1942" spans="156:197" ht="18.95" customHeight="1" x14ac:dyDescent="0.25">
      <c r="EZ1942" s="837"/>
      <c r="FA1942" s="568">
        <v>42252.900347222225</v>
      </c>
      <c r="FB1942" s="569">
        <v>37925.103427024682</v>
      </c>
      <c r="FC1942" s="570">
        <v>42252.900347222225</v>
      </c>
      <c r="FD1942" s="571" t="str">
        <v>[-11101] All data events are filtered in summary calculation</v>
      </c>
      <c r="FE1942" s="570">
        <v>42252.9</v>
      </c>
      <c r="FF1942" s="571">
        <v>38492.556796930236</v>
      </c>
      <c r="FG1942" s="570">
        <v>42252.9</v>
      </c>
      <c r="FH1942" s="571" t="str">
        <v>[-11101] All data events are filtered in summary calculation</v>
      </c>
      <c r="GE1942" s="400">
        <f t="shared" si="319"/>
        <v>1</v>
      </c>
      <c r="GF1942" s="529"/>
      <c r="GG1942" s="517"/>
      <c r="GH1942" s="529">
        <v>42252.9</v>
      </c>
      <c r="GI1942" s="668">
        <v>295.71759033203125</v>
      </c>
      <c r="GJ1942" s="669">
        <v>42252.9</v>
      </c>
      <c r="GK1942" s="668" t="str">
        <v>[-11101] All data events are filtered in summary calculation</v>
      </c>
      <c r="GL1942" s="669">
        <v>42252.9</v>
      </c>
      <c r="GM1942" s="668" t="str">
        <v>[-11101] All data events are filtered in summary calculation</v>
      </c>
      <c r="GN1942" s="400" t="str">
        <f t="shared" si="317"/>
        <v>[-11101] All data events are filtered in summary calculation</v>
      </c>
      <c r="GO1942" s="400">
        <f t="shared" si="318"/>
        <v>0</v>
      </c>
    </row>
    <row r="1943" spans="156:197" ht="18.95" customHeight="1" x14ac:dyDescent="0.25">
      <c r="EZ1943" s="837"/>
      <c r="FA1943" s="568">
        <v>42252.900694444441</v>
      </c>
      <c r="FB1943" s="569">
        <v>37872.065576163928</v>
      </c>
      <c r="FC1943" s="570">
        <v>42252.900694444441</v>
      </c>
      <c r="FD1943" s="571" t="str">
        <v>[-11101] All data events are filtered in summary calculation</v>
      </c>
      <c r="FE1943" s="570">
        <v>42252.900347222225</v>
      </c>
      <c r="FF1943" s="571">
        <v>38448.439424278338</v>
      </c>
      <c r="FG1943" s="570">
        <v>42252.900347222225</v>
      </c>
      <c r="FH1943" s="571" t="str">
        <v>[-11101] All data events are filtered in summary calculation</v>
      </c>
      <c r="GE1943" s="400">
        <f t="shared" si="319"/>
        <v>1</v>
      </c>
      <c r="GF1943" s="529"/>
      <c r="GG1943" s="517"/>
      <c r="GH1943" s="529">
        <v>42252.900347222225</v>
      </c>
      <c r="GI1943" s="668">
        <v>295.71759033203125</v>
      </c>
      <c r="GJ1943" s="669">
        <v>42252.900347222225</v>
      </c>
      <c r="GK1943" s="668" t="str">
        <v>[-11101] All data events are filtered in summary calculation</v>
      </c>
      <c r="GL1943" s="669">
        <v>42252.900347222225</v>
      </c>
      <c r="GM1943" s="668" t="str">
        <v>[-11101] All data events are filtered in summary calculation</v>
      </c>
      <c r="GN1943" s="400" t="str">
        <f t="shared" si="317"/>
        <v>[-11101] All data events are filtered in summary calculation</v>
      </c>
      <c r="GO1943" s="400">
        <f t="shared" si="318"/>
        <v>0</v>
      </c>
    </row>
    <row r="1944" spans="156:197" ht="18.95" customHeight="1" x14ac:dyDescent="0.25">
      <c r="EZ1944" s="837"/>
      <c r="FA1944" s="568">
        <v>42252.901041666672</v>
      </c>
      <c r="FB1944" s="569">
        <v>37857.582536697388</v>
      </c>
      <c r="FC1944" s="570">
        <v>42252.901041666672</v>
      </c>
      <c r="FD1944" s="571" t="str">
        <v>[-11101] All data events are filtered in summary calculation</v>
      </c>
      <c r="FE1944" s="570">
        <v>42252.900694444441</v>
      </c>
      <c r="FF1944" s="571">
        <v>38462.474447900058</v>
      </c>
      <c r="FG1944" s="570">
        <v>42252.900694444441</v>
      </c>
      <c r="FH1944" s="571" t="str">
        <v>[-11101] All data events are filtered in summary calculation</v>
      </c>
      <c r="GE1944" s="400">
        <f t="shared" si="319"/>
        <v>1</v>
      </c>
      <c r="GF1944" s="529"/>
      <c r="GG1944" s="517"/>
      <c r="GH1944" s="529">
        <v>42252.900694444441</v>
      </c>
      <c r="GI1944" s="668">
        <v>295.71759033203125</v>
      </c>
      <c r="GJ1944" s="669">
        <v>42252.900694444441</v>
      </c>
      <c r="GK1944" s="668" t="str">
        <v>[-11101] All data events are filtered in summary calculation</v>
      </c>
      <c r="GL1944" s="669">
        <v>42252.900694444441</v>
      </c>
      <c r="GM1944" s="668" t="str">
        <v>[-11101] All data events are filtered in summary calculation</v>
      </c>
      <c r="GN1944" s="400" t="str">
        <f t="shared" si="317"/>
        <v>[-11101] All data events are filtered in summary calculation</v>
      </c>
      <c r="GO1944" s="400">
        <f t="shared" si="318"/>
        <v>0</v>
      </c>
    </row>
    <row r="1945" spans="156:197" ht="18.95" customHeight="1" x14ac:dyDescent="0.25">
      <c r="EZ1945" s="837"/>
      <c r="FA1945" s="568">
        <v>42252.901388888888</v>
      </c>
      <c r="FB1945" s="569">
        <v>37818.548294335604</v>
      </c>
      <c r="FC1945" s="570">
        <v>42252.901388888888</v>
      </c>
      <c r="FD1945" s="571" t="str">
        <v>[-11101] All data events are filtered in summary calculation</v>
      </c>
      <c r="FE1945" s="570">
        <v>42252.901041666672</v>
      </c>
      <c r="FF1945" s="571">
        <v>38369.874912714957</v>
      </c>
      <c r="FG1945" s="570">
        <v>42252.901041666672</v>
      </c>
      <c r="FH1945" s="571" t="str">
        <v>[-11101] All data events are filtered in summary calculation</v>
      </c>
      <c r="GE1945" s="400">
        <f t="shared" si="319"/>
        <v>1</v>
      </c>
      <c r="GF1945" s="529"/>
      <c r="GG1945" s="517"/>
      <c r="GH1945" s="529">
        <v>42252.901041666672</v>
      </c>
      <c r="GI1945" s="668">
        <v>295.71759033203125</v>
      </c>
      <c r="GJ1945" s="669">
        <v>42252.901041666672</v>
      </c>
      <c r="GK1945" s="668" t="str">
        <v>[-11101] All data events are filtered in summary calculation</v>
      </c>
      <c r="GL1945" s="669">
        <v>42252.901041666672</v>
      </c>
      <c r="GM1945" s="668" t="str">
        <v>[-11101] All data events are filtered in summary calculation</v>
      </c>
      <c r="GN1945" s="400" t="str">
        <f t="shared" si="317"/>
        <v>[-11101] All data events are filtered in summary calculation</v>
      </c>
      <c r="GO1945" s="400">
        <f t="shared" si="318"/>
        <v>0</v>
      </c>
    </row>
    <row r="1946" spans="156:197" ht="18.95" customHeight="1" x14ac:dyDescent="0.25">
      <c r="EZ1946" s="837"/>
      <c r="FA1946" s="568">
        <v>42252.901736111111</v>
      </c>
      <c r="FB1946" s="569">
        <v>37755.211071572703</v>
      </c>
      <c r="FC1946" s="570">
        <v>42252.901736111111</v>
      </c>
      <c r="FD1946" s="571" t="str">
        <v>[-11101] All data events are filtered in summary calculation</v>
      </c>
      <c r="FE1946" s="570">
        <v>42252.901388888888</v>
      </c>
      <c r="FF1946" s="571">
        <v>38361.442556683221</v>
      </c>
      <c r="FG1946" s="570">
        <v>42252.901388888888</v>
      </c>
      <c r="FH1946" s="571" t="str">
        <v>[-11101] All data events are filtered in summary calculation</v>
      </c>
      <c r="GE1946" s="400">
        <f t="shared" si="319"/>
        <v>1</v>
      </c>
      <c r="GF1946" s="529"/>
      <c r="GG1946" s="517"/>
      <c r="GH1946" s="529">
        <v>42252.901388888888</v>
      </c>
      <c r="GI1946" s="668">
        <v>295.71759033203125</v>
      </c>
      <c r="GJ1946" s="669">
        <v>42252.901388888888</v>
      </c>
      <c r="GK1946" s="668" t="str">
        <v>[-11101] All data events are filtered in summary calculation</v>
      </c>
      <c r="GL1946" s="669">
        <v>42252.901388888888</v>
      </c>
      <c r="GM1946" s="668" t="str">
        <v>[-11101] All data events are filtered in summary calculation</v>
      </c>
      <c r="GN1946" s="400" t="str">
        <f t="shared" si="317"/>
        <v>[-11101] All data events are filtered in summary calculation</v>
      </c>
      <c r="GO1946" s="400">
        <f t="shared" si="318"/>
        <v>0</v>
      </c>
    </row>
    <row r="1947" spans="156:197" ht="18.95" customHeight="1" x14ac:dyDescent="0.25">
      <c r="EZ1947" s="837"/>
      <c r="FA1947" s="568">
        <v>42252.902083333334</v>
      </c>
      <c r="FB1947" s="569">
        <v>37746.871429920197</v>
      </c>
      <c r="FC1947" s="570">
        <v>42252.902083333334</v>
      </c>
      <c r="FD1947" s="571" t="str">
        <v>[-11101] All data events are filtered in summary calculation</v>
      </c>
      <c r="FE1947" s="570">
        <v>42252.901736111111</v>
      </c>
      <c r="FF1947" s="571">
        <v>38311.133313246566</v>
      </c>
      <c r="FG1947" s="570">
        <v>42252.901736111111</v>
      </c>
      <c r="FH1947" s="571" t="str">
        <v>[-11101] All data events are filtered in summary calculation</v>
      </c>
      <c r="GE1947" s="400">
        <f t="shared" si="319"/>
        <v>1</v>
      </c>
      <c r="GF1947" s="529"/>
      <c r="GG1947" s="517"/>
      <c r="GH1947" s="529">
        <v>42252.901736111111</v>
      </c>
      <c r="GI1947" s="668">
        <v>295.71759033203125</v>
      </c>
      <c r="GJ1947" s="669">
        <v>42252.901736111111</v>
      </c>
      <c r="GK1947" s="668" t="str">
        <v>[-11101] All data events are filtered in summary calculation</v>
      </c>
      <c r="GL1947" s="669">
        <v>42252.901736111111</v>
      </c>
      <c r="GM1947" s="668" t="str">
        <v>[-11101] All data events are filtered in summary calculation</v>
      </c>
      <c r="GN1947" s="400" t="str">
        <f t="shared" si="317"/>
        <v>[-11101] All data events are filtered in summary calculation</v>
      </c>
      <c r="GO1947" s="400">
        <f t="shared" si="318"/>
        <v>0</v>
      </c>
    </row>
    <row r="1948" spans="156:197" ht="18.95" customHeight="1" x14ac:dyDescent="0.25">
      <c r="EZ1948" s="837"/>
      <c r="FA1948" s="568">
        <v>42252.90243055555</v>
      </c>
      <c r="FB1948" s="569">
        <v>37728.283090672892</v>
      </c>
      <c r="FC1948" s="570">
        <v>42252.90243055555</v>
      </c>
      <c r="FD1948" s="571" t="str">
        <v>[-11101] All data events are filtered in summary calculation</v>
      </c>
      <c r="FE1948" s="570">
        <v>42252.902083333334</v>
      </c>
      <c r="FF1948" s="571">
        <v>38372.557048598923</v>
      </c>
      <c r="FG1948" s="570">
        <v>42252.902083333334</v>
      </c>
      <c r="FH1948" s="571" t="str">
        <v>[-11101] All data events are filtered in summary calculation</v>
      </c>
      <c r="GE1948" s="400">
        <f t="shared" si="319"/>
        <v>1</v>
      </c>
      <c r="GF1948" s="529"/>
      <c r="GG1948" s="517"/>
      <c r="GH1948" s="529">
        <v>42252.902083333334</v>
      </c>
      <c r="GI1948" s="668">
        <v>295.71759033203125</v>
      </c>
      <c r="GJ1948" s="669">
        <v>42252.902083333334</v>
      </c>
      <c r="GK1948" s="668" t="str">
        <v>[-11101] All data events are filtered in summary calculation</v>
      </c>
      <c r="GL1948" s="669">
        <v>42252.902083333334</v>
      </c>
      <c r="GM1948" s="668" t="str">
        <v>[-11101] All data events are filtered in summary calculation</v>
      </c>
      <c r="GN1948" s="400" t="str">
        <f t="shared" si="317"/>
        <v>[-11101] All data events are filtered in summary calculation</v>
      </c>
      <c r="GO1948" s="400">
        <f t="shared" si="318"/>
        <v>0</v>
      </c>
    </row>
    <row r="1949" spans="156:197" ht="18.95" customHeight="1" x14ac:dyDescent="0.25">
      <c r="EZ1949" s="837"/>
      <c r="FA1949" s="568">
        <v>42252.902777777781</v>
      </c>
      <c r="FB1949" s="569">
        <v>37680.921211946013</v>
      </c>
      <c r="FC1949" s="570">
        <v>42252.902777777781</v>
      </c>
      <c r="FD1949" s="571" t="str">
        <v>[-11101] All data events are filtered in summary calculation</v>
      </c>
      <c r="FE1949" s="570">
        <v>42252.90243055555</v>
      </c>
      <c r="FF1949" s="571">
        <v>38402.00242084662</v>
      </c>
      <c r="FG1949" s="570">
        <v>42252.90243055555</v>
      </c>
      <c r="FH1949" s="571" t="str">
        <v>[-11101] All data events are filtered in summary calculation</v>
      </c>
      <c r="GE1949" s="400">
        <f t="shared" si="319"/>
        <v>1</v>
      </c>
      <c r="GF1949" s="529"/>
      <c r="GG1949" s="517"/>
      <c r="GH1949" s="529">
        <v>42252.90243055555</v>
      </c>
      <c r="GI1949" s="668">
        <v>295.71759033203125</v>
      </c>
      <c r="GJ1949" s="669">
        <v>42252.90243055555</v>
      </c>
      <c r="GK1949" s="668" t="str">
        <v>[-11101] All data events are filtered in summary calculation</v>
      </c>
      <c r="GL1949" s="669">
        <v>42252.90243055555</v>
      </c>
      <c r="GM1949" s="668" t="str">
        <v>[-11101] All data events are filtered in summary calculation</v>
      </c>
      <c r="GN1949" s="400" t="str">
        <f t="shared" si="317"/>
        <v>[-11101] All data events are filtered in summary calculation</v>
      </c>
      <c r="GO1949" s="400">
        <f t="shared" si="318"/>
        <v>0</v>
      </c>
    </row>
    <row r="1950" spans="156:197" ht="18.95" customHeight="1" x14ac:dyDescent="0.25">
      <c r="EZ1950" s="837"/>
      <c r="FA1950" s="568">
        <v>42252.903124999997</v>
      </c>
      <c r="FB1950" s="569">
        <v>37701.71002233227</v>
      </c>
      <c r="FC1950" s="570">
        <v>42252.903124999997</v>
      </c>
      <c r="FD1950" s="571" t="str">
        <v>[-11101] All data events are filtered in summary calculation</v>
      </c>
      <c r="FE1950" s="570">
        <v>42252.902777777781</v>
      </c>
      <c r="FF1950" s="571">
        <v>38348.826415381831</v>
      </c>
      <c r="FG1950" s="570">
        <v>42252.902777777781</v>
      </c>
      <c r="FH1950" s="571" t="str">
        <v>[-11101] All data events are filtered in summary calculation</v>
      </c>
      <c r="GE1950" s="400">
        <f t="shared" si="319"/>
        <v>1</v>
      </c>
      <c r="GF1950" s="529"/>
      <c r="GG1950" s="517"/>
      <c r="GH1950" s="529">
        <v>42252.902777777781</v>
      </c>
      <c r="GI1950" s="668">
        <v>295.71759033203125</v>
      </c>
      <c r="GJ1950" s="669">
        <v>42252.902777777781</v>
      </c>
      <c r="GK1950" s="668" t="str">
        <v>[-11101] All data events are filtered in summary calculation</v>
      </c>
      <c r="GL1950" s="669">
        <v>42252.902777777781</v>
      </c>
      <c r="GM1950" s="668" t="str">
        <v>[-11101] All data events are filtered in summary calculation</v>
      </c>
      <c r="GN1950" s="400" t="str">
        <f t="shared" si="317"/>
        <v>[-11101] All data events are filtered in summary calculation</v>
      </c>
      <c r="GO1950" s="400">
        <f t="shared" si="318"/>
        <v>0</v>
      </c>
    </row>
    <row r="1951" spans="156:197" ht="18.95" customHeight="1" x14ac:dyDescent="0.25">
      <c r="EZ1951" s="837"/>
      <c r="FA1951" s="568">
        <v>42252.90347222222</v>
      </c>
      <c r="FB1951" s="569">
        <v>37712.925370546182</v>
      </c>
      <c r="FC1951" s="570">
        <v>42252.90347222222</v>
      </c>
      <c r="FD1951" s="571" t="str">
        <v>[-11101] All data events are filtered in summary calculation</v>
      </c>
      <c r="FE1951" s="570">
        <v>42252.903124999997</v>
      </c>
      <c r="FF1951" s="571">
        <v>38375.124467847745</v>
      </c>
      <c r="FG1951" s="570">
        <v>42252.903124999997</v>
      </c>
      <c r="FH1951" s="571" t="str">
        <v>[-11101] All data events are filtered in summary calculation</v>
      </c>
      <c r="GE1951" s="400">
        <f t="shared" si="319"/>
        <v>1</v>
      </c>
      <c r="GF1951" s="529"/>
      <c r="GG1951" s="517"/>
      <c r="GH1951" s="529">
        <v>42252.903124999997</v>
      </c>
      <c r="GI1951" s="668">
        <v>295.71759033203125</v>
      </c>
      <c r="GJ1951" s="669">
        <v>42252.903124999997</v>
      </c>
      <c r="GK1951" s="668" t="str">
        <v>[-11101] All data events are filtered in summary calculation</v>
      </c>
      <c r="GL1951" s="669">
        <v>42252.903124999997</v>
      </c>
      <c r="GM1951" s="668" t="str">
        <v>[-11101] All data events are filtered in summary calculation</v>
      </c>
      <c r="GN1951" s="400" t="str">
        <f t="shared" si="317"/>
        <v>[-11101] All data events are filtered in summary calculation</v>
      </c>
      <c r="GO1951" s="400">
        <f t="shared" si="318"/>
        <v>0</v>
      </c>
    </row>
    <row r="1952" spans="156:197" ht="18.95" customHeight="1" x14ac:dyDescent="0.25">
      <c r="EZ1952" s="837"/>
      <c r="FA1952" s="568">
        <v>42252.903819444444</v>
      </c>
      <c r="FB1952" s="569">
        <v>37711.617645871636</v>
      </c>
      <c r="FC1952" s="570">
        <v>42252.903819444444</v>
      </c>
      <c r="FD1952" s="571" t="str">
        <v>[-11101] All data events are filtered in summary calculation</v>
      </c>
      <c r="FE1952" s="570">
        <v>42252.90347222222</v>
      </c>
      <c r="FF1952" s="571">
        <v>38436.407020545004</v>
      </c>
      <c r="FG1952" s="570">
        <v>42252.90347222222</v>
      </c>
      <c r="FH1952" s="571" t="str">
        <v>[-11101] All data events are filtered in summary calculation</v>
      </c>
      <c r="GE1952" s="400">
        <f t="shared" si="319"/>
        <v>1</v>
      </c>
      <c r="GF1952" s="529"/>
      <c r="GG1952" s="517"/>
      <c r="GH1952" s="529">
        <v>42252.90347222222</v>
      </c>
      <c r="GI1952" s="668">
        <v>295.71759033203125</v>
      </c>
      <c r="GJ1952" s="669">
        <v>42252.90347222222</v>
      </c>
      <c r="GK1952" s="668" t="str">
        <v>[-11101] All data events are filtered in summary calculation</v>
      </c>
      <c r="GL1952" s="669">
        <v>42252.90347222222</v>
      </c>
      <c r="GM1952" s="668" t="str">
        <v>[-11101] All data events are filtered in summary calculation</v>
      </c>
      <c r="GN1952" s="400" t="str">
        <f t="shared" si="317"/>
        <v>[-11101] All data events are filtered in summary calculation</v>
      </c>
      <c r="GO1952" s="400">
        <f t="shared" si="318"/>
        <v>0</v>
      </c>
    </row>
    <row r="1953" spans="156:197" ht="18.95" customHeight="1" x14ac:dyDescent="0.25">
      <c r="EZ1953" s="837"/>
      <c r="FA1953" s="568">
        <v>42252.904166666667</v>
      </c>
      <c r="FB1953" s="569">
        <v>37725.184813110034</v>
      </c>
      <c r="FC1953" s="570">
        <v>42252.904166666667</v>
      </c>
      <c r="FD1953" s="571" t="str">
        <v>[-11101] All data events are filtered in summary calculation</v>
      </c>
      <c r="FE1953" s="570">
        <v>42252.903819444444</v>
      </c>
      <c r="FF1953" s="571">
        <v>38373.974558532238</v>
      </c>
      <c r="FG1953" s="570">
        <v>42252.903819444444</v>
      </c>
      <c r="FH1953" s="571" t="str">
        <v>[-11101] All data events are filtered in summary calculation</v>
      </c>
      <c r="GE1953" s="400">
        <f t="shared" si="319"/>
        <v>1</v>
      </c>
      <c r="GF1953" s="529"/>
      <c r="GG1953" s="517"/>
      <c r="GH1953" s="529">
        <v>42252.903819444444</v>
      </c>
      <c r="GI1953" s="668">
        <v>295.71759033203125</v>
      </c>
      <c r="GJ1953" s="669">
        <v>42252.903819444444</v>
      </c>
      <c r="GK1953" s="668" t="str">
        <v>[-11101] All data events are filtered in summary calculation</v>
      </c>
      <c r="GL1953" s="669">
        <v>42252.903819444444</v>
      </c>
      <c r="GM1953" s="668" t="str">
        <v>[-11101] All data events are filtered in summary calculation</v>
      </c>
      <c r="GN1953" s="400" t="str">
        <f t="shared" si="317"/>
        <v>[-11101] All data events are filtered in summary calculation</v>
      </c>
      <c r="GO1953" s="400">
        <f t="shared" si="318"/>
        <v>0</v>
      </c>
    </row>
    <row r="1954" spans="156:197" ht="18.95" customHeight="1" x14ac:dyDescent="0.25">
      <c r="EZ1954" s="837"/>
      <c r="FA1954" s="568">
        <v>42252.904513888891</v>
      </c>
      <c r="FB1954" s="569">
        <v>37698.365326629086</v>
      </c>
      <c r="FC1954" s="570">
        <v>42252.904513888891</v>
      </c>
      <c r="FD1954" s="571" t="str">
        <v>[-11101] All data events are filtered in summary calculation</v>
      </c>
      <c r="FE1954" s="570">
        <v>42252.904166666667</v>
      </c>
      <c r="FF1954" s="571">
        <v>38384.916657251117</v>
      </c>
      <c r="FG1954" s="570">
        <v>42252.904166666667</v>
      </c>
      <c r="FH1954" s="571" t="str">
        <v>[-11101] All data events are filtered in summary calculation</v>
      </c>
      <c r="GE1954" s="400">
        <f t="shared" si="319"/>
        <v>1</v>
      </c>
      <c r="GF1954" s="529"/>
      <c r="GG1954" s="517"/>
      <c r="GH1954" s="529">
        <v>42252.904166666667</v>
      </c>
      <c r="GI1954" s="668">
        <v>295.71759033203125</v>
      </c>
      <c r="GJ1954" s="669">
        <v>42252.904166666667</v>
      </c>
      <c r="GK1954" s="668" t="str">
        <v>[-11101] All data events are filtered in summary calculation</v>
      </c>
      <c r="GL1954" s="669">
        <v>42252.904166666667</v>
      </c>
      <c r="GM1954" s="668" t="str">
        <v>[-11101] All data events are filtered in summary calculation</v>
      </c>
      <c r="GN1954" s="400" t="str">
        <f t="shared" si="317"/>
        <v>[-11101] All data events are filtered in summary calculation</v>
      </c>
      <c r="GO1954" s="400">
        <f t="shared" si="318"/>
        <v>0</v>
      </c>
    </row>
    <row r="1955" spans="156:197" ht="18.95" customHeight="1" x14ac:dyDescent="0.25">
      <c r="EZ1955" s="837"/>
      <c r="FA1955" s="568">
        <v>42252.904861111107</v>
      </c>
      <c r="FB1955" s="569">
        <v>37754.636932907502</v>
      </c>
      <c r="FC1955" s="570">
        <v>42252.904861111107</v>
      </c>
      <c r="FD1955" s="571" t="str">
        <v>[-11101] All data events are filtered in summary calculation</v>
      </c>
      <c r="FE1955" s="570">
        <v>42252.904513888891</v>
      </c>
      <c r="FF1955" s="571">
        <v>38428.11959275206</v>
      </c>
      <c r="FG1955" s="570">
        <v>42252.904513888891</v>
      </c>
      <c r="FH1955" s="571" t="str">
        <v>[-11101] All data events are filtered in summary calculation</v>
      </c>
      <c r="GE1955" s="400">
        <f t="shared" si="319"/>
        <v>1</v>
      </c>
      <c r="GF1955" s="529"/>
      <c r="GG1955" s="517"/>
      <c r="GH1955" s="529">
        <v>42252.904513888891</v>
      </c>
      <c r="GI1955" s="668">
        <v>295.71759033203125</v>
      </c>
      <c r="GJ1955" s="669">
        <v>42252.904513888891</v>
      </c>
      <c r="GK1955" s="668" t="str">
        <v>[-11101] All data events are filtered in summary calculation</v>
      </c>
      <c r="GL1955" s="669">
        <v>42252.904513888891</v>
      </c>
      <c r="GM1955" s="668" t="str">
        <v>[-11101] All data events are filtered in summary calculation</v>
      </c>
      <c r="GN1955" s="400" t="str">
        <f t="shared" si="317"/>
        <v>[-11101] All data events are filtered in summary calculation</v>
      </c>
      <c r="GO1955" s="400">
        <f t="shared" si="318"/>
        <v>0</v>
      </c>
    </row>
    <row r="1956" spans="156:197" ht="18.95" customHeight="1" x14ac:dyDescent="0.25">
      <c r="EZ1956" s="837"/>
      <c r="FA1956" s="568">
        <v>42252.905208333337</v>
      </c>
      <c r="FB1956" s="569">
        <v>37731.696445824702</v>
      </c>
      <c r="FC1956" s="570">
        <v>42252.905208333337</v>
      </c>
      <c r="FD1956" s="571" t="str">
        <v>[-11101] All data events are filtered in summary calculation</v>
      </c>
      <c r="FE1956" s="570">
        <v>42252.904861111107</v>
      </c>
      <c r="FF1956" s="571">
        <v>38474.294550782441</v>
      </c>
      <c r="FG1956" s="570">
        <v>42252.904861111107</v>
      </c>
      <c r="FH1956" s="571" t="str">
        <v>[-11101] All data events are filtered in summary calculation</v>
      </c>
      <c r="GE1956" s="400">
        <f t="shared" si="319"/>
        <v>1</v>
      </c>
      <c r="GF1956" s="529"/>
      <c r="GG1956" s="517"/>
      <c r="GH1956" s="529">
        <v>42252.904861111107</v>
      </c>
      <c r="GI1956" s="668">
        <v>295.71759033203125</v>
      </c>
      <c r="GJ1956" s="669">
        <v>42252.904861111107</v>
      </c>
      <c r="GK1956" s="668" t="str">
        <v>[-11101] All data events are filtered in summary calculation</v>
      </c>
      <c r="GL1956" s="669">
        <v>42252.904861111107</v>
      </c>
      <c r="GM1956" s="668" t="str">
        <v>[-11101] All data events are filtered in summary calculation</v>
      </c>
      <c r="GN1956" s="400" t="str">
        <f t="shared" si="317"/>
        <v>[-11101] All data events are filtered in summary calculation</v>
      </c>
      <c r="GO1956" s="400">
        <f t="shared" si="318"/>
        <v>0</v>
      </c>
    </row>
    <row r="1957" spans="156:197" ht="18.95" customHeight="1" x14ac:dyDescent="0.25">
      <c r="EZ1957" s="837"/>
      <c r="FA1957" s="568">
        <v>42252.905555555553</v>
      </c>
      <c r="FB1957" s="569">
        <v>37783.450867487983</v>
      </c>
      <c r="FC1957" s="570">
        <v>42252.905555555553</v>
      </c>
      <c r="FD1957" s="571" t="str">
        <v>[-11101] All data events are filtered in summary calculation</v>
      </c>
      <c r="FE1957" s="570">
        <v>42252.905208333337</v>
      </c>
      <c r="FF1957" s="571">
        <v>38560.804990897574</v>
      </c>
      <c r="FG1957" s="570">
        <v>42252.905208333337</v>
      </c>
      <c r="FH1957" s="571" t="str">
        <v>[-11101] All data events are filtered in summary calculation</v>
      </c>
      <c r="GE1957" s="400">
        <f t="shared" si="319"/>
        <v>1</v>
      </c>
      <c r="GF1957" s="529"/>
      <c r="GG1957" s="517"/>
      <c r="GH1957" s="529">
        <v>42252.905208333337</v>
      </c>
      <c r="GI1957" s="668">
        <v>295.71759033203125</v>
      </c>
      <c r="GJ1957" s="669">
        <v>42252.905208333337</v>
      </c>
      <c r="GK1957" s="668" t="str">
        <v>[-11101] All data events are filtered in summary calculation</v>
      </c>
      <c r="GL1957" s="669">
        <v>42252.905208333337</v>
      </c>
      <c r="GM1957" s="668" t="str">
        <v>[-11101] All data events are filtered in summary calculation</v>
      </c>
      <c r="GN1957" s="400" t="str">
        <f t="shared" si="317"/>
        <v>[-11101] All data events are filtered in summary calculation</v>
      </c>
      <c r="GO1957" s="400">
        <f t="shared" si="318"/>
        <v>0</v>
      </c>
    </row>
    <row r="1958" spans="156:197" ht="18.95" customHeight="1" x14ac:dyDescent="0.25">
      <c r="EZ1958" s="837"/>
      <c r="FA1958" s="568">
        <v>42252.905902777777</v>
      </c>
      <c r="FB1958" s="569">
        <v>37739.470168451466</v>
      </c>
      <c r="FC1958" s="570">
        <v>42252.905902777777</v>
      </c>
      <c r="FD1958" s="571" t="str">
        <v>[-11101] All data events are filtered in summary calculation</v>
      </c>
      <c r="FE1958" s="570">
        <v>42252.905555555553</v>
      </c>
      <c r="FF1958" s="571">
        <v>38687.509202720721</v>
      </c>
      <c r="FG1958" s="570">
        <v>42252.905555555553</v>
      </c>
      <c r="FH1958" s="571" t="str">
        <v>[-11101] All data events are filtered in summary calculation</v>
      </c>
      <c r="GE1958" s="400">
        <f t="shared" si="319"/>
        <v>1</v>
      </c>
      <c r="GF1958" s="529"/>
      <c r="GG1958" s="517"/>
      <c r="GH1958" s="529">
        <v>42252.905555555553</v>
      </c>
      <c r="GI1958" s="668">
        <v>295.71759033203125</v>
      </c>
      <c r="GJ1958" s="669">
        <v>42252.905555555553</v>
      </c>
      <c r="GK1958" s="668" t="str">
        <v>[-11101] All data events are filtered in summary calculation</v>
      </c>
      <c r="GL1958" s="669">
        <v>42252.905555555553</v>
      </c>
      <c r="GM1958" s="668" t="str">
        <v>[-11101] All data events are filtered in summary calculation</v>
      </c>
      <c r="GN1958" s="400" t="str">
        <f t="shared" si="317"/>
        <v>[-11101] All data events are filtered in summary calculation</v>
      </c>
      <c r="GO1958" s="400">
        <f t="shared" si="318"/>
        <v>0</v>
      </c>
    </row>
    <row r="1959" spans="156:197" ht="18.95" customHeight="1" x14ac:dyDescent="0.25">
      <c r="EZ1959" s="837"/>
      <c r="FA1959" s="568">
        <v>42252.90625</v>
      </c>
      <c r="FB1959" s="569">
        <v>37802.726776844262</v>
      </c>
      <c r="FC1959" s="570">
        <v>42252.90625</v>
      </c>
      <c r="FD1959" s="571" t="str">
        <v>[-11101] All data events are filtered in summary calculation</v>
      </c>
      <c r="FE1959" s="570">
        <v>42252.905902777777</v>
      </c>
      <c r="FF1959" s="571">
        <v>33554.351295551656</v>
      </c>
      <c r="FG1959" s="570">
        <v>42252.905902777777</v>
      </c>
      <c r="FH1959" s="571" t="str">
        <v>[-11101] All data events are filtered in summary calculation</v>
      </c>
      <c r="GE1959" s="400">
        <f t="shared" si="319"/>
        <v>1</v>
      </c>
      <c r="GF1959" s="529"/>
      <c r="GG1959" s="517"/>
      <c r="GH1959" s="529">
        <v>42252.905902777777</v>
      </c>
      <c r="GI1959" s="668">
        <v>295.71759033203125</v>
      </c>
      <c r="GJ1959" s="669">
        <v>42252.905902777777</v>
      </c>
      <c r="GK1959" s="668" t="str">
        <v>[-11101] All data events are filtered in summary calculation</v>
      </c>
      <c r="GL1959" s="669">
        <v>42252.905902777777</v>
      </c>
      <c r="GM1959" s="668" t="str">
        <v>[-11101] All data events are filtered in summary calculation</v>
      </c>
      <c r="GN1959" s="400" t="str">
        <f t="shared" si="317"/>
        <v>[-11101] All data events are filtered in summary calculation</v>
      </c>
      <c r="GO1959" s="400">
        <f t="shared" si="318"/>
        <v>0</v>
      </c>
    </row>
    <row r="1960" spans="156:197" ht="18.95" customHeight="1" x14ac:dyDescent="0.25">
      <c r="EZ1960" s="837"/>
      <c r="FA1960" s="568">
        <v>42252.906597222223</v>
      </c>
      <c r="FB1960" s="569">
        <v>37746.961545274658</v>
      </c>
      <c r="FC1960" s="570">
        <v>42252.906597222223</v>
      </c>
      <c r="FD1960" s="571" t="str">
        <v>[-11101] All data events are filtered in summary calculation</v>
      </c>
      <c r="FE1960" s="570">
        <v>42252.90625</v>
      </c>
      <c r="FF1960" s="571">
        <v>4120.6951991106071</v>
      </c>
      <c r="FG1960" s="570">
        <v>42252.90625</v>
      </c>
      <c r="FH1960" s="571" t="str">
        <v>[-11101] All data events are filtered in summary calculation</v>
      </c>
      <c r="GE1960" s="400">
        <f t="shared" si="319"/>
        <v>1</v>
      </c>
      <c r="GF1960" s="529"/>
      <c r="GG1960" s="517"/>
      <c r="GH1960" s="529">
        <v>42252.90625</v>
      </c>
      <c r="GI1960" s="668">
        <v>295.71759033203125</v>
      </c>
      <c r="GJ1960" s="669">
        <v>42252.90625</v>
      </c>
      <c r="GK1960" s="668" t="str">
        <v>[-11101] All data events are filtered in summary calculation</v>
      </c>
      <c r="GL1960" s="669">
        <v>42252.90625</v>
      </c>
      <c r="GM1960" s="668" t="str">
        <v>[-11101] All data events are filtered in summary calculation</v>
      </c>
      <c r="GN1960" s="400" t="str">
        <f t="shared" si="317"/>
        <v>[-11101] All data events are filtered in summary calculation</v>
      </c>
      <c r="GO1960" s="400">
        <f t="shared" si="318"/>
        <v>0</v>
      </c>
    </row>
    <row r="1961" spans="156:197" ht="18.95" customHeight="1" x14ac:dyDescent="0.25">
      <c r="EZ1961" s="837"/>
      <c r="FA1961" s="568">
        <v>42252.906944444447</v>
      </c>
      <c r="FB1961" s="569">
        <v>37755.286102360486</v>
      </c>
      <c r="FC1961" s="570">
        <v>42252.906944444447</v>
      </c>
      <c r="FD1961" s="571" t="str">
        <v>[-11101] All data events are filtered in summary calculation</v>
      </c>
      <c r="FE1961" s="570">
        <v>42252.906597222223</v>
      </c>
      <c r="FF1961" s="571">
        <v>2131.6690610171604</v>
      </c>
      <c r="FG1961" s="570">
        <v>42252.906597222223</v>
      </c>
      <c r="FH1961" s="571" t="str">
        <v>[-11101] All data events are filtered in summary calculation</v>
      </c>
      <c r="GE1961" s="400">
        <f t="shared" si="319"/>
        <v>1</v>
      </c>
      <c r="GF1961" s="529"/>
      <c r="GG1961" s="517"/>
      <c r="GH1961" s="529">
        <v>42252.906597222223</v>
      </c>
      <c r="GI1961" s="668">
        <v>295.71759033203125</v>
      </c>
      <c r="GJ1961" s="669">
        <v>42252.906597222223</v>
      </c>
      <c r="GK1961" s="668" t="str">
        <v>[-11101] All data events are filtered in summary calculation</v>
      </c>
      <c r="GL1961" s="669">
        <v>42252.906597222223</v>
      </c>
      <c r="GM1961" s="668" t="str">
        <v>[-11101] All data events are filtered in summary calculation</v>
      </c>
      <c r="GN1961" s="400" t="str">
        <f t="shared" si="317"/>
        <v>[-11101] All data events are filtered in summary calculation</v>
      </c>
      <c r="GO1961" s="400">
        <f t="shared" si="318"/>
        <v>0</v>
      </c>
    </row>
    <row r="1962" spans="156:197" ht="18.95" customHeight="1" x14ac:dyDescent="0.25">
      <c r="EZ1962" s="837"/>
      <c r="FA1962" s="568">
        <v>42252.907291666663</v>
      </c>
      <c r="FB1962" s="569">
        <v>37695.303209630649</v>
      </c>
      <c r="FC1962" s="570">
        <v>42252.907291666663</v>
      </c>
      <c r="FD1962" s="571" t="str">
        <v>[-11101] All data events are filtered in summary calculation</v>
      </c>
      <c r="FE1962" s="570">
        <v>42252.906944444447</v>
      </c>
      <c r="FF1962" s="571">
        <v>2019.4441407167042</v>
      </c>
      <c r="FG1962" s="570">
        <v>42252.906944444447</v>
      </c>
      <c r="FH1962" s="571" t="str">
        <v>[-11101] All data events are filtered in summary calculation</v>
      </c>
      <c r="GE1962" s="400">
        <f t="shared" si="319"/>
        <v>1</v>
      </c>
      <c r="GF1962" s="529"/>
      <c r="GG1962" s="517"/>
      <c r="GH1962" s="529">
        <v>42252.906944444447</v>
      </c>
      <c r="GI1962" s="668">
        <v>295.71759033203125</v>
      </c>
      <c r="GJ1962" s="669">
        <v>42252.906944444447</v>
      </c>
      <c r="GK1962" s="668" t="str">
        <v>[-11101] All data events are filtered in summary calculation</v>
      </c>
      <c r="GL1962" s="669">
        <v>42252.906944444447</v>
      </c>
      <c r="GM1962" s="668" t="str">
        <v>[-11101] All data events are filtered in summary calculation</v>
      </c>
      <c r="GN1962" s="400" t="str">
        <f t="shared" si="317"/>
        <v>[-11101] All data events are filtered in summary calculation</v>
      </c>
      <c r="GO1962" s="400">
        <f t="shared" si="318"/>
        <v>0</v>
      </c>
    </row>
    <row r="1963" spans="156:197" ht="18.95" customHeight="1" x14ac:dyDescent="0.25">
      <c r="EZ1963" s="837"/>
      <c r="FA1963" s="568">
        <v>42252.907638888893</v>
      </c>
      <c r="FB1963" s="569">
        <v>37657.327218512692</v>
      </c>
      <c r="FC1963" s="570">
        <v>42252.907638888893</v>
      </c>
      <c r="FD1963" s="571" t="str">
        <v>[-11101] All data events are filtered in summary calculation</v>
      </c>
      <c r="FE1963" s="570">
        <v>42252.907291666663</v>
      </c>
      <c r="FF1963" s="571">
        <v>1872.6573747310167</v>
      </c>
      <c r="FG1963" s="570">
        <v>42252.907291666663</v>
      </c>
      <c r="FH1963" s="571" t="str">
        <v>[-11101] All data events are filtered in summary calculation</v>
      </c>
      <c r="GE1963" s="400">
        <f t="shared" si="319"/>
        <v>1</v>
      </c>
      <c r="GF1963" s="529"/>
      <c r="GG1963" s="517"/>
      <c r="GH1963" s="529">
        <v>42252.907291666663</v>
      </c>
      <c r="GI1963" s="668">
        <v>295.71759033203125</v>
      </c>
      <c r="GJ1963" s="669">
        <v>42252.907291666663</v>
      </c>
      <c r="GK1963" s="668" t="str">
        <v>[-11101] All data events are filtered in summary calculation</v>
      </c>
      <c r="GL1963" s="669">
        <v>42252.907291666663</v>
      </c>
      <c r="GM1963" s="668" t="str">
        <v>[-11101] All data events are filtered in summary calculation</v>
      </c>
      <c r="GN1963" s="400" t="str">
        <f t="shared" si="317"/>
        <v>[-11101] All data events are filtered in summary calculation</v>
      </c>
      <c r="GO1963" s="400">
        <f t="shared" si="318"/>
        <v>0</v>
      </c>
    </row>
    <row r="1964" spans="156:197" ht="18.95" customHeight="1" x14ac:dyDescent="0.25">
      <c r="EZ1964" s="837"/>
      <c r="FA1964" s="568">
        <v>42252.907986111109</v>
      </c>
      <c r="FB1964" s="569">
        <v>37658.414072740081</v>
      </c>
      <c r="FC1964" s="570">
        <v>42252.907986111109</v>
      </c>
      <c r="FD1964" s="571" t="str">
        <v>[-11101] All data events are filtered in summary calculation</v>
      </c>
      <c r="FE1964" s="570">
        <v>42252.907638888893</v>
      </c>
      <c r="FF1964" s="571">
        <v>1998.5628421809524</v>
      </c>
      <c r="FG1964" s="570">
        <v>42252.907638888893</v>
      </c>
      <c r="FH1964" s="571" t="str">
        <v>[-11101] All data events are filtered in summary calculation</v>
      </c>
      <c r="GE1964" s="400">
        <f t="shared" si="319"/>
        <v>1</v>
      </c>
      <c r="GF1964" s="529"/>
      <c r="GG1964" s="517"/>
      <c r="GH1964" s="529">
        <v>42252.907638888893</v>
      </c>
      <c r="GI1964" s="668">
        <v>295.71759033203125</v>
      </c>
      <c r="GJ1964" s="669">
        <v>42252.907638888893</v>
      </c>
      <c r="GK1964" s="668" t="str">
        <v>[-11101] All data events are filtered in summary calculation</v>
      </c>
      <c r="GL1964" s="669">
        <v>42252.907638888893</v>
      </c>
      <c r="GM1964" s="668" t="str">
        <v>[-11101] All data events are filtered in summary calculation</v>
      </c>
      <c r="GN1964" s="400" t="str">
        <f t="shared" si="317"/>
        <v>[-11101] All data events are filtered in summary calculation</v>
      </c>
      <c r="GO1964" s="400">
        <f t="shared" si="318"/>
        <v>0</v>
      </c>
    </row>
    <row r="1965" spans="156:197" ht="18.95" customHeight="1" x14ac:dyDescent="0.25">
      <c r="EZ1965" s="837"/>
      <c r="FA1965" s="568">
        <v>42252.908333333333</v>
      </c>
      <c r="FB1965" s="569">
        <v>37663.43454158902</v>
      </c>
      <c r="FC1965" s="570">
        <v>42252.908333333333</v>
      </c>
      <c r="FD1965" s="571" t="str">
        <v>[-11101] All data events are filtered in summary calculation</v>
      </c>
      <c r="FE1965" s="570">
        <v>42252.907986111109</v>
      </c>
      <c r="FF1965" s="571">
        <v>2080.5763574083644</v>
      </c>
      <c r="FG1965" s="570">
        <v>42252.907986111109</v>
      </c>
      <c r="FH1965" s="571" t="str">
        <v>[-11101] All data events are filtered in summary calculation</v>
      </c>
      <c r="GE1965" s="400">
        <f t="shared" si="319"/>
        <v>1</v>
      </c>
      <c r="GF1965" s="529"/>
      <c r="GG1965" s="517"/>
      <c r="GH1965" s="529">
        <v>42252.907986111109</v>
      </c>
      <c r="GI1965" s="668">
        <v>295.71759033203125</v>
      </c>
      <c r="GJ1965" s="669">
        <v>42252.907986111109</v>
      </c>
      <c r="GK1965" s="668" t="str">
        <v>[-11101] All data events are filtered in summary calculation</v>
      </c>
      <c r="GL1965" s="669">
        <v>42252.907986111109</v>
      </c>
      <c r="GM1965" s="668" t="str">
        <v>[-11101] All data events are filtered in summary calculation</v>
      </c>
      <c r="GN1965" s="400" t="str">
        <f t="shared" si="317"/>
        <v>[-11101] All data events are filtered in summary calculation</v>
      </c>
      <c r="GO1965" s="400">
        <f t="shared" si="318"/>
        <v>0</v>
      </c>
    </row>
    <row r="1966" spans="156:197" ht="18.95" customHeight="1" x14ac:dyDescent="0.25">
      <c r="EZ1966" s="837"/>
      <c r="FA1966" s="568">
        <v>42252.908680555556</v>
      </c>
      <c r="FB1966" s="569">
        <v>37676.149322374658</v>
      </c>
      <c r="FC1966" s="570">
        <v>42252.908680555556</v>
      </c>
      <c r="FD1966" s="571" t="str">
        <v>[-11101] All data events are filtered in summary calculation</v>
      </c>
      <c r="FE1966" s="570">
        <v>42252.908333333333</v>
      </c>
      <c r="FF1966" s="571">
        <v>1916.6505024406438</v>
      </c>
      <c r="FG1966" s="570">
        <v>42252.908333333333</v>
      </c>
      <c r="FH1966" s="571" t="str">
        <v>[-11101] All data events are filtered in summary calculation</v>
      </c>
      <c r="GE1966" s="400">
        <f t="shared" si="319"/>
        <v>1</v>
      </c>
      <c r="GF1966" s="529"/>
      <c r="GG1966" s="517"/>
      <c r="GH1966" s="529">
        <v>42252.908333333333</v>
      </c>
      <c r="GI1966" s="668">
        <v>295.71759033203125</v>
      </c>
      <c r="GJ1966" s="669">
        <v>42252.908333333333</v>
      </c>
      <c r="GK1966" s="668" t="str">
        <v>[-11101] All data events are filtered in summary calculation</v>
      </c>
      <c r="GL1966" s="669">
        <v>42252.908333333333</v>
      </c>
      <c r="GM1966" s="668" t="str">
        <v>[-11101] All data events are filtered in summary calculation</v>
      </c>
      <c r="GN1966" s="400" t="str">
        <f t="shared" si="317"/>
        <v>[-11101] All data events are filtered in summary calculation</v>
      </c>
      <c r="GO1966" s="400">
        <f t="shared" si="318"/>
        <v>0</v>
      </c>
    </row>
    <row r="1967" spans="156:197" ht="18.95" customHeight="1" x14ac:dyDescent="0.25">
      <c r="EZ1967" s="837"/>
      <c r="FA1967" s="568">
        <v>42252.90902777778</v>
      </c>
      <c r="FB1967" s="569">
        <v>37775.035634084539</v>
      </c>
      <c r="FC1967" s="570">
        <v>42252.90902777778</v>
      </c>
      <c r="FD1967" s="571" t="str">
        <v>[-11101] All data events are filtered in summary calculation</v>
      </c>
      <c r="FE1967" s="570">
        <v>42252.908680555556</v>
      </c>
      <c r="FF1967" s="571">
        <v>2070.4641180083154</v>
      </c>
      <c r="FG1967" s="570">
        <v>42252.908680555556</v>
      </c>
      <c r="FH1967" s="571" t="str">
        <v>[-11101] All data events are filtered in summary calculation</v>
      </c>
      <c r="GE1967" s="400">
        <f t="shared" si="319"/>
        <v>1</v>
      </c>
      <c r="GF1967" s="529"/>
      <c r="GG1967" s="517"/>
      <c r="GH1967" s="529">
        <v>42252.908680555556</v>
      </c>
      <c r="GI1967" s="668">
        <v>295.71759033203125</v>
      </c>
      <c r="GJ1967" s="669">
        <v>42252.908680555556</v>
      </c>
      <c r="GK1967" s="668" t="str">
        <v>[-11101] All data events are filtered in summary calculation</v>
      </c>
      <c r="GL1967" s="669">
        <v>42252.908680555556</v>
      </c>
      <c r="GM1967" s="668" t="str">
        <v>[-11101] All data events are filtered in summary calculation</v>
      </c>
      <c r="GN1967" s="400" t="str">
        <f t="shared" si="317"/>
        <v>[-11101] All data events are filtered in summary calculation</v>
      </c>
      <c r="GO1967" s="400">
        <f t="shared" si="318"/>
        <v>0</v>
      </c>
    </row>
    <row r="1968" spans="156:197" ht="18.95" customHeight="1" x14ac:dyDescent="0.25">
      <c r="EZ1968" s="837"/>
      <c r="FA1968" s="568">
        <v>42252.909375000003</v>
      </c>
      <c r="FB1968" s="569">
        <v>37780.832863593103</v>
      </c>
      <c r="FC1968" s="570">
        <v>42252.909375000003</v>
      </c>
      <c r="FD1968" s="571" t="str">
        <v>[-11101] All data events are filtered in summary calculation</v>
      </c>
      <c r="FE1968" s="570">
        <v>42252.90902777778</v>
      </c>
      <c r="FF1968" s="571">
        <v>1963.0122539766753</v>
      </c>
      <c r="FG1968" s="570">
        <v>42252.90902777778</v>
      </c>
      <c r="FH1968" s="571" t="str">
        <v>[-11101] All data events are filtered in summary calculation</v>
      </c>
      <c r="GE1968" s="400">
        <f t="shared" si="319"/>
        <v>1</v>
      </c>
      <c r="GF1968" s="529"/>
      <c r="GG1968" s="517"/>
      <c r="GH1968" s="529">
        <v>42252.90902777778</v>
      </c>
      <c r="GI1968" s="668">
        <v>295.71759033203125</v>
      </c>
      <c r="GJ1968" s="669">
        <v>42252.90902777778</v>
      </c>
      <c r="GK1968" s="668" t="str">
        <v>[-11101] All data events are filtered in summary calculation</v>
      </c>
      <c r="GL1968" s="669">
        <v>42252.90902777778</v>
      </c>
      <c r="GM1968" s="668" t="str">
        <v>[-11101] All data events are filtered in summary calculation</v>
      </c>
      <c r="GN1968" s="400" t="str">
        <f t="shared" si="317"/>
        <v>[-11101] All data events are filtered in summary calculation</v>
      </c>
      <c r="GO1968" s="400">
        <f t="shared" si="318"/>
        <v>0</v>
      </c>
    </row>
    <row r="1969" spans="156:197" ht="18.95" customHeight="1" x14ac:dyDescent="0.25">
      <c r="EZ1969" s="837"/>
      <c r="FA1969" s="568">
        <v>42252.909722222219</v>
      </c>
      <c r="FB1969" s="569">
        <v>37997.272627564271</v>
      </c>
      <c r="FC1969" s="570">
        <v>42252.909722222219</v>
      </c>
      <c r="FD1969" s="571" t="str">
        <v>[-11101] All data events are filtered in summary calculation</v>
      </c>
      <c r="FE1969" s="570">
        <v>42252.909375000003</v>
      </c>
      <c r="FF1969" s="571">
        <v>1895.8402203130224</v>
      </c>
      <c r="FG1969" s="570">
        <v>42252.909375000003</v>
      </c>
      <c r="FH1969" s="571" t="str">
        <v>[-11101] All data events are filtered in summary calculation</v>
      </c>
      <c r="GE1969" s="400">
        <f t="shared" si="319"/>
        <v>1</v>
      </c>
      <c r="GF1969" s="529"/>
      <c r="GG1969" s="517"/>
      <c r="GH1969" s="529">
        <v>42252.909375000003</v>
      </c>
      <c r="GI1969" s="668">
        <v>295.71759033203125</v>
      </c>
      <c r="GJ1969" s="669">
        <v>42252.909375000003</v>
      </c>
      <c r="GK1969" s="668" t="str">
        <v>[-11101] All data events are filtered in summary calculation</v>
      </c>
      <c r="GL1969" s="669">
        <v>42252.909375000003</v>
      </c>
      <c r="GM1969" s="668" t="str">
        <v>[-11101] All data events are filtered in summary calculation</v>
      </c>
      <c r="GN1969" s="400" t="str">
        <f t="shared" si="317"/>
        <v>[-11101] All data events are filtered in summary calculation</v>
      </c>
      <c r="GO1969" s="400">
        <f t="shared" si="318"/>
        <v>0</v>
      </c>
    </row>
    <row r="1970" spans="156:197" ht="18.95" customHeight="1" x14ac:dyDescent="0.25">
      <c r="EZ1970" s="837"/>
      <c r="FA1970" s="568">
        <v>42252.91006944445</v>
      </c>
      <c r="FB1970" s="569">
        <v>38118.824737147494</v>
      </c>
      <c r="FC1970" s="570">
        <v>42252.91006944445</v>
      </c>
      <c r="FD1970" s="571" t="str">
        <v>[-11101] All data events are filtered in summary calculation</v>
      </c>
      <c r="FE1970" s="570">
        <v>42252.909722222219</v>
      </c>
      <c r="FF1970" s="571">
        <v>1896.0226594638079</v>
      </c>
      <c r="FG1970" s="570">
        <v>42252.909722222219</v>
      </c>
      <c r="FH1970" s="571" t="str">
        <v>[-11101] All data events are filtered in summary calculation</v>
      </c>
      <c r="GE1970" s="400">
        <f t="shared" si="319"/>
        <v>1</v>
      </c>
      <c r="GF1970" s="529"/>
      <c r="GG1970" s="517"/>
      <c r="GH1970" s="529">
        <v>42252.909722222219</v>
      </c>
      <c r="GI1970" s="668">
        <v>295.71759033203125</v>
      </c>
      <c r="GJ1970" s="669">
        <v>42252.909722222219</v>
      </c>
      <c r="GK1970" s="668" t="str">
        <v>[-11101] All data events are filtered in summary calculation</v>
      </c>
      <c r="GL1970" s="669">
        <v>42252.909722222219</v>
      </c>
      <c r="GM1970" s="668" t="str">
        <v>[-11101] All data events are filtered in summary calculation</v>
      </c>
      <c r="GN1970" s="400" t="str">
        <f t="shared" si="317"/>
        <v>[-11101] All data events are filtered in summary calculation</v>
      </c>
      <c r="GO1970" s="400">
        <f t="shared" si="318"/>
        <v>0</v>
      </c>
    </row>
    <row r="1971" spans="156:197" ht="18.95" customHeight="1" x14ac:dyDescent="0.25">
      <c r="EZ1971" s="837"/>
      <c r="FA1971" s="568">
        <v>42252.910416666666</v>
      </c>
      <c r="FB1971" s="569">
        <v>38196.581856509052</v>
      </c>
      <c r="FC1971" s="570">
        <v>42252.910416666666</v>
      </c>
      <c r="FD1971" s="571" t="str">
        <v>[-11101] All data events are filtered in summary calculation</v>
      </c>
      <c r="FE1971" s="570">
        <v>42252.91006944445</v>
      </c>
      <c r="FF1971" s="571">
        <v>14067.914642071724</v>
      </c>
      <c r="FG1971" s="570">
        <v>42252.91006944445</v>
      </c>
      <c r="FH1971" s="571" t="str">
        <v>[-11101] All data events are filtered in summary calculation</v>
      </c>
      <c r="GE1971" s="400">
        <f t="shared" si="319"/>
        <v>1</v>
      </c>
      <c r="GF1971" s="529"/>
      <c r="GG1971" s="517"/>
      <c r="GH1971" s="529">
        <v>42252.91006944445</v>
      </c>
      <c r="GI1971" s="668">
        <v>295.71759033203125</v>
      </c>
      <c r="GJ1971" s="669">
        <v>42252.91006944445</v>
      </c>
      <c r="GK1971" s="668" t="str">
        <v>[-11101] All data events are filtered in summary calculation</v>
      </c>
      <c r="GL1971" s="669">
        <v>42252.91006944445</v>
      </c>
      <c r="GM1971" s="668" t="str">
        <v>[-11101] All data events are filtered in summary calculation</v>
      </c>
      <c r="GN1971" s="400" t="str">
        <f t="shared" si="317"/>
        <v>[-11101] All data events are filtered in summary calculation</v>
      </c>
      <c r="GO1971" s="400">
        <f t="shared" si="318"/>
        <v>0</v>
      </c>
    </row>
    <row r="1972" spans="156:197" ht="18.95" customHeight="1" x14ac:dyDescent="0.25">
      <c r="EZ1972" s="837"/>
      <c r="FA1972" s="568">
        <v>42252.910763888889</v>
      </c>
      <c r="FB1972" s="569">
        <v>38154.623108218111</v>
      </c>
      <c r="FC1972" s="570">
        <v>42252.910763888889</v>
      </c>
      <c r="FD1972" s="571" t="str">
        <v>[-11101] All data events are filtered in summary calculation</v>
      </c>
      <c r="FE1972" s="570">
        <v>42252.910416666666</v>
      </c>
      <c r="FF1972" s="571">
        <v>38984.430886495116</v>
      </c>
      <c r="FG1972" s="570">
        <v>42252.910416666666</v>
      </c>
      <c r="FH1972" s="571" t="str">
        <v>[-11101] All data events are filtered in summary calculation</v>
      </c>
      <c r="GE1972" s="400">
        <f t="shared" si="319"/>
        <v>1</v>
      </c>
      <c r="GF1972" s="529"/>
      <c r="GG1972" s="517"/>
      <c r="GH1972" s="529">
        <v>42252.910416666666</v>
      </c>
      <c r="GI1972" s="668">
        <v>295.71759033203125</v>
      </c>
      <c r="GJ1972" s="669">
        <v>42252.910416666666</v>
      </c>
      <c r="GK1972" s="668" t="str">
        <v>[-11101] All data events are filtered in summary calculation</v>
      </c>
      <c r="GL1972" s="669">
        <v>42252.910416666666</v>
      </c>
      <c r="GM1972" s="668" t="str">
        <v>[-11101] All data events are filtered in summary calculation</v>
      </c>
      <c r="GN1972" s="400" t="str">
        <f t="shared" si="317"/>
        <v>[-11101] All data events are filtered in summary calculation</v>
      </c>
      <c r="GO1972" s="400">
        <f t="shared" si="318"/>
        <v>0</v>
      </c>
    </row>
    <row r="1973" spans="156:197" ht="18.95" customHeight="1" x14ac:dyDescent="0.25">
      <c r="EZ1973" s="837"/>
      <c r="FA1973" s="568">
        <v>42252.911111111112</v>
      </c>
      <c r="FB1973" s="569">
        <v>38102.647619998454</v>
      </c>
      <c r="FC1973" s="570">
        <v>42252.911111111112</v>
      </c>
      <c r="FD1973" s="571" t="str">
        <v>[-11101] All data events are filtered in summary calculation</v>
      </c>
      <c r="FE1973" s="570">
        <v>42252.910763888889</v>
      </c>
      <c r="FF1973" s="571">
        <v>38517.991682940723</v>
      </c>
      <c r="FG1973" s="570">
        <v>42252.910763888889</v>
      </c>
      <c r="FH1973" s="571" t="str">
        <v>[-11101] All data events are filtered in summary calculation</v>
      </c>
      <c r="GE1973" s="400">
        <f t="shared" si="319"/>
        <v>1</v>
      </c>
      <c r="GF1973" s="529"/>
      <c r="GG1973" s="517"/>
      <c r="GH1973" s="529">
        <v>42252.910763888889</v>
      </c>
      <c r="GI1973" s="668">
        <v>295.71759033203125</v>
      </c>
      <c r="GJ1973" s="669">
        <v>42252.910763888889</v>
      </c>
      <c r="GK1973" s="668" t="str">
        <v>[-11101] All data events are filtered in summary calculation</v>
      </c>
      <c r="GL1973" s="669">
        <v>42252.910763888889</v>
      </c>
      <c r="GM1973" s="668" t="str">
        <v>[-11101] All data events are filtered in summary calculation</v>
      </c>
      <c r="GN1973" s="400" t="str">
        <f t="shared" si="317"/>
        <v>[-11101] All data events are filtered in summary calculation</v>
      </c>
      <c r="GO1973" s="400">
        <f t="shared" si="318"/>
        <v>0</v>
      </c>
    </row>
    <row r="1974" spans="156:197" ht="18.95" customHeight="1" x14ac:dyDescent="0.25">
      <c r="EZ1974" s="837"/>
      <c r="FA1974" s="568">
        <v>42252.911458333328</v>
      </c>
      <c r="FB1974" s="569">
        <v>38068.474201856057</v>
      </c>
      <c r="FC1974" s="570">
        <v>42252.911458333328</v>
      </c>
      <c r="FD1974" s="571" t="str">
        <v>[-11101] All data events are filtered in summary calculation</v>
      </c>
      <c r="FE1974" s="570">
        <v>42252.911111111112</v>
      </c>
      <c r="FF1974" s="571">
        <v>38744.357055819033</v>
      </c>
      <c r="FG1974" s="570">
        <v>42252.911111111112</v>
      </c>
      <c r="FH1974" s="571" t="str">
        <v>[-11101] All data events are filtered in summary calculation</v>
      </c>
      <c r="GE1974" s="400">
        <f t="shared" si="319"/>
        <v>1</v>
      </c>
      <c r="GF1974" s="529"/>
      <c r="GG1974" s="517"/>
      <c r="GH1974" s="529">
        <v>42252.911111111112</v>
      </c>
      <c r="GI1974" s="668">
        <v>295.71759033203125</v>
      </c>
      <c r="GJ1974" s="669">
        <v>42252.911111111112</v>
      </c>
      <c r="GK1974" s="668" t="str">
        <v>[-11101] All data events are filtered in summary calculation</v>
      </c>
      <c r="GL1974" s="669">
        <v>42252.911111111112</v>
      </c>
      <c r="GM1974" s="668" t="str">
        <v>[-11101] All data events are filtered in summary calculation</v>
      </c>
      <c r="GN1974" s="400" t="str">
        <f t="shared" si="317"/>
        <v>[-11101] All data events are filtered in summary calculation</v>
      </c>
      <c r="GO1974" s="400">
        <f t="shared" si="318"/>
        <v>0</v>
      </c>
    </row>
    <row r="1975" spans="156:197" ht="18.95" customHeight="1" x14ac:dyDescent="0.25">
      <c r="EZ1975" s="837"/>
      <c r="FA1975" s="568">
        <v>42252.911805555559</v>
      </c>
      <c r="FB1975" s="569">
        <v>38108.136949549116</v>
      </c>
      <c r="FC1975" s="570">
        <v>42252.911805555559</v>
      </c>
      <c r="FD1975" s="571" t="str">
        <v>[-11101] All data events are filtered in summary calculation</v>
      </c>
      <c r="FE1975" s="570">
        <v>42252.911458333328</v>
      </c>
      <c r="FF1975" s="571">
        <v>38300.299930826826</v>
      </c>
      <c r="FG1975" s="570">
        <v>42252.911458333328</v>
      </c>
      <c r="FH1975" s="571" t="str">
        <v>[-11101] All data events are filtered in summary calculation</v>
      </c>
      <c r="GE1975" s="400">
        <f t="shared" si="319"/>
        <v>1</v>
      </c>
      <c r="GF1975" s="529"/>
      <c r="GG1975" s="517"/>
      <c r="GH1975" s="529">
        <v>42252.911458333328</v>
      </c>
      <c r="GI1975" s="668">
        <v>295.71759033203125</v>
      </c>
      <c r="GJ1975" s="669">
        <v>42252.911458333328</v>
      </c>
      <c r="GK1975" s="668" t="str">
        <v>[-11101] All data events are filtered in summary calculation</v>
      </c>
      <c r="GL1975" s="669">
        <v>42252.911458333328</v>
      </c>
      <c r="GM1975" s="668" t="str">
        <v>[-11101] All data events are filtered in summary calculation</v>
      </c>
      <c r="GN1975" s="400" t="str">
        <f t="shared" si="317"/>
        <v>[-11101] All data events are filtered in summary calculation</v>
      </c>
      <c r="GO1975" s="400">
        <f t="shared" si="318"/>
        <v>0</v>
      </c>
    </row>
    <row r="1976" spans="156:197" ht="18.95" customHeight="1" x14ac:dyDescent="0.25">
      <c r="EZ1976" s="837"/>
      <c r="FA1976" s="568">
        <v>42252.912152777775</v>
      </c>
      <c r="FB1976" s="569">
        <v>38101.912512107687</v>
      </c>
      <c r="FC1976" s="570">
        <v>42252.912152777775</v>
      </c>
      <c r="FD1976" s="571" t="str">
        <v>[-11101] All data events are filtered in summary calculation</v>
      </c>
      <c r="FE1976" s="570">
        <v>42252.911805555559</v>
      </c>
      <c r="FF1976" s="571">
        <v>38077.769376295808</v>
      </c>
      <c r="FG1976" s="570">
        <v>42252.911805555559</v>
      </c>
      <c r="FH1976" s="571" t="str">
        <v>[-11101] All data events are filtered in summary calculation</v>
      </c>
      <c r="GE1976" s="400">
        <f t="shared" si="319"/>
        <v>1</v>
      </c>
      <c r="GF1976" s="529"/>
      <c r="GG1976" s="517"/>
      <c r="GH1976" s="529">
        <v>42252.911805555559</v>
      </c>
      <c r="GI1976" s="668">
        <v>295.71759033203125</v>
      </c>
      <c r="GJ1976" s="669">
        <v>42252.911805555559</v>
      </c>
      <c r="GK1976" s="668" t="str">
        <v>[-11101] All data events are filtered in summary calculation</v>
      </c>
      <c r="GL1976" s="669">
        <v>42252.911805555559</v>
      </c>
      <c r="GM1976" s="668" t="str">
        <v>[-11101] All data events are filtered in summary calculation</v>
      </c>
      <c r="GN1976" s="400" t="str">
        <f t="shared" si="317"/>
        <v>[-11101] All data events are filtered in summary calculation</v>
      </c>
      <c r="GO1976" s="400">
        <f t="shared" si="318"/>
        <v>0</v>
      </c>
    </row>
    <row r="1977" spans="156:197" ht="18.95" customHeight="1" x14ac:dyDescent="0.25">
      <c r="EZ1977" s="837"/>
      <c r="FA1977" s="568">
        <v>42252.912499999999</v>
      </c>
      <c r="FB1977" s="569">
        <v>38062.78740772009</v>
      </c>
      <c r="FC1977" s="570">
        <v>42252.912499999999</v>
      </c>
      <c r="FD1977" s="571" t="str">
        <v>[-11101] All data events are filtered in summary calculation</v>
      </c>
      <c r="FE1977" s="570">
        <v>42252.912152777775</v>
      </c>
      <c r="FF1977" s="571">
        <v>38155.35448690653</v>
      </c>
      <c r="FG1977" s="570">
        <v>42252.912152777775</v>
      </c>
      <c r="FH1977" s="571" t="str">
        <v>[-11101] All data events are filtered in summary calculation</v>
      </c>
      <c r="GE1977" s="400">
        <f t="shared" si="319"/>
        <v>1</v>
      </c>
      <c r="GF1977" s="529"/>
      <c r="GG1977" s="517"/>
      <c r="GH1977" s="529">
        <v>42252.912152777775</v>
      </c>
      <c r="GI1977" s="668">
        <v>295.71759033203125</v>
      </c>
      <c r="GJ1977" s="669">
        <v>42252.912152777775</v>
      </c>
      <c r="GK1977" s="668" t="str">
        <v>[-11101] All data events are filtered in summary calculation</v>
      </c>
      <c r="GL1977" s="669">
        <v>42252.912152777775</v>
      </c>
      <c r="GM1977" s="668" t="str">
        <v>[-11101] All data events are filtered in summary calculation</v>
      </c>
      <c r="GN1977" s="400" t="str">
        <f t="shared" si="317"/>
        <v>[-11101] All data events are filtered in summary calculation</v>
      </c>
      <c r="GO1977" s="400">
        <f t="shared" si="318"/>
        <v>0</v>
      </c>
    </row>
    <row r="1978" spans="156:197" ht="18.95" customHeight="1" x14ac:dyDescent="0.25">
      <c r="EZ1978" s="837"/>
      <c r="FA1978" s="568">
        <v>42252.912847222222</v>
      </c>
      <c r="FB1978" s="569">
        <v>37979.100544438763</v>
      </c>
      <c r="FC1978" s="570">
        <v>42252.912847222222</v>
      </c>
      <c r="FD1978" s="571" t="str">
        <v>[-11101] All data events are filtered in summary calculation</v>
      </c>
      <c r="FE1978" s="570">
        <v>42252.912499999999</v>
      </c>
      <c r="FF1978" s="571">
        <v>38142.811063810186</v>
      </c>
      <c r="FG1978" s="570">
        <v>42252.912499999999</v>
      </c>
      <c r="FH1978" s="571" t="str">
        <v>[-11101] All data events are filtered in summary calculation</v>
      </c>
      <c r="GE1978" s="400">
        <f t="shared" si="319"/>
        <v>1</v>
      </c>
      <c r="GF1978" s="529"/>
      <c r="GG1978" s="517"/>
      <c r="GH1978" s="529">
        <v>42252.912499999999</v>
      </c>
      <c r="GI1978" s="668">
        <v>295.71759033203125</v>
      </c>
      <c r="GJ1978" s="669">
        <v>42252.912499999999</v>
      </c>
      <c r="GK1978" s="668" t="str">
        <v>[-11101] All data events are filtered in summary calculation</v>
      </c>
      <c r="GL1978" s="669">
        <v>42252.912499999999</v>
      </c>
      <c r="GM1978" s="668" t="str">
        <v>[-11101] All data events are filtered in summary calculation</v>
      </c>
      <c r="GN1978" s="400" t="str">
        <f t="shared" si="317"/>
        <v>[-11101] All data events are filtered in summary calculation</v>
      </c>
      <c r="GO1978" s="400">
        <f t="shared" si="318"/>
        <v>0</v>
      </c>
    </row>
    <row r="1979" spans="156:197" ht="18.95" customHeight="1" x14ac:dyDescent="0.25">
      <c r="EZ1979" s="837"/>
      <c r="FA1979" s="568">
        <v>42252.913194444445</v>
      </c>
      <c r="FB1979" s="569">
        <v>38047.696655350926</v>
      </c>
      <c r="FC1979" s="570">
        <v>42252.913194444445</v>
      </c>
      <c r="FD1979" s="571" t="str">
        <v>[-11101] All data events are filtered in summary calculation</v>
      </c>
      <c r="FE1979" s="570">
        <v>42252.912847222222</v>
      </c>
      <c r="FF1979" s="571">
        <v>38157.934856373075</v>
      </c>
      <c r="FG1979" s="570">
        <v>42252.912847222222</v>
      </c>
      <c r="FH1979" s="571" t="str">
        <v>[-11101] All data events are filtered in summary calculation</v>
      </c>
      <c r="GE1979" s="400">
        <f t="shared" si="319"/>
        <v>1</v>
      </c>
      <c r="GF1979" s="529"/>
      <c r="GG1979" s="517"/>
      <c r="GH1979" s="529">
        <v>42252.912847222222</v>
      </c>
      <c r="GI1979" s="668">
        <v>295.71759033203125</v>
      </c>
      <c r="GJ1979" s="669">
        <v>42252.912847222222</v>
      </c>
      <c r="GK1979" s="668" t="str">
        <v>[-11101] All data events are filtered in summary calculation</v>
      </c>
      <c r="GL1979" s="669">
        <v>42252.912847222222</v>
      </c>
      <c r="GM1979" s="668" t="str">
        <v>[-11101] All data events are filtered in summary calculation</v>
      </c>
      <c r="GN1979" s="400" t="str">
        <f t="shared" si="317"/>
        <v>[-11101] All data events are filtered in summary calculation</v>
      </c>
      <c r="GO1979" s="400">
        <f t="shared" si="318"/>
        <v>0</v>
      </c>
    </row>
    <row r="1980" spans="156:197" ht="18.95" customHeight="1" x14ac:dyDescent="0.25">
      <c r="EZ1980" s="837"/>
      <c r="FA1980" s="568">
        <v>42252.913541666669</v>
      </c>
      <c r="FB1980" s="569">
        <v>38033.63862820268</v>
      </c>
      <c r="FC1980" s="570">
        <v>42252.913541666669</v>
      </c>
      <c r="FD1980" s="571" t="str">
        <v>[-11101] All data events are filtered in summary calculation</v>
      </c>
      <c r="FE1980" s="570">
        <v>42252.913194444445</v>
      </c>
      <c r="FF1980" s="571">
        <v>38236.814660837255</v>
      </c>
      <c r="FG1980" s="570">
        <v>42252.913194444445</v>
      </c>
      <c r="FH1980" s="571" t="str">
        <v>[-11101] All data events are filtered in summary calculation</v>
      </c>
      <c r="GE1980" s="400">
        <f t="shared" si="319"/>
        <v>1</v>
      </c>
      <c r="GF1980" s="529"/>
      <c r="GG1980" s="517"/>
      <c r="GH1980" s="529">
        <v>42252.913194444445</v>
      </c>
      <c r="GI1980" s="668">
        <v>295.71759033203125</v>
      </c>
      <c r="GJ1980" s="669">
        <v>42252.913194444445</v>
      </c>
      <c r="GK1980" s="668" t="str">
        <v>[-11101] All data events are filtered in summary calculation</v>
      </c>
      <c r="GL1980" s="669">
        <v>42252.913194444445</v>
      </c>
      <c r="GM1980" s="668" t="str">
        <v>[-11101] All data events are filtered in summary calculation</v>
      </c>
      <c r="GN1980" s="400" t="str">
        <f t="shared" si="317"/>
        <v>[-11101] All data events are filtered in summary calculation</v>
      </c>
      <c r="GO1980" s="400">
        <f t="shared" si="318"/>
        <v>0</v>
      </c>
    </row>
    <row r="1981" spans="156:197" ht="18.95" customHeight="1" x14ac:dyDescent="0.25">
      <c r="EZ1981" s="837"/>
      <c r="FA1981" s="568">
        <v>42252.913888888885</v>
      </c>
      <c r="FB1981" s="569">
        <v>37987.621986673279</v>
      </c>
      <c r="FC1981" s="570">
        <v>42252.913888888885</v>
      </c>
      <c r="FD1981" s="571" t="str">
        <v>[-11101] All data events are filtered in summary calculation</v>
      </c>
      <c r="FE1981" s="570">
        <v>42252.913541666669</v>
      </c>
      <c r="FF1981" s="571">
        <v>38191.322511184218</v>
      </c>
      <c r="FG1981" s="570">
        <v>42252.913541666669</v>
      </c>
      <c r="FH1981" s="571" t="str">
        <v>[-11101] All data events are filtered in summary calculation</v>
      </c>
      <c r="GE1981" s="400">
        <f t="shared" si="319"/>
        <v>1</v>
      </c>
      <c r="GF1981" s="529"/>
      <c r="GG1981" s="517"/>
      <c r="GH1981" s="529">
        <v>42252.913541666669</v>
      </c>
      <c r="GI1981" s="668">
        <v>295.71759033203125</v>
      </c>
      <c r="GJ1981" s="669">
        <v>42252.913541666669</v>
      </c>
      <c r="GK1981" s="668" t="str">
        <v>[-11101] All data events are filtered in summary calculation</v>
      </c>
      <c r="GL1981" s="669">
        <v>42252.913541666669</v>
      </c>
      <c r="GM1981" s="668" t="str">
        <v>[-11101] All data events are filtered in summary calculation</v>
      </c>
      <c r="GN1981" s="400" t="str">
        <f t="shared" si="317"/>
        <v>[-11101] All data events are filtered in summary calculation</v>
      </c>
      <c r="GO1981" s="400">
        <f t="shared" si="318"/>
        <v>0</v>
      </c>
    </row>
    <row r="1982" spans="156:197" ht="18.95" customHeight="1" x14ac:dyDescent="0.25">
      <c r="EZ1982" s="837"/>
      <c r="FA1982" s="568">
        <v>42252.914236111115</v>
      </c>
      <c r="FB1982" s="569">
        <v>37971.921440146369</v>
      </c>
      <c r="FC1982" s="570">
        <v>42252.914236111115</v>
      </c>
      <c r="FD1982" s="571" t="str">
        <v>[-11101] All data events are filtered in summary calculation</v>
      </c>
      <c r="FE1982" s="570">
        <v>42252.913888888885</v>
      </c>
      <c r="FF1982" s="571">
        <v>38192.547724223135</v>
      </c>
      <c r="FG1982" s="570">
        <v>42252.913888888885</v>
      </c>
      <c r="FH1982" s="571" t="str">
        <v>[-11101] All data events are filtered in summary calculation</v>
      </c>
      <c r="GE1982" s="400">
        <f t="shared" si="319"/>
        <v>1</v>
      </c>
      <c r="GF1982" s="529"/>
      <c r="GG1982" s="517"/>
      <c r="GH1982" s="529">
        <v>42252.913888888885</v>
      </c>
      <c r="GI1982" s="668">
        <v>294.55757718696259</v>
      </c>
      <c r="GJ1982" s="669">
        <v>42252.913888888885</v>
      </c>
      <c r="GK1982" s="668" t="str">
        <v>[-11101] All data events are filtered in summary calculation</v>
      </c>
      <c r="GL1982" s="669">
        <v>42252.913888888885</v>
      </c>
      <c r="GM1982" s="668" t="str">
        <v>[-11101] All data events are filtered in summary calculation</v>
      </c>
      <c r="GN1982" s="400" t="str">
        <f t="shared" si="317"/>
        <v>[-11101] All data events are filtered in summary calculation</v>
      </c>
      <c r="GO1982" s="400">
        <f t="shared" si="318"/>
        <v>0</v>
      </c>
    </row>
    <row r="1983" spans="156:197" ht="18.95" customHeight="1" x14ac:dyDescent="0.25">
      <c r="EZ1983" s="837"/>
      <c r="FA1983" s="568">
        <v>42252.914583333331</v>
      </c>
      <c r="FB1983" s="569">
        <v>38026.837938523291</v>
      </c>
      <c r="FC1983" s="570">
        <v>42252.914583333331</v>
      </c>
      <c r="FD1983" s="571" t="str">
        <v>[-11101] All data events are filtered in summary calculation</v>
      </c>
      <c r="FE1983" s="570">
        <v>42252.914236111115</v>
      </c>
      <c r="FF1983" s="571">
        <v>38211.455654529731</v>
      </c>
      <c r="FG1983" s="570">
        <v>42252.914236111115</v>
      </c>
      <c r="FH1983" s="571" t="str">
        <v>[-11101] All data events are filtered in summary calculation</v>
      </c>
      <c r="GE1983" s="400">
        <f t="shared" si="319"/>
        <v>1</v>
      </c>
      <c r="GF1983" s="529"/>
      <c r="GG1983" s="517"/>
      <c r="GH1983" s="529">
        <v>42252.914236111115</v>
      </c>
      <c r="GI1983" s="668">
        <v>292.82406616210937</v>
      </c>
      <c r="GJ1983" s="669">
        <v>42252.914236111115</v>
      </c>
      <c r="GK1983" s="668" t="str">
        <v>[-11101] All data events are filtered in summary calculation</v>
      </c>
      <c r="GL1983" s="669">
        <v>42252.914236111115</v>
      </c>
      <c r="GM1983" s="668" t="str">
        <v>[-11101] All data events are filtered in summary calculation</v>
      </c>
      <c r="GN1983" s="400" t="str">
        <f t="shared" si="317"/>
        <v>[-11101] All data events are filtered in summary calculation</v>
      </c>
      <c r="GO1983" s="400">
        <f t="shared" si="318"/>
        <v>0</v>
      </c>
    </row>
    <row r="1984" spans="156:197" ht="18.95" customHeight="1" x14ac:dyDescent="0.25">
      <c r="EZ1984" s="837"/>
      <c r="FA1984" s="568">
        <v>42252.914930555555</v>
      </c>
      <c r="FB1984" s="569">
        <v>37976.742347524567</v>
      </c>
      <c r="FC1984" s="570">
        <v>42252.914930555555</v>
      </c>
      <c r="FD1984" s="571" t="str">
        <v>[-11101] All data events are filtered in summary calculation</v>
      </c>
      <c r="FE1984" s="570">
        <v>42252.914583333331</v>
      </c>
      <c r="FF1984" s="571">
        <v>38219.034652592738</v>
      </c>
      <c r="FG1984" s="570">
        <v>42252.914583333331</v>
      </c>
      <c r="FH1984" s="571" t="str">
        <v>[-11101] All data events are filtered in summary calculation</v>
      </c>
      <c r="GE1984" s="400">
        <f t="shared" si="319"/>
        <v>1</v>
      </c>
      <c r="GF1984" s="529"/>
      <c r="GG1984" s="517"/>
      <c r="GH1984" s="529">
        <v>42252.914583333331</v>
      </c>
      <c r="GI1984" s="668">
        <v>292.82406616210937</v>
      </c>
      <c r="GJ1984" s="669">
        <v>42252.914583333331</v>
      </c>
      <c r="GK1984" s="668" t="str">
        <v>[-11101] All data events are filtered in summary calculation</v>
      </c>
      <c r="GL1984" s="669">
        <v>42252.914583333331</v>
      </c>
      <c r="GM1984" s="668" t="str">
        <v>[-11101] All data events are filtered in summary calculation</v>
      </c>
      <c r="GN1984" s="400" t="str">
        <f t="shared" si="317"/>
        <v>[-11101] All data events are filtered in summary calculation</v>
      </c>
      <c r="GO1984" s="400">
        <f t="shared" si="318"/>
        <v>0</v>
      </c>
    </row>
    <row r="1985" spans="156:197" ht="18.95" customHeight="1" x14ac:dyDescent="0.25">
      <c r="EZ1985" s="837"/>
      <c r="FA1985" s="568">
        <v>42252.915277777778</v>
      </c>
      <c r="FB1985" s="569">
        <v>38005.058460934953</v>
      </c>
      <c r="FC1985" s="570">
        <v>42252.915277777778</v>
      </c>
      <c r="FD1985" s="571" t="str">
        <v>[-11101] All data events are filtered in summary calculation</v>
      </c>
      <c r="FE1985" s="570">
        <v>42252.914930555555</v>
      </c>
      <c r="FF1985" s="571">
        <v>38301.760214428105</v>
      </c>
      <c r="FG1985" s="570">
        <v>42252.914930555555</v>
      </c>
      <c r="FH1985" s="571" t="str">
        <v>[-11101] All data events are filtered in summary calculation</v>
      </c>
      <c r="GE1985" s="400">
        <f t="shared" si="319"/>
        <v>1</v>
      </c>
      <c r="GF1985" s="529"/>
      <c r="GG1985" s="517"/>
      <c r="GH1985" s="529">
        <v>42252.914930555555</v>
      </c>
      <c r="GI1985" s="668">
        <v>292.82406616210937</v>
      </c>
      <c r="GJ1985" s="669">
        <v>42252.914930555555</v>
      </c>
      <c r="GK1985" s="668" t="str">
        <v>[-11101] All data events are filtered in summary calculation</v>
      </c>
      <c r="GL1985" s="669">
        <v>42252.914930555555</v>
      </c>
      <c r="GM1985" s="668" t="str">
        <v>[-11101] All data events are filtered in summary calculation</v>
      </c>
      <c r="GN1985" s="400" t="str">
        <f t="shared" si="317"/>
        <v>[-11101] All data events are filtered in summary calculation</v>
      </c>
      <c r="GO1985" s="400">
        <f t="shared" si="318"/>
        <v>0</v>
      </c>
    </row>
    <row r="1986" spans="156:197" ht="18.95" customHeight="1" x14ac:dyDescent="0.25">
      <c r="EZ1986" s="837"/>
      <c r="FA1986" s="568">
        <v>42252.915625000001</v>
      </c>
      <c r="FB1986" s="569">
        <v>38025.811222648619</v>
      </c>
      <c r="FC1986" s="570">
        <v>42252.915625000001</v>
      </c>
      <c r="FD1986" s="571" t="str">
        <v>[-11101] All data events are filtered in summary calculation</v>
      </c>
      <c r="FE1986" s="570">
        <v>42252.915277777778</v>
      </c>
      <c r="FF1986" s="571">
        <v>38223.24018706481</v>
      </c>
      <c r="FG1986" s="570">
        <v>42252.915277777778</v>
      </c>
      <c r="FH1986" s="571" t="str">
        <v>[-11101] All data events are filtered in summary calculation</v>
      </c>
      <c r="GE1986" s="400">
        <f t="shared" si="319"/>
        <v>1</v>
      </c>
      <c r="GF1986" s="529"/>
      <c r="GG1986" s="517"/>
      <c r="GH1986" s="529">
        <v>42252.915277777778</v>
      </c>
      <c r="GI1986" s="668">
        <v>292.82406616210937</v>
      </c>
      <c r="GJ1986" s="669">
        <v>42252.915277777778</v>
      </c>
      <c r="GK1986" s="668" t="str">
        <v>[-11101] All data events are filtered in summary calculation</v>
      </c>
      <c r="GL1986" s="669">
        <v>42252.915277777778</v>
      </c>
      <c r="GM1986" s="668" t="str">
        <v>[-11101] All data events are filtered in summary calculation</v>
      </c>
      <c r="GN1986" s="400" t="str">
        <f t="shared" si="317"/>
        <v>[-11101] All data events are filtered in summary calculation</v>
      </c>
      <c r="GO1986" s="400">
        <f t="shared" si="318"/>
        <v>0</v>
      </c>
    </row>
    <row r="1987" spans="156:197" ht="18.95" customHeight="1" x14ac:dyDescent="0.25">
      <c r="EZ1987" s="837"/>
      <c r="FA1987" s="568">
        <v>42252.915972222225</v>
      </c>
      <c r="FB1987" s="569">
        <v>37983.015997678041</v>
      </c>
      <c r="FC1987" s="570">
        <v>42252.915972222225</v>
      </c>
      <c r="FD1987" s="571" t="str">
        <v>[-11101] All data events are filtered in summary calculation</v>
      </c>
      <c r="FE1987" s="570">
        <v>42252.915625000001</v>
      </c>
      <c r="FF1987" s="571">
        <v>38353.501369156438</v>
      </c>
      <c r="FG1987" s="570">
        <v>42252.915625000001</v>
      </c>
      <c r="FH1987" s="571" t="str">
        <v>[-11101] All data events are filtered in summary calculation</v>
      </c>
      <c r="GE1987" s="400">
        <f t="shared" si="319"/>
        <v>1</v>
      </c>
      <c r="GF1987" s="529"/>
      <c r="GG1987" s="517"/>
      <c r="GH1987" s="529">
        <v>42252.915625000001</v>
      </c>
      <c r="GI1987" s="668">
        <v>292.82406616210937</v>
      </c>
      <c r="GJ1987" s="669">
        <v>42252.915625000001</v>
      </c>
      <c r="GK1987" s="668" t="str">
        <v>[-11101] All data events are filtered in summary calculation</v>
      </c>
      <c r="GL1987" s="669">
        <v>42252.915625000001</v>
      </c>
      <c r="GM1987" s="668" t="str">
        <v>[-11101] All data events are filtered in summary calculation</v>
      </c>
      <c r="GN1987" s="400" t="str">
        <f t="shared" si="317"/>
        <v>[-11101] All data events are filtered in summary calculation</v>
      </c>
      <c r="GO1987" s="400">
        <f t="shared" si="318"/>
        <v>0</v>
      </c>
    </row>
    <row r="1988" spans="156:197" ht="18.95" customHeight="1" thickBot="1" x14ac:dyDescent="0.3">
      <c r="EZ1988" s="838"/>
      <c r="FA1988" s="568">
        <v>42252.916319444441</v>
      </c>
      <c r="FB1988" s="569">
        <v>37977.38411032359</v>
      </c>
      <c r="FC1988" s="570">
        <v>42252.916319444441</v>
      </c>
      <c r="FD1988" s="571" t="str">
        <v>[-11101] All data events are filtered in summary calculation</v>
      </c>
      <c r="FE1988" s="570">
        <v>42252.915972222225</v>
      </c>
      <c r="FF1988" s="571">
        <v>38365.63059903781</v>
      </c>
      <c r="FG1988" s="570">
        <v>42252.915972222225</v>
      </c>
      <c r="FH1988" s="571" t="str">
        <v>[-11101] All data events are filtered in summary calculation</v>
      </c>
      <c r="GE1988" s="400">
        <f t="shared" si="319"/>
        <v>1</v>
      </c>
      <c r="GF1988" s="529"/>
      <c r="GG1988" s="517"/>
      <c r="GH1988" s="529">
        <v>42252.915972222225</v>
      </c>
      <c r="GI1988" s="668">
        <v>292.82406616210937</v>
      </c>
      <c r="GJ1988" s="669">
        <v>42252.915972222225</v>
      </c>
      <c r="GK1988" s="668" t="str">
        <v>[-11101] All data events are filtered in summary calculation</v>
      </c>
      <c r="GL1988" s="669">
        <v>42252.915972222225</v>
      </c>
      <c r="GM1988" s="668" t="str">
        <v>[-11101] All data events are filtered in summary calculation</v>
      </c>
      <c r="GN1988" s="400" t="str">
        <f t="shared" si="317"/>
        <v>[-11101] All data events are filtered in summary calculation</v>
      </c>
      <c r="GO1988" s="400">
        <f t="shared" si="318"/>
        <v>0</v>
      </c>
    </row>
    <row r="1989" spans="156:197" ht="18.95" customHeight="1" x14ac:dyDescent="0.25">
      <c r="EZ1989" s="836">
        <v>23</v>
      </c>
      <c r="FA1989" s="568">
        <v>42252.916666666672</v>
      </c>
      <c r="FB1989" s="569">
        <v>37937.371512567996</v>
      </c>
      <c r="FC1989" s="570">
        <v>42252.916666666672</v>
      </c>
      <c r="FD1989" s="571" t="str">
        <v>[-11101] All data events are filtered in summary calculation</v>
      </c>
      <c r="FE1989" s="570">
        <v>42252.916319444441</v>
      </c>
      <c r="FF1989" s="571">
        <v>38313.281670451164</v>
      </c>
      <c r="FG1989" s="570">
        <v>42252.916319444441</v>
      </c>
      <c r="FH1989" s="571" t="str">
        <v>[-11101] All data events are filtered in summary calculation</v>
      </c>
      <c r="GE1989" s="400">
        <f t="shared" si="319"/>
        <v>1</v>
      </c>
      <c r="GF1989" s="529"/>
      <c r="GG1989" s="517"/>
      <c r="GH1989" s="529">
        <v>42252.916319444441</v>
      </c>
      <c r="GI1989" s="668">
        <v>292.82406616210937</v>
      </c>
      <c r="GJ1989" s="669">
        <v>42252.916319444441</v>
      </c>
      <c r="GK1989" s="668" t="str">
        <v>[-11101] All data events are filtered in summary calculation</v>
      </c>
      <c r="GL1989" s="669">
        <v>42252.916319444441</v>
      </c>
      <c r="GM1989" s="668" t="str">
        <v>[-11101] All data events are filtered in summary calculation</v>
      </c>
      <c r="GN1989" s="400" t="str">
        <f t="shared" si="317"/>
        <v>[-11101] All data events are filtered in summary calculation</v>
      </c>
      <c r="GO1989" s="400">
        <f t="shared" si="318"/>
        <v>0</v>
      </c>
    </row>
    <row r="1990" spans="156:197" ht="18.95" customHeight="1" x14ac:dyDescent="0.25">
      <c r="EZ1990" s="837"/>
      <c r="FA1990" s="568">
        <v>42252.917013888888</v>
      </c>
      <c r="FB1990" s="569">
        <v>37883.121689917643</v>
      </c>
      <c r="FC1990" s="570">
        <v>42252.917013888888</v>
      </c>
      <c r="FD1990" s="571" t="str">
        <v>[-11101] All data events are filtered in summary calculation</v>
      </c>
      <c r="FE1990" s="570">
        <v>42252.916666666672</v>
      </c>
      <c r="FF1990" s="571">
        <v>38395.971255356075</v>
      </c>
      <c r="FG1990" s="570">
        <v>42252.916666666672</v>
      </c>
      <c r="FH1990" s="571" t="str">
        <v>[-11101] All data events are filtered in summary calculation</v>
      </c>
      <c r="GE1990" s="400">
        <f t="shared" si="319"/>
        <v>1</v>
      </c>
      <c r="GF1990" s="529"/>
      <c r="GG1990" s="517"/>
      <c r="GH1990" s="529">
        <v>42252.916666666672</v>
      </c>
      <c r="GI1990" s="668">
        <v>292.82406616210937</v>
      </c>
      <c r="GJ1990" s="669">
        <v>42252.916666666672</v>
      </c>
      <c r="GK1990" s="668" t="str">
        <v>[-11101] All data events are filtered in summary calculation</v>
      </c>
      <c r="GL1990" s="669">
        <v>42252.916666666672</v>
      </c>
      <c r="GM1990" s="668" t="str">
        <v>[-11101] All data events are filtered in summary calculation</v>
      </c>
      <c r="GN1990" s="400" t="str">
        <f t="shared" si="317"/>
        <v>[-11101] All data events are filtered in summary calculation</v>
      </c>
      <c r="GO1990" s="400">
        <f t="shared" si="318"/>
        <v>0</v>
      </c>
    </row>
    <row r="1991" spans="156:197" ht="18.95" customHeight="1" x14ac:dyDescent="0.25">
      <c r="EZ1991" s="837"/>
      <c r="FA1991" s="568">
        <v>42252.917361111111</v>
      </c>
      <c r="FB1991" s="569">
        <v>37871.440393616758</v>
      </c>
      <c r="FC1991" s="570">
        <v>42252.917361111111</v>
      </c>
      <c r="FD1991" s="571" t="str">
        <v>[-11101] All data events are filtered in summary calculation</v>
      </c>
      <c r="FE1991" s="570">
        <v>42252.917013888888</v>
      </c>
      <c r="FF1991" s="571">
        <v>38388.021738932533</v>
      </c>
      <c r="FG1991" s="570">
        <v>42252.917013888888</v>
      </c>
      <c r="FH1991" s="571" t="str">
        <v>[-11101] All data events are filtered in summary calculation</v>
      </c>
      <c r="GE1991" s="400">
        <f t="shared" si="319"/>
        <v>1</v>
      </c>
      <c r="GF1991" s="529"/>
      <c r="GG1991" s="517"/>
      <c r="GH1991" s="529">
        <v>42252.917013888888</v>
      </c>
      <c r="GI1991" s="668">
        <v>292.82406616210937</v>
      </c>
      <c r="GJ1991" s="669">
        <v>42252.917013888888</v>
      </c>
      <c r="GK1991" s="668" t="str">
        <v>[-11101] All data events are filtered in summary calculation</v>
      </c>
      <c r="GL1991" s="669">
        <v>42252.917013888888</v>
      </c>
      <c r="GM1991" s="668" t="str">
        <v>[-11101] All data events are filtered in summary calculation</v>
      </c>
      <c r="GN1991" s="400" t="str">
        <f t="shared" ref="GN1991:GN2054" si="320">IF($GE1991=1,$GM1991,0)</f>
        <v>[-11101] All data events are filtered in summary calculation</v>
      </c>
      <c r="GO1991" s="400">
        <f t="shared" ref="GO1991:GO2054" si="321">IF($GE1991=2,$GM1991,0)</f>
        <v>0</v>
      </c>
    </row>
    <row r="1992" spans="156:197" ht="18.95" customHeight="1" x14ac:dyDescent="0.25">
      <c r="EZ1992" s="837"/>
      <c r="FA1992" s="568">
        <v>42252.917708333334</v>
      </c>
      <c r="FB1992" s="569">
        <v>37775.184631550313</v>
      </c>
      <c r="FC1992" s="570">
        <v>42252.917708333334</v>
      </c>
      <c r="FD1992" s="571" t="str">
        <v>[-11101] All data events are filtered in summary calculation</v>
      </c>
      <c r="FE1992" s="570">
        <v>42252.917361111111</v>
      </c>
      <c r="FF1992" s="571">
        <v>38358.878879978256</v>
      </c>
      <c r="FG1992" s="570">
        <v>42252.917361111111</v>
      </c>
      <c r="FH1992" s="571" t="str">
        <v>[-11101] All data events are filtered in summary calculation</v>
      </c>
      <c r="GE1992" s="400">
        <f t="shared" ref="GE1992:GE2055" si="322">IF(GI1992&lt;&gt;$GF$63,1,IF(GK1992&lt;&gt;$GF$63,2,IF(GE1991&lt;&gt;0,GE1991,0)))</f>
        <v>1</v>
      </c>
      <c r="GF1992" s="529"/>
      <c r="GG1992" s="517"/>
      <c r="GH1992" s="529">
        <v>42252.917361111111</v>
      </c>
      <c r="GI1992" s="668">
        <v>292.82406616210937</v>
      </c>
      <c r="GJ1992" s="669">
        <v>42252.917361111111</v>
      </c>
      <c r="GK1992" s="668" t="str">
        <v>[-11101] All data events are filtered in summary calculation</v>
      </c>
      <c r="GL1992" s="669">
        <v>42252.917361111111</v>
      </c>
      <c r="GM1992" s="668" t="str">
        <v>[-11101] All data events are filtered in summary calculation</v>
      </c>
      <c r="GN1992" s="400" t="str">
        <f t="shared" si="320"/>
        <v>[-11101] All data events are filtered in summary calculation</v>
      </c>
      <c r="GO1992" s="400">
        <f t="shared" si="321"/>
        <v>0</v>
      </c>
    </row>
    <row r="1993" spans="156:197" ht="18.95" customHeight="1" x14ac:dyDescent="0.25">
      <c r="EZ1993" s="837"/>
      <c r="FA1993" s="568">
        <v>42252.91805555555</v>
      </c>
      <c r="FB1993" s="569">
        <v>37643.819466823341</v>
      </c>
      <c r="FC1993" s="570">
        <v>42252.91805555555</v>
      </c>
      <c r="FD1993" s="571" t="str">
        <v>[-11101] All data events are filtered in summary calculation</v>
      </c>
      <c r="FE1993" s="570">
        <v>42252.917708333334</v>
      </c>
      <c r="FF1993" s="571">
        <v>38469.91039155324</v>
      </c>
      <c r="FG1993" s="570">
        <v>42252.917708333334</v>
      </c>
      <c r="FH1993" s="571" t="str">
        <v>[-11101] All data events are filtered in summary calculation</v>
      </c>
      <c r="GE1993" s="400">
        <f t="shared" si="322"/>
        <v>1</v>
      </c>
      <c r="GF1993" s="529"/>
      <c r="GG1993" s="517"/>
      <c r="GH1993" s="529">
        <v>42252.917708333334</v>
      </c>
      <c r="GI1993" s="668">
        <v>292.82406616210937</v>
      </c>
      <c r="GJ1993" s="669">
        <v>42252.917708333334</v>
      </c>
      <c r="GK1993" s="668" t="str">
        <v>[-11101] All data events are filtered in summary calculation</v>
      </c>
      <c r="GL1993" s="669">
        <v>42252.917708333334</v>
      </c>
      <c r="GM1993" s="668" t="str">
        <v>[-11101] All data events are filtered in summary calculation</v>
      </c>
      <c r="GN1993" s="400" t="str">
        <f t="shared" si="320"/>
        <v>[-11101] All data events are filtered in summary calculation</v>
      </c>
      <c r="GO1993" s="400">
        <f t="shared" si="321"/>
        <v>0</v>
      </c>
    </row>
    <row r="1994" spans="156:197" ht="18.95" customHeight="1" x14ac:dyDescent="0.25">
      <c r="EZ1994" s="837"/>
      <c r="FA1994" s="568">
        <v>42252.918402777781</v>
      </c>
      <c r="FB1994" s="569">
        <v>37664.890201759335</v>
      </c>
      <c r="FC1994" s="570">
        <v>42252.918402777781</v>
      </c>
      <c r="FD1994" s="571" t="str">
        <v>[-11101] All data events are filtered in summary calculation</v>
      </c>
      <c r="FE1994" s="570">
        <v>42252.91805555555</v>
      </c>
      <c r="FF1994" s="571">
        <v>38892.425851716594</v>
      </c>
      <c r="FG1994" s="570">
        <v>42252.91805555555</v>
      </c>
      <c r="FH1994" s="571" t="str">
        <v>[-11101] All data events are filtered in summary calculation</v>
      </c>
      <c r="GE1994" s="400">
        <f t="shared" si="322"/>
        <v>1</v>
      </c>
      <c r="GF1994" s="529"/>
      <c r="GG1994" s="517"/>
      <c r="GH1994" s="529">
        <v>42252.91805555555</v>
      </c>
      <c r="GI1994" s="668">
        <v>292.82406616210937</v>
      </c>
      <c r="GJ1994" s="669">
        <v>42252.91805555555</v>
      </c>
      <c r="GK1994" s="668" t="str">
        <v>[-11101] All data events are filtered in summary calculation</v>
      </c>
      <c r="GL1994" s="669">
        <v>42252.91805555555</v>
      </c>
      <c r="GM1994" s="668" t="str">
        <v>[-11101] All data events are filtered in summary calculation</v>
      </c>
      <c r="GN1994" s="400" t="str">
        <f t="shared" si="320"/>
        <v>[-11101] All data events are filtered in summary calculation</v>
      </c>
      <c r="GO1994" s="400">
        <f t="shared" si="321"/>
        <v>0</v>
      </c>
    </row>
    <row r="1995" spans="156:197" ht="18.95" customHeight="1" x14ac:dyDescent="0.25">
      <c r="EZ1995" s="837"/>
      <c r="FA1995" s="568">
        <v>42252.918749999997</v>
      </c>
      <c r="FB1995" s="569">
        <v>37489.205907859403</v>
      </c>
      <c r="FC1995" s="570">
        <v>42252.918749999997</v>
      </c>
      <c r="FD1995" s="571" t="str">
        <v>[-11101] All data events are filtered in summary calculation</v>
      </c>
      <c r="FE1995" s="570">
        <v>42252.918402777781</v>
      </c>
      <c r="FF1995" s="571">
        <v>38112.521214391789</v>
      </c>
      <c r="FG1995" s="570">
        <v>42252.918402777781</v>
      </c>
      <c r="FH1995" s="571" t="str">
        <v>[-11101] All data events are filtered in summary calculation</v>
      </c>
      <c r="GE1995" s="400">
        <f t="shared" si="322"/>
        <v>1</v>
      </c>
      <c r="GF1995" s="529"/>
      <c r="GG1995" s="517"/>
      <c r="GH1995" s="529">
        <v>42252.918402777781</v>
      </c>
      <c r="GI1995" s="668">
        <v>292.82406616210937</v>
      </c>
      <c r="GJ1995" s="669">
        <v>42252.918402777781</v>
      </c>
      <c r="GK1995" s="668" t="str">
        <v>[-11101] All data events are filtered in summary calculation</v>
      </c>
      <c r="GL1995" s="669">
        <v>42252.918402777781</v>
      </c>
      <c r="GM1995" s="668" t="str">
        <v>[-11101] All data events are filtered in summary calculation</v>
      </c>
      <c r="GN1995" s="400" t="str">
        <f t="shared" si="320"/>
        <v>[-11101] All data events are filtered in summary calculation</v>
      </c>
      <c r="GO1995" s="400">
        <f t="shared" si="321"/>
        <v>0</v>
      </c>
    </row>
    <row r="1996" spans="156:197" ht="18.95" customHeight="1" x14ac:dyDescent="0.25">
      <c r="EZ1996" s="837"/>
      <c r="FA1996" s="568">
        <v>42252.91909722222</v>
      </c>
      <c r="FB1996" s="569">
        <v>37350.507590113084</v>
      </c>
      <c r="FC1996" s="570">
        <v>42252.91909722222</v>
      </c>
      <c r="FD1996" s="571" t="str">
        <v>[-11101] All data events are filtered in summary calculation</v>
      </c>
      <c r="FE1996" s="570">
        <v>42252.918749999997</v>
      </c>
      <c r="FF1996" s="571">
        <v>38200.808795376615</v>
      </c>
      <c r="FG1996" s="570">
        <v>42252.918749999997</v>
      </c>
      <c r="FH1996" s="571" t="str">
        <v>[-11101] All data events are filtered in summary calculation</v>
      </c>
      <c r="GE1996" s="400">
        <f t="shared" si="322"/>
        <v>1</v>
      </c>
      <c r="GF1996" s="529"/>
      <c r="GG1996" s="517"/>
      <c r="GH1996" s="529">
        <v>42252.918749999997</v>
      </c>
      <c r="GI1996" s="668">
        <v>292.82406616210937</v>
      </c>
      <c r="GJ1996" s="669">
        <v>42252.918749999997</v>
      </c>
      <c r="GK1996" s="668" t="str">
        <v>[-11101] All data events are filtered in summary calculation</v>
      </c>
      <c r="GL1996" s="669">
        <v>42252.918749999997</v>
      </c>
      <c r="GM1996" s="668" t="str">
        <v>[-11101] All data events are filtered in summary calculation</v>
      </c>
      <c r="GN1996" s="400" t="str">
        <f t="shared" si="320"/>
        <v>[-11101] All data events are filtered in summary calculation</v>
      </c>
      <c r="GO1996" s="400">
        <f t="shared" si="321"/>
        <v>0</v>
      </c>
    </row>
    <row r="1997" spans="156:197" ht="18.95" customHeight="1" x14ac:dyDescent="0.25">
      <c r="EZ1997" s="837"/>
      <c r="FA1997" s="568">
        <v>42252.919444444444</v>
      </c>
      <c r="FB1997" s="569">
        <v>36936.254668907328</v>
      </c>
      <c r="FC1997" s="570">
        <v>42252.919444444444</v>
      </c>
      <c r="FD1997" s="571" t="str">
        <v>[-11101] All data events are filtered in summary calculation</v>
      </c>
      <c r="FE1997" s="570">
        <v>42252.91909722222</v>
      </c>
      <c r="FF1997" s="571">
        <v>38223.377925201254</v>
      </c>
      <c r="FG1997" s="570">
        <v>42252.91909722222</v>
      </c>
      <c r="FH1997" s="571" t="str">
        <v>[-11101] All data events are filtered in summary calculation</v>
      </c>
      <c r="GE1997" s="400">
        <f t="shared" si="322"/>
        <v>1</v>
      </c>
      <c r="GF1997" s="529"/>
      <c r="GG1997" s="517"/>
      <c r="GH1997" s="529">
        <v>42252.91909722222</v>
      </c>
      <c r="GI1997" s="668">
        <v>292.82406616210937</v>
      </c>
      <c r="GJ1997" s="669">
        <v>42252.91909722222</v>
      </c>
      <c r="GK1997" s="668" t="str">
        <v>[-11101] All data events are filtered in summary calculation</v>
      </c>
      <c r="GL1997" s="669">
        <v>42252.91909722222</v>
      </c>
      <c r="GM1997" s="668" t="str">
        <v>[-11101] All data events are filtered in summary calculation</v>
      </c>
      <c r="GN1997" s="400" t="str">
        <f t="shared" si="320"/>
        <v>[-11101] All data events are filtered in summary calculation</v>
      </c>
      <c r="GO1997" s="400">
        <f t="shared" si="321"/>
        <v>0</v>
      </c>
    </row>
    <row r="1998" spans="156:197" ht="18.95" customHeight="1" x14ac:dyDescent="0.25">
      <c r="EZ1998" s="837"/>
      <c r="FA1998" s="568">
        <v>42252.919791666667</v>
      </c>
      <c r="FB1998" s="569">
        <v>36101.622797739503</v>
      </c>
      <c r="FC1998" s="570">
        <v>42252.919791666667</v>
      </c>
      <c r="FD1998" s="571" t="str">
        <v>[-11101] All data events are filtered in summary calculation</v>
      </c>
      <c r="FE1998" s="570">
        <v>42252.919444444444</v>
      </c>
      <c r="FF1998" s="571">
        <v>38131.208487832548</v>
      </c>
      <c r="FG1998" s="570">
        <v>42252.919444444444</v>
      </c>
      <c r="FH1998" s="571" t="str">
        <v>[-11101] All data events are filtered in summary calculation</v>
      </c>
      <c r="GE1998" s="400">
        <f t="shared" si="322"/>
        <v>1</v>
      </c>
      <c r="GF1998" s="529"/>
      <c r="GG1998" s="517"/>
      <c r="GH1998" s="529">
        <v>42252.919444444444</v>
      </c>
      <c r="GI1998" s="668">
        <v>292.82406616210937</v>
      </c>
      <c r="GJ1998" s="669">
        <v>42252.919444444444</v>
      </c>
      <c r="GK1998" s="668" t="str">
        <v>[-11101] All data events are filtered in summary calculation</v>
      </c>
      <c r="GL1998" s="669">
        <v>42252.919444444444</v>
      </c>
      <c r="GM1998" s="668" t="str">
        <v>[-11101] All data events are filtered in summary calculation</v>
      </c>
      <c r="GN1998" s="400" t="str">
        <f t="shared" si="320"/>
        <v>[-11101] All data events are filtered in summary calculation</v>
      </c>
      <c r="GO1998" s="400">
        <f t="shared" si="321"/>
        <v>0</v>
      </c>
    </row>
    <row r="1999" spans="156:197" ht="18.95" customHeight="1" x14ac:dyDescent="0.25">
      <c r="EZ1999" s="837"/>
      <c r="FA1999" s="568">
        <v>42252.920138888891</v>
      </c>
      <c r="FB1999" s="569">
        <v>35387.275129721565</v>
      </c>
      <c r="FC1999" s="570">
        <v>42252.920138888891</v>
      </c>
      <c r="FD1999" s="571" t="str">
        <v>[-11101] All data events are filtered in summary calculation</v>
      </c>
      <c r="FE1999" s="570">
        <v>42252.919791666667</v>
      </c>
      <c r="FF1999" s="571">
        <v>38457.19608344436</v>
      </c>
      <c r="FG1999" s="570">
        <v>42252.919791666667</v>
      </c>
      <c r="FH1999" s="571" t="str">
        <v>[-11101] All data events are filtered in summary calculation</v>
      </c>
      <c r="GE1999" s="400">
        <f t="shared" si="322"/>
        <v>1</v>
      </c>
      <c r="GF1999" s="529"/>
      <c r="GG1999" s="517"/>
      <c r="GH1999" s="529">
        <v>42252.919791666667</v>
      </c>
      <c r="GI1999" s="668">
        <v>292.82406616210937</v>
      </c>
      <c r="GJ1999" s="669">
        <v>42252.919791666667</v>
      </c>
      <c r="GK1999" s="668" t="str">
        <v>[-11101] All data events are filtered in summary calculation</v>
      </c>
      <c r="GL1999" s="669">
        <v>42252.919791666667</v>
      </c>
      <c r="GM1999" s="668" t="str">
        <v>[-11101] All data events are filtered in summary calculation</v>
      </c>
      <c r="GN1999" s="400" t="str">
        <f t="shared" si="320"/>
        <v>[-11101] All data events are filtered in summary calculation</v>
      </c>
      <c r="GO1999" s="400">
        <f t="shared" si="321"/>
        <v>0</v>
      </c>
    </row>
    <row r="2000" spans="156:197" ht="18.95" customHeight="1" x14ac:dyDescent="0.25">
      <c r="EZ2000" s="837"/>
      <c r="FA2000" s="568">
        <v>42252.920486111107</v>
      </c>
      <c r="FB2000" s="569">
        <v>35345.010711942115</v>
      </c>
      <c r="FC2000" s="570">
        <v>42252.920486111107</v>
      </c>
      <c r="FD2000" s="571" t="str">
        <v>[-11101] All data events are filtered in summary calculation</v>
      </c>
      <c r="FE2000" s="570">
        <v>42252.920138888891</v>
      </c>
      <c r="FF2000" s="571">
        <v>38805.369455081222</v>
      </c>
      <c r="FG2000" s="570">
        <v>42252.920138888891</v>
      </c>
      <c r="FH2000" s="571" t="str">
        <v>[-11101] All data events are filtered in summary calculation</v>
      </c>
      <c r="GE2000" s="400">
        <f t="shared" si="322"/>
        <v>1</v>
      </c>
      <c r="GF2000" s="529"/>
      <c r="GG2000" s="517"/>
      <c r="GH2000" s="529">
        <v>42252.920138888891</v>
      </c>
      <c r="GI2000" s="668">
        <v>292.82406616210937</v>
      </c>
      <c r="GJ2000" s="669">
        <v>42252.920138888891</v>
      </c>
      <c r="GK2000" s="668" t="str">
        <v>[-11101] All data events are filtered in summary calculation</v>
      </c>
      <c r="GL2000" s="669">
        <v>42252.920138888891</v>
      </c>
      <c r="GM2000" s="668" t="str">
        <v>[-11101] All data events are filtered in summary calculation</v>
      </c>
      <c r="GN2000" s="400" t="str">
        <f t="shared" si="320"/>
        <v>[-11101] All data events are filtered in summary calculation</v>
      </c>
      <c r="GO2000" s="400">
        <f t="shared" si="321"/>
        <v>0</v>
      </c>
    </row>
    <row r="2001" spans="156:197" ht="18.95" customHeight="1" x14ac:dyDescent="0.25">
      <c r="EZ2001" s="837"/>
      <c r="FA2001" s="568">
        <v>42252.920833333337</v>
      </c>
      <c r="FB2001" s="569">
        <v>34471.273731492103</v>
      </c>
      <c r="FC2001" s="570">
        <v>42252.920833333337</v>
      </c>
      <c r="FD2001" s="571" t="str">
        <v>[-11101] All data events are filtered in summary calculation</v>
      </c>
      <c r="FE2001" s="570">
        <v>42252.920486111107</v>
      </c>
      <c r="FF2001" s="571">
        <v>37980.757538030542</v>
      </c>
      <c r="FG2001" s="570">
        <v>42252.920486111107</v>
      </c>
      <c r="FH2001" s="571" t="str">
        <v>[-11101] All data events are filtered in summary calculation</v>
      </c>
      <c r="GE2001" s="400">
        <f t="shared" si="322"/>
        <v>1</v>
      </c>
      <c r="GF2001" s="529"/>
      <c r="GG2001" s="517"/>
      <c r="GH2001" s="529">
        <v>42252.920486111107</v>
      </c>
      <c r="GI2001" s="668">
        <v>292.82406616210937</v>
      </c>
      <c r="GJ2001" s="669">
        <v>42252.920486111107</v>
      </c>
      <c r="GK2001" s="668" t="str">
        <v>[-11101] All data events are filtered in summary calculation</v>
      </c>
      <c r="GL2001" s="669">
        <v>42252.920486111107</v>
      </c>
      <c r="GM2001" s="668" t="str">
        <v>[-11101] All data events are filtered in summary calculation</v>
      </c>
      <c r="GN2001" s="400" t="str">
        <f t="shared" si="320"/>
        <v>[-11101] All data events are filtered in summary calculation</v>
      </c>
      <c r="GO2001" s="400">
        <f t="shared" si="321"/>
        <v>0</v>
      </c>
    </row>
    <row r="2002" spans="156:197" ht="18.95" customHeight="1" x14ac:dyDescent="0.25">
      <c r="EZ2002" s="837"/>
      <c r="FA2002" s="568">
        <v>42252.921180555553</v>
      </c>
      <c r="FB2002" s="569">
        <v>36275.662637358902</v>
      </c>
      <c r="FC2002" s="570">
        <v>42252.921180555553</v>
      </c>
      <c r="FD2002" s="571" t="str">
        <v>[-11101] All data events are filtered in summary calculation</v>
      </c>
      <c r="FE2002" s="570">
        <v>42252.920833333337</v>
      </c>
      <c r="FF2002" s="571">
        <v>37900.389478029807</v>
      </c>
      <c r="FG2002" s="570">
        <v>42252.920833333337</v>
      </c>
      <c r="FH2002" s="571" t="str">
        <v>[-11101] All data events are filtered in summary calculation</v>
      </c>
      <c r="GE2002" s="400">
        <f t="shared" si="322"/>
        <v>1</v>
      </c>
      <c r="GF2002" s="529"/>
      <c r="GG2002" s="517"/>
      <c r="GH2002" s="529">
        <v>42252.920833333337</v>
      </c>
      <c r="GI2002" s="668">
        <v>292.82406616210937</v>
      </c>
      <c r="GJ2002" s="669">
        <v>42252.920833333337</v>
      </c>
      <c r="GK2002" s="668" t="str">
        <v>[-11101] All data events are filtered in summary calculation</v>
      </c>
      <c r="GL2002" s="669">
        <v>42252.920833333337</v>
      </c>
      <c r="GM2002" s="668" t="str">
        <v>[-11101] All data events are filtered in summary calculation</v>
      </c>
      <c r="GN2002" s="400" t="str">
        <f t="shared" si="320"/>
        <v>[-11101] All data events are filtered in summary calculation</v>
      </c>
      <c r="GO2002" s="400">
        <f t="shared" si="321"/>
        <v>0</v>
      </c>
    </row>
    <row r="2003" spans="156:197" ht="18.95" customHeight="1" x14ac:dyDescent="0.25">
      <c r="EZ2003" s="837"/>
      <c r="FA2003" s="568">
        <v>42252.921527777777</v>
      </c>
      <c r="FB2003" s="569">
        <v>38080.670008172594</v>
      </c>
      <c r="FC2003" s="570">
        <v>42252.921527777777</v>
      </c>
      <c r="FD2003" s="571" t="str">
        <v>[-11101] All data events are filtered in summary calculation</v>
      </c>
      <c r="FE2003" s="570">
        <v>42252.921180555553</v>
      </c>
      <c r="FF2003" s="571">
        <v>38084.806313818692</v>
      </c>
      <c r="FG2003" s="570">
        <v>42252.921180555553</v>
      </c>
      <c r="FH2003" s="571" t="str">
        <v>[-11101] All data events are filtered in summary calculation</v>
      </c>
      <c r="GE2003" s="400">
        <f t="shared" si="322"/>
        <v>1</v>
      </c>
      <c r="GF2003" s="529"/>
      <c r="GG2003" s="517"/>
      <c r="GH2003" s="529">
        <v>42252.921180555553</v>
      </c>
      <c r="GI2003" s="668">
        <v>292.82406616210937</v>
      </c>
      <c r="GJ2003" s="669">
        <v>42252.921180555553</v>
      </c>
      <c r="GK2003" s="668" t="str">
        <v>[-11101] All data events are filtered in summary calculation</v>
      </c>
      <c r="GL2003" s="669">
        <v>42252.921180555553</v>
      </c>
      <c r="GM2003" s="668" t="str">
        <v>[-11101] All data events are filtered in summary calculation</v>
      </c>
      <c r="GN2003" s="400" t="str">
        <f t="shared" si="320"/>
        <v>[-11101] All data events are filtered in summary calculation</v>
      </c>
      <c r="GO2003" s="400">
        <f t="shared" si="321"/>
        <v>0</v>
      </c>
    </row>
    <row r="2004" spans="156:197" ht="18.95" customHeight="1" x14ac:dyDescent="0.25">
      <c r="EZ2004" s="837"/>
      <c r="FA2004" s="568">
        <v>42252.921875</v>
      </c>
      <c r="FB2004" s="569">
        <v>38493.312494752805</v>
      </c>
      <c r="FC2004" s="570">
        <v>42252.921875</v>
      </c>
      <c r="FD2004" s="571" t="str">
        <v>[-11101] All data events are filtered in summary calculation</v>
      </c>
      <c r="FE2004" s="570">
        <v>42252.921527777777</v>
      </c>
      <c r="FF2004" s="571">
        <v>39055.714593058823</v>
      </c>
      <c r="FG2004" s="570">
        <v>42252.921527777777</v>
      </c>
      <c r="FH2004" s="571" t="str">
        <v>[-11101] All data events are filtered in summary calculation</v>
      </c>
      <c r="GE2004" s="400">
        <f t="shared" si="322"/>
        <v>1</v>
      </c>
      <c r="GF2004" s="529"/>
      <c r="GG2004" s="517"/>
      <c r="GH2004" s="529">
        <v>42252.921527777777</v>
      </c>
      <c r="GI2004" s="668">
        <v>292.82406616210937</v>
      </c>
      <c r="GJ2004" s="669">
        <v>42252.921527777777</v>
      </c>
      <c r="GK2004" s="668" t="str">
        <v>[-11101] All data events are filtered in summary calculation</v>
      </c>
      <c r="GL2004" s="669">
        <v>42252.921527777777</v>
      </c>
      <c r="GM2004" s="668" t="str">
        <v>[-11101] All data events are filtered in summary calculation</v>
      </c>
      <c r="GN2004" s="400" t="str">
        <f t="shared" si="320"/>
        <v>[-11101] All data events are filtered in summary calculation</v>
      </c>
      <c r="GO2004" s="400">
        <f t="shared" si="321"/>
        <v>0</v>
      </c>
    </row>
    <row r="2005" spans="156:197" ht="18.95" customHeight="1" x14ac:dyDescent="0.25">
      <c r="EZ2005" s="837"/>
      <c r="FA2005" s="568">
        <v>42252.922222222223</v>
      </c>
      <c r="FB2005" s="569">
        <v>38446.784958648685</v>
      </c>
      <c r="FC2005" s="570">
        <v>42252.922222222223</v>
      </c>
      <c r="FD2005" s="571" t="str">
        <v>[-11101] All data events are filtered in summary calculation</v>
      </c>
      <c r="FE2005" s="570">
        <v>42252.921875</v>
      </c>
      <c r="FF2005" s="571">
        <v>37739.531175151467</v>
      </c>
      <c r="FG2005" s="570">
        <v>42252.921875</v>
      </c>
      <c r="FH2005" s="571" t="str">
        <v>[-11101] All data events are filtered in summary calculation</v>
      </c>
      <c r="GE2005" s="400">
        <f t="shared" si="322"/>
        <v>1</v>
      </c>
      <c r="GF2005" s="529"/>
      <c r="GG2005" s="517"/>
      <c r="GH2005" s="529">
        <v>42252.921875</v>
      </c>
      <c r="GI2005" s="668">
        <v>292.82406616210937</v>
      </c>
      <c r="GJ2005" s="669">
        <v>42252.921875</v>
      </c>
      <c r="GK2005" s="668" t="str">
        <v>[-11101] All data events are filtered in summary calculation</v>
      </c>
      <c r="GL2005" s="669">
        <v>42252.921875</v>
      </c>
      <c r="GM2005" s="668" t="str">
        <v>[-11101] All data events are filtered in summary calculation</v>
      </c>
      <c r="GN2005" s="400" t="str">
        <f t="shared" si="320"/>
        <v>[-11101] All data events are filtered in summary calculation</v>
      </c>
      <c r="GO2005" s="400">
        <f t="shared" si="321"/>
        <v>0</v>
      </c>
    </row>
    <row r="2006" spans="156:197" ht="18.95" customHeight="1" x14ac:dyDescent="0.25">
      <c r="EZ2006" s="837"/>
      <c r="FA2006" s="568">
        <v>42252.922569444447</v>
      </c>
      <c r="FB2006" s="569">
        <v>38294.915277143322</v>
      </c>
      <c r="FC2006" s="570">
        <v>42252.922569444447</v>
      </c>
      <c r="FD2006" s="571" t="str">
        <v>[-11101] All data events are filtered in summary calculation</v>
      </c>
      <c r="FE2006" s="570">
        <v>42252.922222222223</v>
      </c>
      <c r="FF2006" s="571">
        <v>6521.7262959057462</v>
      </c>
      <c r="FG2006" s="570">
        <v>42252.922222222223</v>
      </c>
      <c r="FH2006" s="571" t="str">
        <v>[-11101] All data events are filtered in summary calculation</v>
      </c>
      <c r="GE2006" s="400">
        <f t="shared" si="322"/>
        <v>1</v>
      </c>
      <c r="GF2006" s="529"/>
      <c r="GG2006" s="517"/>
      <c r="GH2006" s="529">
        <v>42252.922222222223</v>
      </c>
      <c r="GI2006" s="668">
        <v>292.82406616210937</v>
      </c>
      <c r="GJ2006" s="669">
        <v>42252.922222222223</v>
      </c>
      <c r="GK2006" s="668" t="str">
        <v>[-11101] All data events are filtered in summary calculation</v>
      </c>
      <c r="GL2006" s="669">
        <v>42252.922222222223</v>
      </c>
      <c r="GM2006" s="668" t="str">
        <v>[-11101] All data events are filtered in summary calculation</v>
      </c>
      <c r="GN2006" s="400" t="str">
        <f t="shared" si="320"/>
        <v>[-11101] All data events are filtered in summary calculation</v>
      </c>
      <c r="GO2006" s="400">
        <f t="shared" si="321"/>
        <v>0</v>
      </c>
    </row>
    <row r="2007" spans="156:197" ht="18.95" customHeight="1" x14ac:dyDescent="0.25">
      <c r="EZ2007" s="837"/>
      <c r="FA2007" s="568">
        <v>42252.922916666663</v>
      </c>
      <c r="FB2007" s="569">
        <v>38231.142775893211</v>
      </c>
      <c r="FC2007" s="570">
        <v>42252.922916666663</v>
      </c>
      <c r="FD2007" s="571" t="str">
        <v>[-11101] All data events are filtered in summary calculation</v>
      </c>
      <c r="FE2007" s="570">
        <v>42252.922569444447</v>
      </c>
      <c r="FF2007" s="571">
        <v>2554.825356316318</v>
      </c>
      <c r="FG2007" s="570">
        <v>42252.922569444447</v>
      </c>
      <c r="FH2007" s="571" t="str">
        <v>[-11101] All data events are filtered in summary calculation</v>
      </c>
      <c r="GE2007" s="400">
        <f t="shared" si="322"/>
        <v>1</v>
      </c>
      <c r="GF2007" s="529"/>
      <c r="GG2007" s="517"/>
      <c r="GH2007" s="529">
        <v>42252.922569444447</v>
      </c>
      <c r="GI2007" s="668">
        <v>292.82406616210937</v>
      </c>
      <c r="GJ2007" s="669">
        <v>42252.922569444447</v>
      </c>
      <c r="GK2007" s="668" t="str">
        <v>[-11101] All data events are filtered in summary calculation</v>
      </c>
      <c r="GL2007" s="669">
        <v>42252.922569444447</v>
      </c>
      <c r="GM2007" s="668" t="str">
        <v>[-11101] All data events are filtered in summary calculation</v>
      </c>
      <c r="GN2007" s="400" t="str">
        <f t="shared" si="320"/>
        <v>[-11101] All data events are filtered in summary calculation</v>
      </c>
      <c r="GO2007" s="400">
        <f t="shared" si="321"/>
        <v>0</v>
      </c>
    </row>
    <row r="2008" spans="156:197" ht="18.95" customHeight="1" x14ac:dyDescent="0.25">
      <c r="EZ2008" s="837"/>
      <c r="FA2008" s="568">
        <v>42252.923263888893</v>
      </c>
      <c r="FB2008" s="569">
        <v>38042.083291941883</v>
      </c>
      <c r="FC2008" s="570">
        <v>42252.923263888893</v>
      </c>
      <c r="FD2008" s="571" t="str">
        <v>[-11101] All data events are filtered in summary calculation</v>
      </c>
      <c r="FE2008" s="570">
        <v>42252.922916666663</v>
      </c>
      <c r="FF2008" s="571">
        <v>2276.5608917017776</v>
      </c>
      <c r="FG2008" s="570">
        <v>42252.922916666663</v>
      </c>
      <c r="FH2008" s="571" t="str">
        <v>[-11101] All data events are filtered in summary calculation</v>
      </c>
      <c r="GE2008" s="400">
        <f t="shared" si="322"/>
        <v>1</v>
      </c>
      <c r="GF2008" s="529"/>
      <c r="GG2008" s="517"/>
      <c r="GH2008" s="529">
        <v>42252.922916666663</v>
      </c>
      <c r="GI2008" s="668">
        <v>292.82406616210937</v>
      </c>
      <c r="GJ2008" s="669">
        <v>42252.922916666663</v>
      </c>
      <c r="GK2008" s="668" t="str">
        <v>[-11101] All data events are filtered in summary calculation</v>
      </c>
      <c r="GL2008" s="669">
        <v>42252.922916666663</v>
      </c>
      <c r="GM2008" s="668" t="str">
        <v>[-11101] All data events are filtered in summary calculation</v>
      </c>
      <c r="GN2008" s="400" t="str">
        <f t="shared" si="320"/>
        <v>[-11101] All data events are filtered in summary calculation</v>
      </c>
      <c r="GO2008" s="400">
        <f t="shared" si="321"/>
        <v>0</v>
      </c>
    </row>
    <row r="2009" spans="156:197" ht="18.95" customHeight="1" x14ac:dyDescent="0.25">
      <c r="EZ2009" s="837"/>
      <c r="FA2009" s="568">
        <v>42252.923611111109</v>
      </c>
      <c r="FB2009" s="569">
        <v>37868.881825534503</v>
      </c>
      <c r="FC2009" s="570">
        <v>42252.923611111109</v>
      </c>
      <c r="FD2009" s="571" t="str">
        <v>[-11101] All data events are filtered in summary calculation</v>
      </c>
      <c r="FE2009" s="570">
        <v>42252.923263888893</v>
      </c>
      <c r="FF2009" s="571">
        <v>2144.8644006052364</v>
      </c>
      <c r="FG2009" s="570">
        <v>42252.923263888893</v>
      </c>
      <c r="FH2009" s="571" t="str">
        <v>[-11101] All data events are filtered in summary calculation</v>
      </c>
      <c r="GE2009" s="400">
        <f t="shared" si="322"/>
        <v>1</v>
      </c>
      <c r="GF2009" s="529"/>
      <c r="GG2009" s="517"/>
      <c r="GH2009" s="529">
        <v>42252.923263888893</v>
      </c>
      <c r="GI2009" s="668">
        <v>292.82406616210937</v>
      </c>
      <c r="GJ2009" s="669">
        <v>42252.923263888893</v>
      </c>
      <c r="GK2009" s="668" t="str">
        <v>[-11101] All data events are filtered in summary calculation</v>
      </c>
      <c r="GL2009" s="669">
        <v>42252.923263888893</v>
      </c>
      <c r="GM2009" s="668" t="str">
        <v>[-11101] All data events are filtered in summary calculation</v>
      </c>
      <c r="GN2009" s="400" t="str">
        <f t="shared" si="320"/>
        <v>[-11101] All data events are filtered in summary calculation</v>
      </c>
      <c r="GO2009" s="400">
        <f t="shared" si="321"/>
        <v>0</v>
      </c>
    </row>
    <row r="2010" spans="156:197" ht="18.95" customHeight="1" x14ac:dyDescent="0.25">
      <c r="EZ2010" s="837"/>
      <c r="FA2010" s="568">
        <v>42252.923958333333</v>
      </c>
      <c r="FB2010" s="569">
        <v>37665.028764390947</v>
      </c>
      <c r="FC2010" s="570">
        <v>42252.923958333333</v>
      </c>
      <c r="FD2010" s="571" t="str">
        <v>[-11101] All data events are filtered in summary calculation</v>
      </c>
      <c r="FE2010" s="570">
        <v>42252.923611111109</v>
      </c>
      <c r="FF2010" s="571">
        <v>2336.78188968723</v>
      </c>
      <c r="FG2010" s="570">
        <v>42252.923611111109</v>
      </c>
      <c r="FH2010" s="571" t="str">
        <v>[-11101] All data events are filtered in summary calculation</v>
      </c>
      <c r="GE2010" s="400">
        <f t="shared" si="322"/>
        <v>1</v>
      </c>
      <c r="GF2010" s="529"/>
      <c r="GG2010" s="517"/>
      <c r="GH2010" s="529">
        <v>42252.923611111109</v>
      </c>
      <c r="GI2010" s="668">
        <v>292.82406616210937</v>
      </c>
      <c r="GJ2010" s="669">
        <v>42252.923611111109</v>
      </c>
      <c r="GK2010" s="668" t="str">
        <v>[-11101] All data events are filtered in summary calculation</v>
      </c>
      <c r="GL2010" s="669">
        <v>42252.923611111109</v>
      </c>
      <c r="GM2010" s="668" t="str">
        <v>[-11101] All data events are filtered in summary calculation</v>
      </c>
      <c r="GN2010" s="400" t="str">
        <f t="shared" si="320"/>
        <v>[-11101] All data events are filtered in summary calculation</v>
      </c>
      <c r="GO2010" s="400">
        <f t="shared" si="321"/>
        <v>0</v>
      </c>
    </row>
    <row r="2011" spans="156:197" ht="18.95" customHeight="1" x14ac:dyDescent="0.25">
      <c r="EZ2011" s="837"/>
      <c r="FA2011" s="568">
        <v>42252.924305555556</v>
      </c>
      <c r="FB2011" s="569">
        <v>37451.534514689447</v>
      </c>
      <c r="FC2011" s="570">
        <v>42252.924305555556</v>
      </c>
      <c r="FD2011" s="571" t="str">
        <v>[-11101] All data events are filtered in summary calculation</v>
      </c>
      <c r="FE2011" s="570">
        <v>42252.923958333333</v>
      </c>
      <c r="FF2011" s="571">
        <v>2429.8730801759907</v>
      </c>
      <c r="FG2011" s="570">
        <v>42252.923958333333</v>
      </c>
      <c r="FH2011" s="571" t="str">
        <v>[-11101] All data events are filtered in summary calculation</v>
      </c>
      <c r="GE2011" s="400">
        <f t="shared" si="322"/>
        <v>1</v>
      </c>
      <c r="GF2011" s="529"/>
      <c r="GG2011" s="517"/>
      <c r="GH2011" s="529">
        <v>42252.923958333333</v>
      </c>
      <c r="GI2011" s="668">
        <v>292.82406616210937</v>
      </c>
      <c r="GJ2011" s="669">
        <v>42252.923958333333</v>
      </c>
      <c r="GK2011" s="668" t="str">
        <v>[-11101] All data events are filtered in summary calculation</v>
      </c>
      <c r="GL2011" s="669">
        <v>42252.923958333333</v>
      </c>
      <c r="GM2011" s="668" t="str">
        <v>[-11101] All data events are filtered in summary calculation</v>
      </c>
      <c r="GN2011" s="400" t="str">
        <f t="shared" si="320"/>
        <v>[-11101] All data events are filtered in summary calculation</v>
      </c>
      <c r="GO2011" s="400">
        <f t="shared" si="321"/>
        <v>0</v>
      </c>
    </row>
    <row r="2012" spans="156:197" ht="18.95" customHeight="1" x14ac:dyDescent="0.25">
      <c r="EZ2012" s="837"/>
      <c r="FA2012" s="568">
        <v>42252.92465277778</v>
      </c>
      <c r="FB2012" s="569">
        <v>37048.380973633131</v>
      </c>
      <c r="FC2012" s="570">
        <v>42252.92465277778</v>
      </c>
      <c r="FD2012" s="571" t="str">
        <v>[-11101] All data events are filtered in summary calculation</v>
      </c>
      <c r="FE2012" s="570">
        <v>42252.924305555556</v>
      </c>
      <c r="FF2012" s="571">
        <v>2466.8424814544619</v>
      </c>
      <c r="FG2012" s="570">
        <v>42252.924305555556</v>
      </c>
      <c r="FH2012" s="571" t="str">
        <v>[-11101] All data events are filtered in summary calculation</v>
      </c>
      <c r="GE2012" s="400">
        <f t="shared" si="322"/>
        <v>1</v>
      </c>
      <c r="GF2012" s="529"/>
      <c r="GG2012" s="517"/>
      <c r="GH2012" s="529">
        <v>42252.924305555556</v>
      </c>
      <c r="GI2012" s="668">
        <v>292.82406616210937</v>
      </c>
      <c r="GJ2012" s="669">
        <v>42252.924305555556</v>
      </c>
      <c r="GK2012" s="668" t="str">
        <v>[-11101] All data events are filtered in summary calculation</v>
      </c>
      <c r="GL2012" s="669">
        <v>42252.924305555556</v>
      </c>
      <c r="GM2012" s="668" t="str">
        <v>[-11101] All data events are filtered in summary calculation</v>
      </c>
      <c r="GN2012" s="400" t="str">
        <f t="shared" si="320"/>
        <v>[-11101] All data events are filtered in summary calculation</v>
      </c>
      <c r="GO2012" s="400">
        <f t="shared" si="321"/>
        <v>0</v>
      </c>
    </row>
    <row r="2013" spans="156:197" ht="18.95" customHeight="1" x14ac:dyDescent="0.25">
      <c r="EZ2013" s="837"/>
      <c r="FA2013" s="568">
        <v>42252.925000000003</v>
      </c>
      <c r="FB2013" s="569">
        <v>37591.841901177169</v>
      </c>
      <c r="FC2013" s="570">
        <v>42252.925000000003</v>
      </c>
      <c r="FD2013" s="571" t="str">
        <v>[-11101] All data events are filtered in summary calculation</v>
      </c>
      <c r="FE2013" s="570">
        <v>42252.92465277778</v>
      </c>
      <c r="FF2013" s="571">
        <v>2456.344145929565</v>
      </c>
      <c r="FG2013" s="570">
        <v>42252.92465277778</v>
      </c>
      <c r="FH2013" s="571" t="str">
        <v>[-11101] All data events are filtered in summary calculation</v>
      </c>
      <c r="GE2013" s="400">
        <f t="shared" si="322"/>
        <v>1</v>
      </c>
      <c r="GF2013" s="529"/>
      <c r="GG2013" s="517"/>
      <c r="GH2013" s="529">
        <v>42252.92465277778</v>
      </c>
      <c r="GI2013" s="668">
        <v>292.82406616210937</v>
      </c>
      <c r="GJ2013" s="669">
        <v>42252.92465277778</v>
      </c>
      <c r="GK2013" s="668" t="str">
        <v>[-11101] All data events are filtered in summary calculation</v>
      </c>
      <c r="GL2013" s="669">
        <v>42252.92465277778</v>
      </c>
      <c r="GM2013" s="668" t="str">
        <v>[-11101] All data events are filtered in summary calculation</v>
      </c>
      <c r="GN2013" s="400" t="str">
        <f t="shared" si="320"/>
        <v>[-11101] All data events are filtered in summary calculation</v>
      </c>
      <c r="GO2013" s="400">
        <f t="shared" si="321"/>
        <v>0</v>
      </c>
    </row>
    <row r="2014" spans="156:197" ht="18.95" customHeight="1" x14ac:dyDescent="0.25">
      <c r="EZ2014" s="837"/>
      <c r="FA2014" s="568">
        <v>42252.925347222219</v>
      </c>
      <c r="FB2014" s="569">
        <v>38511.739354070029</v>
      </c>
      <c r="FC2014" s="570">
        <v>42252.925347222219</v>
      </c>
      <c r="FD2014" s="571" t="str">
        <v>[-11101] All data events are filtered in summary calculation</v>
      </c>
      <c r="FE2014" s="570">
        <v>42252.925000000003</v>
      </c>
      <c r="FF2014" s="571">
        <v>2176.2483049610009</v>
      </c>
      <c r="FG2014" s="570">
        <v>42252.925000000003</v>
      </c>
      <c r="FH2014" s="571" t="str">
        <v>[-11101] All data events are filtered in summary calculation</v>
      </c>
      <c r="GE2014" s="400">
        <f t="shared" si="322"/>
        <v>1</v>
      </c>
      <c r="GF2014" s="529"/>
      <c r="GG2014" s="517"/>
      <c r="GH2014" s="529">
        <v>42252.925000000003</v>
      </c>
      <c r="GI2014" s="668">
        <v>292.82406616210937</v>
      </c>
      <c r="GJ2014" s="669">
        <v>42252.925000000003</v>
      </c>
      <c r="GK2014" s="668" t="str">
        <v>[-11101] All data events are filtered in summary calculation</v>
      </c>
      <c r="GL2014" s="669">
        <v>42252.925000000003</v>
      </c>
      <c r="GM2014" s="668" t="str">
        <v>[-11101] All data events are filtered in summary calculation</v>
      </c>
      <c r="GN2014" s="400" t="str">
        <f t="shared" si="320"/>
        <v>[-11101] All data events are filtered in summary calculation</v>
      </c>
      <c r="GO2014" s="400">
        <f t="shared" si="321"/>
        <v>0</v>
      </c>
    </row>
    <row r="2015" spans="156:197" ht="18.95" customHeight="1" x14ac:dyDescent="0.25">
      <c r="EZ2015" s="837"/>
      <c r="FA2015" s="568">
        <v>42252.92569444445</v>
      </c>
      <c r="FB2015" s="569">
        <v>38364.547312480208</v>
      </c>
      <c r="FC2015" s="570">
        <v>42252.92569444445</v>
      </c>
      <c r="FD2015" s="571" t="str">
        <v>[-11101] All data events are filtered in summary calculation</v>
      </c>
      <c r="FE2015" s="570">
        <v>42252.925347222219</v>
      </c>
      <c r="FF2015" s="571">
        <v>2005.8541872277235</v>
      </c>
      <c r="FG2015" s="570">
        <v>42252.925347222219</v>
      </c>
      <c r="FH2015" s="571" t="str">
        <v>[-11101] All data events are filtered in summary calculation</v>
      </c>
      <c r="GE2015" s="400">
        <f t="shared" si="322"/>
        <v>1</v>
      </c>
      <c r="GF2015" s="529"/>
      <c r="GG2015" s="517"/>
      <c r="GH2015" s="529">
        <v>42252.925347222219</v>
      </c>
      <c r="GI2015" s="668">
        <v>292.82406616210937</v>
      </c>
      <c r="GJ2015" s="669">
        <v>42252.925347222219</v>
      </c>
      <c r="GK2015" s="668" t="str">
        <v>[-11101] All data events are filtered in summary calculation</v>
      </c>
      <c r="GL2015" s="669">
        <v>42252.925347222219</v>
      </c>
      <c r="GM2015" s="668" t="str">
        <v>[-11101] All data events are filtered in summary calculation</v>
      </c>
      <c r="GN2015" s="400" t="str">
        <f t="shared" si="320"/>
        <v>[-11101] All data events are filtered in summary calculation</v>
      </c>
      <c r="GO2015" s="400">
        <f t="shared" si="321"/>
        <v>0</v>
      </c>
    </row>
    <row r="2016" spans="156:197" ht="18.95" customHeight="1" x14ac:dyDescent="0.25">
      <c r="EZ2016" s="837"/>
      <c r="FA2016" s="568">
        <v>42252.926041666666</v>
      </c>
      <c r="FB2016" s="569">
        <v>38349.616543712218</v>
      </c>
      <c r="FC2016" s="570">
        <v>42252.926041666666</v>
      </c>
      <c r="FD2016" s="571" t="str">
        <v>[-11101] All data events are filtered in summary calculation</v>
      </c>
      <c r="FE2016" s="570">
        <v>42252.92569444445</v>
      </c>
      <c r="FF2016" s="571">
        <v>1911.6576130519932</v>
      </c>
      <c r="FG2016" s="570">
        <v>42252.92569444445</v>
      </c>
      <c r="FH2016" s="571" t="str">
        <v>[-11101] All data events are filtered in summary calculation</v>
      </c>
      <c r="GE2016" s="400">
        <f t="shared" si="322"/>
        <v>1</v>
      </c>
      <c r="GF2016" s="529"/>
      <c r="GG2016" s="517"/>
      <c r="GH2016" s="529">
        <v>42252.92569444445</v>
      </c>
      <c r="GI2016" s="668">
        <v>292.82406616210937</v>
      </c>
      <c r="GJ2016" s="669">
        <v>42252.92569444445</v>
      </c>
      <c r="GK2016" s="668" t="str">
        <v>[-11101] All data events are filtered in summary calculation</v>
      </c>
      <c r="GL2016" s="669">
        <v>42252.92569444445</v>
      </c>
      <c r="GM2016" s="668" t="str">
        <v>[-11101] All data events are filtered in summary calculation</v>
      </c>
      <c r="GN2016" s="400" t="str">
        <f t="shared" si="320"/>
        <v>[-11101] All data events are filtered in summary calculation</v>
      </c>
      <c r="GO2016" s="400">
        <f t="shared" si="321"/>
        <v>0</v>
      </c>
    </row>
    <row r="2017" spans="156:197" ht="18.95" customHeight="1" x14ac:dyDescent="0.25">
      <c r="EZ2017" s="837"/>
      <c r="FA2017" s="568">
        <v>42252.926388888889</v>
      </c>
      <c r="FB2017" s="569">
        <v>38190.71852217515</v>
      </c>
      <c r="FC2017" s="570">
        <v>42252.926388888889</v>
      </c>
      <c r="FD2017" s="571" t="str">
        <v>[-11101] All data events are filtered in summary calculation</v>
      </c>
      <c r="FE2017" s="570">
        <v>42252.926041666666</v>
      </c>
      <c r="FF2017" s="571">
        <v>1810.1084025990217</v>
      </c>
      <c r="FG2017" s="570">
        <v>42252.926041666666</v>
      </c>
      <c r="FH2017" s="571" t="str">
        <v>[-11101] All data events are filtered in summary calculation</v>
      </c>
      <c r="GE2017" s="400">
        <f t="shared" si="322"/>
        <v>1</v>
      </c>
      <c r="GF2017" s="529"/>
      <c r="GG2017" s="517"/>
      <c r="GH2017" s="529">
        <v>42252.926041666666</v>
      </c>
      <c r="GI2017" s="668">
        <v>292.82406616210937</v>
      </c>
      <c r="GJ2017" s="669">
        <v>42252.926041666666</v>
      </c>
      <c r="GK2017" s="668" t="str">
        <v>[-11101] All data events are filtered in summary calculation</v>
      </c>
      <c r="GL2017" s="669">
        <v>42252.926041666666</v>
      </c>
      <c r="GM2017" s="668" t="str">
        <v>[-11101] All data events are filtered in summary calculation</v>
      </c>
      <c r="GN2017" s="400" t="str">
        <f t="shared" si="320"/>
        <v>[-11101] All data events are filtered in summary calculation</v>
      </c>
      <c r="GO2017" s="400">
        <f t="shared" si="321"/>
        <v>0</v>
      </c>
    </row>
    <row r="2018" spans="156:197" ht="18.95" customHeight="1" x14ac:dyDescent="0.25">
      <c r="EZ2018" s="837"/>
      <c r="FA2018" s="568">
        <v>42252.926736111112</v>
      </c>
      <c r="FB2018" s="569">
        <v>38234.245150053503</v>
      </c>
      <c r="FC2018" s="570">
        <v>42252.926736111112</v>
      </c>
      <c r="FD2018" s="571" t="str">
        <v>[-11101] All data events are filtered in summary calculation</v>
      </c>
      <c r="FE2018" s="570">
        <v>42252.926388888889</v>
      </c>
      <c r="FF2018" s="571">
        <v>1965.9961989082396</v>
      </c>
      <c r="FG2018" s="570">
        <v>42252.926388888889</v>
      </c>
      <c r="FH2018" s="571" t="str">
        <v>[-11101] All data events are filtered in summary calculation</v>
      </c>
      <c r="GE2018" s="400">
        <f t="shared" si="322"/>
        <v>1</v>
      </c>
      <c r="GF2018" s="529"/>
      <c r="GG2018" s="517"/>
      <c r="GH2018" s="529">
        <v>42252.926388888889</v>
      </c>
      <c r="GI2018" s="668">
        <v>292.82406616210937</v>
      </c>
      <c r="GJ2018" s="669">
        <v>42252.926388888889</v>
      </c>
      <c r="GK2018" s="668" t="str">
        <v>[-11101] All data events are filtered in summary calculation</v>
      </c>
      <c r="GL2018" s="669">
        <v>42252.926388888889</v>
      </c>
      <c r="GM2018" s="668" t="str">
        <v>[-11101] All data events are filtered in summary calculation</v>
      </c>
      <c r="GN2018" s="400" t="str">
        <f t="shared" si="320"/>
        <v>[-11101] All data events are filtered in summary calculation</v>
      </c>
      <c r="GO2018" s="400">
        <f t="shared" si="321"/>
        <v>0</v>
      </c>
    </row>
    <row r="2019" spans="156:197" ht="18.95" customHeight="1" x14ac:dyDescent="0.25">
      <c r="EZ2019" s="837"/>
      <c r="FA2019" s="568">
        <v>42252.927083333328</v>
      </c>
      <c r="FB2019" s="569">
        <v>38178.706040592988</v>
      </c>
      <c r="FC2019" s="570">
        <v>42252.927083333328</v>
      </c>
      <c r="FD2019" s="571" t="str">
        <v>[-11101] All data events are filtered in summary calculation</v>
      </c>
      <c r="FE2019" s="570">
        <v>42252.926736111112</v>
      </c>
      <c r="FF2019" s="571">
        <v>1961.8757419414819</v>
      </c>
      <c r="FG2019" s="570">
        <v>42252.926736111112</v>
      </c>
      <c r="FH2019" s="571" t="str">
        <v>[-11101] All data events are filtered in summary calculation</v>
      </c>
      <c r="GE2019" s="400">
        <f t="shared" si="322"/>
        <v>1</v>
      </c>
      <c r="GF2019" s="529"/>
      <c r="GG2019" s="517"/>
      <c r="GH2019" s="529">
        <v>42252.926736111112</v>
      </c>
      <c r="GI2019" s="668">
        <v>292.82406616210937</v>
      </c>
      <c r="GJ2019" s="669">
        <v>42252.926736111112</v>
      </c>
      <c r="GK2019" s="668" t="str">
        <v>[-11101] All data events are filtered in summary calculation</v>
      </c>
      <c r="GL2019" s="669">
        <v>42252.926736111112</v>
      </c>
      <c r="GM2019" s="668" t="str">
        <v>[-11101] All data events are filtered in summary calculation</v>
      </c>
      <c r="GN2019" s="400" t="str">
        <f t="shared" si="320"/>
        <v>[-11101] All data events are filtered in summary calculation</v>
      </c>
      <c r="GO2019" s="400">
        <f t="shared" si="321"/>
        <v>0</v>
      </c>
    </row>
    <row r="2020" spans="156:197" ht="18.95" customHeight="1" x14ac:dyDescent="0.25">
      <c r="EZ2020" s="837"/>
      <c r="FA2020" s="568">
        <v>42252.927430555559</v>
      </c>
      <c r="FB2020" s="569">
        <v>38236.715577731527</v>
      </c>
      <c r="FC2020" s="570">
        <v>42252.927430555559</v>
      </c>
      <c r="FD2020" s="571" t="str">
        <v>[-11101] All data events are filtered in summary calculation</v>
      </c>
      <c r="FE2020" s="570">
        <v>42252.927083333328</v>
      </c>
      <c r="FF2020" s="571">
        <v>2024.6704720053822</v>
      </c>
      <c r="FG2020" s="570">
        <v>42252.927083333328</v>
      </c>
      <c r="FH2020" s="571" t="str">
        <v>[-11101] All data events are filtered in summary calculation</v>
      </c>
      <c r="GE2020" s="400">
        <f t="shared" si="322"/>
        <v>1</v>
      </c>
      <c r="GF2020" s="529"/>
      <c r="GG2020" s="517"/>
      <c r="GH2020" s="529">
        <v>42252.927083333328</v>
      </c>
      <c r="GI2020" s="668">
        <v>292.82406616210937</v>
      </c>
      <c r="GJ2020" s="669">
        <v>42252.927083333328</v>
      </c>
      <c r="GK2020" s="668" t="str">
        <v>[-11101] All data events are filtered in summary calculation</v>
      </c>
      <c r="GL2020" s="669">
        <v>42252.927083333328</v>
      </c>
      <c r="GM2020" s="668" t="str">
        <v>[-11101] All data events are filtered in summary calculation</v>
      </c>
      <c r="GN2020" s="400" t="str">
        <f t="shared" si="320"/>
        <v>[-11101] All data events are filtered in summary calculation</v>
      </c>
      <c r="GO2020" s="400">
        <f t="shared" si="321"/>
        <v>0</v>
      </c>
    </row>
    <row r="2021" spans="156:197" ht="18.95" customHeight="1" x14ac:dyDescent="0.25">
      <c r="EZ2021" s="837"/>
      <c r="FA2021" s="568">
        <v>42252.927777777775</v>
      </c>
      <c r="FB2021" s="569">
        <v>38296.700651063518</v>
      </c>
      <c r="FC2021" s="570">
        <v>42252.927777777775</v>
      </c>
      <c r="FD2021" s="571" t="str">
        <v>[-11101] All data events are filtered in summary calculation</v>
      </c>
      <c r="FE2021" s="570">
        <v>42252.927430555559</v>
      </c>
      <c r="FF2021" s="571">
        <v>1956.4348438470313</v>
      </c>
      <c r="FG2021" s="570">
        <v>42252.927430555559</v>
      </c>
      <c r="FH2021" s="571" t="str">
        <v>[-11101] All data events are filtered in summary calculation</v>
      </c>
      <c r="GE2021" s="400">
        <f t="shared" si="322"/>
        <v>1</v>
      </c>
      <c r="GF2021" s="529"/>
      <c r="GG2021" s="517"/>
      <c r="GH2021" s="529">
        <v>42252.927430555559</v>
      </c>
      <c r="GI2021" s="668">
        <v>292.82406616210937</v>
      </c>
      <c r="GJ2021" s="669">
        <v>42252.927430555559</v>
      </c>
      <c r="GK2021" s="668" t="str">
        <v>[-11101] All data events are filtered in summary calculation</v>
      </c>
      <c r="GL2021" s="669">
        <v>42252.927430555559</v>
      </c>
      <c r="GM2021" s="668" t="str">
        <v>[-11101] All data events are filtered in summary calculation</v>
      </c>
      <c r="GN2021" s="400" t="str">
        <f t="shared" si="320"/>
        <v>[-11101] All data events are filtered in summary calculation</v>
      </c>
      <c r="GO2021" s="400">
        <f t="shared" si="321"/>
        <v>0</v>
      </c>
    </row>
    <row r="2022" spans="156:197" ht="18.95" customHeight="1" x14ac:dyDescent="0.25">
      <c r="EZ2022" s="837"/>
      <c r="FA2022" s="568">
        <v>42252.928124999999</v>
      </c>
      <c r="FB2022" s="569">
        <v>38290.436134916541</v>
      </c>
      <c r="FC2022" s="570">
        <v>42252.928124999999</v>
      </c>
      <c r="FD2022" s="571" t="str">
        <v>[-11101] All data events are filtered in summary calculation</v>
      </c>
      <c r="FE2022" s="570">
        <v>42252.927777777775</v>
      </c>
      <c r="FF2022" s="571">
        <v>1992.3936751240865</v>
      </c>
      <c r="FG2022" s="570">
        <v>42252.927777777775</v>
      </c>
      <c r="FH2022" s="571" t="str">
        <v>[-11101] All data events are filtered in summary calculation</v>
      </c>
      <c r="GE2022" s="400">
        <f t="shared" si="322"/>
        <v>1</v>
      </c>
      <c r="GF2022" s="529"/>
      <c r="GG2022" s="517"/>
      <c r="GH2022" s="529">
        <v>42252.927777777775</v>
      </c>
      <c r="GI2022" s="668">
        <v>292.82406616210937</v>
      </c>
      <c r="GJ2022" s="669">
        <v>42252.927777777775</v>
      </c>
      <c r="GK2022" s="668" t="str">
        <v>[-11101] All data events are filtered in summary calculation</v>
      </c>
      <c r="GL2022" s="669">
        <v>42252.927777777775</v>
      </c>
      <c r="GM2022" s="668" t="str">
        <v>[-11101] All data events are filtered in summary calculation</v>
      </c>
      <c r="GN2022" s="400" t="str">
        <f t="shared" si="320"/>
        <v>[-11101] All data events are filtered in summary calculation</v>
      </c>
      <c r="GO2022" s="400">
        <f t="shared" si="321"/>
        <v>0</v>
      </c>
    </row>
    <row r="2023" spans="156:197" ht="18.95" customHeight="1" x14ac:dyDescent="0.25">
      <c r="EZ2023" s="837"/>
      <c r="FA2023" s="568">
        <v>42252.928472222222</v>
      </c>
      <c r="FB2023" s="569">
        <v>38281.900549461447</v>
      </c>
      <c r="FC2023" s="570">
        <v>42252.928472222222</v>
      </c>
      <c r="FD2023" s="571" t="str">
        <v>[-11101] All data events are filtered in summary calculation</v>
      </c>
      <c r="FE2023" s="570">
        <v>42252.928124999999</v>
      </c>
      <c r="FF2023" s="571">
        <v>1985.4280587681258</v>
      </c>
      <c r="FG2023" s="570">
        <v>42252.928124999999</v>
      </c>
      <c r="FH2023" s="571" t="str">
        <v>[-11101] All data events are filtered in summary calculation</v>
      </c>
      <c r="GE2023" s="400">
        <f t="shared" si="322"/>
        <v>1</v>
      </c>
      <c r="GF2023" s="529"/>
      <c r="GG2023" s="517"/>
      <c r="GH2023" s="529">
        <v>42252.928124999999</v>
      </c>
      <c r="GI2023" s="668">
        <v>292.82406616210937</v>
      </c>
      <c r="GJ2023" s="669">
        <v>42252.928124999999</v>
      </c>
      <c r="GK2023" s="668" t="str">
        <v>[-11101] All data events are filtered in summary calculation</v>
      </c>
      <c r="GL2023" s="669">
        <v>42252.928124999999</v>
      </c>
      <c r="GM2023" s="668" t="str">
        <v>[-11101] All data events are filtered in summary calculation</v>
      </c>
      <c r="GN2023" s="400" t="str">
        <f t="shared" si="320"/>
        <v>[-11101] All data events are filtered in summary calculation</v>
      </c>
      <c r="GO2023" s="400">
        <f t="shared" si="321"/>
        <v>0</v>
      </c>
    </row>
    <row r="2024" spans="156:197" ht="18.95" customHeight="1" x14ac:dyDescent="0.25">
      <c r="EZ2024" s="837"/>
      <c r="FA2024" s="568">
        <v>42252.928819444445</v>
      </c>
      <c r="FB2024" s="569">
        <v>38287.821571735542</v>
      </c>
      <c r="FC2024" s="570">
        <v>42252.928819444445</v>
      </c>
      <c r="FD2024" s="571" t="str">
        <v>[-11101] All data events are filtered in summary calculation</v>
      </c>
      <c r="FE2024" s="570">
        <v>42252.928472222222</v>
      </c>
      <c r="FF2024" s="571">
        <v>1868.9430644424012</v>
      </c>
      <c r="FG2024" s="570">
        <v>42252.928472222222</v>
      </c>
      <c r="FH2024" s="571" t="str">
        <v>[-11101] All data events are filtered in summary calculation</v>
      </c>
      <c r="GE2024" s="400">
        <f t="shared" si="322"/>
        <v>1</v>
      </c>
      <c r="GF2024" s="529"/>
      <c r="GG2024" s="517"/>
      <c r="GH2024" s="529">
        <v>42252.928472222222</v>
      </c>
      <c r="GI2024" s="668">
        <v>292.82406616210937</v>
      </c>
      <c r="GJ2024" s="669">
        <v>42252.928472222222</v>
      </c>
      <c r="GK2024" s="668" t="str">
        <v>[-11101] All data events are filtered in summary calculation</v>
      </c>
      <c r="GL2024" s="669">
        <v>42252.928472222222</v>
      </c>
      <c r="GM2024" s="668" t="str">
        <v>[-11101] All data events are filtered in summary calculation</v>
      </c>
      <c r="GN2024" s="400" t="str">
        <f t="shared" si="320"/>
        <v>[-11101] All data events are filtered in summary calculation</v>
      </c>
      <c r="GO2024" s="400">
        <f t="shared" si="321"/>
        <v>0</v>
      </c>
    </row>
    <row r="2025" spans="156:197" ht="18.95" customHeight="1" x14ac:dyDescent="0.25">
      <c r="EZ2025" s="837"/>
      <c r="FA2025" s="568">
        <v>42252.929166666669</v>
      </c>
      <c r="FB2025" s="569">
        <v>38321.928242154914</v>
      </c>
      <c r="FC2025" s="570">
        <v>42252.929166666669</v>
      </c>
      <c r="FD2025" s="571" t="str">
        <v>[-11101] All data events are filtered in summary calculation</v>
      </c>
      <c r="FE2025" s="570">
        <v>42252.928819444445</v>
      </c>
      <c r="FF2025" s="571">
        <v>2001.1494463360557</v>
      </c>
      <c r="FG2025" s="570">
        <v>42252.928819444445</v>
      </c>
      <c r="FH2025" s="571" t="str">
        <v>[-11101] All data events are filtered in summary calculation</v>
      </c>
      <c r="GE2025" s="400">
        <f t="shared" si="322"/>
        <v>1</v>
      </c>
      <c r="GF2025" s="529"/>
      <c r="GG2025" s="517"/>
      <c r="GH2025" s="529">
        <v>42252.928819444445</v>
      </c>
      <c r="GI2025" s="668">
        <v>292.82406616210937</v>
      </c>
      <c r="GJ2025" s="669">
        <v>42252.928819444445</v>
      </c>
      <c r="GK2025" s="668" t="str">
        <v>[-11101] All data events are filtered in summary calculation</v>
      </c>
      <c r="GL2025" s="669">
        <v>42252.928819444445</v>
      </c>
      <c r="GM2025" s="668" t="str">
        <v>[-11101] All data events are filtered in summary calculation</v>
      </c>
      <c r="GN2025" s="400" t="str">
        <f t="shared" si="320"/>
        <v>[-11101] All data events are filtered in summary calculation</v>
      </c>
      <c r="GO2025" s="400">
        <f t="shared" si="321"/>
        <v>0</v>
      </c>
    </row>
    <row r="2026" spans="156:197" ht="18.95" customHeight="1" x14ac:dyDescent="0.25">
      <c r="EZ2026" s="837"/>
      <c r="FA2026" s="568">
        <v>42252.929513888885</v>
      </c>
      <c r="FB2026" s="569">
        <v>38315.903088653089</v>
      </c>
      <c r="FC2026" s="570">
        <v>42252.929513888885</v>
      </c>
      <c r="FD2026" s="571" t="str">
        <v>[-11101] All data events are filtered in summary calculation</v>
      </c>
      <c r="FE2026" s="570">
        <v>42252.929166666669</v>
      </c>
      <c r="FF2026" s="571">
        <v>1882.4487912027166</v>
      </c>
      <c r="FG2026" s="570">
        <v>42252.929166666669</v>
      </c>
      <c r="FH2026" s="571" t="str">
        <v>[-11101] All data events are filtered in summary calculation</v>
      </c>
      <c r="GE2026" s="400">
        <f t="shared" si="322"/>
        <v>1</v>
      </c>
      <c r="GF2026" s="529"/>
      <c r="GG2026" s="517"/>
      <c r="GH2026" s="529">
        <v>42252.929166666669</v>
      </c>
      <c r="GI2026" s="668">
        <v>292.82406616210937</v>
      </c>
      <c r="GJ2026" s="669">
        <v>42252.929166666669</v>
      </c>
      <c r="GK2026" s="668" t="str">
        <v>[-11101] All data events are filtered in summary calculation</v>
      </c>
      <c r="GL2026" s="669">
        <v>42252.929166666669</v>
      </c>
      <c r="GM2026" s="668" t="str">
        <v>[-11101] All data events are filtered in summary calculation</v>
      </c>
      <c r="GN2026" s="400" t="str">
        <f t="shared" si="320"/>
        <v>[-11101] All data events are filtered in summary calculation</v>
      </c>
      <c r="GO2026" s="400">
        <f t="shared" si="321"/>
        <v>0</v>
      </c>
    </row>
    <row r="2027" spans="156:197" ht="18.95" customHeight="1" x14ac:dyDescent="0.25">
      <c r="EZ2027" s="837"/>
      <c r="FA2027" s="568">
        <v>42252.929861111115</v>
      </c>
      <c r="FB2027" s="569">
        <v>38313.806020641328</v>
      </c>
      <c r="FC2027" s="570">
        <v>42252.929861111115</v>
      </c>
      <c r="FD2027" s="571" t="str">
        <v>[-11101] All data events are filtered in summary calculation</v>
      </c>
      <c r="FE2027" s="570">
        <v>42252.929513888885</v>
      </c>
      <c r="FF2027" s="571">
        <v>1955.7430805863191</v>
      </c>
      <c r="FG2027" s="570">
        <v>42252.929513888885</v>
      </c>
      <c r="FH2027" s="571" t="str">
        <v>[-11101] All data events are filtered in summary calculation</v>
      </c>
      <c r="GE2027" s="400">
        <f t="shared" si="322"/>
        <v>1</v>
      </c>
      <c r="GF2027" s="529"/>
      <c r="GG2027" s="517"/>
      <c r="GH2027" s="529">
        <v>42252.929513888885</v>
      </c>
      <c r="GI2027" s="668">
        <v>292.82406616210937</v>
      </c>
      <c r="GJ2027" s="669">
        <v>42252.929513888885</v>
      </c>
      <c r="GK2027" s="668" t="str">
        <v>[-11101] All data events are filtered in summary calculation</v>
      </c>
      <c r="GL2027" s="669">
        <v>42252.929513888885</v>
      </c>
      <c r="GM2027" s="668" t="str">
        <v>[-11101] All data events are filtered in summary calculation</v>
      </c>
      <c r="GN2027" s="400" t="str">
        <f t="shared" si="320"/>
        <v>[-11101] All data events are filtered in summary calculation</v>
      </c>
      <c r="GO2027" s="400">
        <f t="shared" si="321"/>
        <v>0</v>
      </c>
    </row>
    <row r="2028" spans="156:197" ht="18.95" customHeight="1" x14ac:dyDescent="0.25">
      <c r="EZ2028" s="837"/>
      <c r="FA2028" s="568">
        <v>42252.930208333331</v>
      </c>
      <c r="FB2028" s="569">
        <v>38306.037764436005</v>
      </c>
      <c r="FC2028" s="570">
        <v>42252.930208333331</v>
      </c>
      <c r="FD2028" s="571" t="str">
        <v>[-11101] All data events are filtered in summary calculation</v>
      </c>
      <c r="FE2028" s="570">
        <v>42252.929861111115</v>
      </c>
      <c r="FF2028" s="571">
        <v>1954.8415233687808</v>
      </c>
      <c r="FG2028" s="570">
        <v>42252.929861111115</v>
      </c>
      <c r="FH2028" s="571" t="str">
        <v>[-11101] All data events are filtered in summary calculation</v>
      </c>
      <c r="GE2028" s="400">
        <f t="shared" si="322"/>
        <v>1</v>
      </c>
      <c r="GF2028" s="529"/>
      <c r="GG2028" s="517"/>
      <c r="GH2028" s="529">
        <v>42252.929861111115</v>
      </c>
      <c r="GI2028" s="668">
        <v>292.82406616210937</v>
      </c>
      <c r="GJ2028" s="669">
        <v>42252.929861111115</v>
      </c>
      <c r="GK2028" s="668" t="str">
        <v>[-11101] All data events are filtered in summary calculation</v>
      </c>
      <c r="GL2028" s="669">
        <v>42252.929861111115</v>
      </c>
      <c r="GM2028" s="668" t="str">
        <v>[-11101] All data events are filtered in summary calculation</v>
      </c>
      <c r="GN2028" s="400" t="str">
        <f t="shared" si="320"/>
        <v>[-11101] All data events are filtered in summary calculation</v>
      </c>
      <c r="GO2028" s="400">
        <f t="shared" si="321"/>
        <v>0</v>
      </c>
    </row>
    <row r="2029" spans="156:197" ht="18.95" customHeight="1" x14ac:dyDescent="0.25">
      <c r="EZ2029" s="837"/>
      <c r="FA2029" s="568">
        <v>42252.930555555555</v>
      </c>
      <c r="FB2029" s="569">
        <v>38294.423476292686</v>
      </c>
      <c r="FC2029" s="570">
        <v>42252.930555555555</v>
      </c>
      <c r="FD2029" s="571" t="str">
        <v>[-11101] All data events are filtered in summary calculation</v>
      </c>
      <c r="FE2029" s="570">
        <v>42252.930208333331</v>
      </c>
      <c r="FF2029" s="571">
        <v>1931.9195843962952</v>
      </c>
      <c r="FG2029" s="570">
        <v>42252.930208333331</v>
      </c>
      <c r="FH2029" s="571" t="str">
        <v>[-11101] All data events are filtered in summary calculation</v>
      </c>
      <c r="GE2029" s="400">
        <f t="shared" si="322"/>
        <v>1</v>
      </c>
      <c r="GF2029" s="529"/>
      <c r="GG2029" s="517"/>
      <c r="GH2029" s="529">
        <v>42252.930208333331</v>
      </c>
      <c r="GI2029" s="668">
        <v>292.82406616210937</v>
      </c>
      <c r="GJ2029" s="669">
        <v>42252.930208333331</v>
      </c>
      <c r="GK2029" s="668" t="str">
        <v>[-11101] All data events are filtered in summary calculation</v>
      </c>
      <c r="GL2029" s="669">
        <v>42252.930208333331</v>
      </c>
      <c r="GM2029" s="668" t="str">
        <v>[-11101] All data events are filtered in summary calculation</v>
      </c>
      <c r="GN2029" s="400" t="str">
        <f t="shared" si="320"/>
        <v>[-11101] All data events are filtered in summary calculation</v>
      </c>
      <c r="GO2029" s="400">
        <f t="shared" si="321"/>
        <v>0</v>
      </c>
    </row>
    <row r="2030" spans="156:197" ht="18.95" customHeight="1" x14ac:dyDescent="0.25">
      <c r="EZ2030" s="837"/>
      <c r="FA2030" s="568">
        <v>42252.930902777778</v>
      </c>
      <c r="FB2030" s="569">
        <v>38256.929460577172</v>
      </c>
      <c r="FC2030" s="570">
        <v>42252.930902777778</v>
      </c>
      <c r="FD2030" s="571" t="str">
        <v>[-11101] All data events are filtered in summary calculation</v>
      </c>
      <c r="FE2030" s="570">
        <v>42252.930555555555</v>
      </c>
      <c r="FF2030" s="571">
        <v>1907.7651495316998</v>
      </c>
      <c r="FG2030" s="570">
        <v>42252.930555555555</v>
      </c>
      <c r="FH2030" s="571" t="str">
        <v>[-11101] All data events are filtered in summary calculation</v>
      </c>
      <c r="GE2030" s="400">
        <f t="shared" si="322"/>
        <v>1</v>
      </c>
      <c r="GF2030" s="529"/>
      <c r="GG2030" s="517"/>
      <c r="GH2030" s="529">
        <v>42252.930555555555</v>
      </c>
      <c r="GI2030" s="668">
        <v>292.82406616210937</v>
      </c>
      <c r="GJ2030" s="669">
        <v>42252.930555555555</v>
      </c>
      <c r="GK2030" s="668" t="str">
        <v>[-11101] All data events are filtered in summary calculation</v>
      </c>
      <c r="GL2030" s="669">
        <v>42252.930555555555</v>
      </c>
      <c r="GM2030" s="668" t="str">
        <v>[-11101] All data events are filtered in summary calculation</v>
      </c>
      <c r="GN2030" s="400" t="str">
        <f t="shared" si="320"/>
        <v>[-11101] All data events are filtered in summary calculation</v>
      </c>
      <c r="GO2030" s="400">
        <f t="shared" si="321"/>
        <v>0</v>
      </c>
    </row>
    <row r="2031" spans="156:197" ht="18.95" customHeight="1" x14ac:dyDescent="0.25">
      <c r="EZ2031" s="837"/>
      <c r="FA2031" s="568">
        <v>42252.931250000001</v>
      </c>
      <c r="FB2031" s="569">
        <v>38253.651311733323</v>
      </c>
      <c r="FC2031" s="570">
        <v>42252.931250000001</v>
      </c>
      <c r="FD2031" s="571" t="str">
        <v>[-11101] All data events are filtered in summary calculation</v>
      </c>
      <c r="FE2031" s="570">
        <v>42252.930902777778</v>
      </c>
      <c r="FF2031" s="571">
        <v>1913.0420389999947</v>
      </c>
      <c r="FG2031" s="570">
        <v>42252.930902777778</v>
      </c>
      <c r="FH2031" s="571" t="str">
        <v>[-11101] All data events are filtered in summary calculation</v>
      </c>
      <c r="GE2031" s="400">
        <f t="shared" si="322"/>
        <v>1</v>
      </c>
      <c r="GF2031" s="529"/>
      <c r="GG2031" s="517"/>
      <c r="GH2031" s="529">
        <v>42252.930902777778</v>
      </c>
      <c r="GI2031" s="668">
        <v>292.82406616210937</v>
      </c>
      <c r="GJ2031" s="669">
        <v>42252.930902777778</v>
      </c>
      <c r="GK2031" s="668" t="str">
        <v>[-11101] All data events are filtered in summary calculation</v>
      </c>
      <c r="GL2031" s="669">
        <v>42252.930902777778</v>
      </c>
      <c r="GM2031" s="668" t="str">
        <v>[-11101] All data events are filtered in summary calculation</v>
      </c>
      <c r="GN2031" s="400" t="str">
        <f t="shared" si="320"/>
        <v>[-11101] All data events are filtered in summary calculation</v>
      </c>
      <c r="GO2031" s="400">
        <f t="shared" si="321"/>
        <v>0</v>
      </c>
    </row>
    <row r="2032" spans="156:197" ht="18.95" customHeight="1" x14ac:dyDescent="0.25">
      <c r="EZ2032" s="837"/>
      <c r="FA2032" s="568">
        <v>42252.931597222225</v>
      </c>
      <c r="FB2032" s="569">
        <v>38243.675425340734</v>
      </c>
      <c r="FC2032" s="570">
        <v>42252.931597222225</v>
      </c>
      <c r="FD2032" s="571" t="str">
        <v>[-11101] All data events are filtered in summary calculation</v>
      </c>
      <c r="FE2032" s="570">
        <v>42252.931250000001</v>
      </c>
      <c r="FF2032" s="571">
        <v>1963.2683309389899</v>
      </c>
      <c r="FG2032" s="570">
        <v>42252.931250000001</v>
      </c>
      <c r="FH2032" s="571" t="str">
        <v>[-11101] All data events are filtered in summary calculation</v>
      </c>
      <c r="GE2032" s="400">
        <f t="shared" si="322"/>
        <v>1</v>
      </c>
      <c r="GF2032" s="529"/>
      <c r="GG2032" s="517"/>
      <c r="GH2032" s="529">
        <v>42252.931250000001</v>
      </c>
      <c r="GI2032" s="668">
        <v>292.82406616210937</v>
      </c>
      <c r="GJ2032" s="669">
        <v>42252.931250000001</v>
      </c>
      <c r="GK2032" s="668" t="str">
        <v>[-11101] All data events are filtered in summary calculation</v>
      </c>
      <c r="GL2032" s="669">
        <v>42252.931250000001</v>
      </c>
      <c r="GM2032" s="668" t="str">
        <v>[-11101] All data events are filtered in summary calculation</v>
      </c>
      <c r="GN2032" s="400" t="str">
        <f t="shared" si="320"/>
        <v>[-11101] All data events are filtered in summary calculation</v>
      </c>
      <c r="GO2032" s="400">
        <f t="shared" si="321"/>
        <v>0</v>
      </c>
    </row>
    <row r="2033" spans="156:197" ht="18.95" customHeight="1" x14ac:dyDescent="0.25">
      <c r="EZ2033" s="837"/>
      <c r="FA2033" s="568">
        <v>42252.931944444441</v>
      </c>
      <c r="FB2033" s="569">
        <v>38201.503041915101</v>
      </c>
      <c r="FC2033" s="570">
        <v>42252.931944444441</v>
      </c>
      <c r="FD2033" s="571" t="str">
        <v>[-11101] All data events are filtered in summary calculation</v>
      </c>
      <c r="FE2033" s="570">
        <v>42252.931597222225</v>
      </c>
      <c r="FF2033" s="571">
        <v>1898.8382140568146</v>
      </c>
      <c r="FG2033" s="570">
        <v>42252.931597222225</v>
      </c>
      <c r="FH2033" s="571" t="str">
        <v>[-11101] All data events are filtered in summary calculation</v>
      </c>
      <c r="GE2033" s="400">
        <f t="shared" si="322"/>
        <v>1</v>
      </c>
      <c r="GF2033" s="529"/>
      <c r="GG2033" s="517"/>
      <c r="GH2033" s="529">
        <v>42252.931597222225</v>
      </c>
      <c r="GI2033" s="668">
        <v>292.82406616210937</v>
      </c>
      <c r="GJ2033" s="669">
        <v>42252.931597222225</v>
      </c>
      <c r="GK2033" s="668" t="str">
        <v>[-11101] All data events are filtered in summary calculation</v>
      </c>
      <c r="GL2033" s="669">
        <v>42252.931597222225</v>
      </c>
      <c r="GM2033" s="668" t="str">
        <v>[-11101] All data events are filtered in summary calculation</v>
      </c>
      <c r="GN2033" s="400" t="str">
        <f t="shared" si="320"/>
        <v>[-11101] All data events are filtered in summary calculation</v>
      </c>
      <c r="GO2033" s="400">
        <f t="shared" si="321"/>
        <v>0</v>
      </c>
    </row>
    <row r="2034" spans="156:197" ht="18.95" customHeight="1" x14ac:dyDescent="0.25">
      <c r="EZ2034" s="837"/>
      <c r="FA2034" s="568">
        <v>42252.932291666672</v>
      </c>
      <c r="FB2034" s="569">
        <v>38210.70061480999</v>
      </c>
      <c r="FC2034" s="570">
        <v>42252.932291666672</v>
      </c>
      <c r="FD2034" s="571" t="str">
        <v>[-11101] All data events are filtered in summary calculation</v>
      </c>
      <c r="FE2034" s="570">
        <v>42252.931944444441</v>
      </c>
      <c r="FF2034" s="571">
        <v>2005.5275067798416</v>
      </c>
      <c r="FG2034" s="570">
        <v>42252.931944444441</v>
      </c>
      <c r="FH2034" s="571" t="str">
        <v>[-11101] All data events are filtered in summary calculation</v>
      </c>
      <c r="GE2034" s="400">
        <f t="shared" si="322"/>
        <v>1</v>
      </c>
      <c r="GF2034" s="529"/>
      <c r="GG2034" s="517"/>
      <c r="GH2034" s="529">
        <v>42252.931944444441</v>
      </c>
      <c r="GI2034" s="668">
        <v>292.82406616210937</v>
      </c>
      <c r="GJ2034" s="669">
        <v>42252.931944444441</v>
      </c>
      <c r="GK2034" s="668" t="str">
        <v>[-11101] All data events are filtered in summary calculation</v>
      </c>
      <c r="GL2034" s="669">
        <v>42252.931944444441</v>
      </c>
      <c r="GM2034" s="668" t="str">
        <v>[-11101] All data events are filtered in summary calculation</v>
      </c>
      <c r="GN2034" s="400" t="str">
        <f t="shared" si="320"/>
        <v>[-11101] All data events are filtered in summary calculation</v>
      </c>
      <c r="GO2034" s="400">
        <f t="shared" si="321"/>
        <v>0</v>
      </c>
    </row>
    <row r="2035" spans="156:197" ht="18.95" customHeight="1" x14ac:dyDescent="0.25">
      <c r="EZ2035" s="837"/>
      <c r="FA2035" s="568">
        <v>42252.932638888888</v>
      </c>
      <c r="FB2035" s="569">
        <v>38222.360510589679</v>
      </c>
      <c r="FC2035" s="570">
        <v>42252.932638888888</v>
      </c>
      <c r="FD2035" s="571" t="str">
        <v>[-11101] All data events are filtered in summary calculation</v>
      </c>
      <c r="FE2035" s="570">
        <v>42252.932291666672</v>
      </c>
      <c r="FF2035" s="571" t="str">
        <v>[-11101] All data events are filtered in summary calculation</v>
      </c>
      <c r="FG2035" s="570">
        <v>42252.932291666672</v>
      </c>
      <c r="FH2035" s="571" t="str">
        <v>[-11101] All data events are filtered in summary calculation</v>
      </c>
      <c r="GE2035" s="400">
        <f t="shared" si="322"/>
        <v>1</v>
      </c>
      <c r="GF2035" s="529"/>
      <c r="GG2035" s="517"/>
      <c r="GH2035" s="529">
        <v>42252.932291666672</v>
      </c>
      <c r="GI2035" s="668">
        <v>292.82406616210937</v>
      </c>
      <c r="GJ2035" s="669">
        <v>42252.932291666672</v>
      </c>
      <c r="GK2035" s="668" t="str">
        <v>[-11101] All data events are filtered in summary calculation</v>
      </c>
      <c r="GL2035" s="669">
        <v>42252.932291666672</v>
      </c>
      <c r="GM2035" s="668" t="str">
        <v>[-11101] All data events are filtered in summary calculation</v>
      </c>
      <c r="GN2035" s="400" t="str">
        <f t="shared" si="320"/>
        <v>[-11101] All data events are filtered in summary calculation</v>
      </c>
      <c r="GO2035" s="400">
        <f t="shared" si="321"/>
        <v>0</v>
      </c>
    </row>
    <row r="2036" spans="156:197" ht="18.95" customHeight="1" x14ac:dyDescent="0.25">
      <c r="EZ2036" s="837"/>
      <c r="FA2036" s="568">
        <v>42252.932986111111</v>
      </c>
      <c r="FB2036" s="569">
        <v>38226.000671112539</v>
      </c>
      <c r="FC2036" s="570">
        <v>42252.932986111111</v>
      </c>
      <c r="FD2036" s="571" t="str">
        <v>[-11101] All data events are filtered in summary calculation</v>
      </c>
      <c r="FE2036" s="570">
        <v>42252.932638888888</v>
      </c>
      <c r="FF2036" s="571" t="str">
        <v>[-11101] All data events are filtered in summary calculation</v>
      </c>
      <c r="FG2036" s="570">
        <v>42252.932638888888</v>
      </c>
      <c r="FH2036" s="571" t="str">
        <v>[-11101] All data events are filtered in summary calculation</v>
      </c>
      <c r="GE2036" s="400">
        <f t="shared" si="322"/>
        <v>1</v>
      </c>
      <c r="GF2036" s="529"/>
      <c r="GG2036" s="517"/>
      <c r="GH2036" s="529">
        <v>42252.932638888888</v>
      </c>
      <c r="GI2036" s="668">
        <v>292.82406616210937</v>
      </c>
      <c r="GJ2036" s="669">
        <v>42252.932638888888</v>
      </c>
      <c r="GK2036" s="668" t="str">
        <v>[-11101] All data events are filtered in summary calculation</v>
      </c>
      <c r="GL2036" s="669">
        <v>42252.932638888888</v>
      </c>
      <c r="GM2036" s="668" t="str">
        <v>[-11101] All data events are filtered in summary calculation</v>
      </c>
      <c r="GN2036" s="400" t="str">
        <f t="shared" si="320"/>
        <v>[-11101] All data events are filtered in summary calculation</v>
      </c>
      <c r="GO2036" s="400">
        <f t="shared" si="321"/>
        <v>0</v>
      </c>
    </row>
    <row r="2037" spans="156:197" ht="18.95" customHeight="1" x14ac:dyDescent="0.25">
      <c r="EZ2037" s="837"/>
      <c r="FA2037" s="568">
        <v>42252.933333333334</v>
      </c>
      <c r="FB2037" s="569">
        <v>38204.718198486167</v>
      </c>
      <c r="FC2037" s="570">
        <v>42252.933333333334</v>
      </c>
      <c r="FD2037" s="571" t="str">
        <v>[-11101] All data events are filtered in summary calculation</v>
      </c>
      <c r="FE2037" s="570">
        <v>42252.932986111111</v>
      </c>
      <c r="FF2037" s="571" t="str">
        <v>[-11101] All data events are filtered in summary calculation</v>
      </c>
      <c r="FG2037" s="570">
        <v>42252.932986111111</v>
      </c>
      <c r="FH2037" s="571" t="str">
        <v>[-11101] All data events are filtered in summary calculation</v>
      </c>
      <c r="GE2037" s="400">
        <f t="shared" si="322"/>
        <v>1</v>
      </c>
      <c r="GF2037" s="529"/>
      <c r="GG2037" s="517"/>
      <c r="GH2037" s="529">
        <v>42252.932986111111</v>
      </c>
      <c r="GI2037" s="668">
        <v>292.82406616210937</v>
      </c>
      <c r="GJ2037" s="669">
        <v>42252.932986111111</v>
      </c>
      <c r="GK2037" s="668" t="str">
        <v>[-11101] All data events are filtered in summary calculation</v>
      </c>
      <c r="GL2037" s="669">
        <v>42252.932986111111</v>
      </c>
      <c r="GM2037" s="668" t="str">
        <v>[-11101] All data events are filtered in summary calculation</v>
      </c>
      <c r="GN2037" s="400" t="str">
        <f t="shared" si="320"/>
        <v>[-11101] All data events are filtered in summary calculation</v>
      </c>
      <c r="GO2037" s="400">
        <f t="shared" si="321"/>
        <v>0</v>
      </c>
    </row>
    <row r="2038" spans="156:197" ht="18.95" customHeight="1" x14ac:dyDescent="0.25">
      <c r="EZ2038" s="837"/>
      <c r="FA2038" s="568">
        <v>42252.93368055555</v>
      </c>
      <c r="FB2038" s="569">
        <v>38210.785627520083</v>
      </c>
      <c r="FC2038" s="570">
        <v>42252.93368055555</v>
      </c>
      <c r="FD2038" s="571" t="str">
        <v>[-11101] All data events are filtered in summary calculation</v>
      </c>
      <c r="FE2038" s="570">
        <v>42252.933333333334</v>
      </c>
      <c r="FF2038" s="571" t="str">
        <v>[-11101] All data events are filtered in summary calculation</v>
      </c>
      <c r="FG2038" s="570">
        <v>42252.933333333334</v>
      </c>
      <c r="FH2038" s="571" t="str">
        <v>[-11101] All data events are filtered in summary calculation</v>
      </c>
      <c r="GE2038" s="400">
        <f t="shared" si="322"/>
        <v>1</v>
      </c>
      <c r="GF2038" s="529"/>
      <c r="GG2038" s="517"/>
      <c r="GH2038" s="529">
        <v>42252.933333333334</v>
      </c>
      <c r="GI2038" s="668">
        <v>292.82406616210937</v>
      </c>
      <c r="GJ2038" s="669">
        <v>42252.933333333334</v>
      </c>
      <c r="GK2038" s="668" t="str">
        <v>[-11101] All data events are filtered in summary calculation</v>
      </c>
      <c r="GL2038" s="669">
        <v>42252.933333333334</v>
      </c>
      <c r="GM2038" s="668" t="str">
        <v>[-11101] All data events are filtered in summary calculation</v>
      </c>
      <c r="GN2038" s="400" t="str">
        <f t="shared" si="320"/>
        <v>[-11101] All data events are filtered in summary calculation</v>
      </c>
      <c r="GO2038" s="400">
        <f t="shared" si="321"/>
        <v>0</v>
      </c>
    </row>
    <row r="2039" spans="156:197" ht="18.95" customHeight="1" x14ac:dyDescent="0.25">
      <c r="EZ2039" s="837"/>
      <c r="FA2039" s="568">
        <v>42252.934027777781</v>
      </c>
      <c r="FB2039" s="569">
        <v>38197.866678887607</v>
      </c>
      <c r="FC2039" s="570">
        <v>42252.934027777781</v>
      </c>
      <c r="FD2039" s="571" t="str">
        <v>[-11101] All data events are filtered in summary calculation</v>
      </c>
      <c r="FE2039" s="570">
        <v>42252.93368055555</v>
      </c>
      <c r="FF2039" s="571" t="str">
        <v>[-11101] All data events are filtered in summary calculation</v>
      </c>
      <c r="FG2039" s="570">
        <v>42252.93368055555</v>
      </c>
      <c r="FH2039" s="571" t="str">
        <v>[-11101] All data events are filtered in summary calculation</v>
      </c>
      <c r="GE2039" s="400">
        <f t="shared" si="322"/>
        <v>1</v>
      </c>
      <c r="GF2039" s="529"/>
      <c r="GG2039" s="517"/>
      <c r="GH2039" s="529">
        <v>42252.93368055555</v>
      </c>
      <c r="GI2039" s="668">
        <v>292.82406616210937</v>
      </c>
      <c r="GJ2039" s="669">
        <v>42252.93368055555</v>
      </c>
      <c r="GK2039" s="668" t="str">
        <v>[-11101] All data events are filtered in summary calculation</v>
      </c>
      <c r="GL2039" s="669">
        <v>42252.93368055555</v>
      </c>
      <c r="GM2039" s="668" t="str">
        <v>[-11101] All data events are filtered in summary calculation</v>
      </c>
      <c r="GN2039" s="400" t="str">
        <f t="shared" si="320"/>
        <v>[-11101] All data events are filtered in summary calculation</v>
      </c>
      <c r="GO2039" s="400">
        <f t="shared" si="321"/>
        <v>0</v>
      </c>
    </row>
    <row r="2040" spans="156:197" ht="18.95" customHeight="1" x14ac:dyDescent="0.25">
      <c r="EZ2040" s="837"/>
      <c r="FA2040" s="568">
        <v>42252.934374999997</v>
      </c>
      <c r="FB2040" s="569">
        <v>38200.686970674993</v>
      </c>
      <c r="FC2040" s="570">
        <v>42252.934374999997</v>
      </c>
      <c r="FD2040" s="571" t="str">
        <v>[-11101] All data events are filtered in summary calculation</v>
      </c>
      <c r="FE2040" s="570">
        <v>42252.934027777781</v>
      </c>
      <c r="FF2040" s="571" t="str">
        <v>[-11101] All data events are filtered in summary calculation</v>
      </c>
      <c r="FG2040" s="570">
        <v>42252.934027777781</v>
      </c>
      <c r="FH2040" s="571" t="str">
        <v>[-11101] All data events are filtered in summary calculation</v>
      </c>
      <c r="GE2040" s="400">
        <f t="shared" si="322"/>
        <v>1</v>
      </c>
      <c r="GF2040" s="529"/>
      <c r="GG2040" s="517"/>
      <c r="GH2040" s="529">
        <v>42252.934027777781</v>
      </c>
      <c r="GI2040" s="668">
        <v>292.82406616210937</v>
      </c>
      <c r="GJ2040" s="669">
        <v>42252.934027777781</v>
      </c>
      <c r="GK2040" s="668" t="str">
        <v>[-11101] All data events are filtered in summary calculation</v>
      </c>
      <c r="GL2040" s="669">
        <v>42252.934027777781</v>
      </c>
      <c r="GM2040" s="668" t="str">
        <v>[-11101] All data events are filtered in summary calculation</v>
      </c>
      <c r="GN2040" s="400" t="str">
        <f t="shared" si="320"/>
        <v>[-11101] All data events are filtered in summary calculation</v>
      </c>
      <c r="GO2040" s="400">
        <f t="shared" si="321"/>
        <v>0</v>
      </c>
    </row>
    <row r="2041" spans="156:197" ht="18.95" customHeight="1" x14ac:dyDescent="0.25">
      <c r="EZ2041" s="837"/>
      <c r="FA2041" s="568">
        <v>42252.93472222222</v>
      </c>
      <c r="FB2041" s="569">
        <v>38166.414841365811</v>
      </c>
      <c r="FC2041" s="570">
        <v>42252.93472222222</v>
      </c>
      <c r="FD2041" s="571" t="str">
        <v>[-11101] All data events are filtered in summary calculation</v>
      </c>
      <c r="FE2041" s="570">
        <v>42252.934374999997</v>
      </c>
      <c r="FF2041" s="571" t="str">
        <v>[-11101] All data events are filtered in summary calculation</v>
      </c>
      <c r="FG2041" s="570">
        <v>42252.934374999997</v>
      </c>
      <c r="FH2041" s="571" t="str">
        <v>[-11101] All data events are filtered in summary calculation</v>
      </c>
      <c r="GE2041" s="400">
        <f t="shared" si="322"/>
        <v>1</v>
      </c>
      <c r="GF2041" s="529"/>
      <c r="GG2041" s="517"/>
      <c r="GH2041" s="529">
        <v>42252.934374999997</v>
      </c>
      <c r="GI2041" s="668">
        <v>294.74864503205754</v>
      </c>
      <c r="GJ2041" s="669">
        <v>42252.934374999997</v>
      </c>
      <c r="GK2041" s="668" t="str">
        <v>[-11101] All data events are filtered in summary calculation</v>
      </c>
      <c r="GL2041" s="669">
        <v>42252.934374999997</v>
      </c>
      <c r="GM2041" s="668" t="str">
        <v>[-11101] All data events are filtered in summary calculation</v>
      </c>
      <c r="GN2041" s="400" t="str">
        <f t="shared" si="320"/>
        <v>[-11101] All data events are filtered in summary calculation</v>
      </c>
      <c r="GO2041" s="400">
        <f t="shared" si="321"/>
        <v>0</v>
      </c>
    </row>
    <row r="2042" spans="156:197" ht="18.95" customHeight="1" x14ac:dyDescent="0.25">
      <c r="EZ2042" s="837"/>
      <c r="FA2042" s="568">
        <v>42252.935069444444</v>
      </c>
      <c r="FB2042" s="569">
        <v>38149.762027221921</v>
      </c>
      <c r="FC2042" s="570">
        <v>42252.935069444444</v>
      </c>
      <c r="FD2042" s="571" t="str">
        <v>[-11101] All data events are filtered in summary calculation</v>
      </c>
      <c r="FE2042" s="570">
        <v>42252.93472222222</v>
      </c>
      <c r="FF2042" s="571" t="str">
        <v>[-11101] All data events are filtered in summary calculation</v>
      </c>
      <c r="FG2042" s="570">
        <v>42252.93472222222</v>
      </c>
      <c r="FH2042" s="571" t="str">
        <v>[-11101] All data events are filtered in summary calculation</v>
      </c>
      <c r="GE2042" s="400">
        <f t="shared" si="322"/>
        <v>1</v>
      </c>
      <c r="GF2042" s="529"/>
      <c r="GG2042" s="517"/>
      <c r="GH2042" s="529">
        <v>42252.93472222222</v>
      </c>
      <c r="GI2042" s="668">
        <v>295.71759033203125</v>
      </c>
      <c r="GJ2042" s="669">
        <v>42252.93472222222</v>
      </c>
      <c r="GK2042" s="668" t="str">
        <v>[-11101] All data events are filtered in summary calculation</v>
      </c>
      <c r="GL2042" s="669">
        <v>42252.93472222222</v>
      </c>
      <c r="GM2042" s="668" t="str">
        <v>[-11101] All data events are filtered in summary calculation</v>
      </c>
      <c r="GN2042" s="400" t="str">
        <f t="shared" si="320"/>
        <v>[-11101] All data events are filtered in summary calculation</v>
      </c>
      <c r="GO2042" s="400">
        <f t="shared" si="321"/>
        <v>0</v>
      </c>
    </row>
    <row r="2043" spans="156:197" ht="18.95" customHeight="1" x14ac:dyDescent="0.25">
      <c r="EZ2043" s="837"/>
      <c r="FA2043" s="568">
        <v>42252.935416666667</v>
      </c>
      <c r="FB2043" s="569">
        <v>38103.926642197373</v>
      </c>
      <c r="FC2043" s="570">
        <v>42252.935416666667</v>
      </c>
      <c r="FD2043" s="571" t="str">
        <v>[-11101] All data events are filtered in summary calculation</v>
      </c>
      <c r="FE2043" s="570">
        <v>42252.935069444444</v>
      </c>
      <c r="FF2043" s="571" t="str">
        <v>[-11101] All data events are filtered in summary calculation</v>
      </c>
      <c r="FG2043" s="570">
        <v>42252.935069444444</v>
      </c>
      <c r="FH2043" s="571" t="str">
        <v>[-11101] All data events are filtered in summary calculation</v>
      </c>
      <c r="GE2043" s="400">
        <f t="shared" si="322"/>
        <v>1</v>
      </c>
      <c r="GF2043" s="529"/>
      <c r="GG2043" s="517"/>
      <c r="GH2043" s="529">
        <v>42252.935069444444</v>
      </c>
      <c r="GI2043" s="668">
        <v>295.71759033203125</v>
      </c>
      <c r="GJ2043" s="669">
        <v>42252.935069444444</v>
      </c>
      <c r="GK2043" s="668" t="str">
        <v>[-11101] All data events are filtered in summary calculation</v>
      </c>
      <c r="GL2043" s="669">
        <v>42252.935069444444</v>
      </c>
      <c r="GM2043" s="668" t="str">
        <v>[-11101] All data events are filtered in summary calculation</v>
      </c>
      <c r="GN2043" s="400" t="str">
        <f t="shared" si="320"/>
        <v>[-11101] All data events are filtered in summary calculation</v>
      </c>
      <c r="GO2043" s="400">
        <f t="shared" si="321"/>
        <v>0</v>
      </c>
    </row>
    <row r="2044" spans="156:197" ht="18.95" customHeight="1" x14ac:dyDescent="0.25">
      <c r="EZ2044" s="837"/>
      <c r="FA2044" s="568">
        <v>42252.935763888891</v>
      </c>
      <c r="FB2044" s="569">
        <v>38095.095426342887</v>
      </c>
      <c r="FC2044" s="570">
        <v>42252.935763888891</v>
      </c>
      <c r="FD2044" s="571" t="str">
        <v>[-11101] All data events are filtered in summary calculation</v>
      </c>
      <c r="FE2044" s="570">
        <v>42252.935416666667</v>
      </c>
      <c r="FF2044" s="571" t="str">
        <v>[-11101] All data events are filtered in summary calculation</v>
      </c>
      <c r="FG2044" s="570">
        <v>42252.935416666667</v>
      </c>
      <c r="FH2044" s="571" t="str">
        <v>[-11101] All data events are filtered in summary calculation</v>
      </c>
      <c r="GE2044" s="400">
        <f t="shared" si="322"/>
        <v>1</v>
      </c>
      <c r="GF2044" s="529"/>
      <c r="GG2044" s="517"/>
      <c r="GH2044" s="529">
        <v>42252.935416666667</v>
      </c>
      <c r="GI2044" s="668">
        <v>295.71759033203125</v>
      </c>
      <c r="GJ2044" s="669">
        <v>42252.935416666667</v>
      </c>
      <c r="GK2044" s="668" t="str">
        <v>[-11101] All data events are filtered in summary calculation</v>
      </c>
      <c r="GL2044" s="669">
        <v>42252.935416666667</v>
      </c>
      <c r="GM2044" s="668" t="str">
        <v>[-11101] All data events are filtered in summary calculation</v>
      </c>
      <c r="GN2044" s="400" t="str">
        <f t="shared" si="320"/>
        <v>[-11101] All data events are filtered in summary calculation</v>
      </c>
      <c r="GO2044" s="400">
        <f t="shared" si="321"/>
        <v>0</v>
      </c>
    </row>
    <row r="2045" spans="156:197" ht="18.95" customHeight="1" x14ac:dyDescent="0.25">
      <c r="EZ2045" s="837"/>
      <c r="FA2045" s="568">
        <v>42252.936111111107</v>
      </c>
      <c r="FB2045" s="569">
        <v>38265.840359061956</v>
      </c>
      <c r="FC2045" s="570">
        <v>42252.936111111107</v>
      </c>
      <c r="FD2045" s="571" t="str">
        <v>[-11101] All data events are filtered in summary calculation</v>
      </c>
      <c r="FE2045" s="570">
        <v>42252.935763888891</v>
      </c>
      <c r="FF2045" s="571" t="str">
        <v>[-11101] All data events are filtered in summary calculation</v>
      </c>
      <c r="FG2045" s="570">
        <v>42252.935763888891</v>
      </c>
      <c r="FH2045" s="571" t="str">
        <v>[-11101] All data events are filtered in summary calculation</v>
      </c>
      <c r="GE2045" s="400">
        <f t="shared" si="322"/>
        <v>1</v>
      </c>
      <c r="GF2045" s="529"/>
      <c r="GG2045" s="517"/>
      <c r="GH2045" s="529">
        <v>42252.935763888891</v>
      </c>
      <c r="GI2045" s="668">
        <v>295.71759033203125</v>
      </c>
      <c r="GJ2045" s="669">
        <v>42252.935763888891</v>
      </c>
      <c r="GK2045" s="668" t="str">
        <v>[-11101] All data events are filtered in summary calculation</v>
      </c>
      <c r="GL2045" s="669">
        <v>42252.935763888891</v>
      </c>
      <c r="GM2045" s="668" t="str">
        <v>[-11101] All data events are filtered in summary calculation</v>
      </c>
      <c r="GN2045" s="400" t="str">
        <f t="shared" si="320"/>
        <v>[-11101] All data events are filtered in summary calculation</v>
      </c>
      <c r="GO2045" s="400">
        <f t="shared" si="321"/>
        <v>0</v>
      </c>
    </row>
    <row r="2046" spans="156:197" ht="18.95" customHeight="1" x14ac:dyDescent="0.25">
      <c r="EZ2046" s="837"/>
      <c r="FA2046" s="568">
        <v>42252.936458333337</v>
      </c>
      <c r="FB2046" s="569">
        <v>38155.683715210362</v>
      </c>
      <c r="FC2046" s="570">
        <v>42252.936458333337</v>
      </c>
      <c r="FD2046" s="571" t="str">
        <v>[-11101] All data events are filtered in summary calculation</v>
      </c>
      <c r="FE2046" s="570">
        <v>42252.936111111107</v>
      </c>
      <c r="FF2046" s="571" t="str">
        <v>[-11101] All data events are filtered in summary calculation</v>
      </c>
      <c r="FG2046" s="570">
        <v>42252.936111111107</v>
      </c>
      <c r="FH2046" s="571" t="str">
        <v>[-11101] All data events are filtered in summary calculation</v>
      </c>
      <c r="GE2046" s="400">
        <f t="shared" si="322"/>
        <v>1</v>
      </c>
      <c r="GF2046" s="529"/>
      <c r="GG2046" s="517"/>
      <c r="GH2046" s="529">
        <v>42252.936111111107</v>
      </c>
      <c r="GI2046" s="668">
        <v>295.71759033203125</v>
      </c>
      <c r="GJ2046" s="669">
        <v>42252.936111111107</v>
      </c>
      <c r="GK2046" s="668" t="str">
        <v>[-11101] All data events are filtered in summary calculation</v>
      </c>
      <c r="GL2046" s="669">
        <v>42252.936111111107</v>
      </c>
      <c r="GM2046" s="668" t="str">
        <v>[-11101] All data events are filtered in summary calculation</v>
      </c>
      <c r="GN2046" s="400" t="str">
        <f t="shared" si="320"/>
        <v>[-11101] All data events are filtered in summary calculation</v>
      </c>
      <c r="GO2046" s="400">
        <f t="shared" si="321"/>
        <v>0</v>
      </c>
    </row>
    <row r="2047" spans="156:197" ht="18.95" customHeight="1" x14ac:dyDescent="0.25">
      <c r="EZ2047" s="837"/>
      <c r="FA2047" s="568">
        <v>42252.936805555553</v>
      </c>
      <c r="FB2047" s="569">
        <v>38212.920145408316</v>
      </c>
      <c r="FC2047" s="570">
        <v>42252.936805555553</v>
      </c>
      <c r="FD2047" s="571" t="str">
        <v>[-11101] All data events are filtered in summary calculation</v>
      </c>
      <c r="FE2047" s="570">
        <v>42252.936458333337</v>
      </c>
      <c r="FF2047" s="571" t="str">
        <v>[-11101] All data events are filtered in summary calculation</v>
      </c>
      <c r="FG2047" s="570">
        <v>42252.936458333337</v>
      </c>
      <c r="FH2047" s="571" t="str">
        <v>[-11101] All data events are filtered in summary calculation</v>
      </c>
      <c r="GE2047" s="400">
        <f t="shared" si="322"/>
        <v>1</v>
      </c>
      <c r="GF2047" s="529"/>
      <c r="GG2047" s="517"/>
      <c r="GH2047" s="529">
        <v>42252.936458333337</v>
      </c>
      <c r="GI2047" s="668">
        <v>295.71759033203125</v>
      </c>
      <c r="GJ2047" s="669">
        <v>42252.936458333337</v>
      </c>
      <c r="GK2047" s="668" t="str">
        <v>[-11101] All data events are filtered in summary calculation</v>
      </c>
      <c r="GL2047" s="669">
        <v>42252.936458333337</v>
      </c>
      <c r="GM2047" s="668" t="str">
        <v>[-11101] All data events are filtered in summary calculation</v>
      </c>
      <c r="GN2047" s="400" t="str">
        <f t="shared" si="320"/>
        <v>[-11101] All data events are filtered in summary calculation</v>
      </c>
      <c r="GO2047" s="400">
        <f t="shared" si="321"/>
        <v>0</v>
      </c>
    </row>
    <row r="2048" spans="156:197" ht="18.95" customHeight="1" x14ac:dyDescent="0.25">
      <c r="EZ2048" s="837"/>
      <c r="FA2048" s="568">
        <v>42252.937152777777</v>
      </c>
      <c r="FB2048" s="569">
        <v>38238.202628288665</v>
      </c>
      <c r="FC2048" s="570">
        <v>42252.937152777777</v>
      </c>
      <c r="FD2048" s="571" t="str">
        <v>[-11101] All data events are filtered in summary calculation</v>
      </c>
      <c r="FE2048" s="570">
        <v>42252.936805555553</v>
      </c>
      <c r="FF2048" s="571" t="str">
        <v>[-11101] All data events are filtered in summary calculation</v>
      </c>
      <c r="FG2048" s="570">
        <v>42252.936805555553</v>
      </c>
      <c r="FH2048" s="571" t="str">
        <v>[-11101] All data events are filtered in summary calculation</v>
      </c>
      <c r="GE2048" s="400">
        <f t="shared" si="322"/>
        <v>1</v>
      </c>
      <c r="GF2048" s="529"/>
      <c r="GG2048" s="517"/>
      <c r="GH2048" s="529">
        <v>42252.936805555553</v>
      </c>
      <c r="GI2048" s="668">
        <v>295.71759033203125</v>
      </c>
      <c r="GJ2048" s="669">
        <v>42252.936805555553</v>
      </c>
      <c r="GK2048" s="668" t="str">
        <v>[-11101] All data events are filtered in summary calculation</v>
      </c>
      <c r="GL2048" s="669">
        <v>42252.936805555553</v>
      </c>
      <c r="GM2048" s="668" t="str">
        <v>[-11101] All data events are filtered in summary calculation</v>
      </c>
      <c r="GN2048" s="400" t="str">
        <f t="shared" si="320"/>
        <v>[-11101] All data events are filtered in summary calculation</v>
      </c>
      <c r="GO2048" s="400">
        <f t="shared" si="321"/>
        <v>0</v>
      </c>
    </row>
    <row r="2049" spans="156:197" ht="18.95" customHeight="1" x14ac:dyDescent="0.25">
      <c r="EZ2049" s="837"/>
      <c r="FA2049" s="568">
        <v>42252.9375</v>
      </c>
      <c r="FB2049" s="569">
        <v>38342.132480736575</v>
      </c>
      <c r="FC2049" s="570">
        <v>42252.9375</v>
      </c>
      <c r="FD2049" s="571" t="str">
        <v>[-11101] All data events are filtered in summary calculation</v>
      </c>
      <c r="FE2049" s="570">
        <v>42252.937152777777</v>
      </c>
      <c r="FF2049" s="571" t="str">
        <v>[-11101] All data events are filtered in summary calculation</v>
      </c>
      <c r="FG2049" s="570">
        <v>42252.937152777777</v>
      </c>
      <c r="FH2049" s="571" t="str">
        <v>[-11101] All data events are filtered in summary calculation</v>
      </c>
      <c r="GE2049" s="400">
        <f t="shared" si="322"/>
        <v>1</v>
      </c>
      <c r="GF2049" s="529"/>
      <c r="GG2049" s="517"/>
      <c r="GH2049" s="529">
        <v>42252.937152777777</v>
      </c>
      <c r="GI2049" s="668">
        <v>295.71759033203125</v>
      </c>
      <c r="GJ2049" s="669">
        <v>42252.937152777777</v>
      </c>
      <c r="GK2049" s="668" t="str">
        <v>[-11101] All data events are filtered in summary calculation</v>
      </c>
      <c r="GL2049" s="669">
        <v>42252.937152777777</v>
      </c>
      <c r="GM2049" s="668" t="str">
        <v>[-11101] All data events are filtered in summary calculation</v>
      </c>
      <c r="GN2049" s="400" t="str">
        <f t="shared" si="320"/>
        <v>[-11101] All data events are filtered in summary calculation</v>
      </c>
      <c r="GO2049" s="400">
        <f t="shared" si="321"/>
        <v>0</v>
      </c>
    </row>
    <row r="2050" spans="156:197" ht="18.95" customHeight="1" x14ac:dyDescent="0.25">
      <c r="EZ2050" s="837"/>
      <c r="FA2050" s="568">
        <v>42252.937847222223</v>
      </c>
      <c r="FB2050" s="569">
        <v>38353.547610280912</v>
      </c>
      <c r="FC2050" s="570">
        <v>42252.937847222223</v>
      </c>
      <c r="FD2050" s="571" t="str">
        <v>[-11101] All data events are filtered in summary calculation</v>
      </c>
      <c r="FE2050" s="570">
        <v>42252.9375</v>
      </c>
      <c r="FF2050" s="571" t="str">
        <v>[-11101] All data events are filtered in summary calculation</v>
      </c>
      <c r="FG2050" s="570">
        <v>42252.9375</v>
      </c>
      <c r="FH2050" s="571" t="str">
        <v>[-11101] All data events are filtered in summary calculation</v>
      </c>
      <c r="GE2050" s="400">
        <f t="shared" si="322"/>
        <v>1</v>
      </c>
      <c r="GF2050" s="529"/>
      <c r="GG2050" s="517"/>
      <c r="GH2050" s="529">
        <v>42252.9375</v>
      </c>
      <c r="GI2050" s="668">
        <v>295.71759033203125</v>
      </c>
      <c r="GJ2050" s="669">
        <v>42252.9375</v>
      </c>
      <c r="GK2050" s="668" t="str">
        <v>[-11101] All data events are filtered in summary calculation</v>
      </c>
      <c r="GL2050" s="669">
        <v>42252.9375</v>
      </c>
      <c r="GM2050" s="668" t="str">
        <v>[-11101] All data events are filtered in summary calculation</v>
      </c>
      <c r="GN2050" s="400" t="str">
        <f t="shared" si="320"/>
        <v>[-11101] All data events are filtered in summary calculation</v>
      </c>
      <c r="GO2050" s="400">
        <f t="shared" si="321"/>
        <v>0</v>
      </c>
    </row>
    <row r="2051" spans="156:197" ht="18.95" customHeight="1" x14ac:dyDescent="0.25">
      <c r="EZ2051" s="837"/>
      <c r="FA2051" s="568">
        <v>42252.938194444447</v>
      </c>
      <c r="FB2051" s="569">
        <v>38366.820719999072</v>
      </c>
      <c r="FC2051" s="570">
        <v>42252.938194444447</v>
      </c>
      <c r="FD2051" s="571" t="str">
        <v>[-11101] All data events are filtered in summary calculation</v>
      </c>
      <c r="FE2051" s="570">
        <v>42252.937847222223</v>
      </c>
      <c r="FF2051" s="571" t="str">
        <v>[-11101] All data events are filtered in summary calculation</v>
      </c>
      <c r="FG2051" s="570">
        <v>42252.937847222223</v>
      </c>
      <c r="FH2051" s="571" t="str">
        <v>[-11101] All data events are filtered in summary calculation</v>
      </c>
      <c r="GE2051" s="400">
        <f t="shared" si="322"/>
        <v>1</v>
      </c>
      <c r="GF2051" s="529"/>
      <c r="GG2051" s="517"/>
      <c r="GH2051" s="529">
        <v>42252.937847222223</v>
      </c>
      <c r="GI2051" s="668">
        <v>295.71759033203125</v>
      </c>
      <c r="GJ2051" s="669">
        <v>42252.937847222223</v>
      </c>
      <c r="GK2051" s="668" t="str">
        <v>[-11101] All data events are filtered in summary calculation</v>
      </c>
      <c r="GL2051" s="669">
        <v>42252.937847222223</v>
      </c>
      <c r="GM2051" s="668" t="str">
        <v>[-11101] All data events are filtered in summary calculation</v>
      </c>
      <c r="GN2051" s="400" t="str">
        <f t="shared" si="320"/>
        <v>[-11101] All data events are filtered in summary calculation</v>
      </c>
      <c r="GO2051" s="400">
        <f t="shared" si="321"/>
        <v>0</v>
      </c>
    </row>
    <row r="2052" spans="156:197" ht="18.95" customHeight="1" x14ac:dyDescent="0.25">
      <c r="EZ2052" s="837"/>
      <c r="FA2052" s="568">
        <v>42252.938541666663</v>
      </c>
      <c r="FB2052" s="569">
        <v>38295.546220151584</v>
      </c>
      <c r="FC2052" s="570">
        <v>42252.938541666663</v>
      </c>
      <c r="FD2052" s="571" t="str">
        <v>[-11101] All data events are filtered in summary calculation</v>
      </c>
      <c r="FE2052" s="570">
        <v>42252.938194444447</v>
      </c>
      <c r="FF2052" s="571" t="str">
        <v>[-11101] All data events are filtered in summary calculation</v>
      </c>
      <c r="FG2052" s="570">
        <v>42252.938194444447</v>
      </c>
      <c r="FH2052" s="571" t="str">
        <v>[-11101] All data events are filtered in summary calculation</v>
      </c>
      <c r="GE2052" s="400">
        <f t="shared" si="322"/>
        <v>1</v>
      </c>
      <c r="GF2052" s="529"/>
      <c r="GG2052" s="517"/>
      <c r="GH2052" s="529">
        <v>42252.938194444447</v>
      </c>
      <c r="GI2052" s="668">
        <v>295.71759033203125</v>
      </c>
      <c r="GJ2052" s="669">
        <v>42252.938194444447</v>
      </c>
      <c r="GK2052" s="668" t="str">
        <v>[-11101] All data events are filtered in summary calculation</v>
      </c>
      <c r="GL2052" s="669">
        <v>42252.938194444447</v>
      </c>
      <c r="GM2052" s="668" t="str">
        <v>[-11101] All data events are filtered in summary calculation</v>
      </c>
      <c r="GN2052" s="400" t="str">
        <f t="shared" si="320"/>
        <v>[-11101] All data events are filtered in summary calculation</v>
      </c>
      <c r="GO2052" s="400">
        <f t="shared" si="321"/>
        <v>0</v>
      </c>
    </row>
    <row r="2053" spans="156:197" ht="18.95" customHeight="1" x14ac:dyDescent="0.25">
      <c r="EZ2053" s="837"/>
      <c r="FA2053" s="568">
        <v>42252.938888888893</v>
      </c>
      <c r="FB2053" s="569">
        <v>38173.866236025096</v>
      </c>
      <c r="FC2053" s="570">
        <v>42252.938888888893</v>
      </c>
      <c r="FD2053" s="571" t="str">
        <v>[-11101] All data events are filtered in summary calculation</v>
      </c>
      <c r="FE2053" s="570">
        <v>42252.938541666663</v>
      </c>
      <c r="FF2053" s="571" t="str">
        <v>[-11101] All data events are filtered in summary calculation</v>
      </c>
      <c r="FG2053" s="570">
        <v>42252.938541666663</v>
      </c>
      <c r="FH2053" s="571" t="str">
        <v>[-11101] All data events are filtered in summary calculation</v>
      </c>
      <c r="GE2053" s="400">
        <f t="shared" si="322"/>
        <v>1</v>
      </c>
      <c r="GF2053" s="529"/>
      <c r="GG2053" s="517"/>
      <c r="GH2053" s="529">
        <v>42252.938541666663</v>
      </c>
      <c r="GI2053" s="668">
        <v>295.71759033203125</v>
      </c>
      <c r="GJ2053" s="669">
        <v>42252.938541666663</v>
      </c>
      <c r="GK2053" s="668" t="str">
        <v>[-11101] All data events are filtered in summary calculation</v>
      </c>
      <c r="GL2053" s="669">
        <v>42252.938541666663</v>
      </c>
      <c r="GM2053" s="668" t="str">
        <v>[-11101] All data events are filtered in summary calculation</v>
      </c>
      <c r="GN2053" s="400" t="str">
        <f t="shared" si="320"/>
        <v>[-11101] All data events are filtered in summary calculation</v>
      </c>
      <c r="GO2053" s="400">
        <f t="shared" si="321"/>
        <v>0</v>
      </c>
    </row>
    <row r="2054" spans="156:197" ht="18.95" customHeight="1" x14ac:dyDescent="0.25">
      <c r="EZ2054" s="837"/>
      <c r="FA2054" s="568">
        <v>42252.939236111109</v>
      </c>
      <c r="FB2054" s="569">
        <v>38220.681293431917</v>
      </c>
      <c r="FC2054" s="570">
        <v>42252.939236111109</v>
      </c>
      <c r="FD2054" s="571" t="str">
        <v>[-11101] All data events are filtered in summary calculation</v>
      </c>
      <c r="FE2054" s="570">
        <v>42252.938888888893</v>
      </c>
      <c r="FF2054" s="571" t="str">
        <v>[-11101] All data events are filtered in summary calculation</v>
      </c>
      <c r="FG2054" s="570">
        <v>42252.938888888893</v>
      </c>
      <c r="FH2054" s="571" t="str">
        <v>[-11101] All data events are filtered in summary calculation</v>
      </c>
      <c r="GE2054" s="400">
        <f t="shared" si="322"/>
        <v>1</v>
      </c>
      <c r="GF2054" s="529"/>
      <c r="GG2054" s="517"/>
      <c r="GH2054" s="529">
        <v>42252.938888888893</v>
      </c>
      <c r="GI2054" s="668">
        <v>295.71759033203125</v>
      </c>
      <c r="GJ2054" s="669">
        <v>42252.938888888893</v>
      </c>
      <c r="GK2054" s="668" t="str">
        <v>[-11101] All data events are filtered in summary calculation</v>
      </c>
      <c r="GL2054" s="669">
        <v>42252.938888888893</v>
      </c>
      <c r="GM2054" s="668" t="str">
        <v>[-11101] All data events are filtered in summary calculation</v>
      </c>
      <c r="GN2054" s="400" t="str">
        <f t="shared" si="320"/>
        <v>[-11101] All data events are filtered in summary calculation</v>
      </c>
      <c r="GO2054" s="400">
        <f t="shared" si="321"/>
        <v>0</v>
      </c>
    </row>
    <row r="2055" spans="156:197" ht="18.95" customHeight="1" x14ac:dyDescent="0.25">
      <c r="EZ2055" s="837"/>
      <c r="FA2055" s="568">
        <v>42252.939583333333</v>
      </c>
      <c r="FB2055" s="569">
        <v>38168.398223962387</v>
      </c>
      <c r="FC2055" s="570">
        <v>42252.939583333333</v>
      </c>
      <c r="FD2055" s="571" t="str">
        <v>[-11101] All data events are filtered in summary calculation</v>
      </c>
      <c r="FE2055" s="570">
        <v>42252.939236111109</v>
      </c>
      <c r="FF2055" s="571" t="str">
        <v>[-11101] All data events are filtered in summary calculation</v>
      </c>
      <c r="FG2055" s="570">
        <v>42252.939236111109</v>
      </c>
      <c r="FH2055" s="571" t="str">
        <v>[-11101] All data events are filtered in summary calculation</v>
      </c>
      <c r="GE2055" s="400">
        <f t="shared" si="322"/>
        <v>1</v>
      </c>
      <c r="GF2055" s="529"/>
      <c r="GG2055" s="517"/>
      <c r="GH2055" s="529">
        <v>42252.939236111109</v>
      </c>
      <c r="GI2055" s="668">
        <v>295.71759033203125</v>
      </c>
      <c r="GJ2055" s="669">
        <v>42252.939236111109</v>
      </c>
      <c r="GK2055" s="668" t="str">
        <v>[-11101] All data events are filtered in summary calculation</v>
      </c>
      <c r="GL2055" s="669">
        <v>42252.939236111109</v>
      </c>
      <c r="GM2055" s="668" t="str">
        <v>[-11101] All data events are filtered in summary calculation</v>
      </c>
      <c r="GN2055" s="400" t="str">
        <f t="shared" ref="GN2055:GN2118" si="323">IF($GE2055=1,$GM2055,0)</f>
        <v>[-11101] All data events are filtered in summary calculation</v>
      </c>
      <c r="GO2055" s="400">
        <f t="shared" ref="GO2055:GO2118" si="324">IF($GE2055=2,$GM2055,0)</f>
        <v>0</v>
      </c>
    </row>
    <row r="2056" spans="156:197" ht="18.95" customHeight="1" x14ac:dyDescent="0.25">
      <c r="EZ2056" s="837"/>
      <c r="FA2056" s="568">
        <v>42252.939930555556</v>
      </c>
      <c r="FB2056" s="569">
        <v>38186.839189791681</v>
      </c>
      <c r="FC2056" s="570">
        <v>42252.939930555556</v>
      </c>
      <c r="FD2056" s="571" t="str">
        <v>[-11101] All data events are filtered in summary calculation</v>
      </c>
      <c r="FE2056" s="570">
        <v>42252.939583333333</v>
      </c>
      <c r="FF2056" s="571" t="str">
        <v>[-11101] All data events are filtered in summary calculation</v>
      </c>
      <c r="FG2056" s="570">
        <v>42252.939583333333</v>
      </c>
      <c r="FH2056" s="571" t="str">
        <v>[-11101] All data events are filtered in summary calculation</v>
      </c>
      <c r="GE2056" s="400">
        <f t="shared" ref="GE2056:GE2119" si="325">IF(GI2056&lt;&gt;$GF$63,1,IF(GK2056&lt;&gt;$GF$63,2,IF(GE2055&lt;&gt;0,GE2055,0)))</f>
        <v>1</v>
      </c>
      <c r="GF2056" s="529"/>
      <c r="GG2056" s="517"/>
      <c r="GH2056" s="529">
        <v>42252.939583333333</v>
      </c>
      <c r="GI2056" s="668">
        <v>295.71759033203125</v>
      </c>
      <c r="GJ2056" s="669">
        <v>42252.939583333333</v>
      </c>
      <c r="GK2056" s="668" t="str">
        <v>[-11101] All data events are filtered in summary calculation</v>
      </c>
      <c r="GL2056" s="669">
        <v>42252.939583333333</v>
      </c>
      <c r="GM2056" s="668" t="str">
        <v>[-11101] All data events are filtered in summary calculation</v>
      </c>
      <c r="GN2056" s="400" t="str">
        <f t="shared" si="323"/>
        <v>[-11101] All data events are filtered in summary calculation</v>
      </c>
      <c r="GO2056" s="400">
        <f t="shared" si="324"/>
        <v>0</v>
      </c>
    </row>
    <row r="2057" spans="156:197" ht="18.95" customHeight="1" x14ac:dyDescent="0.25">
      <c r="EZ2057" s="837"/>
      <c r="FA2057" s="568">
        <v>42252.94027777778</v>
      </c>
      <c r="FB2057" s="569">
        <v>38212.594410955906</v>
      </c>
      <c r="FC2057" s="570">
        <v>42252.94027777778</v>
      </c>
      <c r="FD2057" s="571" t="str">
        <v>[-11101] All data events are filtered in summary calculation</v>
      </c>
      <c r="FE2057" s="570">
        <v>42252.939930555556</v>
      </c>
      <c r="FF2057" s="571" t="str">
        <v>[-11101] All data events are filtered in summary calculation</v>
      </c>
      <c r="FG2057" s="570">
        <v>42252.939930555556</v>
      </c>
      <c r="FH2057" s="571" t="str">
        <v>[-11101] All data events are filtered in summary calculation</v>
      </c>
      <c r="GE2057" s="400">
        <f t="shared" si="325"/>
        <v>1</v>
      </c>
      <c r="GF2057" s="529"/>
      <c r="GG2057" s="517"/>
      <c r="GH2057" s="529">
        <v>42252.939930555556</v>
      </c>
      <c r="GI2057" s="668">
        <v>295.71759033203125</v>
      </c>
      <c r="GJ2057" s="669">
        <v>42252.939930555556</v>
      </c>
      <c r="GK2057" s="668" t="str">
        <v>[-11101] All data events are filtered in summary calculation</v>
      </c>
      <c r="GL2057" s="669">
        <v>42252.939930555556</v>
      </c>
      <c r="GM2057" s="668" t="str">
        <v>[-11101] All data events are filtered in summary calculation</v>
      </c>
      <c r="GN2057" s="400" t="str">
        <f t="shared" si="323"/>
        <v>[-11101] All data events are filtered in summary calculation</v>
      </c>
      <c r="GO2057" s="400">
        <f t="shared" si="324"/>
        <v>0</v>
      </c>
    </row>
    <row r="2058" spans="156:197" ht="18.95" customHeight="1" x14ac:dyDescent="0.25">
      <c r="EZ2058" s="837"/>
      <c r="FA2058" s="568">
        <v>42252.940625000003</v>
      </c>
      <c r="FB2058" s="569">
        <v>38206.191979658601</v>
      </c>
      <c r="FC2058" s="570">
        <v>42252.940625000003</v>
      </c>
      <c r="FD2058" s="571" t="str">
        <v>[-11101] All data events are filtered in summary calculation</v>
      </c>
      <c r="FE2058" s="570">
        <v>42252.94027777778</v>
      </c>
      <c r="FF2058" s="571" t="str">
        <v>[-11101] All data events are filtered in summary calculation</v>
      </c>
      <c r="FG2058" s="570">
        <v>42252.94027777778</v>
      </c>
      <c r="FH2058" s="571" t="str">
        <v>[-11101] All data events are filtered in summary calculation</v>
      </c>
      <c r="GE2058" s="400">
        <f t="shared" si="325"/>
        <v>1</v>
      </c>
      <c r="GF2058" s="529"/>
      <c r="GG2058" s="517"/>
      <c r="GH2058" s="529">
        <v>42252.94027777778</v>
      </c>
      <c r="GI2058" s="668">
        <v>295.71759033203125</v>
      </c>
      <c r="GJ2058" s="669">
        <v>42252.94027777778</v>
      </c>
      <c r="GK2058" s="668" t="str">
        <v>[-11101] All data events are filtered in summary calculation</v>
      </c>
      <c r="GL2058" s="669">
        <v>42252.94027777778</v>
      </c>
      <c r="GM2058" s="668" t="str">
        <v>[-11101] All data events are filtered in summary calculation</v>
      </c>
      <c r="GN2058" s="400" t="str">
        <f t="shared" si="323"/>
        <v>[-11101] All data events are filtered in summary calculation</v>
      </c>
      <c r="GO2058" s="400">
        <f t="shared" si="324"/>
        <v>0</v>
      </c>
    </row>
    <row r="2059" spans="156:197" ht="18.95" customHeight="1" x14ac:dyDescent="0.25">
      <c r="EZ2059" s="837"/>
      <c r="FA2059" s="568">
        <v>42252.940972222219</v>
      </c>
      <c r="FB2059" s="569">
        <v>38227.255750874676</v>
      </c>
      <c r="FC2059" s="570">
        <v>42252.940972222219</v>
      </c>
      <c r="FD2059" s="571" t="str">
        <v>[-11101] All data events are filtered in summary calculation</v>
      </c>
      <c r="FE2059" s="570">
        <v>42252.940625000003</v>
      </c>
      <c r="FF2059" s="571" t="str">
        <v>[-11101] All data events are filtered in summary calculation</v>
      </c>
      <c r="FG2059" s="570">
        <v>42252.940625000003</v>
      </c>
      <c r="FH2059" s="571" t="str">
        <v>[-11101] All data events are filtered in summary calculation</v>
      </c>
      <c r="GE2059" s="400">
        <f t="shared" si="325"/>
        <v>1</v>
      </c>
      <c r="GF2059" s="529"/>
      <c r="GG2059" s="517"/>
      <c r="GH2059" s="529">
        <v>42252.940625000003</v>
      </c>
      <c r="GI2059" s="668">
        <v>295.71759033203125</v>
      </c>
      <c r="GJ2059" s="669">
        <v>42252.940625000003</v>
      </c>
      <c r="GK2059" s="668" t="str">
        <v>[-11101] All data events are filtered in summary calculation</v>
      </c>
      <c r="GL2059" s="669">
        <v>42252.940625000003</v>
      </c>
      <c r="GM2059" s="668" t="str">
        <v>[-11101] All data events are filtered in summary calculation</v>
      </c>
      <c r="GN2059" s="400" t="str">
        <f t="shared" si="323"/>
        <v>[-11101] All data events are filtered in summary calculation</v>
      </c>
      <c r="GO2059" s="400">
        <f t="shared" si="324"/>
        <v>0</v>
      </c>
    </row>
    <row r="2060" spans="156:197" ht="18.95" customHeight="1" x14ac:dyDescent="0.25">
      <c r="EZ2060" s="837"/>
      <c r="FA2060" s="568">
        <v>42252.94131944445</v>
      </c>
      <c r="FB2060" s="569">
        <v>38527.743510301909</v>
      </c>
      <c r="FC2060" s="570">
        <v>42252.94131944445</v>
      </c>
      <c r="FD2060" s="571" t="str">
        <v>[-11101] All data events are filtered in summary calculation</v>
      </c>
      <c r="FE2060" s="570">
        <v>42252.940972222219</v>
      </c>
      <c r="FF2060" s="571" t="str">
        <v>[-11101] All data events are filtered in summary calculation</v>
      </c>
      <c r="FG2060" s="570">
        <v>42252.940972222219</v>
      </c>
      <c r="FH2060" s="571" t="str">
        <v>[-11101] All data events are filtered in summary calculation</v>
      </c>
      <c r="GE2060" s="400">
        <f t="shared" si="325"/>
        <v>1</v>
      </c>
      <c r="GF2060" s="529"/>
      <c r="GG2060" s="517"/>
      <c r="GH2060" s="529">
        <v>42252.940972222219</v>
      </c>
      <c r="GI2060" s="668">
        <v>295.71759033203125</v>
      </c>
      <c r="GJ2060" s="669">
        <v>42252.940972222219</v>
      </c>
      <c r="GK2060" s="668" t="str">
        <v>[-11101] All data events are filtered in summary calculation</v>
      </c>
      <c r="GL2060" s="669">
        <v>42252.940972222219</v>
      </c>
      <c r="GM2060" s="668" t="str">
        <v>[-11101] All data events are filtered in summary calculation</v>
      </c>
      <c r="GN2060" s="400" t="str">
        <f t="shared" si="323"/>
        <v>[-11101] All data events are filtered in summary calculation</v>
      </c>
      <c r="GO2060" s="400">
        <f t="shared" si="324"/>
        <v>0</v>
      </c>
    </row>
    <row r="2061" spans="156:197" ht="18.95" customHeight="1" x14ac:dyDescent="0.25">
      <c r="EZ2061" s="837"/>
      <c r="FA2061" s="568">
        <v>42252.941666666666</v>
      </c>
      <c r="FB2061" s="569">
        <v>22565.639976095037</v>
      </c>
      <c r="FC2061" s="570">
        <v>42252.941666666666</v>
      </c>
      <c r="FD2061" s="571" t="str">
        <v>[-11101] All data events are filtered in summary calculation</v>
      </c>
      <c r="FE2061" s="570">
        <v>42252.94131944445</v>
      </c>
      <c r="FF2061" s="571" t="str">
        <v>[-11101] All data events are filtered in summary calculation</v>
      </c>
      <c r="FG2061" s="570">
        <v>42252.94131944445</v>
      </c>
      <c r="FH2061" s="571" t="str">
        <v>[-11101] All data events are filtered in summary calculation</v>
      </c>
      <c r="GE2061" s="400">
        <f t="shared" si="325"/>
        <v>1</v>
      </c>
      <c r="GF2061" s="529"/>
      <c r="GG2061" s="517"/>
      <c r="GH2061" s="529">
        <v>42252.94131944445</v>
      </c>
      <c r="GI2061" s="668">
        <v>295.71759033203125</v>
      </c>
      <c r="GJ2061" s="669">
        <v>42252.94131944445</v>
      </c>
      <c r="GK2061" s="668" t="str">
        <v>[-11101] All data events are filtered in summary calculation</v>
      </c>
      <c r="GL2061" s="669">
        <v>42252.94131944445</v>
      </c>
      <c r="GM2061" s="668" t="str">
        <v>[-11101] All data events are filtered in summary calculation</v>
      </c>
      <c r="GN2061" s="400" t="str">
        <f t="shared" si="323"/>
        <v>[-11101] All data events are filtered in summary calculation</v>
      </c>
      <c r="GO2061" s="400">
        <f t="shared" si="324"/>
        <v>0</v>
      </c>
    </row>
    <row r="2062" spans="156:197" ht="18.95" customHeight="1" x14ac:dyDescent="0.25">
      <c r="EZ2062" s="837"/>
      <c r="FA2062" s="568">
        <v>42252.942013888889</v>
      </c>
      <c r="FB2062" s="569">
        <v>2631.0519270389054</v>
      </c>
      <c r="FC2062" s="570">
        <v>42252.942013888889</v>
      </c>
      <c r="FD2062" s="571" t="str">
        <v>[-11101] All data events are filtered in summary calculation</v>
      </c>
      <c r="FE2062" s="570">
        <v>42252.941666666666</v>
      </c>
      <c r="FF2062" s="571" t="str">
        <v>[-11101] All data events are filtered in summary calculation</v>
      </c>
      <c r="FG2062" s="570">
        <v>42252.941666666666</v>
      </c>
      <c r="FH2062" s="571" t="str">
        <v>[-11101] All data events are filtered in summary calculation</v>
      </c>
      <c r="GE2062" s="400">
        <f t="shared" si="325"/>
        <v>1</v>
      </c>
      <c r="GF2062" s="529"/>
      <c r="GG2062" s="517"/>
      <c r="GH2062" s="529">
        <v>42252.941666666666</v>
      </c>
      <c r="GI2062" s="668">
        <v>295.71759033203125</v>
      </c>
      <c r="GJ2062" s="669">
        <v>42252.941666666666</v>
      </c>
      <c r="GK2062" s="668" t="str">
        <v>[-11101] All data events are filtered in summary calculation</v>
      </c>
      <c r="GL2062" s="669">
        <v>42252.941666666666</v>
      </c>
      <c r="GM2062" s="668" t="str">
        <v>[-11101] All data events are filtered in summary calculation</v>
      </c>
      <c r="GN2062" s="400" t="str">
        <f t="shared" si="323"/>
        <v>[-11101] All data events are filtered in summary calculation</v>
      </c>
      <c r="GO2062" s="400">
        <f t="shared" si="324"/>
        <v>0</v>
      </c>
    </row>
    <row r="2063" spans="156:197" ht="18.95" customHeight="1" x14ac:dyDescent="0.25">
      <c r="EZ2063" s="837"/>
      <c r="FA2063" s="568">
        <v>42252.942361111112</v>
      </c>
      <c r="FB2063" s="569">
        <v>2846.7437661722302</v>
      </c>
      <c r="FC2063" s="570">
        <v>42252.942361111112</v>
      </c>
      <c r="FD2063" s="571" t="str">
        <v>[-11101] All data events are filtered in summary calculation</v>
      </c>
      <c r="FE2063" s="570">
        <v>42252.942013888889</v>
      </c>
      <c r="FF2063" s="571" t="str">
        <v>[-11101] All data events are filtered in summary calculation</v>
      </c>
      <c r="FG2063" s="570">
        <v>42252.942013888889</v>
      </c>
      <c r="FH2063" s="571" t="str">
        <v>[-11101] All data events are filtered in summary calculation</v>
      </c>
      <c r="GE2063" s="400">
        <f t="shared" si="325"/>
        <v>1</v>
      </c>
      <c r="GF2063" s="529"/>
      <c r="GG2063" s="517"/>
      <c r="GH2063" s="529">
        <v>42252.942013888889</v>
      </c>
      <c r="GI2063" s="668">
        <v>295.71759033203125</v>
      </c>
      <c r="GJ2063" s="669">
        <v>42252.942013888889</v>
      </c>
      <c r="GK2063" s="668" t="str">
        <v>[-11101] All data events are filtered in summary calculation</v>
      </c>
      <c r="GL2063" s="669">
        <v>42252.942013888889</v>
      </c>
      <c r="GM2063" s="668" t="str">
        <v>[-11101] All data events are filtered in summary calculation</v>
      </c>
      <c r="GN2063" s="400" t="str">
        <f t="shared" si="323"/>
        <v>[-11101] All data events are filtered in summary calculation</v>
      </c>
      <c r="GO2063" s="400">
        <f t="shared" si="324"/>
        <v>0</v>
      </c>
    </row>
    <row r="2064" spans="156:197" ht="18.95" customHeight="1" x14ac:dyDescent="0.25">
      <c r="EZ2064" s="837"/>
      <c r="FA2064" s="568">
        <v>42252.942708333328</v>
      </c>
      <c r="FB2064" s="569">
        <v>2865.2664811838417</v>
      </c>
      <c r="FC2064" s="570">
        <v>42252.942708333328</v>
      </c>
      <c r="FD2064" s="571" t="str">
        <v>[-11101] All data events are filtered in summary calculation</v>
      </c>
      <c r="FE2064" s="570">
        <v>42252.942361111112</v>
      </c>
      <c r="FF2064" s="571" t="str">
        <v>[-11101] All data events are filtered in summary calculation</v>
      </c>
      <c r="FG2064" s="570">
        <v>42252.942361111112</v>
      </c>
      <c r="FH2064" s="571" t="str">
        <v>[-11101] All data events are filtered in summary calculation</v>
      </c>
      <c r="GE2064" s="400">
        <f t="shared" si="325"/>
        <v>1</v>
      </c>
      <c r="GF2064" s="529"/>
      <c r="GG2064" s="517"/>
      <c r="GH2064" s="529">
        <v>42252.942361111112</v>
      </c>
      <c r="GI2064" s="668">
        <v>295.71759033203125</v>
      </c>
      <c r="GJ2064" s="669">
        <v>42252.942361111112</v>
      </c>
      <c r="GK2064" s="668" t="str">
        <v>[-11101] All data events are filtered in summary calculation</v>
      </c>
      <c r="GL2064" s="669">
        <v>42252.942361111112</v>
      </c>
      <c r="GM2064" s="668" t="str">
        <v>[-11101] All data events are filtered in summary calculation</v>
      </c>
      <c r="GN2064" s="400" t="str">
        <f t="shared" si="323"/>
        <v>[-11101] All data events are filtered in summary calculation</v>
      </c>
      <c r="GO2064" s="400">
        <f t="shared" si="324"/>
        <v>0</v>
      </c>
    </row>
    <row r="2065" spans="156:197" ht="18.95" customHeight="1" x14ac:dyDescent="0.25">
      <c r="EZ2065" s="837"/>
      <c r="FA2065" s="568">
        <v>42252.943055555559</v>
      </c>
      <c r="FB2065" s="569">
        <v>2849.9862041670831</v>
      </c>
      <c r="FC2065" s="570">
        <v>42252.943055555559</v>
      </c>
      <c r="FD2065" s="571" t="str">
        <v>[-11101] All data events are filtered in summary calculation</v>
      </c>
      <c r="FE2065" s="570">
        <v>42252.942708333328</v>
      </c>
      <c r="FF2065" s="571" t="str">
        <v>[-11101] All data events are filtered in summary calculation</v>
      </c>
      <c r="FG2065" s="570">
        <v>42252.942708333328</v>
      </c>
      <c r="FH2065" s="571" t="str">
        <v>[-11101] All data events are filtered in summary calculation</v>
      </c>
      <c r="GE2065" s="400">
        <f t="shared" si="325"/>
        <v>1</v>
      </c>
      <c r="GF2065" s="529"/>
      <c r="GG2065" s="517"/>
      <c r="GH2065" s="529">
        <v>42252.942708333328</v>
      </c>
      <c r="GI2065" s="668">
        <v>295.71759033203125</v>
      </c>
      <c r="GJ2065" s="669">
        <v>42252.942708333328</v>
      </c>
      <c r="GK2065" s="668" t="str">
        <v>[-11101] All data events are filtered in summary calculation</v>
      </c>
      <c r="GL2065" s="669">
        <v>42252.942708333328</v>
      </c>
      <c r="GM2065" s="668" t="str">
        <v>[-11101] All data events are filtered in summary calculation</v>
      </c>
      <c r="GN2065" s="400" t="str">
        <f t="shared" si="323"/>
        <v>[-11101] All data events are filtered in summary calculation</v>
      </c>
      <c r="GO2065" s="400">
        <f t="shared" si="324"/>
        <v>0</v>
      </c>
    </row>
    <row r="2066" spans="156:197" ht="18.95" customHeight="1" x14ac:dyDescent="0.25">
      <c r="EZ2066" s="837"/>
      <c r="FA2066" s="568">
        <v>42252.943402777775</v>
      </c>
      <c r="FB2066" s="569">
        <v>2868.8597074457753</v>
      </c>
      <c r="FC2066" s="570">
        <v>42252.943402777775</v>
      </c>
      <c r="FD2066" s="571" t="str">
        <v>[-11101] All data events are filtered in summary calculation</v>
      </c>
      <c r="FE2066" s="570">
        <v>42252.943055555559</v>
      </c>
      <c r="FF2066" s="571" t="str">
        <v>[-11101] All data events are filtered in summary calculation</v>
      </c>
      <c r="FG2066" s="570">
        <v>42252.943055555559</v>
      </c>
      <c r="FH2066" s="571" t="str">
        <v>[-11101] All data events are filtered in summary calculation</v>
      </c>
      <c r="GE2066" s="400">
        <f t="shared" si="325"/>
        <v>1</v>
      </c>
      <c r="GF2066" s="529"/>
      <c r="GG2066" s="517"/>
      <c r="GH2066" s="529">
        <v>42252.943055555559</v>
      </c>
      <c r="GI2066" s="668">
        <v>295.71759033203125</v>
      </c>
      <c r="GJ2066" s="669">
        <v>42252.943055555559</v>
      </c>
      <c r="GK2066" s="668" t="str">
        <v>[-11101] All data events are filtered in summary calculation</v>
      </c>
      <c r="GL2066" s="669">
        <v>42252.943055555559</v>
      </c>
      <c r="GM2066" s="668" t="str">
        <v>[-11101] All data events are filtered in summary calculation</v>
      </c>
      <c r="GN2066" s="400" t="str">
        <f t="shared" si="323"/>
        <v>[-11101] All data events are filtered in summary calculation</v>
      </c>
      <c r="GO2066" s="400">
        <f t="shared" si="324"/>
        <v>0</v>
      </c>
    </row>
    <row r="2067" spans="156:197" ht="18.95" customHeight="1" x14ac:dyDescent="0.25">
      <c r="EZ2067" s="837"/>
      <c r="FA2067" s="568">
        <v>42252.943749999999</v>
      </c>
      <c r="FB2067" s="569">
        <v>2887.3335630190868</v>
      </c>
      <c r="FC2067" s="570">
        <v>42252.943749999999</v>
      </c>
      <c r="FD2067" s="571" t="str">
        <v>[-11101] All data events are filtered in summary calculation</v>
      </c>
      <c r="FE2067" s="570">
        <v>42252.943402777775</v>
      </c>
      <c r="FF2067" s="571" t="str">
        <v>[-11101] All data events are filtered in summary calculation</v>
      </c>
      <c r="FG2067" s="570">
        <v>42252.943402777775</v>
      </c>
      <c r="FH2067" s="571" t="str">
        <v>[-11101] All data events are filtered in summary calculation</v>
      </c>
      <c r="GE2067" s="400">
        <f t="shared" si="325"/>
        <v>1</v>
      </c>
      <c r="GF2067" s="529"/>
      <c r="GG2067" s="517"/>
      <c r="GH2067" s="529">
        <v>42252.943402777775</v>
      </c>
      <c r="GI2067" s="668">
        <v>295.71759033203125</v>
      </c>
      <c r="GJ2067" s="669">
        <v>42252.943402777775</v>
      </c>
      <c r="GK2067" s="668" t="str">
        <v>[-11101] All data events are filtered in summary calculation</v>
      </c>
      <c r="GL2067" s="669">
        <v>42252.943402777775</v>
      </c>
      <c r="GM2067" s="668" t="str">
        <v>[-11101] All data events are filtered in summary calculation</v>
      </c>
      <c r="GN2067" s="400" t="str">
        <f t="shared" si="323"/>
        <v>[-11101] All data events are filtered in summary calculation</v>
      </c>
      <c r="GO2067" s="400">
        <f t="shared" si="324"/>
        <v>0</v>
      </c>
    </row>
    <row r="2068" spans="156:197" ht="18.95" customHeight="1" x14ac:dyDescent="0.25">
      <c r="EZ2068" s="837"/>
      <c r="FA2068" s="568">
        <v>42252.944097222222</v>
      </c>
      <c r="FB2068" s="569">
        <v>2891.3356813153873</v>
      </c>
      <c r="FC2068" s="570">
        <v>42252.944097222222</v>
      </c>
      <c r="FD2068" s="571" t="str">
        <v>[-11101] All data events are filtered in summary calculation</v>
      </c>
      <c r="FE2068" s="570">
        <v>42252.943749999999</v>
      </c>
      <c r="FF2068" s="571" t="str">
        <v>[-11101] All data events are filtered in summary calculation</v>
      </c>
      <c r="FG2068" s="570">
        <v>42252.943749999999</v>
      </c>
      <c r="FH2068" s="571" t="str">
        <v>[-11101] All data events are filtered in summary calculation</v>
      </c>
      <c r="GE2068" s="400">
        <f t="shared" si="325"/>
        <v>1</v>
      </c>
      <c r="GF2068" s="529"/>
      <c r="GG2068" s="517"/>
      <c r="GH2068" s="529">
        <v>42252.943749999999</v>
      </c>
      <c r="GI2068" s="668">
        <v>295.71759033203125</v>
      </c>
      <c r="GJ2068" s="669">
        <v>42252.943749999999</v>
      </c>
      <c r="GK2068" s="668" t="str">
        <v>[-11101] All data events are filtered in summary calculation</v>
      </c>
      <c r="GL2068" s="669">
        <v>42252.943749999999</v>
      </c>
      <c r="GM2068" s="668" t="str">
        <v>[-11101] All data events are filtered in summary calculation</v>
      </c>
      <c r="GN2068" s="400" t="str">
        <f t="shared" si="323"/>
        <v>[-11101] All data events are filtered in summary calculation</v>
      </c>
      <c r="GO2068" s="400">
        <f t="shared" si="324"/>
        <v>0</v>
      </c>
    </row>
    <row r="2069" spans="156:197" ht="18.95" customHeight="1" x14ac:dyDescent="0.25">
      <c r="EZ2069" s="837"/>
      <c r="FA2069" s="568">
        <v>42252.944444444445</v>
      </c>
      <c r="FB2069" s="569">
        <v>14397.267736377195</v>
      </c>
      <c r="FC2069" s="570">
        <v>42252.944444444445</v>
      </c>
      <c r="FD2069" s="571" t="str">
        <v>[-11101] All data events are filtered in summary calculation</v>
      </c>
      <c r="FE2069" s="570">
        <v>42252.944097222222</v>
      </c>
      <c r="FF2069" s="571" t="str">
        <v>[-11101] All data events are filtered in summary calculation</v>
      </c>
      <c r="FG2069" s="570">
        <v>42252.944097222222</v>
      </c>
      <c r="FH2069" s="571" t="str">
        <v>[-11101] All data events are filtered in summary calculation</v>
      </c>
      <c r="GE2069" s="400">
        <f t="shared" si="325"/>
        <v>1</v>
      </c>
      <c r="GF2069" s="529"/>
      <c r="GG2069" s="517"/>
      <c r="GH2069" s="529">
        <v>42252.944097222222</v>
      </c>
      <c r="GI2069" s="668">
        <v>295.71759033203125</v>
      </c>
      <c r="GJ2069" s="669">
        <v>42252.944097222222</v>
      </c>
      <c r="GK2069" s="668" t="str">
        <v>[-11101] All data events are filtered in summary calculation</v>
      </c>
      <c r="GL2069" s="669">
        <v>42252.944097222222</v>
      </c>
      <c r="GM2069" s="668" t="str">
        <v>[-11101] All data events are filtered in summary calculation</v>
      </c>
      <c r="GN2069" s="400" t="str">
        <f t="shared" si="323"/>
        <v>[-11101] All data events are filtered in summary calculation</v>
      </c>
      <c r="GO2069" s="400">
        <f t="shared" si="324"/>
        <v>0</v>
      </c>
    </row>
    <row r="2070" spans="156:197" ht="18.95" customHeight="1" x14ac:dyDescent="0.25">
      <c r="EZ2070" s="837"/>
      <c r="FA2070" s="568">
        <v>42252.944791666669</v>
      </c>
      <c r="FB2070" s="569">
        <v>37594.024529937902</v>
      </c>
      <c r="FC2070" s="570">
        <v>42252.944791666669</v>
      </c>
      <c r="FD2070" s="571" t="str">
        <v>[-11101] All data events are filtered in summary calculation</v>
      </c>
      <c r="FE2070" s="570">
        <v>42252.944444444445</v>
      </c>
      <c r="FF2070" s="571" t="str">
        <v>[-11101] All data events are filtered in summary calculation</v>
      </c>
      <c r="FG2070" s="570">
        <v>42252.944444444445</v>
      </c>
      <c r="FH2070" s="571" t="str">
        <v>[-11101] All data events are filtered in summary calculation</v>
      </c>
      <c r="GE2070" s="400">
        <f t="shared" si="325"/>
        <v>1</v>
      </c>
      <c r="GF2070" s="529"/>
      <c r="GG2070" s="517"/>
      <c r="GH2070" s="529">
        <v>42252.944444444445</v>
      </c>
      <c r="GI2070" s="668">
        <v>295.71759033203125</v>
      </c>
      <c r="GJ2070" s="669">
        <v>42252.944444444445</v>
      </c>
      <c r="GK2070" s="668" t="str">
        <v>[-11101] All data events are filtered in summary calculation</v>
      </c>
      <c r="GL2070" s="669">
        <v>42252.944444444445</v>
      </c>
      <c r="GM2070" s="668" t="str">
        <v>[-11101] All data events are filtered in summary calculation</v>
      </c>
      <c r="GN2070" s="400" t="str">
        <f t="shared" si="323"/>
        <v>[-11101] All data events are filtered in summary calculation</v>
      </c>
      <c r="GO2070" s="400">
        <f t="shared" si="324"/>
        <v>0</v>
      </c>
    </row>
    <row r="2071" spans="156:197" ht="18.95" customHeight="1" x14ac:dyDescent="0.25">
      <c r="EZ2071" s="837"/>
      <c r="FA2071" s="568">
        <v>42252.945138888885</v>
      </c>
      <c r="FB2071" s="569">
        <v>37885.175832068919</v>
      </c>
      <c r="FC2071" s="570">
        <v>42252.945138888885</v>
      </c>
      <c r="FD2071" s="571" t="str">
        <v>[-11101] All data events are filtered in summary calculation</v>
      </c>
      <c r="FE2071" s="570">
        <v>42252.944791666669</v>
      </c>
      <c r="FF2071" s="571" t="str">
        <v>[-11101] All data events are filtered in summary calculation</v>
      </c>
      <c r="FG2071" s="570">
        <v>42252.944791666669</v>
      </c>
      <c r="FH2071" s="571" t="str">
        <v>[-11101] All data events are filtered in summary calculation</v>
      </c>
      <c r="GE2071" s="400">
        <f t="shared" si="325"/>
        <v>1</v>
      </c>
      <c r="GF2071" s="529"/>
      <c r="GG2071" s="517"/>
      <c r="GH2071" s="529">
        <v>42252.944791666669</v>
      </c>
      <c r="GI2071" s="668">
        <v>295.71759033203125</v>
      </c>
      <c r="GJ2071" s="669">
        <v>42252.944791666669</v>
      </c>
      <c r="GK2071" s="668" t="str">
        <v>[-11101] All data events are filtered in summary calculation</v>
      </c>
      <c r="GL2071" s="669">
        <v>42252.944791666669</v>
      </c>
      <c r="GM2071" s="668" t="str">
        <v>[-11101] All data events are filtered in summary calculation</v>
      </c>
      <c r="GN2071" s="400" t="str">
        <f t="shared" si="323"/>
        <v>[-11101] All data events are filtered in summary calculation</v>
      </c>
      <c r="GO2071" s="400">
        <f t="shared" si="324"/>
        <v>0</v>
      </c>
    </row>
    <row r="2072" spans="156:197" ht="18.95" customHeight="1" x14ac:dyDescent="0.25">
      <c r="EZ2072" s="837"/>
      <c r="FA2072" s="568">
        <v>42252.945486111115</v>
      </c>
      <c r="FB2072" s="569">
        <v>38043.782724767923</v>
      </c>
      <c r="FC2072" s="570">
        <v>42252.945486111115</v>
      </c>
      <c r="FD2072" s="571" t="str">
        <v>[-11101] All data events are filtered in summary calculation</v>
      </c>
      <c r="FE2072" s="570">
        <v>42252.945138888885</v>
      </c>
      <c r="FF2072" s="571" t="str">
        <v>[-11101] All data events are filtered in summary calculation</v>
      </c>
      <c r="FG2072" s="570">
        <v>42252.945138888885</v>
      </c>
      <c r="FH2072" s="571" t="str">
        <v>[-11101] All data events are filtered in summary calculation</v>
      </c>
      <c r="GE2072" s="400">
        <f t="shared" si="325"/>
        <v>1</v>
      </c>
      <c r="GF2072" s="529"/>
      <c r="GG2072" s="517"/>
      <c r="GH2072" s="529">
        <v>42252.945138888885</v>
      </c>
      <c r="GI2072" s="668">
        <v>295.71759033203125</v>
      </c>
      <c r="GJ2072" s="669">
        <v>42252.945138888885</v>
      </c>
      <c r="GK2072" s="668" t="str">
        <v>[-11101] All data events are filtered in summary calculation</v>
      </c>
      <c r="GL2072" s="669">
        <v>42252.945138888885</v>
      </c>
      <c r="GM2072" s="668" t="str">
        <v>[-11101] All data events are filtered in summary calculation</v>
      </c>
      <c r="GN2072" s="400" t="str">
        <f t="shared" si="323"/>
        <v>[-11101] All data events are filtered in summary calculation</v>
      </c>
      <c r="GO2072" s="400">
        <f t="shared" si="324"/>
        <v>0</v>
      </c>
    </row>
    <row r="2073" spans="156:197" ht="18.95" customHeight="1" x14ac:dyDescent="0.25">
      <c r="EZ2073" s="837"/>
      <c r="FA2073" s="568">
        <v>42252.945833333331</v>
      </c>
      <c r="FB2073" s="569">
        <v>38172.705054938793</v>
      </c>
      <c r="FC2073" s="570">
        <v>42252.945833333331</v>
      </c>
      <c r="FD2073" s="571" t="str">
        <v>[-11101] All data events are filtered in summary calculation</v>
      </c>
      <c r="FE2073" s="570">
        <v>42252.945486111115</v>
      </c>
      <c r="FF2073" s="571" t="str">
        <v>[-11101] All data events are filtered in summary calculation</v>
      </c>
      <c r="FG2073" s="570">
        <v>42252.945486111115</v>
      </c>
      <c r="FH2073" s="571" t="str">
        <v>[-11101] All data events are filtered in summary calculation</v>
      </c>
      <c r="GE2073" s="400">
        <f t="shared" si="325"/>
        <v>1</v>
      </c>
      <c r="GF2073" s="529"/>
      <c r="GG2073" s="517"/>
      <c r="GH2073" s="529">
        <v>42252.945486111115</v>
      </c>
      <c r="GI2073" s="668">
        <v>295.71759033203125</v>
      </c>
      <c r="GJ2073" s="669">
        <v>42252.945486111115</v>
      </c>
      <c r="GK2073" s="668" t="str">
        <v>[-11101] All data events are filtered in summary calculation</v>
      </c>
      <c r="GL2073" s="669">
        <v>42252.945486111115</v>
      </c>
      <c r="GM2073" s="668" t="str">
        <v>[-11101] All data events are filtered in summary calculation</v>
      </c>
      <c r="GN2073" s="400" t="str">
        <f t="shared" si="323"/>
        <v>[-11101] All data events are filtered in summary calculation</v>
      </c>
      <c r="GO2073" s="400">
        <f t="shared" si="324"/>
        <v>0</v>
      </c>
    </row>
    <row r="2074" spans="156:197" ht="18.95" customHeight="1" x14ac:dyDescent="0.25">
      <c r="EZ2074" s="837"/>
      <c r="FA2074" s="568">
        <v>42252.946180555555</v>
      </c>
      <c r="FB2074" s="569">
        <v>38230.168111066021</v>
      </c>
      <c r="FC2074" s="570">
        <v>42252.946180555555</v>
      </c>
      <c r="FD2074" s="571" t="str">
        <v>[-11101] All data events are filtered in summary calculation</v>
      </c>
      <c r="FE2074" s="570">
        <v>42252.945833333331</v>
      </c>
      <c r="FF2074" s="571" t="str">
        <v>[-11101] All data events are filtered in summary calculation</v>
      </c>
      <c r="FG2074" s="570">
        <v>42252.945833333331</v>
      </c>
      <c r="FH2074" s="571" t="str">
        <v>[-11101] All data events are filtered in summary calculation</v>
      </c>
      <c r="GE2074" s="400">
        <f t="shared" si="325"/>
        <v>1</v>
      </c>
      <c r="GF2074" s="529"/>
      <c r="GG2074" s="517"/>
      <c r="GH2074" s="529">
        <v>42252.945833333331</v>
      </c>
      <c r="GI2074" s="668">
        <v>295.71759033203125</v>
      </c>
      <c r="GJ2074" s="669">
        <v>42252.945833333331</v>
      </c>
      <c r="GK2074" s="668" t="str">
        <v>[-11101] All data events are filtered in summary calculation</v>
      </c>
      <c r="GL2074" s="669">
        <v>42252.945833333331</v>
      </c>
      <c r="GM2074" s="668" t="str">
        <v>[-11101] All data events are filtered in summary calculation</v>
      </c>
      <c r="GN2074" s="400" t="str">
        <f t="shared" si="323"/>
        <v>[-11101] All data events are filtered in summary calculation</v>
      </c>
      <c r="GO2074" s="400">
        <f t="shared" si="324"/>
        <v>0</v>
      </c>
    </row>
    <row r="2075" spans="156:197" ht="18.95" customHeight="1" x14ac:dyDescent="0.25">
      <c r="EZ2075" s="837"/>
      <c r="FA2075" s="568">
        <v>42252.946527777778</v>
      </c>
      <c r="FB2075" s="569">
        <v>38254.228055773179</v>
      </c>
      <c r="FC2075" s="570">
        <v>42252.946527777778</v>
      </c>
      <c r="FD2075" s="571" t="str">
        <v>[-11101] All data events are filtered in summary calculation</v>
      </c>
      <c r="FE2075" s="570">
        <v>42252.946180555555</v>
      </c>
      <c r="FF2075" s="571" t="str">
        <v>[-11101] All data events are filtered in summary calculation</v>
      </c>
      <c r="FG2075" s="570">
        <v>42252.946180555555</v>
      </c>
      <c r="FH2075" s="571" t="str">
        <v>[-11101] All data events are filtered in summary calculation</v>
      </c>
      <c r="GE2075" s="400">
        <f t="shared" si="325"/>
        <v>1</v>
      </c>
      <c r="GF2075" s="529"/>
      <c r="GG2075" s="517"/>
      <c r="GH2075" s="529">
        <v>42252.946180555555</v>
      </c>
      <c r="GI2075" s="668">
        <v>295.71759033203125</v>
      </c>
      <c r="GJ2075" s="669">
        <v>42252.946180555555</v>
      </c>
      <c r="GK2075" s="668" t="str">
        <v>[-11101] All data events are filtered in summary calculation</v>
      </c>
      <c r="GL2075" s="669">
        <v>42252.946180555555</v>
      </c>
      <c r="GM2075" s="668" t="str">
        <v>[-11101] All data events are filtered in summary calculation</v>
      </c>
      <c r="GN2075" s="400" t="str">
        <f t="shared" si="323"/>
        <v>[-11101] All data events are filtered in summary calculation</v>
      </c>
      <c r="GO2075" s="400">
        <f t="shared" si="324"/>
        <v>0</v>
      </c>
    </row>
    <row r="2076" spans="156:197" ht="18.95" customHeight="1" x14ac:dyDescent="0.25">
      <c r="EZ2076" s="837"/>
      <c r="FA2076" s="568">
        <v>42252.946875000001</v>
      </c>
      <c r="FB2076" s="569">
        <v>38213.98789013028</v>
      </c>
      <c r="FC2076" s="570">
        <v>42252.946875000001</v>
      </c>
      <c r="FD2076" s="571" t="str">
        <v>[-11101] All data events are filtered in summary calculation</v>
      </c>
      <c r="FE2076" s="570">
        <v>42252.946527777778</v>
      </c>
      <c r="FF2076" s="571" t="str">
        <v>[-11101] All data events are filtered in summary calculation</v>
      </c>
      <c r="FG2076" s="570">
        <v>42252.946527777778</v>
      </c>
      <c r="FH2076" s="571" t="str">
        <v>[-11101] All data events are filtered in summary calculation</v>
      </c>
      <c r="GE2076" s="400">
        <f t="shared" si="325"/>
        <v>1</v>
      </c>
      <c r="GF2076" s="529"/>
      <c r="GG2076" s="517"/>
      <c r="GH2076" s="529">
        <v>42252.946527777778</v>
      </c>
      <c r="GI2076" s="668">
        <v>295.71759033203125</v>
      </c>
      <c r="GJ2076" s="669">
        <v>42252.946527777778</v>
      </c>
      <c r="GK2076" s="668" t="str">
        <v>[-11101] All data events are filtered in summary calculation</v>
      </c>
      <c r="GL2076" s="669">
        <v>42252.946527777778</v>
      </c>
      <c r="GM2076" s="668" t="str">
        <v>[-11101] All data events are filtered in summary calculation</v>
      </c>
      <c r="GN2076" s="400" t="str">
        <f t="shared" si="323"/>
        <v>[-11101] All data events are filtered in summary calculation</v>
      </c>
      <c r="GO2076" s="400">
        <f t="shared" si="324"/>
        <v>0</v>
      </c>
    </row>
    <row r="2077" spans="156:197" ht="18.95" customHeight="1" x14ac:dyDescent="0.25">
      <c r="EZ2077" s="837"/>
      <c r="FA2077" s="568">
        <v>42252.947222222225</v>
      </c>
      <c r="FB2077" s="569">
        <v>38197.68718207677</v>
      </c>
      <c r="FC2077" s="570">
        <v>42252.947222222225</v>
      </c>
      <c r="FD2077" s="571" t="str">
        <v>[-11101] All data events are filtered in summary calculation</v>
      </c>
      <c r="FE2077" s="570">
        <v>42252.946875000001</v>
      </c>
      <c r="FF2077" s="571" t="str">
        <v>[-11101] All data events are filtered in summary calculation</v>
      </c>
      <c r="FG2077" s="570">
        <v>42252.946875000001</v>
      </c>
      <c r="FH2077" s="571" t="str">
        <v>[-11101] All data events are filtered in summary calculation</v>
      </c>
      <c r="GE2077" s="400">
        <f t="shared" si="325"/>
        <v>1</v>
      </c>
      <c r="GF2077" s="529"/>
      <c r="GG2077" s="517"/>
      <c r="GH2077" s="529">
        <v>42252.946875000001</v>
      </c>
      <c r="GI2077" s="668">
        <v>295.71759033203125</v>
      </c>
      <c r="GJ2077" s="669">
        <v>42252.946875000001</v>
      </c>
      <c r="GK2077" s="668" t="str">
        <v>[-11101] All data events are filtered in summary calculation</v>
      </c>
      <c r="GL2077" s="669">
        <v>42252.946875000001</v>
      </c>
      <c r="GM2077" s="668" t="str">
        <v>[-11101] All data events are filtered in summary calculation</v>
      </c>
      <c r="GN2077" s="400" t="str">
        <f t="shared" si="323"/>
        <v>[-11101] All data events are filtered in summary calculation</v>
      </c>
      <c r="GO2077" s="400">
        <f t="shared" si="324"/>
        <v>0</v>
      </c>
    </row>
    <row r="2078" spans="156:197" ht="18.95" customHeight="1" x14ac:dyDescent="0.25">
      <c r="EZ2078" s="837"/>
      <c r="FA2078" s="568">
        <v>42252.947569444441</v>
      </c>
      <c r="FB2078" s="569">
        <v>38151.402015870808</v>
      </c>
      <c r="FC2078" s="570">
        <v>42252.947569444441</v>
      </c>
      <c r="FD2078" s="571" t="str">
        <v>[-11101] All data events are filtered in summary calculation</v>
      </c>
      <c r="FE2078" s="570">
        <v>42252.947222222225</v>
      </c>
      <c r="FF2078" s="571" t="str">
        <v>[-11101] All data events are filtered in summary calculation</v>
      </c>
      <c r="FG2078" s="570">
        <v>42252.947222222225</v>
      </c>
      <c r="FH2078" s="571" t="str">
        <v>[-11101] All data events are filtered in summary calculation</v>
      </c>
      <c r="GE2078" s="400">
        <f t="shared" si="325"/>
        <v>1</v>
      </c>
      <c r="GF2078" s="529"/>
      <c r="GG2078" s="517"/>
      <c r="GH2078" s="529">
        <v>42252.947222222225</v>
      </c>
      <c r="GI2078" s="668">
        <v>295.71759033203125</v>
      </c>
      <c r="GJ2078" s="669">
        <v>42252.947222222225</v>
      </c>
      <c r="GK2078" s="668" t="str">
        <v>[-11101] All data events are filtered in summary calculation</v>
      </c>
      <c r="GL2078" s="669">
        <v>42252.947222222225</v>
      </c>
      <c r="GM2078" s="668" t="str">
        <v>[-11101] All data events are filtered in summary calculation</v>
      </c>
      <c r="GN2078" s="400" t="str">
        <f t="shared" si="323"/>
        <v>[-11101] All data events are filtered in summary calculation</v>
      </c>
      <c r="GO2078" s="400">
        <f t="shared" si="324"/>
        <v>0</v>
      </c>
    </row>
    <row r="2079" spans="156:197" ht="18.95" customHeight="1" x14ac:dyDescent="0.25">
      <c r="EZ2079" s="837"/>
      <c r="FA2079" s="568">
        <v>42252.947916666672</v>
      </c>
      <c r="FB2079" s="569">
        <v>38226.170187757416</v>
      </c>
      <c r="FC2079" s="570">
        <v>42252.947916666672</v>
      </c>
      <c r="FD2079" s="571" t="str">
        <v>[-11101] All data events are filtered in summary calculation</v>
      </c>
      <c r="FE2079" s="570">
        <v>42252.947569444441</v>
      </c>
      <c r="FF2079" s="571" t="str">
        <v>[-11101] All data events are filtered in summary calculation</v>
      </c>
      <c r="FG2079" s="570">
        <v>42252.947569444441</v>
      </c>
      <c r="FH2079" s="571" t="str">
        <v>[-11101] All data events are filtered in summary calculation</v>
      </c>
      <c r="GE2079" s="400">
        <f t="shared" si="325"/>
        <v>1</v>
      </c>
      <c r="GF2079" s="529"/>
      <c r="GG2079" s="517"/>
      <c r="GH2079" s="529">
        <v>42252.947569444441</v>
      </c>
      <c r="GI2079" s="668">
        <v>295.71759033203125</v>
      </c>
      <c r="GJ2079" s="669">
        <v>42252.947569444441</v>
      </c>
      <c r="GK2079" s="668" t="str">
        <v>[-11101] All data events are filtered in summary calculation</v>
      </c>
      <c r="GL2079" s="669">
        <v>42252.947569444441</v>
      </c>
      <c r="GM2079" s="668" t="str">
        <v>[-11101] All data events are filtered in summary calculation</v>
      </c>
      <c r="GN2079" s="400" t="str">
        <f t="shared" si="323"/>
        <v>[-11101] All data events are filtered in summary calculation</v>
      </c>
      <c r="GO2079" s="400">
        <f t="shared" si="324"/>
        <v>0</v>
      </c>
    </row>
    <row r="2080" spans="156:197" ht="18.95" customHeight="1" x14ac:dyDescent="0.25">
      <c r="EZ2080" s="837"/>
      <c r="FA2080" s="568">
        <v>42252.948263888888</v>
      </c>
      <c r="FB2080" s="569">
        <v>38156.408768045905</v>
      </c>
      <c r="FC2080" s="570">
        <v>42252.948263888888</v>
      </c>
      <c r="FD2080" s="571" t="str">
        <v>[-11101] All data events are filtered in summary calculation</v>
      </c>
      <c r="FE2080" s="570">
        <v>42252.947916666672</v>
      </c>
      <c r="FF2080" s="571" t="str">
        <v>[-11101] All data events are filtered in summary calculation</v>
      </c>
      <c r="FG2080" s="570">
        <v>42252.947916666672</v>
      </c>
      <c r="FH2080" s="571" t="str">
        <v>[-11101] All data events are filtered in summary calculation</v>
      </c>
      <c r="GE2080" s="400">
        <f t="shared" si="325"/>
        <v>1</v>
      </c>
      <c r="GF2080" s="529"/>
      <c r="GG2080" s="517"/>
      <c r="GH2080" s="529">
        <v>42252.947916666672</v>
      </c>
      <c r="GI2080" s="668">
        <v>295.71759033203125</v>
      </c>
      <c r="GJ2080" s="669">
        <v>42252.947916666672</v>
      </c>
      <c r="GK2080" s="668" t="str">
        <v>[-11101] All data events are filtered in summary calculation</v>
      </c>
      <c r="GL2080" s="669">
        <v>42252.947916666672</v>
      </c>
      <c r="GM2080" s="668" t="str">
        <v>[-11101] All data events are filtered in summary calculation</v>
      </c>
      <c r="GN2080" s="400" t="str">
        <f t="shared" si="323"/>
        <v>[-11101] All data events are filtered in summary calculation</v>
      </c>
      <c r="GO2080" s="400">
        <f t="shared" si="324"/>
        <v>0</v>
      </c>
    </row>
    <row r="2081" spans="156:197" ht="18.95" customHeight="1" x14ac:dyDescent="0.25">
      <c r="EZ2081" s="837"/>
      <c r="FA2081" s="568">
        <v>42252.948611111111</v>
      </c>
      <c r="FB2081" s="569">
        <v>38119.93683072726</v>
      </c>
      <c r="FC2081" s="570">
        <v>42252.948611111111</v>
      </c>
      <c r="FD2081" s="571" t="str">
        <v>[-11101] All data events are filtered in summary calculation</v>
      </c>
      <c r="FE2081" s="570">
        <v>42252.948263888888</v>
      </c>
      <c r="FF2081" s="571" t="str">
        <v>[-11101] All data events are filtered in summary calculation</v>
      </c>
      <c r="FG2081" s="570">
        <v>42252.948263888888</v>
      </c>
      <c r="FH2081" s="571" t="str">
        <v>[-11101] All data events are filtered in summary calculation</v>
      </c>
      <c r="GE2081" s="400">
        <f t="shared" si="325"/>
        <v>1</v>
      </c>
      <c r="GF2081" s="529"/>
      <c r="GG2081" s="517"/>
      <c r="GH2081" s="529">
        <v>42252.948263888888</v>
      </c>
      <c r="GI2081" s="668">
        <v>295.71759033203125</v>
      </c>
      <c r="GJ2081" s="669">
        <v>42252.948263888888</v>
      </c>
      <c r="GK2081" s="668" t="str">
        <v>[-11101] All data events are filtered in summary calculation</v>
      </c>
      <c r="GL2081" s="669">
        <v>42252.948263888888</v>
      </c>
      <c r="GM2081" s="668" t="str">
        <v>[-11101] All data events are filtered in summary calculation</v>
      </c>
      <c r="GN2081" s="400" t="str">
        <f t="shared" si="323"/>
        <v>[-11101] All data events are filtered in summary calculation</v>
      </c>
      <c r="GO2081" s="400">
        <f t="shared" si="324"/>
        <v>0</v>
      </c>
    </row>
    <row r="2082" spans="156:197" ht="18.95" customHeight="1" x14ac:dyDescent="0.25">
      <c r="EZ2082" s="837"/>
      <c r="FA2082" s="568">
        <v>42252.948958333334</v>
      </c>
      <c r="FB2082" s="569">
        <v>38134.442388143143</v>
      </c>
      <c r="FC2082" s="570">
        <v>42252.948958333334</v>
      </c>
      <c r="FD2082" s="571" t="str">
        <v>[-11101] All data events are filtered in summary calculation</v>
      </c>
      <c r="FE2082" s="570">
        <v>42252.948611111111</v>
      </c>
      <c r="FF2082" s="571" t="str">
        <v>[-11101] All data events are filtered in summary calculation</v>
      </c>
      <c r="FG2082" s="570">
        <v>42252.948611111111</v>
      </c>
      <c r="FH2082" s="571" t="str">
        <v>[-11101] All data events are filtered in summary calculation</v>
      </c>
      <c r="GE2082" s="400">
        <f t="shared" si="325"/>
        <v>1</v>
      </c>
      <c r="GF2082" s="529"/>
      <c r="GG2082" s="517"/>
      <c r="GH2082" s="529">
        <v>42252.948611111111</v>
      </c>
      <c r="GI2082" s="668">
        <v>295.71759033203125</v>
      </c>
      <c r="GJ2082" s="669">
        <v>42252.948611111111</v>
      </c>
      <c r="GK2082" s="668" t="str">
        <v>[-11101] All data events are filtered in summary calculation</v>
      </c>
      <c r="GL2082" s="669">
        <v>42252.948611111111</v>
      </c>
      <c r="GM2082" s="668" t="str">
        <v>[-11101] All data events are filtered in summary calculation</v>
      </c>
      <c r="GN2082" s="400" t="str">
        <f t="shared" si="323"/>
        <v>[-11101] All data events are filtered in summary calculation</v>
      </c>
      <c r="GO2082" s="400">
        <f t="shared" si="324"/>
        <v>0</v>
      </c>
    </row>
    <row r="2083" spans="156:197" ht="18.95" customHeight="1" x14ac:dyDescent="0.25">
      <c r="EZ2083" s="837"/>
      <c r="FA2083" s="568">
        <v>42252.94930555555</v>
      </c>
      <c r="FB2083" s="569">
        <v>38128.829382276534</v>
      </c>
      <c r="FC2083" s="570">
        <v>42252.94930555555</v>
      </c>
      <c r="FD2083" s="571" t="str">
        <v>[-11101] All data events are filtered in summary calculation</v>
      </c>
      <c r="FE2083" s="570">
        <v>42252.948958333334</v>
      </c>
      <c r="FF2083" s="571" t="str">
        <v>[-11101] All data events are filtered in summary calculation</v>
      </c>
      <c r="FG2083" s="570">
        <v>42252.948958333334</v>
      </c>
      <c r="FH2083" s="571" t="str">
        <v>[-11101] All data events are filtered in summary calculation</v>
      </c>
      <c r="GE2083" s="400">
        <f t="shared" si="325"/>
        <v>1</v>
      </c>
      <c r="GF2083" s="529"/>
      <c r="GG2083" s="517"/>
      <c r="GH2083" s="529">
        <v>42252.948958333334</v>
      </c>
      <c r="GI2083" s="668">
        <v>295.71759033203125</v>
      </c>
      <c r="GJ2083" s="669">
        <v>42252.948958333334</v>
      </c>
      <c r="GK2083" s="668" t="str">
        <v>[-11101] All data events are filtered in summary calculation</v>
      </c>
      <c r="GL2083" s="669">
        <v>42252.948958333334</v>
      </c>
      <c r="GM2083" s="668" t="str">
        <v>[-11101] All data events are filtered in summary calculation</v>
      </c>
      <c r="GN2083" s="400" t="str">
        <f t="shared" si="323"/>
        <v>[-11101] All data events are filtered in summary calculation</v>
      </c>
      <c r="GO2083" s="400">
        <f t="shared" si="324"/>
        <v>0</v>
      </c>
    </row>
    <row r="2084" spans="156:197" ht="18.95" customHeight="1" x14ac:dyDescent="0.25">
      <c r="EZ2084" s="837"/>
      <c r="FA2084" s="568">
        <v>42252.949652777781</v>
      </c>
      <c r="FB2084" s="569">
        <v>38067.441783138114</v>
      </c>
      <c r="FC2084" s="570">
        <v>42252.949652777781</v>
      </c>
      <c r="FD2084" s="571" t="str">
        <v>[-11101] All data events are filtered in summary calculation</v>
      </c>
      <c r="FE2084" s="570">
        <v>42252.94930555555</v>
      </c>
      <c r="FF2084" s="571" t="str">
        <v>[-11101] All data events are filtered in summary calculation</v>
      </c>
      <c r="FG2084" s="570">
        <v>42252.94930555555</v>
      </c>
      <c r="FH2084" s="571" t="str">
        <v>[-11101] All data events are filtered in summary calculation</v>
      </c>
      <c r="GE2084" s="400">
        <f t="shared" si="325"/>
        <v>1</v>
      </c>
      <c r="GF2084" s="529"/>
      <c r="GG2084" s="517"/>
      <c r="GH2084" s="529">
        <v>42252.94930555555</v>
      </c>
      <c r="GI2084" s="668">
        <v>295.71759033203125</v>
      </c>
      <c r="GJ2084" s="669">
        <v>42252.94930555555</v>
      </c>
      <c r="GK2084" s="668" t="str">
        <v>[-11101] All data events are filtered in summary calculation</v>
      </c>
      <c r="GL2084" s="669">
        <v>42252.94930555555</v>
      </c>
      <c r="GM2084" s="668" t="str">
        <v>[-11101] All data events are filtered in summary calculation</v>
      </c>
      <c r="GN2084" s="400" t="str">
        <f t="shared" si="323"/>
        <v>[-11101] All data events are filtered in summary calculation</v>
      </c>
      <c r="GO2084" s="400">
        <f t="shared" si="324"/>
        <v>0</v>
      </c>
    </row>
    <row r="2085" spans="156:197" ht="18.95" customHeight="1" x14ac:dyDescent="0.25">
      <c r="EZ2085" s="837"/>
      <c r="FA2085" s="568">
        <v>42252.95</v>
      </c>
      <c r="FB2085" s="569">
        <v>38111.648359902698</v>
      </c>
      <c r="FC2085" s="570">
        <v>42252.95</v>
      </c>
      <c r="FD2085" s="571" t="str">
        <v>[-11101] All data events are filtered in summary calculation</v>
      </c>
      <c r="FE2085" s="570">
        <v>42252.949652777781</v>
      </c>
      <c r="FF2085" s="571" t="str">
        <v>[-11101] All data events are filtered in summary calculation</v>
      </c>
      <c r="FG2085" s="570">
        <v>42252.949652777781</v>
      </c>
      <c r="FH2085" s="571" t="str">
        <v>[-11101] All data events are filtered in summary calculation</v>
      </c>
      <c r="GE2085" s="400">
        <f t="shared" si="325"/>
        <v>1</v>
      </c>
      <c r="GF2085" s="529"/>
      <c r="GG2085" s="517"/>
      <c r="GH2085" s="529">
        <v>42252.949652777781</v>
      </c>
      <c r="GI2085" s="668">
        <v>295.71759033203125</v>
      </c>
      <c r="GJ2085" s="669">
        <v>42252.949652777781</v>
      </c>
      <c r="GK2085" s="668" t="str">
        <v>[-11101] All data events are filtered in summary calculation</v>
      </c>
      <c r="GL2085" s="669">
        <v>42252.949652777781</v>
      </c>
      <c r="GM2085" s="668" t="str">
        <v>[-11101] All data events are filtered in summary calculation</v>
      </c>
      <c r="GN2085" s="400" t="str">
        <f t="shared" si="323"/>
        <v>[-11101] All data events are filtered in summary calculation</v>
      </c>
      <c r="GO2085" s="400">
        <f t="shared" si="324"/>
        <v>0</v>
      </c>
    </row>
    <row r="2086" spans="156:197" ht="18.95" customHeight="1" x14ac:dyDescent="0.25">
      <c r="EZ2086" s="837"/>
      <c r="FA2086" s="568">
        <v>42252.95034722222</v>
      </c>
      <c r="FB2086" s="569">
        <v>38072.266671341655</v>
      </c>
      <c r="FC2086" s="570">
        <v>42252.95034722222</v>
      </c>
      <c r="FD2086" s="571" t="str">
        <v>[-11101] All data events are filtered in summary calculation</v>
      </c>
      <c r="FE2086" s="570">
        <v>42252.95</v>
      </c>
      <c r="FF2086" s="571" t="str">
        <v>[-11101] All data events are filtered in summary calculation</v>
      </c>
      <c r="FG2086" s="570">
        <v>42252.95</v>
      </c>
      <c r="FH2086" s="571">
        <v>1698.3131966368367</v>
      </c>
      <c r="GE2086" s="400">
        <f t="shared" si="325"/>
        <v>1</v>
      </c>
      <c r="GF2086" s="529"/>
      <c r="GG2086" s="517"/>
      <c r="GH2086" s="529">
        <v>42252.95</v>
      </c>
      <c r="GI2086" s="668">
        <v>295.71759033203125</v>
      </c>
      <c r="GJ2086" s="669">
        <v>42252.95</v>
      </c>
      <c r="GK2086" s="668" t="str">
        <v>[-11101] All data events are filtered in summary calculation</v>
      </c>
      <c r="GL2086" s="669">
        <v>42252.95</v>
      </c>
      <c r="GM2086" s="668" t="str">
        <v>[-11101] All data events are filtered in summary calculation</v>
      </c>
      <c r="GN2086" s="400" t="str">
        <f t="shared" si="323"/>
        <v>[-11101] All data events are filtered in summary calculation</v>
      </c>
      <c r="GO2086" s="400">
        <f t="shared" si="324"/>
        <v>0</v>
      </c>
    </row>
    <row r="2087" spans="156:197" ht="18.95" customHeight="1" x14ac:dyDescent="0.25">
      <c r="EZ2087" s="837"/>
      <c r="FA2087" s="568">
        <v>42252.950694444444</v>
      </c>
      <c r="FB2087" s="569">
        <v>38059.75543838938</v>
      </c>
      <c r="FC2087" s="570">
        <v>42252.950694444444</v>
      </c>
      <c r="FD2087" s="571" t="str">
        <v>[-11101] All data events are filtered in summary calculation</v>
      </c>
      <c r="FE2087" s="570">
        <v>42252.95034722222</v>
      </c>
      <c r="FF2087" s="571" t="str">
        <v>[-11101] All data events are filtered in summary calculation</v>
      </c>
      <c r="FG2087" s="570">
        <v>42252.95034722222</v>
      </c>
      <c r="FH2087" s="571">
        <v>1914.7370653886969</v>
      </c>
      <c r="GE2087" s="400">
        <f t="shared" si="325"/>
        <v>1</v>
      </c>
      <c r="GF2087" s="529"/>
      <c r="GG2087" s="517"/>
      <c r="GH2087" s="529">
        <v>42252.95034722222</v>
      </c>
      <c r="GI2087" s="668">
        <v>295.71759033203125</v>
      </c>
      <c r="GJ2087" s="669">
        <v>42252.95034722222</v>
      </c>
      <c r="GK2087" s="668" t="str">
        <v>[-11101] All data events are filtered in summary calculation</v>
      </c>
      <c r="GL2087" s="669">
        <v>42252.95034722222</v>
      </c>
      <c r="GM2087" s="668" t="str">
        <v>[-11101] All data events are filtered in summary calculation</v>
      </c>
      <c r="GN2087" s="400" t="str">
        <f t="shared" si="323"/>
        <v>[-11101] All data events are filtered in summary calculation</v>
      </c>
      <c r="GO2087" s="400">
        <f t="shared" si="324"/>
        <v>0</v>
      </c>
    </row>
    <row r="2088" spans="156:197" ht="18.95" customHeight="1" x14ac:dyDescent="0.25">
      <c r="EZ2088" s="837"/>
      <c r="FA2088" s="568">
        <v>42252.951041666667</v>
      </c>
      <c r="FB2088" s="569">
        <v>38067.784515734515</v>
      </c>
      <c r="FC2088" s="570">
        <v>42252.951041666667</v>
      </c>
      <c r="FD2088" s="571" t="str">
        <v>[-11101] All data events are filtered in summary calculation</v>
      </c>
      <c r="FE2088" s="570">
        <v>42252.950694444444</v>
      </c>
      <c r="FF2088" s="571" t="str">
        <v>[-11101] All data events are filtered in summary calculation</v>
      </c>
      <c r="FG2088" s="570">
        <v>42252.950694444444</v>
      </c>
      <c r="FH2088" s="571">
        <v>1856.7027246078476</v>
      </c>
      <c r="GE2088" s="400">
        <f t="shared" si="325"/>
        <v>1</v>
      </c>
      <c r="GF2088" s="529"/>
      <c r="GG2088" s="517"/>
      <c r="GH2088" s="529">
        <v>42252.950694444444</v>
      </c>
      <c r="GI2088" s="668">
        <v>295.71759033203125</v>
      </c>
      <c r="GJ2088" s="669">
        <v>42252.950694444444</v>
      </c>
      <c r="GK2088" s="668" t="str">
        <v>[-11101] All data events are filtered in summary calculation</v>
      </c>
      <c r="GL2088" s="669">
        <v>42252.950694444444</v>
      </c>
      <c r="GM2088" s="668" t="str">
        <v>[-11101] All data events are filtered in summary calculation</v>
      </c>
      <c r="GN2088" s="400" t="str">
        <f t="shared" si="323"/>
        <v>[-11101] All data events are filtered in summary calculation</v>
      </c>
      <c r="GO2088" s="400">
        <f t="shared" si="324"/>
        <v>0</v>
      </c>
    </row>
    <row r="2089" spans="156:197" ht="18.95" customHeight="1" x14ac:dyDescent="0.25">
      <c r="EZ2089" s="837"/>
      <c r="FA2089" s="568">
        <v>42252.951388888891</v>
      </c>
      <c r="FB2089" s="569">
        <v>38055.987463881575</v>
      </c>
      <c r="FC2089" s="570">
        <v>42252.951388888891</v>
      </c>
      <c r="FD2089" s="571" t="str">
        <v>[-11101] All data events are filtered in summary calculation</v>
      </c>
      <c r="FE2089" s="570">
        <v>42252.951041666667</v>
      </c>
      <c r="FF2089" s="571" t="str">
        <v>[-11101] All data events are filtered in summary calculation</v>
      </c>
      <c r="FG2089" s="570">
        <v>42252.951041666667</v>
      </c>
      <c r="FH2089" s="571">
        <v>1864.3440686610218</v>
      </c>
      <c r="GE2089" s="400">
        <f t="shared" si="325"/>
        <v>1</v>
      </c>
      <c r="GF2089" s="529"/>
      <c r="GG2089" s="517"/>
      <c r="GH2089" s="529">
        <v>42252.951041666667</v>
      </c>
      <c r="GI2089" s="668">
        <v>295.71759033203125</v>
      </c>
      <c r="GJ2089" s="669">
        <v>42252.951041666667</v>
      </c>
      <c r="GK2089" s="668" t="str">
        <v>[-11101] All data events are filtered in summary calculation</v>
      </c>
      <c r="GL2089" s="669">
        <v>42252.951041666667</v>
      </c>
      <c r="GM2089" s="668" t="str">
        <v>[-11101] All data events are filtered in summary calculation</v>
      </c>
      <c r="GN2089" s="400" t="str">
        <f t="shared" si="323"/>
        <v>[-11101] All data events are filtered in summary calculation</v>
      </c>
      <c r="GO2089" s="400">
        <f t="shared" si="324"/>
        <v>0</v>
      </c>
    </row>
    <row r="2090" spans="156:197" ht="18.95" customHeight="1" x14ac:dyDescent="0.25">
      <c r="EZ2090" s="837"/>
      <c r="FA2090" s="568">
        <v>42252.951736111107</v>
      </c>
      <c r="FB2090" s="569">
        <v>38005.80677155852</v>
      </c>
      <c r="FC2090" s="570">
        <v>42252.951736111107</v>
      </c>
      <c r="FD2090" s="571" t="str">
        <v>[-11101] All data events are filtered in summary calculation</v>
      </c>
      <c r="FE2090" s="570">
        <v>42252.951388888891</v>
      </c>
      <c r="FF2090" s="571" t="str">
        <v>[-11101] All data events are filtered in summary calculation</v>
      </c>
      <c r="FG2090" s="570">
        <v>42252.951388888891</v>
      </c>
      <c r="FH2090" s="571">
        <v>1794.6560995144769</v>
      </c>
      <c r="GE2090" s="400">
        <f t="shared" si="325"/>
        <v>1</v>
      </c>
      <c r="GF2090" s="529"/>
      <c r="GG2090" s="517"/>
      <c r="GH2090" s="529">
        <v>42252.951388888891</v>
      </c>
      <c r="GI2090" s="668">
        <v>295.71759033203125</v>
      </c>
      <c r="GJ2090" s="669">
        <v>42252.951388888891</v>
      </c>
      <c r="GK2090" s="668" t="str">
        <v>[-11101] All data events are filtered in summary calculation</v>
      </c>
      <c r="GL2090" s="669">
        <v>42252.951388888891</v>
      </c>
      <c r="GM2090" s="668" t="str">
        <v>[-11101] All data events are filtered in summary calculation</v>
      </c>
      <c r="GN2090" s="400" t="str">
        <f t="shared" si="323"/>
        <v>[-11101] All data events are filtered in summary calculation</v>
      </c>
      <c r="GO2090" s="400">
        <f t="shared" si="324"/>
        <v>0</v>
      </c>
    </row>
    <row r="2091" spans="156:197" ht="18.95" customHeight="1" x14ac:dyDescent="0.25">
      <c r="EZ2091" s="837"/>
      <c r="FA2091" s="568">
        <v>42252.952083333337</v>
      </c>
      <c r="FB2091" s="569">
        <v>38012.475072614354</v>
      </c>
      <c r="FC2091" s="570">
        <v>42252.952083333337</v>
      </c>
      <c r="FD2091" s="571" t="str">
        <v>[-11101] All data events are filtered in summary calculation</v>
      </c>
      <c r="FE2091" s="570">
        <v>42252.951736111107</v>
      </c>
      <c r="FF2091" s="571" t="str">
        <v>[-11101] All data events are filtered in summary calculation</v>
      </c>
      <c r="FG2091" s="570">
        <v>42252.951736111107</v>
      </c>
      <c r="FH2091" s="571">
        <v>1853.4132470906402</v>
      </c>
      <c r="GE2091" s="400">
        <f t="shared" si="325"/>
        <v>1</v>
      </c>
      <c r="GF2091" s="529"/>
      <c r="GG2091" s="517"/>
      <c r="GH2091" s="529">
        <v>42252.951736111107</v>
      </c>
      <c r="GI2091" s="668">
        <v>295.71759033203125</v>
      </c>
      <c r="GJ2091" s="669">
        <v>42252.951736111107</v>
      </c>
      <c r="GK2091" s="668" t="str">
        <v>[-11101] All data events are filtered in summary calculation</v>
      </c>
      <c r="GL2091" s="669">
        <v>42252.951736111107</v>
      </c>
      <c r="GM2091" s="668" t="str">
        <v>[-11101] All data events are filtered in summary calculation</v>
      </c>
      <c r="GN2091" s="400" t="str">
        <f t="shared" si="323"/>
        <v>[-11101] All data events are filtered in summary calculation</v>
      </c>
      <c r="GO2091" s="400">
        <f t="shared" si="324"/>
        <v>0</v>
      </c>
    </row>
    <row r="2092" spans="156:197" ht="18.95" customHeight="1" x14ac:dyDescent="0.25">
      <c r="EZ2092" s="837"/>
      <c r="FA2092" s="568">
        <v>42252.952430555553</v>
      </c>
      <c r="FB2092" s="569">
        <v>38075.389676181476</v>
      </c>
      <c r="FC2092" s="570">
        <v>42252.952430555553</v>
      </c>
      <c r="FD2092" s="571" t="str">
        <v>[-11101] All data events are filtered in summary calculation</v>
      </c>
      <c r="FE2092" s="570">
        <v>42252.952083333337</v>
      </c>
      <c r="FF2092" s="571" t="str">
        <v>[-11101] All data events are filtered in summary calculation</v>
      </c>
      <c r="FG2092" s="570">
        <v>42252.952083333337</v>
      </c>
      <c r="FH2092" s="571">
        <v>1862.2246658107886</v>
      </c>
      <c r="GE2092" s="400">
        <f t="shared" si="325"/>
        <v>1</v>
      </c>
      <c r="GF2092" s="529"/>
      <c r="GG2092" s="517"/>
      <c r="GH2092" s="529">
        <v>42252.952083333337</v>
      </c>
      <c r="GI2092" s="668">
        <v>295.71759033203125</v>
      </c>
      <c r="GJ2092" s="669">
        <v>42252.952083333337</v>
      </c>
      <c r="GK2092" s="668" t="str">
        <v>[-11101] All data events are filtered in summary calculation</v>
      </c>
      <c r="GL2092" s="669">
        <v>42252.952083333337</v>
      </c>
      <c r="GM2092" s="668" t="str">
        <v>[-11101] All data events are filtered in summary calculation</v>
      </c>
      <c r="GN2092" s="400" t="str">
        <f t="shared" si="323"/>
        <v>[-11101] All data events are filtered in summary calculation</v>
      </c>
      <c r="GO2092" s="400">
        <f t="shared" si="324"/>
        <v>0</v>
      </c>
    </row>
    <row r="2093" spans="156:197" ht="18.95" customHeight="1" x14ac:dyDescent="0.25">
      <c r="EZ2093" s="837"/>
      <c r="FA2093" s="568">
        <v>42252.952777777777</v>
      </c>
      <c r="FB2093" s="569">
        <v>37991.71331908703</v>
      </c>
      <c r="FC2093" s="570">
        <v>42252.952777777777</v>
      </c>
      <c r="FD2093" s="571" t="str">
        <v>[-11101] All data events are filtered in summary calculation</v>
      </c>
      <c r="FE2093" s="570">
        <v>42252.952430555553</v>
      </c>
      <c r="FF2093" s="571" t="str">
        <v>[-11101] All data events are filtered in summary calculation</v>
      </c>
      <c r="FG2093" s="570">
        <v>42252.952430555553</v>
      </c>
      <c r="FH2093" s="571">
        <v>30398.033093859256</v>
      </c>
      <c r="GE2093" s="400">
        <f t="shared" si="325"/>
        <v>1</v>
      </c>
      <c r="GF2093" s="529"/>
      <c r="GG2093" s="517"/>
      <c r="GH2093" s="529">
        <v>42252.952430555553</v>
      </c>
      <c r="GI2093" s="668">
        <v>295.71759033203125</v>
      </c>
      <c r="GJ2093" s="669">
        <v>42252.952430555553</v>
      </c>
      <c r="GK2093" s="668" t="str">
        <v>[-11101] All data events are filtered in summary calculation</v>
      </c>
      <c r="GL2093" s="669">
        <v>42252.952430555553</v>
      </c>
      <c r="GM2093" s="668" t="str">
        <v>[-11101] All data events are filtered in summary calculation</v>
      </c>
      <c r="GN2093" s="400" t="str">
        <f t="shared" si="323"/>
        <v>[-11101] All data events are filtered in summary calculation</v>
      </c>
      <c r="GO2093" s="400">
        <f t="shared" si="324"/>
        <v>0</v>
      </c>
    </row>
    <row r="2094" spans="156:197" ht="18.95" customHeight="1" x14ac:dyDescent="0.25">
      <c r="EZ2094" s="837"/>
      <c r="FA2094" s="568">
        <v>42252.953125</v>
      </c>
      <c r="FB2094" s="569">
        <v>37995.884221754473</v>
      </c>
      <c r="FC2094" s="570">
        <v>42252.953125</v>
      </c>
      <c r="FD2094" s="571" t="str">
        <v>[-11101] All data events are filtered in summary calculation</v>
      </c>
      <c r="FE2094" s="570">
        <v>42252.952777777777</v>
      </c>
      <c r="FF2094" s="571" t="str">
        <v>[-11101] All data events are filtered in summary calculation</v>
      </c>
      <c r="FG2094" s="570">
        <v>42252.952777777777</v>
      </c>
      <c r="FH2094" s="571">
        <v>39147.431567547719</v>
      </c>
      <c r="GE2094" s="400">
        <f t="shared" si="325"/>
        <v>1</v>
      </c>
      <c r="GF2094" s="529"/>
      <c r="GG2094" s="517"/>
      <c r="GH2094" s="529">
        <v>42252.952777777777</v>
      </c>
      <c r="GI2094" s="668">
        <v>295.71759033203125</v>
      </c>
      <c r="GJ2094" s="669">
        <v>42252.952777777777</v>
      </c>
      <c r="GK2094" s="668" t="str">
        <v>[-11101] All data events are filtered in summary calculation</v>
      </c>
      <c r="GL2094" s="669">
        <v>42252.952777777777</v>
      </c>
      <c r="GM2094" s="668" t="str">
        <v>[-11101] All data events are filtered in summary calculation</v>
      </c>
      <c r="GN2094" s="400" t="str">
        <f t="shared" si="323"/>
        <v>[-11101] All data events are filtered in summary calculation</v>
      </c>
      <c r="GO2094" s="400">
        <f t="shared" si="324"/>
        <v>0</v>
      </c>
    </row>
    <row r="2095" spans="156:197" ht="18.95" customHeight="1" x14ac:dyDescent="0.25">
      <c r="EZ2095" s="837"/>
      <c r="FA2095" s="568">
        <v>42252.953472222223</v>
      </c>
      <c r="FB2095" s="569">
        <v>37973.145692062375</v>
      </c>
      <c r="FC2095" s="570">
        <v>42252.953472222223</v>
      </c>
      <c r="FD2095" s="571" t="str">
        <v>[-11101] All data events are filtered in summary calculation</v>
      </c>
      <c r="FE2095" s="570">
        <v>42252.953125</v>
      </c>
      <c r="FF2095" s="571" t="str">
        <v>[-11101] All data events are filtered in summary calculation</v>
      </c>
      <c r="FG2095" s="570">
        <v>42252.953125</v>
      </c>
      <c r="FH2095" s="571">
        <v>38646.784894216064</v>
      </c>
      <c r="GE2095" s="400">
        <f t="shared" si="325"/>
        <v>1</v>
      </c>
      <c r="GF2095" s="529"/>
      <c r="GG2095" s="517"/>
      <c r="GH2095" s="529">
        <v>42252.953125</v>
      </c>
      <c r="GI2095" s="668">
        <v>295.71759033203125</v>
      </c>
      <c r="GJ2095" s="669">
        <v>42252.953125</v>
      </c>
      <c r="GK2095" s="668">
        <v>298.61111450195312</v>
      </c>
      <c r="GL2095" s="669">
        <v>42252.953125</v>
      </c>
      <c r="GM2095" s="668" t="str">
        <v>[-11101] All data events are filtered in summary calculation</v>
      </c>
      <c r="GN2095" s="400" t="str">
        <f t="shared" si="323"/>
        <v>[-11101] All data events are filtered in summary calculation</v>
      </c>
      <c r="GO2095" s="400">
        <f t="shared" si="324"/>
        <v>0</v>
      </c>
    </row>
    <row r="2096" spans="156:197" ht="18.95" customHeight="1" x14ac:dyDescent="0.25">
      <c r="EZ2096" s="837"/>
      <c r="FA2096" s="568">
        <v>42252.953819444447</v>
      </c>
      <c r="FB2096" s="569">
        <v>37986.156930281715</v>
      </c>
      <c r="FC2096" s="570">
        <v>42252.953819444447</v>
      </c>
      <c r="FD2096" s="571" t="str">
        <v>[-11101] All data events are filtered in summary calculation</v>
      </c>
      <c r="FE2096" s="570">
        <v>42252.953472222223</v>
      </c>
      <c r="FF2096" s="571" t="str">
        <v>[-11101] All data events are filtered in summary calculation</v>
      </c>
      <c r="FG2096" s="570">
        <v>42252.953472222223</v>
      </c>
      <c r="FH2096" s="571">
        <v>38461.818100454409</v>
      </c>
      <c r="GE2096" s="400">
        <f t="shared" si="325"/>
        <v>1</v>
      </c>
      <c r="GF2096" s="529"/>
      <c r="GG2096" s="517"/>
      <c r="GH2096" s="529">
        <v>42252.953472222223</v>
      </c>
      <c r="GI2096" s="668">
        <v>295.71759033203125</v>
      </c>
      <c r="GJ2096" s="669">
        <v>42252.953472222223</v>
      </c>
      <c r="GK2096" s="668">
        <v>298.61111450195312</v>
      </c>
      <c r="GL2096" s="669">
        <v>42252.953472222223</v>
      </c>
      <c r="GM2096" s="668" t="str">
        <v>[-11101] All data events are filtered in summary calculation</v>
      </c>
      <c r="GN2096" s="400" t="str">
        <f t="shared" si="323"/>
        <v>[-11101] All data events are filtered in summary calculation</v>
      </c>
      <c r="GO2096" s="400">
        <f t="shared" si="324"/>
        <v>0</v>
      </c>
    </row>
    <row r="2097" spans="156:197" ht="18.95" customHeight="1" x14ac:dyDescent="0.25">
      <c r="EZ2097" s="837"/>
      <c r="FA2097" s="568">
        <v>42252.954166666663</v>
      </c>
      <c r="FB2097" s="569">
        <v>37972.244609951973</v>
      </c>
      <c r="FC2097" s="570">
        <v>42252.954166666663</v>
      </c>
      <c r="FD2097" s="571" t="str">
        <v>[-11101] All data events are filtered in summary calculation</v>
      </c>
      <c r="FE2097" s="570">
        <v>42252.953819444447</v>
      </c>
      <c r="FF2097" s="571" t="str">
        <v>[-11101] All data events are filtered in summary calculation</v>
      </c>
      <c r="FG2097" s="570">
        <v>42252.953819444447</v>
      </c>
      <c r="FH2097" s="571">
        <v>38376.89176915089</v>
      </c>
      <c r="GE2097" s="400">
        <f t="shared" si="325"/>
        <v>1</v>
      </c>
      <c r="GF2097" s="529"/>
      <c r="GG2097" s="517"/>
      <c r="GH2097" s="529">
        <v>42252.953819444447</v>
      </c>
      <c r="GI2097" s="668">
        <v>295.71759033203125</v>
      </c>
      <c r="GJ2097" s="669">
        <v>42252.953819444447</v>
      </c>
      <c r="GK2097" s="668">
        <v>298.61111450195312</v>
      </c>
      <c r="GL2097" s="669">
        <v>42252.953819444447</v>
      </c>
      <c r="GM2097" s="668" t="str">
        <v>[-11101] All data events are filtered in summary calculation</v>
      </c>
      <c r="GN2097" s="400" t="str">
        <f t="shared" si="323"/>
        <v>[-11101] All data events are filtered in summary calculation</v>
      </c>
      <c r="GO2097" s="400">
        <f t="shared" si="324"/>
        <v>0</v>
      </c>
    </row>
    <row r="2098" spans="156:197" ht="18.95" customHeight="1" x14ac:dyDescent="0.25">
      <c r="EZ2098" s="837"/>
      <c r="FA2098" s="568">
        <v>42252.954513888893</v>
      </c>
      <c r="FB2098" s="569">
        <v>37975.052359938622</v>
      </c>
      <c r="FC2098" s="570">
        <v>42252.954513888893</v>
      </c>
      <c r="FD2098" s="571" t="str">
        <v>[-11101] All data events are filtered in summary calculation</v>
      </c>
      <c r="FE2098" s="570">
        <v>42252.954166666663</v>
      </c>
      <c r="FF2098" s="571" t="str">
        <v>[-11101] All data events are filtered in summary calculation</v>
      </c>
      <c r="FG2098" s="570">
        <v>42252.954166666663</v>
      </c>
      <c r="FH2098" s="571">
        <v>38260.306520809732</v>
      </c>
      <c r="GE2098" s="400">
        <f t="shared" si="325"/>
        <v>1</v>
      </c>
      <c r="GF2098" s="529"/>
      <c r="GG2098" s="517"/>
      <c r="GH2098" s="529">
        <v>42252.954166666663</v>
      </c>
      <c r="GI2098" s="668">
        <v>295.71759033203125</v>
      </c>
      <c r="GJ2098" s="669">
        <v>42252.954166666663</v>
      </c>
      <c r="GK2098" s="668">
        <v>298.61111450195312</v>
      </c>
      <c r="GL2098" s="669">
        <v>42252.954166666663</v>
      </c>
      <c r="GM2098" s="668" t="str">
        <v>[-11101] All data events are filtered in summary calculation</v>
      </c>
      <c r="GN2098" s="400" t="str">
        <f t="shared" si="323"/>
        <v>[-11101] All data events are filtered in summary calculation</v>
      </c>
      <c r="GO2098" s="400">
        <f t="shared" si="324"/>
        <v>0</v>
      </c>
    </row>
    <row r="2099" spans="156:197" ht="18.95" customHeight="1" x14ac:dyDescent="0.25">
      <c r="EZ2099" s="837"/>
      <c r="FA2099" s="568">
        <v>42252.954861111109</v>
      </c>
      <c r="FB2099" s="569">
        <v>38011.092718281347</v>
      </c>
      <c r="FC2099" s="570">
        <v>42252.954861111109</v>
      </c>
      <c r="FD2099" s="571" t="str">
        <v>[-11101] All data events are filtered in summary calculation</v>
      </c>
      <c r="FE2099" s="570">
        <v>42252.954513888893</v>
      </c>
      <c r="FF2099" s="571" t="str">
        <v>[-11101] All data events are filtered in summary calculation</v>
      </c>
      <c r="FG2099" s="570">
        <v>42252.954513888893</v>
      </c>
      <c r="FH2099" s="571">
        <v>38193.459767862158</v>
      </c>
      <c r="GE2099" s="400">
        <f t="shared" si="325"/>
        <v>1</v>
      </c>
      <c r="GF2099" s="529"/>
      <c r="GG2099" s="517"/>
      <c r="GH2099" s="529">
        <v>42252.954513888893</v>
      </c>
      <c r="GI2099" s="668">
        <v>295.71759033203125</v>
      </c>
      <c r="GJ2099" s="669">
        <v>42252.954513888893</v>
      </c>
      <c r="GK2099" s="668">
        <v>298.61111450195312</v>
      </c>
      <c r="GL2099" s="669">
        <v>42252.954513888893</v>
      </c>
      <c r="GM2099" s="668" t="str">
        <v>[-11101] All data events are filtered in summary calculation</v>
      </c>
      <c r="GN2099" s="400" t="str">
        <f t="shared" si="323"/>
        <v>[-11101] All data events are filtered in summary calculation</v>
      </c>
      <c r="GO2099" s="400">
        <f t="shared" si="324"/>
        <v>0</v>
      </c>
    </row>
    <row r="2100" spans="156:197" ht="18.95" customHeight="1" x14ac:dyDescent="0.25">
      <c r="EZ2100" s="837"/>
      <c r="FA2100" s="568">
        <v>42252.955208333333</v>
      </c>
      <c r="FB2100" s="569">
        <v>37960.381551595528</v>
      </c>
      <c r="FC2100" s="570">
        <v>42252.955208333333</v>
      </c>
      <c r="FD2100" s="571" t="str">
        <v>[-11101] All data events are filtered in summary calculation</v>
      </c>
      <c r="FE2100" s="570">
        <v>42252.954861111109</v>
      </c>
      <c r="FF2100" s="571" t="str">
        <v>[-11101] All data events are filtered in summary calculation</v>
      </c>
      <c r="FG2100" s="570">
        <v>42252.954861111109</v>
      </c>
      <c r="FH2100" s="571">
        <v>38030.49242133498</v>
      </c>
      <c r="GE2100" s="400">
        <f t="shared" si="325"/>
        <v>1</v>
      </c>
      <c r="GF2100" s="529"/>
      <c r="GG2100" s="517"/>
      <c r="GH2100" s="529">
        <v>42252.954861111109</v>
      </c>
      <c r="GI2100" s="668">
        <v>295.71759033203125</v>
      </c>
      <c r="GJ2100" s="669">
        <v>42252.954861111109</v>
      </c>
      <c r="GK2100" s="668">
        <v>298.61111450195312</v>
      </c>
      <c r="GL2100" s="669">
        <v>42252.954861111109</v>
      </c>
      <c r="GM2100" s="668" t="str">
        <v>[-11101] All data events are filtered in summary calculation</v>
      </c>
      <c r="GN2100" s="400" t="str">
        <f t="shared" si="323"/>
        <v>[-11101] All data events are filtered in summary calculation</v>
      </c>
      <c r="GO2100" s="400">
        <f t="shared" si="324"/>
        <v>0</v>
      </c>
    </row>
    <row r="2101" spans="156:197" ht="18.95" customHeight="1" x14ac:dyDescent="0.25">
      <c r="EZ2101" s="837"/>
      <c r="FA2101" s="568">
        <v>42252.955555555556</v>
      </c>
      <c r="FB2101" s="569">
        <v>37949.137953567508</v>
      </c>
      <c r="FC2101" s="570">
        <v>42252.955555555556</v>
      </c>
      <c r="FD2101" s="571" t="str">
        <v>[-11101] All data events are filtered in summary calculation</v>
      </c>
      <c r="FE2101" s="570">
        <v>42252.955208333333</v>
      </c>
      <c r="FF2101" s="571" t="str">
        <v>[-11101] All data events are filtered in summary calculation</v>
      </c>
      <c r="FG2101" s="570">
        <v>42252.955208333333</v>
      </c>
      <c r="FH2101" s="571">
        <v>37906.490481090543</v>
      </c>
      <c r="GE2101" s="400">
        <f t="shared" si="325"/>
        <v>1</v>
      </c>
      <c r="GF2101" s="529"/>
      <c r="GG2101" s="517"/>
      <c r="GH2101" s="529">
        <v>42252.955208333333</v>
      </c>
      <c r="GI2101" s="668">
        <v>291.86727581825107</v>
      </c>
      <c r="GJ2101" s="669">
        <v>42252.955208333333</v>
      </c>
      <c r="GK2101" s="668">
        <v>298.61111450195312</v>
      </c>
      <c r="GL2101" s="669">
        <v>42252.955208333333</v>
      </c>
      <c r="GM2101" s="668" t="str">
        <v>[-11101] All data events are filtered in summary calculation</v>
      </c>
      <c r="GN2101" s="400" t="str">
        <f t="shared" si="323"/>
        <v>[-11101] All data events are filtered in summary calculation</v>
      </c>
      <c r="GO2101" s="400">
        <f t="shared" si="324"/>
        <v>0</v>
      </c>
    </row>
    <row r="2102" spans="156:197" ht="18.95" customHeight="1" x14ac:dyDescent="0.25">
      <c r="EZ2102" s="837"/>
      <c r="FA2102" s="568">
        <v>42252.95590277778</v>
      </c>
      <c r="FB2102" s="569">
        <v>38038.685741571586</v>
      </c>
      <c r="FC2102" s="570">
        <v>42252.95590277778</v>
      </c>
      <c r="FD2102" s="571" t="str">
        <v>[-11101] All data events are filtered in summary calculation</v>
      </c>
      <c r="FE2102" s="570">
        <v>42252.955555555556</v>
      </c>
      <c r="FF2102" s="571" t="str">
        <v>[-11101] All data events are filtered in summary calculation</v>
      </c>
      <c r="FG2102" s="570">
        <v>42252.955555555556</v>
      </c>
      <c r="FH2102" s="571">
        <v>38173.234903568031</v>
      </c>
      <c r="GE2102" s="400">
        <f t="shared" si="325"/>
        <v>1</v>
      </c>
      <c r="GF2102" s="529"/>
      <c r="GG2102" s="517"/>
      <c r="GH2102" s="529">
        <v>42252.955555555556</v>
      </c>
      <c r="GI2102" s="668">
        <v>289.9305419921875</v>
      </c>
      <c r="GJ2102" s="669">
        <v>42252.955555555556</v>
      </c>
      <c r="GK2102" s="668">
        <v>298.61111450195312</v>
      </c>
      <c r="GL2102" s="669">
        <v>42252.955555555556</v>
      </c>
      <c r="GM2102" s="668" t="str">
        <v>[-11101] All data events are filtered in summary calculation</v>
      </c>
      <c r="GN2102" s="400" t="str">
        <f t="shared" si="323"/>
        <v>[-11101] All data events are filtered in summary calculation</v>
      </c>
      <c r="GO2102" s="400">
        <f t="shared" si="324"/>
        <v>0</v>
      </c>
    </row>
    <row r="2103" spans="156:197" ht="18.95" customHeight="1" x14ac:dyDescent="0.25">
      <c r="EZ2103" s="837"/>
      <c r="FA2103" s="568">
        <v>42252.956250000003</v>
      </c>
      <c r="FB2103" s="569">
        <v>38011.345507307844</v>
      </c>
      <c r="FC2103" s="570">
        <v>42252.956250000003</v>
      </c>
      <c r="FD2103" s="571" t="str">
        <v>[-11101] All data events are filtered in summary calculation</v>
      </c>
      <c r="FE2103" s="570">
        <v>42252.95590277778</v>
      </c>
      <c r="FF2103" s="571" t="str">
        <v>[-11101] All data events are filtered in summary calculation</v>
      </c>
      <c r="FG2103" s="570">
        <v>42252.95590277778</v>
      </c>
      <c r="FH2103" s="571">
        <v>38169.394592855373</v>
      </c>
      <c r="GE2103" s="400">
        <f t="shared" si="325"/>
        <v>1</v>
      </c>
      <c r="GF2103" s="529"/>
      <c r="GG2103" s="517"/>
      <c r="GH2103" s="529">
        <v>42252.95590277778</v>
      </c>
      <c r="GI2103" s="668">
        <v>289.9305419921875</v>
      </c>
      <c r="GJ2103" s="669">
        <v>42252.95590277778</v>
      </c>
      <c r="GK2103" s="668">
        <v>298.61111450195312</v>
      </c>
      <c r="GL2103" s="669">
        <v>42252.95590277778</v>
      </c>
      <c r="GM2103" s="668" t="str">
        <v>[-11101] All data events are filtered in summary calculation</v>
      </c>
      <c r="GN2103" s="400" t="str">
        <f t="shared" si="323"/>
        <v>[-11101] All data events are filtered in summary calculation</v>
      </c>
      <c r="GO2103" s="400">
        <f t="shared" si="324"/>
        <v>0</v>
      </c>
    </row>
    <row r="2104" spans="156:197" ht="18.95" customHeight="1" x14ac:dyDescent="0.25">
      <c r="EZ2104" s="837"/>
      <c r="FA2104" s="568">
        <v>42252.956597222219</v>
      </c>
      <c r="FB2104" s="569">
        <v>37985.061715271077</v>
      </c>
      <c r="FC2104" s="570">
        <v>42252.956597222219</v>
      </c>
      <c r="FD2104" s="571" t="str">
        <v>[-11101] All data events are filtered in summary calculation</v>
      </c>
      <c r="FE2104" s="570">
        <v>42252.956250000003</v>
      </c>
      <c r="FF2104" s="571" t="str">
        <v>[-11101] All data events are filtered in summary calculation</v>
      </c>
      <c r="FG2104" s="570">
        <v>42252.956250000003</v>
      </c>
      <c r="FH2104" s="571">
        <v>37962.515827550487</v>
      </c>
      <c r="GE2104" s="400">
        <f t="shared" si="325"/>
        <v>1</v>
      </c>
      <c r="GF2104" s="529"/>
      <c r="GG2104" s="517"/>
      <c r="GH2104" s="529">
        <v>42252.956250000003</v>
      </c>
      <c r="GI2104" s="668">
        <v>289.9305419921875</v>
      </c>
      <c r="GJ2104" s="669">
        <v>42252.956250000003</v>
      </c>
      <c r="GK2104" s="668">
        <v>280.58564713485538</v>
      </c>
      <c r="GL2104" s="669">
        <v>42252.956250000003</v>
      </c>
      <c r="GM2104" s="668" t="str">
        <v>[-11101] All data events are filtered in summary calculation</v>
      </c>
      <c r="GN2104" s="400" t="str">
        <f t="shared" si="323"/>
        <v>[-11101] All data events are filtered in summary calculation</v>
      </c>
      <c r="GO2104" s="400">
        <f t="shared" si="324"/>
        <v>0</v>
      </c>
    </row>
    <row r="2105" spans="156:197" ht="18.95" customHeight="1" x14ac:dyDescent="0.25">
      <c r="EZ2105" s="837"/>
      <c r="FA2105" s="568">
        <v>42252.95694444445</v>
      </c>
      <c r="FB2105" s="569">
        <v>37988.442549016079</v>
      </c>
      <c r="FC2105" s="570">
        <v>42252.95694444445</v>
      </c>
      <c r="FD2105" s="571" t="str">
        <v>[-11101] All data events are filtered in summary calculation</v>
      </c>
      <c r="FE2105" s="570">
        <v>42252.956597222219</v>
      </c>
      <c r="FF2105" s="571" t="str">
        <v>[-11101] All data events are filtered in summary calculation</v>
      </c>
      <c r="FG2105" s="570">
        <v>42252.956597222219</v>
      </c>
      <c r="FH2105" s="571">
        <v>37868.400898971158</v>
      </c>
      <c r="GE2105" s="400">
        <f t="shared" si="325"/>
        <v>1</v>
      </c>
      <c r="GF2105" s="529"/>
      <c r="GG2105" s="517"/>
      <c r="GH2105" s="529">
        <v>42252.956597222219</v>
      </c>
      <c r="GI2105" s="668">
        <v>289.9305419921875</v>
      </c>
      <c r="GJ2105" s="669">
        <v>42252.956597222219</v>
      </c>
      <c r="GK2105" s="668">
        <v>276.04165649414062</v>
      </c>
      <c r="GL2105" s="669">
        <v>42252.956597222219</v>
      </c>
      <c r="GM2105" s="668" t="str">
        <v>[-11101] All data events are filtered in summary calculation</v>
      </c>
      <c r="GN2105" s="400" t="str">
        <f t="shared" si="323"/>
        <v>[-11101] All data events are filtered in summary calculation</v>
      </c>
      <c r="GO2105" s="400">
        <f t="shared" si="324"/>
        <v>0</v>
      </c>
    </row>
    <row r="2106" spans="156:197" ht="18.95" customHeight="1" x14ac:dyDescent="0.25">
      <c r="EZ2106" s="837"/>
      <c r="FA2106" s="568">
        <v>42252.957291666666</v>
      </c>
      <c r="FB2106" s="569">
        <v>37992.997554997601</v>
      </c>
      <c r="FC2106" s="570">
        <v>42252.957291666666</v>
      </c>
      <c r="FD2106" s="571" t="str">
        <v>[-11101] All data events are filtered in summary calculation</v>
      </c>
      <c r="FE2106" s="570">
        <v>42252.95694444445</v>
      </c>
      <c r="FF2106" s="571" t="str">
        <v>[-11101] All data events are filtered in summary calculation</v>
      </c>
      <c r="FG2106" s="570">
        <v>42252.95694444445</v>
      </c>
      <c r="FH2106" s="571">
        <v>37710.235900137821</v>
      </c>
      <c r="GE2106" s="400">
        <f t="shared" si="325"/>
        <v>1</v>
      </c>
      <c r="GF2106" s="529"/>
      <c r="GG2106" s="517"/>
      <c r="GH2106" s="529">
        <v>42252.95694444445</v>
      </c>
      <c r="GI2106" s="668">
        <v>289.9305419921875</v>
      </c>
      <c r="GJ2106" s="669">
        <v>42252.95694444445</v>
      </c>
      <c r="GK2106" s="668">
        <v>276.04165649414062</v>
      </c>
      <c r="GL2106" s="669">
        <v>42252.95694444445</v>
      </c>
      <c r="GM2106" s="668" t="str">
        <v>[-11101] All data events are filtered in summary calculation</v>
      </c>
      <c r="GN2106" s="400" t="str">
        <f t="shared" si="323"/>
        <v>[-11101] All data events are filtered in summary calculation</v>
      </c>
      <c r="GO2106" s="400">
        <f t="shared" si="324"/>
        <v>0</v>
      </c>
    </row>
    <row r="2107" spans="156:197" ht="18.95" customHeight="1" x14ac:dyDescent="0.25">
      <c r="EZ2107" s="837"/>
      <c r="FA2107" s="568">
        <v>42252.957638888889</v>
      </c>
      <c r="FB2107" s="569">
        <v>38022.056598329546</v>
      </c>
      <c r="FC2107" s="570">
        <v>42252.957638888889</v>
      </c>
      <c r="FD2107" s="571" t="str">
        <v>[-11101] All data events are filtered in summary calculation</v>
      </c>
      <c r="FE2107" s="570">
        <v>42252.957291666666</v>
      </c>
      <c r="FF2107" s="571" t="str">
        <v>[-11101] All data events are filtered in summary calculation</v>
      </c>
      <c r="FG2107" s="570">
        <v>42252.957291666666</v>
      </c>
      <c r="FH2107" s="571">
        <v>37697.991374776764</v>
      </c>
      <c r="GE2107" s="400">
        <f t="shared" si="325"/>
        <v>1</v>
      </c>
      <c r="GF2107" s="529"/>
      <c r="GG2107" s="517"/>
      <c r="GH2107" s="529">
        <v>42252.957291666666</v>
      </c>
      <c r="GI2107" s="668">
        <v>289.9305419921875</v>
      </c>
      <c r="GJ2107" s="669">
        <v>42252.957291666666</v>
      </c>
      <c r="GK2107" s="668">
        <v>276.04165649414062</v>
      </c>
      <c r="GL2107" s="669">
        <v>42252.957291666666</v>
      </c>
      <c r="GM2107" s="668" t="str">
        <v>[-11101] All data events are filtered in summary calculation</v>
      </c>
      <c r="GN2107" s="400" t="str">
        <f t="shared" si="323"/>
        <v>[-11101] All data events are filtered in summary calculation</v>
      </c>
      <c r="GO2107" s="400">
        <f t="shared" si="324"/>
        <v>0</v>
      </c>
    </row>
    <row r="2108" spans="156:197" ht="18.95" customHeight="1" thickBot="1" x14ac:dyDescent="0.3">
      <c r="EZ2108" s="838"/>
      <c r="FA2108" s="568">
        <v>42252.957986111112</v>
      </c>
      <c r="FB2108" s="569">
        <v>38005.343122641243</v>
      </c>
      <c r="FC2108" s="570">
        <v>42252.957986111112</v>
      </c>
      <c r="FD2108" s="571" t="str">
        <v>[-11101] All data events are filtered in summary calculation</v>
      </c>
      <c r="FE2108" s="570">
        <v>42252.957638888889</v>
      </c>
      <c r="FF2108" s="571" t="str">
        <v>[-11101] All data events are filtered in summary calculation</v>
      </c>
      <c r="FG2108" s="570">
        <v>42252.957638888889</v>
      </c>
      <c r="FH2108" s="571">
        <v>37710.001526490851</v>
      </c>
      <c r="GE2108" s="400">
        <f t="shared" si="325"/>
        <v>1</v>
      </c>
      <c r="GF2108" s="529"/>
      <c r="GG2108" s="517"/>
      <c r="GH2108" s="529">
        <v>42252.957638888889</v>
      </c>
      <c r="GI2108" s="668">
        <v>289.9305419921875</v>
      </c>
      <c r="GJ2108" s="669">
        <v>42252.957638888889</v>
      </c>
      <c r="GK2108" s="668">
        <v>276.04165649414062</v>
      </c>
      <c r="GL2108" s="669">
        <v>42252.957638888889</v>
      </c>
      <c r="GM2108" s="668" t="str">
        <v>[-11101] All data events are filtered in summary calculation</v>
      </c>
      <c r="GN2108" s="400" t="str">
        <f t="shared" si="323"/>
        <v>[-11101] All data events are filtered in summary calculation</v>
      </c>
      <c r="GO2108" s="400">
        <f t="shared" si="324"/>
        <v>0</v>
      </c>
    </row>
    <row r="2109" spans="156:197" ht="18.95" customHeight="1" x14ac:dyDescent="0.25">
      <c r="EZ2109" s="836">
        <v>24</v>
      </c>
      <c r="FA2109" s="568">
        <v>42252.958333333328</v>
      </c>
      <c r="FB2109" s="569">
        <v>38039.271989528337</v>
      </c>
      <c r="FC2109" s="570">
        <v>42252.958333333328</v>
      </c>
      <c r="FD2109" s="571" t="str">
        <v>[-11101] All data events are filtered in summary calculation</v>
      </c>
      <c r="FE2109" s="570">
        <v>42252.957986111112</v>
      </c>
      <c r="FF2109" s="571" t="str">
        <v>[-11101] All data events are filtered in summary calculation</v>
      </c>
      <c r="FG2109" s="570">
        <v>42252.957986111112</v>
      </c>
      <c r="FH2109" s="571">
        <v>37742.520044189689</v>
      </c>
      <c r="GE2109" s="400">
        <f t="shared" si="325"/>
        <v>1</v>
      </c>
      <c r="GF2109" s="529"/>
      <c r="GG2109" s="517"/>
      <c r="GH2109" s="529">
        <v>42252.957986111112</v>
      </c>
      <c r="GI2109" s="668">
        <v>289.9305419921875</v>
      </c>
      <c r="GJ2109" s="669">
        <v>42252.957986111112</v>
      </c>
      <c r="GK2109" s="668">
        <v>276.04165649414062</v>
      </c>
      <c r="GL2109" s="669">
        <v>42252.957986111112</v>
      </c>
      <c r="GM2109" s="668" t="str">
        <v>[-11101] All data events are filtered in summary calculation</v>
      </c>
      <c r="GN2109" s="400" t="str">
        <f t="shared" si="323"/>
        <v>[-11101] All data events are filtered in summary calculation</v>
      </c>
      <c r="GO2109" s="400">
        <f t="shared" si="324"/>
        <v>0</v>
      </c>
    </row>
    <row r="2110" spans="156:197" ht="18.95" customHeight="1" x14ac:dyDescent="0.25">
      <c r="EZ2110" s="837"/>
      <c r="FA2110" s="568">
        <v>42252.958680555559</v>
      </c>
      <c r="FB2110" s="569">
        <v>38067.450738032661</v>
      </c>
      <c r="FC2110" s="570">
        <v>42252.958680555559</v>
      </c>
      <c r="FD2110" s="571" t="str">
        <v>[-11101] All data events are filtered in summary calculation</v>
      </c>
      <c r="FE2110" s="570">
        <v>42252.958333333328</v>
      </c>
      <c r="FF2110" s="571" t="str">
        <v>[-11101] All data events are filtered in summary calculation</v>
      </c>
      <c r="FG2110" s="570">
        <v>42252.958333333328</v>
      </c>
      <c r="FH2110" s="571">
        <v>37731.171134396391</v>
      </c>
      <c r="GE2110" s="400">
        <f t="shared" si="325"/>
        <v>1</v>
      </c>
      <c r="GF2110" s="529"/>
      <c r="GG2110" s="517"/>
      <c r="GH2110" s="529">
        <v>42252.958333333328</v>
      </c>
      <c r="GI2110" s="668">
        <v>289.9305419921875</v>
      </c>
      <c r="GJ2110" s="669">
        <v>42252.958333333328</v>
      </c>
      <c r="GK2110" s="668">
        <v>276.04165649414062</v>
      </c>
      <c r="GL2110" s="669">
        <v>42252.958333333328</v>
      </c>
      <c r="GM2110" s="668" t="str">
        <v>[-11101] All data events are filtered in summary calculation</v>
      </c>
      <c r="GN2110" s="400" t="str">
        <f t="shared" si="323"/>
        <v>[-11101] All data events are filtered in summary calculation</v>
      </c>
      <c r="GO2110" s="400">
        <f t="shared" si="324"/>
        <v>0</v>
      </c>
    </row>
    <row r="2111" spans="156:197" ht="18.95" customHeight="1" x14ac:dyDescent="0.25">
      <c r="EZ2111" s="837"/>
      <c r="FA2111" s="568">
        <v>42252.959027777775</v>
      </c>
      <c r="FB2111" s="569">
        <v>38086.42408730388</v>
      </c>
      <c r="FC2111" s="570">
        <v>42252.959027777775</v>
      </c>
      <c r="FD2111" s="571" t="str">
        <v>[-11101] All data events are filtered in summary calculation</v>
      </c>
      <c r="FE2111" s="570">
        <v>42252.958680555559</v>
      </c>
      <c r="FF2111" s="571" t="str">
        <v>[-11101] All data events are filtered in summary calculation</v>
      </c>
      <c r="FG2111" s="570">
        <v>42252.958680555559</v>
      </c>
      <c r="FH2111" s="571">
        <v>37717.983963578939</v>
      </c>
      <c r="GE2111" s="400">
        <f t="shared" si="325"/>
        <v>1</v>
      </c>
      <c r="GF2111" s="529"/>
      <c r="GG2111" s="517"/>
      <c r="GH2111" s="529">
        <v>42252.958680555559</v>
      </c>
      <c r="GI2111" s="668">
        <v>289.9305419921875</v>
      </c>
      <c r="GJ2111" s="669">
        <v>42252.958680555559</v>
      </c>
      <c r="GK2111" s="668">
        <v>276.04165649414062</v>
      </c>
      <c r="GL2111" s="669">
        <v>42252.958680555559</v>
      </c>
      <c r="GM2111" s="668" t="str">
        <v>[-11101] All data events are filtered in summary calculation</v>
      </c>
      <c r="GN2111" s="400" t="str">
        <f t="shared" si="323"/>
        <v>[-11101] All data events are filtered in summary calculation</v>
      </c>
      <c r="GO2111" s="400">
        <f t="shared" si="324"/>
        <v>0</v>
      </c>
    </row>
    <row r="2112" spans="156:197" ht="18.95" customHeight="1" x14ac:dyDescent="0.25">
      <c r="EZ2112" s="837"/>
      <c r="FA2112" s="568">
        <v>42252.959374999999</v>
      </c>
      <c r="FB2112" s="569">
        <v>37997.166533003248</v>
      </c>
      <c r="FC2112" s="570">
        <v>42252.959374999999</v>
      </c>
      <c r="FD2112" s="571" t="str">
        <v>[-11101] All data events are filtered in summary calculation</v>
      </c>
      <c r="FE2112" s="570">
        <v>42252.959027777775</v>
      </c>
      <c r="FF2112" s="571" t="str">
        <v>[-11101] All data events are filtered in summary calculation</v>
      </c>
      <c r="FG2112" s="570">
        <v>42252.959027777775</v>
      </c>
      <c r="FH2112" s="571">
        <v>37710.599911640085</v>
      </c>
      <c r="GE2112" s="400">
        <f t="shared" si="325"/>
        <v>1</v>
      </c>
      <c r="GF2112" s="529"/>
      <c r="GG2112" s="517"/>
      <c r="GH2112" s="529">
        <v>42252.959027777775</v>
      </c>
      <c r="GI2112" s="668">
        <v>289.9305419921875</v>
      </c>
      <c r="GJ2112" s="669">
        <v>42252.959027777775</v>
      </c>
      <c r="GK2112" s="668">
        <v>282.77429847108823</v>
      </c>
      <c r="GL2112" s="669">
        <v>42252.959027777775</v>
      </c>
      <c r="GM2112" s="668" t="str">
        <v>[-11101] All data events are filtered in summary calculation</v>
      </c>
      <c r="GN2112" s="400" t="str">
        <f t="shared" si="323"/>
        <v>[-11101] All data events are filtered in summary calculation</v>
      </c>
      <c r="GO2112" s="400">
        <f t="shared" si="324"/>
        <v>0</v>
      </c>
    </row>
    <row r="2113" spans="156:197" ht="18.95" customHeight="1" x14ac:dyDescent="0.25">
      <c r="EZ2113" s="837"/>
      <c r="FA2113" s="568">
        <v>42252.959722222222</v>
      </c>
      <c r="FB2113" s="569">
        <v>37988.866237231094</v>
      </c>
      <c r="FC2113" s="570">
        <v>42252.959722222222</v>
      </c>
      <c r="FD2113" s="571" t="str">
        <v>[-11101] All data events are filtered in summary calculation</v>
      </c>
      <c r="FE2113" s="570">
        <v>42252.959374999999</v>
      </c>
      <c r="FF2113" s="571" t="str">
        <v>[-11101] All data events are filtered in summary calculation</v>
      </c>
      <c r="FG2113" s="570">
        <v>42252.959374999999</v>
      </c>
      <c r="FH2113" s="571">
        <v>37647.18427610596</v>
      </c>
      <c r="GE2113" s="400">
        <f t="shared" si="325"/>
        <v>1</v>
      </c>
      <c r="GF2113" s="529"/>
      <c r="GG2113" s="517"/>
      <c r="GH2113" s="529">
        <v>42252.959374999999</v>
      </c>
      <c r="GI2113" s="668">
        <v>289.9305419921875</v>
      </c>
      <c r="GJ2113" s="669">
        <v>42252.959374999999</v>
      </c>
      <c r="GK2113" s="668">
        <v>296.29629516601562</v>
      </c>
      <c r="GL2113" s="669">
        <v>42252.959374999999</v>
      </c>
      <c r="GM2113" s="668" t="str">
        <v>[-11101] All data events are filtered in summary calculation</v>
      </c>
      <c r="GN2113" s="400" t="str">
        <f t="shared" si="323"/>
        <v>[-11101] All data events are filtered in summary calculation</v>
      </c>
      <c r="GO2113" s="400">
        <f t="shared" si="324"/>
        <v>0</v>
      </c>
    </row>
    <row r="2114" spans="156:197" ht="18.95" customHeight="1" x14ac:dyDescent="0.25">
      <c r="EZ2114" s="837"/>
      <c r="FA2114" s="568">
        <v>42252.960069444445</v>
      </c>
      <c r="FB2114" s="569">
        <v>37977.910839062926</v>
      </c>
      <c r="FC2114" s="570">
        <v>42252.960069444445</v>
      </c>
      <c r="FD2114" s="571" t="str">
        <v>[-11101] All data events are filtered in summary calculation</v>
      </c>
      <c r="FE2114" s="570">
        <v>42252.959722222222</v>
      </c>
      <c r="FF2114" s="571" t="str">
        <v>[-11101] All data events are filtered in summary calculation</v>
      </c>
      <c r="FG2114" s="570">
        <v>42252.959722222222</v>
      </c>
      <c r="FH2114" s="571">
        <v>37639.202719535431</v>
      </c>
      <c r="GE2114" s="400">
        <f t="shared" si="325"/>
        <v>1</v>
      </c>
      <c r="GF2114" s="529"/>
      <c r="GG2114" s="517"/>
      <c r="GH2114" s="529">
        <v>42252.959722222222</v>
      </c>
      <c r="GI2114" s="668">
        <v>289.9305419921875</v>
      </c>
      <c r="GJ2114" s="669">
        <v>42252.959722222222</v>
      </c>
      <c r="GK2114" s="668">
        <v>296.29629516601562</v>
      </c>
      <c r="GL2114" s="669">
        <v>42252.959722222222</v>
      </c>
      <c r="GM2114" s="668" t="str">
        <v>[-11101] All data events are filtered in summary calculation</v>
      </c>
      <c r="GN2114" s="400" t="str">
        <f t="shared" si="323"/>
        <v>[-11101] All data events are filtered in summary calculation</v>
      </c>
      <c r="GO2114" s="400">
        <f t="shared" si="324"/>
        <v>0</v>
      </c>
    </row>
    <row r="2115" spans="156:197" ht="18.95" customHeight="1" x14ac:dyDescent="0.25">
      <c r="EZ2115" s="837"/>
      <c r="FA2115" s="568">
        <v>42252.960416666669</v>
      </c>
      <c r="FB2115" s="569">
        <v>37982.842747372386</v>
      </c>
      <c r="FC2115" s="570">
        <v>42252.960416666669</v>
      </c>
      <c r="FD2115" s="571" t="str">
        <v>[-11101] All data events are filtered in summary calculation</v>
      </c>
      <c r="FE2115" s="570">
        <v>42252.960069444445</v>
      </c>
      <c r="FF2115" s="571" t="str">
        <v>[-11101] All data events are filtered in summary calculation</v>
      </c>
      <c r="FG2115" s="570">
        <v>42252.960069444445</v>
      </c>
      <c r="FH2115" s="571">
        <v>37652.984730821845</v>
      </c>
      <c r="GE2115" s="400">
        <f t="shared" si="325"/>
        <v>1</v>
      </c>
      <c r="GF2115" s="529"/>
      <c r="GG2115" s="517"/>
      <c r="GH2115" s="529">
        <v>42252.960069444445</v>
      </c>
      <c r="GI2115" s="668">
        <v>289.9305419921875</v>
      </c>
      <c r="GJ2115" s="669">
        <v>42252.960069444445</v>
      </c>
      <c r="GK2115" s="668">
        <v>296.29629516601562</v>
      </c>
      <c r="GL2115" s="669">
        <v>42252.960069444445</v>
      </c>
      <c r="GM2115" s="668" t="str">
        <v>[-11101] All data events are filtered in summary calculation</v>
      </c>
      <c r="GN2115" s="400" t="str">
        <f t="shared" si="323"/>
        <v>[-11101] All data events are filtered in summary calculation</v>
      </c>
      <c r="GO2115" s="400">
        <f t="shared" si="324"/>
        <v>0</v>
      </c>
    </row>
    <row r="2116" spans="156:197" ht="18.95" customHeight="1" x14ac:dyDescent="0.25">
      <c r="EZ2116" s="837"/>
      <c r="FA2116" s="568">
        <v>42252.960763888885</v>
      </c>
      <c r="FB2116" s="569">
        <v>37898.33338089387</v>
      </c>
      <c r="FC2116" s="570">
        <v>42252.960763888885</v>
      </c>
      <c r="FD2116" s="571" t="str">
        <v>[-11101] All data events are filtered in summary calculation</v>
      </c>
      <c r="FE2116" s="570">
        <v>42252.960416666669</v>
      </c>
      <c r="FF2116" s="571" t="str">
        <v>[-11101] All data events are filtered in summary calculation</v>
      </c>
      <c r="FG2116" s="570">
        <v>42252.960416666669</v>
      </c>
      <c r="FH2116" s="571">
        <v>37637.877000170949</v>
      </c>
      <c r="GE2116" s="400">
        <f t="shared" si="325"/>
        <v>1</v>
      </c>
      <c r="GF2116" s="529"/>
      <c r="GG2116" s="517"/>
      <c r="GH2116" s="529">
        <v>42252.960416666669</v>
      </c>
      <c r="GI2116" s="668">
        <v>289.9305419921875</v>
      </c>
      <c r="GJ2116" s="669">
        <v>42252.960416666669</v>
      </c>
      <c r="GK2116" s="668">
        <v>296.29629516601562</v>
      </c>
      <c r="GL2116" s="669">
        <v>42252.960416666669</v>
      </c>
      <c r="GM2116" s="668" t="str">
        <v>[-11101] All data events are filtered in summary calculation</v>
      </c>
      <c r="GN2116" s="400" t="str">
        <f t="shared" si="323"/>
        <v>[-11101] All data events are filtered in summary calculation</v>
      </c>
      <c r="GO2116" s="400">
        <f t="shared" si="324"/>
        <v>0</v>
      </c>
    </row>
    <row r="2117" spans="156:197" ht="18.95" customHeight="1" x14ac:dyDescent="0.25">
      <c r="EZ2117" s="837"/>
      <c r="FA2117" s="568">
        <v>42252.961111111115</v>
      </c>
      <c r="FB2117" s="569">
        <v>37912.798490399124</v>
      </c>
      <c r="FC2117" s="570">
        <v>42252.961111111115</v>
      </c>
      <c r="FD2117" s="571" t="str">
        <v>[-11101] All data events are filtered in summary calculation</v>
      </c>
      <c r="FE2117" s="570">
        <v>42252.960763888885</v>
      </c>
      <c r="FF2117" s="571" t="str">
        <v>[-11101] All data events are filtered in summary calculation</v>
      </c>
      <c r="FG2117" s="570">
        <v>42252.960763888885</v>
      </c>
      <c r="FH2117" s="571">
        <v>37678.381554863852</v>
      </c>
      <c r="GE2117" s="400">
        <f t="shared" si="325"/>
        <v>1</v>
      </c>
      <c r="GF2117" s="529"/>
      <c r="GG2117" s="517"/>
      <c r="GH2117" s="529">
        <v>42252.960763888885</v>
      </c>
      <c r="GI2117" s="668">
        <v>289.9305419921875</v>
      </c>
      <c r="GJ2117" s="669">
        <v>42252.960763888885</v>
      </c>
      <c r="GK2117" s="668">
        <v>296.29629516601562</v>
      </c>
      <c r="GL2117" s="669">
        <v>42252.960763888885</v>
      </c>
      <c r="GM2117" s="668" t="str">
        <v>[-11101] All data events are filtered in summary calculation</v>
      </c>
      <c r="GN2117" s="400" t="str">
        <f t="shared" si="323"/>
        <v>[-11101] All data events are filtered in summary calculation</v>
      </c>
      <c r="GO2117" s="400">
        <f t="shared" si="324"/>
        <v>0</v>
      </c>
    </row>
    <row r="2118" spans="156:197" ht="18.95" customHeight="1" x14ac:dyDescent="0.25">
      <c r="EZ2118" s="837"/>
      <c r="FA2118" s="568">
        <v>42252.961458333331</v>
      </c>
      <c r="FB2118" s="569">
        <v>37996.724467953049</v>
      </c>
      <c r="FC2118" s="570">
        <v>42252.961458333331</v>
      </c>
      <c r="FD2118" s="571" t="str">
        <v>[-11101] All data events are filtered in summary calculation</v>
      </c>
      <c r="FE2118" s="570">
        <v>42252.961111111115</v>
      </c>
      <c r="FF2118" s="571" t="str">
        <v>[-11101] All data events are filtered in summary calculation</v>
      </c>
      <c r="FG2118" s="570">
        <v>42252.961111111115</v>
      </c>
      <c r="FH2118" s="571">
        <v>37707.173097713785</v>
      </c>
      <c r="GE2118" s="400">
        <f t="shared" si="325"/>
        <v>1</v>
      </c>
      <c r="GF2118" s="529"/>
      <c r="GG2118" s="517"/>
      <c r="GH2118" s="529">
        <v>42252.961111111115</v>
      </c>
      <c r="GI2118" s="668">
        <v>289.9305419921875</v>
      </c>
      <c r="GJ2118" s="669">
        <v>42252.961111111115</v>
      </c>
      <c r="GK2118" s="668">
        <v>296.29629516601562</v>
      </c>
      <c r="GL2118" s="669">
        <v>42252.961111111115</v>
      </c>
      <c r="GM2118" s="668" t="str">
        <v>[-11101] All data events are filtered in summary calculation</v>
      </c>
      <c r="GN2118" s="400" t="str">
        <f t="shared" si="323"/>
        <v>[-11101] All data events are filtered in summary calculation</v>
      </c>
      <c r="GO2118" s="400">
        <f t="shared" si="324"/>
        <v>0</v>
      </c>
    </row>
    <row r="2119" spans="156:197" ht="18.95" customHeight="1" x14ac:dyDescent="0.25">
      <c r="EZ2119" s="837"/>
      <c r="FA2119" s="568">
        <v>42252.961805555555</v>
      </c>
      <c r="FB2119" s="569">
        <v>37859.391186292967</v>
      </c>
      <c r="FC2119" s="570">
        <v>42252.961805555555</v>
      </c>
      <c r="FD2119" s="571" t="str">
        <v>[-11101] All data events are filtered in summary calculation</v>
      </c>
      <c r="FE2119" s="570">
        <v>42252.961458333331</v>
      </c>
      <c r="FF2119" s="571" t="str">
        <v>[-11101] All data events are filtered in summary calculation</v>
      </c>
      <c r="FG2119" s="570">
        <v>42252.961458333331</v>
      </c>
      <c r="FH2119" s="571">
        <v>37671.051149668296</v>
      </c>
      <c r="GE2119" s="400">
        <f t="shared" si="325"/>
        <v>1</v>
      </c>
      <c r="GF2119" s="529"/>
      <c r="GG2119" s="517"/>
      <c r="GH2119" s="529">
        <v>42252.961458333331</v>
      </c>
      <c r="GI2119" s="668">
        <v>289.9305419921875</v>
      </c>
      <c r="GJ2119" s="669">
        <v>42252.961458333331</v>
      </c>
      <c r="GK2119" s="668">
        <v>296.29629516601562</v>
      </c>
      <c r="GL2119" s="669">
        <v>42252.961458333331</v>
      </c>
      <c r="GM2119" s="668" t="str">
        <v>[-11101] All data events are filtered in summary calculation</v>
      </c>
      <c r="GN2119" s="400" t="str">
        <f t="shared" ref="GN2119:GN2182" si="326">IF($GE2119=1,$GM2119,0)</f>
        <v>[-11101] All data events are filtered in summary calculation</v>
      </c>
      <c r="GO2119" s="400">
        <f t="shared" ref="GO2119:GO2182" si="327">IF($GE2119=2,$GM2119,0)</f>
        <v>0</v>
      </c>
    </row>
    <row r="2120" spans="156:197" ht="18.95" customHeight="1" x14ac:dyDescent="0.25">
      <c r="EZ2120" s="837"/>
      <c r="FA2120" s="568">
        <v>42252.962152777778</v>
      </c>
      <c r="FB2120" s="569">
        <v>37889.193304453293</v>
      </c>
      <c r="FC2120" s="570">
        <v>42252.962152777778</v>
      </c>
      <c r="FD2120" s="571" t="str">
        <v>[-11101] All data events are filtered in summary calculation</v>
      </c>
      <c r="FE2120" s="570">
        <v>42252.961805555555</v>
      </c>
      <c r="FF2120" s="571" t="str">
        <v>[-11101] All data events are filtered in summary calculation</v>
      </c>
      <c r="FG2120" s="570">
        <v>42252.961805555555</v>
      </c>
      <c r="FH2120" s="571">
        <v>37660.553544618684</v>
      </c>
      <c r="GE2120" s="400">
        <f t="shared" ref="GE2120:GE2183" si="328">IF(GI2120&lt;&gt;$GF$63,1,IF(GK2120&lt;&gt;$GF$63,2,IF(GE2119&lt;&gt;0,GE2119,0)))</f>
        <v>1</v>
      </c>
      <c r="GF2120" s="529"/>
      <c r="GG2120" s="517"/>
      <c r="GH2120" s="529">
        <v>42252.961805555555</v>
      </c>
      <c r="GI2120" s="668">
        <v>289.9305419921875</v>
      </c>
      <c r="GJ2120" s="669">
        <v>42252.961805555555</v>
      </c>
      <c r="GK2120" s="668">
        <v>296.29629516601562</v>
      </c>
      <c r="GL2120" s="669">
        <v>42252.961805555555</v>
      </c>
      <c r="GM2120" s="668" t="str">
        <v>[-11101] All data events are filtered in summary calculation</v>
      </c>
      <c r="GN2120" s="400" t="str">
        <f t="shared" si="326"/>
        <v>[-11101] All data events are filtered in summary calculation</v>
      </c>
      <c r="GO2120" s="400">
        <f t="shared" si="327"/>
        <v>0</v>
      </c>
    </row>
    <row r="2121" spans="156:197" ht="18.95" customHeight="1" x14ac:dyDescent="0.25">
      <c r="EZ2121" s="837"/>
      <c r="FA2121" s="568">
        <v>42252.962500000001</v>
      </c>
      <c r="FB2121" s="569">
        <v>37844.754111649592</v>
      </c>
      <c r="FC2121" s="570">
        <v>42252.962500000001</v>
      </c>
      <c r="FD2121" s="571" t="str">
        <v>[-11101] All data events are filtered in summary calculation</v>
      </c>
      <c r="FE2121" s="570">
        <v>42252.962152777778</v>
      </c>
      <c r="FF2121" s="571" t="str">
        <v>[-11101] All data events are filtered in summary calculation</v>
      </c>
      <c r="FG2121" s="570">
        <v>42252.962152777778</v>
      </c>
      <c r="FH2121" s="571">
        <v>37614.359327518941</v>
      </c>
      <c r="GE2121" s="400">
        <f t="shared" si="328"/>
        <v>1</v>
      </c>
      <c r="GF2121" s="529"/>
      <c r="GG2121" s="517"/>
      <c r="GH2121" s="529">
        <v>42252.962152777778</v>
      </c>
      <c r="GI2121" s="668">
        <v>289.9305419921875</v>
      </c>
      <c r="GJ2121" s="669">
        <v>42252.962152777778</v>
      </c>
      <c r="GK2121" s="668">
        <v>296.29629516601562</v>
      </c>
      <c r="GL2121" s="669">
        <v>42252.962152777778</v>
      </c>
      <c r="GM2121" s="668" t="str">
        <v>[-11101] All data events are filtered in summary calculation</v>
      </c>
      <c r="GN2121" s="400" t="str">
        <f t="shared" si="326"/>
        <v>[-11101] All data events are filtered in summary calculation</v>
      </c>
      <c r="GO2121" s="400">
        <f t="shared" si="327"/>
        <v>0</v>
      </c>
    </row>
    <row r="2122" spans="156:197" ht="18.95" customHeight="1" x14ac:dyDescent="0.25">
      <c r="EZ2122" s="837"/>
      <c r="FA2122" s="568">
        <v>42252.962847222225</v>
      </c>
      <c r="FB2122" s="569">
        <v>37767.441559429964</v>
      </c>
      <c r="FC2122" s="570">
        <v>42252.962847222225</v>
      </c>
      <c r="FD2122" s="571" t="str">
        <v>[-11101] All data events are filtered in summary calculation</v>
      </c>
      <c r="FE2122" s="570">
        <v>42252.962500000001</v>
      </c>
      <c r="FF2122" s="571" t="str">
        <v>[-11101] All data events are filtered in summary calculation</v>
      </c>
      <c r="FG2122" s="570">
        <v>42252.962500000001</v>
      </c>
      <c r="FH2122" s="571">
        <v>37670.961331059538</v>
      </c>
      <c r="GE2122" s="400">
        <f t="shared" si="328"/>
        <v>1</v>
      </c>
      <c r="GF2122" s="529"/>
      <c r="GG2122" s="517"/>
      <c r="GH2122" s="529">
        <v>42252.962500000001</v>
      </c>
      <c r="GI2122" s="668">
        <v>289.9305419921875</v>
      </c>
      <c r="GJ2122" s="669">
        <v>42252.962500000001</v>
      </c>
      <c r="GK2122" s="668">
        <v>296.29629516601562</v>
      </c>
      <c r="GL2122" s="669">
        <v>42252.962500000001</v>
      </c>
      <c r="GM2122" s="668" t="str">
        <v>[-11101] All data events are filtered in summary calculation</v>
      </c>
      <c r="GN2122" s="400" t="str">
        <f t="shared" si="326"/>
        <v>[-11101] All data events are filtered in summary calculation</v>
      </c>
      <c r="GO2122" s="400">
        <f t="shared" si="327"/>
        <v>0</v>
      </c>
    </row>
    <row r="2123" spans="156:197" ht="18.95" customHeight="1" x14ac:dyDescent="0.25">
      <c r="EZ2123" s="837"/>
      <c r="FA2123" s="568">
        <v>42252.963194444441</v>
      </c>
      <c r="FB2123" s="569">
        <v>37747.621949048837</v>
      </c>
      <c r="FC2123" s="570">
        <v>42252.963194444441</v>
      </c>
      <c r="FD2123" s="571" t="str">
        <v>[-11101] All data events are filtered in summary calculation</v>
      </c>
      <c r="FE2123" s="570">
        <v>42252.962847222225</v>
      </c>
      <c r="FF2123" s="571" t="str">
        <v>[-11101] All data events are filtered in summary calculation</v>
      </c>
      <c r="FG2123" s="570">
        <v>42252.962847222225</v>
      </c>
      <c r="FH2123" s="571">
        <v>37565.012364737195</v>
      </c>
      <c r="GE2123" s="400">
        <f t="shared" si="328"/>
        <v>1</v>
      </c>
      <c r="GF2123" s="529"/>
      <c r="GG2123" s="517"/>
      <c r="GH2123" s="529">
        <v>42252.962847222225</v>
      </c>
      <c r="GI2123" s="668">
        <v>289.9305419921875</v>
      </c>
      <c r="GJ2123" s="669">
        <v>42252.962847222225</v>
      </c>
      <c r="GK2123" s="668">
        <v>296.29629516601562</v>
      </c>
      <c r="GL2123" s="669">
        <v>42252.962847222225</v>
      </c>
      <c r="GM2123" s="668" t="str">
        <v>[-11101] All data events are filtered in summary calculation</v>
      </c>
      <c r="GN2123" s="400" t="str">
        <f t="shared" si="326"/>
        <v>[-11101] All data events are filtered in summary calculation</v>
      </c>
      <c r="GO2123" s="400">
        <f t="shared" si="327"/>
        <v>0</v>
      </c>
    </row>
    <row r="2124" spans="156:197" ht="18.95" customHeight="1" x14ac:dyDescent="0.25">
      <c r="EZ2124" s="837"/>
      <c r="FA2124" s="568">
        <v>42252.963541666672</v>
      </c>
      <c r="FB2124" s="569">
        <v>37752.892471355197</v>
      </c>
      <c r="FC2124" s="570">
        <v>42252.963541666672</v>
      </c>
      <c r="FD2124" s="571" t="str">
        <v>[-11101] All data events are filtered in summary calculation</v>
      </c>
      <c r="FE2124" s="570">
        <v>42252.963194444441</v>
      </c>
      <c r="FF2124" s="571" t="str">
        <v>[-11101] All data events are filtered in summary calculation</v>
      </c>
      <c r="FG2124" s="570">
        <v>42252.963194444441</v>
      </c>
      <c r="FH2124" s="571">
        <v>37521.942330616715</v>
      </c>
      <c r="GE2124" s="400">
        <f t="shared" si="328"/>
        <v>1</v>
      </c>
      <c r="GF2124" s="529"/>
      <c r="GG2124" s="517"/>
      <c r="GH2124" s="529">
        <v>42252.963194444441</v>
      </c>
      <c r="GI2124" s="668">
        <v>289.9305419921875</v>
      </c>
      <c r="GJ2124" s="669">
        <v>42252.963194444441</v>
      </c>
      <c r="GK2124" s="668">
        <v>296.29629516601562</v>
      </c>
      <c r="GL2124" s="669">
        <v>42252.963194444441</v>
      </c>
      <c r="GM2124" s="668" t="str">
        <v>[-11101] All data events are filtered in summary calculation</v>
      </c>
      <c r="GN2124" s="400" t="str">
        <f t="shared" si="326"/>
        <v>[-11101] All data events are filtered in summary calculation</v>
      </c>
      <c r="GO2124" s="400">
        <f t="shared" si="327"/>
        <v>0</v>
      </c>
    </row>
    <row r="2125" spans="156:197" ht="18.95" customHeight="1" x14ac:dyDescent="0.25">
      <c r="EZ2125" s="837"/>
      <c r="FA2125" s="568">
        <v>42252.963888888888</v>
      </c>
      <c r="FB2125" s="569">
        <v>37794.034832588834</v>
      </c>
      <c r="FC2125" s="570">
        <v>42252.963888888888</v>
      </c>
      <c r="FD2125" s="571" t="str">
        <v>[-11101] All data events are filtered in summary calculation</v>
      </c>
      <c r="FE2125" s="570">
        <v>42252.963541666672</v>
      </c>
      <c r="FF2125" s="571" t="str">
        <v>[-11101] All data events are filtered in summary calculation</v>
      </c>
      <c r="FG2125" s="570">
        <v>42252.963541666672</v>
      </c>
      <c r="FH2125" s="571">
        <v>37917.273275214437</v>
      </c>
      <c r="GE2125" s="400">
        <f t="shared" si="328"/>
        <v>1</v>
      </c>
      <c r="GF2125" s="529"/>
      <c r="GG2125" s="517"/>
      <c r="GH2125" s="529">
        <v>42252.963541666672</v>
      </c>
      <c r="GI2125" s="668">
        <v>289.9305419921875</v>
      </c>
      <c r="GJ2125" s="669">
        <v>42252.963541666672</v>
      </c>
      <c r="GK2125" s="668">
        <v>296.29629516601562</v>
      </c>
      <c r="GL2125" s="669">
        <v>42252.963541666672</v>
      </c>
      <c r="GM2125" s="668" t="str">
        <v>[-11101] All data events are filtered in summary calculation</v>
      </c>
      <c r="GN2125" s="400" t="str">
        <f t="shared" si="326"/>
        <v>[-11101] All data events are filtered in summary calculation</v>
      </c>
      <c r="GO2125" s="400">
        <f t="shared" si="327"/>
        <v>0</v>
      </c>
    </row>
    <row r="2126" spans="156:197" ht="18.95" customHeight="1" x14ac:dyDescent="0.25">
      <c r="EZ2126" s="837"/>
      <c r="FA2126" s="568">
        <v>42252.964236111111</v>
      </c>
      <c r="FB2126" s="569">
        <v>37838.84777023991</v>
      </c>
      <c r="FC2126" s="570">
        <v>42252.964236111111</v>
      </c>
      <c r="FD2126" s="571" t="str">
        <v>[-11101] All data events are filtered in summary calculation</v>
      </c>
      <c r="FE2126" s="570">
        <v>42252.963888888888</v>
      </c>
      <c r="FF2126" s="571" t="str">
        <v>[-11101] All data events are filtered in summary calculation</v>
      </c>
      <c r="FG2126" s="570">
        <v>42252.963888888888</v>
      </c>
      <c r="FH2126" s="571">
        <v>38405.68977600932</v>
      </c>
      <c r="GE2126" s="400">
        <f t="shared" si="328"/>
        <v>1</v>
      </c>
      <c r="GF2126" s="529"/>
      <c r="GG2126" s="517"/>
      <c r="GH2126" s="529">
        <v>42252.963888888888</v>
      </c>
      <c r="GI2126" s="668">
        <v>289.9305419921875</v>
      </c>
      <c r="GJ2126" s="669">
        <v>42252.963888888888</v>
      </c>
      <c r="GK2126" s="668">
        <v>296.29629516601562</v>
      </c>
      <c r="GL2126" s="669">
        <v>42252.963888888888</v>
      </c>
      <c r="GM2126" s="668" t="str">
        <v>[-11101] All data events are filtered in summary calculation</v>
      </c>
      <c r="GN2126" s="400" t="str">
        <f t="shared" si="326"/>
        <v>[-11101] All data events are filtered in summary calculation</v>
      </c>
      <c r="GO2126" s="400">
        <f t="shared" si="327"/>
        <v>0</v>
      </c>
    </row>
    <row r="2127" spans="156:197" ht="18.95" customHeight="1" x14ac:dyDescent="0.25">
      <c r="EZ2127" s="837"/>
      <c r="FA2127" s="568">
        <v>42252.964583333334</v>
      </c>
      <c r="FB2127" s="569">
        <v>37784.271753484012</v>
      </c>
      <c r="FC2127" s="570">
        <v>42252.964583333334</v>
      </c>
      <c r="FD2127" s="571" t="str">
        <v>[-11101] All data events are filtered in summary calculation</v>
      </c>
      <c r="FE2127" s="570">
        <v>42252.964236111111</v>
      </c>
      <c r="FF2127" s="571" t="str">
        <v>[-11101] All data events are filtered in summary calculation</v>
      </c>
      <c r="FG2127" s="570">
        <v>42252.964236111111</v>
      </c>
      <c r="FH2127" s="571">
        <v>38457.262170040609</v>
      </c>
      <c r="GE2127" s="400">
        <f t="shared" si="328"/>
        <v>1</v>
      </c>
      <c r="GF2127" s="529"/>
      <c r="GG2127" s="517"/>
      <c r="GH2127" s="529">
        <v>42252.964236111111</v>
      </c>
      <c r="GI2127" s="668">
        <v>289.9305419921875</v>
      </c>
      <c r="GJ2127" s="669">
        <v>42252.964236111111</v>
      </c>
      <c r="GK2127" s="668">
        <v>296.29629516601562</v>
      </c>
      <c r="GL2127" s="669">
        <v>42252.964236111111</v>
      </c>
      <c r="GM2127" s="668" t="str">
        <v>[-11101] All data events are filtered in summary calculation</v>
      </c>
      <c r="GN2127" s="400" t="str">
        <f t="shared" si="326"/>
        <v>[-11101] All data events are filtered in summary calculation</v>
      </c>
      <c r="GO2127" s="400">
        <f t="shared" si="327"/>
        <v>0</v>
      </c>
    </row>
    <row r="2128" spans="156:197" ht="18.95" customHeight="1" x14ac:dyDescent="0.25">
      <c r="EZ2128" s="837"/>
      <c r="FA2128" s="568">
        <v>42252.96493055555</v>
      </c>
      <c r="FB2128" s="569">
        <v>37769.063443984589</v>
      </c>
      <c r="FC2128" s="570">
        <v>42252.96493055555</v>
      </c>
      <c r="FD2128" s="571" t="str">
        <v>[-11101] All data events are filtered in summary calculation</v>
      </c>
      <c r="FE2128" s="570">
        <v>42252.964583333334</v>
      </c>
      <c r="FF2128" s="571" t="str">
        <v>[-11101] All data events are filtered in summary calculation</v>
      </c>
      <c r="FG2128" s="570">
        <v>42252.964583333334</v>
      </c>
      <c r="FH2128" s="571">
        <v>38286.800483590363</v>
      </c>
      <c r="GE2128" s="400">
        <f t="shared" si="328"/>
        <v>1</v>
      </c>
      <c r="GF2128" s="529"/>
      <c r="GG2128" s="517"/>
      <c r="GH2128" s="529">
        <v>42252.964583333334</v>
      </c>
      <c r="GI2128" s="668">
        <v>289.9305419921875</v>
      </c>
      <c r="GJ2128" s="669">
        <v>42252.964583333334</v>
      </c>
      <c r="GK2128" s="668">
        <v>296.29629516601562</v>
      </c>
      <c r="GL2128" s="669">
        <v>42252.964583333334</v>
      </c>
      <c r="GM2128" s="668" t="str">
        <v>[-11101] All data events are filtered in summary calculation</v>
      </c>
      <c r="GN2128" s="400" t="str">
        <f t="shared" si="326"/>
        <v>[-11101] All data events are filtered in summary calculation</v>
      </c>
      <c r="GO2128" s="400">
        <f t="shared" si="327"/>
        <v>0</v>
      </c>
    </row>
    <row r="2129" spans="156:197" ht="18.95" customHeight="1" x14ac:dyDescent="0.25">
      <c r="EZ2129" s="837"/>
      <c r="FA2129" s="568">
        <v>42252.965277777781</v>
      </c>
      <c r="FB2129" s="569">
        <v>37699.361853766444</v>
      </c>
      <c r="FC2129" s="570">
        <v>42252.965277777781</v>
      </c>
      <c r="FD2129" s="571" t="str">
        <v>[-11101] All data events are filtered in summary calculation</v>
      </c>
      <c r="FE2129" s="570">
        <v>42252.96493055555</v>
      </c>
      <c r="FF2129" s="571" t="str">
        <v>[-11101] All data events are filtered in summary calculation</v>
      </c>
      <c r="FG2129" s="570">
        <v>42252.96493055555</v>
      </c>
      <c r="FH2129" s="571">
        <v>38066.375096791984</v>
      </c>
      <c r="GE2129" s="400">
        <f t="shared" si="328"/>
        <v>1</v>
      </c>
      <c r="GF2129" s="529"/>
      <c r="GG2129" s="517"/>
      <c r="GH2129" s="529">
        <v>42252.96493055555</v>
      </c>
      <c r="GI2129" s="668">
        <v>289.9305419921875</v>
      </c>
      <c r="GJ2129" s="669">
        <v>42252.96493055555</v>
      </c>
      <c r="GK2129" s="668">
        <v>296.29629516601562</v>
      </c>
      <c r="GL2129" s="669">
        <v>42252.96493055555</v>
      </c>
      <c r="GM2129" s="668" t="str">
        <v>[-11101] All data events are filtered in summary calculation</v>
      </c>
      <c r="GN2129" s="400" t="str">
        <f t="shared" si="326"/>
        <v>[-11101] All data events are filtered in summary calculation</v>
      </c>
      <c r="GO2129" s="400">
        <f t="shared" si="327"/>
        <v>0</v>
      </c>
    </row>
    <row r="2130" spans="156:197" ht="18.95" customHeight="1" x14ac:dyDescent="0.25">
      <c r="EZ2130" s="837"/>
      <c r="FA2130" s="568">
        <v>42252.965624999997</v>
      </c>
      <c r="FB2130" s="569">
        <v>37693.384299691519</v>
      </c>
      <c r="FC2130" s="570">
        <v>42252.965624999997</v>
      </c>
      <c r="FD2130" s="571" t="str">
        <v>[-11101] All data events are filtered in summary calculation</v>
      </c>
      <c r="FE2130" s="570">
        <v>42252.965277777781</v>
      </c>
      <c r="FF2130" s="571" t="str">
        <v>[-11101] All data events are filtered in summary calculation</v>
      </c>
      <c r="FG2130" s="570">
        <v>42252.965277777781</v>
      </c>
      <c r="FH2130" s="571">
        <v>37949.723406211539</v>
      </c>
      <c r="GE2130" s="400">
        <f t="shared" si="328"/>
        <v>1</v>
      </c>
      <c r="GF2130" s="529"/>
      <c r="GG2130" s="517"/>
      <c r="GH2130" s="529">
        <v>42252.965277777781</v>
      </c>
      <c r="GI2130" s="668">
        <v>289.9305419921875</v>
      </c>
      <c r="GJ2130" s="669">
        <v>42252.965277777781</v>
      </c>
      <c r="GK2130" s="668">
        <v>296.29629516601562</v>
      </c>
      <c r="GL2130" s="669">
        <v>42252.965277777781</v>
      </c>
      <c r="GM2130" s="668" t="str">
        <v>[-11101] All data events are filtered in summary calculation</v>
      </c>
      <c r="GN2130" s="400" t="str">
        <f t="shared" si="326"/>
        <v>[-11101] All data events are filtered in summary calculation</v>
      </c>
      <c r="GO2130" s="400">
        <f t="shared" si="327"/>
        <v>0</v>
      </c>
    </row>
    <row r="2131" spans="156:197" ht="18.95" customHeight="1" x14ac:dyDescent="0.25">
      <c r="EZ2131" s="837"/>
      <c r="FA2131" s="568">
        <v>42252.96597222222</v>
      </c>
      <c r="FB2131" s="569">
        <v>37662.416256443663</v>
      </c>
      <c r="FC2131" s="570">
        <v>42252.96597222222</v>
      </c>
      <c r="FD2131" s="571" t="str">
        <v>[-11101] All data events are filtered in summary calculation</v>
      </c>
      <c r="FE2131" s="570">
        <v>42252.965624999997</v>
      </c>
      <c r="FF2131" s="571" t="str">
        <v>[-11101] All data events are filtered in summary calculation</v>
      </c>
      <c r="FG2131" s="570">
        <v>42252.965624999997</v>
      </c>
      <c r="FH2131" s="571">
        <v>37768.99730938673</v>
      </c>
      <c r="GE2131" s="400">
        <f t="shared" si="328"/>
        <v>1</v>
      </c>
      <c r="GF2131" s="529"/>
      <c r="GG2131" s="517"/>
      <c r="GH2131" s="529">
        <v>42252.965624999997</v>
      </c>
      <c r="GI2131" s="668">
        <v>289.9305419921875</v>
      </c>
      <c r="GJ2131" s="669">
        <v>42252.965624999997</v>
      </c>
      <c r="GK2131" s="668">
        <v>296.29629516601562</v>
      </c>
      <c r="GL2131" s="669">
        <v>42252.965624999997</v>
      </c>
      <c r="GM2131" s="668" t="str">
        <v>[-11101] All data events are filtered in summary calculation</v>
      </c>
      <c r="GN2131" s="400" t="str">
        <f t="shared" si="326"/>
        <v>[-11101] All data events are filtered in summary calculation</v>
      </c>
      <c r="GO2131" s="400">
        <f t="shared" si="327"/>
        <v>0</v>
      </c>
    </row>
    <row r="2132" spans="156:197" ht="18.95" customHeight="1" x14ac:dyDescent="0.25">
      <c r="EZ2132" s="837"/>
      <c r="FA2132" s="568">
        <v>42252.966319444444</v>
      </c>
      <c r="FB2132" s="569">
        <v>37662.582358419895</v>
      </c>
      <c r="FC2132" s="570">
        <v>42252.966319444444</v>
      </c>
      <c r="FD2132" s="571" t="str">
        <v>[-11101] All data events are filtered in summary calculation</v>
      </c>
      <c r="FE2132" s="570">
        <v>42252.96597222222</v>
      </c>
      <c r="FF2132" s="571" t="str">
        <v>[-11101] All data events are filtered in summary calculation</v>
      </c>
      <c r="FG2132" s="570">
        <v>42252.96597222222</v>
      </c>
      <c r="FH2132" s="571">
        <v>37598.612778143091</v>
      </c>
      <c r="GE2132" s="400">
        <f t="shared" si="328"/>
        <v>1</v>
      </c>
      <c r="GF2132" s="529"/>
      <c r="GG2132" s="517"/>
      <c r="GH2132" s="529">
        <v>42252.96597222222</v>
      </c>
      <c r="GI2132" s="668">
        <v>289.9305419921875</v>
      </c>
      <c r="GJ2132" s="669">
        <v>42252.96597222222</v>
      </c>
      <c r="GK2132" s="668">
        <v>296.29629516601562</v>
      </c>
      <c r="GL2132" s="669">
        <v>42252.96597222222</v>
      </c>
      <c r="GM2132" s="668" t="str">
        <v>[-11101] All data events are filtered in summary calculation</v>
      </c>
      <c r="GN2132" s="400" t="str">
        <f t="shared" si="326"/>
        <v>[-11101] All data events are filtered in summary calculation</v>
      </c>
      <c r="GO2132" s="400">
        <f t="shared" si="327"/>
        <v>0</v>
      </c>
    </row>
    <row r="2133" spans="156:197" ht="18.95" customHeight="1" x14ac:dyDescent="0.25">
      <c r="EZ2133" s="837"/>
      <c r="FA2133" s="568">
        <v>42252.966666666667</v>
      </c>
      <c r="FB2133" s="569">
        <v>37694.842602203287</v>
      </c>
      <c r="FC2133" s="570">
        <v>42252.966666666667</v>
      </c>
      <c r="FD2133" s="571" t="str">
        <v>[-11101] All data events are filtered in summary calculation</v>
      </c>
      <c r="FE2133" s="570">
        <v>42252.966319444444</v>
      </c>
      <c r="FF2133" s="571" t="str">
        <v>[-11101] All data events are filtered in summary calculation</v>
      </c>
      <c r="FG2133" s="570">
        <v>42252.966319444444</v>
      </c>
      <c r="FH2133" s="571">
        <v>37514.489562948547</v>
      </c>
      <c r="GE2133" s="400">
        <f t="shared" si="328"/>
        <v>1</v>
      </c>
      <c r="GF2133" s="529"/>
      <c r="GG2133" s="517"/>
      <c r="GH2133" s="529">
        <v>42252.966319444444</v>
      </c>
      <c r="GI2133" s="668">
        <v>289.9305419921875</v>
      </c>
      <c r="GJ2133" s="669">
        <v>42252.966319444444</v>
      </c>
      <c r="GK2133" s="668">
        <v>296.29629516601562</v>
      </c>
      <c r="GL2133" s="669">
        <v>42252.966319444444</v>
      </c>
      <c r="GM2133" s="668" t="str">
        <v>[-11101] All data events are filtered in summary calculation</v>
      </c>
      <c r="GN2133" s="400" t="str">
        <f t="shared" si="326"/>
        <v>[-11101] All data events are filtered in summary calculation</v>
      </c>
      <c r="GO2133" s="400">
        <f t="shared" si="327"/>
        <v>0</v>
      </c>
    </row>
    <row r="2134" spans="156:197" ht="18.95" customHeight="1" x14ac:dyDescent="0.25">
      <c r="EZ2134" s="837"/>
      <c r="FA2134" s="568">
        <v>42252.967013888891</v>
      </c>
      <c r="FB2134" s="569">
        <v>37977.254077162346</v>
      </c>
      <c r="FC2134" s="570">
        <v>42252.967013888891</v>
      </c>
      <c r="FD2134" s="571" t="str">
        <v>[-11101] All data events are filtered in summary calculation</v>
      </c>
      <c r="FE2134" s="570">
        <v>42252.966666666667</v>
      </c>
      <c r="FF2134" s="571" t="str">
        <v>[-11101] All data events are filtered in summary calculation</v>
      </c>
      <c r="FG2134" s="570">
        <v>42252.966666666667</v>
      </c>
      <c r="FH2134" s="571">
        <v>37355.299103542166</v>
      </c>
      <c r="GE2134" s="400">
        <f t="shared" si="328"/>
        <v>1</v>
      </c>
      <c r="GF2134" s="529"/>
      <c r="GG2134" s="517"/>
      <c r="GH2134" s="529">
        <v>42252.966666666667</v>
      </c>
      <c r="GI2134" s="668">
        <v>289.9305419921875</v>
      </c>
      <c r="GJ2134" s="669">
        <v>42252.966666666667</v>
      </c>
      <c r="GK2134" s="668">
        <v>296.29629516601562</v>
      </c>
      <c r="GL2134" s="669">
        <v>42252.966666666667</v>
      </c>
      <c r="GM2134" s="668" t="str">
        <v>[-11101] All data events are filtered in summary calculation</v>
      </c>
      <c r="GN2134" s="400" t="str">
        <f t="shared" si="326"/>
        <v>[-11101] All data events are filtered in summary calculation</v>
      </c>
      <c r="GO2134" s="400">
        <f t="shared" si="327"/>
        <v>0</v>
      </c>
    </row>
    <row r="2135" spans="156:197" ht="18.95" customHeight="1" x14ac:dyDescent="0.25">
      <c r="EZ2135" s="837"/>
      <c r="FA2135" s="568">
        <v>42252.967361111107</v>
      </c>
      <c r="FB2135" s="569">
        <v>38182.766948837045</v>
      </c>
      <c r="FC2135" s="570">
        <v>42252.967361111107</v>
      </c>
      <c r="FD2135" s="571" t="str">
        <v>[-11101] All data events are filtered in summary calculation</v>
      </c>
      <c r="FE2135" s="570">
        <v>42252.967013888891</v>
      </c>
      <c r="FF2135" s="571" t="str">
        <v>[-11101] All data events are filtered in summary calculation</v>
      </c>
      <c r="FG2135" s="570">
        <v>42252.967013888891</v>
      </c>
      <c r="FH2135" s="571">
        <v>37138.511631248395</v>
      </c>
      <c r="GE2135" s="400">
        <f t="shared" si="328"/>
        <v>1</v>
      </c>
      <c r="GF2135" s="529"/>
      <c r="GG2135" s="517"/>
      <c r="GH2135" s="529">
        <v>42252.967013888891</v>
      </c>
      <c r="GI2135" s="668">
        <v>289.9305419921875</v>
      </c>
      <c r="GJ2135" s="669">
        <v>42252.967013888891</v>
      </c>
      <c r="GK2135" s="668">
        <v>296.29629516601562</v>
      </c>
      <c r="GL2135" s="669">
        <v>42252.967013888891</v>
      </c>
      <c r="GM2135" s="668" t="str">
        <v>[-11101] All data events are filtered in summary calculation</v>
      </c>
      <c r="GN2135" s="400" t="str">
        <f t="shared" si="326"/>
        <v>[-11101] All data events are filtered in summary calculation</v>
      </c>
      <c r="GO2135" s="400">
        <f t="shared" si="327"/>
        <v>0</v>
      </c>
    </row>
    <row r="2136" spans="156:197" ht="18.95" customHeight="1" x14ac:dyDescent="0.25">
      <c r="EZ2136" s="837"/>
      <c r="FA2136" s="568">
        <v>42252.967708333337</v>
      </c>
      <c r="FB2136" s="569">
        <v>38278.119252808887</v>
      </c>
      <c r="FC2136" s="570">
        <v>42252.967708333337</v>
      </c>
      <c r="FD2136" s="571" t="str">
        <v>[-11101] All data events are filtered in summary calculation</v>
      </c>
      <c r="FE2136" s="570">
        <v>42252.967361111107</v>
      </c>
      <c r="FF2136" s="571" t="str">
        <v>[-11101] All data events are filtered in summary calculation</v>
      </c>
      <c r="FG2136" s="570">
        <v>42252.967361111107</v>
      </c>
      <c r="FH2136" s="571">
        <v>36348.798210312074</v>
      </c>
      <c r="GE2136" s="400">
        <f t="shared" si="328"/>
        <v>1</v>
      </c>
      <c r="GF2136" s="529"/>
      <c r="GG2136" s="517"/>
      <c r="GH2136" s="529">
        <v>42252.967361111107</v>
      </c>
      <c r="GI2136" s="668">
        <v>289.9305419921875</v>
      </c>
      <c r="GJ2136" s="669">
        <v>42252.967361111107</v>
      </c>
      <c r="GK2136" s="668">
        <v>296.29629516601562</v>
      </c>
      <c r="GL2136" s="669">
        <v>42252.967361111107</v>
      </c>
      <c r="GM2136" s="668" t="str">
        <v>[-11101] All data events are filtered in summary calculation</v>
      </c>
      <c r="GN2136" s="400" t="str">
        <f t="shared" si="326"/>
        <v>[-11101] All data events are filtered in summary calculation</v>
      </c>
      <c r="GO2136" s="400">
        <f t="shared" si="327"/>
        <v>0</v>
      </c>
    </row>
    <row r="2137" spans="156:197" ht="18.95" customHeight="1" x14ac:dyDescent="0.25">
      <c r="EZ2137" s="837"/>
      <c r="FA2137" s="568">
        <v>42252.968055555553</v>
      </c>
      <c r="FB2137" s="569">
        <v>38338.460328545174</v>
      </c>
      <c r="FC2137" s="570">
        <v>42252.968055555553</v>
      </c>
      <c r="FD2137" s="571" t="str">
        <v>[-11101] All data events are filtered in summary calculation</v>
      </c>
      <c r="FE2137" s="570">
        <v>42252.967708333337</v>
      </c>
      <c r="FF2137" s="571" t="str">
        <v>[-11101] All data events are filtered in summary calculation</v>
      </c>
      <c r="FG2137" s="570">
        <v>42252.967708333337</v>
      </c>
      <c r="FH2137" s="571">
        <v>34930.985153538095</v>
      </c>
      <c r="GE2137" s="400">
        <f t="shared" si="328"/>
        <v>1</v>
      </c>
      <c r="GF2137" s="529"/>
      <c r="GG2137" s="517"/>
      <c r="GH2137" s="529">
        <v>42252.967708333337</v>
      </c>
      <c r="GI2137" s="668">
        <v>289.9305419921875</v>
      </c>
      <c r="GJ2137" s="669">
        <v>42252.967708333337</v>
      </c>
      <c r="GK2137" s="668">
        <v>296.29629516601562</v>
      </c>
      <c r="GL2137" s="669">
        <v>42252.967708333337</v>
      </c>
      <c r="GM2137" s="668" t="str">
        <v>[-11101] All data events are filtered in summary calculation</v>
      </c>
      <c r="GN2137" s="400" t="str">
        <f t="shared" si="326"/>
        <v>[-11101] All data events are filtered in summary calculation</v>
      </c>
      <c r="GO2137" s="400">
        <f t="shared" si="327"/>
        <v>0</v>
      </c>
    </row>
    <row r="2138" spans="156:197" ht="18.95" customHeight="1" x14ac:dyDescent="0.25">
      <c r="EZ2138" s="837"/>
      <c r="FA2138" s="568">
        <v>42252.968402777777</v>
      </c>
      <c r="FB2138" s="569">
        <v>38338.060408218698</v>
      </c>
      <c r="FC2138" s="570">
        <v>42252.968402777777</v>
      </c>
      <c r="FD2138" s="571" t="str">
        <v>[-11101] All data events are filtered in summary calculation</v>
      </c>
      <c r="FE2138" s="570">
        <v>42252.968055555553</v>
      </c>
      <c r="FF2138" s="571" t="str">
        <v>[-11101] All data events are filtered in summary calculation</v>
      </c>
      <c r="FG2138" s="570">
        <v>42252.968055555553</v>
      </c>
      <c r="FH2138" s="571">
        <v>38190.884265913563</v>
      </c>
      <c r="GE2138" s="400">
        <f t="shared" si="328"/>
        <v>1</v>
      </c>
      <c r="GF2138" s="529"/>
      <c r="GG2138" s="517"/>
      <c r="GH2138" s="529">
        <v>42252.968055555553</v>
      </c>
      <c r="GI2138" s="668">
        <v>289.9305419921875</v>
      </c>
      <c r="GJ2138" s="669">
        <v>42252.968055555553</v>
      </c>
      <c r="GK2138" s="668">
        <v>296.29629516601562</v>
      </c>
      <c r="GL2138" s="669">
        <v>42252.968055555553</v>
      </c>
      <c r="GM2138" s="668" t="str">
        <v>[-11101] All data events are filtered in summary calculation</v>
      </c>
      <c r="GN2138" s="400" t="str">
        <f t="shared" si="326"/>
        <v>[-11101] All data events are filtered in summary calculation</v>
      </c>
      <c r="GO2138" s="400">
        <f t="shared" si="327"/>
        <v>0</v>
      </c>
    </row>
    <row r="2139" spans="156:197" ht="18.95" customHeight="1" x14ac:dyDescent="0.25">
      <c r="EZ2139" s="837"/>
      <c r="FA2139" s="568">
        <v>42252.96875</v>
      </c>
      <c r="FB2139" s="569">
        <v>38179.417830232778</v>
      </c>
      <c r="FC2139" s="570">
        <v>42252.96875</v>
      </c>
      <c r="FD2139" s="571" t="str">
        <v>[-11101] All data events are filtered in summary calculation</v>
      </c>
      <c r="FE2139" s="570">
        <v>42252.968402777777</v>
      </c>
      <c r="FF2139" s="571" t="str">
        <v>[-11101] All data events are filtered in summary calculation</v>
      </c>
      <c r="FG2139" s="570">
        <v>42252.968402777777</v>
      </c>
      <c r="FH2139" s="571">
        <v>38605.284662779173</v>
      </c>
      <c r="GE2139" s="400">
        <f t="shared" si="328"/>
        <v>1</v>
      </c>
      <c r="GF2139" s="529"/>
      <c r="GG2139" s="517"/>
      <c r="GH2139" s="529">
        <v>42252.968402777777</v>
      </c>
      <c r="GI2139" s="668">
        <v>289.9305419921875</v>
      </c>
      <c r="GJ2139" s="669">
        <v>42252.968402777777</v>
      </c>
      <c r="GK2139" s="668">
        <v>296.29629516601562</v>
      </c>
      <c r="GL2139" s="669">
        <v>42252.968402777777</v>
      </c>
      <c r="GM2139" s="668" t="str">
        <v>[-11101] All data events are filtered in summary calculation</v>
      </c>
      <c r="GN2139" s="400" t="str">
        <f t="shared" si="326"/>
        <v>[-11101] All data events are filtered in summary calculation</v>
      </c>
      <c r="GO2139" s="400">
        <f t="shared" si="327"/>
        <v>0</v>
      </c>
    </row>
    <row r="2140" spans="156:197" ht="18.95" customHeight="1" x14ac:dyDescent="0.25">
      <c r="EZ2140" s="837"/>
      <c r="FA2140" s="568">
        <v>42252.969097222223</v>
      </c>
      <c r="FB2140" s="569">
        <v>38233.852595561744</v>
      </c>
      <c r="FC2140" s="570">
        <v>42252.969097222223</v>
      </c>
      <c r="FD2140" s="571" t="str">
        <v>[-11101] All data events are filtered in summary calculation</v>
      </c>
      <c r="FE2140" s="570">
        <v>42252.96875</v>
      </c>
      <c r="FF2140" s="571" t="str">
        <v>[-11101] All data events are filtered in summary calculation</v>
      </c>
      <c r="FG2140" s="570">
        <v>42252.96875</v>
      </c>
      <c r="FH2140" s="571">
        <v>38217.861595461763</v>
      </c>
      <c r="GE2140" s="400">
        <f t="shared" si="328"/>
        <v>1</v>
      </c>
      <c r="GF2140" s="529"/>
      <c r="GG2140" s="517"/>
      <c r="GH2140" s="529">
        <v>42252.96875</v>
      </c>
      <c r="GI2140" s="668">
        <v>289.9305419921875</v>
      </c>
      <c r="GJ2140" s="669">
        <v>42252.96875</v>
      </c>
      <c r="GK2140" s="668">
        <v>296.29629516601562</v>
      </c>
      <c r="GL2140" s="669">
        <v>42252.96875</v>
      </c>
      <c r="GM2140" s="668" t="str">
        <v>[-11101] All data events are filtered in summary calculation</v>
      </c>
      <c r="GN2140" s="400" t="str">
        <f t="shared" si="326"/>
        <v>[-11101] All data events are filtered in summary calculation</v>
      </c>
      <c r="GO2140" s="400">
        <f t="shared" si="327"/>
        <v>0</v>
      </c>
    </row>
    <row r="2141" spans="156:197" ht="18.95" customHeight="1" x14ac:dyDescent="0.25">
      <c r="EZ2141" s="837"/>
      <c r="FA2141" s="568">
        <v>42252.969444444447</v>
      </c>
      <c r="FB2141" s="569">
        <v>38217.195346909764</v>
      </c>
      <c r="FC2141" s="570">
        <v>42252.969444444447</v>
      </c>
      <c r="FD2141" s="571" t="str">
        <v>[-11101] All data events are filtered in summary calculation</v>
      </c>
      <c r="FE2141" s="570">
        <v>42252.969097222223</v>
      </c>
      <c r="FF2141" s="571" t="str">
        <v>[-11101] All data events are filtered in summary calculation</v>
      </c>
      <c r="FG2141" s="570">
        <v>42252.969097222223</v>
      </c>
      <c r="FH2141" s="571">
        <v>38780.298335333668</v>
      </c>
      <c r="GE2141" s="400">
        <f t="shared" si="328"/>
        <v>1</v>
      </c>
      <c r="GF2141" s="529"/>
      <c r="GG2141" s="517"/>
      <c r="GH2141" s="529">
        <v>42252.969097222223</v>
      </c>
      <c r="GI2141" s="668">
        <v>289.9305419921875</v>
      </c>
      <c r="GJ2141" s="669">
        <v>42252.969097222223</v>
      </c>
      <c r="GK2141" s="668">
        <v>296.29629516601562</v>
      </c>
      <c r="GL2141" s="669">
        <v>42252.969097222223</v>
      </c>
      <c r="GM2141" s="668" t="str">
        <v>[-11101] All data events are filtered in summary calculation</v>
      </c>
      <c r="GN2141" s="400" t="str">
        <f t="shared" si="326"/>
        <v>[-11101] All data events are filtered in summary calculation</v>
      </c>
      <c r="GO2141" s="400">
        <f t="shared" si="327"/>
        <v>0</v>
      </c>
    </row>
    <row r="2142" spans="156:197" ht="18.95" customHeight="1" x14ac:dyDescent="0.25">
      <c r="EZ2142" s="837"/>
      <c r="FA2142" s="568">
        <v>42252.969791666663</v>
      </c>
      <c r="FB2142" s="569">
        <v>38211.477848039074</v>
      </c>
      <c r="FC2142" s="570">
        <v>42252.969791666663</v>
      </c>
      <c r="FD2142" s="571" t="str">
        <v>[-11101] All data events are filtered in summary calculation</v>
      </c>
      <c r="FE2142" s="570">
        <v>42252.969444444447</v>
      </c>
      <c r="FF2142" s="571" t="str">
        <v>[-11101] All data events are filtered in summary calculation</v>
      </c>
      <c r="FG2142" s="570">
        <v>42252.969444444447</v>
      </c>
      <c r="FH2142" s="571">
        <v>38667.671837218601</v>
      </c>
      <c r="GE2142" s="400">
        <f t="shared" si="328"/>
        <v>1</v>
      </c>
      <c r="GF2142" s="529"/>
      <c r="GG2142" s="517"/>
      <c r="GH2142" s="529">
        <v>42252.969444444447</v>
      </c>
      <c r="GI2142" s="668">
        <v>289.9305419921875</v>
      </c>
      <c r="GJ2142" s="669">
        <v>42252.969444444447</v>
      </c>
      <c r="GK2142" s="668">
        <v>296.29629516601562</v>
      </c>
      <c r="GL2142" s="669">
        <v>42252.969444444447</v>
      </c>
      <c r="GM2142" s="668" t="str">
        <v>[-11101] All data events are filtered in summary calculation</v>
      </c>
      <c r="GN2142" s="400" t="str">
        <f t="shared" si="326"/>
        <v>[-11101] All data events are filtered in summary calculation</v>
      </c>
      <c r="GO2142" s="400">
        <f t="shared" si="327"/>
        <v>0</v>
      </c>
    </row>
    <row r="2143" spans="156:197" ht="18.95" customHeight="1" x14ac:dyDescent="0.25">
      <c r="EZ2143" s="837"/>
      <c r="FA2143" s="568">
        <v>42252.970138888893</v>
      </c>
      <c r="FB2143" s="569">
        <v>38191.076853326958</v>
      </c>
      <c r="FC2143" s="570">
        <v>42252.970138888893</v>
      </c>
      <c r="FD2143" s="571" t="str">
        <v>[-11101] All data events are filtered in summary calculation</v>
      </c>
      <c r="FE2143" s="570">
        <v>42252.969791666663</v>
      </c>
      <c r="FF2143" s="571" t="str">
        <v>[-11101] All data events are filtered in summary calculation</v>
      </c>
      <c r="FG2143" s="570">
        <v>42252.969791666663</v>
      </c>
      <c r="FH2143" s="571">
        <v>38341.119052122034</v>
      </c>
      <c r="GE2143" s="400">
        <f t="shared" si="328"/>
        <v>1</v>
      </c>
      <c r="GF2143" s="529"/>
      <c r="GG2143" s="517"/>
      <c r="GH2143" s="529">
        <v>42252.969791666663</v>
      </c>
      <c r="GI2143" s="668">
        <v>289.9305419921875</v>
      </c>
      <c r="GJ2143" s="669">
        <v>42252.969791666663</v>
      </c>
      <c r="GK2143" s="668">
        <v>296.29629516601562</v>
      </c>
      <c r="GL2143" s="669">
        <v>42252.969791666663</v>
      </c>
      <c r="GM2143" s="668" t="str">
        <v>[-11101] All data events are filtered in summary calculation</v>
      </c>
      <c r="GN2143" s="400" t="str">
        <f t="shared" si="326"/>
        <v>[-11101] All data events are filtered in summary calculation</v>
      </c>
      <c r="GO2143" s="400">
        <f t="shared" si="327"/>
        <v>0</v>
      </c>
    </row>
    <row r="2144" spans="156:197" ht="18.95" customHeight="1" x14ac:dyDescent="0.25">
      <c r="EZ2144" s="837"/>
      <c r="FA2144" s="568">
        <v>42252.970486111109</v>
      </c>
      <c r="FB2144" s="569">
        <v>38192.940822581448</v>
      </c>
      <c r="FC2144" s="570">
        <v>42252.970486111109</v>
      </c>
      <c r="FD2144" s="571" t="str">
        <v>[-11101] All data events are filtered in summary calculation</v>
      </c>
      <c r="FE2144" s="570">
        <v>42252.970138888893</v>
      </c>
      <c r="FF2144" s="571" t="str">
        <v>[-11101] All data events are filtered in summary calculation</v>
      </c>
      <c r="FG2144" s="570">
        <v>42252.970138888893</v>
      </c>
      <c r="FH2144" s="571">
        <v>37679.362506727375</v>
      </c>
      <c r="GE2144" s="400">
        <f t="shared" si="328"/>
        <v>1</v>
      </c>
      <c r="GF2144" s="529"/>
      <c r="GG2144" s="517"/>
      <c r="GH2144" s="529">
        <v>42252.970138888893</v>
      </c>
      <c r="GI2144" s="668">
        <v>289.9305419921875</v>
      </c>
      <c r="GJ2144" s="669">
        <v>42252.970138888893</v>
      </c>
      <c r="GK2144" s="668">
        <v>296.29629516601562</v>
      </c>
      <c r="GL2144" s="669">
        <v>42252.970138888893</v>
      </c>
      <c r="GM2144" s="668" t="str">
        <v>[-11101] All data events are filtered in summary calculation</v>
      </c>
      <c r="GN2144" s="400" t="str">
        <f t="shared" si="326"/>
        <v>[-11101] All data events are filtered in summary calculation</v>
      </c>
      <c r="GO2144" s="400">
        <f t="shared" si="327"/>
        <v>0</v>
      </c>
    </row>
    <row r="2145" spans="156:197" ht="18.95" customHeight="1" x14ac:dyDescent="0.25">
      <c r="EZ2145" s="837"/>
      <c r="FA2145" s="568">
        <v>42252.970833333333</v>
      </c>
      <c r="FB2145" s="569">
        <v>38197.687809054056</v>
      </c>
      <c r="FC2145" s="570">
        <v>42252.970833333333</v>
      </c>
      <c r="FD2145" s="571" t="str">
        <v>[-11101] All data events are filtered in summary calculation</v>
      </c>
      <c r="FE2145" s="570">
        <v>42252.970486111109</v>
      </c>
      <c r="FF2145" s="571" t="str">
        <v>[-11101] All data events are filtered in summary calculation</v>
      </c>
      <c r="FG2145" s="570">
        <v>42252.970486111109</v>
      </c>
      <c r="FH2145" s="571">
        <v>37287.586973522106</v>
      </c>
      <c r="GE2145" s="400">
        <f t="shared" si="328"/>
        <v>1</v>
      </c>
      <c r="GF2145" s="529"/>
      <c r="GG2145" s="517"/>
      <c r="GH2145" s="529">
        <v>42252.970486111109</v>
      </c>
      <c r="GI2145" s="668">
        <v>289.9305419921875</v>
      </c>
      <c r="GJ2145" s="669">
        <v>42252.970486111109</v>
      </c>
      <c r="GK2145" s="668">
        <v>296.29629516601562</v>
      </c>
      <c r="GL2145" s="669">
        <v>42252.970486111109</v>
      </c>
      <c r="GM2145" s="668" t="str">
        <v>[-11101] All data events are filtered in summary calculation</v>
      </c>
      <c r="GN2145" s="400" t="str">
        <f t="shared" si="326"/>
        <v>[-11101] All data events are filtered in summary calculation</v>
      </c>
      <c r="GO2145" s="400">
        <f t="shared" si="327"/>
        <v>0</v>
      </c>
    </row>
    <row r="2146" spans="156:197" ht="18.95" customHeight="1" x14ac:dyDescent="0.25">
      <c r="EZ2146" s="837"/>
      <c r="FA2146" s="568">
        <v>42252.971180555556</v>
      </c>
      <c r="FB2146" s="569">
        <v>38257.353801457088</v>
      </c>
      <c r="FC2146" s="570">
        <v>42252.971180555556</v>
      </c>
      <c r="FD2146" s="571" t="str">
        <v>[-11101] All data events are filtered in summary calculation</v>
      </c>
      <c r="FE2146" s="570">
        <v>42252.970833333333</v>
      </c>
      <c r="FF2146" s="571" t="str">
        <v>[-11101] All data events are filtered in summary calculation</v>
      </c>
      <c r="FG2146" s="570">
        <v>42252.970833333333</v>
      </c>
      <c r="FH2146" s="571">
        <v>36972.866111594441</v>
      </c>
      <c r="GE2146" s="400">
        <f t="shared" si="328"/>
        <v>1</v>
      </c>
      <c r="GF2146" s="529"/>
      <c r="GG2146" s="517"/>
      <c r="GH2146" s="529">
        <v>42252.970833333333</v>
      </c>
      <c r="GI2146" s="668">
        <v>289.9305419921875</v>
      </c>
      <c r="GJ2146" s="669">
        <v>42252.970833333333</v>
      </c>
      <c r="GK2146" s="668">
        <v>296.29629516601562</v>
      </c>
      <c r="GL2146" s="669">
        <v>42252.970833333333</v>
      </c>
      <c r="GM2146" s="668" t="str">
        <v>[-11101] All data events are filtered in summary calculation</v>
      </c>
      <c r="GN2146" s="400" t="str">
        <f t="shared" si="326"/>
        <v>[-11101] All data events are filtered in summary calculation</v>
      </c>
      <c r="GO2146" s="400">
        <f t="shared" si="327"/>
        <v>0</v>
      </c>
    </row>
    <row r="2147" spans="156:197" ht="18.95" customHeight="1" x14ac:dyDescent="0.25">
      <c r="EZ2147" s="837"/>
      <c r="FA2147" s="568">
        <v>42252.97152777778</v>
      </c>
      <c r="FB2147" s="569">
        <v>38231.532130640742</v>
      </c>
      <c r="FC2147" s="570">
        <v>42252.97152777778</v>
      </c>
      <c r="FD2147" s="571" t="str">
        <v>[-11101] All data events are filtered in summary calculation</v>
      </c>
      <c r="FE2147" s="570">
        <v>42252.971180555556</v>
      </c>
      <c r="FF2147" s="571" t="str">
        <v>[-11101] All data events are filtered in summary calculation</v>
      </c>
      <c r="FG2147" s="570">
        <v>42252.971180555556</v>
      </c>
      <c r="FH2147" s="571">
        <v>38066.783662474154</v>
      </c>
      <c r="GE2147" s="400">
        <f t="shared" si="328"/>
        <v>1</v>
      </c>
      <c r="GF2147" s="529"/>
      <c r="GG2147" s="517"/>
      <c r="GH2147" s="529">
        <v>42252.971180555556</v>
      </c>
      <c r="GI2147" s="668">
        <v>289.9305419921875</v>
      </c>
      <c r="GJ2147" s="669">
        <v>42252.971180555556</v>
      </c>
      <c r="GK2147" s="668">
        <v>296.29629516601562</v>
      </c>
      <c r="GL2147" s="669">
        <v>42252.971180555556</v>
      </c>
      <c r="GM2147" s="668" t="str">
        <v>[-11101] All data events are filtered in summary calculation</v>
      </c>
      <c r="GN2147" s="400" t="str">
        <f t="shared" si="326"/>
        <v>[-11101] All data events are filtered in summary calculation</v>
      </c>
      <c r="GO2147" s="400">
        <f t="shared" si="327"/>
        <v>0</v>
      </c>
    </row>
    <row r="2148" spans="156:197" ht="18.95" customHeight="1" x14ac:dyDescent="0.25">
      <c r="EZ2148" s="837"/>
      <c r="FA2148" s="568">
        <v>42252.971875000003</v>
      </c>
      <c r="FB2148" s="569">
        <v>38193.18629142642</v>
      </c>
      <c r="FC2148" s="570">
        <v>42252.971875000003</v>
      </c>
      <c r="FD2148" s="571" t="str">
        <v>[-11101] All data events are filtered in summary calculation</v>
      </c>
      <c r="FE2148" s="570">
        <v>42252.97152777778</v>
      </c>
      <c r="FF2148" s="571" t="str">
        <v>[-11101] All data events are filtered in summary calculation</v>
      </c>
      <c r="FG2148" s="570">
        <v>42252.97152777778</v>
      </c>
      <c r="FH2148" s="571">
        <v>38778.788376728691</v>
      </c>
      <c r="GE2148" s="400">
        <f t="shared" si="328"/>
        <v>1</v>
      </c>
      <c r="GF2148" s="529"/>
      <c r="GG2148" s="517"/>
      <c r="GH2148" s="529">
        <v>42252.97152777778</v>
      </c>
      <c r="GI2148" s="668">
        <v>289.9305419921875</v>
      </c>
      <c r="GJ2148" s="669">
        <v>42252.97152777778</v>
      </c>
      <c r="GK2148" s="668">
        <v>296.29629516601562</v>
      </c>
      <c r="GL2148" s="669">
        <v>42252.97152777778</v>
      </c>
      <c r="GM2148" s="668" t="str">
        <v>[-11101] All data events are filtered in summary calculation</v>
      </c>
      <c r="GN2148" s="400" t="str">
        <f t="shared" si="326"/>
        <v>[-11101] All data events are filtered in summary calculation</v>
      </c>
      <c r="GO2148" s="400">
        <f t="shared" si="327"/>
        <v>0</v>
      </c>
    </row>
    <row r="2149" spans="156:197" ht="18.95" customHeight="1" x14ac:dyDescent="0.25">
      <c r="EZ2149" s="837"/>
      <c r="FA2149" s="568">
        <v>42252.972222222219</v>
      </c>
      <c r="FB2149" s="569">
        <v>38189.3504944702</v>
      </c>
      <c r="FC2149" s="570">
        <v>42252.972222222219</v>
      </c>
      <c r="FD2149" s="571" t="str">
        <v>[-11101] All data events are filtered in summary calculation</v>
      </c>
      <c r="FE2149" s="570">
        <v>42252.971875000003</v>
      </c>
      <c r="FF2149" s="571" t="str">
        <v>[-11101] All data events are filtered in summary calculation</v>
      </c>
      <c r="FG2149" s="570">
        <v>42252.971875000003</v>
      </c>
      <c r="FH2149" s="571">
        <v>38696.890464762844</v>
      </c>
      <c r="GE2149" s="400">
        <f t="shared" si="328"/>
        <v>1</v>
      </c>
      <c r="GF2149" s="529"/>
      <c r="GG2149" s="517"/>
      <c r="GH2149" s="529">
        <v>42252.971875000003</v>
      </c>
      <c r="GI2149" s="668">
        <v>289.9305419921875</v>
      </c>
      <c r="GJ2149" s="669">
        <v>42252.971875000003</v>
      </c>
      <c r="GK2149" s="668">
        <v>296.29629516601562</v>
      </c>
      <c r="GL2149" s="669">
        <v>42252.971875000003</v>
      </c>
      <c r="GM2149" s="668" t="str">
        <v>[-11101] All data events are filtered in summary calculation</v>
      </c>
      <c r="GN2149" s="400" t="str">
        <f t="shared" si="326"/>
        <v>[-11101] All data events are filtered in summary calculation</v>
      </c>
      <c r="GO2149" s="400">
        <f t="shared" si="327"/>
        <v>0</v>
      </c>
    </row>
    <row r="2150" spans="156:197" ht="18.95" customHeight="1" x14ac:dyDescent="0.25">
      <c r="EZ2150" s="837"/>
      <c r="FA2150" s="568">
        <v>42252.97256944445</v>
      </c>
      <c r="FB2150" s="569">
        <v>38104.339316085978</v>
      </c>
      <c r="FC2150" s="570">
        <v>42252.97256944445</v>
      </c>
      <c r="FD2150" s="571" t="str">
        <v>[-11101] All data events are filtered in summary calculation</v>
      </c>
      <c r="FE2150" s="570">
        <v>42252.972222222219</v>
      </c>
      <c r="FF2150" s="571" t="str">
        <v>[-11101] All data events are filtered in summary calculation</v>
      </c>
      <c r="FG2150" s="570">
        <v>42252.972222222219</v>
      </c>
      <c r="FH2150" s="571">
        <v>38494.860379584628</v>
      </c>
      <c r="GE2150" s="400">
        <f t="shared" si="328"/>
        <v>1</v>
      </c>
      <c r="GF2150" s="529"/>
      <c r="GG2150" s="517"/>
      <c r="GH2150" s="529">
        <v>42252.972222222219</v>
      </c>
      <c r="GI2150" s="668">
        <v>289.9305419921875</v>
      </c>
      <c r="GJ2150" s="669">
        <v>42252.972222222219</v>
      </c>
      <c r="GK2150" s="668">
        <v>296.29629516601562</v>
      </c>
      <c r="GL2150" s="669">
        <v>42252.972222222219</v>
      </c>
      <c r="GM2150" s="668" t="str">
        <v>[-11101] All data events are filtered in summary calculation</v>
      </c>
      <c r="GN2150" s="400" t="str">
        <f t="shared" si="326"/>
        <v>[-11101] All data events are filtered in summary calculation</v>
      </c>
      <c r="GO2150" s="400">
        <f t="shared" si="327"/>
        <v>0</v>
      </c>
    </row>
    <row r="2151" spans="156:197" ht="18.95" customHeight="1" x14ac:dyDescent="0.25">
      <c r="EZ2151" s="837"/>
      <c r="FA2151" s="568">
        <v>42252.972916666666</v>
      </c>
      <c r="FB2151" s="569">
        <v>38141.236958316964</v>
      </c>
      <c r="FC2151" s="570">
        <v>42252.972916666666</v>
      </c>
      <c r="FD2151" s="571" t="str">
        <v>[-11101] All data events are filtered in summary calculation</v>
      </c>
      <c r="FE2151" s="570">
        <v>42252.97256944445</v>
      </c>
      <c r="FF2151" s="571" t="str">
        <v>[-11101] All data events are filtered in summary calculation</v>
      </c>
      <c r="FG2151" s="570">
        <v>42252.97256944445</v>
      </c>
      <c r="FH2151" s="571">
        <v>38178.799459616341</v>
      </c>
      <c r="GE2151" s="400">
        <f t="shared" si="328"/>
        <v>1</v>
      </c>
      <c r="GF2151" s="529"/>
      <c r="GG2151" s="517"/>
      <c r="GH2151" s="529">
        <v>42252.97256944445</v>
      </c>
      <c r="GI2151" s="668">
        <v>289.9305419921875</v>
      </c>
      <c r="GJ2151" s="669">
        <v>42252.97256944445</v>
      </c>
      <c r="GK2151" s="668">
        <v>296.29629516601562</v>
      </c>
      <c r="GL2151" s="669">
        <v>42252.97256944445</v>
      </c>
      <c r="GM2151" s="668" t="str">
        <v>[-11101] All data events are filtered in summary calculation</v>
      </c>
      <c r="GN2151" s="400" t="str">
        <f t="shared" si="326"/>
        <v>[-11101] All data events are filtered in summary calculation</v>
      </c>
      <c r="GO2151" s="400">
        <f t="shared" si="327"/>
        <v>0</v>
      </c>
    </row>
    <row r="2152" spans="156:197" ht="18.95" customHeight="1" x14ac:dyDescent="0.25">
      <c r="EZ2152" s="837"/>
      <c r="FA2152" s="568">
        <v>42252.973263888889</v>
      </c>
      <c r="FB2152" s="569">
        <v>38003.12817294796</v>
      </c>
      <c r="FC2152" s="570">
        <v>42252.973263888889</v>
      </c>
      <c r="FD2152" s="571" t="str">
        <v>[-11101] All data events are filtered in summary calculation</v>
      </c>
      <c r="FE2152" s="570">
        <v>42252.972916666666</v>
      </c>
      <c r="FF2152" s="571" t="str">
        <v>[-11101] All data events are filtered in summary calculation</v>
      </c>
      <c r="FG2152" s="570">
        <v>42252.972916666666</v>
      </c>
      <c r="FH2152" s="571">
        <v>37580.898100036386</v>
      </c>
      <c r="GE2152" s="400">
        <f t="shared" si="328"/>
        <v>1</v>
      </c>
      <c r="GF2152" s="529"/>
      <c r="GG2152" s="517"/>
      <c r="GH2152" s="529">
        <v>42252.972916666666</v>
      </c>
      <c r="GI2152" s="668">
        <v>289.9305419921875</v>
      </c>
      <c r="GJ2152" s="669">
        <v>42252.972916666666</v>
      </c>
      <c r="GK2152" s="668">
        <v>296.29629516601562</v>
      </c>
      <c r="GL2152" s="669">
        <v>42252.972916666666</v>
      </c>
      <c r="GM2152" s="668" t="str">
        <v>[-11101] All data events are filtered in summary calculation</v>
      </c>
      <c r="GN2152" s="400" t="str">
        <f t="shared" si="326"/>
        <v>[-11101] All data events are filtered in summary calculation</v>
      </c>
      <c r="GO2152" s="400">
        <f t="shared" si="327"/>
        <v>0</v>
      </c>
    </row>
    <row r="2153" spans="156:197" ht="18.95" customHeight="1" x14ac:dyDescent="0.25">
      <c r="EZ2153" s="837"/>
      <c r="FA2153" s="568">
        <v>42252.973611111112</v>
      </c>
      <c r="FB2153" s="569">
        <v>38009.822301514942</v>
      </c>
      <c r="FC2153" s="570">
        <v>42252.973611111112</v>
      </c>
      <c r="FD2153" s="571" t="str">
        <v>[-11101] All data events are filtered in summary calculation</v>
      </c>
      <c r="FE2153" s="570">
        <v>42252.973263888889</v>
      </c>
      <c r="FF2153" s="571" t="str">
        <v>[-11101] All data events are filtered in summary calculation</v>
      </c>
      <c r="FG2153" s="570">
        <v>42252.973263888889</v>
      </c>
      <c r="FH2153" s="571">
        <v>37184.972328875461</v>
      </c>
      <c r="GE2153" s="400">
        <f t="shared" si="328"/>
        <v>1</v>
      </c>
      <c r="GF2153" s="529"/>
      <c r="GG2153" s="517"/>
      <c r="GH2153" s="529">
        <v>42252.973263888889</v>
      </c>
      <c r="GI2153" s="668">
        <v>291.26599569246173</v>
      </c>
      <c r="GJ2153" s="669">
        <v>42252.973263888889</v>
      </c>
      <c r="GK2153" s="668">
        <v>293.48204256924714</v>
      </c>
      <c r="GL2153" s="669">
        <v>42252.973263888889</v>
      </c>
      <c r="GM2153" s="668" t="str">
        <v>[-11101] All data events are filtered in summary calculation</v>
      </c>
      <c r="GN2153" s="400" t="str">
        <f t="shared" si="326"/>
        <v>[-11101] All data events are filtered in summary calculation</v>
      </c>
      <c r="GO2153" s="400">
        <f t="shared" si="327"/>
        <v>0</v>
      </c>
    </row>
    <row r="2154" spans="156:197" ht="18.95" customHeight="1" x14ac:dyDescent="0.25">
      <c r="EZ2154" s="837"/>
      <c r="FA2154" s="568">
        <v>42252.973958333328</v>
      </c>
      <c r="FB2154" s="569">
        <v>37913.202080984913</v>
      </c>
      <c r="FC2154" s="570">
        <v>42252.973958333328</v>
      </c>
      <c r="FD2154" s="571" t="str">
        <v>[-11101] All data events are filtered in summary calculation</v>
      </c>
      <c r="FE2154" s="570">
        <v>42252.973611111112</v>
      </c>
      <c r="FF2154" s="571" t="str">
        <v>[-11101] All data events are filtered in summary calculation</v>
      </c>
      <c r="FG2154" s="570">
        <v>42252.973611111112</v>
      </c>
      <c r="FH2154" s="571">
        <v>36740.366509604653</v>
      </c>
      <c r="GE2154" s="400">
        <f t="shared" si="328"/>
        <v>1</v>
      </c>
      <c r="GF2154" s="529"/>
      <c r="GG2154" s="517"/>
      <c r="GH2154" s="529">
        <v>42252.973611111112</v>
      </c>
      <c r="GI2154" s="668">
        <v>310.1851806640625</v>
      </c>
      <c r="GJ2154" s="669">
        <v>42252.973611111112</v>
      </c>
      <c r="GK2154" s="668" t="str">
        <v>[-11101] All data events are filtered in summary calculation</v>
      </c>
      <c r="GL2154" s="669">
        <v>42252.973611111112</v>
      </c>
      <c r="GM2154" s="668" t="str">
        <v>[-11101] All data events are filtered in summary calculation</v>
      </c>
      <c r="GN2154" s="400" t="str">
        <f t="shared" si="326"/>
        <v>[-11101] All data events are filtered in summary calculation</v>
      </c>
      <c r="GO2154" s="400">
        <f t="shared" si="327"/>
        <v>0</v>
      </c>
    </row>
    <row r="2155" spans="156:197" ht="18.95" customHeight="1" x14ac:dyDescent="0.25">
      <c r="EZ2155" s="837"/>
      <c r="FA2155" s="568">
        <v>42252.974305555559</v>
      </c>
      <c r="FB2155" s="569">
        <v>37898.660909257334</v>
      </c>
      <c r="FC2155" s="570">
        <v>42252.974305555559</v>
      </c>
      <c r="FD2155" s="571" t="str">
        <v>[-11101] All data events are filtered in summary calculation</v>
      </c>
      <c r="FE2155" s="570">
        <v>42252.973958333328</v>
      </c>
      <c r="FF2155" s="571" t="str">
        <v>[-11101] All data events are filtered in summary calculation</v>
      </c>
      <c r="FG2155" s="570">
        <v>42252.973958333328</v>
      </c>
      <c r="FH2155" s="571">
        <v>35948.104370150926</v>
      </c>
      <c r="GE2155" s="400">
        <f t="shared" si="328"/>
        <v>1</v>
      </c>
      <c r="GF2155" s="529"/>
      <c r="GG2155" s="517"/>
      <c r="GH2155" s="529">
        <v>42252.973958333328</v>
      </c>
      <c r="GI2155" s="668">
        <v>310.1851806640625</v>
      </c>
      <c r="GJ2155" s="669">
        <v>42252.973958333328</v>
      </c>
      <c r="GK2155" s="668" t="str">
        <v>[-11101] All data events are filtered in summary calculation</v>
      </c>
      <c r="GL2155" s="669">
        <v>42252.973958333328</v>
      </c>
      <c r="GM2155" s="668" t="str">
        <v>[-11101] All data events are filtered in summary calculation</v>
      </c>
      <c r="GN2155" s="400" t="str">
        <f t="shared" si="326"/>
        <v>[-11101] All data events are filtered in summary calculation</v>
      </c>
      <c r="GO2155" s="400">
        <f t="shared" si="327"/>
        <v>0</v>
      </c>
    </row>
    <row r="2156" spans="156:197" ht="18.95" customHeight="1" x14ac:dyDescent="0.25">
      <c r="EZ2156" s="837"/>
      <c r="FA2156" s="568">
        <v>42252.974652777775</v>
      </c>
      <c r="FB2156" s="569">
        <v>37883.566899681093</v>
      </c>
      <c r="FC2156" s="570">
        <v>42252.974652777775</v>
      </c>
      <c r="FD2156" s="571" t="str">
        <v>[-11101] All data events are filtered in summary calculation</v>
      </c>
      <c r="FE2156" s="570">
        <v>42252.974305555559</v>
      </c>
      <c r="FF2156" s="571" t="str">
        <v>[-11101] All data events are filtered in summary calculation</v>
      </c>
      <c r="FG2156" s="570">
        <v>42252.974305555559</v>
      </c>
      <c r="FH2156" s="571">
        <v>38720.854137764378</v>
      </c>
      <c r="GE2156" s="400">
        <f t="shared" si="328"/>
        <v>1</v>
      </c>
      <c r="GF2156" s="529"/>
      <c r="GG2156" s="517"/>
      <c r="GH2156" s="529">
        <v>42252.974305555559</v>
      </c>
      <c r="GI2156" s="668">
        <v>310.1851806640625</v>
      </c>
      <c r="GJ2156" s="669">
        <v>42252.974305555559</v>
      </c>
      <c r="GK2156" s="668" t="str">
        <v>[-11101] All data events are filtered in summary calculation</v>
      </c>
      <c r="GL2156" s="669">
        <v>42252.974305555559</v>
      </c>
      <c r="GM2156" s="668" t="str">
        <v>[-11101] All data events are filtered in summary calculation</v>
      </c>
      <c r="GN2156" s="400" t="str">
        <f t="shared" si="326"/>
        <v>[-11101] All data events are filtered in summary calculation</v>
      </c>
      <c r="GO2156" s="400">
        <f t="shared" si="327"/>
        <v>0</v>
      </c>
    </row>
    <row r="2157" spans="156:197" ht="18.95" customHeight="1" x14ac:dyDescent="0.25">
      <c r="EZ2157" s="837"/>
      <c r="FA2157" s="568">
        <v>42252.974999999999</v>
      </c>
      <c r="FB2157" s="569">
        <v>37873.295182257891</v>
      </c>
      <c r="FC2157" s="570">
        <v>42252.974999999999</v>
      </c>
      <c r="FD2157" s="571" t="str">
        <v>[-11101] All data events are filtered in summary calculation</v>
      </c>
      <c r="FE2157" s="570">
        <v>42252.974652777775</v>
      </c>
      <c r="FF2157" s="571" t="str">
        <v>[-11101] All data events are filtered in summary calculation</v>
      </c>
      <c r="FG2157" s="570">
        <v>42252.974652777775</v>
      </c>
      <c r="FH2157" s="571">
        <v>38779.327928272884</v>
      </c>
      <c r="GE2157" s="400">
        <f t="shared" si="328"/>
        <v>1</v>
      </c>
      <c r="GF2157" s="529"/>
      <c r="GG2157" s="517"/>
      <c r="GH2157" s="529">
        <v>42252.974652777775</v>
      </c>
      <c r="GI2157" s="668">
        <v>310.1851806640625</v>
      </c>
      <c r="GJ2157" s="669">
        <v>42252.974652777775</v>
      </c>
      <c r="GK2157" s="668" t="str">
        <v>[-11101] All data events are filtered in summary calculation</v>
      </c>
      <c r="GL2157" s="669">
        <v>42252.974652777775</v>
      </c>
      <c r="GM2157" s="668" t="str">
        <v>[-11101] All data events are filtered in summary calculation</v>
      </c>
      <c r="GN2157" s="400" t="str">
        <f t="shared" si="326"/>
        <v>[-11101] All data events are filtered in summary calculation</v>
      </c>
      <c r="GO2157" s="400">
        <f t="shared" si="327"/>
        <v>0</v>
      </c>
    </row>
    <row r="2158" spans="156:197" ht="18.95" customHeight="1" x14ac:dyDescent="0.25">
      <c r="EZ2158" s="837"/>
      <c r="FA2158" s="568">
        <v>42252.975347222222</v>
      </c>
      <c r="FB2158" s="569">
        <v>38045.894951550166</v>
      </c>
      <c r="FC2158" s="570">
        <v>42252.975347222222</v>
      </c>
      <c r="FD2158" s="571" t="str">
        <v>[-11101] All data events are filtered in summary calculation</v>
      </c>
      <c r="FE2158" s="570">
        <v>42252.974999999999</v>
      </c>
      <c r="FF2158" s="571" t="str">
        <v>[-11101] All data events are filtered in summary calculation</v>
      </c>
      <c r="FG2158" s="570">
        <v>42252.974999999999</v>
      </c>
      <c r="FH2158" s="571">
        <v>38671.401209354401</v>
      </c>
      <c r="GE2158" s="400">
        <f t="shared" si="328"/>
        <v>1</v>
      </c>
      <c r="GF2158" s="529"/>
      <c r="GG2158" s="517"/>
      <c r="GH2158" s="529">
        <v>42252.974999999999</v>
      </c>
      <c r="GI2158" s="668">
        <v>310.1851806640625</v>
      </c>
      <c r="GJ2158" s="669">
        <v>42252.974999999999</v>
      </c>
      <c r="GK2158" s="668" t="str">
        <v>[-11101] All data events are filtered in summary calculation</v>
      </c>
      <c r="GL2158" s="669">
        <v>42252.974999999999</v>
      </c>
      <c r="GM2158" s="668" t="str">
        <v>[-11101] All data events are filtered in summary calculation</v>
      </c>
      <c r="GN2158" s="400" t="str">
        <f t="shared" si="326"/>
        <v>[-11101] All data events are filtered in summary calculation</v>
      </c>
      <c r="GO2158" s="400">
        <f t="shared" si="327"/>
        <v>0</v>
      </c>
    </row>
    <row r="2159" spans="156:197" ht="18.95" customHeight="1" x14ac:dyDescent="0.25">
      <c r="EZ2159" s="837"/>
      <c r="FA2159" s="568">
        <v>42252.975694444445</v>
      </c>
      <c r="FB2159" s="569">
        <v>36943.442822187142</v>
      </c>
      <c r="FC2159" s="570">
        <v>42252.975694444445</v>
      </c>
      <c r="FD2159" s="571" t="str">
        <v>[-11101] All data events are filtered in summary calculation</v>
      </c>
      <c r="FE2159" s="570">
        <v>42252.975347222222</v>
      </c>
      <c r="FF2159" s="571" t="str">
        <v>[-11101] All data events are filtered in summary calculation</v>
      </c>
      <c r="FG2159" s="570">
        <v>42252.975347222222</v>
      </c>
      <c r="FH2159" s="571">
        <v>38408.27958177527</v>
      </c>
      <c r="GE2159" s="400">
        <f t="shared" si="328"/>
        <v>1</v>
      </c>
      <c r="GF2159" s="529"/>
      <c r="GG2159" s="517"/>
      <c r="GH2159" s="529">
        <v>42252.975347222222</v>
      </c>
      <c r="GI2159" s="668">
        <v>310.1851806640625</v>
      </c>
      <c r="GJ2159" s="669">
        <v>42252.975347222222</v>
      </c>
      <c r="GK2159" s="668" t="str">
        <v>[-11101] All data events are filtered in summary calculation</v>
      </c>
      <c r="GL2159" s="669">
        <v>42252.975347222222</v>
      </c>
      <c r="GM2159" s="668" t="str">
        <v>[-11101] All data events are filtered in summary calculation</v>
      </c>
      <c r="GN2159" s="400" t="str">
        <f t="shared" si="326"/>
        <v>[-11101] All data events are filtered in summary calculation</v>
      </c>
      <c r="GO2159" s="400">
        <f t="shared" si="327"/>
        <v>0</v>
      </c>
    </row>
    <row r="2160" spans="156:197" ht="18.95" customHeight="1" x14ac:dyDescent="0.25">
      <c r="EZ2160" s="837"/>
      <c r="FA2160" s="568">
        <v>42252.976041666669</v>
      </c>
      <c r="FB2160" s="569">
        <v>4999.725367055833</v>
      </c>
      <c r="FC2160" s="570">
        <v>42252.976041666669</v>
      </c>
      <c r="FD2160" s="571" t="str">
        <v>[-11101] All data events are filtered in summary calculation</v>
      </c>
      <c r="FE2160" s="570">
        <v>42252.975694444445</v>
      </c>
      <c r="FF2160" s="571" t="str">
        <v>[-11101] All data events are filtered in summary calculation</v>
      </c>
      <c r="FG2160" s="570">
        <v>42252.975694444445</v>
      </c>
      <c r="FH2160" s="571">
        <v>37979.906844284138</v>
      </c>
      <c r="GE2160" s="400">
        <f t="shared" si="328"/>
        <v>1</v>
      </c>
      <c r="GF2160" s="529"/>
      <c r="GG2160" s="517"/>
      <c r="GH2160" s="529">
        <v>42252.975694444445</v>
      </c>
      <c r="GI2160" s="668">
        <v>310.1851806640625</v>
      </c>
      <c r="GJ2160" s="669">
        <v>42252.975694444445</v>
      </c>
      <c r="GK2160" s="668" t="str">
        <v>[-11101] All data events are filtered in summary calculation</v>
      </c>
      <c r="GL2160" s="669">
        <v>42252.975694444445</v>
      </c>
      <c r="GM2160" s="668" t="str">
        <v>[-11101] All data events are filtered in summary calculation</v>
      </c>
      <c r="GN2160" s="400" t="str">
        <f t="shared" si="326"/>
        <v>[-11101] All data events are filtered in summary calculation</v>
      </c>
      <c r="GO2160" s="400">
        <f t="shared" si="327"/>
        <v>0</v>
      </c>
    </row>
    <row r="2161" spans="156:197" ht="18.95" customHeight="1" x14ac:dyDescent="0.25">
      <c r="EZ2161" s="837"/>
      <c r="FA2161" s="568">
        <v>42252.976388888885</v>
      </c>
      <c r="FB2161" s="569">
        <v>2753.3742640625687</v>
      </c>
      <c r="FC2161" s="570">
        <v>42252.976388888885</v>
      </c>
      <c r="FD2161" s="571" t="str">
        <v>[-11101] All data events are filtered in summary calculation</v>
      </c>
      <c r="FE2161" s="570">
        <v>42252.976041666669</v>
      </c>
      <c r="FF2161" s="571" t="str">
        <v>[-11101] All data events are filtered in summary calculation</v>
      </c>
      <c r="FG2161" s="570">
        <v>42252.976041666669</v>
      </c>
      <c r="FH2161" s="571">
        <v>37678.197358296318</v>
      </c>
      <c r="GE2161" s="400">
        <f t="shared" si="328"/>
        <v>1</v>
      </c>
      <c r="GF2161" s="529"/>
      <c r="GG2161" s="517"/>
      <c r="GH2161" s="529">
        <v>42252.976041666669</v>
      </c>
      <c r="GI2161" s="668">
        <v>310.1851806640625</v>
      </c>
      <c r="GJ2161" s="669">
        <v>42252.976041666669</v>
      </c>
      <c r="GK2161" s="668" t="str">
        <v>[-11101] All data events are filtered in summary calculation</v>
      </c>
      <c r="GL2161" s="669">
        <v>42252.976041666669</v>
      </c>
      <c r="GM2161" s="668" t="str">
        <v>[-11101] All data events are filtered in summary calculation</v>
      </c>
      <c r="GN2161" s="400" t="str">
        <f t="shared" si="326"/>
        <v>[-11101] All data events are filtered in summary calculation</v>
      </c>
      <c r="GO2161" s="400">
        <f t="shared" si="327"/>
        <v>0</v>
      </c>
    </row>
    <row r="2162" spans="156:197" ht="18.95" customHeight="1" x14ac:dyDescent="0.25">
      <c r="EZ2162" s="837"/>
      <c r="FA2162" s="568">
        <v>42252.976736111115</v>
      </c>
      <c r="FB2162" s="569">
        <v>2888.8059132819376</v>
      </c>
      <c r="FC2162" s="570">
        <v>42252.976736111115</v>
      </c>
      <c r="FD2162" s="571" t="str">
        <v>[-11101] All data events are filtered in summary calculation</v>
      </c>
      <c r="FE2162" s="570">
        <v>42252.976388888885</v>
      </c>
      <c r="FF2162" s="571" t="str">
        <v>[-11101] All data events are filtered in summary calculation</v>
      </c>
      <c r="FG2162" s="570">
        <v>42252.976388888885</v>
      </c>
      <c r="FH2162" s="571">
        <v>38421.420430858932</v>
      </c>
      <c r="GE2162" s="400">
        <f t="shared" si="328"/>
        <v>1</v>
      </c>
      <c r="GF2162" s="529"/>
      <c r="GG2162" s="517"/>
      <c r="GH2162" s="529">
        <v>42252.976388888885</v>
      </c>
      <c r="GI2162" s="668">
        <v>310.1851806640625</v>
      </c>
      <c r="GJ2162" s="669">
        <v>42252.976388888885</v>
      </c>
      <c r="GK2162" s="668" t="str">
        <v>[-11101] All data events are filtered in summary calculation</v>
      </c>
      <c r="GL2162" s="669">
        <v>42252.976388888885</v>
      </c>
      <c r="GM2162" s="668" t="str">
        <v>[-11101] All data events are filtered in summary calculation</v>
      </c>
      <c r="GN2162" s="400" t="str">
        <f t="shared" si="326"/>
        <v>[-11101] All data events are filtered in summary calculation</v>
      </c>
      <c r="GO2162" s="400">
        <f t="shared" si="327"/>
        <v>0</v>
      </c>
    </row>
    <row r="2163" spans="156:197" ht="18.95" customHeight="1" x14ac:dyDescent="0.25">
      <c r="EZ2163" s="837"/>
      <c r="FA2163" s="568">
        <v>42252.977083333331</v>
      </c>
      <c r="FB2163" s="569">
        <v>2907.9270612746477</v>
      </c>
      <c r="FC2163" s="570">
        <v>42252.977083333331</v>
      </c>
      <c r="FD2163" s="571" t="str">
        <v>[-11101] All data events are filtered in summary calculation</v>
      </c>
      <c r="FE2163" s="570">
        <v>42252.976736111115</v>
      </c>
      <c r="FF2163" s="571" t="str">
        <v>[-11101] All data events are filtered in summary calculation</v>
      </c>
      <c r="FG2163" s="570">
        <v>42252.976736111115</v>
      </c>
      <c r="FH2163" s="571">
        <v>38535.059370217721</v>
      </c>
      <c r="GE2163" s="400">
        <f t="shared" si="328"/>
        <v>1</v>
      </c>
      <c r="GF2163" s="529"/>
      <c r="GG2163" s="517"/>
      <c r="GH2163" s="529">
        <v>42252.976736111115</v>
      </c>
      <c r="GI2163" s="668">
        <v>310.1851806640625</v>
      </c>
      <c r="GJ2163" s="669">
        <v>42252.976736111115</v>
      </c>
      <c r="GK2163" s="668" t="str">
        <v>[-11101] All data events are filtered in summary calculation</v>
      </c>
      <c r="GL2163" s="669">
        <v>42252.976736111115</v>
      </c>
      <c r="GM2163" s="668" t="str">
        <v>[-11101] All data events are filtered in summary calculation</v>
      </c>
      <c r="GN2163" s="400" t="str">
        <f t="shared" si="326"/>
        <v>[-11101] All data events are filtered in summary calculation</v>
      </c>
      <c r="GO2163" s="400">
        <f t="shared" si="327"/>
        <v>0</v>
      </c>
    </row>
    <row r="2164" spans="156:197" ht="18.95" customHeight="1" x14ac:dyDescent="0.25">
      <c r="EZ2164" s="837"/>
      <c r="FA2164" s="568">
        <v>42252.977430555555</v>
      </c>
      <c r="FB2164" s="569">
        <v>2907.6415321742493</v>
      </c>
      <c r="FC2164" s="570">
        <v>42252.977430555555</v>
      </c>
      <c r="FD2164" s="571" t="str">
        <v>[-11101] All data events are filtered in summary calculation</v>
      </c>
      <c r="FE2164" s="570">
        <v>42252.977083333331</v>
      </c>
      <c r="FF2164" s="571" t="str">
        <v>[-11101] All data events are filtered in summary calculation</v>
      </c>
      <c r="FG2164" s="570">
        <v>42252.977083333331</v>
      </c>
      <c r="FH2164" s="571">
        <v>38362.077029548091</v>
      </c>
      <c r="GE2164" s="400">
        <f t="shared" si="328"/>
        <v>1</v>
      </c>
      <c r="GF2164" s="529"/>
      <c r="GG2164" s="517"/>
      <c r="GH2164" s="529">
        <v>42252.977083333331</v>
      </c>
      <c r="GI2164" s="668">
        <v>310.1851806640625</v>
      </c>
      <c r="GJ2164" s="669">
        <v>42252.977083333331</v>
      </c>
      <c r="GK2164" s="668" t="str">
        <v>[-11101] All data events are filtered in summary calculation</v>
      </c>
      <c r="GL2164" s="669">
        <v>42252.977083333331</v>
      </c>
      <c r="GM2164" s="668" t="str">
        <v>[-11101] All data events are filtered in summary calculation</v>
      </c>
      <c r="GN2164" s="400" t="str">
        <f t="shared" si="326"/>
        <v>[-11101] All data events are filtered in summary calculation</v>
      </c>
      <c r="GO2164" s="400">
        <f t="shared" si="327"/>
        <v>0</v>
      </c>
    </row>
    <row r="2165" spans="156:197" ht="18.95" customHeight="1" x14ac:dyDescent="0.25">
      <c r="EZ2165" s="837"/>
      <c r="FA2165" s="568">
        <v>42252.977777777778</v>
      </c>
      <c r="FB2165" s="569">
        <v>2945.5121885441245</v>
      </c>
      <c r="FC2165" s="570">
        <v>42252.977777777778</v>
      </c>
      <c r="FD2165" s="571" t="str">
        <v>[-11101] All data events are filtered in summary calculation</v>
      </c>
      <c r="FE2165" s="570">
        <v>42252.977430555555</v>
      </c>
      <c r="FF2165" s="571" t="str">
        <v>[-11101] All data events are filtered in summary calculation</v>
      </c>
      <c r="FG2165" s="570">
        <v>42252.977430555555</v>
      </c>
      <c r="FH2165" s="571">
        <v>38160.591297143699</v>
      </c>
      <c r="GE2165" s="400">
        <f t="shared" si="328"/>
        <v>1</v>
      </c>
      <c r="GF2165" s="529"/>
      <c r="GG2165" s="517"/>
      <c r="GH2165" s="529">
        <v>42252.977430555555</v>
      </c>
      <c r="GI2165" s="668">
        <v>310.1851806640625</v>
      </c>
      <c r="GJ2165" s="669">
        <v>42252.977430555555</v>
      </c>
      <c r="GK2165" s="668" t="str">
        <v>[-11101] All data events are filtered in summary calculation</v>
      </c>
      <c r="GL2165" s="669">
        <v>42252.977430555555</v>
      </c>
      <c r="GM2165" s="668" t="str">
        <v>[-11101] All data events are filtered in summary calculation</v>
      </c>
      <c r="GN2165" s="400" t="str">
        <f t="shared" si="326"/>
        <v>[-11101] All data events are filtered in summary calculation</v>
      </c>
      <c r="GO2165" s="400">
        <f t="shared" si="327"/>
        <v>0</v>
      </c>
    </row>
    <row r="2166" spans="156:197" ht="18.95" customHeight="1" x14ac:dyDescent="0.25">
      <c r="EZ2166" s="837"/>
      <c r="FA2166" s="568">
        <v>42252.978125000001</v>
      </c>
      <c r="FB2166" s="569">
        <v>2930.5742626110714</v>
      </c>
      <c r="FC2166" s="570">
        <v>42252.978125000001</v>
      </c>
      <c r="FD2166" s="571" t="str">
        <v>[-11101] All data events are filtered in summary calculation</v>
      </c>
      <c r="FE2166" s="570">
        <v>42252.977777777778</v>
      </c>
      <c r="FF2166" s="571" t="str">
        <v>[-11101] All data events are filtered in summary calculation</v>
      </c>
      <c r="FG2166" s="570">
        <v>42252.977777777778</v>
      </c>
      <c r="FH2166" s="571">
        <v>38206.55427209536</v>
      </c>
      <c r="GE2166" s="400">
        <f t="shared" si="328"/>
        <v>1</v>
      </c>
      <c r="GF2166" s="529"/>
      <c r="GG2166" s="517"/>
      <c r="GH2166" s="529">
        <v>42252.977777777778</v>
      </c>
      <c r="GI2166" s="668">
        <v>310.1851806640625</v>
      </c>
      <c r="GJ2166" s="669">
        <v>42252.977777777778</v>
      </c>
      <c r="GK2166" s="668">
        <v>265.71588846704918</v>
      </c>
      <c r="GL2166" s="669">
        <v>42252.977777777778</v>
      </c>
      <c r="GM2166" s="668" t="str">
        <v>[-11101] All data events are filtered in summary calculation</v>
      </c>
      <c r="GN2166" s="400" t="str">
        <f t="shared" si="326"/>
        <v>[-11101] All data events are filtered in summary calculation</v>
      </c>
      <c r="GO2166" s="400">
        <f t="shared" si="327"/>
        <v>0</v>
      </c>
    </row>
    <row r="2167" spans="156:197" ht="18.95" customHeight="1" x14ac:dyDescent="0.25">
      <c r="EZ2167" s="837"/>
      <c r="FA2167" s="568">
        <v>42252.978472222225</v>
      </c>
      <c r="FB2167" s="569">
        <v>3087.8423806936789</v>
      </c>
      <c r="FC2167" s="570">
        <v>42252.978472222225</v>
      </c>
      <c r="FD2167" s="571" t="str">
        <v>[-11101] All data events are filtered in summary calculation</v>
      </c>
      <c r="FE2167" s="570">
        <v>42252.978125000001</v>
      </c>
      <c r="FF2167" s="571" t="str">
        <v>[-11101] All data events are filtered in summary calculation</v>
      </c>
      <c r="FG2167" s="570">
        <v>42252.978125000001</v>
      </c>
      <c r="FH2167" s="571">
        <v>37418.613099678354</v>
      </c>
      <c r="GE2167" s="400">
        <f t="shared" si="328"/>
        <v>1</v>
      </c>
      <c r="GF2167" s="529"/>
      <c r="GG2167" s="517"/>
      <c r="GH2167" s="529">
        <v>42252.978125000001</v>
      </c>
      <c r="GI2167" s="668">
        <v>310.1851806640625</v>
      </c>
      <c r="GJ2167" s="669">
        <v>42252.978125000001</v>
      </c>
      <c r="GK2167" s="668">
        <v>295.13888549804687</v>
      </c>
      <c r="GL2167" s="669">
        <v>42252.978125000001</v>
      </c>
      <c r="GM2167" s="668" t="str">
        <v>[-11101] All data events are filtered in summary calculation</v>
      </c>
      <c r="GN2167" s="400" t="str">
        <f t="shared" si="326"/>
        <v>[-11101] All data events are filtered in summary calculation</v>
      </c>
      <c r="GO2167" s="400">
        <f t="shared" si="327"/>
        <v>0</v>
      </c>
    </row>
    <row r="2168" spans="156:197" ht="18.95" customHeight="1" x14ac:dyDescent="0.25">
      <c r="EZ2168" s="837"/>
      <c r="FA2168" s="568">
        <v>42252.978819444441</v>
      </c>
      <c r="FB2168" s="569">
        <v>28248.734442506233</v>
      </c>
      <c r="FC2168" s="570">
        <v>42252.978819444441</v>
      </c>
      <c r="FD2168" s="571" t="str">
        <v>[-11101] All data events are filtered in summary calculation</v>
      </c>
      <c r="FE2168" s="570">
        <v>42252.978472222225</v>
      </c>
      <c r="FF2168" s="571" t="str">
        <v>[-11101] All data events are filtered in summary calculation</v>
      </c>
      <c r="FG2168" s="570">
        <v>42252.978472222225</v>
      </c>
      <c r="FH2168" s="571">
        <v>6085.9871664467582</v>
      </c>
      <c r="GE2168" s="400">
        <f t="shared" si="328"/>
        <v>1</v>
      </c>
      <c r="GF2168" s="529"/>
      <c r="GG2168" s="517"/>
      <c r="GH2168" s="529">
        <v>42252.978472222225</v>
      </c>
      <c r="GI2168" s="668">
        <v>310.1851806640625</v>
      </c>
      <c r="GJ2168" s="669">
        <v>42252.978472222225</v>
      </c>
      <c r="GK2168" s="668">
        <v>295.13888549804687</v>
      </c>
      <c r="GL2168" s="669">
        <v>42252.978472222225</v>
      </c>
      <c r="GM2168" s="668" t="str">
        <v>[-11101] All data events are filtered in summary calculation</v>
      </c>
      <c r="GN2168" s="400" t="str">
        <f t="shared" si="326"/>
        <v>[-11101] All data events are filtered in summary calculation</v>
      </c>
      <c r="GO2168" s="400">
        <f t="shared" si="327"/>
        <v>0</v>
      </c>
    </row>
    <row r="2169" spans="156:197" ht="18.95" customHeight="1" x14ac:dyDescent="0.25">
      <c r="EZ2169" s="837"/>
      <c r="FA2169" s="568">
        <v>42252.979166666672</v>
      </c>
      <c r="FB2169" s="569">
        <v>37796.205697156984</v>
      </c>
      <c r="FC2169" s="570">
        <v>42252.979166666672</v>
      </c>
      <c r="FD2169" s="571" t="str">
        <v>[-11101] All data events are filtered in summary calculation</v>
      </c>
      <c r="FE2169" s="570">
        <v>42252.978819444441</v>
      </c>
      <c r="FF2169" s="571" t="str">
        <v>[-11101] All data events are filtered in summary calculation</v>
      </c>
      <c r="FG2169" s="570">
        <v>42252.978819444441</v>
      </c>
      <c r="FH2169" s="571">
        <v>2390.7600892433898</v>
      </c>
      <c r="GE2169" s="400">
        <f t="shared" si="328"/>
        <v>1</v>
      </c>
      <c r="GF2169" s="529"/>
      <c r="GG2169" s="517"/>
      <c r="GH2169" s="529">
        <v>42252.978819444441</v>
      </c>
      <c r="GI2169" s="668">
        <v>310.1851806640625</v>
      </c>
      <c r="GJ2169" s="669">
        <v>42252.978819444441</v>
      </c>
      <c r="GK2169" s="668">
        <v>295.13888549804687</v>
      </c>
      <c r="GL2169" s="669">
        <v>42252.978819444441</v>
      </c>
      <c r="GM2169" s="668" t="str">
        <v>[-11101] All data events are filtered in summary calculation</v>
      </c>
      <c r="GN2169" s="400" t="str">
        <f t="shared" si="326"/>
        <v>[-11101] All data events are filtered in summary calculation</v>
      </c>
      <c r="GO2169" s="400">
        <f t="shared" si="327"/>
        <v>0</v>
      </c>
    </row>
    <row r="2170" spans="156:197" ht="18.95" customHeight="1" x14ac:dyDescent="0.25">
      <c r="EZ2170" s="837"/>
      <c r="FA2170" s="568">
        <v>42252.979513888888</v>
      </c>
      <c r="FB2170" s="569">
        <v>37907.612791579959</v>
      </c>
      <c r="FC2170" s="570">
        <v>42252.979513888888</v>
      </c>
      <c r="FD2170" s="571" t="str">
        <v>[-11101] All data events are filtered in summary calculation</v>
      </c>
      <c r="FE2170" s="570">
        <v>42252.979166666672</v>
      </c>
      <c r="FF2170" s="571" t="str">
        <v>[-11101] All data events are filtered in summary calculation</v>
      </c>
      <c r="FG2170" s="570">
        <v>42252.979166666672</v>
      </c>
      <c r="FH2170" s="571">
        <v>2107.0933214552701</v>
      </c>
      <c r="GE2170" s="400">
        <f t="shared" si="328"/>
        <v>1</v>
      </c>
      <c r="GF2170" s="529"/>
      <c r="GG2170" s="517"/>
      <c r="GH2170" s="529">
        <v>42252.979166666672</v>
      </c>
      <c r="GI2170" s="668">
        <v>306.01295945638168</v>
      </c>
      <c r="GJ2170" s="669">
        <v>42252.979166666672</v>
      </c>
      <c r="GK2170" s="668">
        <v>295.13888549804687</v>
      </c>
      <c r="GL2170" s="669">
        <v>42252.979166666672</v>
      </c>
      <c r="GM2170" s="668" t="str">
        <v>[-11101] All data events are filtered in summary calculation</v>
      </c>
      <c r="GN2170" s="400" t="str">
        <f t="shared" si="326"/>
        <v>[-11101] All data events are filtered in summary calculation</v>
      </c>
      <c r="GO2170" s="400">
        <f t="shared" si="327"/>
        <v>0</v>
      </c>
    </row>
    <row r="2171" spans="156:197" ht="18.95" customHeight="1" x14ac:dyDescent="0.25">
      <c r="EZ2171" s="837"/>
      <c r="FA2171" s="568">
        <v>42252.979861111111</v>
      </c>
      <c r="FB2171" s="569">
        <v>38054.988464695212</v>
      </c>
      <c r="FC2171" s="570">
        <v>42252.979861111111</v>
      </c>
      <c r="FD2171" s="571" t="str">
        <v>[-11101] All data events are filtered in summary calculation</v>
      </c>
      <c r="FE2171" s="570">
        <v>42252.979513888888</v>
      </c>
      <c r="FF2171" s="571" t="str">
        <v>[-11101] All data events are filtered in summary calculation</v>
      </c>
      <c r="FG2171" s="570">
        <v>42252.979513888888</v>
      </c>
      <c r="FH2171" s="571">
        <v>2103.0511263019716</v>
      </c>
      <c r="GE2171" s="400">
        <f t="shared" si="328"/>
        <v>1</v>
      </c>
      <c r="GF2171" s="529"/>
      <c r="GG2171" s="517"/>
      <c r="GH2171" s="529">
        <v>42252.979513888888</v>
      </c>
      <c r="GI2171" s="668">
        <v>289.35183715820312</v>
      </c>
      <c r="GJ2171" s="669">
        <v>42252.979513888888</v>
      </c>
      <c r="GK2171" s="668">
        <v>295.13888549804687</v>
      </c>
      <c r="GL2171" s="669">
        <v>42252.979513888888</v>
      </c>
      <c r="GM2171" s="668" t="str">
        <v>[-11101] All data events are filtered in summary calculation</v>
      </c>
      <c r="GN2171" s="400" t="str">
        <f t="shared" si="326"/>
        <v>[-11101] All data events are filtered in summary calculation</v>
      </c>
      <c r="GO2171" s="400">
        <f t="shared" si="327"/>
        <v>0</v>
      </c>
    </row>
    <row r="2172" spans="156:197" ht="18.95" customHeight="1" x14ac:dyDescent="0.25">
      <c r="EZ2172" s="837"/>
      <c r="FA2172" s="568">
        <v>42252.980208333334</v>
      </c>
      <c r="FB2172" s="569">
        <v>38162.649950398998</v>
      </c>
      <c r="FC2172" s="570">
        <v>42252.980208333334</v>
      </c>
      <c r="FD2172" s="571" t="str">
        <v>[-11101] All data events are filtered in summary calculation</v>
      </c>
      <c r="FE2172" s="570">
        <v>42252.979861111111</v>
      </c>
      <c r="FF2172" s="571" t="str">
        <v>[-11101] All data events are filtered in summary calculation</v>
      </c>
      <c r="FG2172" s="570">
        <v>42252.979861111111</v>
      </c>
      <c r="FH2172" s="571">
        <v>1992.8788890324533</v>
      </c>
      <c r="GE2172" s="400">
        <f t="shared" si="328"/>
        <v>1</v>
      </c>
      <c r="GF2172" s="529"/>
      <c r="GG2172" s="517"/>
      <c r="GH2172" s="529">
        <v>42252.979861111111</v>
      </c>
      <c r="GI2172" s="668">
        <v>289.35183715820312</v>
      </c>
      <c r="GJ2172" s="669">
        <v>42252.979861111111</v>
      </c>
      <c r="GK2172" s="668">
        <v>295.13888549804687</v>
      </c>
      <c r="GL2172" s="669">
        <v>42252.979861111111</v>
      </c>
      <c r="GM2172" s="668" t="str">
        <v>[-11101] All data events are filtered in summary calculation</v>
      </c>
      <c r="GN2172" s="400" t="str">
        <f t="shared" si="326"/>
        <v>[-11101] All data events are filtered in summary calculation</v>
      </c>
      <c r="GO2172" s="400">
        <f t="shared" si="327"/>
        <v>0</v>
      </c>
    </row>
    <row r="2173" spans="156:197" ht="18.95" customHeight="1" x14ac:dyDescent="0.25">
      <c r="EZ2173" s="837"/>
      <c r="FA2173" s="568">
        <v>42252.98055555555</v>
      </c>
      <c r="FB2173" s="569">
        <v>38201.913215786219</v>
      </c>
      <c r="FC2173" s="570">
        <v>42252.98055555555</v>
      </c>
      <c r="FD2173" s="571" t="str">
        <v>[-11101] All data events are filtered in summary calculation</v>
      </c>
      <c r="FE2173" s="570">
        <v>42252.980208333334</v>
      </c>
      <c r="FF2173" s="571" t="str">
        <v>[-11101] All data events are filtered in summary calculation</v>
      </c>
      <c r="FG2173" s="570">
        <v>42252.980208333334</v>
      </c>
      <c r="FH2173" s="571">
        <v>1926.8846724603945</v>
      </c>
      <c r="GE2173" s="400">
        <f t="shared" si="328"/>
        <v>1</v>
      </c>
      <c r="GF2173" s="529"/>
      <c r="GG2173" s="517"/>
      <c r="GH2173" s="529">
        <v>42252.980208333334</v>
      </c>
      <c r="GI2173" s="668">
        <v>289.35183715820312</v>
      </c>
      <c r="GJ2173" s="669">
        <v>42252.980208333334</v>
      </c>
      <c r="GK2173" s="668">
        <v>295.13888549804687</v>
      </c>
      <c r="GL2173" s="669">
        <v>42252.980208333334</v>
      </c>
      <c r="GM2173" s="668" t="str">
        <v>[-11101] All data events are filtered in summary calculation</v>
      </c>
      <c r="GN2173" s="400" t="str">
        <f t="shared" si="326"/>
        <v>[-11101] All data events are filtered in summary calculation</v>
      </c>
      <c r="GO2173" s="400">
        <f t="shared" si="327"/>
        <v>0</v>
      </c>
    </row>
    <row r="2174" spans="156:197" ht="18.95" customHeight="1" x14ac:dyDescent="0.25">
      <c r="EZ2174" s="837"/>
      <c r="FA2174" s="568">
        <v>42252.980902777781</v>
      </c>
      <c r="FB2174" s="569">
        <v>38311.917779713869</v>
      </c>
      <c r="FC2174" s="570">
        <v>42252.980902777781</v>
      </c>
      <c r="FD2174" s="571" t="str">
        <v>[-11101] All data events are filtered in summary calculation</v>
      </c>
      <c r="FE2174" s="570">
        <v>42252.98055555555</v>
      </c>
      <c r="FF2174" s="571" t="str">
        <v>[-11101] All data events are filtered in summary calculation</v>
      </c>
      <c r="FG2174" s="570">
        <v>42252.98055555555</v>
      </c>
      <c r="FH2174" s="571">
        <v>1763.2554539608459</v>
      </c>
      <c r="GE2174" s="400">
        <f t="shared" si="328"/>
        <v>1</v>
      </c>
      <c r="GF2174" s="529"/>
      <c r="GG2174" s="517"/>
      <c r="GH2174" s="529">
        <v>42252.98055555555</v>
      </c>
      <c r="GI2174" s="668">
        <v>289.35183715820312</v>
      </c>
      <c r="GJ2174" s="669">
        <v>42252.98055555555</v>
      </c>
      <c r="GK2174" s="668">
        <v>295.13888549804687</v>
      </c>
      <c r="GL2174" s="669">
        <v>42252.98055555555</v>
      </c>
      <c r="GM2174" s="668" t="str">
        <v>[-11101] All data events are filtered in summary calculation</v>
      </c>
      <c r="GN2174" s="400" t="str">
        <f t="shared" si="326"/>
        <v>[-11101] All data events are filtered in summary calculation</v>
      </c>
      <c r="GO2174" s="400">
        <f t="shared" si="327"/>
        <v>0</v>
      </c>
    </row>
    <row r="2175" spans="156:197" ht="18.95" customHeight="1" x14ac:dyDescent="0.25">
      <c r="EZ2175" s="837"/>
      <c r="FA2175" s="568">
        <v>42252.981249999997</v>
      </c>
      <c r="FB2175" s="569">
        <v>38299.416866944237</v>
      </c>
      <c r="FC2175" s="570">
        <v>42252.981249999997</v>
      </c>
      <c r="FD2175" s="571" t="str">
        <v>[-11101] All data events are filtered in summary calculation</v>
      </c>
      <c r="FE2175" s="570">
        <v>42252.980902777781</v>
      </c>
      <c r="FF2175" s="571" t="str">
        <v>[-11101] All data events are filtered in summary calculation</v>
      </c>
      <c r="FG2175" s="570">
        <v>42252.980902777781</v>
      </c>
      <c r="FH2175" s="571">
        <v>1783.0889299559096</v>
      </c>
      <c r="GE2175" s="400">
        <f t="shared" si="328"/>
        <v>1</v>
      </c>
      <c r="GF2175" s="529"/>
      <c r="GG2175" s="517"/>
      <c r="GH2175" s="529">
        <v>42252.980902777781</v>
      </c>
      <c r="GI2175" s="668">
        <v>289.35183715820312</v>
      </c>
      <c r="GJ2175" s="669">
        <v>42252.980902777781</v>
      </c>
      <c r="GK2175" s="668">
        <v>295.13888549804687</v>
      </c>
      <c r="GL2175" s="669">
        <v>42252.980902777781</v>
      </c>
      <c r="GM2175" s="668" t="str">
        <v>[-11101] All data events are filtered in summary calculation</v>
      </c>
      <c r="GN2175" s="400" t="str">
        <f t="shared" si="326"/>
        <v>[-11101] All data events are filtered in summary calculation</v>
      </c>
      <c r="GO2175" s="400">
        <f t="shared" si="327"/>
        <v>0</v>
      </c>
    </row>
    <row r="2176" spans="156:197" ht="18.95" customHeight="1" x14ac:dyDescent="0.25">
      <c r="EZ2176" s="837"/>
      <c r="FA2176" s="568">
        <v>42252.98159722222</v>
      </c>
      <c r="FB2176" s="569">
        <v>38322.553699282806</v>
      </c>
      <c r="FC2176" s="570">
        <v>42252.98159722222</v>
      </c>
      <c r="FD2176" s="571" t="str">
        <v>[-11101] All data events are filtered in summary calculation</v>
      </c>
      <c r="FE2176" s="570">
        <v>42252.981249999997</v>
      </c>
      <c r="FF2176" s="571" t="str">
        <v>[-11101] All data events are filtered in summary calculation</v>
      </c>
      <c r="FG2176" s="570">
        <v>42252.981249999997</v>
      </c>
      <c r="FH2176" s="571">
        <v>1754.0697936543575</v>
      </c>
      <c r="GE2176" s="400">
        <f t="shared" si="328"/>
        <v>1</v>
      </c>
      <c r="GF2176" s="529"/>
      <c r="GG2176" s="517"/>
      <c r="GH2176" s="529">
        <v>42252.981249999997</v>
      </c>
      <c r="GI2176" s="668">
        <v>289.35183715820312</v>
      </c>
      <c r="GJ2176" s="669">
        <v>42252.981249999997</v>
      </c>
      <c r="GK2176" s="668">
        <v>295.13888549804687</v>
      </c>
      <c r="GL2176" s="669">
        <v>42252.981249999997</v>
      </c>
      <c r="GM2176" s="668" t="str">
        <v>[-11101] All data events are filtered in summary calculation</v>
      </c>
      <c r="GN2176" s="400" t="str">
        <f t="shared" si="326"/>
        <v>[-11101] All data events are filtered in summary calculation</v>
      </c>
      <c r="GO2176" s="400">
        <f t="shared" si="327"/>
        <v>0</v>
      </c>
    </row>
    <row r="2177" spans="156:197" ht="18.95" customHeight="1" x14ac:dyDescent="0.25">
      <c r="EZ2177" s="837"/>
      <c r="FA2177" s="568">
        <v>42252.981944444444</v>
      </c>
      <c r="FB2177" s="569">
        <v>38314.598991841078</v>
      </c>
      <c r="FC2177" s="570">
        <v>42252.981944444444</v>
      </c>
      <c r="FD2177" s="571" t="str">
        <v>[-11101] All data events are filtered in summary calculation</v>
      </c>
      <c r="FE2177" s="570">
        <v>42252.98159722222</v>
      </c>
      <c r="FF2177" s="571" t="str">
        <v>[-11101] All data events are filtered in summary calculation</v>
      </c>
      <c r="FG2177" s="570">
        <v>42252.98159722222</v>
      </c>
      <c r="FH2177" s="571">
        <v>1538.0322128234432</v>
      </c>
      <c r="GE2177" s="400">
        <f t="shared" si="328"/>
        <v>1</v>
      </c>
      <c r="GF2177" s="529"/>
      <c r="GG2177" s="517"/>
      <c r="GH2177" s="529">
        <v>42252.98159722222</v>
      </c>
      <c r="GI2177" s="668">
        <v>289.35183715820312</v>
      </c>
      <c r="GJ2177" s="669">
        <v>42252.98159722222</v>
      </c>
      <c r="GK2177" s="668">
        <v>295.13888549804687</v>
      </c>
      <c r="GL2177" s="669">
        <v>42252.98159722222</v>
      </c>
      <c r="GM2177" s="668" t="str">
        <v>[-11101] All data events are filtered in summary calculation</v>
      </c>
      <c r="GN2177" s="400" t="str">
        <f t="shared" si="326"/>
        <v>[-11101] All data events are filtered in summary calculation</v>
      </c>
      <c r="GO2177" s="400">
        <f t="shared" si="327"/>
        <v>0</v>
      </c>
    </row>
    <row r="2178" spans="156:197" ht="18.95" customHeight="1" x14ac:dyDescent="0.25">
      <c r="EZ2178" s="837"/>
      <c r="FA2178" s="568">
        <v>42252.982291666667</v>
      </c>
      <c r="FB2178" s="569">
        <v>38215.84011536638</v>
      </c>
      <c r="FC2178" s="570">
        <v>42252.982291666667</v>
      </c>
      <c r="FD2178" s="571" t="str">
        <v>[-11101] All data events are filtered in summary calculation</v>
      </c>
      <c r="FE2178" s="570">
        <v>42252.981944444444</v>
      </c>
      <c r="FF2178" s="571" t="str">
        <v>[-11101] All data events are filtered in summary calculation</v>
      </c>
      <c r="FG2178" s="570">
        <v>42252.981944444444</v>
      </c>
      <c r="FH2178" s="571">
        <v>1548.8113734263306</v>
      </c>
      <c r="GE2178" s="400">
        <f t="shared" si="328"/>
        <v>1</v>
      </c>
      <c r="GF2178" s="529"/>
      <c r="GG2178" s="517"/>
      <c r="GH2178" s="529">
        <v>42252.981944444444</v>
      </c>
      <c r="GI2178" s="668">
        <v>289.35183715820312</v>
      </c>
      <c r="GJ2178" s="669">
        <v>42252.981944444444</v>
      </c>
      <c r="GK2178" s="668">
        <v>295.13888549804687</v>
      </c>
      <c r="GL2178" s="669">
        <v>42252.981944444444</v>
      </c>
      <c r="GM2178" s="668" t="str">
        <v>[-11101] All data events are filtered in summary calculation</v>
      </c>
      <c r="GN2178" s="400" t="str">
        <f t="shared" si="326"/>
        <v>[-11101] All data events are filtered in summary calculation</v>
      </c>
      <c r="GO2178" s="400">
        <f t="shared" si="327"/>
        <v>0</v>
      </c>
    </row>
    <row r="2179" spans="156:197" ht="18.95" customHeight="1" x14ac:dyDescent="0.25">
      <c r="EZ2179" s="837"/>
      <c r="FA2179" s="568">
        <v>42252.982638888891</v>
      </c>
      <c r="FB2179" s="569">
        <v>38140.6818741401</v>
      </c>
      <c r="FC2179" s="570">
        <v>42252.982638888891</v>
      </c>
      <c r="FD2179" s="571" t="str">
        <v>[-11101] All data events are filtered in summary calculation</v>
      </c>
      <c r="FE2179" s="570">
        <v>42252.982291666667</v>
      </c>
      <c r="FF2179" s="571" t="str">
        <v>[-11101] All data events are filtered in summary calculation</v>
      </c>
      <c r="FG2179" s="570">
        <v>42252.982291666667</v>
      </c>
      <c r="FH2179" s="571">
        <v>1596.0950113998106</v>
      </c>
      <c r="GE2179" s="400">
        <f t="shared" si="328"/>
        <v>1</v>
      </c>
      <c r="GF2179" s="529"/>
      <c r="GG2179" s="517"/>
      <c r="GH2179" s="529">
        <v>42252.982291666667</v>
      </c>
      <c r="GI2179" s="668">
        <v>289.35183715820312</v>
      </c>
      <c r="GJ2179" s="669">
        <v>42252.982291666667</v>
      </c>
      <c r="GK2179" s="668">
        <v>295.13888549804687</v>
      </c>
      <c r="GL2179" s="669">
        <v>42252.982291666667</v>
      </c>
      <c r="GM2179" s="668" t="str">
        <v>[-11101] All data events are filtered in summary calculation</v>
      </c>
      <c r="GN2179" s="400" t="str">
        <f t="shared" si="326"/>
        <v>[-11101] All data events are filtered in summary calculation</v>
      </c>
      <c r="GO2179" s="400">
        <f t="shared" si="327"/>
        <v>0</v>
      </c>
    </row>
    <row r="2180" spans="156:197" ht="18.95" customHeight="1" x14ac:dyDescent="0.25">
      <c r="EZ2180" s="837"/>
      <c r="FA2180" s="568">
        <v>42252.982986111107</v>
      </c>
      <c r="FB2180" s="569">
        <v>38194.969587810832</v>
      </c>
      <c r="FC2180" s="570">
        <v>42252.982986111107</v>
      </c>
      <c r="FD2180" s="571" t="str">
        <v>[-11101] All data events are filtered in summary calculation</v>
      </c>
      <c r="FE2180" s="570">
        <v>42252.982638888891</v>
      </c>
      <c r="FF2180" s="571" t="str">
        <v>[-11101] All data events are filtered in summary calculation</v>
      </c>
      <c r="FG2180" s="570">
        <v>42252.982638888891</v>
      </c>
      <c r="FH2180" s="571">
        <v>1618.2083833045638</v>
      </c>
      <c r="GE2180" s="400">
        <f t="shared" si="328"/>
        <v>1</v>
      </c>
      <c r="GF2180" s="529"/>
      <c r="GG2180" s="517"/>
      <c r="GH2180" s="529">
        <v>42252.982638888891</v>
      </c>
      <c r="GI2180" s="668">
        <v>289.35183715820312</v>
      </c>
      <c r="GJ2180" s="669">
        <v>42252.982638888891</v>
      </c>
      <c r="GK2180" s="668">
        <v>295.13888549804687</v>
      </c>
      <c r="GL2180" s="669">
        <v>42252.982638888891</v>
      </c>
      <c r="GM2180" s="668" t="str">
        <v>[-11101] All data events are filtered in summary calculation</v>
      </c>
      <c r="GN2180" s="400" t="str">
        <f t="shared" si="326"/>
        <v>[-11101] All data events are filtered in summary calculation</v>
      </c>
      <c r="GO2180" s="400">
        <f t="shared" si="327"/>
        <v>0</v>
      </c>
    </row>
    <row r="2181" spans="156:197" ht="18.95" customHeight="1" x14ac:dyDescent="0.25">
      <c r="EZ2181" s="837"/>
      <c r="FA2181" s="568">
        <v>42252.983333333337</v>
      </c>
      <c r="FB2181" s="569">
        <v>38217.384927262865</v>
      </c>
      <c r="FC2181" s="570">
        <v>42252.983333333337</v>
      </c>
      <c r="FD2181" s="571" t="str">
        <v>[-11101] All data events are filtered in summary calculation</v>
      </c>
      <c r="FE2181" s="570">
        <v>42252.982986111107</v>
      </c>
      <c r="FF2181" s="571" t="str">
        <v>[-11101] All data events are filtered in summary calculation</v>
      </c>
      <c r="FG2181" s="570">
        <v>42252.982986111107</v>
      </c>
      <c r="FH2181" s="571">
        <v>1523.7900039243202</v>
      </c>
      <c r="GE2181" s="400">
        <f t="shared" si="328"/>
        <v>1</v>
      </c>
      <c r="GF2181" s="529"/>
      <c r="GG2181" s="517"/>
      <c r="GH2181" s="529">
        <v>42252.982986111107</v>
      </c>
      <c r="GI2181" s="668">
        <v>289.35183715820312</v>
      </c>
      <c r="GJ2181" s="669">
        <v>42252.982986111107</v>
      </c>
      <c r="GK2181" s="668">
        <v>295.13888549804687</v>
      </c>
      <c r="GL2181" s="669">
        <v>42252.982986111107</v>
      </c>
      <c r="GM2181" s="668" t="str">
        <v>[-11101] All data events are filtered in summary calculation</v>
      </c>
      <c r="GN2181" s="400" t="str">
        <f t="shared" si="326"/>
        <v>[-11101] All data events are filtered in summary calculation</v>
      </c>
      <c r="GO2181" s="400">
        <f t="shared" si="327"/>
        <v>0</v>
      </c>
    </row>
    <row r="2182" spans="156:197" ht="18.95" customHeight="1" x14ac:dyDescent="0.25">
      <c r="EZ2182" s="837"/>
      <c r="FA2182" s="568">
        <v>42252.983680555553</v>
      </c>
      <c r="FB2182" s="569">
        <v>38213.505576827127</v>
      </c>
      <c r="FC2182" s="570">
        <v>42252.983680555553</v>
      </c>
      <c r="FD2182" s="571" t="str">
        <v>[-11101] All data events are filtered in summary calculation</v>
      </c>
      <c r="FE2182" s="570">
        <v>42252.983333333337</v>
      </c>
      <c r="FF2182" s="571" t="str">
        <v>[-11101] All data events are filtered in summary calculation</v>
      </c>
      <c r="FG2182" s="570">
        <v>42252.983333333337</v>
      </c>
      <c r="FH2182" s="571">
        <v>1659.5268763307481</v>
      </c>
      <c r="GE2182" s="400">
        <f t="shared" si="328"/>
        <v>1</v>
      </c>
      <c r="GF2182" s="529"/>
      <c r="GG2182" s="517"/>
      <c r="GH2182" s="529">
        <v>42252.983333333337</v>
      </c>
      <c r="GI2182" s="668">
        <v>289.35183715820312</v>
      </c>
      <c r="GJ2182" s="669">
        <v>42252.983333333337</v>
      </c>
      <c r="GK2182" s="668">
        <v>295.13888549804687</v>
      </c>
      <c r="GL2182" s="669">
        <v>42252.983333333337</v>
      </c>
      <c r="GM2182" s="668" t="str">
        <v>[-11101] All data events are filtered in summary calculation</v>
      </c>
      <c r="GN2182" s="400" t="str">
        <f t="shared" si="326"/>
        <v>[-11101] All data events are filtered in summary calculation</v>
      </c>
      <c r="GO2182" s="400">
        <f t="shared" si="327"/>
        <v>0</v>
      </c>
    </row>
    <row r="2183" spans="156:197" ht="18.95" customHeight="1" x14ac:dyDescent="0.25">
      <c r="EZ2183" s="837"/>
      <c r="FA2183" s="568">
        <v>42252.984027777777</v>
      </c>
      <c r="FB2183" s="569">
        <v>38216.013579533501</v>
      </c>
      <c r="FC2183" s="570">
        <v>42252.984027777777</v>
      </c>
      <c r="FD2183" s="571" t="str">
        <v>[-11101] All data events are filtered in summary calculation</v>
      </c>
      <c r="FE2183" s="570">
        <v>42252.983680555553</v>
      </c>
      <c r="FF2183" s="571" t="str">
        <v>[-11101] All data events are filtered in summary calculation</v>
      </c>
      <c r="FG2183" s="570">
        <v>42252.983680555553</v>
      </c>
      <c r="FH2183" s="571">
        <v>1607.7448656224956</v>
      </c>
      <c r="GE2183" s="400">
        <f t="shared" si="328"/>
        <v>1</v>
      </c>
      <c r="GF2183" s="529"/>
      <c r="GG2183" s="517"/>
      <c r="GH2183" s="529">
        <v>42252.983680555553</v>
      </c>
      <c r="GI2183" s="668">
        <v>289.35183715820312</v>
      </c>
      <c r="GJ2183" s="669">
        <v>42252.983680555553</v>
      </c>
      <c r="GK2183" s="668">
        <v>295.13888549804687</v>
      </c>
      <c r="GL2183" s="669">
        <v>42252.983680555553</v>
      </c>
      <c r="GM2183" s="668" t="str">
        <v>[-11101] All data events are filtered in summary calculation</v>
      </c>
      <c r="GN2183" s="400" t="str">
        <f t="shared" ref="GN2183:GN2246" si="329">IF($GE2183=1,$GM2183,0)</f>
        <v>[-11101] All data events are filtered in summary calculation</v>
      </c>
      <c r="GO2183" s="400">
        <f t="shared" ref="GO2183:GO2246" si="330">IF($GE2183=2,$GM2183,0)</f>
        <v>0</v>
      </c>
    </row>
    <row r="2184" spans="156:197" ht="18.95" customHeight="1" x14ac:dyDescent="0.25">
      <c r="EZ2184" s="837"/>
      <c r="FA2184" s="568">
        <v>42252.984375</v>
      </c>
      <c r="FB2184" s="569">
        <v>38213.513096692164</v>
      </c>
      <c r="FC2184" s="570">
        <v>42252.984375</v>
      </c>
      <c r="FD2184" s="571" t="str">
        <v>[-11101] All data events are filtered in summary calculation</v>
      </c>
      <c r="FE2184" s="570">
        <v>42252.984027777777</v>
      </c>
      <c r="FF2184" s="571" t="str">
        <v>[-11101] All data events are filtered in summary calculation</v>
      </c>
      <c r="FG2184" s="570">
        <v>42252.984027777777</v>
      </c>
      <c r="FH2184" s="571">
        <v>1606.5465922851736</v>
      </c>
      <c r="GE2184" s="400">
        <f t="shared" ref="GE2184:GE2247" si="331">IF(GI2184&lt;&gt;$GF$63,1,IF(GK2184&lt;&gt;$GF$63,2,IF(GE2183&lt;&gt;0,GE2183,0)))</f>
        <v>1</v>
      </c>
      <c r="GF2184" s="529"/>
      <c r="GG2184" s="517"/>
      <c r="GH2184" s="529">
        <v>42252.984027777777</v>
      </c>
      <c r="GI2184" s="668">
        <v>289.35183715820312</v>
      </c>
      <c r="GJ2184" s="669">
        <v>42252.984027777777</v>
      </c>
      <c r="GK2184" s="668">
        <v>295.13888549804687</v>
      </c>
      <c r="GL2184" s="669">
        <v>42252.984027777777</v>
      </c>
      <c r="GM2184" s="668" t="str">
        <v>[-11101] All data events are filtered in summary calculation</v>
      </c>
      <c r="GN2184" s="400" t="str">
        <f t="shared" si="329"/>
        <v>[-11101] All data events are filtered in summary calculation</v>
      </c>
      <c r="GO2184" s="400">
        <f t="shared" si="330"/>
        <v>0</v>
      </c>
    </row>
    <row r="2185" spans="156:197" ht="18.95" customHeight="1" x14ac:dyDescent="0.25">
      <c r="EZ2185" s="837"/>
      <c r="FA2185" s="568">
        <v>42252.984722222223</v>
      </c>
      <c r="FB2185" s="569">
        <v>38136.219433033468</v>
      </c>
      <c r="FC2185" s="570">
        <v>42252.984722222223</v>
      </c>
      <c r="FD2185" s="571" t="str">
        <v>[-11101] All data events are filtered in summary calculation</v>
      </c>
      <c r="FE2185" s="570">
        <v>42252.984375</v>
      </c>
      <c r="FF2185" s="571" t="str">
        <v>[-11101] All data events are filtered in summary calculation</v>
      </c>
      <c r="FG2185" s="570">
        <v>42252.984375</v>
      </c>
      <c r="FH2185" s="571">
        <v>1616.3961073085666</v>
      </c>
      <c r="GE2185" s="400">
        <f t="shared" si="331"/>
        <v>1</v>
      </c>
      <c r="GF2185" s="529"/>
      <c r="GG2185" s="517"/>
      <c r="GH2185" s="529">
        <v>42252.984375</v>
      </c>
      <c r="GI2185" s="668">
        <v>289.35183715820312</v>
      </c>
      <c r="GJ2185" s="669">
        <v>42252.984375</v>
      </c>
      <c r="GK2185" s="668">
        <v>295.13888549804687</v>
      </c>
      <c r="GL2185" s="669">
        <v>42252.984375</v>
      </c>
      <c r="GM2185" s="668" t="str">
        <v>[-11101] All data events are filtered in summary calculation</v>
      </c>
      <c r="GN2185" s="400" t="str">
        <f t="shared" si="329"/>
        <v>[-11101] All data events are filtered in summary calculation</v>
      </c>
      <c r="GO2185" s="400">
        <f t="shared" si="330"/>
        <v>0</v>
      </c>
    </row>
    <row r="2186" spans="156:197" ht="18.95" customHeight="1" x14ac:dyDescent="0.25">
      <c r="EZ2186" s="837"/>
      <c r="FA2186" s="568">
        <v>42252.985069444447</v>
      </c>
      <c r="FB2186" s="569">
        <v>38162.877937865254</v>
      </c>
      <c r="FC2186" s="570">
        <v>42252.985069444447</v>
      </c>
      <c r="FD2186" s="571" t="str">
        <v>[-11101] All data events are filtered in summary calculation</v>
      </c>
      <c r="FE2186" s="570">
        <v>42252.984722222223</v>
      </c>
      <c r="FF2186" s="571" t="str">
        <v>[-11101] All data events are filtered in summary calculation</v>
      </c>
      <c r="FG2186" s="570">
        <v>42252.984722222223</v>
      </c>
      <c r="FH2186" s="571">
        <v>1641.7809131275242</v>
      </c>
      <c r="GE2186" s="400">
        <f t="shared" si="331"/>
        <v>1</v>
      </c>
      <c r="GF2186" s="529"/>
      <c r="GG2186" s="517"/>
      <c r="GH2186" s="529">
        <v>42252.984722222223</v>
      </c>
      <c r="GI2186" s="668">
        <v>289.35183715820312</v>
      </c>
      <c r="GJ2186" s="669">
        <v>42252.984722222223</v>
      </c>
      <c r="GK2186" s="668">
        <v>295.13888549804687</v>
      </c>
      <c r="GL2186" s="669">
        <v>42252.984722222223</v>
      </c>
      <c r="GM2186" s="668" t="str">
        <v>[-11101] All data events are filtered in summary calculation</v>
      </c>
      <c r="GN2186" s="400" t="str">
        <f t="shared" si="329"/>
        <v>[-11101] All data events are filtered in summary calculation</v>
      </c>
      <c r="GO2186" s="400">
        <f t="shared" si="330"/>
        <v>0</v>
      </c>
    </row>
    <row r="2187" spans="156:197" ht="18.95" customHeight="1" x14ac:dyDescent="0.25">
      <c r="EZ2187" s="837"/>
      <c r="FA2187" s="568">
        <v>42252.985416666663</v>
      </c>
      <c r="FB2187" s="569">
        <v>38189.366206473111</v>
      </c>
      <c r="FC2187" s="570">
        <v>42252.985416666663</v>
      </c>
      <c r="FD2187" s="571" t="str">
        <v>[-11101] All data events are filtered in summary calculation</v>
      </c>
      <c r="FE2187" s="570">
        <v>42252.985069444447</v>
      </c>
      <c r="FF2187" s="571" t="str">
        <v>[-11101] All data events are filtered in summary calculation</v>
      </c>
      <c r="FG2187" s="570">
        <v>42252.985069444447</v>
      </c>
      <c r="FH2187" s="571">
        <v>1630.3409390701602</v>
      </c>
      <c r="GE2187" s="400">
        <f t="shared" si="331"/>
        <v>1</v>
      </c>
      <c r="GF2187" s="529"/>
      <c r="GG2187" s="517"/>
      <c r="GH2187" s="529">
        <v>42252.985069444447</v>
      </c>
      <c r="GI2187" s="668">
        <v>289.35183715820312</v>
      </c>
      <c r="GJ2187" s="669">
        <v>42252.985069444447</v>
      </c>
      <c r="GK2187" s="668">
        <v>284.88606370122483</v>
      </c>
      <c r="GL2187" s="669">
        <v>42252.985069444447</v>
      </c>
      <c r="GM2187" s="668" t="str">
        <v>[-11101] All data events are filtered in summary calculation</v>
      </c>
      <c r="GN2187" s="400" t="str">
        <f t="shared" si="329"/>
        <v>[-11101] All data events are filtered in summary calculation</v>
      </c>
      <c r="GO2187" s="400">
        <f t="shared" si="330"/>
        <v>0</v>
      </c>
    </row>
    <row r="2188" spans="156:197" ht="18.95" customHeight="1" x14ac:dyDescent="0.25">
      <c r="EZ2188" s="837"/>
      <c r="FA2188" s="568">
        <v>42252.985763888893</v>
      </c>
      <c r="FB2188" s="569">
        <v>38258.813525271413</v>
      </c>
      <c r="FC2188" s="570">
        <v>42252.985763888893</v>
      </c>
      <c r="FD2188" s="571" t="str">
        <v>[-11101] All data events are filtered in summary calculation</v>
      </c>
      <c r="FE2188" s="570">
        <v>42252.985416666663</v>
      </c>
      <c r="FF2188" s="571" t="str">
        <v>[-11101] All data events are filtered in summary calculation</v>
      </c>
      <c r="FG2188" s="570">
        <v>42252.985416666663</v>
      </c>
      <c r="FH2188" s="571">
        <v>1625.5726829282939</v>
      </c>
      <c r="GE2188" s="400">
        <f t="shared" si="331"/>
        <v>1</v>
      </c>
      <c r="GF2188" s="529"/>
      <c r="GG2188" s="517"/>
      <c r="GH2188" s="529">
        <v>42252.985416666663</v>
      </c>
      <c r="GI2188" s="668">
        <v>289.35183715820312</v>
      </c>
      <c r="GJ2188" s="669">
        <v>42252.985416666663</v>
      </c>
      <c r="GK2188" s="668">
        <v>273.14813232421875</v>
      </c>
      <c r="GL2188" s="669">
        <v>42252.985416666663</v>
      </c>
      <c r="GM2188" s="668" t="str">
        <v>[-11101] All data events are filtered in summary calculation</v>
      </c>
      <c r="GN2188" s="400" t="str">
        <f t="shared" si="329"/>
        <v>[-11101] All data events are filtered in summary calculation</v>
      </c>
      <c r="GO2188" s="400">
        <f t="shared" si="330"/>
        <v>0</v>
      </c>
    </row>
    <row r="2189" spans="156:197" ht="18.95" customHeight="1" x14ac:dyDescent="0.25">
      <c r="EZ2189" s="837"/>
      <c r="FA2189" s="568">
        <v>42252.986111111109</v>
      </c>
      <c r="FB2189" s="569">
        <v>38177.510764662424</v>
      </c>
      <c r="FC2189" s="570">
        <v>42252.986111111109</v>
      </c>
      <c r="FD2189" s="571" t="str">
        <v>[-11101] All data events are filtered in summary calculation</v>
      </c>
      <c r="FE2189" s="570">
        <v>42252.985763888893</v>
      </c>
      <c r="FF2189" s="571" t="str">
        <v>[-11101] All data events are filtered in summary calculation</v>
      </c>
      <c r="FG2189" s="570">
        <v>42252.985763888893</v>
      </c>
      <c r="FH2189" s="571">
        <v>1566.7838408995419</v>
      </c>
      <c r="GE2189" s="400">
        <f t="shared" si="331"/>
        <v>1</v>
      </c>
      <c r="GF2189" s="529"/>
      <c r="GG2189" s="517"/>
      <c r="GH2189" s="529">
        <v>42252.985763888893</v>
      </c>
      <c r="GI2189" s="668">
        <v>289.35183715820312</v>
      </c>
      <c r="GJ2189" s="669">
        <v>42252.985763888893</v>
      </c>
      <c r="GK2189" s="668">
        <v>273.14813232421875</v>
      </c>
      <c r="GL2189" s="669">
        <v>42252.985763888893</v>
      </c>
      <c r="GM2189" s="668" t="str">
        <v>[-11101] All data events are filtered in summary calculation</v>
      </c>
      <c r="GN2189" s="400" t="str">
        <f t="shared" si="329"/>
        <v>[-11101] All data events are filtered in summary calculation</v>
      </c>
      <c r="GO2189" s="400">
        <f t="shared" si="330"/>
        <v>0</v>
      </c>
    </row>
    <row r="2190" spans="156:197" ht="18.95" customHeight="1" x14ac:dyDescent="0.25">
      <c r="EZ2190" s="837"/>
      <c r="FA2190" s="568">
        <v>42252.986458333333</v>
      </c>
      <c r="FB2190" s="569">
        <v>38221.871400344375</v>
      </c>
      <c r="FC2190" s="570">
        <v>42252.986458333333</v>
      </c>
      <c r="FD2190" s="571" t="str">
        <v>[-11101] All data events are filtered in summary calculation</v>
      </c>
      <c r="FE2190" s="570">
        <v>42252.986111111109</v>
      </c>
      <c r="FF2190" s="571" t="str">
        <v>[-11101] All data events are filtered in summary calculation</v>
      </c>
      <c r="FG2190" s="570">
        <v>42252.986111111109</v>
      </c>
      <c r="FH2190" s="571">
        <v>1596.3966997103767</v>
      </c>
      <c r="GE2190" s="400">
        <f t="shared" si="331"/>
        <v>1</v>
      </c>
      <c r="GF2190" s="529"/>
      <c r="GG2190" s="517"/>
      <c r="GH2190" s="529">
        <v>42252.986111111109</v>
      </c>
      <c r="GI2190" s="668">
        <v>289.35183715820312</v>
      </c>
      <c r="GJ2190" s="669">
        <v>42252.986111111109</v>
      </c>
      <c r="GK2190" s="668">
        <v>273.14813232421875</v>
      </c>
      <c r="GL2190" s="669">
        <v>42252.986111111109</v>
      </c>
      <c r="GM2190" s="668" t="str">
        <v>[-11101] All data events are filtered in summary calculation</v>
      </c>
      <c r="GN2190" s="400" t="str">
        <f t="shared" si="329"/>
        <v>[-11101] All data events are filtered in summary calculation</v>
      </c>
      <c r="GO2190" s="400">
        <f t="shared" si="330"/>
        <v>0</v>
      </c>
    </row>
    <row r="2191" spans="156:197" ht="18.95" customHeight="1" x14ac:dyDescent="0.25">
      <c r="EZ2191" s="837"/>
      <c r="FA2191" s="568">
        <v>42252.986805555556</v>
      </c>
      <c r="FB2191" s="569">
        <v>38165.139035771288</v>
      </c>
      <c r="FC2191" s="570">
        <v>42252.986805555556</v>
      </c>
      <c r="FD2191" s="571" t="str">
        <v>[-11101] All data events are filtered in summary calculation</v>
      </c>
      <c r="FE2191" s="570">
        <v>42252.986458333333</v>
      </c>
      <c r="FF2191" s="571" t="str">
        <v>[-11101] All data events are filtered in summary calculation</v>
      </c>
      <c r="FG2191" s="570">
        <v>42252.986458333333</v>
      </c>
      <c r="FH2191" s="571">
        <v>1650.8024696179975</v>
      </c>
      <c r="GE2191" s="400">
        <f t="shared" si="331"/>
        <v>1</v>
      </c>
      <c r="GF2191" s="529"/>
      <c r="GG2191" s="517"/>
      <c r="GH2191" s="529">
        <v>42252.986458333333</v>
      </c>
      <c r="GI2191" s="668">
        <v>289.35183715820312</v>
      </c>
      <c r="GJ2191" s="669">
        <v>42252.986458333333</v>
      </c>
      <c r="GK2191" s="668">
        <v>273.14813232421875</v>
      </c>
      <c r="GL2191" s="669">
        <v>42252.986458333333</v>
      </c>
      <c r="GM2191" s="668" t="str">
        <v>[-11101] All data events are filtered in summary calculation</v>
      </c>
      <c r="GN2191" s="400" t="str">
        <f t="shared" si="329"/>
        <v>[-11101] All data events are filtered in summary calculation</v>
      </c>
      <c r="GO2191" s="400">
        <f t="shared" si="330"/>
        <v>0</v>
      </c>
    </row>
    <row r="2192" spans="156:197" ht="18.95" customHeight="1" x14ac:dyDescent="0.25">
      <c r="EZ2192" s="837"/>
      <c r="FA2192" s="568">
        <v>42252.98715277778</v>
      </c>
      <c r="FB2192" s="569">
        <v>38191.014117727675</v>
      </c>
      <c r="FC2192" s="570">
        <v>42252.98715277778</v>
      </c>
      <c r="FD2192" s="571" t="str">
        <v>[-11101] All data events are filtered in summary calculation</v>
      </c>
      <c r="FE2192" s="570">
        <v>42252.986805555556</v>
      </c>
      <c r="FF2192" s="571" t="str">
        <v>[-11101] All data events are filtered in summary calculation</v>
      </c>
      <c r="FG2192" s="570">
        <v>42252.986805555556</v>
      </c>
      <c r="FH2192" s="571">
        <v>1665.1411561378588</v>
      </c>
      <c r="GE2192" s="400">
        <f t="shared" si="331"/>
        <v>1</v>
      </c>
      <c r="GF2192" s="529"/>
      <c r="GG2192" s="517"/>
      <c r="GH2192" s="529">
        <v>42252.986805555556</v>
      </c>
      <c r="GI2192" s="668">
        <v>289.35183715820312</v>
      </c>
      <c r="GJ2192" s="669">
        <v>42252.986805555556</v>
      </c>
      <c r="GK2192" s="668">
        <v>273.14813232421875</v>
      </c>
      <c r="GL2192" s="669">
        <v>42252.986805555556</v>
      </c>
      <c r="GM2192" s="668" t="str">
        <v>[-11101] All data events are filtered in summary calculation</v>
      </c>
      <c r="GN2192" s="400" t="str">
        <f t="shared" si="329"/>
        <v>[-11101] All data events are filtered in summary calculation</v>
      </c>
      <c r="GO2192" s="400">
        <f t="shared" si="330"/>
        <v>0</v>
      </c>
    </row>
    <row r="2193" spans="156:197" ht="18.95" customHeight="1" x14ac:dyDescent="0.25">
      <c r="EZ2193" s="837"/>
      <c r="FA2193" s="568">
        <v>42252.987500000003</v>
      </c>
      <c r="FB2193" s="569">
        <v>38210.956948475046</v>
      </c>
      <c r="FC2193" s="570">
        <v>42252.987500000003</v>
      </c>
      <c r="FD2193" s="571" t="str">
        <v>[-11101] All data events are filtered in summary calculation</v>
      </c>
      <c r="FE2193" s="570">
        <v>42252.98715277778</v>
      </c>
      <c r="FF2193" s="571" t="str">
        <v>[-11101] All data events are filtered in summary calculation</v>
      </c>
      <c r="FG2193" s="570">
        <v>42252.98715277778</v>
      </c>
      <c r="FH2193" s="571">
        <v>1541.4601016925028</v>
      </c>
      <c r="GE2193" s="400">
        <f t="shared" si="331"/>
        <v>1</v>
      </c>
      <c r="GF2193" s="529"/>
      <c r="GG2193" s="517"/>
      <c r="GH2193" s="529">
        <v>42252.98715277778</v>
      </c>
      <c r="GI2193" s="668">
        <v>289.35183715820312</v>
      </c>
      <c r="GJ2193" s="669">
        <v>42252.98715277778</v>
      </c>
      <c r="GK2193" s="668">
        <v>273.14813232421875</v>
      </c>
      <c r="GL2193" s="669">
        <v>42252.98715277778</v>
      </c>
      <c r="GM2193" s="668" t="str">
        <v>[-11101] All data events are filtered in summary calculation</v>
      </c>
      <c r="GN2193" s="400" t="str">
        <f t="shared" si="329"/>
        <v>[-11101] All data events are filtered in summary calculation</v>
      </c>
      <c r="GO2193" s="400">
        <f t="shared" si="330"/>
        <v>0</v>
      </c>
    </row>
    <row r="2194" spans="156:197" ht="18.95" customHeight="1" x14ac:dyDescent="0.25">
      <c r="EZ2194" s="837"/>
      <c r="FA2194" s="568">
        <v>42252.987847222219</v>
      </c>
      <c r="FB2194" s="569">
        <v>38219.16816536188</v>
      </c>
      <c r="FC2194" s="570">
        <v>42252.987847222219</v>
      </c>
      <c r="FD2194" s="571" t="str">
        <v>[-11101] All data events are filtered in summary calculation</v>
      </c>
      <c r="FE2194" s="570">
        <v>42252.987500000003</v>
      </c>
      <c r="FF2194" s="571" t="str">
        <v>[-11101] All data events are filtered in summary calculation</v>
      </c>
      <c r="FG2194" s="570">
        <v>42252.987500000003</v>
      </c>
      <c r="FH2194" s="571">
        <v>1591.2142619686822</v>
      </c>
      <c r="GE2194" s="400">
        <f t="shared" si="331"/>
        <v>1</v>
      </c>
      <c r="GF2194" s="529"/>
      <c r="GG2194" s="517"/>
      <c r="GH2194" s="529">
        <v>42252.987500000003</v>
      </c>
      <c r="GI2194" s="668">
        <v>289.35183715820312</v>
      </c>
      <c r="GJ2194" s="669">
        <v>42252.987500000003</v>
      </c>
      <c r="GK2194" s="668">
        <v>273.14813232421875</v>
      </c>
      <c r="GL2194" s="669">
        <v>42252.987500000003</v>
      </c>
      <c r="GM2194" s="668" t="str">
        <v>[-11101] All data events are filtered in summary calculation</v>
      </c>
      <c r="GN2194" s="400" t="str">
        <f t="shared" si="329"/>
        <v>[-11101] All data events are filtered in summary calculation</v>
      </c>
      <c r="GO2194" s="400">
        <f t="shared" si="330"/>
        <v>0</v>
      </c>
    </row>
    <row r="2195" spans="156:197" ht="18.95" customHeight="1" x14ac:dyDescent="0.25">
      <c r="EZ2195" s="837"/>
      <c r="FA2195" s="568">
        <v>42252.98819444445</v>
      </c>
      <c r="FB2195" s="569">
        <v>38212.287691056728</v>
      </c>
      <c r="FC2195" s="570">
        <v>42252.98819444445</v>
      </c>
      <c r="FD2195" s="571" t="str">
        <v>[-11101] All data events are filtered in summary calculation</v>
      </c>
      <c r="FE2195" s="570">
        <v>42252.987847222219</v>
      </c>
      <c r="FF2195" s="571" t="str">
        <v>[-11101] All data events are filtered in summary calculation</v>
      </c>
      <c r="FG2195" s="570">
        <v>42252.987847222219</v>
      </c>
      <c r="FH2195" s="571">
        <v>1658.6818079955256</v>
      </c>
      <c r="GE2195" s="400">
        <f t="shared" si="331"/>
        <v>1</v>
      </c>
      <c r="GF2195" s="529"/>
      <c r="GG2195" s="517"/>
      <c r="GH2195" s="529">
        <v>42252.987847222219</v>
      </c>
      <c r="GI2195" s="668">
        <v>289.35183715820312</v>
      </c>
      <c r="GJ2195" s="669">
        <v>42252.987847222219</v>
      </c>
      <c r="GK2195" s="668">
        <v>273.14813232421875</v>
      </c>
      <c r="GL2195" s="669">
        <v>42252.987847222219</v>
      </c>
      <c r="GM2195" s="668" t="str">
        <v>[-11101] All data events are filtered in summary calculation</v>
      </c>
      <c r="GN2195" s="400" t="str">
        <f t="shared" si="329"/>
        <v>[-11101] All data events are filtered in summary calculation</v>
      </c>
      <c r="GO2195" s="400">
        <f t="shared" si="330"/>
        <v>0</v>
      </c>
    </row>
    <row r="2196" spans="156:197" ht="18.95" customHeight="1" x14ac:dyDescent="0.25">
      <c r="EZ2196" s="837"/>
      <c r="FA2196" s="568">
        <v>42252.988541666666</v>
      </c>
      <c r="FB2196" s="569">
        <v>38190.698646481833</v>
      </c>
      <c r="FC2196" s="570">
        <v>42252.988541666666</v>
      </c>
      <c r="FD2196" s="571" t="str">
        <v>[-11101] All data events are filtered in summary calculation</v>
      </c>
      <c r="FE2196" s="570">
        <v>42252.98819444445</v>
      </c>
      <c r="FF2196" s="571" t="str">
        <v>[-11101] All data events are filtered in summary calculation</v>
      </c>
      <c r="FG2196" s="570">
        <v>42252.98819444445</v>
      </c>
      <c r="FH2196" s="571">
        <v>1569.7426321319615</v>
      </c>
      <c r="GE2196" s="400">
        <f t="shared" si="331"/>
        <v>1</v>
      </c>
      <c r="GF2196" s="529"/>
      <c r="GG2196" s="517"/>
      <c r="GH2196" s="529">
        <v>42252.98819444445</v>
      </c>
      <c r="GI2196" s="668">
        <v>289.35183715820312</v>
      </c>
      <c r="GJ2196" s="669">
        <v>42252.98819444445</v>
      </c>
      <c r="GK2196" s="668">
        <v>273.14813232421875</v>
      </c>
      <c r="GL2196" s="669">
        <v>42252.98819444445</v>
      </c>
      <c r="GM2196" s="668" t="str">
        <v>[-11101] All data events are filtered in summary calculation</v>
      </c>
      <c r="GN2196" s="400" t="str">
        <f t="shared" si="329"/>
        <v>[-11101] All data events are filtered in summary calculation</v>
      </c>
      <c r="GO2196" s="400">
        <f t="shared" si="330"/>
        <v>0</v>
      </c>
    </row>
    <row r="2197" spans="156:197" ht="18.95" customHeight="1" x14ac:dyDescent="0.25">
      <c r="EZ2197" s="837"/>
      <c r="FA2197" s="568">
        <v>42252.988888888889</v>
      </c>
      <c r="FB2197" s="569">
        <v>38260.972270117207</v>
      </c>
      <c r="FC2197" s="570">
        <v>42252.988888888889</v>
      </c>
      <c r="FD2197" s="571" t="str">
        <v>[-11101] All data events are filtered in summary calculation</v>
      </c>
      <c r="FE2197" s="570">
        <v>42252.988541666666</v>
      </c>
      <c r="FF2197" s="571" t="str">
        <v>[-11101] All data events are filtered in summary calculation</v>
      </c>
      <c r="FG2197" s="570">
        <v>42252.988541666666</v>
      </c>
      <c r="FH2197" s="571">
        <v>1645.15724943125</v>
      </c>
      <c r="GE2197" s="400">
        <f t="shared" si="331"/>
        <v>1</v>
      </c>
      <c r="GF2197" s="529"/>
      <c r="GG2197" s="517"/>
      <c r="GH2197" s="529">
        <v>42252.988541666666</v>
      </c>
      <c r="GI2197" s="668">
        <v>289.35183715820312</v>
      </c>
      <c r="GJ2197" s="669">
        <v>42252.988541666666</v>
      </c>
      <c r="GK2197" s="668">
        <v>273.14813232421875</v>
      </c>
      <c r="GL2197" s="669">
        <v>42252.988541666666</v>
      </c>
      <c r="GM2197" s="668" t="str">
        <v>[-11101] All data events are filtered in summary calculation</v>
      </c>
      <c r="GN2197" s="400" t="str">
        <f t="shared" si="329"/>
        <v>[-11101] All data events are filtered in summary calculation</v>
      </c>
      <c r="GO2197" s="400">
        <f t="shared" si="330"/>
        <v>0</v>
      </c>
    </row>
    <row r="2198" spans="156:197" ht="18.95" customHeight="1" x14ac:dyDescent="0.25">
      <c r="EZ2198" s="837"/>
      <c r="FA2198" s="568">
        <v>42252.989236111112</v>
      </c>
      <c r="FB2198" s="569">
        <v>38237.808912724257</v>
      </c>
      <c r="FC2198" s="570">
        <v>42252.989236111112</v>
      </c>
      <c r="FD2198" s="571" t="str">
        <v>[-11101] All data events are filtered in summary calculation</v>
      </c>
      <c r="FE2198" s="570">
        <v>42252.988888888889</v>
      </c>
      <c r="FF2198" s="571" t="str">
        <v>[-11101] All data events are filtered in summary calculation</v>
      </c>
      <c r="FG2198" s="570">
        <v>42252.988888888889</v>
      </c>
      <c r="FH2198" s="571">
        <v>1549.6756483948479</v>
      </c>
      <c r="GE2198" s="400">
        <f t="shared" si="331"/>
        <v>1</v>
      </c>
      <c r="GF2198" s="529"/>
      <c r="GG2198" s="517"/>
      <c r="GH2198" s="529">
        <v>42252.988888888889</v>
      </c>
      <c r="GI2198" s="668">
        <v>289.35183715820312</v>
      </c>
      <c r="GJ2198" s="669">
        <v>42252.988888888889</v>
      </c>
      <c r="GK2198" s="668">
        <v>273.14813232421875</v>
      </c>
      <c r="GL2198" s="669">
        <v>42252.988888888889</v>
      </c>
      <c r="GM2198" s="668" t="str">
        <v>[-11101] All data events are filtered in summary calculation</v>
      </c>
      <c r="GN2198" s="400" t="str">
        <f t="shared" si="329"/>
        <v>[-11101] All data events are filtered in summary calculation</v>
      </c>
      <c r="GO2198" s="400">
        <f t="shared" si="330"/>
        <v>0</v>
      </c>
    </row>
    <row r="2199" spans="156:197" ht="18.95" customHeight="1" x14ac:dyDescent="0.25">
      <c r="EZ2199" s="837"/>
      <c r="FA2199" s="568">
        <v>42252.989583333328</v>
      </c>
      <c r="FB2199" s="569">
        <v>38153.675333201885</v>
      </c>
      <c r="FC2199" s="570">
        <v>42252.989583333328</v>
      </c>
      <c r="FD2199" s="571" t="str">
        <v>[-11101] All data events are filtered in summary calculation</v>
      </c>
      <c r="FE2199" s="570">
        <v>42252.989236111112</v>
      </c>
      <c r="FF2199" s="571" t="str">
        <v>[-11101] All data events are filtered in summary calculation</v>
      </c>
      <c r="FG2199" s="570">
        <v>42252.989236111112</v>
      </c>
      <c r="FH2199" s="571">
        <v>1539.3639975929011</v>
      </c>
      <c r="GE2199" s="400">
        <f t="shared" si="331"/>
        <v>1</v>
      </c>
      <c r="GF2199" s="529"/>
      <c r="GG2199" s="517"/>
      <c r="GH2199" s="529">
        <v>42252.989236111112</v>
      </c>
      <c r="GI2199" s="668">
        <v>289.35183715820312</v>
      </c>
      <c r="GJ2199" s="669">
        <v>42252.989236111112</v>
      </c>
      <c r="GK2199" s="668">
        <v>273.14813232421875</v>
      </c>
      <c r="GL2199" s="669">
        <v>42252.989236111112</v>
      </c>
      <c r="GM2199" s="668" t="str">
        <v>[-11101] All data events are filtered in summary calculation</v>
      </c>
      <c r="GN2199" s="400" t="str">
        <f t="shared" si="329"/>
        <v>[-11101] All data events are filtered in summary calculation</v>
      </c>
      <c r="GO2199" s="400">
        <f t="shared" si="330"/>
        <v>0</v>
      </c>
    </row>
    <row r="2200" spans="156:197" ht="18.95" customHeight="1" x14ac:dyDescent="0.25">
      <c r="EZ2200" s="837"/>
      <c r="FA2200" s="568">
        <v>42252.989930555559</v>
      </c>
      <c r="FB2200" s="569">
        <v>38195.133743898077</v>
      </c>
      <c r="FC2200" s="570">
        <v>42252.989930555559</v>
      </c>
      <c r="FD2200" s="571" t="str">
        <v>[-11101] All data events are filtered in summary calculation</v>
      </c>
      <c r="FE2200" s="570">
        <v>42252.989583333328</v>
      </c>
      <c r="FF2200" s="571" t="str">
        <v>[-11101] All data events are filtered in summary calculation</v>
      </c>
      <c r="FG2200" s="570">
        <v>42252.989583333328</v>
      </c>
      <c r="FH2200" s="571">
        <v>1575.3811130370325</v>
      </c>
      <c r="GE2200" s="400">
        <f t="shared" si="331"/>
        <v>1</v>
      </c>
      <c r="GF2200" s="529"/>
      <c r="GG2200" s="517"/>
      <c r="GH2200" s="529">
        <v>42252.989583333328</v>
      </c>
      <c r="GI2200" s="668">
        <v>289.35183715820312</v>
      </c>
      <c r="GJ2200" s="669">
        <v>42252.989583333328</v>
      </c>
      <c r="GK2200" s="668" t="str">
        <v>[-11101] All data events are filtered in summary calculation</v>
      </c>
      <c r="GL2200" s="669">
        <v>42252.989583333328</v>
      </c>
      <c r="GM2200" s="668" t="str">
        <v>[-11101] All data events are filtered in summary calculation</v>
      </c>
      <c r="GN2200" s="400" t="str">
        <f t="shared" si="329"/>
        <v>[-11101] All data events are filtered in summary calculation</v>
      </c>
      <c r="GO2200" s="400">
        <f t="shared" si="330"/>
        <v>0</v>
      </c>
    </row>
    <row r="2201" spans="156:197" ht="18.95" customHeight="1" x14ac:dyDescent="0.25">
      <c r="EZ2201" s="837"/>
      <c r="FA2201" s="568">
        <v>42252.990277777775</v>
      </c>
      <c r="FB2201" s="569">
        <v>38091.477683375277</v>
      </c>
      <c r="FC2201" s="570">
        <v>42252.990277777775</v>
      </c>
      <c r="FD2201" s="571" t="str">
        <v>[-11101] All data events are filtered in summary calculation</v>
      </c>
      <c r="FE2201" s="570">
        <v>42252.989930555559</v>
      </c>
      <c r="FF2201" s="571" t="str">
        <v>[-11101] All data events are filtered in summary calculation</v>
      </c>
      <c r="FG2201" s="570">
        <v>42252.989930555559</v>
      </c>
      <c r="FH2201" s="571">
        <v>1500.670142870086</v>
      </c>
      <c r="GE2201" s="400">
        <f t="shared" si="331"/>
        <v>1</v>
      </c>
      <c r="GF2201" s="529"/>
      <c r="GG2201" s="517"/>
      <c r="GH2201" s="529">
        <v>42252.989930555559</v>
      </c>
      <c r="GI2201" s="668">
        <v>289.35183715820312</v>
      </c>
      <c r="GJ2201" s="669">
        <v>42252.989930555559</v>
      </c>
      <c r="GK2201" s="668" t="str">
        <v>[-11101] All data events are filtered in summary calculation</v>
      </c>
      <c r="GL2201" s="669">
        <v>42252.989930555559</v>
      </c>
      <c r="GM2201" s="668" t="str">
        <v>[-11101] All data events are filtered in summary calculation</v>
      </c>
      <c r="GN2201" s="400" t="str">
        <f t="shared" si="329"/>
        <v>[-11101] All data events are filtered in summary calculation</v>
      </c>
      <c r="GO2201" s="400">
        <f t="shared" si="330"/>
        <v>0</v>
      </c>
    </row>
    <row r="2202" spans="156:197" ht="18.95" customHeight="1" x14ac:dyDescent="0.25">
      <c r="EZ2202" s="837"/>
      <c r="FA2202" s="568">
        <v>42252.990624999999</v>
      </c>
      <c r="FB2202" s="569">
        <v>38070.032710597916</v>
      </c>
      <c r="FC2202" s="570">
        <v>42252.990624999999</v>
      </c>
      <c r="FD2202" s="571" t="str">
        <v>[-11101] All data events are filtered in summary calculation</v>
      </c>
      <c r="FE2202" s="570">
        <v>42252.990277777775</v>
      </c>
      <c r="FF2202" s="571" t="str">
        <v>[-11101] All data events are filtered in summary calculation</v>
      </c>
      <c r="FG2202" s="570">
        <v>42252.990277777775</v>
      </c>
      <c r="FH2202" s="571">
        <v>1565.1364244647946</v>
      </c>
      <c r="GE2202" s="400">
        <f t="shared" si="331"/>
        <v>1</v>
      </c>
      <c r="GF2202" s="529"/>
      <c r="GG2202" s="517"/>
      <c r="GH2202" s="529">
        <v>42252.990277777775</v>
      </c>
      <c r="GI2202" s="668">
        <v>297.69002770554897</v>
      </c>
      <c r="GJ2202" s="669">
        <v>42252.990277777775</v>
      </c>
      <c r="GK2202" s="668" t="str">
        <v>[-11101] All data events are filtered in summary calculation</v>
      </c>
      <c r="GL2202" s="669">
        <v>42252.990277777775</v>
      </c>
      <c r="GM2202" s="668" t="str">
        <v>[-11101] All data events are filtered in summary calculation</v>
      </c>
      <c r="GN2202" s="400" t="str">
        <f t="shared" si="329"/>
        <v>[-11101] All data events are filtered in summary calculation</v>
      </c>
      <c r="GO2202" s="400">
        <f t="shared" si="330"/>
        <v>0</v>
      </c>
    </row>
    <row r="2203" spans="156:197" ht="18.95" customHeight="1" x14ac:dyDescent="0.25">
      <c r="EZ2203" s="837"/>
      <c r="FA2203" s="568">
        <v>42252.990972222222</v>
      </c>
      <c r="FB2203" s="569">
        <v>38075.298412166041</v>
      </c>
      <c r="FC2203" s="570">
        <v>42252.990972222222</v>
      </c>
      <c r="FD2203" s="571" t="str">
        <v>[-11101] All data events are filtered in summary calculation</v>
      </c>
      <c r="FE2203" s="570">
        <v>42252.990624999999</v>
      </c>
      <c r="FF2203" s="571" t="str">
        <v>[-11101] All data events are filtered in summary calculation</v>
      </c>
      <c r="FG2203" s="570">
        <v>42252.990624999999</v>
      </c>
      <c r="FH2203" s="571">
        <v>1516.7402216381083</v>
      </c>
      <c r="GE2203" s="400">
        <f t="shared" si="331"/>
        <v>1</v>
      </c>
      <c r="GF2203" s="529"/>
      <c r="GG2203" s="517"/>
      <c r="GH2203" s="529">
        <v>42252.990624999999</v>
      </c>
      <c r="GI2203" s="668">
        <v>310.1851806640625</v>
      </c>
      <c r="GJ2203" s="669">
        <v>42252.990624999999</v>
      </c>
      <c r="GK2203" s="668" t="str">
        <v>[-11101] All data events are filtered in summary calculation</v>
      </c>
      <c r="GL2203" s="669">
        <v>42252.990624999999</v>
      </c>
      <c r="GM2203" s="668" t="str">
        <v>[-11101] All data events are filtered in summary calculation</v>
      </c>
      <c r="GN2203" s="400" t="str">
        <f t="shared" si="329"/>
        <v>[-11101] All data events are filtered in summary calculation</v>
      </c>
      <c r="GO2203" s="400">
        <f t="shared" si="330"/>
        <v>0</v>
      </c>
    </row>
    <row r="2204" spans="156:197" ht="18.95" customHeight="1" x14ac:dyDescent="0.25">
      <c r="EZ2204" s="837"/>
      <c r="FA2204" s="568">
        <v>42252.991319444445</v>
      </c>
      <c r="FB2204" s="569">
        <v>38091.521615052225</v>
      </c>
      <c r="FC2204" s="570">
        <v>42252.991319444445</v>
      </c>
      <c r="FD2204" s="571" t="str">
        <v>[-11101] All data events are filtered in summary calculation</v>
      </c>
      <c r="FE2204" s="570">
        <v>42252.990972222222</v>
      </c>
      <c r="FF2204" s="571" t="str">
        <v>[-11101] All data events are filtered in summary calculation</v>
      </c>
      <c r="FG2204" s="570">
        <v>42252.990972222222</v>
      </c>
      <c r="FH2204" s="571">
        <v>1527.9061426349606</v>
      </c>
      <c r="GE2204" s="400">
        <f t="shared" si="331"/>
        <v>1</v>
      </c>
      <c r="GF2204" s="529"/>
      <c r="GG2204" s="517"/>
      <c r="GH2204" s="529">
        <v>42252.990972222222</v>
      </c>
      <c r="GI2204" s="668">
        <v>310.1851806640625</v>
      </c>
      <c r="GJ2204" s="669">
        <v>42252.990972222222</v>
      </c>
      <c r="GK2204" s="668" t="str">
        <v>[-11101] All data events are filtered in summary calculation</v>
      </c>
      <c r="GL2204" s="669">
        <v>42252.990972222222</v>
      </c>
      <c r="GM2204" s="668" t="str">
        <v>[-11101] All data events are filtered in summary calculation</v>
      </c>
      <c r="GN2204" s="400" t="str">
        <f t="shared" si="329"/>
        <v>[-11101] All data events are filtered in summary calculation</v>
      </c>
      <c r="GO2204" s="400">
        <f t="shared" si="330"/>
        <v>0</v>
      </c>
    </row>
    <row r="2205" spans="156:197" ht="18.95" customHeight="1" x14ac:dyDescent="0.25">
      <c r="EZ2205" s="837"/>
      <c r="FA2205" s="568">
        <v>42252.991666666669</v>
      </c>
      <c r="FB2205" s="569">
        <v>38023.528566084307</v>
      </c>
      <c r="FC2205" s="570">
        <v>42252.991666666669</v>
      </c>
      <c r="FD2205" s="571" t="str">
        <v>[-11101] All data events are filtered in summary calculation</v>
      </c>
      <c r="FE2205" s="570">
        <v>42252.991319444445</v>
      </c>
      <c r="FF2205" s="571" t="str">
        <v>[-11101] All data events are filtered in summary calculation</v>
      </c>
      <c r="FG2205" s="570">
        <v>42252.991319444445</v>
      </c>
      <c r="FH2205" s="571">
        <v>1560.2587607644498</v>
      </c>
      <c r="GE2205" s="400">
        <f t="shared" si="331"/>
        <v>1</v>
      </c>
      <c r="GF2205" s="529"/>
      <c r="GG2205" s="517"/>
      <c r="GH2205" s="529">
        <v>42252.991319444445</v>
      </c>
      <c r="GI2205" s="668">
        <v>310.1851806640625</v>
      </c>
      <c r="GJ2205" s="669">
        <v>42252.991319444445</v>
      </c>
      <c r="GK2205" s="668" t="str">
        <v>[-11101] All data events are filtered in summary calculation</v>
      </c>
      <c r="GL2205" s="669">
        <v>42252.991319444445</v>
      </c>
      <c r="GM2205" s="668" t="str">
        <v>[-11101] All data events are filtered in summary calculation</v>
      </c>
      <c r="GN2205" s="400" t="str">
        <f t="shared" si="329"/>
        <v>[-11101] All data events are filtered in summary calculation</v>
      </c>
      <c r="GO2205" s="400">
        <f t="shared" si="330"/>
        <v>0</v>
      </c>
    </row>
    <row r="2206" spans="156:197" ht="18.95" customHeight="1" x14ac:dyDescent="0.25">
      <c r="EZ2206" s="837"/>
      <c r="FA2206" s="568">
        <v>42252.992013888885</v>
      </c>
      <c r="FB2206" s="569">
        <v>38052.619722547133</v>
      </c>
      <c r="FC2206" s="570">
        <v>42252.992013888885</v>
      </c>
      <c r="FD2206" s="571" t="str">
        <v>[-11101] All data events are filtered in summary calculation</v>
      </c>
      <c r="FE2206" s="570">
        <v>42252.991666666669</v>
      </c>
      <c r="FF2206" s="571" t="str">
        <v>[-11101] All data events are filtered in summary calculation</v>
      </c>
      <c r="FG2206" s="570">
        <v>42252.991666666669</v>
      </c>
      <c r="FH2206" s="571">
        <v>1489.8361715521044</v>
      </c>
      <c r="GE2206" s="400">
        <f t="shared" si="331"/>
        <v>1</v>
      </c>
      <c r="GF2206" s="529"/>
      <c r="GG2206" s="517"/>
      <c r="GH2206" s="529">
        <v>42252.991666666669</v>
      </c>
      <c r="GI2206" s="668">
        <v>310.1851806640625</v>
      </c>
      <c r="GJ2206" s="669">
        <v>42252.991666666669</v>
      </c>
      <c r="GK2206" s="668" t="str">
        <v>[-11101] All data events are filtered in summary calculation</v>
      </c>
      <c r="GL2206" s="669">
        <v>42252.991666666669</v>
      </c>
      <c r="GM2206" s="668" t="str">
        <v>[-11101] All data events are filtered in summary calculation</v>
      </c>
      <c r="GN2206" s="400" t="str">
        <f t="shared" si="329"/>
        <v>[-11101] All data events are filtered in summary calculation</v>
      </c>
      <c r="GO2206" s="400">
        <f t="shared" si="330"/>
        <v>0</v>
      </c>
    </row>
    <row r="2207" spans="156:197" ht="18.95" customHeight="1" x14ac:dyDescent="0.25">
      <c r="EZ2207" s="837"/>
      <c r="FA2207" s="568">
        <v>42252.992361111115</v>
      </c>
      <c r="FB2207" s="569">
        <v>38140.06370761196</v>
      </c>
      <c r="FC2207" s="570">
        <v>42252.992361111115</v>
      </c>
      <c r="FD2207" s="571" t="str">
        <v>[-11101] All data events are filtered in summary calculation</v>
      </c>
      <c r="FE2207" s="570">
        <v>42252.992013888885</v>
      </c>
      <c r="FF2207" s="571" t="str">
        <v>[-11101] All data events are filtered in summary calculation</v>
      </c>
      <c r="FG2207" s="570">
        <v>42252.992013888885</v>
      </c>
      <c r="FH2207" s="571">
        <v>1492.2030910464625</v>
      </c>
      <c r="GE2207" s="400">
        <f t="shared" si="331"/>
        <v>1</v>
      </c>
      <c r="GF2207" s="529"/>
      <c r="GG2207" s="517"/>
      <c r="GH2207" s="529">
        <v>42252.992013888885</v>
      </c>
      <c r="GI2207" s="668">
        <v>310.1851806640625</v>
      </c>
      <c r="GJ2207" s="669">
        <v>42252.992013888885</v>
      </c>
      <c r="GK2207" s="668">
        <v>257.57352323021217</v>
      </c>
      <c r="GL2207" s="669">
        <v>42252.992013888885</v>
      </c>
      <c r="GM2207" s="668" t="str">
        <v>[-11101] All data events are filtered in summary calculation</v>
      </c>
      <c r="GN2207" s="400" t="str">
        <f t="shared" si="329"/>
        <v>[-11101] All data events are filtered in summary calculation</v>
      </c>
      <c r="GO2207" s="400">
        <f t="shared" si="330"/>
        <v>0</v>
      </c>
    </row>
    <row r="2208" spans="156:197" ht="18.95" customHeight="1" x14ac:dyDescent="0.25">
      <c r="EZ2208" s="837"/>
      <c r="FA2208" s="568">
        <v>42252.992708333331</v>
      </c>
      <c r="FB2208" s="569">
        <v>38047.198920263843</v>
      </c>
      <c r="FC2208" s="570">
        <v>42252.992708333331</v>
      </c>
      <c r="FD2208" s="571" t="str">
        <v>[-11101] All data events are filtered in summary calculation</v>
      </c>
      <c r="FE2208" s="570">
        <v>42252.992361111115</v>
      </c>
      <c r="FF2208" s="571" t="str">
        <v>[-11101] All data events are filtered in summary calculation</v>
      </c>
      <c r="FG2208" s="570">
        <v>42252.992361111115</v>
      </c>
      <c r="FH2208" s="571">
        <v>1572.0715987707799</v>
      </c>
      <c r="GE2208" s="400">
        <f t="shared" si="331"/>
        <v>1</v>
      </c>
      <c r="GF2208" s="529"/>
      <c r="GG2208" s="517"/>
      <c r="GH2208" s="529">
        <v>42252.992361111115</v>
      </c>
      <c r="GI2208" s="668">
        <v>310.1851806640625</v>
      </c>
      <c r="GJ2208" s="669">
        <v>42252.992361111115</v>
      </c>
      <c r="GK2208" s="668">
        <v>273.14813232421875</v>
      </c>
      <c r="GL2208" s="669">
        <v>42252.992361111115</v>
      </c>
      <c r="GM2208" s="668" t="str">
        <v>[-11101] All data events are filtered in summary calculation</v>
      </c>
      <c r="GN2208" s="400" t="str">
        <f t="shared" si="329"/>
        <v>[-11101] All data events are filtered in summary calculation</v>
      </c>
      <c r="GO2208" s="400">
        <f t="shared" si="330"/>
        <v>0</v>
      </c>
    </row>
    <row r="2209" spans="156:197" ht="18.95" customHeight="1" x14ac:dyDescent="0.25">
      <c r="EZ2209" s="837"/>
      <c r="FA2209" s="568">
        <v>42252.993055555555</v>
      </c>
      <c r="FB2209" s="569">
        <v>38027.572878289226</v>
      </c>
      <c r="FC2209" s="570">
        <v>42252.993055555555</v>
      </c>
      <c r="FD2209" s="571" t="str">
        <v>[-11101] All data events are filtered in summary calculation</v>
      </c>
      <c r="FE2209" s="570">
        <v>42252.992708333331</v>
      </c>
      <c r="FF2209" s="571" t="str">
        <v>[-11101] All data events are filtered in summary calculation</v>
      </c>
      <c r="FG2209" s="570">
        <v>42252.992708333331</v>
      </c>
      <c r="FH2209" s="571">
        <v>1545.0681087562814</v>
      </c>
      <c r="GE2209" s="400">
        <f t="shared" si="331"/>
        <v>1</v>
      </c>
      <c r="GF2209" s="529"/>
      <c r="GG2209" s="517"/>
      <c r="GH2209" s="529">
        <v>42252.992708333331</v>
      </c>
      <c r="GI2209" s="668">
        <v>310.1851806640625</v>
      </c>
      <c r="GJ2209" s="669">
        <v>42252.992708333331</v>
      </c>
      <c r="GK2209" s="668">
        <v>273.14813232421875</v>
      </c>
      <c r="GL2209" s="669">
        <v>42252.992708333331</v>
      </c>
      <c r="GM2209" s="668" t="str">
        <v>[-11101] All data events are filtered in summary calculation</v>
      </c>
      <c r="GN2209" s="400" t="str">
        <f t="shared" si="329"/>
        <v>[-11101] All data events are filtered in summary calculation</v>
      </c>
      <c r="GO2209" s="400">
        <f t="shared" si="330"/>
        <v>0</v>
      </c>
    </row>
    <row r="2210" spans="156:197" ht="18.95" customHeight="1" x14ac:dyDescent="0.25">
      <c r="EZ2210" s="837"/>
      <c r="FA2210" s="568">
        <v>42252.993402777778</v>
      </c>
      <c r="FB2210" s="569">
        <v>38047.106126600505</v>
      </c>
      <c r="FC2210" s="570">
        <v>42252.993402777778</v>
      </c>
      <c r="FD2210" s="571" t="str">
        <v>[-11101] All data events are filtered in summary calculation</v>
      </c>
      <c r="FE2210" s="570">
        <v>42252.993055555555</v>
      </c>
      <c r="FF2210" s="571" t="str">
        <v>[-11101] All data events are filtered in summary calculation</v>
      </c>
      <c r="FG2210" s="570">
        <v>42252.993055555555</v>
      </c>
      <c r="FH2210" s="571">
        <v>1503.8007730343068</v>
      </c>
      <c r="GE2210" s="400">
        <f t="shared" si="331"/>
        <v>1</v>
      </c>
      <c r="GF2210" s="529"/>
      <c r="GG2210" s="517"/>
      <c r="GH2210" s="529">
        <v>42252.993055555555</v>
      </c>
      <c r="GI2210" s="668">
        <v>310.1851806640625</v>
      </c>
      <c r="GJ2210" s="669">
        <v>42252.993055555555</v>
      </c>
      <c r="GK2210" s="668">
        <v>273.14813232421875</v>
      </c>
      <c r="GL2210" s="669">
        <v>42252.993055555555</v>
      </c>
      <c r="GM2210" s="668" t="str">
        <v>[-11101] All data events are filtered in summary calculation</v>
      </c>
      <c r="GN2210" s="400" t="str">
        <f t="shared" si="329"/>
        <v>[-11101] All data events are filtered in summary calculation</v>
      </c>
      <c r="GO2210" s="400">
        <f t="shared" si="330"/>
        <v>0</v>
      </c>
    </row>
    <row r="2211" spans="156:197" ht="18.95" customHeight="1" x14ac:dyDescent="0.25">
      <c r="EZ2211" s="837"/>
      <c r="FA2211" s="568">
        <v>42252.993750000001</v>
      </c>
      <c r="FB2211" s="569">
        <v>37968.737783988319</v>
      </c>
      <c r="FC2211" s="570">
        <v>42252.993750000001</v>
      </c>
      <c r="FD2211" s="571" t="str">
        <v>[-11101] All data events are filtered in summary calculation</v>
      </c>
      <c r="FE2211" s="570">
        <v>42252.993402777778</v>
      </c>
      <c r="FF2211" s="571" t="str">
        <v>[-11101] All data events are filtered in summary calculation</v>
      </c>
      <c r="FG2211" s="570">
        <v>42252.993402777778</v>
      </c>
      <c r="FH2211" s="571">
        <v>1595.9245891485984</v>
      </c>
      <c r="GE2211" s="400">
        <f t="shared" si="331"/>
        <v>1</v>
      </c>
      <c r="GF2211" s="529"/>
      <c r="GG2211" s="517"/>
      <c r="GH2211" s="529">
        <v>42252.993402777778</v>
      </c>
      <c r="GI2211" s="668">
        <v>310.1851806640625</v>
      </c>
      <c r="GJ2211" s="669">
        <v>42252.993402777778</v>
      </c>
      <c r="GK2211" s="668">
        <v>273.14813232421875</v>
      </c>
      <c r="GL2211" s="669">
        <v>42252.993402777778</v>
      </c>
      <c r="GM2211" s="668" t="str">
        <v>[-11101] All data events are filtered in summary calculation</v>
      </c>
      <c r="GN2211" s="400" t="str">
        <f t="shared" si="329"/>
        <v>[-11101] All data events are filtered in summary calculation</v>
      </c>
      <c r="GO2211" s="400">
        <f t="shared" si="330"/>
        <v>0</v>
      </c>
    </row>
    <row r="2212" spans="156:197" ht="18.95" customHeight="1" x14ac:dyDescent="0.25">
      <c r="EZ2212" s="837"/>
      <c r="FA2212" s="568">
        <v>42252.994097222225</v>
      </c>
      <c r="FB2212" s="569">
        <v>37945.130458533764</v>
      </c>
      <c r="FC2212" s="570">
        <v>42252.994097222225</v>
      </c>
      <c r="FD2212" s="571" t="str">
        <v>[-11101] All data events are filtered in summary calculation</v>
      </c>
      <c r="FE2212" s="570">
        <v>42252.993750000001</v>
      </c>
      <c r="FF2212" s="571" t="str">
        <v>[-11101] All data events are filtered in summary calculation</v>
      </c>
      <c r="FG2212" s="570">
        <v>42252.993750000001</v>
      </c>
      <c r="FH2212" s="571">
        <v>1577.5152753383543</v>
      </c>
      <c r="GE2212" s="400">
        <f t="shared" si="331"/>
        <v>1</v>
      </c>
      <c r="GF2212" s="529"/>
      <c r="GG2212" s="517"/>
      <c r="GH2212" s="529">
        <v>42252.993750000001</v>
      </c>
      <c r="GI2212" s="668">
        <v>310.1851806640625</v>
      </c>
      <c r="GJ2212" s="669">
        <v>42252.993750000001</v>
      </c>
      <c r="GK2212" s="668">
        <v>273.14813232421875</v>
      </c>
      <c r="GL2212" s="669">
        <v>42252.993750000001</v>
      </c>
      <c r="GM2212" s="668" t="str">
        <v>[-11101] All data events are filtered in summary calculation</v>
      </c>
      <c r="GN2212" s="400" t="str">
        <f t="shared" si="329"/>
        <v>[-11101] All data events are filtered in summary calculation</v>
      </c>
      <c r="GO2212" s="400">
        <f t="shared" si="330"/>
        <v>0</v>
      </c>
    </row>
    <row r="2213" spans="156:197" ht="18.95" customHeight="1" x14ac:dyDescent="0.25">
      <c r="EZ2213" s="837"/>
      <c r="FA2213" s="568">
        <v>42252.994444444441</v>
      </c>
      <c r="FB2213" s="569">
        <v>37987.170634655158</v>
      </c>
      <c r="FC2213" s="570">
        <v>42252.994444444441</v>
      </c>
      <c r="FD2213" s="571" t="str">
        <v>[-11101] All data events are filtered in summary calculation</v>
      </c>
      <c r="FE2213" s="570">
        <v>42252.994097222225</v>
      </c>
      <c r="FF2213" s="571" t="str">
        <v>[-11101] All data events are filtered in summary calculation</v>
      </c>
      <c r="FG2213" s="570">
        <v>42252.994097222225</v>
      </c>
      <c r="FH2213" s="571">
        <v>1601.2040154778088</v>
      </c>
      <c r="GE2213" s="400">
        <f t="shared" si="331"/>
        <v>1</v>
      </c>
      <c r="GF2213" s="529"/>
      <c r="GG2213" s="517"/>
      <c r="GH2213" s="529">
        <v>42252.994097222225</v>
      </c>
      <c r="GI2213" s="668">
        <v>310.1851806640625</v>
      </c>
      <c r="GJ2213" s="669">
        <v>42252.994097222225</v>
      </c>
      <c r="GK2213" s="668" t="str">
        <v>[-11101] All data events are filtered in summary calculation</v>
      </c>
      <c r="GL2213" s="669">
        <v>42252.994097222225</v>
      </c>
      <c r="GM2213" s="668" t="str">
        <v>[-11101] All data events are filtered in summary calculation</v>
      </c>
      <c r="GN2213" s="400" t="str">
        <f t="shared" si="329"/>
        <v>[-11101] All data events are filtered in summary calculation</v>
      </c>
      <c r="GO2213" s="400">
        <f t="shared" si="330"/>
        <v>0</v>
      </c>
    </row>
    <row r="2214" spans="156:197" ht="18.95" customHeight="1" x14ac:dyDescent="0.25">
      <c r="EZ2214" s="837"/>
      <c r="FA2214" s="568">
        <v>42252.994791666672</v>
      </c>
      <c r="FB2214" s="569">
        <v>37988.838931743303</v>
      </c>
      <c r="FC2214" s="570">
        <v>42252.994791666672</v>
      </c>
      <c r="FD2214" s="571" t="str">
        <v>[-11101] All data events are filtered in summary calculation</v>
      </c>
      <c r="FE2214" s="570">
        <v>42252.994444444441</v>
      </c>
      <c r="FF2214" s="571" t="str">
        <v>[-11101] All data events are filtered in summary calculation</v>
      </c>
      <c r="FG2214" s="570">
        <v>42252.994444444441</v>
      </c>
      <c r="FH2214" s="571">
        <v>1539.3769744164622</v>
      </c>
      <c r="GE2214" s="400">
        <f t="shared" si="331"/>
        <v>1</v>
      </c>
      <c r="GF2214" s="529"/>
      <c r="GG2214" s="517"/>
      <c r="GH2214" s="529">
        <v>42252.994444444441</v>
      </c>
      <c r="GI2214" s="668">
        <v>310.1851806640625</v>
      </c>
      <c r="GJ2214" s="669">
        <v>42252.994444444441</v>
      </c>
      <c r="GK2214" s="668">
        <v>278.35647583007812</v>
      </c>
      <c r="GL2214" s="669">
        <v>42252.994444444441</v>
      </c>
      <c r="GM2214" s="668" t="str">
        <v>[-11101] All data events are filtered in summary calculation</v>
      </c>
      <c r="GN2214" s="400" t="str">
        <f t="shared" si="329"/>
        <v>[-11101] All data events are filtered in summary calculation</v>
      </c>
      <c r="GO2214" s="400">
        <f t="shared" si="330"/>
        <v>0</v>
      </c>
    </row>
    <row r="2215" spans="156:197" ht="18.95" customHeight="1" x14ac:dyDescent="0.25">
      <c r="EZ2215" s="837"/>
      <c r="FA2215" s="568">
        <v>42252.995138888888</v>
      </c>
      <c r="FB2215" s="569">
        <v>37993.00549579064</v>
      </c>
      <c r="FC2215" s="570">
        <v>42252.995138888888</v>
      </c>
      <c r="FD2215" s="571" t="str">
        <v>[-11101] All data events are filtered in summary calculation</v>
      </c>
      <c r="FE2215" s="570">
        <v>42252.994791666672</v>
      </c>
      <c r="FF2215" s="571" t="str">
        <v>[-11101] All data events are filtered in summary calculation</v>
      </c>
      <c r="FG2215" s="570">
        <v>42252.994791666672</v>
      </c>
      <c r="FH2215" s="571">
        <v>1686.9594265331825</v>
      </c>
      <c r="GE2215" s="400">
        <f t="shared" si="331"/>
        <v>1</v>
      </c>
      <c r="GF2215" s="529"/>
      <c r="GG2215" s="517"/>
      <c r="GH2215" s="529">
        <v>42252.994791666672</v>
      </c>
      <c r="GI2215" s="668">
        <v>310.1851806640625</v>
      </c>
      <c r="GJ2215" s="669">
        <v>42252.994791666672</v>
      </c>
      <c r="GK2215" s="668">
        <v>278.35647583007812</v>
      </c>
      <c r="GL2215" s="669">
        <v>42252.994791666672</v>
      </c>
      <c r="GM2215" s="668" t="str">
        <v>[-11101] All data events are filtered in summary calculation</v>
      </c>
      <c r="GN2215" s="400" t="str">
        <f t="shared" si="329"/>
        <v>[-11101] All data events are filtered in summary calculation</v>
      </c>
      <c r="GO2215" s="400">
        <f t="shared" si="330"/>
        <v>0</v>
      </c>
    </row>
    <row r="2216" spans="156:197" ht="18.95" customHeight="1" x14ac:dyDescent="0.25">
      <c r="EZ2216" s="837"/>
      <c r="FA2216" s="568">
        <v>42252.995486111111</v>
      </c>
      <c r="FB2216" s="569">
        <v>37971.586774237949</v>
      </c>
      <c r="FC2216" s="570">
        <v>42252.995486111111</v>
      </c>
      <c r="FD2216" s="571" t="str">
        <v>[-11101] All data events are filtered in summary calculation</v>
      </c>
      <c r="FE2216" s="570">
        <v>42252.995138888888</v>
      </c>
      <c r="FF2216" s="571" t="str">
        <v>[-11101] All data events are filtered in summary calculation</v>
      </c>
      <c r="FG2216" s="570">
        <v>42252.995138888888</v>
      </c>
      <c r="FH2216" s="571">
        <v>1567.6206998024136</v>
      </c>
      <c r="GE2216" s="400">
        <f t="shared" si="331"/>
        <v>1</v>
      </c>
      <c r="GF2216" s="529"/>
      <c r="GG2216" s="517"/>
      <c r="GH2216" s="529">
        <v>42252.995138888888</v>
      </c>
      <c r="GI2216" s="668">
        <v>310.1851806640625</v>
      </c>
      <c r="GJ2216" s="669">
        <v>42252.995138888888</v>
      </c>
      <c r="GK2216" s="668">
        <v>278.70398242230971</v>
      </c>
      <c r="GL2216" s="669">
        <v>42252.995138888888</v>
      </c>
      <c r="GM2216" s="668" t="str">
        <v>[-11101] All data events are filtered in summary calculation</v>
      </c>
      <c r="GN2216" s="400" t="str">
        <f t="shared" si="329"/>
        <v>[-11101] All data events are filtered in summary calculation</v>
      </c>
      <c r="GO2216" s="400">
        <f t="shared" si="330"/>
        <v>0</v>
      </c>
    </row>
    <row r="2217" spans="156:197" ht="18.95" customHeight="1" x14ac:dyDescent="0.25">
      <c r="EZ2217" s="837"/>
      <c r="FA2217" s="568">
        <v>42252.995833333334</v>
      </c>
      <c r="FB2217" s="569">
        <v>37958.018880550066</v>
      </c>
      <c r="FC2217" s="570">
        <v>42252.995833333334</v>
      </c>
      <c r="FD2217" s="571" t="str">
        <v>[-11101] All data events are filtered in summary calculation</v>
      </c>
      <c r="FE2217" s="570">
        <v>42252.995486111111</v>
      </c>
      <c r="FF2217" s="571" t="str">
        <v>[-11101] All data events are filtered in summary calculation</v>
      </c>
      <c r="FG2217" s="570">
        <v>42252.995486111111</v>
      </c>
      <c r="FH2217" s="571">
        <v>1592.4995701690516</v>
      </c>
      <c r="GE2217" s="400">
        <f t="shared" si="331"/>
        <v>1</v>
      </c>
      <c r="GF2217" s="529"/>
      <c r="GG2217" s="517"/>
      <c r="GH2217" s="529">
        <v>42252.995486111111</v>
      </c>
      <c r="GI2217" s="668">
        <v>299.38135713823141</v>
      </c>
      <c r="GJ2217" s="669">
        <v>42252.995486111111</v>
      </c>
      <c r="GK2217" s="668">
        <v>278.9351806640625</v>
      </c>
      <c r="GL2217" s="669">
        <v>42252.995486111111</v>
      </c>
      <c r="GM2217" s="668" t="str">
        <v>[-11101] All data events are filtered in summary calculation</v>
      </c>
      <c r="GN2217" s="400" t="str">
        <f t="shared" si="329"/>
        <v>[-11101] All data events are filtered in summary calculation</v>
      </c>
      <c r="GO2217" s="400">
        <f t="shared" si="330"/>
        <v>0</v>
      </c>
    </row>
    <row r="2218" spans="156:197" ht="18.95" customHeight="1" x14ac:dyDescent="0.25">
      <c r="EZ2218" s="837"/>
      <c r="FA2218" s="568">
        <v>42252.99618055555</v>
      </c>
      <c r="FB2218" s="569">
        <v>37950.034598592916</v>
      </c>
      <c r="FC2218" s="570">
        <v>42252.99618055555</v>
      </c>
      <c r="FD2218" s="571" t="str">
        <v>[-11101] All data events are filtered in summary calculation</v>
      </c>
      <c r="FE2218" s="570">
        <v>42252.995833333334</v>
      </c>
      <c r="FF2218" s="571" t="str">
        <v>[-11101] All data events are filtered in summary calculation</v>
      </c>
      <c r="FG2218" s="570">
        <v>42252.995833333334</v>
      </c>
      <c r="FH2218" s="571">
        <v>1575.5262413168946</v>
      </c>
      <c r="GE2218" s="400">
        <f t="shared" si="331"/>
        <v>1</v>
      </c>
      <c r="GF2218" s="529"/>
      <c r="GG2218" s="517"/>
      <c r="GH2218" s="529">
        <v>42252.995833333334</v>
      </c>
      <c r="GI2218" s="668">
        <v>289.9305419921875</v>
      </c>
      <c r="GJ2218" s="669">
        <v>42252.995833333334</v>
      </c>
      <c r="GK2218" s="668">
        <v>278.9351806640625</v>
      </c>
      <c r="GL2218" s="669">
        <v>42252.995833333334</v>
      </c>
      <c r="GM2218" s="668" t="str">
        <v>[-11101] All data events are filtered in summary calculation</v>
      </c>
      <c r="GN2218" s="400" t="str">
        <f t="shared" si="329"/>
        <v>[-11101] All data events are filtered in summary calculation</v>
      </c>
      <c r="GO2218" s="400">
        <f t="shared" si="330"/>
        <v>0</v>
      </c>
    </row>
    <row r="2219" spans="156:197" ht="18.95" customHeight="1" x14ac:dyDescent="0.25">
      <c r="EZ2219" s="837"/>
      <c r="FA2219" s="568">
        <v>42252.996527777781</v>
      </c>
      <c r="FB2219" s="569">
        <v>37959.839275828999</v>
      </c>
      <c r="FC2219" s="570">
        <v>42252.996527777781</v>
      </c>
      <c r="FD2219" s="571" t="str">
        <v>[-11101] All data events are filtered in summary calculation</v>
      </c>
      <c r="FE2219" s="570">
        <v>42252.99618055555</v>
      </c>
      <c r="FF2219" s="571" t="str">
        <v>[-11101] All data events are filtered in summary calculation</v>
      </c>
      <c r="FG2219" s="570">
        <v>42252.99618055555</v>
      </c>
      <c r="FH2219" s="571">
        <v>1664.9012616339451</v>
      </c>
      <c r="GE2219" s="400">
        <f t="shared" si="331"/>
        <v>1</v>
      </c>
      <c r="GF2219" s="529"/>
      <c r="GG2219" s="517"/>
      <c r="GH2219" s="529">
        <v>42252.99618055555</v>
      </c>
      <c r="GI2219" s="668">
        <v>289.9305419921875</v>
      </c>
      <c r="GJ2219" s="669">
        <v>42252.99618055555</v>
      </c>
      <c r="GK2219" s="668">
        <v>278.9351806640625</v>
      </c>
      <c r="GL2219" s="669">
        <v>42252.99618055555</v>
      </c>
      <c r="GM2219" s="668" t="str">
        <v>[-11101] All data events are filtered in summary calculation</v>
      </c>
      <c r="GN2219" s="400" t="str">
        <f t="shared" si="329"/>
        <v>[-11101] All data events are filtered in summary calculation</v>
      </c>
      <c r="GO2219" s="400">
        <f t="shared" si="330"/>
        <v>0</v>
      </c>
    </row>
    <row r="2220" spans="156:197" ht="18.95" customHeight="1" x14ac:dyDescent="0.25">
      <c r="EZ2220" s="837"/>
      <c r="FA2220" s="568">
        <v>42252.996874999997</v>
      </c>
      <c r="FB2220" s="569">
        <v>37974.044789459309</v>
      </c>
      <c r="FC2220" s="570">
        <v>42252.996874999997</v>
      </c>
      <c r="FD2220" s="571" t="str">
        <v>[-11101] All data events are filtered in summary calculation</v>
      </c>
      <c r="FE2220" s="570">
        <v>42252.996527777781</v>
      </c>
      <c r="FF2220" s="571" t="str">
        <v>[-11101] All data events are filtered in summary calculation</v>
      </c>
      <c r="FG2220" s="570">
        <v>42252.996527777781</v>
      </c>
      <c r="FH2220" s="571">
        <v>1562.2589431157955</v>
      </c>
      <c r="GE2220" s="400">
        <f t="shared" si="331"/>
        <v>1</v>
      </c>
      <c r="GF2220" s="529"/>
      <c r="GG2220" s="517"/>
      <c r="GH2220" s="529">
        <v>42252.996527777781</v>
      </c>
      <c r="GI2220" s="668">
        <v>289.9305419921875</v>
      </c>
      <c r="GJ2220" s="669">
        <v>42252.996527777781</v>
      </c>
      <c r="GK2220" s="668">
        <v>278.9351806640625</v>
      </c>
      <c r="GL2220" s="669">
        <v>42252.996527777781</v>
      </c>
      <c r="GM2220" s="668" t="str">
        <v>[-11101] All data events are filtered in summary calculation</v>
      </c>
      <c r="GN2220" s="400" t="str">
        <f t="shared" si="329"/>
        <v>[-11101] All data events are filtered in summary calculation</v>
      </c>
      <c r="GO2220" s="400">
        <f t="shared" si="330"/>
        <v>0</v>
      </c>
    </row>
    <row r="2221" spans="156:197" ht="18.95" customHeight="1" x14ac:dyDescent="0.25">
      <c r="EZ2221" s="837"/>
      <c r="FA2221" s="568">
        <v>42252.99722222222</v>
      </c>
      <c r="FB2221" s="569">
        <v>37934.444687807561</v>
      </c>
      <c r="FC2221" s="570">
        <v>42252.99722222222</v>
      </c>
      <c r="FD2221" s="571" t="str">
        <v>[-11101] All data events are filtered in summary calculation</v>
      </c>
      <c r="FE2221" s="570">
        <v>42252.996874999997</v>
      </c>
      <c r="FF2221" s="571" t="str">
        <v>[-11101] All data events are filtered in summary calculation</v>
      </c>
      <c r="FG2221" s="570">
        <v>42252.996874999997</v>
      </c>
      <c r="FH2221" s="571">
        <v>1605.2335263786217</v>
      </c>
      <c r="GE2221" s="400">
        <f t="shared" si="331"/>
        <v>1</v>
      </c>
      <c r="GF2221" s="529"/>
      <c r="GG2221" s="517"/>
      <c r="GH2221" s="529">
        <v>42252.996874999997</v>
      </c>
      <c r="GI2221" s="668">
        <v>289.9305419921875</v>
      </c>
      <c r="GJ2221" s="669">
        <v>42252.996874999997</v>
      </c>
      <c r="GK2221" s="668">
        <v>278.9351806640625</v>
      </c>
      <c r="GL2221" s="669">
        <v>42252.996874999997</v>
      </c>
      <c r="GM2221" s="668" t="str">
        <v>[-11101] All data events are filtered in summary calculation</v>
      </c>
      <c r="GN2221" s="400" t="str">
        <f t="shared" si="329"/>
        <v>[-11101] All data events are filtered in summary calculation</v>
      </c>
      <c r="GO2221" s="400">
        <f t="shared" si="330"/>
        <v>0</v>
      </c>
    </row>
    <row r="2222" spans="156:197" ht="18.95" customHeight="1" x14ac:dyDescent="0.25">
      <c r="EZ2222" s="837"/>
      <c r="FA2222" s="568">
        <v>42252.997569444444</v>
      </c>
      <c r="FB2222" s="569">
        <v>37931.253770951429</v>
      </c>
      <c r="FC2222" s="570">
        <v>42252.997569444444</v>
      </c>
      <c r="FD2222" s="571" t="str">
        <v>[-11101] All data events are filtered in summary calculation</v>
      </c>
      <c r="FE2222" s="570">
        <v>42252.99722222222</v>
      </c>
      <c r="FF2222" s="571" t="str">
        <v>[-11101] All data events are filtered in summary calculation</v>
      </c>
      <c r="FG2222" s="570">
        <v>42252.99722222222</v>
      </c>
      <c r="FH2222" s="571">
        <v>1652.2684814807649</v>
      </c>
      <c r="GE2222" s="400">
        <f t="shared" si="331"/>
        <v>1</v>
      </c>
      <c r="GF2222" s="529"/>
      <c r="GG2222" s="517"/>
      <c r="GH2222" s="529">
        <v>42252.99722222222</v>
      </c>
      <c r="GI2222" s="668">
        <v>289.9305419921875</v>
      </c>
      <c r="GJ2222" s="669">
        <v>42252.99722222222</v>
      </c>
      <c r="GK2222" s="668">
        <v>278.9351806640625</v>
      </c>
      <c r="GL2222" s="669">
        <v>42252.99722222222</v>
      </c>
      <c r="GM2222" s="668" t="str">
        <v>[-11101] All data events are filtered in summary calculation</v>
      </c>
      <c r="GN2222" s="400" t="str">
        <f t="shared" si="329"/>
        <v>[-11101] All data events are filtered in summary calculation</v>
      </c>
      <c r="GO2222" s="400">
        <f t="shared" si="330"/>
        <v>0</v>
      </c>
    </row>
    <row r="2223" spans="156:197" ht="18.95" customHeight="1" x14ac:dyDescent="0.25">
      <c r="EZ2223" s="837"/>
      <c r="FA2223" s="568">
        <v>42252.997916666667</v>
      </c>
      <c r="FB2223" s="569">
        <v>37954.454064373174</v>
      </c>
      <c r="FC2223" s="570">
        <v>42252.997916666667</v>
      </c>
      <c r="FD2223" s="571" t="str">
        <v>[-11101] All data events are filtered in summary calculation</v>
      </c>
      <c r="FE2223" s="570">
        <v>42252.997569444444</v>
      </c>
      <c r="FF2223" s="571" t="str">
        <v>[-11101] All data events are filtered in summary calculation</v>
      </c>
      <c r="FG2223" s="570">
        <v>42252.997569444444</v>
      </c>
      <c r="FH2223" s="571">
        <v>1566.7236263406774</v>
      </c>
      <c r="GE2223" s="400">
        <f t="shared" si="331"/>
        <v>1</v>
      </c>
      <c r="GF2223" s="529"/>
      <c r="GG2223" s="517"/>
      <c r="GH2223" s="529">
        <v>42252.997569444444</v>
      </c>
      <c r="GI2223" s="668">
        <v>289.9305419921875</v>
      </c>
      <c r="GJ2223" s="669">
        <v>42252.997569444444</v>
      </c>
      <c r="GK2223" s="668">
        <v>278.9351806640625</v>
      </c>
      <c r="GL2223" s="669">
        <v>42252.997569444444</v>
      </c>
      <c r="GM2223" s="668" t="str">
        <v>[-11101] All data events are filtered in summary calculation</v>
      </c>
      <c r="GN2223" s="400" t="str">
        <f t="shared" si="329"/>
        <v>[-11101] All data events are filtered in summary calculation</v>
      </c>
      <c r="GO2223" s="400">
        <f t="shared" si="330"/>
        <v>0</v>
      </c>
    </row>
    <row r="2224" spans="156:197" ht="18.95" customHeight="1" x14ac:dyDescent="0.25">
      <c r="EZ2224" s="837"/>
      <c r="FA2224" s="568">
        <v>42252.998263888891</v>
      </c>
      <c r="FB2224" s="569">
        <v>37903.327625085913</v>
      </c>
      <c r="FC2224" s="570">
        <v>42252.998263888891</v>
      </c>
      <c r="FD2224" s="571" t="str">
        <v>[-11101] All data events are filtered in summary calculation</v>
      </c>
      <c r="FE2224" s="570">
        <v>42252.997916666667</v>
      </c>
      <c r="FF2224" s="571" t="str">
        <v>[-11101] All data events are filtered in summary calculation</v>
      </c>
      <c r="FG2224" s="570">
        <v>42252.997916666667</v>
      </c>
      <c r="FH2224" s="571">
        <v>3755.2913564824808</v>
      </c>
      <c r="GE2224" s="400">
        <f t="shared" si="331"/>
        <v>1</v>
      </c>
      <c r="GF2224" s="529"/>
      <c r="GG2224" s="517"/>
      <c r="GH2224" s="529">
        <v>42252.997916666667</v>
      </c>
      <c r="GI2224" s="668">
        <v>289.9305419921875</v>
      </c>
      <c r="GJ2224" s="669">
        <v>42252.997916666667</v>
      </c>
      <c r="GK2224" s="668">
        <v>289.74035375739135</v>
      </c>
      <c r="GL2224" s="669">
        <v>42252.997916666667</v>
      </c>
      <c r="GM2224" s="668" t="str">
        <v>[-11101] All data events are filtered in summary calculation</v>
      </c>
      <c r="GN2224" s="400" t="str">
        <f t="shared" si="329"/>
        <v>[-11101] All data events are filtered in summary calculation</v>
      </c>
      <c r="GO2224" s="400">
        <f t="shared" si="330"/>
        <v>0</v>
      </c>
    </row>
    <row r="2225" spans="156:197" ht="18.95" customHeight="1" x14ac:dyDescent="0.25">
      <c r="EZ2225" s="837"/>
      <c r="FA2225" s="568">
        <v>42252.998611111107</v>
      </c>
      <c r="FB2225" s="569">
        <v>37843.713288843632</v>
      </c>
      <c r="FC2225" s="570">
        <v>42252.998611111107</v>
      </c>
      <c r="FD2225" s="571" t="str">
        <v>[-11101] All data events are filtered in summary calculation</v>
      </c>
      <c r="FE2225" s="570">
        <v>42252.998263888891</v>
      </c>
      <c r="FF2225" s="571" t="str">
        <v>[-11101] All data events are filtered in summary calculation</v>
      </c>
      <c r="FG2225" s="570">
        <v>42252.998263888891</v>
      </c>
      <c r="FH2225" s="571">
        <v>34968.637687837087</v>
      </c>
      <c r="GE2225" s="400">
        <f t="shared" si="331"/>
        <v>1</v>
      </c>
      <c r="GF2225" s="529"/>
      <c r="GG2225" s="517"/>
      <c r="GH2225" s="529">
        <v>42252.998263888891</v>
      </c>
      <c r="GI2225" s="668">
        <v>289.9305419921875</v>
      </c>
      <c r="GJ2225" s="669">
        <v>42252.998263888891</v>
      </c>
      <c r="GK2225" s="668">
        <v>299.1898193359375</v>
      </c>
      <c r="GL2225" s="669">
        <v>42252.998263888891</v>
      </c>
      <c r="GM2225" s="668" t="str">
        <v>[-11101] All data events are filtered in summary calculation</v>
      </c>
      <c r="GN2225" s="400" t="str">
        <f t="shared" si="329"/>
        <v>[-11101] All data events are filtered in summary calculation</v>
      </c>
      <c r="GO2225" s="400">
        <f t="shared" si="330"/>
        <v>0</v>
      </c>
    </row>
    <row r="2226" spans="156:197" ht="18.95" customHeight="1" x14ac:dyDescent="0.25">
      <c r="EZ2226" s="837"/>
      <c r="FA2226" s="568">
        <v>42252.998958333337</v>
      </c>
      <c r="FB2226" s="569">
        <v>37768.547971320149</v>
      </c>
      <c r="FC2226" s="570">
        <v>42252.998958333337</v>
      </c>
      <c r="FD2226" s="571" t="str">
        <v>[-11101] All data events are filtered in summary calculation</v>
      </c>
      <c r="FE2226" s="570">
        <v>42252.998611111107</v>
      </c>
      <c r="FF2226" s="571" t="str">
        <v>[-11101] All data events are filtered in summary calculation</v>
      </c>
      <c r="FG2226" s="570">
        <v>42252.998611111107</v>
      </c>
      <c r="FH2226" s="571">
        <v>38014.602570476134</v>
      </c>
      <c r="GE2226" s="400">
        <f t="shared" si="331"/>
        <v>1</v>
      </c>
      <c r="GF2226" s="529"/>
      <c r="GG2226" s="517"/>
      <c r="GH2226" s="529">
        <v>42252.998611111107</v>
      </c>
      <c r="GI2226" s="668">
        <v>289.9305419921875</v>
      </c>
      <c r="GJ2226" s="669">
        <v>42252.998611111107</v>
      </c>
      <c r="GK2226" s="668">
        <v>299.1898193359375</v>
      </c>
      <c r="GL2226" s="669">
        <v>42252.998611111107</v>
      </c>
      <c r="GM2226" s="668" t="str">
        <v>[-11101] All data events are filtered in summary calculation</v>
      </c>
      <c r="GN2226" s="400" t="str">
        <f t="shared" si="329"/>
        <v>[-11101] All data events are filtered in summary calculation</v>
      </c>
      <c r="GO2226" s="400">
        <f t="shared" si="330"/>
        <v>0</v>
      </c>
    </row>
    <row r="2227" spans="156:197" ht="18.95" customHeight="1" x14ac:dyDescent="0.25">
      <c r="EZ2227" s="837"/>
      <c r="FA2227" s="568">
        <v>42252.999305555553</v>
      </c>
      <c r="FB2227" s="569">
        <v>37714.167525509991</v>
      </c>
      <c r="FC2227" s="570">
        <v>42252.999305555553</v>
      </c>
      <c r="FD2227" s="571" t="str">
        <v>[-11101] All data events are filtered in summary calculation</v>
      </c>
      <c r="FE2227" s="570">
        <v>42252.998958333337</v>
      </c>
      <c r="FF2227" s="571" t="str">
        <v>[-11101] All data events are filtered in summary calculation</v>
      </c>
      <c r="FG2227" s="570">
        <v>42252.998958333337</v>
      </c>
      <c r="FH2227" s="571">
        <v>37677.390930672489</v>
      </c>
      <c r="GE2227" s="400">
        <f t="shared" si="331"/>
        <v>1</v>
      </c>
      <c r="GF2227" s="529"/>
      <c r="GG2227" s="517"/>
      <c r="GH2227" s="529">
        <v>42252.998958333337</v>
      </c>
      <c r="GI2227" s="668">
        <v>289.9305419921875</v>
      </c>
      <c r="GJ2227" s="669">
        <v>42252.998958333337</v>
      </c>
      <c r="GK2227" s="668">
        <v>299.1898193359375</v>
      </c>
      <c r="GL2227" s="669">
        <v>42252.998958333337</v>
      </c>
      <c r="GM2227" s="668" t="str">
        <v>[-11101] All data events are filtered in summary calculation</v>
      </c>
      <c r="GN2227" s="400" t="str">
        <f t="shared" si="329"/>
        <v>[-11101] All data events are filtered in summary calculation</v>
      </c>
      <c r="GO2227" s="400">
        <f t="shared" si="330"/>
        <v>0</v>
      </c>
    </row>
    <row r="2228" spans="156:197" ht="18.95" customHeight="1" thickBot="1" x14ac:dyDescent="0.3">
      <c r="EZ2228" s="838"/>
      <c r="FA2228" s="568">
        <v>42252.999652777777</v>
      </c>
      <c r="FB2228" s="569">
        <v>37735.245468447603</v>
      </c>
      <c r="FC2228" s="570">
        <v>42252.999652777777</v>
      </c>
      <c r="FD2228" s="571" t="str">
        <v>[-11101] All data events are filtered in summary calculation</v>
      </c>
      <c r="FE2228" s="570">
        <v>42252.999305555553</v>
      </c>
      <c r="FF2228" s="571" t="str">
        <v>[-11101] All data events are filtered in summary calculation</v>
      </c>
      <c r="FG2228" s="570">
        <v>42252.999305555553</v>
      </c>
      <c r="FH2228" s="571">
        <v>37561.055537511907</v>
      </c>
      <c r="GE2228" s="400">
        <f t="shared" si="331"/>
        <v>1</v>
      </c>
      <c r="GF2228" s="529"/>
      <c r="GG2228" s="517"/>
      <c r="GH2228" s="529">
        <v>42252.999305555553</v>
      </c>
      <c r="GI2228" s="668">
        <v>289.9305419921875</v>
      </c>
      <c r="GJ2228" s="669">
        <v>42252.999305555553</v>
      </c>
      <c r="GK2228" s="668">
        <v>299.1898193359375</v>
      </c>
      <c r="GL2228" s="669">
        <v>42252.999305555553</v>
      </c>
      <c r="GM2228" s="668" t="str">
        <v>[-11101] All data events are filtered in summary calculation</v>
      </c>
      <c r="GN2228" s="400" t="str">
        <f t="shared" si="329"/>
        <v>[-11101] All data events are filtered in summary calculation</v>
      </c>
      <c r="GO2228" s="400">
        <f t="shared" si="330"/>
        <v>0</v>
      </c>
    </row>
    <row r="2229" spans="156:197" ht="18.95" customHeight="1" x14ac:dyDescent="0.25">
      <c r="EZ2229" s="836">
        <v>1</v>
      </c>
      <c r="FA2229" s="568">
        <v>42253</v>
      </c>
      <c r="FB2229" s="569">
        <v>37693.349474348623</v>
      </c>
      <c r="FC2229" s="570">
        <v>42253</v>
      </c>
      <c r="FD2229" s="571" t="str">
        <v>[-11101] All data events are filtered in summary calculation</v>
      </c>
      <c r="FE2229" s="570">
        <v>42252.999652777777</v>
      </c>
      <c r="FF2229" s="571" t="str">
        <v>[-11101] All data events are filtered in summary calculation</v>
      </c>
      <c r="FG2229" s="570">
        <v>42252.999652777777</v>
      </c>
      <c r="FH2229" s="571">
        <v>37509.643657467765</v>
      </c>
      <c r="GE2229" s="400">
        <f t="shared" si="331"/>
        <v>1</v>
      </c>
      <c r="GF2229" s="529"/>
      <c r="GG2229" s="517"/>
      <c r="GH2229" s="529">
        <v>42252.999652777777</v>
      </c>
      <c r="GI2229" s="668">
        <v>289.9305419921875</v>
      </c>
      <c r="GJ2229" s="669">
        <v>42252.999652777777</v>
      </c>
      <c r="GK2229" s="668">
        <v>299.1898193359375</v>
      </c>
      <c r="GL2229" s="669">
        <v>42252.999652777777</v>
      </c>
      <c r="GM2229" s="668" t="str">
        <v>[-11101] All data events are filtered in summary calculation</v>
      </c>
      <c r="GN2229" s="400" t="str">
        <f t="shared" si="329"/>
        <v>[-11101] All data events are filtered in summary calculation</v>
      </c>
      <c r="GO2229" s="400">
        <f t="shared" si="330"/>
        <v>0</v>
      </c>
    </row>
    <row r="2230" spans="156:197" ht="18.95" customHeight="1" x14ac:dyDescent="0.25">
      <c r="EZ2230" s="837"/>
      <c r="FA2230" s="568">
        <v>42253.000347222223</v>
      </c>
      <c r="FB2230" s="569">
        <v>37702.637792317073</v>
      </c>
      <c r="FC2230" s="570">
        <v>42253.000347222223</v>
      </c>
      <c r="FD2230" s="571" t="str">
        <v>[-11101] All data events are filtered in summary calculation</v>
      </c>
      <c r="FE2230" s="570">
        <v>42253</v>
      </c>
      <c r="FF2230" s="571" t="str">
        <v>[-11101] All data events are filtered in summary calculation</v>
      </c>
      <c r="FG2230" s="570">
        <v>42253</v>
      </c>
      <c r="FH2230" s="571">
        <v>37548.211573368309</v>
      </c>
      <c r="GE2230" s="400">
        <f t="shared" si="331"/>
        <v>1</v>
      </c>
      <c r="GF2230" s="529"/>
      <c r="GG2230" s="517"/>
      <c r="GH2230" s="529">
        <v>42253</v>
      </c>
      <c r="GI2230" s="668">
        <v>289.9305419921875</v>
      </c>
      <c r="GJ2230" s="669">
        <v>42253</v>
      </c>
      <c r="GK2230" s="668">
        <v>299.1898193359375</v>
      </c>
      <c r="GL2230" s="669">
        <v>42253</v>
      </c>
      <c r="GM2230" s="668" t="str">
        <v>[-11101] All data events are filtered in summary calculation</v>
      </c>
      <c r="GN2230" s="400" t="str">
        <f t="shared" si="329"/>
        <v>[-11101] All data events are filtered in summary calculation</v>
      </c>
      <c r="GO2230" s="400">
        <f t="shared" si="330"/>
        <v>0</v>
      </c>
    </row>
    <row r="2231" spans="156:197" ht="18.95" customHeight="1" x14ac:dyDescent="0.25">
      <c r="EZ2231" s="837"/>
      <c r="FA2231" s="568">
        <v>42253.000694444447</v>
      </c>
      <c r="FB2231" s="569">
        <v>37676.647910217442</v>
      </c>
      <c r="FC2231" s="570">
        <v>42253.000694444447</v>
      </c>
      <c r="FD2231" s="571" t="str">
        <v>[-11101] All data events are filtered in summary calculation</v>
      </c>
      <c r="FE2231" s="570">
        <v>42253.000347222223</v>
      </c>
      <c r="FF2231" s="571" t="str">
        <v>[-11101] All data events are filtered in summary calculation</v>
      </c>
      <c r="FG2231" s="570">
        <v>42253.000347222223</v>
      </c>
      <c r="FH2231" s="571">
        <v>37714.993129837516</v>
      </c>
      <c r="GE2231" s="400">
        <f t="shared" si="331"/>
        <v>1</v>
      </c>
      <c r="GF2231" s="529"/>
      <c r="GG2231" s="517"/>
      <c r="GH2231" s="529">
        <v>42253.000347222223</v>
      </c>
      <c r="GI2231" s="668">
        <v>289.9305419921875</v>
      </c>
      <c r="GJ2231" s="669">
        <v>42253.000347222223</v>
      </c>
      <c r="GK2231" s="668">
        <v>299.1898193359375</v>
      </c>
      <c r="GL2231" s="669">
        <v>42253.000347222223</v>
      </c>
      <c r="GM2231" s="668" t="str">
        <v>[-11101] All data events are filtered in summary calculation</v>
      </c>
      <c r="GN2231" s="400" t="str">
        <f t="shared" si="329"/>
        <v>[-11101] All data events are filtered in summary calculation</v>
      </c>
      <c r="GO2231" s="400">
        <f t="shared" si="330"/>
        <v>0</v>
      </c>
    </row>
    <row r="2232" spans="156:197" ht="18.95" customHeight="1" x14ac:dyDescent="0.25">
      <c r="EZ2232" s="837"/>
      <c r="FA2232" s="568">
        <v>42253.001041666663</v>
      </c>
      <c r="FB2232" s="569">
        <v>37743.080782226723</v>
      </c>
      <c r="FC2232" s="570">
        <v>42253.001041666663</v>
      </c>
      <c r="FD2232" s="571" t="str">
        <v>[-11101] All data events are filtered in summary calculation</v>
      </c>
      <c r="FE2232" s="570">
        <v>42253.000694444447</v>
      </c>
      <c r="FF2232" s="571" t="str">
        <v>[-11101] All data events are filtered in summary calculation</v>
      </c>
      <c r="FG2232" s="570">
        <v>42253.000694444447</v>
      </c>
      <c r="FH2232" s="571">
        <v>38263.782135601839</v>
      </c>
      <c r="GE2232" s="400">
        <f t="shared" si="331"/>
        <v>1</v>
      </c>
      <c r="GF2232" s="529"/>
      <c r="GG2232" s="517"/>
      <c r="GH2232" s="529">
        <v>42253.000694444447</v>
      </c>
      <c r="GI2232" s="668">
        <v>289.9305419921875</v>
      </c>
      <c r="GJ2232" s="669">
        <v>42253.000694444447</v>
      </c>
      <c r="GK2232" s="668">
        <v>299.1898193359375</v>
      </c>
      <c r="GL2232" s="669">
        <v>42253.000694444447</v>
      </c>
      <c r="GM2232" s="668" t="str">
        <v>[-11101] All data events are filtered in summary calculation</v>
      </c>
      <c r="GN2232" s="400" t="str">
        <f t="shared" si="329"/>
        <v>[-11101] All data events are filtered in summary calculation</v>
      </c>
      <c r="GO2232" s="400">
        <f t="shared" si="330"/>
        <v>0</v>
      </c>
    </row>
    <row r="2233" spans="156:197" ht="18.95" customHeight="1" x14ac:dyDescent="0.25">
      <c r="EZ2233" s="837"/>
      <c r="FA2233" s="568">
        <v>42253.001388888893</v>
      </c>
      <c r="FB2233" s="569">
        <v>37722.750111939509</v>
      </c>
      <c r="FC2233" s="570">
        <v>42253.001388888893</v>
      </c>
      <c r="FD2233" s="571" t="str">
        <v>[-11101] All data events are filtered in summary calculation</v>
      </c>
      <c r="FE2233" s="570">
        <v>42253.001041666663</v>
      </c>
      <c r="FF2233" s="571" t="str">
        <v>[-11101] All data events are filtered in summary calculation</v>
      </c>
      <c r="FG2233" s="570">
        <v>42253.001041666663</v>
      </c>
      <c r="FH2233" s="571">
        <v>38379.708079793054</v>
      </c>
      <c r="GE2233" s="400">
        <f t="shared" si="331"/>
        <v>1</v>
      </c>
      <c r="GF2233" s="529"/>
      <c r="GG2233" s="517"/>
      <c r="GH2233" s="529">
        <v>42253.001041666663</v>
      </c>
      <c r="GI2233" s="668">
        <v>289.9305419921875</v>
      </c>
      <c r="GJ2233" s="669">
        <v>42253.001041666663</v>
      </c>
      <c r="GK2233" s="668">
        <v>299.1898193359375</v>
      </c>
      <c r="GL2233" s="669">
        <v>42253.001041666663</v>
      </c>
      <c r="GM2233" s="668" t="str">
        <v>[-11101] All data events are filtered in summary calculation</v>
      </c>
      <c r="GN2233" s="400" t="str">
        <f t="shared" si="329"/>
        <v>[-11101] All data events are filtered in summary calculation</v>
      </c>
      <c r="GO2233" s="400">
        <f t="shared" si="330"/>
        <v>0</v>
      </c>
    </row>
    <row r="2234" spans="156:197" ht="18.95" customHeight="1" x14ac:dyDescent="0.25">
      <c r="EZ2234" s="837"/>
      <c r="FA2234" s="568">
        <v>42253.001736111109</v>
      </c>
      <c r="FB2234" s="569">
        <v>37724.101365081471</v>
      </c>
      <c r="FC2234" s="570">
        <v>42253.001736111109</v>
      </c>
      <c r="FD2234" s="571" t="str">
        <v>[-11101] All data events are filtered in summary calculation</v>
      </c>
      <c r="FE2234" s="570">
        <v>42253.001388888893</v>
      </c>
      <c r="FF2234" s="571" t="str">
        <v>[-11101] All data events are filtered in summary calculation</v>
      </c>
      <c r="FG2234" s="570">
        <v>42253.001388888893</v>
      </c>
      <c r="FH2234" s="571">
        <v>38307.505141001937</v>
      </c>
      <c r="GE2234" s="400">
        <f t="shared" si="331"/>
        <v>1</v>
      </c>
      <c r="GF2234" s="529"/>
      <c r="GG2234" s="517"/>
      <c r="GH2234" s="529">
        <v>42253.001388888893</v>
      </c>
      <c r="GI2234" s="668">
        <v>289.9305419921875</v>
      </c>
      <c r="GJ2234" s="669">
        <v>42253.001388888893</v>
      </c>
      <c r="GK2234" s="668">
        <v>299.1898193359375</v>
      </c>
      <c r="GL2234" s="669">
        <v>42253.001388888893</v>
      </c>
      <c r="GM2234" s="668" t="str">
        <v>[-11101] All data events are filtered in summary calculation</v>
      </c>
      <c r="GN2234" s="400" t="str">
        <f t="shared" si="329"/>
        <v>[-11101] All data events are filtered in summary calculation</v>
      </c>
      <c r="GO2234" s="400">
        <f t="shared" si="330"/>
        <v>0</v>
      </c>
    </row>
    <row r="2235" spans="156:197" ht="18.95" customHeight="1" x14ac:dyDescent="0.25">
      <c r="EZ2235" s="837"/>
      <c r="FA2235" s="568">
        <v>42253.002083333333</v>
      </c>
      <c r="FB2235" s="569">
        <v>37700.709439738588</v>
      </c>
      <c r="FC2235" s="570">
        <v>42253.002083333333</v>
      </c>
      <c r="FD2235" s="571" t="str">
        <v>[-11101] All data events are filtered in summary calculation</v>
      </c>
      <c r="FE2235" s="570">
        <v>42253.001736111109</v>
      </c>
      <c r="FF2235" s="571" t="str">
        <v>[-11101] All data events are filtered in summary calculation</v>
      </c>
      <c r="FG2235" s="570">
        <v>42253.001736111109</v>
      </c>
      <c r="FH2235" s="571">
        <v>38071.98041062554</v>
      </c>
      <c r="GE2235" s="400">
        <f t="shared" si="331"/>
        <v>1</v>
      </c>
      <c r="GF2235" s="529"/>
      <c r="GG2235" s="517"/>
      <c r="GH2235" s="529">
        <v>42253.001736111109</v>
      </c>
      <c r="GI2235" s="668">
        <v>289.9305419921875</v>
      </c>
      <c r="GJ2235" s="669">
        <v>42253.001736111109</v>
      </c>
      <c r="GK2235" s="668">
        <v>299.1898193359375</v>
      </c>
      <c r="GL2235" s="669">
        <v>42253.001736111109</v>
      </c>
      <c r="GM2235" s="668" t="str">
        <v>[-11101] All data events are filtered in summary calculation</v>
      </c>
      <c r="GN2235" s="400" t="str">
        <f t="shared" si="329"/>
        <v>[-11101] All data events are filtered in summary calculation</v>
      </c>
      <c r="GO2235" s="400">
        <f t="shared" si="330"/>
        <v>0</v>
      </c>
    </row>
    <row r="2236" spans="156:197" ht="18.95" customHeight="1" x14ac:dyDescent="0.25">
      <c r="EZ2236" s="837"/>
      <c r="FA2236" s="568">
        <v>42253.002430555556</v>
      </c>
      <c r="FB2236" s="569">
        <v>37702.829085375866</v>
      </c>
      <c r="FC2236" s="570">
        <v>42253.002430555556</v>
      </c>
      <c r="FD2236" s="571" t="str">
        <v>[-11101] All data events are filtered in summary calculation</v>
      </c>
      <c r="FE2236" s="570">
        <v>42253.002083333333</v>
      </c>
      <c r="FF2236" s="571" t="str">
        <v>[-11101] All data events are filtered in summary calculation</v>
      </c>
      <c r="FG2236" s="570">
        <v>42253.002083333333</v>
      </c>
      <c r="FH2236" s="571">
        <v>37907.395510242386</v>
      </c>
      <c r="GE2236" s="400">
        <f t="shared" si="331"/>
        <v>1</v>
      </c>
      <c r="GF2236" s="529"/>
      <c r="GG2236" s="517"/>
      <c r="GH2236" s="529">
        <v>42253.002083333333</v>
      </c>
      <c r="GI2236" s="668">
        <v>289.9305419921875</v>
      </c>
      <c r="GJ2236" s="669">
        <v>42253.002083333333</v>
      </c>
      <c r="GK2236" s="668">
        <v>299.1898193359375</v>
      </c>
      <c r="GL2236" s="669">
        <v>42253.002083333333</v>
      </c>
      <c r="GM2236" s="668" t="str">
        <v>[-11101] All data events are filtered in summary calculation</v>
      </c>
      <c r="GN2236" s="400" t="str">
        <f t="shared" si="329"/>
        <v>[-11101] All data events are filtered in summary calculation</v>
      </c>
      <c r="GO2236" s="400">
        <f t="shared" si="330"/>
        <v>0</v>
      </c>
    </row>
    <row r="2237" spans="156:197" ht="18.95" customHeight="1" x14ac:dyDescent="0.25">
      <c r="EZ2237" s="837"/>
      <c r="FA2237" s="568">
        <v>42253.00277777778</v>
      </c>
      <c r="FB2237" s="569">
        <v>37662.565792455272</v>
      </c>
      <c r="FC2237" s="570">
        <v>42253.00277777778</v>
      </c>
      <c r="FD2237" s="571" t="str">
        <v>[-11101] All data events are filtered in summary calculation</v>
      </c>
      <c r="FE2237" s="570">
        <v>42253.002430555556</v>
      </c>
      <c r="FF2237" s="571" t="str">
        <v>[-11101] All data events are filtered in summary calculation</v>
      </c>
      <c r="FG2237" s="570">
        <v>42253.002430555556</v>
      </c>
      <c r="FH2237" s="571">
        <v>37883.986745669441</v>
      </c>
      <c r="GE2237" s="400">
        <f t="shared" si="331"/>
        <v>1</v>
      </c>
      <c r="GF2237" s="529"/>
      <c r="GG2237" s="517"/>
      <c r="GH2237" s="529">
        <v>42253.002430555556</v>
      </c>
      <c r="GI2237" s="668">
        <v>289.9305419921875</v>
      </c>
      <c r="GJ2237" s="669">
        <v>42253.002430555556</v>
      </c>
      <c r="GK2237" s="668">
        <v>299.1898193359375</v>
      </c>
      <c r="GL2237" s="669">
        <v>42253.002430555556</v>
      </c>
      <c r="GM2237" s="668" t="str">
        <v>[-11101] All data events are filtered in summary calculation</v>
      </c>
      <c r="GN2237" s="400" t="str">
        <f t="shared" si="329"/>
        <v>[-11101] All data events are filtered in summary calculation</v>
      </c>
      <c r="GO2237" s="400">
        <f t="shared" si="330"/>
        <v>0</v>
      </c>
    </row>
    <row r="2238" spans="156:197" ht="18.95" customHeight="1" x14ac:dyDescent="0.25">
      <c r="EZ2238" s="837"/>
      <c r="FA2238" s="568">
        <v>42253.003125000003</v>
      </c>
      <c r="FB2238" s="569">
        <v>37679.783596128225</v>
      </c>
      <c r="FC2238" s="570">
        <v>42253.003125000003</v>
      </c>
      <c r="FD2238" s="571" t="str">
        <v>[-11101] All data events are filtered in summary calculation</v>
      </c>
      <c r="FE2238" s="570">
        <v>42253.00277777778</v>
      </c>
      <c r="FF2238" s="571" t="str">
        <v>[-11101] All data events are filtered in summary calculation</v>
      </c>
      <c r="FG2238" s="570">
        <v>42253.00277777778</v>
      </c>
      <c r="FH2238" s="571">
        <v>37953.596715251602</v>
      </c>
      <c r="GE2238" s="400">
        <f t="shared" si="331"/>
        <v>1</v>
      </c>
      <c r="GF2238" s="529"/>
      <c r="GG2238" s="517"/>
      <c r="GH2238" s="529">
        <v>42253.00277777778</v>
      </c>
      <c r="GI2238" s="668">
        <v>289.9305419921875</v>
      </c>
      <c r="GJ2238" s="669">
        <v>42253.00277777778</v>
      </c>
      <c r="GK2238" s="668">
        <v>299.1898193359375</v>
      </c>
      <c r="GL2238" s="669">
        <v>42253.00277777778</v>
      </c>
      <c r="GM2238" s="668" t="str">
        <v>[-11101] All data events are filtered in summary calculation</v>
      </c>
      <c r="GN2238" s="400" t="str">
        <f t="shared" si="329"/>
        <v>[-11101] All data events are filtered in summary calculation</v>
      </c>
      <c r="GO2238" s="400">
        <f t="shared" si="330"/>
        <v>0</v>
      </c>
    </row>
    <row r="2239" spans="156:197" ht="18.95" customHeight="1" x14ac:dyDescent="0.25">
      <c r="EZ2239" s="837"/>
      <c r="FA2239" s="568">
        <v>42253.003472222219</v>
      </c>
      <c r="FB2239" s="569">
        <v>37885.810909831525</v>
      </c>
      <c r="FC2239" s="570">
        <v>42253.003472222219</v>
      </c>
      <c r="FD2239" s="571" t="str">
        <v>[-11101] All data events are filtered in summary calculation</v>
      </c>
      <c r="FE2239" s="570">
        <v>42253.003125000003</v>
      </c>
      <c r="FF2239" s="571" t="str">
        <v>[-11101] All data events are filtered in summary calculation</v>
      </c>
      <c r="FG2239" s="570">
        <v>42253.003125000003</v>
      </c>
      <c r="FH2239" s="571">
        <v>37842.891122061017</v>
      </c>
      <c r="GE2239" s="400">
        <f t="shared" si="331"/>
        <v>1</v>
      </c>
      <c r="GF2239" s="529"/>
      <c r="GG2239" s="517"/>
      <c r="GH2239" s="529">
        <v>42253.003125000003</v>
      </c>
      <c r="GI2239" s="668">
        <v>309.50202320211878</v>
      </c>
      <c r="GJ2239" s="669">
        <v>42253.003125000003</v>
      </c>
      <c r="GK2239" s="668">
        <v>299.1898193359375</v>
      </c>
      <c r="GL2239" s="669">
        <v>42253.003125000003</v>
      </c>
      <c r="GM2239" s="668" t="str">
        <v>[-11101] All data events are filtered in summary calculation</v>
      </c>
      <c r="GN2239" s="400" t="str">
        <f t="shared" si="329"/>
        <v>[-11101] All data events are filtered in summary calculation</v>
      </c>
      <c r="GO2239" s="400">
        <f t="shared" si="330"/>
        <v>0</v>
      </c>
    </row>
    <row r="2240" spans="156:197" ht="18.95" customHeight="1" x14ac:dyDescent="0.25">
      <c r="EZ2240" s="837"/>
      <c r="FA2240" s="568">
        <v>42253.00381944445</v>
      </c>
      <c r="FB2240" s="569">
        <v>38265.412355065346</v>
      </c>
      <c r="FC2240" s="570">
        <v>42253.00381944445</v>
      </c>
      <c r="FD2240" s="571" t="str">
        <v>[-11101] All data events are filtered in summary calculation</v>
      </c>
      <c r="FE2240" s="570">
        <v>42253.003472222219</v>
      </c>
      <c r="FF2240" s="571" t="str">
        <v>[-11101] All data events are filtered in summary calculation</v>
      </c>
      <c r="FG2240" s="570">
        <v>42253.003472222219</v>
      </c>
      <c r="FH2240" s="571">
        <v>37790.180416017771</v>
      </c>
      <c r="GE2240" s="400">
        <f t="shared" si="331"/>
        <v>1</v>
      </c>
      <c r="GF2240" s="529"/>
      <c r="GG2240" s="517"/>
      <c r="GH2240" s="529">
        <v>42253.003472222219</v>
      </c>
      <c r="GI2240" s="668">
        <v>312.5</v>
      </c>
      <c r="GJ2240" s="669">
        <v>42253.003472222219</v>
      </c>
      <c r="GK2240" s="668" t="str">
        <v>[-11101] All data events are filtered in summary calculation</v>
      </c>
      <c r="GL2240" s="669">
        <v>42253.003472222219</v>
      </c>
      <c r="GM2240" s="668" t="str">
        <v>[-11101] All data events are filtered in summary calculation</v>
      </c>
      <c r="GN2240" s="400" t="str">
        <f t="shared" si="329"/>
        <v>[-11101] All data events are filtered in summary calculation</v>
      </c>
      <c r="GO2240" s="400">
        <f t="shared" si="330"/>
        <v>0</v>
      </c>
    </row>
    <row r="2241" spans="156:197" ht="18.95" customHeight="1" x14ac:dyDescent="0.25">
      <c r="EZ2241" s="837"/>
      <c r="FA2241" s="568">
        <v>42253.004166666666</v>
      </c>
      <c r="FB2241" s="569">
        <v>20436.014628203957</v>
      </c>
      <c r="FC2241" s="570">
        <v>42253.004166666666</v>
      </c>
      <c r="FD2241" s="571" t="str">
        <v>[-11101] All data events are filtered in summary calculation</v>
      </c>
      <c r="FE2241" s="570">
        <v>42253.00381944445</v>
      </c>
      <c r="FF2241" s="571" t="str">
        <v>[-11101] All data events are filtered in summary calculation</v>
      </c>
      <c r="FG2241" s="570">
        <v>42253.00381944445</v>
      </c>
      <c r="FH2241" s="571">
        <v>37693.838571041822</v>
      </c>
      <c r="GE2241" s="400">
        <f t="shared" si="331"/>
        <v>1</v>
      </c>
      <c r="GF2241" s="529"/>
      <c r="GG2241" s="517"/>
      <c r="GH2241" s="529">
        <v>42253.00381944445</v>
      </c>
      <c r="GI2241" s="668">
        <v>312.5</v>
      </c>
      <c r="GJ2241" s="669">
        <v>42253.00381944445</v>
      </c>
      <c r="GK2241" s="668" t="str">
        <v>[-11101] All data events are filtered in summary calculation</v>
      </c>
      <c r="GL2241" s="669">
        <v>42253.00381944445</v>
      </c>
      <c r="GM2241" s="668" t="str">
        <v>[-11101] All data events are filtered in summary calculation</v>
      </c>
      <c r="GN2241" s="400" t="str">
        <f t="shared" si="329"/>
        <v>[-11101] All data events are filtered in summary calculation</v>
      </c>
      <c r="GO2241" s="400">
        <f t="shared" si="330"/>
        <v>0</v>
      </c>
    </row>
    <row r="2242" spans="156:197" ht="18.95" customHeight="1" x14ac:dyDescent="0.25">
      <c r="EZ2242" s="837"/>
      <c r="FA2242" s="568">
        <v>42253.004513888889</v>
      </c>
      <c r="FB2242" s="569">
        <v>2563.3677258012508</v>
      </c>
      <c r="FC2242" s="570">
        <v>42253.004513888889</v>
      </c>
      <c r="FD2242" s="571" t="str">
        <v>[-11101] All data events are filtered in summary calculation</v>
      </c>
      <c r="FE2242" s="570">
        <v>42253.004166666666</v>
      </c>
      <c r="FF2242" s="571" t="str">
        <v>[-11101] All data events are filtered in summary calculation</v>
      </c>
      <c r="FG2242" s="570">
        <v>42253.004166666666</v>
      </c>
      <c r="FH2242" s="571">
        <v>37664.43888343771</v>
      </c>
      <c r="GE2242" s="400">
        <f t="shared" si="331"/>
        <v>1</v>
      </c>
      <c r="GF2242" s="529"/>
      <c r="GG2242" s="517"/>
      <c r="GH2242" s="529">
        <v>42253.004166666666</v>
      </c>
      <c r="GI2242" s="668">
        <v>312.5</v>
      </c>
      <c r="GJ2242" s="669">
        <v>42253.004166666666</v>
      </c>
      <c r="GK2242" s="668" t="str">
        <v>[-11101] All data events are filtered in summary calculation</v>
      </c>
      <c r="GL2242" s="669">
        <v>42253.004166666666</v>
      </c>
      <c r="GM2242" s="668" t="str">
        <v>[-11101] All data events are filtered in summary calculation</v>
      </c>
      <c r="GN2242" s="400" t="str">
        <f t="shared" si="329"/>
        <v>[-11101] All data events are filtered in summary calculation</v>
      </c>
      <c r="GO2242" s="400">
        <f t="shared" si="330"/>
        <v>0</v>
      </c>
    </row>
    <row r="2243" spans="156:197" ht="18.95" customHeight="1" x14ac:dyDescent="0.25">
      <c r="EZ2243" s="837"/>
      <c r="FA2243" s="568">
        <v>42253.004861111112</v>
      </c>
      <c r="FB2243" s="569">
        <v>2941.3411673045407</v>
      </c>
      <c r="FC2243" s="570">
        <v>42253.004861111112</v>
      </c>
      <c r="FD2243" s="571" t="str">
        <v>[-11101] All data events are filtered in summary calculation</v>
      </c>
      <c r="FE2243" s="570">
        <v>42253.004513888889</v>
      </c>
      <c r="FF2243" s="571" t="str">
        <v>[-11101] All data events are filtered in summary calculation</v>
      </c>
      <c r="FG2243" s="570">
        <v>42253.004513888889</v>
      </c>
      <c r="FH2243" s="571">
        <v>37608.468045916161</v>
      </c>
      <c r="GE2243" s="400">
        <f t="shared" si="331"/>
        <v>1</v>
      </c>
      <c r="GF2243" s="529"/>
      <c r="GG2243" s="517"/>
      <c r="GH2243" s="529">
        <v>42253.004513888889</v>
      </c>
      <c r="GI2243" s="668">
        <v>312.5</v>
      </c>
      <c r="GJ2243" s="669">
        <v>42253.004513888889</v>
      </c>
      <c r="GK2243" s="668" t="str">
        <v>[-11101] All data events are filtered in summary calculation</v>
      </c>
      <c r="GL2243" s="669">
        <v>42253.004513888889</v>
      </c>
      <c r="GM2243" s="668" t="str">
        <v>[-11101] All data events are filtered in summary calculation</v>
      </c>
      <c r="GN2243" s="400" t="str">
        <f t="shared" si="329"/>
        <v>[-11101] All data events are filtered in summary calculation</v>
      </c>
      <c r="GO2243" s="400">
        <f t="shared" si="330"/>
        <v>0</v>
      </c>
    </row>
    <row r="2244" spans="156:197" ht="18.95" customHeight="1" x14ac:dyDescent="0.25">
      <c r="EZ2244" s="837"/>
      <c r="FA2244" s="568">
        <v>42253.005208333328</v>
      </c>
      <c r="FB2244" s="569">
        <v>2922.1515076010178</v>
      </c>
      <c r="FC2244" s="570">
        <v>42253.005208333328</v>
      </c>
      <c r="FD2244" s="571" t="str">
        <v>[-11101] All data events are filtered in summary calculation</v>
      </c>
      <c r="FE2244" s="570">
        <v>42253.004861111112</v>
      </c>
      <c r="FF2244" s="571" t="str">
        <v>[-11101] All data events are filtered in summary calculation</v>
      </c>
      <c r="FG2244" s="570">
        <v>42253.004861111112</v>
      </c>
      <c r="FH2244" s="571">
        <v>37647.881837284564</v>
      </c>
      <c r="GE2244" s="400">
        <f t="shared" si="331"/>
        <v>1</v>
      </c>
      <c r="GF2244" s="529"/>
      <c r="GG2244" s="517"/>
      <c r="GH2244" s="529">
        <v>42253.004861111112</v>
      </c>
      <c r="GI2244" s="668">
        <v>312.5</v>
      </c>
      <c r="GJ2244" s="669">
        <v>42253.004861111112</v>
      </c>
      <c r="GK2244" s="668" t="str">
        <v>[-11101] All data events are filtered in summary calculation</v>
      </c>
      <c r="GL2244" s="669">
        <v>42253.004861111112</v>
      </c>
      <c r="GM2244" s="668" t="str">
        <v>[-11101] All data events are filtered in summary calculation</v>
      </c>
      <c r="GN2244" s="400" t="str">
        <f t="shared" si="329"/>
        <v>[-11101] All data events are filtered in summary calculation</v>
      </c>
      <c r="GO2244" s="400">
        <f t="shared" si="330"/>
        <v>0</v>
      </c>
    </row>
    <row r="2245" spans="156:197" ht="18.95" customHeight="1" x14ac:dyDescent="0.25">
      <c r="EZ2245" s="837"/>
      <c r="FA2245" s="568">
        <v>42253.005555555559</v>
      </c>
      <c r="FB2245" s="569">
        <v>2921.7830506823957</v>
      </c>
      <c r="FC2245" s="570">
        <v>42253.005555555559</v>
      </c>
      <c r="FD2245" s="571" t="str">
        <v>[-11101] All data events are filtered in summary calculation</v>
      </c>
      <c r="FE2245" s="570">
        <v>42253.005208333328</v>
      </c>
      <c r="FF2245" s="571" t="str">
        <v>[-11101] All data events are filtered in summary calculation</v>
      </c>
      <c r="FG2245" s="570">
        <v>42253.005208333328</v>
      </c>
      <c r="FH2245" s="571">
        <v>37624.098182362315</v>
      </c>
      <c r="GE2245" s="400">
        <f t="shared" si="331"/>
        <v>1</v>
      </c>
      <c r="GF2245" s="529"/>
      <c r="GG2245" s="517"/>
      <c r="GH2245" s="529">
        <v>42253.005208333328</v>
      </c>
      <c r="GI2245" s="668">
        <v>312.5</v>
      </c>
      <c r="GJ2245" s="669">
        <v>42253.005208333328</v>
      </c>
      <c r="GK2245" s="668" t="str">
        <v>[-11101] All data events are filtered in summary calculation</v>
      </c>
      <c r="GL2245" s="669">
        <v>42253.005208333328</v>
      </c>
      <c r="GM2245" s="668" t="str">
        <v>[-11101] All data events are filtered in summary calculation</v>
      </c>
      <c r="GN2245" s="400" t="str">
        <f t="shared" si="329"/>
        <v>[-11101] All data events are filtered in summary calculation</v>
      </c>
      <c r="GO2245" s="400">
        <f t="shared" si="330"/>
        <v>0</v>
      </c>
    </row>
    <row r="2246" spans="156:197" ht="18.95" customHeight="1" x14ac:dyDescent="0.25">
      <c r="EZ2246" s="837"/>
      <c r="FA2246" s="568">
        <v>42253.005902777775</v>
      </c>
      <c r="FB2246" s="569">
        <v>2921.8448488796753</v>
      </c>
      <c r="FC2246" s="570">
        <v>42253.005902777775</v>
      </c>
      <c r="FD2246" s="571" t="str">
        <v>[-11101] All data events are filtered in summary calculation</v>
      </c>
      <c r="FE2246" s="570">
        <v>42253.005555555559</v>
      </c>
      <c r="FF2246" s="571" t="str">
        <v>[-11101] All data events are filtered in summary calculation</v>
      </c>
      <c r="FG2246" s="570">
        <v>42253.005555555559</v>
      </c>
      <c r="FH2246" s="571">
        <v>37632.830566795667</v>
      </c>
      <c r="GE2246" s="400">
        <f t="shared" si="331"/>
        <v>1</v>
      </c>
      <c r="GF2246" s="529"/>
      <c r="GG2246" s="517"/>
      <c r="GH2246" s="529">
        <v>42253.005555555559</v>
      </c>
      <c r="GI2246" s="668">
        <v>312.5</v>
      </c>
      <c r="GJ2246" s="669">
        <v>42253.005555555559</v>
      </c>
      <c r="GK2246" s="668">
        <v>280.67129516601562</v>
      </c>
      <c r="GL2246" s="669">
        <v>42253.005555555559</v>
      </c>
      <c r="GM2246" s="668" t="str">
        <v>[-11101] All data events are filtered in summary calculation</v>
      </c>
      <c r="GN2246" s="400" t="str">
        <f t="shared" si="329"/>
        <v>[-11101] All data events are filtered in summary calculation</v>
      </c>
      <c r="GO2246" s="400">
        <f t="shared" si="330"/>
        <v>0</v>
      </c>
    </row>
    <row r="2247" spans="156:197" ht="18.95" customHeight="1" x14ac:dyDescent="0.25">
      <c r="EZ2247" s="837"/>
      <c r="FA2247" s="568">
        <v>42253.006249999999</v>
      </c>
      <c r="FB2247" s="569">
        <v>2950.0449512530117</v>
      </c>
      <c r="FC2247" s="570">
        <v>42253.006249999999</v>
      </c>
      <c r="FD2247" s="571" t="str">
        <v>[-11101] All data events are filtered in summary calculation</v>
      </c>
      <c r="FE2247" s="570">
        <v>42253.005902777775</v>
      </c>
      <c r="FF2247" s="571" t="str">
        <v>[-11101] All data events are filtered in summary calculation</v>
      </c>
      <c r="FG2247" s="570">
        <v>42253.005902777775</v>
      </c>
      <c r="FH2247" s="571">
        <v>37599.862603086236</v>
      </c>
      <c r="GE2247" s="400">
        <f t="shared" si="331"/>
        <v>1</v>
      </c>
      <c r="GF2247" s="529"/>
      <c r="GG2247" s="517"/>
      <c r="GH2247" s="529">
        <v>42253.005902777775</v>
      </c>
      <c r="GI2247" s="668">
        <v>312.5</v>
      </c>
      <c r="GJ2247" s="669">
        <v>42253.005902777775</v>
      </c>
      <c r="GK2247" s="668">
        <v>284.96297284603742</v>
      </c>
      <c r="GL2247" s="669">
        <v>42253.005902777775</v>
      </c>
      <c r="GM2247" s="668" t="str">
        <v>[-11101] All data events are filtered in summary calculation</v>
      </c>
      <c r="GN2247" s="400" t="str">
        <f t="shared" ref="GN2247:GN2310" si="332">IF($GE2247=1,$GM2247,0)</f>
        <v>[-11101] All data events are filtered in summary calculation</v>
      </c>
      <c r="GO2247" s="400">
        <f t="shared" ref="GO2247:GO2310" si="333">IF($GE2247=2,$GM2247,0)</f>
        <v>0</v>
      </c>
    </row>
    <row r="2248" spans="156:197" ht="18.95" customHeight="1" x14ac:dyDescent="0.25">
      <c r="EZ2248" s="837"/>
      <c r="FA2248" s="568">
        <v>42253.006597222222</v>
      </c>
      <c r="FB2248" s="569">
        <v>2944.8465063661338</v>
      </c>
      <c r="FC2248" s="570">
        <v>42253.006597222222</v>
      </c>
      <c r="FD2248" s="571" t="str">
        <v>[-11101] All data events are filtered in summary calculation</v>
      </c>
      <c r="FE2248" s="570">
        <v>42253.006249999999</v>
      </c>
      <c r="FF2248" s="571" t="str">
        <v>[-11101] All data events are filtered in summary calculation</v>
      </c>
      <c r="FG2248" s="570">
        <v>42253.006249999999</v>
      </c>
      <c r="FH2248" s="571">
        <v>37649.908047217134</v>
      </c>
      <c r="GE2248" s="400">
        <f t="shared" ref="GE2248:GE2311" si="334">IF(GI2248&lt;&gt;$GF$63,1,IF(GK2248&lt;&gt;$GF$63,2,IF(GE2247&lt;&gt;0,GE2247,0)))</f>
        <v>1</v>
      </c>
      <c r="GF2248" s="529"/>
      <c r="GG2248" s="517"/>
      <c r="GH2248" s="529">
        <v>42253.006249999999</v>
      </c>
      <c r="GI2248" s="668">
        <v>312.5</v>
      </c>
      <c r="GJ2248" s="669">
        <v>42253.006249999999</v>
      </c>
      <c r="GK2248" s="668">
        <v>302.08334350585937</v>
      </c>
      <c r="GL2248" s="669">
        <v>42253.006249999999</v>
      </c>
      <c r="GM2248" s="668" t="str">
        <v>[-11101] All data events are filtered in summary calculation</v>
      </c>
      <c r="GN2248" s="400" t="str">
        <f t="shared" si="332"/>
        <v>[-11101] All data events are filtered in summary calculation</v>
      </c>
      <c r="GO2248" s="400">
        <f t="shared" si="333"/>
        <v>0</v>
      </c>
    </row>
    <row r="2249" spans="156:197" ht="18.95" customHeight="1" x14ac:dyDescent="0.25">
      <c r="EZ2249" s="837"/>
      <c r="FA2249" s="568">
        <v>42253.006944444445</v>
      </c>
      <c r="FB2249" s="569">
        <v>2943.6848433560381</v>
      </c>
      <c r="FC2249" s="570">
        <v>42253.006944444445</v>
      </c>
      <c r="FD2249" s="571" t="str">
        <v>[-11101] All data events are filtered in summary calculation</v>
      </c>
      <c r="FE2249" s="570">
        <v>42253.006597222222</v>
      </c>
      <c r="FF2249" s="571" t="str">
        <v>[-11101] All data events are filtered in summary calculation</v>
      </c>
      <c r="FG2249" s="570">
        <v>42253.006597222222</v>
      </c>
      <c r="FH2249" s="571">
        <v>37666.445740614334</v>
      </c>
      <c r="GE2249" s="400">
        <f t="shared" si="334"/>
        <v>1</v>
      </c>
      <c r="GF2249" s="529"/>
      <c r="GG2249" s="517"/>
      <c r="GH2249" s="529">
        <v>42253.006597222222</v>
      </c>
      <c r="GI2249" s="668">
        <v>312.5</v>
      </c>
      <c r="GJ2249" s="669">
        <v>42253.006597222222</v>
      </c>
      <c r="GK2249" s="668">
        <v>302.08334350585937</v>
      </c>
      <c r="GL2249" s="669">
        <v>42253.006597222222</v>
      </c>
      <c r="GM2249" s="668" t="str">
        <v>[-11101] All data events are filtered in summary calculation</v>
      </c>
      <c r="GN2249" s="400" t="str">
        <f t="shared" si="332"/>
        <v>[-11101] All data events are filtered in summary calculation</v>
      </c>
      <c r="GO2249" s="400">
        <f t="shared" si="333"/>
        <v>0</v>
      </c>
    </row>
    <row r="2250" spans="156:197" ht="18.95" customHeight="1" x14ac:dyDescent="0.25">
      <c r="EZ2250" s="837"/>
      <c r="FA2250" s="568">
        <v>42253.007291666669</v>
      </c>
      <c r="FB2250" s="569">
        <v>2961.7409614967805</v>
      </c>
      <c r="FC2250" s="570">
        <v>42253.007291666669</v>
      </c>
      <c r="FD2250" s="571" t="str">
        <v>[-11101] All data events are filtered in summary calculation</v>
      </c>
      <c r="FE2250" s="570">
        <v>42253.006944444445</v>
      </c>
      <c r="FF2250" s="571" t="str">
        <v>[-11101] All data events are filtered in summary calculation</v>
      </c>
      <c r="FG2250" s="570">
        <v>42253.006944444445</v>
      </c>
      <c r="FH2250" s="571">
        <v>37629.621828659372</v>
      </c>
      <c r="GE2250" s="400">
        <f t="shared" si="334"/>
        <v>1</v>
      </c>
      <c r="GF2250" s="529"/>
      <c r="GG2250" s="517"/>
      <c r="GH2250" s="529">
        <v>42253.006944444445</v>
      </c>
      <c r="GI2250" s="668">
        <v>312.5</v>
      </c>
      <c r="GJ2250" s="669">
        <v>42253.006944444445</v>
      </c>
      <c r="GK2250" s="668">
        <v>302.08334350585937</v>
      </c>
      <c r="GL2250" s="669">
        <v>42253.006944444445</v>
      </c>
      <c r="GM2250" s="668" t="str">
        <v>[-11101] All data events are filtered in summary calculation</v>
      </c>
      <c r="GN2250" s="400" t="str">
        <f t="shared" si="332"/>
        <v>[-11101] All data events are filtered in summary calculation</v>
      </c>
      <c r="GO2250" s="400">
        <f t="shared" si="333"/>
        <v>0</v>
      </c>
    </row>
    <row r="2251" spans="156:197" ht="18.95" customHeight="1" x14ac:dyDescent="0.25">
      <c r="EZ2251" s="837"/>
      <c r="FA2251" s="568">
        <v>42253.007638888885</v>
      </c>
      <c r="FB2251" s="569">
        <v>12394.585388491676</v>
      </c>
      <c r="FC2251" s="570">
        <v>42253.007638888885</v>
      </c>
      <c r="FD2251" s="571" t="str">
        <v>[-11101] All data events are filtered in summary calculation</v>
      </c>
      <c r="FE2251" s="570">
        <v>42253.007291666669</v>
      </c>
      <c r="FF2251" s="571" t="str">
        <v>[-11101] All data events are filtered in summary calculation</v>
      </c>
      <c r="FG2251" s="570">
        <v>42253.007291666669</v>
      </c>
      <c r="FH2251" s="571">
        <v>37608.313431324561</v>
      </c>
      <c r="GE2251" s="400">
        <f t="shared" si="334"/>
        <v>1</v>
      </c>
      <c r="GF2251" s="529"/>
      <c r="GG2251" s="517"/>
      <c r="GH2251" s="529">
        <v>42253.007291666669</v>
      </c>
      <c r="GI2251" s="668">
        <v>312.5</v>
      </c>
      <c r="GJ2251" s="669">
        <v>42253.007291666669</v>
      </c>
      <c r="GK2251" s="668">
        <v>302.08334350585937</v>
      </c>
      <c r="GL2251" s="669">
        <v>42253.007291666669</v>
      </c>
      <c r="GM2251" s="668" t="str">
        <v>[-11101] All data events are filtered in summary calculation</v>
      </c>
      <c r="GN2251" s="400" t="str">
        <f t="shared" si="332"/>
        <v>[-11101] All data events are filtered in summary calculation</v>
      </c>
      <c r="GO2251" s="400">
        <f t="shared" si="333"/>
        <v>0</v>
      </c>
    </row>
    <row r="2252" spans="156:197" ht="18.95" customHeight="1" x14ac:dyDescent="0.25">
      <c r="EZ2252" s="837"/>
      <c r="FA2252" s="568">
        <v>42253.007986111115</v>
      </c>
      <c r="FB2252" s="569">
        <v>37245.46172422071</v>
      </c>
      <c r="FC2252" s="570">
        <v>42253.007986111115</v>
      </c>
      <c r="FD2252" s="571" t="str">
        <v>[-11101] All data events are filtered in summary calculation</v>
      </c>
      <c r="FE2252" s="570">
        <v>42253.007638888885</v>
      </c>
      <c r="FF2252" s="571" t="str">
        <v>[-11101] All data events are filtered in summary calculation</v>
      </c>
      <c r="FG2252" s="570">
        <v>42253.007638888885</v>
      </c>
      <c r="FH2252" s="571">
        <v>37562.754932339987</v>
      </c>
      <c r="GE2252" s="400">
        <f t="shared" si="334"/>
        <v>1</v>
      </c>
      <c r="GF2252" s="529"/>
      <c r="GG2252" s="517"/>
      <c r="GH2252" s="529">
        <v>42253.007638888885</v>
      </c>
      <c r="GI2252" s="668">
        <v>312.5</v>
      </c>
      <c r="GJ2252" s="669">
        <v>42253.007638888885</v>
      </c>
      <c r="GK2252" s="668">
        <v>302.08334350585937</v>
      </c>
      <c r="GL2252" s="669">
        <v>42253.007638888885</v>
      </c>
      <c r="GM2252" s="668" t="str">
        <v>[-11101] All data events are filtered in summary calculation</v>
      </c>
      <c r="GN2252" s="400" t="str">
        <f t="shared" si="332"/>
        <v>[-11101] All data events are filtered in summary calculation</v>
      </c>
      <c r="GO2252" s="400">
        <f t="shared" si="333"/>
        <v>0</v>
      </c>
    </row>
    <row r="2253" spans="156:197" ht="18.95" customHeight="1" x14ac:dyDescent="0.25">
      <c r="EZ2253" s="837"/>
      <c r="FA2253" s="568">
        <v>42253.008333333331</v>
      </c>
      <c r="FB2253" s="569">
        <v>37678.336421106258</v>
      </c>
      <c r="FC2253" s="570">
        <v>42253.008333333331</v>
      </c>
      <c r="FD2253" s="571" t="str">
        <v>[-11101] All data events are filtered in summary calculation</v>
      </c>
      <c r="FE2253" s="570">
        <v>42253.007986111115</v>
      </c>
      <c r="FF2253" s="571" t="str">
        <v>[-11101] All data events are filtered in summary calculation</v>
      </c>
      <c r="FG2253" s="570">
        <v>42253.007986111115</v>
      </c>
      <c r="FH2253" s="571">
        <v>37577.452340108153</v>
      </c>
      <c r="GE2253" s="400">
        <f t="shared" si="334"/>
        <v>1</v>
      </c>
      <c r="GF2253" s="529"/>
      <c r="GG2253" s="517"/>
      <c r="GH2253" s="529">
        <v>42253.007986111115</v>
      </c>
      <c r="GI2253" s="668">
        <v>312.5</v>
      </c>
      <c r="GJ2253" s="669">
        <v>42253.007986111115</v>
      </c>
      <c r="GK2253" s="668">
        <v>302.08334350585937</v>
      </c>
      <c r="GL2253" s="669">
        <v>42253.007986111115</v>
      </c>
      <c r="GM2253" s="668" t="str">
        <v>[-11101] All data events are filtered in summary calculation</v>
      </c>
      <c r="GN2253" s="400" t="str">
        <f t="shared" si="332"/>
        <v>[-11101] All data events are filtered in summary calculation</v>
      </c>
      <c r="GO2253" s="400">
        <f t="shared" si="333"/>
        <v>0</v>
      </c>
    </row>
    <row r="2254" spans="156:197" ht="18.95" customHeight="1" x14ac:dyDescent="0.25">
      <c r="EZ2254" s="837"/>
      <c r="FA2254" s="568">
        <v>42253.008680555555</v>
      </c>
      <c r="FB2254" s="569">
        <v>37936.121263903377</v>
      </c>
      <c r="FC2254" s="570">
        <v>42253.008680555555</v>
      </c>
      <c r="FD2254" s="571" t="str">
        <v>[-11101] All data events are filtered in summary calculation</v>
      </c>
      <c r="FE2254" s="570">
        <v>42253.008333333331</v>
      </c>
      <c r="FF2254" s="571" t="str">
        <v>[-11101] All data events are filtered in summary calculation</v>
      </c>
      <c r="FG2254" s="570">
        <v>42253.008333333331</v>
      </c>
      <c r="FH2254" s="571">
        <v>37577.367318600416</v>
      </c>
      <c r="GE2254" s="400">
        <f t="shared" si="334"/>
        <v>1</v>
      </c>
      <c r="GF2254" s="529"/>
      <c r="GG2254" s="517"/>
      <c r="GH2254" s="529">
        <v>42253.008333333331</v>
      </c>
      <c r="GI2254" s="668">
        <v>312.5</v>
      </c>
      <c r="GJ2254" s="669">
        <v>42253.008333333331</v>
      </c>
      <c r="GK2254" s="668">
        <v>302.08334350585937</v>
      </c>
      <c r="GL2254" s="669">
        <v>42253.008333333331</v>
      </c>
      <c r="GM2254" s="668" t="str">
        <v>[-11101] All data events are filtered in summary calculation</v>
      </c>
      <c r="GN2254" s="400" t="str">
        <f t="shared" si="332"/>
        <v>[-11101] All data events are filtered in summary calculation</v>
      </c>
      <c r="GO2254" s="400">
        <f t="shared" si="333"/>
        <v>0</v>
      </c>
    </row>
    <row r="2255" spans="156:197" ht="18.95" customHeight="1" x14ac:dyDescent="0.25">
      <c r="EZ2255" s="837"/>
      <c r="FA2255" s="568">
        <v>42253.009027777778</v>
      </c>
      <c r="FB2255" s="569">
        <v>38026.843129555382</v>
      </c>
      <c r="FC2255" s="570">
        <v>42253.009027777778</v>
      </c>
      <c r="FD2255" s="571" t="str">
        <v>[-11101] All data events are filtered in summary calculation</v>
      </c>
      <c r="FE2255" s="570">
        <v>42253.008680555555</v>
      </c>
      <c r="FF2255" s="571" t="str">
        <v>[-11101] All data events are filtered in summary calculation</v>
      </c>
      <c r="FG2255" s="570">
        <v>42253.008680555555</v>
      </c>
      <c r="FH2255" s="571">
        <v>37620.390598867336</v>
      </c>
      <c r="GE2255" s="400">
        <f t="shared" si="334"/>
        <v>1</v>
      </c>
      <c r="GF2255" s="529"/>
      <c r="GG2255" s="517"/>
      <c r="GH2255" s="529">
        <v>42253.008680555555</v>
      </c>
      <c r="GI2255" s="668">
        <v>312.5</v>
      </c>
      <c r="GJ2255" s="669">
        <v>42253.008680555555</v>
      </c>
      <c r="GK2255" s="668">
        <v>302.08334350585937</v>
      </c>
      <c r="GL2255" s="669">
        <v>42253.008680555555</v>
      </c>
      <c r="GM2255" s="668" t="str">
        <v>[-11101] All data events are filtered in summary calculation</v>
      </c>
      <c r="GN2255" s="400" t="str">
        <f t="shared" si="332"/>
        <v>[-11101] All data events are filtered in summary calculation</v>
      </c>
      <c r="GO2255" s="400">
        <f t="shared" si="333"/>
        <v>0</v>
      </c>
    </row>
    <row r="2256" spans="156:197" ht="18.95" customHeight="1" x14ac:dyDescent="0.25">
      <c r="EZ2256" s="837"/>
      <c r="FA2256" s="568">
        <v>42253.009375000001</v>
      </c>
      <c r="FB2256" s="569">
        <v>38096.341772033767</v>
      </c>
      <c r="FC2256" s="570">
        <v>42253.009375000001</v>
      </c>
      <c r="FD2256" s="571" t="str">
        <v>[-11101] All data events are filtered in summary calculation</v>
      </c>
      <c r="FE2256" s="570">
        <v>42253.009027777778</v>
      </c>
      <c r="FF2256" s="571" t="str">
        <v>[-11101] All data events are filtered in summary calculation</v>
      </c>
      <c r="FG2256" s="570">
        <v>42253.009027777778</v>
      </c>
      <c r="FH2256" s="571">
        <v>37882.577193299927</v>
      </c>
      <c r="GE2256" s="400">
        <f t="shared" si="334"/>
        <v>1</v>
      </c>
      <c r="GF2256" s="529"/>
      <c r="GG2256" s="517"/>
      <c r="GH2256" s="529">
        <v>42253.009027777778</v>
      </c>
      <c r="GI2256" s="668">
        <v>312.5</v>
      </c>
      <c r="GJ2256" s="669">
        <v>42253.009027777778</v>
      </c>
      <c r="GK2256" s="668">
        <v>302.08334350585937</v>
      </c>
      <c r="GL2256" s="669">
        <v>42253.009027777778</v>
      </c>
      <c r="GM2256" s="668" t="str">
        <v>[-11101] All data events are filtered in summary calculation</v>
      </c>
      <c r="GN2256" s="400" t="str">
        <f t="shared" si="332"/>
        <v>[-11101] All data events are filtered in summary calculation</v>
      </c>
      <c r="GO2256" s="400">
        <f t="shared" si="333"/>
        <v>0</v>
      </c>
    </row>
    <row r="2257" spans="156:197" ht="18.95" customHeight="1" x14ac:dyDescent="0.25">
      <c r="EZ2257" s="837"/>
      <c r="FA2257" s="568">
        <v>42253.009722222225</v>
      </c>
      <c r="FB2257" s="569">
        <v>38223.22864064177</v>
      </c>
      <c r="FC2257" s="570">
        <v>42253.009722222225</v>
      </c>
      <c r="FD2257" s="571" t="str">
        <v>[-11101] All data events are filtered in summary calculation</v>
      </c>
      <c r="FE2257" s="570">
        <v>42253.009375000001</v>
      </c>
      <c r="FF2257" s="571" t="str">
        <v>[-11101] All data events are filtered in summary calculation</v>
      </c>
      <c r="FG2257" s="570">
        <v>42253.009375000001</v>
      </c>
      <c r="FH2257" s="571">
        <v>38557.946892195941</v>
      </c>
      <c r="GE2257" s="400">
        <f t="shared" si="334"/>
        <v>1</v>
      </c>
      <c r="GF2257" s="529"/>
      <c r="GG2257" s="517"/>
      <c r="GH2257" s="529">
        <v>42253.009375000001</v>
      </c>
      <c r="GI2257" s="668">
        <v>312.5</v>
      </c>
      <c r="GJ2257" s="669">
        <v>42253.009375000001</v>
      </c>
      <c r="GK2257" s="668">
        <v>302.08334350585937</v>
      </c>
      <c r="GL2257" s="669">
        <v>42253.009375000001</v>
      </c>
      <c r="GM2257" s="668" t="str">
        <v>[-11101] All data events are filtered in summary calculation</v>
      </c>
      <c r="GN2257" s="400" t="str">
        <f t="shared" si="332"/>
        <v>[-11101] All data events are filtered in summary calculation</v>
      </c>
      <c r="GO2257" s="400">
        <f t="shared" si="333"/>
        <v>0</v>
      </c>
    </row>
    <row r="2258" spans="156:197" ht="18.95" customHeight="1" x14ac:dyDescent="0.25">
      <c r="EZ2258" s="837"/>
      <c r="FA2258" s="568">
        <v>42253.010069444441</v>
      </c>
      <c r="FB2258" s="569">
        <v>38323.818420829375</v>
      </c>
      <c r="FC2258" s="570">
        <v>42253.010069444441</v>
      </c>
      <c r="FD2258" s="571" t="str">
        <v>[-11101] All data events are filtered in summary calculation</v>
      </c>
      <c r="FE2258" s="570">
        <v>42253.009722222225</v>
      </c>
      <c r="FF2258" s="571" t="str">
        <v>[-11101] All data events are filtered in summary calculation</v>
      </c>
      <c r="FG2258" s="570">
        <v>42253.009722222225</v>
      </c>
      <c r="FH2258" s="571">
        <v>38550.871518077452</v>
      </c>
      <c r="GE2258" s="400">
        <f t="shared" si="334"/>
        <v>1</v>
      </c>
      <c r="GF2258" s="529"/>
      <c r="GG2258" s="517"/>
      <c r="GH2258" s="529">
        <v>42253.009722222225</v>
      </c>
      <c r="GI2258" s="668">
        <v>312.5</v>
      </c>
      <c r="GJ2258" s="669">
        <v>42253.009722222225</v>
      </c>
      <c r="GK2258" s="668">
        <v>302.08334350585937</v>
      </c>
      <c r="GL2258" s="669">
        <v>42253.009722222225</v>
      </c>
      <c r="GM2258" s="668" t="str">
        <v>[-11101] All data events are filtered in summary calculation</v>
      </c>
      <c r="GN2258" s="400" t="str">
        <f t="shared" si="332"/>
        <v>[-11101] All data events are filtered in summary calculation</v>
      </c>
      <c r="GO2258" s="400">
        <f t="shared" si="333"/>
        <v>0</v>
      </c>
    </row>
    <row r="2259" spans="156:197" ht="18.95" customHeight="1" x14ac:dyDescent="0.25">
      <c r="EZ2259" s="837"/>
      <c r="FA2259" s="568">
        <v>42253.010416666672</v>
      </c>
      <c r="FB2259" s="569">
        <v>38329.983138370517</v>
      </c>
      <c r="FC2259" s="570">
        <v>42253.010416666672</v>
      </c>
      <c r="FD2259" s="571" t="str">
        <v>[-11101] All data events are filtered in summary calculation</v>
      </c>
      <c r="FE2259" s="570">
        <v>42253.010069444441</v>
      </c>
      <c r="FF2259" s="571" t="str">
        <v>[-11101] All data events are filtered in summary calculation</v>
      </c>
      <c r="FG2259" s="570">
        <v>42253.010069444441</v>
      </c>
      <c r="FH2259" s="571">
        <v>38481.390109014508</v>
      </c>
      <c r="GE2259" s="400">
        <f t="shared" si="334"/>
        <v>1</v>
      </c>
      <c r="GF2259" s="529"/>
      <c r="GG2259" s="517"/>
      <c r="GH2259" s="529">
        <v>42253.010069444441</v>
      </c>
      <c r="GI2259" s="668">
        <v>312.5</v>
      </c>
      <c r="GJ2259" s="669">
        <v>42253.010069444441</v>
      </c>
      <c r="GK2259" s="668">
        <v>302.08334350585937</v>
      </c>
      <c r="GL2259" s="669">
        <v>42253.010069444441</v>
      </c>
      <c r="GM2259" s="668" t="str">
        <v>[-11101] All data events are filtered in summary calculation</v>
      </c>
      <c r="GN2259" s="400" t="str">
        <f t="shared" si="332"/>
        <v>[-11101] All data events are filtered in summary calculation</v>
      </c>
      <c r="GO2259" s="400">
        <f t="shared" si="333"/>
        <v>0</v>
      </c>
    </row>
    <row r="2260" spans="156:197" ht="18.95" customHeight="1" x14ac:dyDescent="0.25">
      <c r="EZ2260" s="837"/>
      <c r="FA2260" s="568">
        <v>42253.010763888888</v>
      </c>
      <c r="FB2260" s="569">
        <v>38334.366298600034</v>
      </c>
      <c r="FC2260" s="570">
        <v>42253.010763888888</v>
      </c>
      <c r="FD2260" s="571" t="str">
        <v>[-11101] All data events are filtered in summary calculation</v>
      </c>
      <c r="FE2260" s="570">
        <v>42253.010416666672</v>
      </c>
      <c r="FF2260" s="571" t="str">
        <v>[-11101] All data events are filtered in summary calculation</v>
      </c>
      <c r="FG2260" s="570">
        <v>42253.010416666672</v>
      </c>
      <c r="FH2260" s="571">
        <v>38244.728329082332</v>
      </c>
      <c r="GE2260" s="400">
        <f t="shared" si="334"/>
        <v>1</v>
      </c>
      <c r="GF2260" s="529"/>
      <c r="GG2260" s="517"/>
      <c r="GH2260" s="529">
        <v>42253.010416666672</v>
      </c>
      <c r="GI2260" s="668">
        <v>312.5</v>
      </c>
      <c r="GJ2260" s="669">
        <v>42253.010416666672</v>
      </c>
      <c r="GK2260" s="668">
        <v>302.08334350585937</v>
      </c>
      <c r="GL2260" s="669">
        <v>42253.010416666672</v>
      </c>
      <c r="GM2260" s="668" t="str">
        <v>[-11101] All data events are filtered in summary calculation</v>
      </c>
      <c r="GN2260" s="400" t="str">
        <f t="shared" si="332"/>
        <v>[-11101] All data events are filtered in summary calculation</v>
      </c>
      <c r="GO2260" s="400">
        <f t="shared" si="333"/>
        <v>0</v>
      </c>
    </row>
    <row r="2261" spans="156:197" ht="18.95" customHeight="1" x14ac:dyDescent="0.25">
      <c r="EZ2261" s="837"/>
      <c r="FA2261" s="568">
        <v>42253.011111111111</v>
      </c>
      <c r="FB2261" s="569">
        <v>38347.926799488065</v>
      </c>
      <c r="FC2261" s="570">
        <v>42253.011111111111</v>
      </c>
      <c r="FD2261" s="571" t="str">
        <v>[-11101] All data events are filtered in summary calculation</v>
      </c>
      <c r="FE2261" s="570">
        <v>42253.010763888888</v>
      </c>
      <c r="FF2261" s="571" t="str">
        <v>[-11101] All data events are filtered in summary calculation</v>
      </c>
      <c r="FG2261" s="570">
        <v>42253.010763888888</v>
      </c>
      <c r="FH2261" s="571">
        <v>37958.32757321596</v>
      </c>
      <c r="GE2261" s="400">
        <f t="shared" si="334"/>
        <v>1</v>
      </c>
      <c r="GF2261" s="529"/>
      <c r="GG2261" s="517"/>
      <c r="GH2261" s="529">
        <v>42253.010763888888</v>
      </c>
      <c r="GI2261" s="668">
        <v>312.5</v>
      </c>
      <c r="GJ2261" s="669">
        <v>42253.010763888888</v>
      </c>
      <c r="GK2261" s="668">
        <v>302.08334350585937</v>
      </c>
      <c r="GL2261" s="669">
        <v>42253.010763888888</v>
      </c>
      <c r="GM2261" s="668" t="str">
        <v>[-11101] All data events are filtered in summary calculation</v>
      </c>
      <c r="GN2261" s="400" t="str">
        <f t="shared" si="332"/>
        <v>[-11101] All data events are filtered in summary calculation</v>
      </c>
      <c r="GO2261" s="400">
        <f t="shared" si="333"/>
        <v>0</v>
      </c>
    </row>
    <row r="2262" spans="156:197" ht="18.95" customHeight="1" x14ac:dyDescent="0.25">
      <c r="EZ2262" s="837"/>
      <c r="FA2262" s="568">
        <v>42253.011458333334</v>
      </c>
      <c r="FB2262" s="569">
        <v>38311.899607767664</v>
      </c>
      <c r="FC2262" s="570">
        <v>42253.011458333334</v>
      </c>
      <c r="FD2262" s="571" t="str">
        <v>[-11101] All data events are filtered in summary calculation</v>
      </c>
      <c r="FE2262" s="570">
        <v>42253.011111111111</v>
      </c>
      <c r="FF2262" s="571" t="str">
        <v>[-11101] All data events are filtered in summary calculation</v>
      </c>
      <c r="FG2262" s="570">
        <v>42253.011111111111</v>
      </c>
      <c r="FH2262" s="571">
        <v>37587.123560168344</v>
      </c>
      <c r="GE2262" s="400">
        <f t="shared" si="334"/>
        <v>1</v>
      </c>
      <c r="GF2262" s="529"/>
      <c r="GG2262" s="517"/>
      <c r="GH2262" s="529">
        <v>42253.011111111111</v>
      </c>
      <c r="GI2262" s="668">
        <v>312.5</v>
      </c>
      <c r="GJ2262" s="669">
        <v>42253.011111111111</v>
      </c>
      <c r="GK2262" s="668">
        <v>302.08334350585937</v>
      </c>
      <c r="GL2262" s="669">
        <v>42253.011111111111</v>
      </c>
      <c r="GM2262" s="668" t="str">
        <v>[-11101] All data events are filtered in summary calculation</v>
      </c>
      <c r="GN2262" s="400" t="str">
        <f t="shared" si="332"/>
        <v>[-11101] All data events are filtered in summary calculation</v>
      </c>
      <c r="GO2262" s="400">
        <f t="shared" si="333"/>
        <v>0</v>
      </c>
    </row>
    <row r="2263" spans="156:197" ht="18.95" customHeight="1" x14ac:dyDescent="0.25">
      <c r="EZ2263" s="837"/>
      <c r="FA2263" s="568">
        <v>42253.01180555555</v>
      </c>
      <c r="FB2263" s="569">
        <v>38209.590104579926</v>
      </c>
      <c r="FC2263" s="570">
        <v>42253.01180555555</v>
      </c>
      <c r="FD2263" s="571" t="str">
        <v>[-11101] All data events are filtered in summary calculation</v>
      </c>
      <c r="FE2263" s="570">
        <v>42253.011458333334</v>
      </c>
      <c r="FF2263" s="571" t="str">
        <v>[-11101] All data events are filtered in summary calculation</v>
      </c>
      <c r="FG2263" s="570">
        <v>42253.011458333334</v>
      </c>
      <c r="FH2263" s="571">
        <v>37391.729762281975</v>
      </c>
      <c r="GE2263" s="400">
        <f t="shared" si="334"/>
        <v>1</v>
      </c>
      <c r="GF2263" s="529"/>
      <c r="GG2263" s="517"/>
      <c r="GH2263" s="529">
        <v>42253.011458333334</v>
      </c>
      <c r="GI2263" s="668">
        <v>312.5</v>
      </c>
      <c r="GJ2263" s="669">
        <v>42253.011458333334</v>
      </c>
      <c r="GK2263" s="668">
        <v>302.08334350585937</v>
      </c>
      <c r="GL2263" s="669">
        <v>42253.011458333334</v>
      </c>
      <c r="GM2263" s="668" t="str">
        <v>[-11101] All data events are filtered in summary calculation</v>
      </c>
      <c r="GN2263" s="400" t="str">
        <f t="shared" si="332"/>
        <v>[-11101] All data events are filtered in summary calculation</v>
      </c>
      <c r="GO2263" s="400">
        <f t="shared" si="333"/>
        <v>0</v>
      </c>
    </row>
    <row r="2264" spans="156:197" ht="18.95" customHeight="1" x14ac:dyDescent="0.25">
      <c r="EZ2264" s="837"/>
      <c r="FA2264" s="568">
        <v>42253.012152777781</v>
      </c>
      <c r="FB2264" s="569">
        <v>38100.807621584339</v>
      </c>
      <c r="FC2264" s="570">
        <v>42253.012152777781</v>
      </c>
      <c r="FD2264" s="571" t="str">
        <v>[-11101] All data events are filtered in summary calculation</v>
      </c>
      <c r="FE2264" s="570">
        <v>42253.01180555555</v>
      </c>
      <c r="FF2264" s="571" t="str">
        <v>[-11101] All data events are filtered in summary calculation</v>
      </c>
      <c r="FG2264" s="570">
        <v>42253.01180555555</v>
      </c>
      <c r="FH2264" s="571">
        <v>37052.546668440104</v>
      </c>
      <c r="GE2264" s="400">
        <f t="shared" si="334"/>
        <v>1</v>
      </c>
      <c r="GF2264" s="529"/>
      <c r="GG2264" s="517"/>
      <c r="GH2264" s="529">
        <v>42253.01180555555</v>
      </c>
      <c r="GI2264" s="668">
        <v>312.5</v>
      </c>
      <c r="GJ2264" s="669">
        <v>42253.01180555555</v>
      </c>
      <c r="GK2264" s="668">
        <v>302.08334350585937</v>
      </c>
      <c r="GL2264" s="669">
        <v>42253.01180555555</v>
      </c>
      <c r="GM2264" s="668" t="str">
        <v>[-11101] All data events are filtered in summary calculation</v>
      </c>
      <c r="GN2264" s="400" t="str">
        <f t="shared" si="332"/>
        <v>[-11101] All data events are filtered in summary calculation</v>
      </c>
      <c r="GO2264" s="400">
        <f t="shared" si="333"/>
        <v>0</v>
      </c>
    </row>
    <row r="2265" spans="156:197" ht="18.95" customHeight="1" x14ac:dyDescent="0.25">
      <c r="EZ2265" s="837"/>
      <c r="FA2265" s="568">
        <v>42253.012499999997</v>
      </c>
      <c r="FB2265" s="569">
        <v>38235.897406387332</v>
      </c>
      <c r="FC2265" s="570">
        <v>42253.012499999997</v>
      </c>
      <c r="FD2265" s="571" t="str">
        <v>[-11101] All data events are filtered in summary calculation</v>
      </c>
      <c r="FE2265" s="570">
        <v>42253.012152777781</v>
      </c>
      <c r="FF2265" s="571" t="str">
        <v>[-11101] All data events are filtered in summary calculation</v>
      </c>
      <c r="FG2265" s="570">
        <v>42253.012152777781</v>
      </c>
      <c r="FH2265" s="571">
        <v>36155.387721647639</v>
      </c>
      <c r="GE2265" s="400">
        <f t="shared" si="334"/>
        <v>1</v>
      </c>
      <c r="GF2265" s="529"/>
      <c r="GG2265" s="517"/>
      <c r="GH2265" s="529">
        <v>42253.012152777781</v>
      </c>
      <c r="GI2265" s="668">
        <v>312.5</v>
      </c>
      <c r="GJ2265" s="669">
        <v>42253.012152777781</v>
      </c>
      <c r="GK2265" s="668">
        <v>289.56042801480118</v>
      </c>
      <c r="GL2265" s="669">
        <v>42253.012152777781</v>
      </c>
      <c r="GM2265" s="668" t="str">
        <v>[-11101] All data events are filtered in summary calculation</v>
      </c>
      <c r="GN2265" s="400" t="str">
        <f t="shared" si="332"/>
        <v>[-11101] All data events are filtered in summary calculation</v>
      </c>
      <c r="GO2265" s="400">
        <f t="shared" si="333"/>
        <v>0</v>
      </c>
    </row>
    <row r="2266" spans="156:197" ht="18.95" customHeight="1" x14ac:dyDescent="0.25">
      <c r="EZ2266" s="837"/>
      <c r="FA2266" s="568">
        <v>42253.01284722222</v>
      </c>
      <c r="FB2266" s="569">
        <v>38215.870027081175</v>
      </c>
      <c r="FC2266" s="570">
        <v>42253.01284722222</v>
      </c>
      <c r="FD2266" s="571" t="str">
        <v>[-11101] All data events are filtered in summary calculation</v>
      </c>
      <c r="FE2266" s="570">
        <v>42253.012499999997</v>
      </c>
      <c r="FF2266" s="571" t="str">
        <v>[-11101] All data events are filtered in summary calculation</v>
      </c>
      <c r="FG2266" s="570">
        <v>42253.012499999997</v>
      </c>
      <c r="FH2266" s="571">
        <v>35486.937827385824</v>
      </c>
      <c r="GE2266" s="400">
        <f t="shared" si="334"/>
        <v>1</v>
      </c>
      <c r="GF2266" s="529"/>
      <c r="GG2266" s="517"/>
      <c r="GH2266" s="529">
        <v>42253.012499999997</v>
      </c>
      <c r="GI2266" s="668">
        <v>312.5</v>
      </c>
      <c r="GJ2266" s="669">
        <v>42253.012499999997</v>
      </c>
      <c r="GK2266" s="668">
        <v>281.25</v>
      </c>
      <c r="GL2266" s="669">
        <v>42253.012499999997</v>
      </c>
      <c r="GM2266" s="668" t="str">
        <v>[-11101] All data events are filtered in summary calculation</v>
      </c>
      <c r="GN2266" s="400" t="str">
        <f t="shared" si="332"/>
        <v>[-11101] All data events are filtered in summary calculation</v>
      </c>
      <c r="GO2266" s="400">
        <f t="shared" si="333"/>
        <v>0</v>
      </c>
    </row>
    <row r="2267" spans="156:197" ht="18.95" customHeight="1" x14ac:dyDescent="0.25">
      <c r="EZ2267" s="837"/>
      <c r="FA2267" s="568">
        <v>42253.013194444444</v>
      </c>
      <c r="FB2267" s="569">
        <v>38203.461256712675</v>
      </c>
      <c r="FC2267" s="570">
        <v>42253.013194444444</v>
      </c>
      <c r="FD2267" s="571" t="str">
        <v>[-11101] All data events are filtered in summary calculation</v>
      </c>
      <c r="FE2267" s="570">
        <v>42253.01284722222</v>
      </c>
      <c r="FF2267" s="571" t="str">
        <v>[-11101] All data events are filtered in summary calculation</v>
      </c>
      <c r="FG2267" s="570">
        <v>42253.01284722222</v>
      </c>
      <c r="FH2267" s="571">
        <v>38455.195393689472</v>
      </c>
      <c r="GE2267" s="400">
        <f t="shared" si="334"/>
        <v>1</v>
      </c>
      <c r="GF2267" s="529"/>
      <c r="GG2267" s="517"/>
      <c r="GH2267" s="529">
        <v>42253.01284722222</v>
      </c>
      <c r="GI2267" s="668">
        <v>312.47141624428332</v>
      </c>
      <c r="GJ2267" s="669">
        <v>42253.01284722222</v>
      </c>
      <c r="GK2267" s="668">
        <v>281.25</v>
      </c>
      <c r="GL2267" s="669">
        <v>42253.01284722222</v>
      </c>
      <c r="GM2267" s="668" t="str">
        <v>[-11101] All data events are filtered in summary calculation</v>
      </c>
      <c r="GN2267" s="400" t="str">
        <f t="shared" si="332"/>
        <v>[-11101] All data events are filtered in summary calculation</v>
      </c>
      <c r="GO2267" s="400">
        <f t="shared" si="333"/>
        <v>0</v>
      </c>
    </row>
    <row r="2268" spans="156:197" ht="18.95" customHeight="1" x14ac:dyDescent="0.25">
      <c r="EZ2268" s="837"/>
      <c r="FA2268" s="568">
        <v>42253.013541666667</v>
      </c>
      <c r="FB2268" s="569">
        <v>38184.43408219616</v>
      </c>
      <c r="FC2268" s="570">
        <v>42253.013541666667</v>
      </c>
      <c r="FD2268" s="571" t="str">
        <v>[-11101] All data events are filtered in summary calculation</v>
      </c>
      <c r="FE2268" s="570">
        <v>42253.013194444444</v>
      </c>
      <c r="FF2268" s="571" t="str">
        <v>[-11101] All data events are filtered in summary calculation</v>
      </c>
      <c r="FG2268" s="570">
        <v>42253.013194444444</v>
      </c>
      <c r="FH2268" s="571">
        <v>38873.051566078262</v>
      </c>
      <c r="GE2268" s="400">
        <f t="shared" si="334"/>
        <v>1</v>
      </c>
      <c r="GF2268" s="529"/>
      <c r="GG2268" s="517"/>
      <c r="GH2268" s="529">
        <v>42253.013194444444</v>
      </c>
      <c r="GI2268" s="668">
        <v>289.9305419921875</v>
      </c>
      <c r="GJ2268" s="669">
        <v>42253.013194444444</v>
      </c>
      <c r="GK2268" s="668">
        <v>281.25</v>
      </c>
      <c r="GL2268" s="669">
        <v>42253.013194444444</v>
      </c>
      <c r="GM2268" s="668" t="str">
        <v>[-11101] All data events are filtered in summary calculation</v>
      </c>
      <c r="GN2268" s="400" t="str">
        <f t="shared" si="332"/>
        <v>[-11101] All data events are filtered in summary calculation</v>
      </c>
      <c r="GO2268" s="400">
        <f t="shared" si="333"/>
        <v>0</v>
      </c>
    </row>
    <row r="2269" spans="156:197" ht="18.95" customHeight="1" x14ac:dyDescent="0.25">
      <c r="EZ2269" s="837"/>
      <c r="FA2269" s="568">
        <v>42253.013888888891</v>
      </c>
      <c r="FB2269" s="569">
        <v>38114.542358599108</v>
      </c>
      <c r="FC2269" s="570">
        <v>42253.013888888891</v>
      </c>
      <c r="FD2269" s="571" t="str">
        <v>[-11101] All data events are filtered in summary calculation</v>
      </c>
      <c r="FE2269" s="570">
        <v>42253.013541666667</v>
      </c>
      <c r="FF2269" s="571" t="str">
        <v>[-11101] All data events are filtered in summary calculation</v>
      </c>
      <c r="FG2269" s="570">
        <v>42253.013541666667</v>
      </c>
      <c r="FH2269" s="571">
        <v>38567.092914777997</v>
      </c>
      <c r="GE2269" s="400">
        <f t="shared" si="334"/>
        <v>1</v>
      </c>
      <c r="GF2269" s="529"/>
      <c r="GG2269" s="517"/>
      <c r="GH2269" s="529">
        <v>42253.013541666667</v>
      </c>
      <c r="GI2269" s="668">
        <v>289.9305419921875</v>
      </c>
      <c r="GJ2269" s="669">
        <v>42253.013541666667</v>
      </c>
      <c r="GK2269" s="668">
        <v>281.25</v>
      </c>
      <c r="GL2269" s="669">
        <v>42253.013541666667</v>
      </c>
      <c r="GM2269" s="668" t="str">
        <v>[-11101] All data events are filtered in summary calculation</v>
      </c>
      <c r="GN2269" s="400" t="str">
        <f t="shared" si="332"/>
        <v>[-11101] All data events are filtered in summary calculation</v>
      </c>
      <c r="GO2269" s="400">
        <f t="shared" si="333"/>
        <v>0</v>
      </c>
    </row>
    <row r="2270" spans="156:197" ht="18.95" customHeight="1" x14ac:dyDescent="0.25">
      <c r="EZ2270" s="837"/>
      <c r="FA2270" s="568">
        <v>42253.014236111107</v>
      </c>
      <c r="FB2270" s="569">
        <v>38142.465898291273</v>
      </c>
      <c r="FC2270" s="570">
        <v>42253.014236111107</v>
      </c>
      <c r="FD2270" s="571" t="str">
        <v>[-11101] All data events are filtered in summary calculation</v>
      </c>
      <c r="FE2270" s="570">
        <v>42253.013888888891</v>
      </c>
      <c r="FF2270" s="571" t="str">
        <v>[-11101] All data events are filtered in summary calculation</v>
      </c>
      <c r="FG2270" s="570">
        <v>42253.013888888891</v>
      </c>
      <c r="FH2270" s="571">
        <v>38175.322640420993</v>
      </c>
      <c r="GE2270" s="400">
        <f t="shared" si="334"/>
        <v>1</v>
      </c>
      <c r="GF2270" s="529"/>
      <c r="GG2270" s="517"/>
      <c r="GH2270" s="529">
        <v>42253.013888888891</v>
      </c>
      <c r="GI2270" s="668">
        <v>289.9305419921875</v>
      </c>
      <c r="GJ2270" s="669">
        <v>42253.013888888891</v>
      </c>
      <c r="GK2270" s="668">
        <v>281.25</v>
      </c>
      <c r="GL2270" s="669">
        <v>42253.013888888891</v>
      </c>
      <c r="GM2270" s="668" t="str">
        <v>[-11101] All data events are filtered in summary calculation</v>
      </c>
      <c r="GN2270" s="400" t="str">
        <f t="shared" si="332"/>
        <v>[-11101] All data events are filtered in summary calculation</v>
      </c>
      <c r="GO2270" s="400">
        <f t="shared" si="333"/>
        <v>0</v>
      </c>
    </row>
    <row r="2271" spans="156:197" ht="18.95" customHeight="1" x14ac:dyDescent="0.25">
      <c r="EZ2271" s="837"/>
      <c r="FA2271" s="568">
        <v>42253.014583333337</v>
      </c>
      <c r="FB2271" s="569">
        <v>38180.099182850121</v>
      </c>
      <c r="FC2271" s="570">
        <v>42253.014583333337</v>
      </c>
      <c r="FD2271" s="571" t="str">
        <v>[-11101] All data events are filtered in summary calculation</v>
      </c>
      <c r="FE2271" s="570">
        <v>42253.014236111107</v>
      </c>
      <c r="FF2271" s="571" t="str">
        <v>[-11101] All data events are filtered in summary calculation</v>
      </c>
      <c r="FG2271" s="570">
        <v>42253.014236111107</v>
      </c>
      <c r="FH2271" s="571">
        <v>37622.781272621949</v>
      </c>
      <c r="GE2271" s="400">
        <f t="shared" si="334"/>
        <v>1</v>
      </c>
      <c r="GF2271" s="529"/>
      <c r="GG2271" s="517"/>
      <c r="GH2271" s="529">
        <v>42253.014236111107</v>
      </c>
      <c r="GI2271" s="668">
        <v>289.9305419921875</v>
      </c>
      <c r="GJ2271" s="669">
        <v>42253.014236111107</v>
      </c>
      <c r="GK2271" s="668">
        <v>281.25</v>
      </c>
      <c r="GL2271" s="669">
        <v>42253.014236111107</v>
      </c>
      <c r="GM2271" s="668" t="str">
        <v>[-11101] All data events are filtered in summary calculation</v>
      </c>
      <c r="GN2271" s="400" t="str">
        <f t="shared" si="332"/>
        <v>[-11101] All data events are filtered in summary calculation</v>
      </c>
      <c r="GO2271" s="400">
        <f t="shared" si="333"/>
        <v>0</v>
      </c>
    </row>
    <row r="2272" spans="156:197" ht="18.95" customHeight="1" x14ac:dyDescent="0.25">
      <c r="EZ2272" s="837"/>
      <c r="FA2272" s="568">
        <v>42253.014930555553</v>
      </c>
      <c r="FB2272" s="569">
        <v>38121.507855947813</v>
      </c>
      <c r="FC2272" s="570">
        <v>42253.014930555553</v>
      </c>
      <c r="FD2272" s="571" t="str">
        <v>[-11101] All data events are filtered in summary calculation</v>
      </c>
      <c r="FE2272" s="570">
        <v>42253.014583333337</v>
      </c>
      <c r="FF2272" s="571" t="str">
        <v>[-11101] All data events are filtered in summary calculation</v>
      </c>
      <c r="FG2272" s="570">
        <v>42253.014583333337</v>
      </c>
      <c r="FH2272" s="571">
        <v>37175.068135660884</v>
      </c>
      <c r="GE2272" s="400">
        <f t="shared" si="334"/>
        <v>1</v>
      </c>
      <c r="GF2272" s="529"/>
      <c r="GG2272" s="517"/>
      <c r="GH2272" s="529">
        <v>42253.014583333337</v>
      </c>
      <c r="GI2272" s="668">
        <v>289.9305419921875</v>
      </c>
      <c r="GJ2272" s="669">
        <v>42253.014583333337</v>
      </c>
      <c r="GK2272" s="668">
        <v>281.25</v>
      </c>
      <c r="GL2272" s="669">
        <v>42253.014583333337</v>
      </c>
      <c r="GM2272" s="668" t="str">
        <v>[-11101] All data events are filtered in summary calculation</v>
      </c>
      <c r="GN2272" s="400" t="str">
        <f t="shared" si="332"/>
        <v>[-11101] All data events are filtered in summary calculation</v>
      </c>
      <c r="GO2272" s="400">
        <f t="shared" si="333"/>
        <v>0</v>
      </c>
    </row>
    <row r="2273" spans="156:197" ht="18.95" customHeight="1" x14ac:dyDescent="0.25">
      <c r="EZ2273" s="837"/>
      <c r="FA2273" s="568">
        <v>42253.015277777777</v>
      </c>
      <c r="FB2273" s="569">
        <v>38129.139148402217</v>
      </c>
      <c r="FC2273" s="570">
        <v>42253.015277777777</v>
      </c>
      <c r="FD2273" s="571" t="str">
        <v>[-11101] All data events are filtered in summary calculation</v>
      </c>
      <c r="FE2273" s="570">
        <v>42253.014930555553</v>
      </c>
      <c r="FF2273" s="571" t="str">
        <v>[-11101] All data events are filtered in summary calculation</v>
      </c>
      <c r="FG2273" s="570">
        <v>42253.014930555553</v>
      </c>
      <c r="FH2273" s="571">
        <v>37477.175854943198</v>
      </c>
      <c r="GE2273" s="400">
        <f t="shared" si="334"/>
        <v>1</v>
      </c>
      <c r="GF2273" s="529"/>
      <c r="GG2273" s="517"/>
      <c r="GH2273" s="529">
        <v>42253.014930555553</v>
      </c>
      <c r="GI2273" s="668">
        <v>289.9305419921875</v>
      </c>
      <c r="GJ2273" s="669">
        <v>42253.014930555553</v>
      </c>
      <c r="GK2273" s="668">
        <v>281.25</v>
      </c>
      <c r="GL2273" s="669">
        <v>42253.014930555553</v>
      </c>
      <c r="GM2273" s="668" t="str">
        <v>[-11101] All data events are filtered in summary calculation</v>
      </c>
      <c r="GN2273" s="400" t="str">
        <f t="shared" si="332"/>
        <v>[-11101] All data events are filtered in summary calculation</v>
      </c>
      <c r="GO2273" s="400">
        <f t="shared" si="333"/>
        <v>0</v>
      </c>
    </row>
    <row r="2274" spans="156:197" ht="18.95" customHeight="1" x14ac:dyDescent="0.25">
      <c r="EZ2274" s="837"/>
      <c r="FA2274" s="568">
        <v>42253.015625</v>
      </c>
      <c r="FB2274" s="569">
        <v>38124.109341406824</v>
      </c>
      <c r="FC2274" s="570">
        <v>42253.015625</v>
      </c>
      <c r="FD2274" s="571" t="str">
        <v>[-11101] All data events are filtered in summary calculation</v>
      </c>
      <c r="FE2274" s="570">
        <v>42253.015277777777</v>
      </c>
      <c r="FF2274" s="571" t="str">
        <v>[-11101] All data events are filtered in summary calculation</v>
      </c>
      <c r="FG2274" s="570">
        <v>42253.015277777777</v>
      </c>
      <c r="FH2274" s="571">
        <v>38514.500678428012</v>
      </c>
      <c r="GE2274" s="400">
        <f t="shared" si="334"/>
        <v>1</v>
      </c>
      <c r="GF2274" s="529"/>
      <c r="GG2274" s="517"/>
      <c r="GH2274" s="529">
        <v>42253.015277777777</v>
      </c>
      <c r="GI2274" s="668">
        <v>289.9305419921875</v>
      </c>
      <c r="GJ2274" s="669">
        <v>42253.015277777777</v>
      </c>
      <c r="GK2274" s="668">
        <v>281.25</v>
      </c>
      <c r="GL2274" s="669">
        <v>42253.015277777777</v>
      </c>
      <c r="GM2274" s="668" t="str">
        <v>[-11101] All data events are filtered in summary calculation</v>
      </c>
      <c r="GN2274" s="400" t="str">
        <f t="shared" si="332"/>
        <v>[-11101] All data events are filtered in summary calculation</v>
      </c>
      <c r="GO2274" s="400">
        <f t="shared" si="333"/>
        <v>0</v>
      </c>
    </row>
    <row r="2275" spans="156:197" ht="18.95" customHeight="1" x14ac:dyDescent="0.25">
      <c r="EZ2275" s="837"/>
      <c r="FA2275" s="568">
        <v>42253.015972222223</v>
      </c>
      <c r="FB2275" s="569">
        <v>38134.314623206854</v>
      </c>
      <c r="FC2275" s="570">
        <v>42253.015972222223</v>
      </c>
      <c r="FD2275" s="571" t="str">
        <v>[-11101] All data events are filtered in summary calculation</v>
      </c>
      <c r="FE2275" s="570">
        <v>42253.015625</v>
      </c>
      <c r="FF2275" s="571" t="str">
        <v>[-11101] All data events are filtered in summary calculation</v>
      </c>
      <c r="FG2275" s="570">
        <v>42253.015625</v>
      </c>
      <c r="FH2275" s="571">
        <v>38713.216736191513</v>
      </c>
      <c r="GE2275" s="400">
        <f t="shared" si="334"/>
        <v>1</v>
      </c>
      <c r="GF2275" s="529"/>
      <c r="GG2275" s="517"/>
      <c r="GH2275" s="529">
        <v>42253.015625</v>
      </c>
      <c r="GI2275" s="668">
        <v>289.9305419921875</v>
      </c>
      <c r="GJ2275" s="669">
        <v>42253.015625</v>
      </c>
      <c r="GK2275" s="668">
        <v>281.25</v>
      </c>
      <c r="GL2275" s="669">
        <v>42253.015625</v>
      </c>
      <c r="GM2275" s="668" t="str">
        <v>[-11101] All data events are filtered in summary calculation</v>
      </c>
      <c r="GN2275" s="400" t="str">
        <f t="shared" si="332"/>
        <v>[-11101] All data events are filtered in summary calculation</v>
      </c>
      <c r="GO2275" s="400">
        <f t="shared" si="333"/>
        <v>0</v>
      </c>
    </row>
    <row r="2276" spans="156:197" ht="18.95" customHeight="1" x14ac:dyDescent="0.25">
      <c r="EZ2276" s="837"/>
      <c r="FA2276" s="568">
        <v>42253.016319444447</v>
      </c>
      <c r="FB2276" s="569">
        <v>38135.285323850316</v>
      </c>
      <c r="FC2276" s="570">
        <v>42253.016319444447</v>
      </c>
      <c r="FD2276" s="571" t="str">
        <v>[-11101] All data events are filtered in summary calculation</v>
      </c>
      <c r="FE2276" s="570">
        <v>42253.015972222223</v>
      </c>
      <c r="FF2276" s="571" t="str">
        <v>[-11101] All data events are filtered in summary calculation</v>
      </c>
      <c r="FG2276" s="570">
        <v>42253.015972222223</v>
      </c>
      <c r="FH2276" s="571">
        <v>38308.320708451669</v>
      </c>
      <c r="GE2276" s="400">
        <f t="shared" si="334"/>
        <v>1</v>
      </c>
      <c r="GF2276" s="529"/>
      <c r="GG2276" s="517"/>
      <c r="GH2276" s="529">
        <v>42253.015972222223</v>
      </c>
      <c r="GI2276" s="668">
        <v>289.9305419921875</v>
      </c>
      <c r="GJ2276" s="669">
        <v>42253.015972222223</v>
      </c>
      <c r="GK2276" s="668">
        <v>281.25</v>
      </c>
      <c r="GL2276" s="669">
        <v>42253.015972222223</v>
      </c>
      <c r="GM2276" s="668" t="str">
        <v>[-11101] All data events are filtered in summary calculation</v>
      </c>
      <c r="GN2276" s="400" t="str">
        <f t="shared" si="332"/>
        <v>[-11101] All data events are filtered in summary calculation</v>
      </c>
      <c r="GO2276" s="400">
        <f t="shared" si="333"/>
        <v>0</v>
      </c>
    </row>
    <row r="2277" spans="156:197" ht="18.95" customHeight="1" x14ac:dyDescent="0.25">
      <c r="EZ2277" s="837"/>
      <c r="FA2277" s="568">
        <v>42253.016666666663</v>
      </c>
      <c r="FB2277" s="569">
        <v>38083.451205277444</v>
      </c>
      <c r="FC2277" s="570">
        <v>42253.016666666663</v>
      </c>
      <c r="FD2277" s="571" t="str">
        <v>[-11101] All data events are filtered in summary calculation</v>
      </c>
      <c r="FE2277" s="570">
        <v>42253.016319444447</v>
      </c>
      <c r="FF2277" s="571" t="str">
        <v>[-11101] All data events are filtered in summary calculation</v>
      </c>
      <c r="FG2277" s="570">
        <v>42253.016319444447</v>
      </c>
      <c r="FH2277" s="571">
        <v>37466.467825283609</v>
      </c>
      <c r="GE2277" s="400">
        <f t="shared" si="334"/>
        <v>1</v>
      </c>
      <c r="GF2277" s="529"/>
      <c r="GG2277" s="517"/>
      <c r="GH2277" s="529">
        <v>42253.016319444447</v>
      </c>
      <c r="GI2277" s="668">
        <v>289.9305419921875</v>
      </c>
      <c r="GJ2277" s="669">
        <v>42253.016319444447</v>
      </c>
      <c r="GK2277" s="668">
        <v>281.25</v>
      </c>
      <c r="GL2277" s="669">
        <v>42253.016319444447</v>
      </c>
      <c r="GM2277" s="668" t="str">
        <v>[-11101] All data events are filtered in summary calculation</v>
      </c>
      <c r="GN2277" s="400" t="str">
        <f t="shared" si="332"/>
        <v>[-11101] All data events are filtered in summary calculation</v>
      </c>
      <c r="GO2277" s="400">
        <f t="shared" si="333"/>
        <v>0</v>
      </c>
    </row>
    <row r="2278" spans="156:197" ht="18.95" customHeight="1" x14ac:dyDescent="0.25">
      <c r="EZ2278" s="837"/>
      <c r="FA2278" s="568">
        <v>42253.017013888893</v>
      </c>
      <c r="FB2278" s="569">
        <v>38070.978105113907</v>
      </c>
      <c r="FC2278" s="570">
        <v>42253.017013888893</v>
      </c>
      <c r="FD2278" s="571" t="str">
        <v>[-11101] All data events are filtered in summary calculation</v>
      </c>
      <c r="FE2278" s="570">
        <v>42253.016666666663</v>
      </c>
      <c r="FF2278" s="571" t="str">
        <v>[-11101] All data events are filtered in summary calculation</v>
      </c>
      <c r="FG2278" s="570">
        <v>42253.016666666663</v>
      </c>
      <c r="FH2278" s="571">
        <v>37813.286144808932</v>
      </c>
      <c r="GE2278" s="400">
        <f t="shared" si="334"/>
        <v>1</v>
      </c>
      <c r="GF2278" s="529"/>
      <c r="GG2278" s="517"/>
      <c r="GH2278" s="529">
        <v>42253.016666666663</v>
      </c>
      <c r="GI2278" s="668">
        <v>289.9305419921875</v>
      </c>
      <c r="GJ2278" s="669">
        <v>42253.016666666663</v>
      </c>
      <c r="GK2278" s="668">
        <v>281.25</v>
      </c>
      <c r="GL2278" s="669">
        <v>42253.016666666663</v>
      </c>
      <c r="GM2278" s="668" t="str">
        <v>[-11101] All data events are filtered in summary calculation</v>
      </c>
      <c r="GN2278" s="400" t="str">
        <f t="shared" si="332"/>
        <v>[-11101] All data events are filtered in summary calculation</v>
      </c>
      <c r="GO2278" s="400">
        <f t="shared" si="333"/>
        <v>0</v>
      </c>
    </row>
    <row r="2279" spans="156:197" ht="18.95" customHeight="1" x14ac:dyDescent="0.25">
      <c r="EZ2279" s="837"/>
      <c r="FA2279" s="568">
        <v>42253.017361111109</v>
      </c>
      <c r="FB2279" s="569">
        <v>38095.302434569596</v>
      </c>
      <c r="FC2279" s="570">
        <v>42253.017361111109</v>
      </c>
      <c r="FD2279" s="571" t="str">
        <v>[-11101] All data events are filtered in summary calculation</v>
      </c>
      <c r="FE2279" s="570">
        <v>42253.017013888893</v>
      </c>
      <c r="FF2279" s="571" t="str">
        <v>[-11101] All data events are filtered in summary calculation</v>
      </c>
      <c r="FG2279" s="570">
        <v>42253.017013888893</v>
      </c>
      <c r="FH2279" s="571">
        <v>38280.048934288818</v>
      </c>
      <c r="GE2279" s="400">
        <f t="shared" si="334"/>
        <v>1</v>
      </c>
      <c r="GF2279" s="529"/>
      <c r="GG2279" s="517"/>
      <c r="GH2279" s="529">
        <v>42253.017013888893</v>
      </c>
      <c r="GI2279" s="668">
        <v>289.9305419921875</v>
      </c>
      <c r="GJ2279" s="669">
        <v>42253.017013888893</v>
      </c>
      <c r="GK2279" s="668">
        <v>281.25</v>
      </c>
      <c r="GL2279" s="669">
        <v>42253.017013888893</v>
      </c>
      <c r="GM2279" s="668" t="str">
        <v>[-11101] All data events are filtered in summary calculation</v>
      </c>
      <c r="GN2279" s="400" t="str">
        <f t="shared" si="332"/>
        <v>[-11101] All data events are filtered in summary calculation</v>
      </c>
      <c r="GO2279" s="400">
        <f t="shared" si="333"/>
        <v>0</v>
      </c>
    </row>
    <row r="2280" spans="156:197" ht="18.95" customHeight="1" x14ac:dyDescent="0.25">
      <c r="EZ2280" s="837"/>
      <c r="FA2280" s="568">
        <v>42253.017708333333</v>
      </c>
      <c r="FB2280" s="569">
        <v>38034.50889164408</v>
      </c>
      <c r="FC2280" s="570">
        <v>42253.017708333333</v>
      </c>
      <c r="FD2280" s="571" t="str">
        <v>[-11101] All data events are filtered in summary calculation</v>
      </c>
      <c r="FE2280" s="570">
        <v>42253.017361111109</v>
      </c>
      <c r="FF2280" s="571" t="str">
        <v>[-11101] All data events are filtered in summary calculation</v>
      </c>
      <c r="FG2280" s="570">
        <v>42253.017361111109</v>
      </c>
      <c r="FH2280" s="571">
        <v>38604.858295484381</v>
      </c>
      <c r="GE2280" s="400">
        <f t="shared" si="334"/>
        <v>1</v>
      </c>
      <c r="GF2280" s="529"/>
      <c r="GG2280" s="517"/>
      <c r="GH2280" s="529">
        <v>42253.017361111109</v>
      </c>
      <c r="GI2280" s="668">
        <v>289.9305419921875</v>
      </c>
      <c r="GJ2280" s="669">
        <v>42253.017361111109</v>
      </c>
      <c r="GK2280" s="668">
        <v>281.25</v>
      </c>
      <c r="GL2280" s="669">
        <v>42253.017361111109</v>
      </c>
      <c r="GM2280" s="668" t="str">
        <v>[-11101] All data events are filtered in summary calculation</v>
      </c>
      <c r="GN2280" s="400" t="str">
        <f t="shared" si="332"/>
        <v>[-11101] All data events are filtered in summary calculation</v>
      </c>
      <c r="GO2280" s="400">
        <f t="shared" si="333"/>
        <v>0</v>
      </c>
    </row>
    <row r="2281" spans="156:197" ht="18.95" customHeight="1" x14ac:dyDescent="0.25">
      <c r="EZ2281" s="837"/>
      <c r="FA2281" s="568">
        <v>42253.018055555556</v>
      </c>
      <c r="FB2281" s="569">
        <v>38100.346478976804</v>
      </c>
      <c r="FC2281" s="570">
        <v>42253.018055555556</v>
      </c>
      <c r="FD2281" s="571" t="str">
        <v>[-11101] All data events are filtered in summary calculation</v>
      </c>
      <c r="FE2281" s="570">
        <v>42253.017708333333</v>
      </c>
      <c r="FF2281" s="571" t="str">
        <v>[-11101] All data events are filtered in summary calculation</v>
      </c>
      <c r="FG2281" s="570">
        <v>42253.017708333333</v>
      </c>
      <c r="FH2281" s="571">
        <v>38242.264738037185</v>
      </c>
      <c r="GE2281" s="400">
        <f t="shared" si="334"/>
        <v>1</v>
      </c>
      <c r="GF2281" s="529"/>
      <c r="GG2281" s="517"/>
      <c r="GH2281" s="529">
        <v>42253.017708333333</v>
      </c>
      <c r="GI2281" s="668">
        <v>289.9305419921875</v>
      </c>
      <c r="GJ2281" s="669">
        <v>42253.017708333333</v>
      </c>
      <c r="GK2281" s="668">
        <v>281.25</v>
      </c>
      <c r="GL2281" s="669">
        <v>42253.017708333333</v>
      </c>
      <c r="GM2281" s="668" t="str">
        <v>[-11101] All data events are filtered in summary calculation</v>
      </c>
      <c r="GN2281" s="400" t="str">
        <f t="shared" si="332"/>
        <v>[-11101] All data events are filtered in summary calculation</v>
      </c>
      <c r="GO2281" s="400">
        <f t="shared" si="333"/>
        <v>0</v>
      </c>
    </row>
    <row r="2282" spans="156:197" ht="18.95" customHeight="1" x14ac:dyDescent="0.25">
      <c r="EZ2282" s="837"/>
      <c r="FA2282" s="568">
        <v>42253.01840277778</v>
      </c>
      <c r="FB2282" s="569">
        <v>38072.650819299619</v>
      </c>
      <c r="FC2282" s="570">
        <v>42253.01840277778</v>
      </c>
      <c r="FD2282" s="571" t="str">
        <v>[-11101] All data events are filtered in summary calculation</v>
      </c>
      <c r="FE2282" s="570">
        <v>42253.018055555556</v>
      </c>
      <c r="FF2282" s="571" t="str">
        <v>[-11101] All data events are filtered in summary calculation</v>
      </c>
      <c r="FG2282" s="570">
        <v>42253.018055555556</v>
      </c>
      <c r="FH2282" s="571">
        <v>37580.968659146623</v>
      </c>
      <c r="GE2282" s="400">
        <f t="shared" si="334"/>
        <v>1</v>
      </c>
      <c r="GF2282" s="529"/>
      <c r="GG2282" s="517"/>
      <c r="GH2282" s="529">
        <v>42253.018055555556</v>
      </c>
      <c r="GI2282" s="668">
        <v>289.9305419921875</v>
      </c>
      <c r="GJ2282" s="669">
        <v>42253.018055555556</v>
      </c>
      <c r="GK2282" s="668">
        <v>281.25</v>
      </c>
      <c r="GL2282" s="669">
        <v>42253.018055555556</v>
      </c>
      <c r="GM2282" s="668" t="str">
        <v>[-11101] All data events are filtered in summary calculation</v>
      </c>
      <c r="GN2282" s="400" t="str">
        <f t="shared" si="332"/>
        <v>[-11101] All data events are filtered in summary calculation</v>
      </c>
      <c r="GO2282" s="400">
        <f t="shared" si="333"/>
        <v>0</v>
      </c>
    </row>
    <row r="2283" spans="156:197" ht="18.95" customHeight="1" x14ac:dyDescent="0.25">
      <c r="EZ2283" s="837"/>
      <c r="FA2283" s="568">
        <v>42253.018750000003</v>
      </c>
      <c r="FB2283" s="569">
        <v>38107.186795842645</v>
      </c>
      <c r="FC2283" s="570">
        <v>42253.018750000003</v>
      </c>
      <c r="FD2283" s="571" t="str">
        <v>[-11101] All data events are filtered in summary calculation</v>
      </c>
      <c r="FE2283" s="570">
        <v>42253.01840277778</v>
      </c>
      <c r="FF2283" s="571" t="str">
        <v>[-11101] All data events are filtered in summary calculation</v>
      </c>
      <c r="FG2283" s="570">
        <v>42253.01840277778</v>
      </c>
      <c r="FH2283" s="571">
        <v>38208.75765926639</v>
      </c>
      <c r="GE2283" s="400">
        <f t="shared" si="334"/>
        <v>1</v>
      </c>
      <c r="GF2283" s="529"/>
      <c r="GG2283" s="517"/>
      <c r="GH2283" s="529">
        <v>42253.01840277778</v>
      </c>
      <c r="GI2283" s="668">
        <v>289.9305419921875</v>
      </c>
      <c r="GJ2283" s="669">
        <v>42253.01840277778</v>
      </c>
      <c r="GK2283" s="668">
        <v>281.25</v>
      </c>
      <c r="GL2283" s="669">
        <v>42253.01840277778</v>
      </c>
      <c r="GM2283" s="668" t="str">
        <v>[-11101] All data events are filtered in summary calculation</v>
      </c>
      <c r="GN2283" s="400" t="str">
        <f t="shared" si="332"/>
        <v>[-11101] All data events are filtered in summary calculation</v>
      </c>
      <c r="GO2283" s="400">
        <f t="shared" si="333"/>
        <v>0</v>
      </c>
    </row>
    <row r="2284" spans="156:197" ht="18.95" customHeight="1" x14ac:dyDescent="0.25">
      <c r="EZ2284" s="837"/>
      <c r="FA2284" s="568">
        <v>42253.019097222219</v>
      </c>
      <c r="FB2284" s="569">
        <v>38097.591145799561</v>
      </c>
      <c r="FC2284" s="570">
        <v>42253.019097222219</v>
      </c>
      <c r="FD2284" s="571" t="str">
        <v>[-11101] All data events are filtered in summary calculation</v>
      </c>
      <c r="FE2284" s="570">
        <v>42253.018750000003</v>
      </c>
      <c r="FF2284" s="571" t="str">
        <v>[-11101] All data events are filtered in summary calculation</v>
      </c>
      <c r="FG2284" s="570">
        <v>42253.018750000003</v>
      </c>
      <c r="FH2284" s="571">
        <v>38564.10107570688</v>
      </c>
      <c r="GE2284" s="400">
        <f t="shared" si="334"/>
        <v>1</v>
      </c>
      <c r="GF2284" s="529"/>
      <c r="GG2284" s="517"/>
      <c r="GH2284" s="529">
        <v>42253.018750000003</v>
      </c>
      <c r="GI2284" s="668">
        <v>289.9305419921875</v>
      </c>
      <c r="GJ2284" s="669">
        <v>42253.018750000003</v>
      </c>
      <c r="GK2284" s="668">
        <v>281.25</v>
      </c>
      <c r="GL2284" s="669">
        <v>42253.018750000003</v>
      </c>
      <c r="GM2284" s="668" t="str">
        <v>[-11101] All data events are filtered in summary calculation</v>
      </c>
      <c r="GN2284" s="400" t="str">
        <f t="shared" si="332"/>
        <v>[-11101] All data events are filtered in summary calculation</v>
      </c>
      <c r="GO2284" s="400">
        <f t="shared" si="333"/>
        <v>0</v>
      </c>
    </row>
    <row r="2285" spans="156:197" ht="18.95" customHeight="1" x14ac:dyDescent="0.25">
      <c r="EZ2285" s="837"/>
      <c r="FA2285" s="568">
        <v>42253.01944444445</v>
      </c>
      <c r="FB2285" s="569">
        <v>38108.919198441508</v>
      </c>
      <c r="FC2285" s="570">
        <v>42253.01944444445</v>
      </c>
      <c r="FD2285" s="571" t="str">
        <v>[-11101] All data events are filtered in summary calculation</v>
      </c>
      <c r="FE2285" s="570">
        <v>42253.019097222219</v>
      </c>
      <c r="FF2285" s="571" t="str">
        <v>[-11101] All data events are filtered in summary calculation</v>
      </c>
      <c r="FG2285" s="570">
        <v>42253.019097222219</v>
      </c>
      <c r="FH2285" s="571">
        <v>38141.709361680347</v>
      </c>
      <c r="GE2285" s="400">
        <f t="shared" si="334"/>
        <v>1</v>
      </c>
      <c r="GF2285" s="529"/>
      <c r="GG2285" s="517"/>
      <c r="GH2285" s="529">
        <v>42253.019097222219</v>
      </c>
      <c r="GI2285" s="668">
        <v>289.9305419921875</v>
      </c>
      <c r="GJ2285" s="669">
        <v>42253.019097222219</v>
      </c>
      <c r="GK2285" s="668">
        <v>281.25</v>
      </c>
      <c r="GL2285" s="669">
        <v>42253.019097222219</v>
      </c>
      <c r="GM2285" s="668" t="str">
        <v>[-11101] All data events are filtered in summary calculation</v>
      </c>
      <c r="GN2285" s="400" t="str">
        <f t="shared" si="332"/>
        <v>[-11101] All data events are filtered in summary calculation</v>
      </c>
      <c r="GO2285" s="400">
        <f t="shared" si="333"/>
        <v>0</v>
      </c>
    </row>
    <row r="2286" spans="156:197" ht="18.95" customHeight="1" x14ac:dyDescent="0.25">
      <c r="EZ2286" s="837"/>
      <c r="FA2286" s="568">
        <v>42253.019791666666</v>
      </c>
      <c r="FB2286" s="569">
        <v>38061.841933985554</v>
      </c>
      <c r="FC2286" s="570">
        <v>42253.019791666666</v>
      </c>
      <c r="FD2286" s="571" t="str">
        <v>[-11101] All data events are filtered in summary calculation</v>
      </c>
      <c r="FE2286" s="570">
        <v>42253.01944444445</v>
      </c>
      <c r="FF2286" s="571" t="str">
        <v>[-11101] All data events are filtered in summary calculation</v>
      </c>
      <c r="FG2286" s="570">
        <v>42253.01944444445</v>
      </c>
      <c r="FH2286" s="571">
        <v>37441.421097862723</v>
      </c>
      <c r="GE2286" s="400">
        <f t="shared" si="334"/>
        <v>1</v>
      </c>
      <c r="GF2286" s="529"/>
      <c r="GG2286" s="517"/>
      <c r="GH2286" s="529">
        <v>42253.01944444445</v>
      </c>
      <c r="GI2286" s="668">
        <v>289.9305419921875</v>
      </c>
      <c r="GJ2286" s="669">
        <v>42253.01944444445</v>
      </c>
      <c r="GK2286" s="668">
        <v>281.25</v>
      </c>
      <c r="GL2286" s="669">
        <v>42253.01944444445</v>
      </c>
      <c r="GM2286" s="668" t="str">
        <v>[-11101] All data events are filtered in summary calculation</v>
      </c>
      <c r="GN2286" s="400" t="str">
        <f t="shared" si="332"/>
        <v>[-11101] All data events are filtered in summary calculation</v>
      </c>
      <c r="GO2286" s="400">
        <f t="shared" si="333"/>
        <v>0</v>
      </c>
    </row>
    <row r="2287" spans="156:197" ht="18.95" customHeight="1" x14ac:dyDescent="0.25">
      <c r="EZ2287" s="837"/>
      <c r="FA2287" s="568">
        <v>42253.020138888889</v>
      </c>
      <c r="FB2287" s="569">
        <v>38075.778433992462</v>
      </c>
      <c r="FC2287" s="570">
        <v>42253.020138888889</v>
      </c>
      <c r="FD2287" s="571" t="str">
        <v>[-11101] All data events are filtered in summary calculation</v>
      </c>
      <c r="FE2287" s="570">
        <v>42253.019791666666</v>
      </c>
      <c r="FF2287" s="571" t="str">
        <v>[-11101] All data events are filtered in summary calculation</v>
      </c>
      <c r="FG2287" s="570">
        <v>42253.019791666666</v>
      </c>
      <c r="FH2287" s="571">
        <v>36994.072556108236</v>
      </c>
      <c r="GE2287" s="400">
        <f t="shared" si="334"/>
        <v>1</v>
      </c>
      <c r="GF2287" s="529"/>
      <c r="GG2287" s="517"/>
      <c r="GH2287" s="529">
        <v>42253.019791666666</v>
      </c>
      <c r="GI2287" s="668">
        <v>289.9305419921875</v>
      </c>
      <c r="GJ2287" s="669">
        <v>42253.019791666666</v>
      </c>
      <c r="GK2287" s="668">
        <v>281.25</v>
      </c>
      <c r="GL2287" s="669">
        <v>42253.019791666666</v>
      </c>
      <c r="GM2287" s="668" t="str">
        <v>[-11101] All data events are filtered in summary calculation</v>
      </c>
      <c r="GN2287" s="400" t="str">
        <f t="shared" si="332"/>
        <v>[-11101] All data events are filtered in summary calculation</v>
      </c>
      <c r="GO2287" s="400">
        <f t="shared" si="333"/>
        <v>0</v>
      </c>
    </row>
    <row r="2288" spans="156:197" ht="18.95" customHeight="1" x14ac:dyDescent="0.25">
      <c r="EZ2288" s="837"/>
      <c r="FA2288" s="568">
        <v>42253.020486111112</v>
      </c>
      <c r="FB2288" s="569">
        <v>38040.583085745573</v>
      </c>
      <c r="FC2288" s="570">
        <v>42253.020486111112</v>
      </c>
      <c r="FD2288" s="571" t="str">
        <v>[-11101] All data events are filtered in summary calculation</v>
      </c>
      <c r="FE2288" s="570">
        <v>42253.020138888889</v>
      </c>
      <c r="FF2288" s="571" t="str">
        <v>[-11101] All data events are filtered in summary calculation</v>
      </c>
      <c r="FG2288" s="570">
        <v>42253.020138888889</v>
      </c>
      <c r="FH2288" s="571">
        <v>37568.868795746566</v>
      </c>
      <c r="GE2288" s="400">
        <f t="shared" si="334"/>
        <v>1</v>
      </c>
      <c r="GF2288" s="529"/>
      <c r="GG2288" s="517"/>
      <c r="GH2288" s="529">
        <v>42253.020138888889</v>
      </c>
      <c r="GI2288" s="668">
        <v>289.9305419921875</v>
      </c>
      <c r="GJ2288" s="669">
        <v>42253.020138888889</v>
      </c>
      <c r="GK2288" s="668">
        <v>281.43287148554174</v>
      </c>
      <c r="GL2288" s="669">
        <v>42253.020138888889</v>
      </c>
      <c r="GM2288" s="668" t="str">
        <v>[-11101] All data events are filtered in summary calculation</v>
      </c>
      <c r="GN2288" s="400" t="str">
        <f t="shared" si="332"/>
        <v>[-11101] All data events are filtered in summary calculation</v>
      </c>
      <c r="GO2288" s="400">
        <f t="shared" si="333"/>
        <v>0</v>
      </c>
    </row>
    <row r="2289" spans="156:197" ht="18.95" customHeight="1" x14ac:dyDescent="0.25">
      <c r="EZ2289" s="837"/>
      <c r="FA2289" s="568">
        <v>42253.020833333328</v>
      </c>
      <c r="FB2289" s="569">
        <v>38056.943647543587</v>
      </c>
      <c r="FC2289" s="570">
        <v>42253.020833333328</v>
      </c>
      <c r="FD2289" s="571" t="str">
        <v>[-11101] All data events are filtered in summary calculation</v>
      </c>
      <c r="FE2289" s="570">
        <v>42253.020486111112</v>
      </c>
      <c r="FF2289" s="571" t="str">
        <v>[-11101] All data events are filtered in summary calculation</v>
      </c>
      <c r="FG2289" s="570">
        <v>42253.020486111112</v>
      </c>
      <c r="FH2289" s="571">
        <v>38547.250632901989</v>
      </c>
      <c r="GE2289" s="400">
        <f t="shared" si="334"/>
        <v>1</v>
      </c>
      <c r="GF2289" s="529"/>
      <c r="GG2289" s="517"/>
      <c r="GH2289" s="529">
        <v>42253.020486111112</v>
      </c>
      <c r="GI2289" s="668">
        <v>289.9305419921875</v>
      </c>
      <c r="GJ2289" s="669">
        <v>42253.020486111112</v>
      </c>
      <c r="GK2289" s="668">
        <v>291.66665649414062</v>
      </c>
      <c r="GL2289" s="669">
        <v>42253.020486111112</v>
      </c>
      <c r="GM2289" s="668" t="str">
        <v>[-11101] All data events are filtered in summary calculation</v>
      </c>
      <c r="GN2289" s="400" t="str">
        <f t="shared" si="332"/>
        <v>[-11101] All data events are filtered in summary calculation</v>
      </c>
      <c r="GO2289" s="400">
        <f t="shared" si="333"/>
        <v>0</v>
      </c>
    </row>
    <row r="2290" spans="156:197" ht="18.95" customHeight="1" x14ac:dyDescent="0.25">
      <c r="EZ2290" s="837"/>
      <c r="FA2290" s="568">
        <v>42253.021180555559</v>
      </c>
      <c r="FB2290" s="569">
        <v>38091.622880584</v>
      </c>
      <c r="FC2290" s="570">
        <v>42253.021180555559</v>
      </c>
      <c r="FD2290" s="571" t="str">
        <v>[-11101] All data events are filtered in summary calculation</v>
      </c>
      <c r="FE2290" s="570">
        <v>42253.020833333328</v>
      </c>
      <c r="FF2290" s="571" t="str">
        <v>[-11101] All data events are filtered in summary calculation</v>
      </c>
      <c r="FG2290" s="570">
        <v>42253.020833333328</v>
      </c>
      <c r="FH2290" s="571">
        <v>38712.852309981979</v>
      </c>
      <c r="GE2290" s="400">
        <f t="shared" si="334"/>
        <v>1</v>
      </c>
      <c r="GF2290" s="529"/>
      <c r="GG2290" s="517"/>
      <c r="GH2290" s="529">
        <v>42253.020833333328</v>
      </c>
      <c r="GI2290" s="668">
        <v>289.9305419921875</v>
      </c>
      <c r="GJ2290" s="669">
        <v>42253.020833333328</v>
      </c>
      <c r="GK2290" s="668">
        <v>291.66665649414062</v>
      </c>
      <c r="GL2290" s="669">
        <v>42253.020833333328</v>
      </c>
      <c r="GM2290" s="668" t="str">
        <v>[-11101] All data events are filtered in summary calculation</v>
      </c>
      <c r="GN2290" s="400" t="str">
        <f t="shared" si="332"/>
        <v>[-11101] All data events are filtered in summary calculation</v>
      </c>
      <c r="GO2290" s="400">
        <f t="shared" si="333"/>
        <v>0</v>
      </c>
    </row>
    <row r="2291" spans="156:197" ht="18.95" customHeight="1" x14ac:dyDescent="0.25">
      <c r="EZ2291" s="837"/>
      <c r="FA2291" s="568">
        <v>42253.021527777775</v>
      </c>
      <c r="FB2291" s="569">
        <v>38043.61375791629</v>
      </c>
      <c r="FC2291" s="570">
        <v>42253.021527777775</v>
      </c>
      <c r="FD2291" s="571" t="str">
        <v>[-11101] All data events are filtered in summary calculation</v>
      </c>
      <c r="FE2291" s="570">
        <v>42253.021180555559</v>
      </c>
      <c r="FF2291" s="571" t="str">
        <v>[-11101] All data events are filtered in summary calculation</v>
      </c>
      <c r="FG2291" s="570">
        <v>42253.021180555559</v>
      </c>
      <c r="FH2291" s="571">
        <v>38260.446856025854</v>
      </c>
      <c r="GE2291" s="400">
        <f t="shared" si="334"/>
        <v>1</v>
      </c>
      <c r="GF2291" s="529"/>
      <c r="GG2291" s="517"/>
      <c r="GH2291" s="529">
        <v>42253.021180555559</v>
      </c>
      <c r="GI2291" s="668">
        <v>289.9305419921875</v>
      </c>
      <c r="GJ2291" s="669">
        <v>42253.021180555559</v>
      </c>
      <c r="GK2291" s="668">
        <v>291.66665649414062</v>
      </c>
      <c r="GL2291" s="669">
        <v>42253.021180555559</v>
      </c>
      <c r="GM2291" s="668" t="str">
        <v>[-11101] All data events are filtered in summary calculation</v>
      </c>
      <c r="GN2291" s="400" t="str">
        <f t="shared" si="332"/>
        <v>[-11101] All data events are filtered in summary calculation</v>
      </c>
      <c r="GO2291" s="400">
        <f t="shared" si="333"/>
        <v>0</v>
      </c>
    </row>
    <row r="2292" spans="156:197" ht="18.95" customHeight="1" x14ac:dyDescent="0.25">
      <c r="EZ2292" s="837"/>
      <c r="FA2292" s="568">
        <v>42253.021874999999</v>
      </c>
      <c r="FB2292" s="569">
        <v>38070.766628160076</v>
      </c>
      <c r="FC2292" s="570">
        <v>42253.021874999999</v>
      </c>
      <c r="FD2292" s="571" t="str">
        <v>[-11101] All data events are filtered in summary calculation</v>
      </c>
      <c r="FE2292" s="570">
        <v>42253.021527777775</v>
      </c>
      <c r="FF2292" s="571" t="str">
        <v>[-11101] All data events are filtered in summary calculation</v>
      </c>
      <c r="FG2292" s="570">
        <v>42253.021527777775</v>
      </c>
      <c r="FH2292" s="571">
        <v>37587.292176055911</v>
      </c>
      <c r="GE2292" s="400">
        <f t="shared" si="334"/>
        <v>1</v>
      </c>
      <c r="GF2292" s="529"/>
      <c r="GG2292" s="517"/>
      <c r="GH2292" s="529">
        <v>42253.021527777775</v>
      </c>
      <c r="GI2292" s="668">
        <v>289.9305419921875</v>
      </c>
      <c r="GJ2292" s="669">
        <v>42253.021527777775</v>
      </c>
      <c r="GK2292" s="668">
        <v>291.66665649414062</v>
      </c>
      <c r="GL2292" s="669">
        <v>42253.021527777775</v>
      </c>
      <c r="GM2292" s="668" t="str">
        <v>[-11101] All data events are filtered in summary calculation</v>
      </c>
      <c r="GN2292" s="400" t="str">
        <f t="shared" si="332"/>
        <v>[-11101] All data events are filtered in summary calculation</v>
      </c>
      <c r="GO2292" s="400">
        <f t="shared" si="333"/>
        <v>0</v>
      </c>
    </row>
    <row r="2293" spans="156:197" ht="18.95" customHeight="1" x14ac:dyDescent="0.25">
      <c r="EZ2293" s="837"/>
      <c r="FA2293" s="568">
        <v>42253.022222222222</v>
      </c>
      <c r="FB2293" s="569">
        <v>38496.98653388222</v>
      </c>
      <c r="FC2293" s="570">
        <v>42253.022222222222</v>
      </c>
      <c r="FD2293" s="571" t="str">
        <v>[-11101] All data events are filtered in summary calculation</v>
      </c>
      <c r="FE2293" s="570">
        <v>42253.021874999999</v>
      </c>
      <c r="FF2293" s="571" t="str">
        <v>[-11101] All data events are filtered in summary calculation</v>
      </c>
      <c r="FG2293" s="570">
        <v>42253.021874999999</v>
      </c>
      <c r="FH2293" s="571">
        <v>38033.48394164443</v>
      </c>
      <c r="GE2293" s="400">
        <f t="shared" si="334"/>
        <v>1</v>
      </c>
      <c r="GF2293" s="529"/>
      <c r="GG2293" s="517"/>
      <c r="GH2293" s="529">
        <v>42253.021874999999</v>
      </c>
      <c r="GI2293" s="668">
        <v>289.9305419921875</v>
      </c>
      <c r="GJ2293" s="669">
        <v>42253.021874999999</v>
      </c>
      <c r="GK2293" s="668">
        <v>291.66665649414062</v>
      </c>
      <c r="GL2293" s="669">
        <v>42253.021874999999</v>
      </c>
      <c r="GM2293" s="668" t="str">
        <v>[-11101] All data events are filtered in summary calculation</v>
      </c>
      <c r="GN2293" s="400" t="str">
        <f t="shared" si="332"/>
        <v>[-11101] All data events are filtered in summary calculation</v>
      </c>
      <c r="GO2293" s="400">
        <f t="shared" si="333"/>
        <v>0</v>
      </c>
    </row>
    <row r="2294" spans="156:197" ht="18.95" customHeight="1" x14ac:dyDescent="0.25">
      <c r="EZ2294" s="837"/>
      <c r="FA2294" s="568">
        <v>42253.022569444445</v>
      </c>
      <c r="FB2294" s="569">
        <v>30787.729835462571</v>
      </c>
      <c r="FC2294" s="570">
        <v>42253.022569444445</v>
      </c>
      <c r="FD2294" s="571" t="str">
        <v>[-11101] All data events are filtered in summary calculation</v>
      </c>
      <c r="FE2294" s="570">
        <v>42253.022222222222</v>
      </c>
      <c r="FF2294" s="571" t="str">
        <v>[-11101] All data events are filtered in summary calculation</v>
      </c>
      <c r="FG2294" s="570">
        <v>42253.022222222222</v>
      </c>
      <c r="FH2294" s="571">
        <v>38647.585747162499</v>
      </c>
      <c r="GE2294" s="400">
        <f t="shared" si="334"/>
        <v>1</v>
      </c>
      <c r="GF2294" s="529"/>
      <c r="GG2294" s="517"/>
      <c r="GH2294" s="529">
        <v>42253.022222222222</v>
      </c>
      <c r="GI2294" s="668">
        <v>289.9305419921875</v>
      </c>
      <c r="GJ2294" s="669">
        <v>42253.022222222222</v>
      </c>
      <c r="GK2294" s="668">
        <v>291.66665649414062</v>
      </c>
      <c r="GL2294" s="669">
        <v>42253.022222222222</v>
      </c>
      <c r="GM2294" s="668" t="str">
        <v>[-11101] All data events are filtered in summary calculation</v>
      </c>
      <c r="GN2294" s="400" t="str">
        <f t="shared" si="332"/>
        <v>[-11101] All data events are filtered in summary calculation</v>
      </c>
      <c r="GO2294" s="400">
        <f t="shared" si="333"/>
        <v>0</v>
      </c>
    </row>
    <row r="2295" spans="156:197" ht="18.95" customHeight="1" x14ac:dyDescent="0.25">
      <c r="EZ2295" s="837"/>
      <c r="FA2295" s="568">
        <v>42253.022916666669</v>
      </c>
      <c r="FB2295" s="569">
        <v>3002.0233355248347</v>
      </c>
      <c r="FC2295" s="570">
        <v>42253.022916666669</v>
      </c>
      <c r="FD2295" s="571" t="str">
        <v>[-11101] All data events are filtered in summary calculation</v>
      </c>
      <c r="FE2295" s="570">
        <v>42253.022569444445</v>
      </c>
      <c r="FF2295" s="571" t="str">
        <v>[-11101] All data events are filtered in summary calculation</v>
      </c>
      <c r="FG2295" s="570">
        <v>42253.022569444445</v>
      </c>
      <c r="FH2295" s="571">
        <v>38475.375923536223</v>
      </c>
      <c r="GE2295" s="400">
        <f t="shared" si="334"/>
        <v>1</v>
      </c>
      <c r="GF2295" s="529"/>
      <c r="GG2295" s="517"/>
      <c r="GH2295" s="529">
        <v>42253.022569444445</v>
      </c>
      <c r="GI2295" s="668">
        <v>289.9305419921875</v>
      </c>
      <c r="GJ2295" s="669">
        <v>42253.022569444445</v>
      </c>
      <c r="GK2295" s="668">
        <v>291.66665649414062</v>
      </c>
      <c r="GL2295" s="669">
        <v>42253.022569444445</v>
      </c>
      <c r="GM2295" s="668" t="str">
        <v>[-11101] All data events are filtered in summary calculation</v>
      </c>
      <c r="GN2295" s="400" t="str">
        <f t="shared" si="332"/>
        <v>[-11101] All data events are filtered in summary calculation</v>
      </c>
      <c r="GO2295" s="400">
        <f t="shared" si="333"/>
        <v>0</v>
      </c>
    </row>
    <row r="2296" spans="156:197" ht="18.95" customHeight="1" x14ac:dyDescent="0.25">
      <c r="EZ2296" s="837"/>
      <c r="FA2296" s="568">
        <v>42253.023263888885</v>
      </c>
      <c r="FB2296" s="569">
        <v>2930.4272844127067</v>
      </c>
      <c r="FC2296" s="570">
        <v>42253.023263888885</v>
      </c>
      <c r="FD2296" s="571" t="str">
        <v>[-11101] All data events are filtered in summary calculation</v>
      </c>
      <c r="FE2296" s="570">
        <v>42253.022916666669</v>
      </c>
      <c r="FF2296" s="571" t="str">
        <v>[-11101] All data events are filtered in summary calculation</v>
      </c>
      <c r="FG2296" s="570">
        <v>42253.022916666669</v>
      </c>
      <c r="FH2296" s="571">
        <v>38271.428491816921</v>
      </c>
      <c r="GE2296" s="400">
        <f t="shared" si="334"/>
        <v>1</v>
      </c>
      <c r="GF2296" s="529"/>
      <c r="GG2296" s="517"/>
      <c r="GH2296" s="529">
        <v>42253.022916666669</v>
      </c>
      <c r="GI2296" s="668">
        <v>289.9305419921875</v>
      </c>
      <c r="GJ2296" s="669">
        <v>42253.022916666669</v>
      </c>
      <c r="GK2296" s="668">
        <v>291.66665649414062</v>
      </c>
      <c r="GL2296" s="669">
        <v>42253.022916666669</v>
      </c>
      <c r="GM2296" s="668" t="str">
        <v>[-11101] All data events are filtered in summary calculation</v>
      </c>
      <c r="GN2296" s="400" t="str">
        <f t="shared" si="332"/>
        <v>[-11101] All data events are filtered in summary calculation</v>
      </c>
      <c r="GO2296" s="400">
        <f t="shared" si="333"/>
        <v>0</v>
      </c>
    </row>
    <row r="2297" spans="156:197" ht="18.95" customHeight="1" x14ac:dyDescent="0.25">
      <c r="EZ2297" s="837"/>
      <c r="FA2297" s="568">
        <v>42253.023611111115</v>
      </c>
      <c r="FB2297" s="569">
        <v>2929.6697933291393</v>
      </c>
      <c r="FC2297" s="570">
        <v>42253.023611111115</v>
      </c>
      <c r="FD2297" s="571" t="str">
        <v>[-11101] All data events are filtered in summary calculation</v>
      </c>
      <c r="FE2297" s="570">
        <v>42253.023263888885</v>
      </c>
      <c r="FF2297" s="571" t="str">
        <v>[-11101] All data events are filtered in summary calculation</v>
      </c>
      <c r="FG2297" s="570">
        <v>42253.023263888885</v>
      </c>
      <c r="FH2297" s="571">
        <v>37436.629898919658</v>
      </c>
      <c r="GE2297" s="400">
        <f t="shared" si="334"/>
        <v>1</v>
      </c>
      <c r="GF2297" s="529"/>
      <c r="GG2297" s="517"/>
      <c r="GH2297" s="529">
        <v>42253.023263888885</v>
      </c>
      <c r="GI2297" s="668">
        <v>289.9305419921875</v>
      </c>
      <c r="GJ2297" s="669">
        <v>42253.023263888885</v>
      </c>
      <c r="GK2297" s="668">
        <v>291.66665649414062</v>
      </c>
      <c r="GL2297" s="669">
        <v>42253.023263888885</v>
      </c>
      <c r="GM2297" s="668" t="str">
        <v>[-11101] All data events are filtered in summary calculation</v>
      </c>
      <c r="GN2297" s="400" t="str">
        <f t="shared" si="332"/>
        <v>[-11101] All data events are filtered in summary calculation</v>
      </c>
      <c r="GO2297" s="400">
        <f t="shared" si="333"/>
        <v>0</v>
      </c>
    </row>
    <row r="2298" spans="156:197" ht="18.95" customHeight="1" x14ac:dyDescent="0.25">
      <c r="EZ2298" s="837"/>
      <c r="FA2298" s="568">
        <v>42253.023958333331</v>
      </c>
      <c r="FB2298" s="569">
        <v>2967.5962381009012</v>
      </c>
      <c r="FC2298" s="570">
        <v>42253.023958333331</v>
      </c>
      <c r="FD2298" s="571" t="str">
        <v>[-11101] All data events are filtered in summary calculation</v>
      </c>
      <c r="FE2298" s="570">
        <v>42253.023611111115</v>
      </c>
      <c r="FF2298" s="571" t="str">
        <v>[-11101] All data events are filtered in summary calculation</v>
      </c>
      <c r="FG2298" s="570">
        <v>42253.023611111115</v>
      </c>
      <c r="FH2298" s="571">
        <v>5257.6356539316166</v>
      </c>
      <c r="GE2298" s="400">
        <f t="shared" si="334"/>
        <v>1</v>
      </c>
      <c r="GF2298" s="529"/>
      <c r="GG2298" s="517"/>
      <c r="GH2298" s="529">
        <v>42253.023611111115</v>
      </c>
      <c r="GI2298" s="668">
        <v>289.9305419921875</v>
      </c>
      <c r="GJ2298" s="669">
        <v>42253.023611111115</v>
      </c>
      <c r="GK2298" s="668">
        <v>291.66665649414062</v>
      </c>
      <c r="GL2298" s="669">
        <v>42253.023611111115</v>
      </c>
      <c r="GM2298" s="668" t="str">
        <v>[-11101] All data events are filtered in summary calculation</v>
      </c>
      <c r="GN2298" s="400" t="str">
        <f t="shared" si="332"/>
        <v>[-11101] All data events are filtered in summary calculation</v>
      </c>
      <c r="GO2298" s="400">
        <f t="shared" si="333"/>
        <v>0</v>
      </c>
    </row>
    <row r="2299" spans="156:197" ht="18.95" customHeight="1" x14ac:dyDescent="0.25">
      <c r="EZ2299" s="837"/>
      <c r="FA2299" s="568">
        <v>42253.024305555555</v>
      </c>
      <c r="FB2299" s="569">
        <v>2923.4519745379685</v>
      </c>
      <c r="FC2299" s="570">
        <v>42253.024305555555</v>
      </c>
      <c r="FD2299" s="571" t="str">
        <v>[-11101] All data events are filtered in summary calculation</v>
      </c>
      <c r="FE2299" s="570">
        <v>42253.023958333331</v>
      </c>
      <c r="FF2299" s="571" t="str">
        <v>[-11101] All data events are filtered in summary calculation</v>
      </c>
      <c r="FG2299" s="570">
        <v>42253.023958333331</v>
      </c>
      <c r="FH2299" s="571">
        <v>987.14845274286347</v>
      </c>
      <c r="GE2299" s="400">
        <f t="shared" si="334"/>
        <v>1</v>
      </c>
      <c r="GF2299" s="529"/>
      <c r="GG2299" s="517"/>
      <c r="GH2299" s="529">
        <v>42253.023958333331</v>
      </c>
      <c r="GI2299" s="668">
        <v>289.9305419921875</v>
      </c>
      <c r="GJ2299" s="669">
        <v>42253.023958333331</v>
      </c>
      <c r="GK2299" s="668">
        <v>291.66665649414062</v>
      </c>
      <c r="GL2299" s="669">
        <v>42253.023958333331</v>
      </c>
      <c r="GM2299" s="668" t="str">
        <v>[-11101] All data events are filtered in summary calculation</v>
      </c>
      <c r="GN2299" s="400" t="str">
        <f t="shared" si="332"/>
        <v>[-11101] All data events are filtered in summary calculation</v>
      </c>
      <c r="GO2299" s="400">
        <f t="shared" si="333"/>
        <v>0</v>
      </c>
    </row>
    <row r="2300" spans="156:197" ht="18.95" customHeight="1" x14ac:dyDescent="0.25">
      <c r="EZ2300" s="837"/>
      <c r="FA2300" s="568">
        <v>42253.024652777778</v>
      </c>
      <c r="FB2300" s="569">
        <v>2946.9823633367819</v>
      </c>
      <c r="FC2300" s="570">
        <v>42253.024652777778</v>
      </c>
      <c r="FD2300" s="571" t="str">
        <v>[-11101] All data events are filtered in summary calculation</v>
      </c>
      <c r="FE2300" s="570">
        <v>42253.024305555555</v>
      </c>
      <c r="FF2300" s="571" t="str">
        <v>[-11101] All data events are filtered in summary calculation</v>
      </c>
      <c r="FG2300" s="570">
        <v>42253.024305555555</v>
      </c>
      <c r="FH2300" s="571">
        <v>637.05910237911564</v>
      </c>
      <c r="GE2300" s="400">
        <f t="shared" si="334"/>
        <v>1</v>
      </c>
      <c r="GF2300" s="529"/>
      <c r="GG2300" s="517"/>
      <c r="GH2300" s="529">
        <v>42253.024305555555</v>
      </c>
      <c r="GI2300" s="668">
        <v>289.9305419921875</v>
      </c>
      <c r="GJ2300" s="669">
        <v>42253.024305555555</v>
      </c>
      <c r="GK2300" s="668">
        <v>291.66665649414062</v>
      </c>
      <c r="GL2300" s="669">
        <v>42253.024305555555</v>
      </c>
      <c r="GM2300" s="668" t="str">
        <v>[-11101] All data events are filtered in summary calculation</v>
      </c>
      <c r="GN2300" s="400" t="str">
        <f t="shared" si="332"/>
        <v>[-11101] All data events are filtered in summary calculation</v>
      </c>
      <c r="GO2300" s="400">
        <f t="shared" si="333"/>
        <v>0</v>
      </c>
    </row>
    <row r="2301" spans="156:197" ht="18.95" customHeight="1" x14ac:dyDescent="0.25">
      <c r="EZ2301" s="837"/>
      <c r="FA2301" s="568">
        <v>42253.025000000001</v>
      </c>
      <c r="FB2301" s="569">
        <v>2936.491249471158</v>
      </c>
      <c r="FC2301" s="570">
        <v>42253.025000000001</v>
      </c>
      <c r="FD2301" s="571" t="str">
        <v>[-11101] All data events are filtered in summary calculation</v>
      </c>
      <c r="FE2301" s="570">
        <v>42253.024652777778</v>
      </c>
      <c r="FF2301" s="571" t="str">
        <v>[-11101] All data events are filtered in summary calculation</v>
      </c>
      <c r="FG2301" s="570">
        <v>42253.024652777778</v>
      </c>
      <c r="FH2301" s="571">
        <v>638.24574069508606</v>
      </c>
      <c r="GE2301" s="400">
        <f t="shared" si="334"/>
        <v>1</v>
      </c>
      <c r="GF2301" s="529"/>
      <c r="GG2301" s="517"/>
      <c r="GH2301" s="529">
        <v>42253.024652777778</v>
      </c>
      <c r="GI2301" s="668">
        <v>289.9305419921875</v>
      </c>
      <c r="GJ2301" s="669">
        <v>42253.024652777778</v>
      </c>
      <c r="GK2301" s="668">
        <v>291.66665649414062</v>
      </c>
      <c r="GL2301" s="669">
        <v>42253.024652777778</v>
      </c>
      <c r="GM2301" s="668" t="str">
        <v>[-11101] All data events are filtered in summary calculation</v>
      </c>
      <c r="GN2301" s="400" t="str">
        <f t="shared" si="332"/>
        <v>[-11101] All data events are filtered in summary calculation</v>
      </c>
      <c r="GO2301" s="400">
        <f t="shared" si="333"/>
        <v>0</v>
      </c>
    </row>
    <row r="2302" spans="156:197" ht="18.95" customHeight="1" x14ac:dyDescent="0.25">
      <c r="EZ2302" s="837"/>
      <c r="FA2302" s="568">
        <v>42253.025347222225</v>
      </c>
      <c r="FB2302" s="569">
        <v>2964.4722396682946</v>
      </c>
      <c r="FC2302" s="570">
        <v>42253.025347222225</v>
      </c>
      <c r="FD2302" s="571" t="str">
        <v>[-11101] All data events are filtered in summary calculation</v>
      </c>
      <c r="FE2302" s="570">
        <v>42253.025000000001</v>
      </c>
      <c r="FF2302" s="571" t="str">
        <v>[-11101] All data events are filtered in summary calculation</v>
      </c>
      <c r="FG2302" s="570">
        <v>42253.025000000001</v>
      </c>
      <c r="FH2302" s="571">
        <v>692.11659923891443</v>
      </c>
      <c r="GE2302" s="400">
        <f t="shared" si="334"/>
        <v>1</v>
      </c>
      <c r="GF2302" s="529"/>
      <c r="GG2302" s="517"/>
      <c r="GH2302" s="529">
        <v>42253.025000000001</v>
      </c>
      <c r="GI2302" s="668">
        <v>289.9305419921875</v>
      </c>
      <c r="GJ2302" s="669">
        <v>42253.025000000001</v>
      </c>
      <c r="GK2302" s="668">
        <v>291.66665649414062</v>
      </c>
      <c r="GL2302" s="669">
        <v>42253.025000000001</v>
      </c>
      <c r="GM2302" s="668" t="str">
        <v>[-11101] All data events are filtered in summary calculation</v>
      </c>
      <c r="GN2302" s="400" t="str">
        <f t="shared" si="332"/>
        <v>[-11101] All data events are filtered in summary calculation</v>
      </c>
      <c r="GO2302" s="400">
        <f t="shared" si="333"/>
        <v>0</v>
      </c>
    </row>
    <row r="2303" spans="156:197" ht="18.95" customHeight="1" x14ac:dyDescent="0.25">
      <c r="EZ2303" s="837"/>
      <c r="FA2303" s="568">
        <v>42253.025694444441</v>
      </c>
      <c r="FB2303" s="569">
        <v>2987.6717224206777</v>
      </c>
      <c r="FC2303" s="570">
        <v>42253.025694444441</v>
      </c>
      <c r="FD2303" s="571" t="str">
        <v>[-11101] All data events are filtered in summary calculation</v>
      </c>
      <c r="FE2303" s="570">
        <v>42253.025347222225</v>
      </c>
      <c r="FF2303" s="571" t="str">
        <v>[-11101] All data events are filtered in summary calculation</v>
      </c>
      <c r="FG2303" s="570">
        <v>42253.025347222225</v>
      </c>
      <c r="FH2303" s="571">
        <v>639.99260020816314</v>
      </c>
      <c r="GE2303" s="400">
        <f t="shared" si="334"/>
        <v>1</v>
      </c>
      <c r="GF2303" s="529"/>
      <c r="GG2303" s="517"/>
      <c r="GH2303" s="529">
        <v>42253.025347222225</v>
      </c>
      <c r="GI2303" s="668">
        <v>289.9305419921875</v>
      </c>
      <c r="GJ2303" s="669">
        <v>42253.025347222225</v>
      </c>
      <c r="GK2303" s="668">
        <v>291.66665649414062</v>
      </c>
      <c r="GL2303" s="669">
        <v>42253.025347222225</v>
      </c>
      <c r="GM2303" s="668" t="str">
        <v>[-11101] All data events are filtered in summary calculation</v>
      </c>
      <c r="GN2303" s="400" t="str">
        <f t="shared" si="332"/>
        <v>[-11101] All data events are filtered in summary calculation</v>
      </c>
      <c r="GO2303" s="400">
        <f t="shared" si="333"/>
        <v>0</v>
      </c>
    </row>
    <row r="2304" spans="156:197" ht="18.95" customHeight="1" x14ac:dyDescent="0.25">
      <c r="EZ2304" s="837"/>
      <c r="FA2304" s="568">
        <v>42253.026041666672</v>
      </c>
      <c r="FB2304" s="569">
        <v>2982.1056100275368</v>
      </c>
      <c r="FC2304" s="570">
        <v>42253.026041666672</v>
      </c>
      <c r="FD2304" s="571" t="str">
        <v>[-11101] All data events are filtered in summary calculation</v>
      </c>
      <c r="FE2304" s="570">
        <v>42253.025694444441</v>
      </c>
      <c r="FF2304" s="571" t="str">
        <v>[-11101] All data events are filtered in summary calculation</v>
      </c>
      <c r="FG2304" s="570">
        <v>42253.025694444441</v>
      </c>
      <c r="FH2304" s="571">
        <v>640.72843042216005</v>
      </c>
      <c r="GE2304" s="400">
        <f t="shared" si="334"/>
        <v>1</v>
      </c>
      <c r="GF2304" s="529"/>
      <c r="GG2304" s="517"/>
      <c r="GH2304" s="529">
        <v>42253.025694444441</v>
      </c>
      <c r="GI2304" s="668">
        <v>289.9305419921875</v>
      </c>
      <c r="GJ2304" s="669">
        <v>42253.025694444441</v>
      </c>
      <c r="GK2304" s="668">
        <v>291.66665649414062</v>
      </c>
      <c r="GL2304" s="669">
        <v>42253.025694444441</v>
      </c>
      <c r="GM2304" s="668" t="str">
        <v>[-11101] All data events are filtered in summary calculation</v>
      </c>
      <c r="GN2304" s="400" t="str">
        <f t="shared" si="332"/>
        <v>[-11101] All data events are filtered in summary calculation</v>
      </c>
      <c r="GO2304" s="400">
        <f t="shared" si="333"/>
        <v>0</v>
      </c>
    </row>
    <row r="2305" spans="156:197" ht="18.95" customHeight="1" x14ac:dyDescent="0.25">
      <c r="EZ2305" s="837"/>
      <c r="FA2305" s="568">
        <v>42253.026388888888</v>
      </c>
      <c r="FB2305" s="569">
        <v>2981.0992403342079</v>
      </c>
      <c r="FC2305" s="570">
        <v>42253.026388888888</v>
      </c>
      <c r="FD2305" s="571" t="str">
        <v>[-11101] All data events are filtered in summary calculation</v>
      </c>
      <c r="FE2305" s="570">
        <v>42253.026041666672</v>
      </c>
      <c r="FF2305" s="571" t="str">
        <v>[-11101] All data events are filtered in summary calculation</v>
      </c>
      <c r="FG2305" s="570">
        <v>42253.026041666672</v>
      </c>
      <c r="FH2305" s="571">
        <v>641.29890222128199</v>
      </c>
      <c r="GE2305" s="400">
        <f t="shared" si="334"/>
        <v>1</v>
      </c>
      <c r="GF2305" s="529"/>
      <c r="GG2305" s="517"/>
      <c r="GH2305" s="529">
        <v>42253.026041666672</v>
      </c>
      <c r="GI2305" s="668">
        <v>289.9305419921875</v>
      </c>
      <c r="GJ2305" s="669">
        <v>42253.026041666672</v>
      </c>
      <c r="GK2305" s="668">
        <v>291.66665649414062</v>
      </c>
      <c r="GL2305" s="669">
        <v>42253.026041666672</v>
      </c>
      <c r="GM2305" s="668" t="str">
        <v>[-11101] All data events are filtered in summary calculation</v>
      </c>
      <c r="GN2305" s="400" t="str">
        <f t="shared" si="332"/>
        <v>[-11101] All data events are filtered in summary calculation</v>
      </c>
      <c r="GO2305" s="400">
        <f t="shared" si="333"/>
        <v>0</v>
      </c>
    </row>
    <row r="2306" spans="156:197" ht="18.95" customHeight="1" x14ac:dyDescent="0.25">
      <c r="EZ2306" s="837"/>
      <c r="FA2306" s="568">
        <v>42253.026736111111</v>
      </c>
      <c r="FB2306" s="569">
        <v>2970.6014531011383</v>
      </c>
      <c r="FC2306" s="570">
        <v>42253.026736111111</v>
      </c>
      <c r="FD2306" s="571" t="str">
        <v>[-11101] All data events are filtered in summary calculation</v>
      </c>
      <c r="FE2306" s="570">
        <v>42253.026388888888</v>
      </c>
      <c r="FF2306" s="571" t="str">
        <v>[-11101] All data events are filtered in summary calculation</v>
      </c>
      <c r="FG2306" s="570">
        <v>42253.026388888888</v>
      </c>
      <c r="FH2306" s="571">
        <v>671.64838288900853</v>
      </c>
      <c r="GE2306" s="400">
        <f t="shared" si="334"/>
        <v>1</v>
      </c>
      <c r="GF2306" s="529"/>
      <c r="GG2306" s="517"/>
      <c r="GH2306" s="529">
        <v>42253.026388888888</v>
      </c>
      <c r="GI2306" s="668">
        <v>289.9305419921875</v>
      </c>
      <c r="GJ2306" s="669">
        <v>42253.026388888888</v>
      </c>
      <c r="GK2306" s="668">
        <v>282.25772302307502</v>
      </c>
      <c r="GL2306" s="669">
        <v>42253.026388888888</v>
      </c>
      <c r="GM2306" s="668" t="str">
        <v>[-11101] All data events are filtered in summary calculation</v>
      </c>
      <c r="GN2306" s="400" t="str">
        <f t="shared" si="332"/>
        <v>[-11101] All data events are filtered in summary calculation</v>
      </c>
      <c r="GO2306" s="400">
        <f t="shared" si="333"/>
        <v>0</v>
      </c>
    </row>
    <row r="2307" spans="156:197" ht="18.95" customHeight="1" x14ac:dyDescent="0.25">
      <c r="EZ2307" s="837"/>
      <c r="FA2307" s="568">
        <v>42253.027083333334</v>
      </c>
      <c r="FB2307" s="569">
        <v>2993.8779515624046</v>
      </c>
      <c r="FC2307" s="570">
        <v>42253.027083333334</v>
      </c>
      <c r="FD2307" s="571" t="str">
        <v>[-11101] All data events are filtered in summary calculation</v>
      </c>
      <c r="FE2307" s="570">
        <v>42253.026736111111</v>
      </c>
      <c r="FF2307" s="571" t="str">
        <v>[-11101] All data events are filtered in summary calculation</v>
      </c>
      <c r="FG2307" s="570">
        <v>42253.026736111111</v>
      </c>
      <c r="FH2307" s="571">
        <v>672.37663602036196</v>
      </c>
      <c r="GE2307" s="400">
        <f t="shared" si="334"/>
        <v>1</v>
      </c>
      <c r="GF2307" s="529"/>
      <c r="GG2307" s="517"/>
      <c r="GH2307" s="529">
        <v>42253.026736111111</v>
      </c>
      <c r="GI2307" s="668">
        <v>289.9305419921875</v>
      </c>
      <c r="GJ2307" s="669">
        <v>42253.026736111111</v>
      </c>
      <c r="GK2307" s="668">
        <v>271.41204833984375</v>
      </c>
      <c r="GL2307" s="669">
        <v>42253.026736111111</v>
      </c>
      <c r="GM2307" s="668" t="str">
        <v>[-11101] All data events are filtered in summary calculation</v>
      </c>
      <c r="GN2307" s="400" t="str">
        <f t="shared" si="332"/>
        <v>[-11101] All data events are filtered in summary calculation</v>
      </c>
      <c r="GO2307" s="400">
        <f t="shared" si="333"/>
        <v>0</v>
      </c>
    </row>
    <row r="2308" spans="156:197" ht="18.95" customHeight="1" x14ac:dyDescent="0.25">
      <c r="EZ2308" s="837"/>
      <c r="FA2308" s="568">
        <v>42253.02743055555</v>
      </c>
      <c r="FB2308" s="569">
        <v>3026.0913207866251</v>
      </c>
      <c r="FC2308" s="570">
        <v>42253.02743055555</v>
      </c>
      <c r="FD2308" s="571" t="str">
        <v>[-11101] All data events are filtered in summary calculation</v>
      </c>
      <c r="FE2308" s="570">
        <v>42253.027083333334</v>
      </c>
      <c r="FF2308" s="571" t="str">
        <v>[-11101] All data events are filtered in summary calculation</v>
      </c>
      <c r="FG2308" s="570">
        <v>42253.027083333334</v>
      </c>
      <c r="FH2308" s="571">
        <v>669.90635104255102</v>
      </c>
      <c r="GE2308" s="400">
        <f t="shared" si="334"/>
        <v>1</v>
      </c>
      <c r="GF2308" s="529"/>
      <c r="GG2308" s="517"/>
      <c r="GH2308" s="529">
        <v>42253.027083333334</v>
      </c>
      <c r="GI2308" s="668">
        <v>289.9305419921875</v>
      </c>
      <c r="GJ2308" s="669">
        <v>42253.027083333334</v>
      </c>
      <c r="GK2308" s="668">
        <v>271.41204833984375</v>
      </c>
      <c r="GL2308" s="669">
        <v>42253.027083333334</v>
      </c>
      <c r="GM2308" s="668" t="str">
        <v>[-11101] All data events are filtered in summary calculation</v>
      </c>
      <c r="GN2308" s="400" t="str">
        <f t="shared" si="332"/>
        <v>[-11101] All data events are filtered in summary calculation</v>
      </c>
      <c r="GO2308" s="400">
        <f t="shared" si="333"/>
        <v>0</v>
      </c>
    </row>
    <row r="2309" spans="156:197" ht="18.95" customHeight="1" x14ac:dyDescent="0.25">
      <c r="EZ2309" s="837"/>
      <c r="FA2309" s="568">
        <v>42253.027777777781</v>
      </c>
      <c r="FB2309" s="569">
        <v>3020.4497778146219</v>
      </c>
      <c r="FC2309" s="570">
        <v>42253.027777777781</v>
      </c>
      <c r="FD2309" s="571" t="str">
        <v>[-11101] All data events are filtered in summary calculation</v>
      </c>
      <c r="FE2309" s="570">
        <v>42253.02743055555</v>
      </c>
      <c r="FF2309" s="571" t="str">
        <v>[-11101] All data events are filtered in summary calculation</v>
      </c>
      <c r="FG2309" s="570">
        <v>42253.02743055555</v>
      </c>
      <c r="FH2309" s="571">
        <v>682.58830003609012</v>
      </c>
      <c r="GE2309" s="400">
        <f t="shared" si="334"/>
        <v>1</v>
      </c>
      <c r="GF2309" s="529"/>
      <c r="GG2309" s="517"/>
      <c r="GH2309" s="529">
        <v>42253.02743055555</v>
      </c>
      <c r="GI2309" s="668">
        <v>289.9305419921875</v>
      </c>
      <c r="GJ2309" s="669">
        <v>42253.02743055555</v>
      </c>
      <c r="GK2309" s="668">
        <v>271.41204833984375</v>
      </c>
      <c r="GL2309" s="669">
        <v>42253.02743055555</v>
      </c>
      <c r="GM2309" s="668" t="str">
        <v>[-11101] All data events are filtered in summary calculation</v>
      </c>
      <c r="GN2309" s="400" t="str">
        <f t="shared" si="332"/>
        <v>[-11101] All data events are filtered in summary calculation</v>
      </c>
      <c r="GO2309" s="400">
        <f t="shared" si="333"/>
        <v>0</v>
      </c>
    </row>
    <row r="2310" spans="156:197" ht="18.95" customHeight="1" x14ac:dyDescent="0.25">
      <c r="EZ2310" s="837"/>
      <c r="FA2310" s="568">
        <v>42253.028124999997</v>
      </c>
      <c r="FB2310" s="569">
        <v>3017.73964553612</v>
      </c>
      <c r="FC2310" s="570">
        <v>42253.028124999997</v>
      </c>
      <c r="FD2310" s="571" t="str">
        <v>[-11101] All data events are filtered in summary calculation</v>
      </c>
      <c r="FE2310" s="570">
        <v>42253.027777777781</v>
      </c>
      <c r="FF2310" s="571" t="str">
        <v>[-11101] All data events are filtered in summary calculation</v>
      </c>
      <c r="FG2310" s="570">
        <v>42253.027777777781</v>
      </c>
      <c r="FH2310" s="571">
        <v>688.94827264518938</v>
      </c>
      <c r="GE2310" s="400">
        <f t="shared" si="334"/>
        <v>1</v>
      </c>
      <c r="GF2310" s="529"/>
      <c r="GG2310" s="517"/>
      <c r="GH2310" s="529">
        <v>42253.027777777781</v>
      </c>
      <c r="GI2310" s="668">
        <v>289.9305419921875</v>
      </c>
      <c r="GJ2310" s="669">
        <v>42253.027777777781</v>
      </c>
      <c r="GK2310" s="668">
        <v>271.41204833984375</v>
      </c>
      <c r="GL2310" s="669">
        <v>42253.027777777781</v>
      </c>
      <c r="GM2310" s="668" t="str">
        <v>[-11101] All data events are filtered in summary calculation</v>
      </c>
      <c r="GN2310" s="400" t="str">
        <f t="shared" si="332"/>
        <v>[-11101] All data events are filtered in summary calculation</v>
      </c>
      <c r="GO2310" s="400">
        <f t="shared" si="333"/>
        <v>0</v>
      </c>
    </row>
    <row r="2311" spans="156:197" ht="18.95" customHeight="1" x14ac:dyDescent="0.25">
      <c r="EZ2311" s="837"/>
      <c r="FA2311" s="568">
        <v>42253.02847222222</v>
      </c>
      <c r="FB2311" s="569">
        <v>27121.832228715964</v>
      </c>
      <c r="FC2311" s="570">
        <v>42253.02847222222</v>
      </c>
      <c r="FD2311" s="571" t="str">
        <v>[-11101] All data events are filtered in summary calculation</v>
      </c>
      <c r="FE2311" s="570">
        <v>42253.028124999997</v>
      </c>
      <c r="FF2311" s="571" t="str">
        <v>[-11101] All data events are filtered in summary calculation</v>
      </c>
      <c r="FG2311" s="570">
        <v>42253.028124999997</v>
      </c>
      <c r="FH2311" s="571">
        <v>646.68974850503412</v>
      </c>
      <c r="GE2311" s="400">
        <f t="shared" si="334"/>
        <v>1</v>
      </c>
      <c r="GF2311" s="529"/>
      <c r="GG2311" s="517"/>
      <c r="GH2311" s="529">
        <v>42253.028124999997</v>
      </c>
      <c r="GI2311" s="668">
        <v>289.9305419921875</v>
      </c>
      <c r="GJ2311" s="669">
        <v>42253.028124999997</v>
      </c>
      <c r="GK2311" s="668">
        <v>271.41204833984375</v>
      </c>
      <c r="GL2311" s="669">
        <v>42253.028124999997</v>
      </c>
      <c r="GM2311" s="668" t="str">
        <v>[-11101] All data events are filtered in summary calculation</v>
      </c>
      <c r="GN2311" s="400" t="str">
        <f t="shared" ref="GN2311:GN2374" si="335">IF($GE2311=1,$GM2311,0)</f>
        <v>[-11101] All data events are filtered in summary calculation</v>
      </c>
      <c r="GO2311" s="400">
        <f t="shared" ref="GO2311:GO2374" si="336">IF($GE2311=2,$GM2311,0)</f>
        <v>0</v>
      </c>
    </row>
    <row r="2312" spans="156:197" ht="18.95" customHeight="1" x14ac:dyDescent="0.25">
      <c r="EZ2312" s="837"/>
      <c r="FA2312" s="568">
        <v>42253.028819444444</v>
      </c>
      <c r="FB2312" s="569">
        <v>37817.438831390937</v>
      </c>
      <c r="FC2312" s="570">
        <v>42253.028819444444</v>
      </c>
      <c r="FD2312" s="571" t="str">
        <v>[-11101] All data events are filtered in summary calculation</v>
      </c>
      <c r="FE2312" s="570">
        <v>42253.02847222222</v>
      </c>
      <c r="FF2312" s="571" t="str">
        <v>[-11101] All data events are filtered in summary calculation</v>
      </c>
      <c r="FG2312" s="570">
        <v>42253.02847222222</v>
      </c>
      <c r="FH2312" s="571">
        <v>942.94222497595354</v>
      </c>
      <c r="GE2312" s="400">
        <f t="shared" ref="GE2312:GE2375" si="337">IF(GI2312&lt;&gt;$GF$63,1,IF(GK2312&lt;&gt;$GF$63,2,IF(GE2311&lt;&gt;0,GE2311,0)))</f>
        <v>1</v>
      </c>
      <c r="GF2312" s="529"/>
      <c r="GG2312" s="517"/>
      <c r="GH2312" s="529">
        <v>42253.02847222222</v>
      </c>
      <c r="GI2312" s="668">
        <v>289.9305419921875</v>
      </c>
      <c r="GJ2312" s="669">
        <v>42253.02847222222</v>
      </c>
      <c r="GK2312" s="668">
        <v>271.41204833984375</v>
      </c>
      <c r="GL2312" s="669">
        <v>42253.02847222222</v>
      </c>
      <c r="GM2312" s="668" t="str">
        <v>[-11101] All data events are filtered in summary calculation</v>
      </c>
      <c r="GN2312" s="400" t="str">
        <f t="shared" si="335"/>
        <v>[-11101] All data events are filtered in summary calculation</v>
      </c>
      <c r="GO2312" s="400">
        <f t="shared" si="336"/>
        <v>0</v>
      </c>
    </row>
    <row r="2313" spans="156:197" ht="18.95" customHeight="1" x14ac:dyDescent="0.25">
      <c r="EZ2313" s="837"/>
      <c r="FA2313" s="568">
        <v>42253.029166666667</v>
      </c>
      <c r="FB2313" s="569">
        <v>38259.945417062445</v>
      </c>
      <c r="FC2313" s="570">
        <v>42253.029166666667</v>
      </c>
      <c r="FD2313" s="571" t="str">
        <v>[-11101] All data events are filtered in summary calculation</v>
      </c>
      <c r="FE2313" s="570">
        <v>42253.028819444444</v>
      </c>
      <c r="FF2313" s="571" t="str">
        <v>[-11101] All data events are filtered in summary calculation</v>
      </c>
      <c r="FG2313" s="570">
        <v>42253.028819444444</v>
      </c>
      <c r="FH2313" s="571">
        <v>1381.6504790451997</v>
      </c>
      <c r="GE2313" s="400">
        <f t="shared" si="337"/>
        <v>1</v>
      </c>
      <c r="GF2313" s="529"/>
      <c r="GG2313" s="517"/>
      <c r="GH2313" s="529">
        <v>42253.028819444444</v>
      </c>
      <c r="GI2313" s="668">
        <v>289.9305419921875</v>
      </c>
      <c r="GJ2313" s="669">
        <v>42253.028819444444</v>
      </c>
      <c r="GK2313" s="668">
        <v>271.41204833984375</v>
      </c>
      <c r="GL2313" s="669">
        <v>42253.028819444444</v>
      </c>
      <c r="GM2313" s="668" t="str">
        <v>[-11101] All data events are filtered in summary calculation</v>
      </c>
      <c r="GN2313" s="400" t="str">
        <f t="shared" si="335"/>
        <v>[-11101] All data events are filtered in summary calculation</v>
      </c>
      <c r="GO2313" s="400">
        <f t="shared" si="336"/>
        <v>0</v>
      </c>
    </row>
    <row r="2314" spans="156:197" ht="18.95" customHeight="1" x14ac:dyDescent="0.25">
      <c r="EZ2314" s="837"/>
      <c r="FA2314" s="568">
        <v>42253.029513888891</v>
      </c>
      <c r="FB2314" s="569">
        <v>38297.008808374405</v>
      </c>
      <c r="FC2314" s="570">
        <v>42253.029513888891</v>
      </c>
      <c r="FD2314" s="571" t="str">
        <v>[-11101] All data events are filtered in summary calculation</v>
      </c>
      <c r="FE2314" s="570">
        <v>42253.029166666667</v>
      </c>
      <c r="FF2314" s="571" t="str">
        <v>[-11101] All data events are filtered in summary calculation</v>
      </c>
      <c r="FG2314" s="570">
        <v>42253.029166666667</v>
      </c>
      <c r="FH2314" s="571">
        <v>1483.0516508887833</v>
      </c>
      <c r="GE2314" s="400">
        <f t="shared" si="337"/>
        <v>1</v>
      </c>
      <c r="GF2314" s="529"/>
      <c r="GG2314" s="517"/>
      <c r="GH2314" s="529">
        <v>42253.029166666667</v>
      </c>
      <c r="GI2314" s="668">
        <v>289.9305419921875</v>
      </c>
      <c r="GJ2314" s="669">
        <v>42253.029166666667</v>
      </c>
      <c r="GK2314" s="668">
        <v>271.41204833984375</v>
      </c>
      <c r="GL2314" s="669">
        <v>42253.029166666667</v>
      </c>
      <c r="GM2314" s="668" t="str">
        <v>[-11101] All data events are filtered in summary calculation</v>
      </c>
      <c r="GN2314" s="400" t="str">
        <f t="shared" si="335"/>
        <v>[-11101] All data events are filtered in summary calculation</v>
      </c>
      <c r="GO2314" s="400">
        <f t="shared" si="336"/>
        <v>0</v>
      </c>
    </row>
    <row r="2315" spans="156:197" ht="18.95" customHeight="1" x14ac:dyDescent="0.25">
      <c r="EZ2315" s="837"/>
      <c r="FA2315" s="568">
        <v>42253.029861111107</v>
      </c>
      <c r="FB2315" s="569">
        <v>38258.349977827071</v>
      </c>
      <c r="FC2315" s="570">
        <v>42253.029861111107</v>
      </c>
      <c r="FD2315" s="571" t="str">
        <v>[-11101] All data events are filtered in summary calculation</v>
      </c>
      <c r="FE2315" s="570">
        <v>42253.029513888891</v>
      </c>
      <c r="FF2315" s="571" t="str">
        <v>[-11101] All data events are filtered in summary calculation</v>
      </c>
      <c r="FG2315" s="570">
        <v>42253.029513888891</v>
      </c>
      <c r="FH2315" s="571">
        <v>1508.7334435883909</v>
      </c>
      <c r="GE2315" s="400">
        <f t="shared" si="337"/>
        <v>1</v>
      </c>
      <c r="GF2315" s="529"/>
      <c r="GG2315" s="517"/>
      <c r="GH2315" s="529">
        <v>42253.029513888891</v>
      </c>
      <c r="GI2315" s="668">
        <v>289.9305419921875</v>
      </c>
      <c r="GJ2315" s="669">
        <v>42253.029513888891</v>
      </c>
      <c r="GK2315" s="668">
        <v>271.41204833984375</v>
      </c>
      <c r="GL2315" s="669">
        <v>42253.029513888891</v>
      </c>
      <c r="GM2315" s="668" t="str">
        <v>[-11101] All data events are filtered in summary calculation</v>
      </c>
      <c r="GN2315" s="400" t="str">
        <f t="shared" si="335"/>
        <v>[-11101] All data events are filtered in summary calculation</v>
      </c>
      <c r="GO2315" s="400">
        <f t="shared" si="336"/>
        <v>0</v>
      </c>
    </row>
    <row r="2316" spans="156:197" ht="18.95" customHeight="1" x14ac:dyDescent="0.25">
      <c r="EZ2316" s="837"/>
      <c r="FA2316" s="568">
        <v>42253.030208333337</v>
      </c>
      <c r="FB2316" s="569">
        <v>38239.738880453508</v>
      </c>
      <c r="FC2316" s="570">
        <v>42253.030208333337</v>
      </c>
      <c r="FD2316" s="571" t="str">
        <v>[-11101] All data events are filtered in summary calculation</v>
      </c>
      <c r="FE2316" s="570">
        <v>42253.029861111107</v>
      </c>
      <c r="FF2316" s="571" t="str">
        <v>[-11101] All data events are filtered in summary calculation</v>
      </c>
      <c r="FG2316" s="570">
        <v>42253.029861111107</v>
      </c>
      <c r="FH2316" s="571">
        <v>1389.8805480554079</v>
      </c>
      <c r="GE2316" s="400">
        <f t="shared" si="337"/>
        <v>1</v>
      </c>
      <c r="GF2316" s="529"/>
      <c r="GG2316" s="517"/>
      <c r="GH2316" s="529">
        <v>42253.029861111107</v>
      </c>
      <c r="GI2316" s="668">
        <v>289.9305419921875</v>
      </c>
      <c r="GJ2316" s="669">
        <v>42253.029861111107</v>
      </c>
      <c r="GK2316" s="668">
        <v>271.41204833984375</v>
      </c>
      <c r="GL2316" s="669">
        <v>42253.029861111107</v>
      </c>
      <c r="GM2316" s="668" t="str">
        <v>[-11101] All data events are filtered in summary calculation</v>
      </c>
      <c r="GN2316" s="400" t="str">
        <f t="shared" si="335"/>
        <v>[-11101] All data events are filtered in summary calculation</v>
      </c>
      <c r="GO2316" s="400">
        <f t="shared" si="336"/>
        <v>0</v>
      </c>
    </row>
    <row r="2317" spans="156:197" ht="18.95" customHeight="1" x14ac:dyDescent="0.25">
      <c r="EZ2317" s="837"/>
      <c r="FA2317" s="568">
        <v>42253.030555555553</v>
      </c>
      <c r="FB2317" s="569">
        <v>38168.846285227934</v>
      </c>
      <c r="FC2317" s="570">
        <v>42253.030555555553</v>
      </c>
      <c r="FD2317" s="571" t="str">
        <v>[-11101] All data events are filtered in summary calculation</v>
      </c>
      <c r="FE2317" s="570">
        <v>42253.030208333337</v>
      </c>
      <c r="FF2317" s="571" t="str">
        <v>[-11101] All data events are filtered in summary calculation</v>
      </c>
      <c r="FG2317" s="570">
        <v>42253.030208333337</v>
      </c>
      <c r="FH2317" s="571">
        <v>1527.2912040910373</v>
      </c>
      <c r="GE2317" s="400">
        <f t="shared" si="337"/>
        <v>1</v>
      </c>
      <c r="GF2317" s="529"/>
      <c r="GG2317" s="517"/>
      <c r="GH2317" s="529">
        <v>42253.030208333337</v>
      </c>
      <c r="GI2317" s="668">
        <v>289.9305419921875</v>
      </c>
      <c r="GJ2317" s="669">
        <v>42253.030208333337</v>
      </c>
      <c r="GK2317" s="668">
        <v>271.41204833984375</v>
      </c>
      <c r="GL2317" s="669">
        <v>42253.030208333337</v>
      </c>
      <c r="GM2317" s="668" t="str">
        <v>[-11101] All data events are filtered in summary calculation</v>
      </c>
      <c r="GN2317" s="400" t="str">
        <f t="shared" si="335"/>
        <v>[-11101] All data events are filtered in summary calculation</v>
      </c>
      <c r="GO2317" s="400">
        <f t="shared" si="336"/>
        <v>0</v>
      </c>
    </row>
    <row r="2318" spans="156:197" ht="18.95" customHeight="1" x14ac:dyDescent="0.25">
      <c r="EZ2318" s="837"/>
      <c r="FA2318" s="568">
        <v>42253.030902777777</v>
      </c>
      <c r="FB2318" s="569">
        <v>38182.06374669075</v>
      </c>
      <c r="FC2318" s="570">
        <v>42253.030902777777</v>
      </c>
      <c r="FD2318" s="571" t="str">
        <v>[-11101] All data events are filtered in summary calculation</v>
      </c>
      <c r="FE2318" s="570">
        <v>42253.030555555553</v>
      </c>
      <c r="FF2318" s="571" t="str">
        <v>[-11101] All data events are filtered in summary calculation</v>
      </c>
      <c r="FG2318" s="570">
        <v>42253.030555555553</v>
      </c>
      <c r="FH2318" s="571">
        <v>1421.3365721280998</v>
      </c>
      <c r="GE2318" s="400">
        <f t="shared" si="337"/>
        <v>1</v>
      </c>
      <c r="GF2318" s="529"/>
      <c r="GG2318" s="517"/>
      <c r="GH2318" s="529">
        <v>42253.030555555553</v>
      </c>
      <c r="GI2318" s="668">
        <v>289.9305419921875</v>
      </c>
      <c r="GJ2318" s="669">
        <v>42253.030555555553</v>
      </c>
      <c r="GK2318" s="668">
        <v>271.41204833984375</v>
      </c>
      <c r="GL2318" s="669">
        <v>42253.030555555553</v>
      </c>
      <c r="GM2318" s="668" t="str">
        <v>[-11101] All data events are filtered in summary calculation</v>
      </c>
      <c r="GN2318" s="400" t="str">
        <f t="shared" si="335"/>
        <v>[-11101] All data events are filtered in summary calculation</v>
      </c>
      <c r="GO2318" s="400">
        <f t="shared" si="336"/>
        <v>0</v>
      </c>
    </row>
    <row r="2319" spans="156:197" ht="18.95" customHeight="1" x14ac:dyDescent="0.25">
      <c r="EZ2319" s="837"/>
      <c r="FA2319" s="568">
        <v>42253.03125</v>
      </c>
      <c r="FB2319" s="569">
        <v>38147.637549173829</v>
      </c>
      <c r="FC2319" s="570">
        <v>42253.03125</v>
      </c>
      <c r="FD2319" s="571" t="str">
        <v>[-11101] All data events are filtered in summary calculation</v>
      </c>
      <c r="FE2319" s="570">
        <v>42253.030902777777</v>
      </c>
      <c r="FF2319" s="571" t="str">
        <v>[-11101] All data events are filtered in summary calculation</v>
      </c>
      <c r="FG2319" s="570">
        <v>42253.030902777777</v>
      </c>
      <c r="FH2319" s="571">
        <v>1455.3371874056136</v>
      </c>
      <c r="GE2319" s="400">
        <f t="shared" si="337"/>
        <v>1</v>
      </c>
      <c r="GF2319" s="529"/>
      <c r="GG2319" s="517"/>
      <c r="GH2319" s="529">
        <v>42253.030902777777</v>
      </c>
      <c r="GI2319" s="668">
        <v>289.9305419921875</v>
      </c>
      <c r="GJ2319" s="669">
        <v>42253.030902777777</v>
      </c>
      <c r="GK2319" s="668">
        <v>271.41204833984375</v>
      </c>
      <c r="GL2319" s="669">
        <v>42253.030902777777</v>
      </c>
      <c r="GM2319" s="668" t="str">
        <v>[-11101] All data events are filtered in summary calculation</v>
      </c>
      <c r="GN2319" s="400" t="str">
        <f t="shared" si="335"/>
        <v>[-11101] All data events are filtered in summary calculation</v>
      </c>
      <c r="GO2319" s="400">
        <f t="shared" si="336"/>
        <v>0</v>
      </c>
    </row>
    <row r="2320" spans="156:197" ht="18.95" customHeight="1" x14ac:dyDescent="0.25">
      <c r="EZ2320" s="837"/>
      <c r="FA2320" s="568">
        <v>42253.031597222223</v>
      </c>
      <c r="FB2320" s="569">
        <v>38163.9239397645</v>
      </c>
      <c r="FC2320" s="570">
        <v>42253.031597222223</v>
      </c>
      <c r="FD2320" s="571" t="str">
        <v>[-11101] All data events are filtered in summary calculation</v>
      </c>
      <c r="FE2320" s="570">
        <v>42253.03125</v>
      </c>
      <c r="FF2320" s="571" t="str">
        <v>[-11101] All data events are filtered in summary calculation</v>
      </c>
      <c r="FG2320" s="570">
        <v>42253.03125</v>
      </c>
      <c r="FH2320" s="571">
        <v>1428.1952129133667</v>
      </c>
      <c r="GE2320" s="400">
        <f t="shared" si="337"/>
        <v>1</v>
      </c>
      <c r="GF2320" s="529"/>
      <c r="GG2320" s="517"/>
      <c r="GH2320" s="529">
        <v>42253.03125</v>
      </c>
      <c r="GI2320" s="668">
        <v>289.9305419921875</v>
      </c>
      <c r="GJ2320" s="669">
        <v>42253.03125</v>
      </c>
      <c r="GK2320" s="668">
        <v>271.41204833984375</v>
      </c>
      <c r="GL2320" s="669">
        <v>42253.03125</v>
      </c>
      <c r="GM2320" s="668" t="str">
        <v>[-11101] All data events are filtered in summary calculation</v>
      </c>
      <c r="GN2320" s="400" t="str">
        <f t="shared" si="335"/>
        <v>[-11101] All data events are filtered in summary calculation</v>
      </c>
      <c r="GO2320" s="400">
        <f t="shared" si="336"/>
        <v>0</v>
      </c>
    </row>
    <row r="2321" spans="156:197" ht="18.95" customHeight="1" x14ac:dyDescent="0.25">
      <c r="EZ2321" s="837"/>
      <c r="FA2321" s="568">
        <v>42253.031944444447</v>
      </c>
      <c r="FB2321" s="569">
        <v>37968.01320028901</v>
      </c>
      <c r="FC2321" s="570">
        <v>42253.031944444447</v>
      </c>
      <c r="FD2321" s="571" t="str">
        <v>[-11101] All data events are filtered in summary calculation</v>
      </c>
      <c r="FE2321" s="570">
        <v>42253.031597222223</v>
      </c>
      <c r="FF2321" s="571" t="str">
        <v>[-11101] All data events are filtered in summary calculation</v>
      </c>
      <c r="FG2321" s="570">
        <v>42253.031597222223</v>
      </c>
      <c r="FH2321" s="571">
        <v>1418.2152400324742</v>
      </c>
      <c r="GE2321" s="400">
        <f t="shared" si="337"/>
        <v>1</v>
      </c>
      <c r="GF2321" s="529"/>
      <c r="GG2321" s="517"/>
      <c r="GH2321" s="529">
        <v>42253.031597222223</v>
      </c>
      <c r="GI2321" s="668">
        <v>289.9305419921875</v>
      </c>
      <c r="GJ2321" s="669">
        <v>42253.031597222223</v>
      </c>
      <c r="GK2321" s="668">
        <v>271.41204833984375</v>
      </c>
      <c r="GL2321" s="669">
        <v>42253.031597222223</v>
      </c>
      <c r="GM2321" s="668" t="str">
        <v>[-11101] All data events are filtered in summary calculation</v>
      </c>
      <c r="GN2321" s="400" t="str">
        <f t="shared" si="335"/>
        <v>[-11101] All data events are filtered in summary calculation</v>
      </c>
      <c r="GO2321" s="400">
        <f t="shared" si="336"/>
        <v>0</v>
      </c>
    </row>
    <row r="2322" spans="156:197" ht="18.95" customHeight="1" x14ac:dyDescent="0.25">
      <c r="EZ2322" s="837"/>
      <c r="FA2322" s="568">
        <v>42253.032291666663</v>
      </c>
      <c r="FB2322" s="569">
        <v>38094.019000699125</v>
      </c>
      <c r="FC2322" s="570">
        <v>42253.032291666663</v>
      </c>
      <c r="FD2322" s="571" t="str">
        <v>[-11101] All data events are filtered in summary calculation</v>
      </c>
      <c r="FE2322" s="570">
        <v>42253.031944444447</v>
      </c>
      <c r="FF2322" s="571" t="str">
        <v>[-11101] All data events are filtered in summary calculation</v>
      </c>
      <c r="FG2322" s="570">
        <v>42253.031944444447</v>
      </c>
      <c r="FH2322" s="571">
        <v>1458.7238574463875</v>
      </c>
      <c r="GE2322" s="400">
        <f t="shared" si="337"/>
        <v>1</v>
      </c>
      <c r="GF2322" s="529"/>
      <c r="GG2322" s="517"/>
      <c r="GH2322" s="529">
        <v>42253.031944444447</v>
      </c>
      <c r="GI2322" s="668">
        <v>289.9305419921875</v>
      </c>
      <c r="GJ2322" s="669">
        <v>42253.031944444447</v>
      </c>
      <c r="GK2322" s="668">
        <v>271.41204833984375</v>
      </c>
      <c r="GL2322" s="669">
        <v>42253.031944444447</v>
      </c>
      <c r="GM2322" s="668" t="str">
        <v>[-11101] All data events are filtered in summary calculation</v>
      </c>
      <c r="GN2322" s="400" t="str">
        <f t="shared" si="335"/>
        <v>[-11101] All data events are filtered in summary calculation</v>
      </c>
      <c r="GO2322" s="400">
        <f t="shared" si="336"/>
        <v>0</v>
      </c>
    </row>
    <row r="2323" spans="156:197" ht="18.95" customHeight="1" x14ac:dyDescent="0.25">
      <c r="EZ2323" s="837"/>
      <c r="FA2323" s="568">
        <v>42253.032638888893</v>
      </c>
      <c r="FB2323" s="569">
        <v>38093.591691388683</v>
      </c>
      <c r="FC2323" s="570">
        <v>42253.032638888893</v>
      </c>
      <c r="FD2323" s="571" t="str">
        <v>[-11101] All data events are filtered in summary calculation</v>
      </c>
      <c r="FE2323" s="570">
        <v>42253.032291666663</v>
      </c>
      <c r="FF2323" s="571" t="str">
        <v>[-11101] All data events are filtered in summary calculation</v>
      </c>
      <c r="FG2323" s="570">
        <v>42253.032291666663</v>
      </c>
      <c r="FH2323" s="571">
        <v>1513.396085664692</v>
      </c>
      <c r="GE2323" s="400">
        <f t="shared" si="337"/>
        <v>1</v>
      </c>
      <c r="GF2323" s="529"/>
      <c r="GG2323" s="517"/>
      <c r="GH2323" s="529">
        <v>42253.032291666663</v>
      </c>
      <c r="GI2323" s="668">
        <v>289.9305419921875</v>
      </c>
      <c r="GJ2323" s="669">
        <v>42253.032291666663</v>
      </c>
      <c r="GK2323" s="668">
        <v>271.41204833984375</v>
      </c>
      <c r="GL2323" s="669">
        <v>42253.032291666663</v>
      </c>
      <c r="GM2323" s="668" t="str">
        <v>[-11101] All data events are filtered in summary calculation</v>
      </c>
      <c r="GN2323" s="400" t="str">
        <f t="shared" si="335"/>
        <v>[-11101] All data events are filtered in summary calculation</v>
      </c>
      <c r="GO2323" s="400">
        <f t="shared" si="336"/>
        <v>0</v>
      </c>
    </row>
    <row r="2324" spans="156:197" ht="18.95" customHeight="1" x14ac:dyDescent="0.25">
      <c r="EZ2324" s="837"/>
      <c r="FA2324" s="568">
        <v>42253.032986111109</v>
      </c>
      <c r="FB2324" s="569">
        <v>38079.210258730251</v>
      </c>
      <c r="FC2324" s="570">
        <v>42253.032986111109</v>
      </c>
      <c r="FD2324" s="571" t="str">
        <v>[-11101] All data events are filtered in summary calculation</v>
      </c>
      <c r="FE2324" s="570">
        <v>42253.032638888893</v>
      </c>
      <c r="FF2324" s="571" t="str">
        <v>[-11101] All data events are filtered in summary calculation</v>
      </c>
      <c r="FG2324" s="570">
        <v>42253.032638888893</v>
      </c>
      <c r="FH2324" s="571">
        <v>1507.6503060046584</v>
      </c>
      <c r="GE2324" s="400">
        <f t="shared" si="337"/>
        <v>1</v>
      </c>
      <c r="GF2324" s="529"/>
      <c r="GG2324" s="517"/>
      <c r="GH2324" s="529">
        <v>42253.032638888893</v>
      </c>
      <c r="GI2324" s="668">
        <v>289.9305419921875</v>
      </c>
      <c r="GJ2324" s="669">
        <v>42253.032638888893</v>
      </c>
      <c r="GK2324" s="668">
        <v>271.41204833984375</v>
      </c>
      <c r="GL2324" s="669">
        <v>42253.032638888893</v>
      </c>
      <c r="GM2324" s="668" t="str">
        <v>[-11101] All data events are filtered in summary calculation</v>
      </c>
      <c r="GN2324" s="400" t="str">
        <f t="shared" si="335"/>
        <v>[-11101] All data events are filtered in summary calculation</v>
      </c>
      <c r="GO2324" s="400">
        <f t="shared" si="336"/>
        <v>0</v>
      </c>
    </row>
    <row r="2325" spans="156:197" ht="18.95" customHeight="1" x14ac:dyDescent="0.25">
      <c r="EZ2325" s="837"/>
      <c r="FA2325" s="568">
        <v>42253.033333333333</v>
      </c>
      <c r="FB2325" s="569">
        <v>38075.671063365538</v>
      </c>
      <c r="FC2325" s="570">
        <v>42253.033333333333</v>
      </c>
      <c r="FD2325" s="571" t="str">
        <v>[-11101] All data events are filtered in summary calculation</v>
      </c>
      <c r="FE2325" s="570">
        <v>42253.032986111109</v>
      </c>
      <c r="FF2325" s="571" t="str">
        <v>[-11101] All data events are filtered in summary calculation</v>
      </c>
      <c r="FG2325" s="570">
        <v>42253.032986111109</v>
      </c>
      <c r="FH2325" s="571">
        <v>1494.7602744171395</v>
      </c>
      <c r="GE2325" s="400">
        <f t="shared" si="337"/>
        <v>1</v>
      </c>
      <c r="GF2325" s="529"/>
      <c r="GG2325" s="517"/>
      <c r="GH2325" s="529">
        <v>42253.032986111109</v>
      </c>
      <c r="GI2325" s="668">
        <v>289.9305419921875</v>
      </c>
      <c r="GJ2325" s="669">
        <v>42253.032986111109</v>
      </c>
      <c r="GK2325" s="668">
        <v>271.41204833984375</v>
      </c>
      <c r="GL2325" s="669">
        <v>42253.032986111109</v>
      </c>
      <c r="GM2325" s="668" t="str">
        <v>[-11101] All data events are filtered in summary calculation</v>
      </c>
      <c r="GN2325" s="400" t="str">
        <f t="shared" si="335"/>
        <v>[-11101] All data events are filtered in summary calculation</v>
      </c>
      <c r="GO2325" s="400">
        <f t="shared" si="336"/>
        <v>0</v>
      </c>
    </row>
    <row r="2326" spans="156:197" ht="18.95" customHeight="1" x14ac:dyDescent="0.25">
      <c r="EZ2326" s="837"/>
      <c r="FA2326" s="568">
        <v>42253.033680555556</v>
      </c>
      <c r="FB2326" s="569">
        <v>38048.329811894895</v>
      </c>
      <c r="FC2326" s="570">
        <v>42253.033680555556</v>
      </c>
      <c r="FD2326" s="571" t="str">
        <v>[-11101] All data events are filtered in summary calculation</v>
      </c>
      <c r="FE2326" s="570">
        <v>42253.033333333333</v>
      </c>
      <c r="FF2326" s="571" t="str">
        <v>[-11101] All data events are filtered in summary calculation</v>
      </c>
      <c r="FG2326" s="570">
        <v>42253.033333333333</v>
      </c>
      <c r="FH2326" s="571">
        <v>1447.2161545718709</v>
      </c>
      <c r="GE2326" s="400">
        <f t="shared" si="337"/>
        <v>1</v>
      </c>
      <c r="GF2326" s="529"/>
      <c r="GG2326" s="517"/>
      <c r="GH2326" s="529">
        <v>42253.033333333333</v>
      </c>
      <c r="GI2326" s="668">
        <v>289.9305419921875</v>
      </c>
      <c r="GJ2326" s="669">
        <v>42253.033333333333</v>
      </c>
      <c r="GK2326" s="668">
        <v>271.41204833984375</v>
      </c>
      <c r="GL2326" s="669">
        <v>42253.033333333333</v>
      </c>
      <c r="GM2326" s="668" t="str">
        <v>[-11101] All data events are filtered in summary calculation</v>
      </c>
      <c r="GN2326" s="400" t="str">
        <f t="shared" si="335"/>
        <v>[-11101] All data events are filtered in summary calculation</v>
      </c>
      <c r="GO2326" s="400">
        <f t="shared" si="336"/>
        <v>0</v>
      </c>
    </row>
    <row r="2327" spans="156:197" ht="18.95" customHeight="1" x14ac:dyDescent="0.25">
      <c r="EZ2327" s="837"/>
      <c r="FA2327" s="568">
        <v>42253.03402777778</v>
      </c>
      <c r="FB2327" s="569">
        <v>38070.985209393504</v>
      </c>
      <c r="FC2327" s="570">
        <v>42253.03402777778</v>
      </c>
      <c r="FD2327" s="571" t="str">
        <v>[-11101] All data events are filtered in summary calculation</v>
      </c>
      <c r="FE2327" s="570">
        <v>42253.033680555556</v>
      </c>
      <c r="FF2327" s="571" t="str">
        <v>[-11101] All data events are filtered in summary calculation</v>
      </c>
      <c r="FG2327" s="570">
        <v>42253.033680555556</v>
      </c>
      <c r="FH2327" s="571">
        <v>1484.9951182054356</v>
      </c>
      <c r="GE2327" s="400">
        <f t="shared" si="337"/>
        <v>1</v>
      </c>
      <c r="GF2327" s="529"/>
      <c r="GG2327" s="517"/>
      <c r="GH2327" s="529">
        <v>42253.033680555556</v>
      </c>
      <c r="GI2327" s="668">
        <v>293.38946073781699</v>
      </c>
      <c r="GJ2327" s="669">
        <v>42253.033680555556</v>
      </c>
      <c r="GK2327" s="668">
        <v>271.41204833984375</v>
      </c>
      <c r="GL2327" s="669">
        <v>42253.033680555556</v>
      </c>
      <c r="GM2327" s="668" t="str">
        <v>[-11101] All data events are filtered in summary calculation</v>
      </c>
      <c r="GN2327" s="400" t="str">
        <f t="shared" si="335"/>
        <v>[-11101] All data events are filtered in summary calculation</v>
      </c>
      <c r="GO2327" s="400">
        <f t="shared" si="336"/>
        <v>0</v>
      </c>
    </row>
    <row r="2328" spans="156:197" ht="18.95" customHeight="1" x14ac:dyDescent="0.25">
      <c r="EZ2328" s="837"/>
      <c r="FA2328" s="568">
        <v>42253.034375000003</v>
      </c>
      <c r="FB2328" s="569">
        <v>38076.046936551727</v>
      </c>
      <c r="FC2328" s="570">
        <v>42253.034375000003</v>
      </c>
      <c r="FD2328" s="571" t="str">
        <v>[-11101] All data events are filtered in summary calculation</v>
      </c>
      <c r="FE2328" s="570">
        <v>42253.03402777778</v>
      </c>
      <c r="FF2328" s="571" t="str">
        <v>[-11101] All data events are filtered in summary calculation</v>
      </c>
      <c r="FG2328" s="570">
        <v>42253.03402777778</v>
      </c>
      <c r="FH2328" s="571">
        <v>1517.2281784774736</v>
      </c>
      <c r="GE2328" s="400">
        <f t="shared" si="337"/>
        <v>1</v>
      </c>
      <c r="GF2328" s="529"/>
      <c r="GG2328" s="517"/>
      <c r="GH2328" s="529">
        <v>42253.03402777778</v>
      </c>
      <c r="GI2328" s="668">
        <v>295.71759033203125</v>
      </c>
      <c r="GJ2328" s="669">
        <v>42253.03402777778</v>
      </c>
      <c r="GK2328" s="668">
        <v>271.41204833984375</v>
      </c>
      <c r="GL2328" s="669">
        <v>42253.03402777778</v>
      </c>
      <c r="GM2328" s="668" t="str">
        <v>[-11101] All data events are filtered in summary calculation</v>
      </c>
      <c r="GN2328" s="400" t="str">
        <f t="shared" si="335"/>
        <v>[-11101] All data events are filtered in summary calculation</v>
      </c>
      <c r="GO2328" s="400">
        <f t="shared" si="336"/>
        <v>0</v>
      </c>
    </row>
    <row r="2329" spans="156:197" ht="18.95" customHeight="1" x14ac:dyDescent="0.25">
      <c r="EZ2329" s="837"/>
      <c r="FA2329" s="568">
        <v>42253.034722222219</v>
      </c>
      <c r="FB2329" s="569">
        <v>38065.821161570151</v>
      </c>
      <c r="FC2329" s="570">
        <v>42253.034722222219</v>
      </c>
      <c r="FD2329" s="571" t="str">
        <v>[-11101] All data events are filtered in summary calculation</v>
      </c>
      <c r="FE2329" s="570">
        <v>42253.034375000003</v>
      </c>
      <c r="FF2329" s="571" t="str">
        <v>[-11101] All data events are filtered in summary calculation</v>
      </c>
      <c r="FG2329" s="570">
        <v>42253.034375000003</v>
      </c>
      <c r="FH2329" s="571">
        <v>1438.9039177059506</v>
      </c>
      <c r="GE2329" s="400">
        <f t="shared" si="337"/>
        <v>1</v>
      </c>
      <c r="GF2329" s="529"/>
      <c r="GG2329" s="517"/>
      <c r="GH2329" s="529">
        <v>42253.034375000003</v>
      </c>
      <c r="GI2329" s="668">
        <v>295.71759033203125</v>
      </c>
      <c r="GJ2329" s="669">
        <v>42253.034375000003</v>
      </c>
      <c r="GK2329" s="668">
        <v>271.41204833984375</v>
      </c>
      <c r="GL2329" s="669">
        <v>42253.034375000003</v>
      </c>
      <c r="GM2329" s="668" t="str">
        <v>[-11101] All data events are filtered in summary calculation</v>
      </c>
      <c r="GN2329" s="400" t="str">
        <f t="shared" si="335"/>
        <v>[-11101] All data events are filtered in summary calculation</v>
      </c>
      <c r="GO2329" s="400">
        <f t="shared" si="336"/>
        <v>0</v>
      </c>
    </row>
    <row r="2330" spans="156:197" ht="18.95" customHeight="1" x14ac:dyDescent="0.25">
      <c r="EZ2330" s="837"/>
      <c r="FA2330" s="568">
        <v>42253.03506944445</v>
      </c>
      <c r="FB2330" s="569">
        <v>38031.457786154744</v>
      </c>
      <c r="FC2330" s="570">
        <v>42253.03506944445</v>
      </c>
      <c r="FD2330" s="571" t="str">
        <v>[-11101] All data events are filtered in summary calculation</v>
      </c>
      <c r="FE2330" s="570">
        <v>42253.034722222219</v>
      </c>
      <c r="FF2330" s="571" t="str">
        <v>[-11101] All data events are filtered in summary calculation</v>
      </c>
      <c r="FG2330" s="570">
        <v>42253.034722222219</v>
      </c>
      <c r="FH2330" s="571">
        <v>1510.6210159062098</v>
      </c>
      <c r="GE2330" s="400">
        <f t="shared" si="337"/>
        <v>1</v>
      </c>
      <c r="GF2330" s="529"/>
      <c r="GG2330" s="517"/>
      <c r="GH2330" s="529">
        <v>42253.034722222219</v>
      </c>
      <c r="GI2330" s="668">
        <v>295.71759033203125</v>
      </c>
      <c r="GJ2330" s="669">
        <v>42253.034722222219</v>
      </c>
      <c r="GK2330" s="668">
        <v>271.41204833984375</v>
      </c>
      <c r="GL2330" s="669">
        <v>42253.034722222219</v>
      </c>
      <c r="GM2330" s="668" t="str">
        <v>[-11101] All data events are filtered in summary calculation</v>
      </c>
      <c r="GN2330" s="400" t="str">
        <f t="shared" si="335"/>
        <v>[-11101] All data events are filtered in summary calculation</v>
      </c>
      <c r="GO2330" s="400">
        <f t="shared" si="336"/>
        <v>0</v>
      </c>
    </row>
    <row r="2331" spans="156:197" ht="18.95" customHeight="1" x14ac:dyDescent="0.25">
      <c r="EZ2331" s="837"/>
      <c r="FA2331" s="568">
        <v>42253.035416666666</v>
      </c>
      <c r="FB2331" s="569">
        <v>38054.104732241234</v>
      </c>
      <c r="FC2331" s="570">
        <v>42253.035416666666</v>
      </c>
      <c r="FD2331" s="571" t="str">
        <v>[-11101] All data events are filtered in summary calculation</v>
      </c>
      <c r="FE2331" s="570">
        <v>42253.03506944445</v>
      </c>
      <c r="FF2331" s="571" t="str">
        <v>[-11101] All data events are filtered in summary calculation</v>
      </c>
      <c r="FG2331" s="570">
        <v>42253.03506944445</v>
      </c>
      <c r="FH2331" s="571">
        <v>1452.9937107326464</v>
      </c>
      <c r="GE2331" s="400">
        <f t="shared" si="337"/>
        <v>1</v>
      </c>
      <c r="GF2331" s="529"/>
      <c r="GG2331" s="517"/>
      <c r="GH2331" s="529">
        <v>42253.03506944445</v>
      </c>
      <c r="GI2331" s="668">
        <v>295.71759033203125</v>
      </c>
      <c r="GJ2331" s="669">
        <v>42253.03506944445</v>
      </c>
      <c r="GK2331" s="668">
        <v>271.41204833984375</v>
      </c>
      <c r="GL2331" s="669">
        <v>42253.03506944445</v>
      </c>
      <c r="GM2331" s="668" t="str">
        <v>[-11101] All data events are filtered in summary calculation</v>
      </c>
      <c r="GN2331" s="400" t="str">
        <f t="shared" si="335"/>
        <v>[-11101] All data events are filtered in summary calculation</v>
      </c>
      <c r="GO2331" s="400">
        <f t="shared" si="336"/>
        <v>0</v>
      </c>
    </row>
    <row r="2332" spans="156:197" ht="18.95" customHeight="1" x14ac:dyDescent="0.25">
      <c r="EZ2332" s="837"/>
      <c r="FA2332" s="568">
        <v>42253.035763888889</v>
      </c>
      <c r="FB2332" s="569">
        <v>38040.066438227892</v>
      </c>
      <c r="FC2332" s="570">
        <v>42253.035763888889</v>
      </c>
      <c r="FD2332" s="571" t="str">
        <v>[-11101] All data events are filtered in summary calculation</v>
      </c>
      <c r="FE2332" s="570">
        <v>42253.035416666666</v>
      </c>
      <c r="FF2332" s="571" t="str">
        <v>[-11101] All data events are filtered in summary calculation</v>
      </c>
      <c r="FG2332" s="570">
        <v>42253.035416666666</v>
      </c>
      <c r="FH2332" s="571">
        <v>1507.3818661961084</v>
      </c>
      <c r="GE2332" s="400">
        <f t="shared" si="337"/>
        <v>1</v>
      </c>
      <c r="GF2332" s="529"/>
      <c r="GG2332" s="517"/>
      <c r="GH2332" s="529">
        <v>42253.035416666666</v>
      </c>
      <c r="GI2332" s="668">
        <v>295.71759033203125</v>
      </c>
      <c r="GJ2332" s="669">
        <v>42253.035416666666</v>
      </c>
      <c r="GK2332" s="668">
        <v>271.41204833984375</v>
      </c>
      <c r="GL2332" s="669">
        <v>42253.035416666666</v>
      </c>
      <c r="GM2332" s="668" t="str">
        <v>[-11101] All data events are filtered in summary calculation</v>
      </c>
      <c r="GN2332" s="400" t="str">
        <f t="shared" si="335"/>
        <v>[-11101] All data events are filtered in summary calculation</v>
      </c>
      <c r="GO2332" s="400">
        <f t="shared" si="336"/>
        <v>0</v>
      </c>
    </row>
    <row r="2333" spans="156:197" ht="18.95" customHeight="1" x14ac:dyDescent="0.25">
      <c r="EZ2333" s="837"/>
      <c r="FA2333" s="568">
        <v>42253.036111111112</v>
      </c>
      <c r="FB2333" s="569">
        <v>38075.905209811528</v>
      </c>
      <c r="FC2333" s="570">
        <v>42253.036111111112</v>
      </c>
      <c r="FD2333" s="571" t="str">
        <v>[-11101] All data events are filtered in summary calculation</v>
      </c>
      <c r="FE2333" s="570">
        <v>42253.035763888889</v>
      </c>
      <c r="FF2333" s="571" t="str">
        <v>[-11101] All data events are filtered in summary calculation</v>
      </c>
      <c r="FG2333" s="570">
        <v>42253.035763888889</v>
      </c>
      <c r="FH2333" s="571">
        <v>1479.3934946758052</v>
      </c>
      <c r="GE2333" s="400">
        <f t="shared" si="337"/>
        <v>1</v>
      </c>
      <c r="GF2333" s="529"/>
      <c r="GG2333" s="517"/>
      <c r="GH2333" s="529">
        <v>42253.035763888889</v>
      </c>
      <c r="GI2333" s="668">
        <v>295.71759033203125</v>
      </c>
      <c r="GJ2333" s="669">
        <v>42253.035763888889</v>
      </c>
      <c r="GK2333" s="668">
        <v>259.30383177027107</v>
      </c>
      <c r="GL2333" s="669">
        <v>42253.035763888889</v>
      </c>
      <c r="GM2333" s="668" t="str">
        <v>[-11101] All data events are filtered in summary calculation</v>
      </c>
      <c r="GN2333" s="400" t="str">
        <f t="shared" si="335"/>
        <v>[-11101] All data events are filtered in summary calculation</v>
      </c>
      <c r="GO2333" s="400">
        <f t="shared" si="336"/>
        <v>0</v>
      </c>
    </row>
    <row r="2334" spans="156:197" ht="18.95" customHeight="1" x14ac:dyDescent="0.25">
      <c r="EZ2334" s="837"/>
      <c r="FA2334" s="568">
        <v>42253.036458333328</v>
      </c>
      <c r="FB2334" s="569">
        <v>38008.211722791195</v>
      </c>
      <c r="FC2334" s="570">
        <v>42253.036458333328</v>
      </c>
      <c r="FD2334" s="571" t="str">
        <v>[-11101] All data events are filtered in summary calculation</v>
      </c>
      <c r="FE2334" s="570">
        <v>42253.036111111112</v>
      </c>
      <c r="FF2334" s="571" t="str">
        <v>[-11101] All data events are filtered in summary calculation</v>
      </c>
      <c r="FG2334" s="570">
        <v>42253.036111111112</v>
      </c>
      <c r="FH2334" s="571">
        <v>1467.9762146506459</v>
      </c>
      <c r="GE2334" s="400">
        <f t="shared" si="337"/>
        <v>1</v>
      </c>
      <c r="GF2334" s="529"/>
      <c r="GG2334" s="517"/>
      <c r="GH2334" s="529">
        <v>42253.036111111112</v>
      </c>
      <c r="GI2334" s="668">
        <v>295.71759033203125</v>
      </c>
      <c r="GJ2334" s="669">
        <v>42253.036111111112</v>
      </c>
      <c r="GK2334" s="668">
        <v>251.15740966796875</v>
      </c>
      <c r="GL2334" s="669">
        <v>42253.036111111112</v>
      </c>
      <c r="GM2334" s="668" t="str">
        <v>[-11101] All data events are filtered in summary calculation</v>
      </c>
      <c r="GN2334" s="400" t="str">
        <f t="shared" si="335"/>
        <v>[-11101] All data events are filtered in summary calculation</v>
      </c>
      <c r="GO2334" s="400">
        <f t="shared" si="336"/>
        <v>0</v>
      </c>
    </row>
    <row r="2335" spans="156:197" ht="18.95" customHeight="1" x14ac:dyDescent="0.25">
      <c r="EZ2335" s="837"/>
      <c r="FA2335" s="568">
        <v>42253.036805555559</v>
      </c>
      <c r="FB2335" s="569">
        <v>38037.670619867247</v>
      </c>
      <c r="FC2335" s="570">
        <v>42253.036805555559</v>
      </c>
      <c r="FD2335" s="571" t="str">
        <v>[-11101] All data events are filtered in summary calculation</v>
      </c>
      <c r="FE2335" s="570">
        <v>42253.036458333328</v>
      </c>
      <c r="FF2335" s="571" t="str">
        <v>[-11101] All data events are filtered in summary calculation</v>
      </c>
      <c r="FG2335" s="570">
        <v>42253.036458333328</v>
      </c>
      <c r="FH2335" s="571">
        <v>1481.9502067239334</v>
      </c>
      <c r="GE2335" s="400">
        <f t="shared" si="337"/>
        <v>1</v>
      </c>
      <c r="GF2335" s="529"/>
      <c r="GG2335" s="517"/>
      <c r="GH2335" s="529">
        <v>42253.036458333328</v>
      </c>
      <c r="GI2335" s="668">
        <v>295.71759033203125</v>
      </c>
      <c r="GJ2335" s="669">
        <v>42253.036458333328</v>
      </c>
      <c r="GK2335" s="668">
        <v>251.15740966796875</v>
      </c>
      <c r="GL2335" s="669">
        <v>42253.036458333328</v>
      </c>
      <c r="GM2335" s="668" t="str">
        <v>[-11101] All data events are filtered in summary calculation</v>
      </c>
      <c r="GN2335" s="400" t="str">
        <f t="shared" si="335"/>
        <v>[-11101] All data events are filtered in summary calculation</v>
      </c>
      <c r="GO2335" s="400">
        <f t="shared" si="336"/>
        <v>0</v>
      </c>
    </row>
    <row r="2336" spans="156:197" ht="18.95" customHeight="1" x14ac:dyDescent="0.25">
      <c r="EZ2336" s="837"/>
      <c r="FA2336" s="568">
        <v>42253.037152777775</v>
      </c>
      <c r="FB2336" s="569">
        <v>38027.360592204335</v>
      </c>
      <c r="FC2336" s="570">
        <v>42253.037152777775</v>
      </c>
      <c r="FD2336" s="571" t="str">
        <v>[-11101] All data events are filtered in summary calculation</v>
      </c>
      <c r="FE2336" s="570">
        <v>42253.036805555559</v>
      </c>
      <c r="FF2336" s="571" t="str">
        <v>[-11101] All data events are filtered in summary calculation</v>
      </c>
      <c r="FG2336" s="570">
        <v>42253.036805555559</v>
      </c>
      <c r="FH2336" s="571">
        <v>1430.4553138595074</v>
      </c>
      <c r="GE2336" s="400">
        <f t="shared" si="337"/>
        <v>1</v>
      </c>
      <c r="GF2336" s="529"/>
      <c r="GG2336" s="517"/>
      <c r="GH2336" s="529">
        <v>42253.036805555559</v>
      </c>
      <c r="GI2336" s="668">
        <v>295.71759033203125</v>
      </c>
      <c r="GJ2336" s="669">
        <v>42253.036805555559</v>
      </c>
      <c r="GK2336" s="668">
        <v>251.15740966796875</v>
      </c>
      <c r="GL2336" s="669">
        <v>42253.036805555559</v>
      </c>
      <c r="GM2336" s="668" t="str">
        <v>[-11101] All data events are filtered in summary calculation</v>
      </c>
      <c r="GN2336" s="400" t="str">
        <f t="shared" si="335"/>
        <v>[-11101] All data events are filtered in summary calculation</v>
      </c>
      <c r="GO2336" s="400">
        <f t="shared" si="336"/>
        <v>0</v>
      </c>
    </row>
    <row r="2337" spans="156:197" ht="18.95" customHeight="1" x14ac:dyDescent="0.25">
      <c r="EZ2337" s="837"/>
      <c r="FA2337" s="568">
        <v>42253.037499999999</v>
      </c>
      <c r="FB2337" s="569">
        <v>38032.462148487568</v>
      </c>
      <c r="FC2337" s="570">
        <v>42253.037499999999</v>
      </c>
      <c r="FD2337" s="571" t="str">
        <v>[-11101] All data events are filtered in summary calculation</v>
      </c>
      <c r="FE2337" s="570">
        <v>42253.037152777775</v>
      </c>
      <c r="FF2337" s="571" t="str">
        <v>[-11101] All data events are filtered in summary calculation</v>
      </c>
      <c r="FG2337" s="570">
        <v>42253.037152777775</v>
      </c>
      <c r="FH2337" s="571">
        <v>1464.169481321238</v>
      </c>
      <c r="GE2337" s="400">
        <f t="shared" si="337"/>
        <v>1</v>
      </c>
      <c r="GF2337" s="529"/>
      <c r="GG2337" s="517"/>
      <c r="GH2337" s="529">
        <v>42253.037152777775</v>
      </c>
      <c r="GI2337" s="668">
        <v>295.71759033203125</v>
      </c>
      <c r="GJ2337" s="669">
        <v>42253.037152777775</v>
      </c>
      <c r="GK2337" s="668">
        <v>251.15740966796875</v>
      </c>
      <c r="GL2337" s="669">
        <v>42253.037152777775</v>
      </c>
      <c r="GM2337" s="668" t="str">
        <v>[-11101] All data events are filtered in summary calculation</v>
      </c>
      <c r="GN2337" s="400" t="str">
        <f t="shared" si="335"/>
        <v>[-11101] All data events are filtered in summary calculation</v>
      </c>
      <c r="GO2337" s="400">
        <f t="shared" si="336"/>
        <v>0</v>
      </c>
    </row>
    <row r="2338" spans="156:197" ht="18.95" customHeight="1" x14ac:dyDescent="0.25">
      <c r="EZ2338" s="837"/>
      <c r="FA2338" s="568">
        <v>42253.037847222222</v>
      </c>
      <c r="FB2338" s="569">
        <v>38001.635582153001</v>
      </c>
      <c r="FC2338" s="570">
        <v>42253.037847222222</v>
      </c>
      <c r="FD2338" s="571" t="str">
        <v>[-11101] All data events are filtered in summary calculation</v>
      </c>
      <c r="FE2338" s="570">
        <v>42253.037499999999</v>
      </c>
      <c r="FF2338" s="571" t="str">
        <v>[-11101] All data events are filtered in summary calculation</v>
      </c>
      <c r="FG2338" s="570">
        <v>42253.037499999999</v>
      </c>
      <c r="FH2338" s="571">
        <v>1470.3630678231518</v>
      </c>
      <c r="GE2338" s="400">
        <f t="shared" si="337"/>
        <v>1</v>
      </c>
      <c r="GF2338" s="529"/>
      <c r="GG2338" s="517"/>
      <c r="GH2338" s="529">
        <v>42253.037499999999</v>
      </c>
      <c r="GI2338" s="668">
        <v>295.71759033203125</v>
      </c>
      <c r="GJ2338" s="669">
        <v>42253.037499999999</v>
      </c>
      <c r="GK2338" s="668">
        <v>251.15740966796875</v>
      </c>
      <c r="GL2338" s="669">
        <v>42253.037499999999</v>
      </c>
      <c r="GM2338" s="668" t="str">
        <v>[-11101] All data events are filtered in summary calculation</v>
      </c>
      <c r="GN2338" s="400" t="str">
        <f t="shared" si="335"/>
        <v>[-11101] All data events are filtered in summary calculation</v>
      </c>
      <c r="GO2338" s="400">
        <f t="shared" si="336"/>
        <v>0</v>
      </c>
    </row>
    <row r="2339" spans="156:197" ht="18.95" customHeight="1" x14ac:dyDescent="0.25">
      <c r="EZ2339" s="837"/>
      <c r="FA2339" s="568">
        <v>42253.038194444445</v>
      </c>
      <c r="FB2339" s="569">
        <v>38031.818704144163</v>
      </c>
      <c r="FC2339" s="570">
        <v>42253.038194444445</v>
      </c>
      <c r="FD2339" s="571" t="str">
        <v>[-11101] All data events are filtered in summary calculation</v>
      </c>
      <c r="FE2339" s="570">
        <v>42253.037847222222</v>
      </c>
      <c r="FF2339" s="571" t="str">
        <v>[-11101] All data events are filtered in summary calculation</v>
      </c>
      <c r="FG2339" s="570">
        <v>42253.037847222222</v>
      </c>
      <c r="FH2339" s="571">
        <v>1476.8131274918715</v>
      </c>
      <c r="GE2339" s="400">
        <f t="shared" si="337"/>
        <v>1</v>
      </c>
      <c r="GF2339" s="529"/>
      <c r="GG2339" s="517"/>
      <c r="GH2339" s="529">
        <v>42253.037847222222</v>
      </c>
      <c r="GI2339" s="668">
        <v>295.71759033203125</v>
      </c>
      <c r="GJ2339" s="669">
        <v>42253.037847222222</v>
      </c>
      <c r="GK2339" s="668">
        <v>251.15740966796875</v>
      </c>
      <c r="GL2339" s="669">
        <v>42253.037847222222</v>
      </c>
      <c r="GM2339" s="668" t="str">
        <v>[-11101] All data events are filtered in summary calculation</v>
      </c>
      <c r="GN2339" s="400" t="str">
        <f t="shared" si="335"/>
        <v>[-11101] All data events are filtered in summary calculation</v>
      </c>
      <c r="GO2339" s="400">
        <f t="shared" si="336"/>
        <v>0</v>
      </c>
    </row>
    <row r="2340" spans="156:197" ht="18.95" customHeight="1" x14ac:dyDescent="0.25">
      <c r="EZ2340" s="837"/>
      <c r="FA2340" s="568">
        <v>42253.038541666669</v>
      </c>
      <c r="FB2340" s="569">
        <v>38058.665792989734</v>
      </c>
      <c r="FC2340" s="570">
        <v>42253.038541666669</v>
      </c>
      <c r="FD2340" s="571" t="str">
        <v>[-11101] All data events are filtered in summary calculation</v>
      </c>
      <c r="FE2340" s="570">
        <v>42253.038194444445</v>
      </c>
      <c r="FF2340" s="571" t="str">
        <v>[-11101] All data events are filtered in summary calculation</v>
      </c>
      <c r="FG2340" s="570">
        <v>42253.038194444445</v>
      </c>
      <c r="FH2340" s="571">
        <v>1457.4192967563868</v>
      </c>
      <c r="GE2340" s="400">
        <f t="shared" si="337"/>
        <v>1</v>
      </c>
      <c r="GF2340" s="529"/>
      <c r="GG2340" s="517"/>
      <c r="GH2340" s="529">
        <v>42253.038194444445</v>
      </c>
      <c r="GI2340" s="668">
        <v>295.71759033203125</v>
      </c>
      <c r="GJ2340" s="669">
        <v>42253.038194444445</v>
      </c>
      <c r="GK2340" s="668">
        <v>251.15740966796875</v>
      </c>
      <c r="GL2340" s="669">
        <v>42253.038194444445</v>
      </c>
      <c r="GM2340" s="668" t="str">
        <v>[-11101] All data events are filtered in summary calculation</v>
      </c>
      <c r="GN2340" s="400" t="str">
        <f t="shared" si="335"/>
        <v>[-11101] All data events are filtered in summary calculation</v>
      </c>
      <c r="GO2340" s="400">
        <f t="shared" si="336"/>
        <v>0</v>
      </c>
    </row>
    <row r="2341" spans="156:197" ht="18.95" customHeight="1" x14ac:dyDescent="0.25">
      <c r="EZ2341" s="837"/>
      <c r="FA2341" s="568">
        <v>42253.038888888885</v>
      </c>
      <c r="FB2341" s="569">
        <v>37988.602418680988</v>
      </c>
      <c r="FC2341" s="570">
        <v>42253.038888888885</v>
      </c>
      <c r="FD2341" s="571" t="str">
        <v>[-11101] All data events are filtered in summary calculation</v>
      </c>
      <c r="FE2341" s="570">
        <v>42253.038541666669</v>
      </c>
      <c r="FF2341" s="571" t="str">
        <v>[-11101] All data events are filtered in summary calculation</v>
      </c>
      <c r="FG2341" s="570">
        <v>42253.038541666669</v>
      </c>
      <c r="FH2341" s="571">
        <v>1403.4452627925202</v>
      </c>
      <c r="GE2341" s="400">
        <f t="shared" si="337"/>
        <v>1</v>
      </c>
      <c r="GF2341" s="529"/>
      <c r="GG2341" s="517"/>
      <c r="GH2341" s="529">
        <v>42253.038541666669</v>
      </c>
      <c r="GI2341" s="668">
        <v>295.71759033203125</v>
      </c>
      <c r="GJ2341" s="669">
        <v>42253.038541666669</v>
      </c>
      <c r="GK2341" s="668">
        <v>251.15740966796875</v>
      </c>
      <c r="GL2341" s="669">
        <v>42253.038541666669</v>
      </c>
      <c r="GM2341" s="668" t="str">
        <v>[-11101] All data events are filtered in summary calculation</v>
      </c>
      <c r="GN2341" s="400" t="str">
        <f t="shared" si="335"/>
        <v>[-11101] All data events are filtered in summary calculation</v>
      </c>
      <c r="GO2341" s="400">
        <f t="shared" si="336"/>
        <v>0</v>
      </c>
    </row>
    <row r="2342" spans="156:197" ht="18.95" customHeight="1" x14ac:dyDescent="0.25">
      <c r="EZ2342" s="837"/>
      <c r="FA2342" s="568">
        <v>42253.039236111115</v>
      </c>
      <c r="FB2342" s="569">
        <v>38031.911147509018</v>
      </c>
      <c r="FC2342" s="570">
        <v>42253.039236111115</v>
      </c>
      <c r="FD2342" s="571" t="str">
        <v>[-11101] All data events are filtered in summary calculation</v>
      </c>
      <c r="FE2342" s="570">
        <v>42253.038888888885</v>
      </c>
      <c r="FF2342" s="571" t="str">
        <v>[-11101] All data events are filtered in summary calculation</v>
      </c>
      <c r="FG2342" s="570">
        <v>42253.038888888885</v>
      </c>
      <c r="FH2342" s="571">
        <v>1416.4723820672682</v>
      </c>
      <c r="GE2342" s="400">
        <f t="shared" si="337"/>
        <v>1</v>
      </c>
      <c r="GF2342" s="529"/>
      <c r="GG2342" s="517"/>
      <c r="GH2342" s="529">
        <v>42253.038888888885</v>
      </c>
      <c r="GI2342" s="668">
        <v>295.71759033203125</v>
      </c>
      <c r="GJ2342" s="669">
        <v>42253.038888888885</v>
      </c>
      <c r="GK2342" s="668">
        <v>251.15740966796875</v>
      </c>
      <c r="GL2342" s="669">
        <v>42253.038888888885</v>
      </c>
      <c r="GM2342" s="668" t="str">
        <v>[-11101] All data events are filtered in summary calculation</v>
      </c>
      <c r="GN2342" s="400" t="str">
        <f t="shared" si="335"/>
        <v>[-11101] All data events are filtered in summary calculation</v>
      </c>
      <c r="GO2342" s="400">
        <f t="shared" si="336"/>
        <v>0</v>
      </c>
    </row>
    <row r="2343" spans="156:197" ht="18.95" customHeight="1" x14ac:dyDescent="0.25">
      <c r="EZ2343" s="837"/>
      <c r="FA2343" s="568">
        <v>42253.039583333331</v>
      </c>
      <c r="FB2343" s="569">
        <v>38000.777395321922</v>
      </c>
      <c r="FC2343" s="570">
        <v>42253.039583333331</v>
      </c>
      <c r="FD2343" s="571" t="str">
        <v>[-11101] All data events are filtered in summary calculation</v>
      </c>
      <c r="FE2343" s="570">
        <v>42253.039236111115</v>
      </c>
      <c r="FF2343" s="571" t="str">
        <v>[-11101] All data events are filtered in summary calculation</v>
      </c>
      <c r="FG2343" s="570">
        <v>42253.039236111115</v>
      </c>
      <c r="FH2343" s="571">
        <v>1437.9110380010679</v>
      </c>
      <c r="GE2343" s="400">
        <f t="shared" si="337"/>
        <v>1</v>
      </c>
      <c r="GF2343" s="529"/>
      <c r="GG2343" s="517"/>
      <c r="GH2343" s="529">
        <v>42253.039236111115</v>
      </c>
      <c r="GI2343" s="668">
        <v>295.71759033203125</v>
      </c>
      <c r="GJ2343" s="669">
        <v>42253.039236111115</v>
      </c>
      <c r="GK2343" s="668">
        <v>251.15740966796875</v>
      </c>
      <c r="GL2343" s="669">
        <v>42253.039236111115</v>
      </c>
      <c r="GM2343" s="668" t="str">
        <v>[-11101] All data events are filtered in summary calculation</v>
      </c>
      <c r="GN2343" s="400" t="str">
        <f t="shared" si="335"/>
        <v>[-11101] All data events are filtered in summary calculation</v>
      </c>
      <c r="GO2343" s="400">
        <f t="shared" si="336"/>
        <v>0</v>
      </c>
    </row>
    <row r="2344" spans="156:197" ht="18.95" customHeight="1" x14ac:dyDescent="0.25">
      <c r="EZ2344" s="837"/>
      <c r="FA2344" s="568">
        <v>42253.039930555555</v>
      </c>
      <c r="FB2344" s="569">
        <v>38008.734342755874</v>
      </c>
      <c r="FC2344" s="570">
        <v>42253.039930555555</v>
      </c>
      <c r="FD2344" s="571" t="str">
        <v>[-11101] All data events are filtered in summary calculation</v>
      </c>
      <c r="FE2344" s="570">
        <v>42253.039583333331</v>
      </c>
      <c r="FF2344" s="571" t="str">
        <v>[-11101] All data events are filtered in summary calculation</v>
      </c>
      <c r="FG2344" s="570">
        <v>42253.039583333331</v>
      </c>
      <c r="FH2344" s="571">
        <v>21040.559129225523</v>
      </c>
      <c r="GE2344" s="400">
        <f t="shared" si="337"/>
        <v>1</v>
      </c>
      <c r="GF2344" s="529"/>
      <c r="GG2344" s="517"/>
      <c r="GH2344" s="529">
        <v>42253.039583333331</v>
      </c>
      <c r="GI2344" s="668">
        <v>295.71759033203125</v>
      </c>
      <c r="GJ2344" s="669">
        <v>42253.039583333331</v>
      </c>
      <c r="GK2344" s="668">
        <v>251.15740966796875</v>
      </c>
      <c r="GL2344" s="669">
        <v>42253.039583333331</v>
      </c>
      <c r="GM2344" s="668" t="str">
        <v>[-11101] All data events are filtered in summary calculation</v>
      </c>
      <c r="GN2344" s="400" t="str">
        <f t="shared" si="335"/>
        <v>[-11101] All data events are filtered in summary calculation</v>
      </c>
      <c r="GO2344" s="400">
        <f t="shared" si="336"/>
        <v>0</v>
      </c>
    </row>
    <row r="2345" spans="156:197" ht="18.95" customHeight="1" x14ac:dyDescent="0.25">
      <c r="EZ2345" s="837"/>
      <c r="FA2345" s="568">
        <v>42253.040277777778</v>
      </c>
      <c r="FB2345" s="569">
        <v>37904.92797747453</v>
      </c>
      <c r="FC2345" s="570">
        <v>42253.040277777778</v>
      </c>
      <c r="FD2345" s="571" t="str">
        <v>[-11101] All data events are filtered in summary calculation</v>
      </c>
      <c r="FE2345" s="570">
        <v>42253.039930555555</v>
      </c>
      <c r="FF2345" s="571" t="str">
        <v>[-11101] All data events are filtered in summary calculation</v>
      </c>
      <c r="FG2345" s="570">
        <v>42253.039930555555</v>
      </c>
      <c r="FH2345" s="571">
        <v>38495.852656312782</v>
      </c>
      <c r="GE2345" s="400">
        <f t="shared" si="337"/>
        <v>1</v>
      </c>
      <c r="GF2345" s="529"/>
      <c r="GG2345" s="517"/>
      <c r="GH2345" s="529">
        <v>42253.039930555555</v>
      </c>
      <c r="GI2345" s="668">
        <v>295.71759033203125</v>
      </c>
      <c r="GJ2345" s="669">
        <v>42253.039930555555</v>
      </c>
      <c r="GK2345" s="668">
        <v>251.15740966796875</v>
      </c>
      <c r="GL2345" s="669">
        <v>42253.039930555555</v>
      </c>
      <c r="GM2345" s="668" t="str">
        <v>[-11101] All data events are filtered in summary calculation</v>
      </c>
      <c r="GN2345" s="400" t="str">
        <f t="shared" si="335"/>
        <v>[-11101] All data events are filtered in summary calculation</v>
      </c>
      <c r="GO2345" s="400">
        <f t="shared" si="336"/>
        <v>0</v>
      </c>
    </row>
    <row r="2346" spans="156:197" ht="18.95" customHeight="1" x14ac:dyDescent="0.25">
      <c r="EZ2346" s="837"/>
      <c r="FA2346" s="568">
        <v>42253.040625000001</v>
      </c>
      <c r="FB2346" s="569">
        <v>37938.071286996208</v>
      </c>
      <c r="FC2346" s="570">
        <v>42253.040625000001</v>
      </c>
      <c r="FD2346" s="571" t="str">
        <v>[-11101] All data events are filtered in summary calculation</v>
      </c>
      <c r="FE2346" s="570">
        <v>42253.040277777778</v>
      </c>
      <c r="FF2346" s="571" t="str">
        <v>[-11101] All data events are filtered in summary calculation</v>
      </c>
      <c r="FG2346" s="570">
        <v>42253.040277777778</v>
      </c>
      <c r="FH2346" s="571">
        <v>38078.44231942296</v>
      </c>
      <c r="GE2346" s="400">
        <f t="shared" si="337"/>
        <v>1</v>
      </c>
      <c r="GF2346" s="529"/>
      <c r="GG2346" s="517"/>
      <c r="GH2346" s="529">
        <v>42253.040277777778</v>
      </c>
      <c r="GI2346" s="668">
        <v>295.71759033203125</v>
      </c>
      <c r="GJ2346" s="669">
        <v>42253.040277777778</v>
      </c>
      <c r="GK2346" s="668">
        <v>251.15740966796875</v>
      </c>
      <c r="GL2346" s="669">
        <v>42253.040277777778</v>
      </c>
      <c r="GM2346" s="668" t="str">
        <v>[-11101] All data events are filtered in summary calculation</v>
      </c>
      <c r="GN2346" s="400" t="str">
        <f t="shared" si="335"/>
        <v>[-11101] All data events are filtered in summary calculation</v>
      </c>
      <c r="GO2346" s="400">
        <f t="shared" si="336"/>
        <v>0</v>
      </c>
    </row>
    <row r="2347" spans="156:197" ht="18.95" customHeight="1" x14ac:dyDescent="0.25">
      <c r="EZ2347" s="837"/>
      <c r="FA2347" s="568">
        <v>42253.040972222225</v>
      </c>
      <c r="FB2347" s="569">
        <v>37936.389903124174</v>
      </c>
      <c r="FC2347" s="570">
        <v>42253.040972222225</v>
      </c>
      <c r="FD2347" s="571" t="str">
        <v>[-11101] All data events are filtered in summary calculation</v>
      </c>
      <c r="FE2347" s="570">
        <v>42253.040625000001</v>
      </c>
      <c r="FF2347" s="571" t="str">
        <v>[-11101] All data events are filtered in summary calculation</v>
      </c>
      <c r="FG2347" s="570">
        <v>42253.040625000001</v>
      </c>
      <c r="FH2347" s="571">
        <v>37948.903345815343</v>
      </c>
      <c r="GE2347" s="400">
        <f t="shared" si="337"/>
        <v>1</v>
      </c>
      <c r="GF2347" s="529"/>
      <c r="GG2347" s="517"/>
      <c r="GH2347" s="529">
        <v>42253.040625000001</v>
      </c>
      <c r="GI2347" s="668">
        <v>295.71759033203125</v>
      </c>
      <c r="GJ2347" s="669">
        <v>42253.040625000001</v>
      </c>
      <c r="GK2347" s="668">
        <v>251.15740966796875</v>
      </c>
      <c r="GL2347" s="669">
        <v>42253.040625000001</v>
      </c>
      <c r="GM2347" s="668" t="str">
        <v>[-11101] All data events are filtered in summary calculation</v>
      </c>
      <c r="GN2347" s="400" t="str">
        <f t="shared" si="335"/>
        <v>[-11101] All data events are filtered in summary calculation</v>
      </c>
      <c r="GO2347" s="400">
        <f t="shared" si="336"/>
        <v>0</v>
      </c>
    </row>
    <row r="2348" spans="156:197" ht="18.95" customHeight="1" thickBot="1" x14ac:dyDescent="0.3">
      <c r="EZ2348" s="838"/>
      <c r="FA2348" s="568">
        <v>42253.041319444441</v>
      </c>
      <c r="FB2348" s="569">
        <v>37913.558558219673</v>
      </c>
      <c r="FC2348" s="570">
        <v>42253.041319444441</v>
      </c>
      <c r="FD2348" s="571" t="str">
        <v>[-11101] All data events are filtered in summary calculation</v>
      </c>
      <c r="FE2348" s="570">
        <v>42253.040972222225</v>
      </c>
      <c r="FF2348" s="571" t="str">
        <v>[-11101] All data events are filtered in summary calculation</v>
      </c>
      <c r="FG2348" s="570">
        <v>42253.040972222225</v>
      </c>
      <c r="FH2348" s="571">
        <v>37596.927420459193</v>
      </c>
      <c r="GE2348" s="400">
        <f t="shared" si="337"/>
        <v>1</v>
      </c>
      <c r="GF2348" s="529"/>
      <c r="GG2348" s="517"/>
      <c r="GH2348" s="529">
        <v>42253.040972222225</v>
      </c>
      <c r="GI2348" s="668">
        <v>295.71759033203125</v>
      </c>
      <c r="GJ2348" s="669">
        <v>42253.040972222225</v>
      </c>
      <c r="GK2348" s="668">
        <v>251.15740966796875</v>
      </c>
      <c r="GL2348" s="669">
        <v>42253.040972222225</v>
      </c>
      <c r="GM2348" s="668" t="str">
        <v>[-11101] All data events are filtered in summary calculation</v>
      </c>
      <c r="GN2348" s="400" t="str">
        <f t="shared" si="335"/>
        <v>[-11101] All data events are filtered in summary calculation</v>
      </c>
      <c r="GO2348" s="400">
        <f t="shared" si="336"/>
        <v>0</v>
      </c>
    </row>
    <row r="2349" spans="156:197" ht="18.95" customHeight="1" x14ac:dyDescent="0.25">
      <c r="EZ2349" s="836">
        <v>2</v>
      </c>
      <c r="FA2349" s="568">
        <v>42253.041666666672</v>
      </c>
      <c r="FB2349" s="569">
        <v>37931.53974673152</v>
      </c>
      <c r="FC2349" s="570">
        <v>42253.041666666672</v>
      </c>
      <c r="FD2349" s="571" t="str">
        <v>[-11101] All data events are filtered in summary calculation</v>
      </c>
      <c r="FE2349" s="570">
        <v>42253.041319444441</v>
      </c>
      <c r="FF2349" s="571" t="str">
        <v>[-11101] All data events are filtered in summary calculation</v>
      </c>
      <c r="FG2349" s="570">
        <v>42253.041319444441</v>
      </c>
      <c r="FH2349" s="571">
        <v>37473.040128129724</v>
      </c>
      <c r="GE2349" s="400">
        <f t="shared" si="337"/>
        <v>1</v>
      </c>
      <c r="GF2349" s="529"/>
      <c r="GG2349" s="517"/>
      <c r="GH2349" s="529">
        <v>42253.041319444441</v>
      </c>
      <c r="GI2349" s="668">
        <v>295.71759033203125</v>
      </c>
      <c r="GJ2349" s="669">
        <v>42253.041319444441</v>
      </c>
      <c r="GK2349" s="668">
        <v>251.15740966796875</v>
      </c>
      <c r="GL2349" s="669">
        <v>42253.041319444441</v>
      </c>
      <c r="GM2349" s="668" t="str">
        <v>[-11101] All data events are filtered in summary calculation</v>
      </c>
      <c r="GN2349" s="400" t="str">
        <f t="shared" si="335"/>
        <v>[-11101] All data events are filtered in summary calculation</v>
      </c>
      <c r="GO2349" s="400">
        <f t="shared" si="336"/>
        <v>0</v>
      </c>
    </row>
    <row r="2350" spans="156:197" ht="18.95" customHeight="1" x14ac:dyDescent="0.25">
      <c r="EZ2350" s="837"/>
      <c r="FA2350" s="568">
        <v>42253.042013888888</v>
      </c>
      <c r="FB2350" s="569">
        <v>37965.98188294172</v>
      </c>
      <c r="FC2350" s="570">
        <v>42253.042013888888</v>
      </c>
      <c r="FD2350" s="571" t="str">
        <v>[-11101] All data events are filtered in summary calculation</v>
      </c>
      <c r="FE2350" s="570">
        <v>42253.041666666672</v>
      </c>
      <c r="FF2350" s="571" t="str">
        <v>[-11101] All data events are filtered in summary calculation</v>
      </c>
      <c r="FG2350" s="570">
        <v>42253.041666666672</v>
      </c>
      <c r="FH2350" s="571">
        <v>37355.180060674749</v>
      </c>
      <c r="GE2350" s="400">
        <f t="shared" si="337"/>
        <v>1</v>
      </c>
      <c r="GF2350" s="529"/>
      <c r="GG2350" s="517"/>
      <c r="GH2350" s="529">
        <v>42253.041666666672</v>
      </c>
      <c r="GI2350" s="668">
        <v>295.71759033203125</v>
      </c>
      <c r="GJ2350" s="669">
        <v>42253.041666666672</v>
      </c>
      <c r="GK2350" s="668">
        <v>251.15740966796875</v>
      </c>
      <c r="GL2350" s="669">
        <v>42253.041666666672</v>
      </c>
      <c r="GM2350" s="668" t="str">
        <v>[-11101] All data events are filtered in summary calculation</v>
      </c>
      <c r="GN2350" s="400" t="str">
        <f t="shared" si="335"/>
        <v>[-11101] All data events are filtered in summary calculation</v>
      </c>
      <c r="GO2350" s="400">
        <f t="shared" si="336"/>
        <v>0</v>
      </c>
    </row>
    <row r="2351" spans="156:197" ht="18.95" customHeight="1" x14ac:dyDescent="0.25">
      <c r="EZ2351" s="837"/>
      <c r="FA2351" s="568">
        <v>42253.042361111111</v>
      </c>
      <c r="FB2351" s="569">
        <v>37917.231261748078</v>
      </c>
      <c r="FC2351" s="570">
        <v>42253.042361111111</v>
      </c>
      <c r="FD2351" s="571" t="str">
        <v>[-11101] All data events are filtered in summary calculation</v>
      </c>
      <c r="FE2351" s="570">
        <v>42253.042013888888</v>
      </c>
      <c r="FF2351" s="571" t="str">
        <v>[-11101] All data events are filtered in summary calculation</v>
      </c>
      <c r="FG2351" s="570">
        <v>42253.042013888888</v>
      </c>
      <c r="FH2351" s="571">
        <v>36837.523747591178</v>
      </c>
      <c r="GE2351" s="400">
        <f t="shared" si="337"/>
        <v>1</v>
      </c>
      <c r="GF2351" s="529"/>
      <c r="GG2351" s="517"/>
      <c r="GH2351" s="529">
        <v>42253.042013888888</v>
      </c>
      <c r="GI2351" s="668">
        <v>295.71759033203125</v>
      </c>
      <c r="GJ2351" s="669">
        <v>42253.042013888888</v>
      </c>
      <c r="GK2351" s="668" t="str">
        <v>[-11101] All data events are filtered in summary calculation</v>
      </c>
      <c r="GL2351" s="669">
        <v>42253.042013888888</v>
      </c>
      <c r="GM2351" s="668" t="str">
        <v>[-11101] All data events are filtered in summary calculation</v>
      </c>
      <c r="GN2351" s="400" t="str">
        <f t="shared" si="335"/>
        <v>[-11101] All data events are filtered in summary calculation</v>
      </c>
      <c r="GO2351" s="400">
        <f t="shared" si="336"/>
        <v>0</v>
      </c>
    </row>
    <row r="2352" spans="156:197" ht="18.95" customHeight="1" x14ac:dyDescent="0.25">
      <c r="EZ2352" s="837"/>
      <c r="FA2352" s="568">
        <v>42253.042708333334</v>
      </c>
      <c r="FB2352" s="569">
        <v>37954.068132102489</v>
      </c>
      <c r="FC2352" s="570">
        <v>42253.042708333334</v>
      </c>
      <c r="FD2352" s="571" t="str">
        <v>[-11101] All data events are filtered in summary calculation</v>
      </c>
      <c r="FE2352" s="570">
        <v>42253.042361111111</v>
      </c>
      <c r="FF2352" s="571" t="str">
        <v>[-11101] All data events are filtered in summary calculation</v>
      </c>
      <c r="FG2352" s="570">
        <v>42253.042361111111</v>
      </c>
      <c r="FH2352" s="571">
        <v>36676.986266521613</v>
      </c>
      <c r="GE2352" s="400">
        <f t="shared" si="337"/>
        <v>1</v>
      </c>
      <c r="GF2352" s="529"/>
      <c r="GG2352" s="517"/>
      <c r="GH2352" s="529">
        <v>42253.042361111111</v>
      </c>
      <c r="GI2352" s="668">
        <v>295.71759033203125</v>
      </c>
      <c r="GJ2352" s="669">
        <v>42253.042361111111</v>
      </c>
      <c r="GK2352" s="668" t="str">
        <v>[-11101] All data events are filtered in summary calculation</v>
      </c>
      <c r="GL2352" s="669">
        <v>42253.042361111111</v>
      </c>
      <c r="GM2352" s="668" t="str">
        <v>[-11101] All data events are filtered in summary calculation</v>
      </c>
      <c r="GN2352" s="400" t="str">
        <f t="shared" si="335"/>
        <v>[-11101] All data events are filtered in summary calculation</v>
      </c>
      <c r="GO2352" s="400">
        <f t="shared" si="336"/>
        <v>0</v>
      </c>
    </row>
    <row r="2353" spans="156:197" ht="18.95" customHeight="1" x14ac:dyDescent="0.25">
      <c r="EZ2353" s="837"/>
      <c r="FA2353" s="568">
        <v>42253.04305555555</v>
      </c>
      <c r="FB2353" s="569">
        <v>37926.390058384342</v>
      </c>
      <c r="FC2353" s="570">
        <v>42253.04305555555</v>
      </c>
      <c r="FD2353" s="571" t="str">
        <v>[-11101] All data events are filtered in summary calculation</v>
      </c>
      <c r="FE2353" s="570">
        <v>42253.042708333334</v>
      </c>
      <c r="FF2353" s="571" t="str">
        <v>[-11101] All data events are filtered in summary calculation</v>
      </c>
      <c r="FG2353" s="570">
        <v>42253.042708333334</v>
      </c>
      <c r="FH2353" s="571">
        <v>36450.905799931286</v>
      </c>
      <c r="GE2353" s="400">
        <f t="shared" si="337"/>
        <v>1</v>
      </c>
      <c r="GF2353" s="529"/>
      <c r="GG2353" s="517"/>
      <c r="GH2353" s="529">
        <v>42253.042708333334</v>
      </c>
      <c r="GI2353" s="668">
        <v>295.71759033203125</v>
      </c>
      <c r="GJ2353" s="669">
        <v>42253.042708333334</v>
      </c>
      <c r="GK2353" s="668" t="str">
        <v>[-11101] All data events are filtered in summary calculation</v>
      </c>
      <c r="GL2353" s="669">
        <v>42253.042708333334</v>
      </c>
      <c r="GM2353" s="668" t="str">
        <v>[-11101] All data events are filtered in summary calculation</v>
      </c>
      <c r="GN2353" s="400" t="str">
        <f t="shared" si="335"/>
        <v>[-11101] All data events are filtered in summary calculation</v>
      </c>
      <c r="GO2353" s="400">
        <f t="shared" si="336"/>
        <v>0</v>
      </c>
    </row>
    <row r="2354" spans="156:197" ht="18.95" customHeight="1" x14ac:dyDescent="0.25">
      <c r="EZ2354" s="837"/>
      <c r="FA2354" s="568">
        <v>42253.043402777781</v>
      </c>
      <c r="FB2354" s="569">
        <v>37941.295025996369</v>
      </c>
      <c r="FC2354" s="570">
        <v>42253.043402777781</v>
      </c>
      <c r="FD2354" s="571" t="str">
        <v>[-11101] All data events are filtered in summary calculation</v>
      </c>
      <c r="FE2354" s="570">
        <v>42253.04305555555</v>
      </c>
      <c r="FF2354" s="571" t="str">
        <v>[-11101] All data events are filtered in summary calculation</v>
      </c>
      <c r="FG2354" s="570">
        <v>42253.04305555555</v>
      </c>
      <c r="FH2354" s="571">
        <v>36362.618872837229</v>
      </c>
      <c r="GE2354" s="400">
        <f t="shared" si="337"/>
        <v>1</v>
      </c>
      <c r="GF2354" s="529"/>
      <c r="GG2354" s="517"/>
      <c r="GH2354" s="529">
        <v>42253.04305555555</v>
      </c>
      <c r="GI2354" s="668">
        <v>295.71759033203125</v>
      </c>
      <c r="GJ2354" s="669">
        <v>42253.04305555555</v>
      </c>
      <c r="GK2354" s="668" t="str">
        <v>[-11101] All data events are filtered in summary calculation</v>
      </c>
      <c r="GL2354" s="669">
        <v>42253.04305555555</v>
      </c>
      <c r="GM2354" s="668" t="str">
        <v>[-11101] All data events are filtered in summary calculation</v>
      </c>
      <c r="GN2354" s="400" t="str">
        <f t="shared" si="335"/>
        <v>[-11101] All data events are filtered in summary calculation</v>
      </c>
      <c r="GO2354" s="400">
        <f t="shared" si="336"/>
        <v>0</v>
      </c>
    </row>
    <row r="2355" spans="156:197" ht="18.95" customHeight="1" x14ac:dyDescent="0.25">
      <c r="EZ2355" s="837"/>
      <c r="FA2355" s="568">
        <v>42253.043749999997</v>
      </c>
      <c r="FB2355" s="569">
        <v>37953.809471452238</v>
      </c>
      <c r="FC2355" s="570">
        <v>42253.043749999997</v>
      </c>
      <c r="FD2355" s="571" t="str">
        <v>[-11101] All data events are filtered in summary calculation</v>
      </c>
      <c r="FE2355" s="570">
        <v>42253.043402777781</v>
      </c>
      <c r="FF2355" s="571" t="str">
        <v>[-11101] All data events are filtered in summary calculation</v>
      </c>
      <c r="FG2355" s="570">
        <v>42253.043402777781</v>
      </c>
      <c r="FH2355" s="571">
        <v>36394.535778532423</v>
      </c>
      <c r="GE2355" s="400">
        <f t="shared" si="337"/>
        <v>1</v>
      </c>
      <c r="GF2355" s="529"/>
      <c r="GG2355" s="517"/>
      <c r="GH2355" s="529">
        <v>42253.043402777781</v>
      </c>
      <c r="GI2355" s="668">
        <v>295.71759033203125</v>
      </c>
      <c r="GJ2355" s="669">
        <v>42253.043402777781</v>
      </c>
      <c r="GK2355" s="668" t="str">
        <v>[-11101] All data events are filtered in summary calculation</v>
      </c>
      <c r="GL2355" s="669">
        <v>42253.043402777781</v>
      </c>
      <c r="GM2355" s="668" t="str">
        <v>[-11101] All data events are filtered in summary calculation</v>
      </c>
      <c r="GN2355" s="400" t="str">
        <f t="shared" si="335"/>
        <v>[-11101] All data events are filtered in summary calculation</v>
      </c>
      <c r="GO2355" s="400">
        <f t="shared" si="336"/>
        <v>0</v>
      </c>
    </row>
    <row r="2356" spans="156:197" ht="18.95" customHeight="1" x14ac:dyDescent="0.25">
      <c r="EZ2356" s="837"/>
      <c r="FA2356" s="568">
        <v>42253.04409722222</v>
      </c>
      <c r="FB2356" s="569">
        <v>37954.445252136393</v>
      </c>
      <c r="FC2356" s="570">
        <v>42253.04409722222</v>
      </c>
      <c r="FD2356" s="571" t="str">
        <v>[-11101] All data events are filtered in summary calculation</v>
      </c>
      <c r="FE2356" s="570">
        <v>42253.043749999997</v>
      </c>
      <c r="FF2356" s="571" t="str">
        <v>[-11101] All data events are filtered in summary calculation</v>
      </c>
      <c r="FG2356" s="570">
        <v>42253.043749999997</v>
      </c>
      <c r="FH2356" s="571">
        <v>36294.133429884911</v>
      </c>
      <c r="GE2356" s="400">
        <f t="shared" si="337"/>
        <v>1</v>
      </c>
      <c r="GF2356" s="529"/>
      <c r="GG2356" s="517"/>
      <c r="GH2356" s="529">
        <v>42253.043749999997</v>
      </c>
      <c r="GI2356" s="668">
        <v>295.71759033203125</v>
      </c>
      <c r="GJ2356" s="669">
        <v>42253.043749999997</v>
      </c>
      <c r="GK2356" s="668" t="str">
        <v>[-11101] All data events are filtered in summary calculation</v>
      </c>
      <c r="GL2356" s="669">
        <v>42253.043749999997</v>
      </c>
      <c r="GM2356" s="668" t="str">
        <v>[-11101] All data events are filtered in summary calculation</v>
      </c>
      <c r="GN2356" s="400" t="str">
        <f t="shared" si="335"/>
        <v>[-11101] All data events are filtered in summary calculation</v>
      </c>
      <c r="GO2356" s="400">
        <f t="shared" si="336"/>
        <v>0</v>
      </c>
    </row>
    <row r="2357" spans="156:197" ht="18.95" customHeight="1" x14ac:dyDescent="0.25">
      <c r="EZ2357" s="837"/>
      <c r="FA2357" s="568">
        <v>42253.044444444444</v>
      </c>
      <c r="FB2357" s="569">
        <v>37950.738619756696</v>
      </c>
      <c r="FC2357" s="570">
        <v>42253.044444444444</v>
      </c>
      <c r="FD2357" s="571" t="str">
        <v>[-11101] All data events are filtered in summary calculation</v>
      </c>
      <c r="FE2357" s="570">
        <v>42253.04409722222</v>
      </c>
      <c r="FF2357" s="571" t="str">
        <v>[-11101] All data events are filtered in summary calculation</v>
      </c>
      <c r="FG2357" s="570">
        <v>42253.04409722222</v>
      </c>
      <c r="FH2357" s="571">
        <v>36207.020558373137</v>
      </c>
      <c r="GE2357" s="400">
        <f t="shared" si="337"/>
        <v>1</v>
      </c>
      <c r="GF2357" s="529"/>
      <c r="GG2357" s="517"/>
      <c r="GH2357" s="529">
        <v>42253.04409722222</v>
      </c>
      <c r="GI2357" s="668">
        <v>295.71759033203125</v>
      </c>
      <c r="GJ2357" s="669">
        <v>42253.04409722222</v>
      </c>
      <c r="GK2357" s="668" t="str">
        <v>[-11101] All data events are filtered in summary calculation</v>
      </c>
      <c r="GL2357" s="669">
        <v>42253.04409722222</v>
      </c>
      <c r="GM2357" s="668" t="str">
        <v>[-11101] All data events are filtered in summary calculation</v>
      </c>
      <c r="GN2357" s="400" t="str">
        <f t="shared" si="335"/>
        <v>[-11101] All data events are filtered in summary calculation</v>
      </c>
      <c r="GO2357" s="400">
        <f t="shared" si="336"/>
        <v>0</v>
      </c>
    </row>
    <row r="2358" spans="156:197" ht="18.95" customHeight="1" x14ac:dyDescent="0.25">
      <c r="EZ2358" s="837"/>
      <c r="FA2358" s="568">
        <v>42253.044791666667</v>
      </c>
      <c r="FB2358" s="569">
        <v>37921.108660546939</v>
      </c>
      <c r="FC2358" s="570">
        <v>42253.044791666667</v>
      </c>
      <c r="FD2358" s="571" t="str">
        <v>[-11101] All data events are filtered in summary calculation</v>
      </c>
      <c r="FE2358" s="570">
        <v>42253.044444444444</v>
      </c>
      <c r="FF2358" s="571" t="str">
        <v>[-11101] All data events are filtered in summary calculation</v>
      </c>
      <c r="FG2358" s="570">
        <v>42253.044444444444</v>
      </c>
      <c r="FH2358" s="571">
        <v>36170.907821033397</v>
      </c>
      <c r="GE2358" s="400">
        <f t="shared" si="337"/>
        <v>1</v>
      </c>
      <c r="GF2358" s="529"/>
      <c r="GG2358" s="517"/>
      <c r="GH2358" s="529">
        <v>42253.044444444444</v>
      </c>
      <c r="GI2358" s="668">
        <v>295.71759033203125</v>
      </c>
      <c r="GJ2358" s="669">
        <v>42253.044444444444</v>
      </c>
      <c r="GK2358" s="668" t="str">
        <v>[-11101] All data events are filtered in summary calculation</v>
      </c>
      <c r="GL2358" s="669">
        <v>42253.044444444444</v>
      </c>
      <c r="GM2358" s="668" t="str">
        <v>[-11101] All data events are filtered in summary calculation</v>
      </c>
      <c r="GN2358" s="400" t="str">
        <f t="shared" si="335"/>
        <v>[-11101] All data events are filtered in summary calculation</v>
      </c>
      <c r="GO2358" s="400">
        <f t="shared" si="336"/>
        <v>0</v>
      </c>
    </row>
    <row r="2359" spans="156:197" ht="18.95" customHeight="1" x14ac:dyDescent="0.25">
      <c r="EZ2359" s="837"/>
      <c r="FA2359" s="568">
        <v>42253.045138888891</v>
      </c>
      <c r="FB2359" s="569">
        <v>37914.982556605341</v>
      </c>
      <c r="FC2359" s="570">
        <v>42253.045138888891</v>
      </c>
      <c r="FD2359" s="571" t="str">
        <v>[-11101] All data events are filtered in summary calculation</v>
      </c>
      <c r="FE2359" s="570">
        <v>42253.044791666667</v>
      </c>
      <c r="FF2359" s="571" t="str">
        <v>[-11101] All data events are filtered in summary calculation</v>
      </c>
      <c r="FG2359" s="570">
        <v>42253.044791666667</v>
      </c>
      <c r="FH2359" s="571">
        <v>36142.952074942987</v>
      </c>
      <c r="GE2359" s="400">
        <f t="shared" si="337"/>
        <v>1</v>
      </c>
      <c r="GF2359" s="529"/>
      <c r="GG2359" s="517"/>
      <c r="GH2359" s="529">
        <v>42253.044791666667</v>
      </c>
      <c r="GI2359" s="668">
        <v>295.71759033203125</v>
      </c>
      <c r="GJ2359" s="669">
        <v>42253.044791666667</v>
      </c>
      <c r="GK2359" s="668" t="str">
        <v>[-11101] All data events are filtered in summary calculation</v>
      </c>
      <c r="GL2359" s="669">
        <v>42253.044791666667</v>
      </c>
      <c r="GM2359" s="668" t="str">
        <v>[-11101] All data events are filtered in summary calculation</v>
      </c>
      <c r="GN2359" s="400" t="str">
        <f t="shared" si="335"/>
        <v>[-11101] All data events are filtered in summary calculation</v>
      </c>
      <c r="GO2359" s="400">
        <f t="shared" si="336"/>
        <v>0</v>
      </c>
    </row>
    <row r="2360" spans="156:197" ht="18.95" customHeight="1" x14ac:dyDescent="0.25">
      <c r="EZ2360" s="837"/>
      <c r="FA2360" s="568">
        <v>42253.045486111107</v>
      </c>
      <c r="FB2360" s="569">
        <v>37929.385668486357</v>
      </c>
      <c r="FC2360" s="570">
        <v>42253.045486111107</v>
      </c>
      <c r="FD2360" s="571" t="str">
        <v>[-11101] All data events are filtered in summary calculation</v>
      </c>
      <c r="FE2360" s="570">
        <v>42253.045138888891</v>
      </c>
      <c r="FF2360" s="571" t="str">
        <v>[-11101] All data events are filtered in summary calculation</v>
      </c>
      <c r="FG2360" s="570">
        <v>42253.045138888891</v>
      </c>
      <c r="FH2360" s="571">
        <v>36173.676397711039</v>
      </c>
      <c r="GE2360" s="400">
        <f t="shared" si="337"/>
        <v>1</v>
      </c>
      <c r="GF2360" s="529"/>
      <c r="GG2360" s="517"/>
      <c r="GH2360" s="529">
        <v>42253.045138888891</v>
      </c>
      <c r="GI2360" s="668">
        <v>295.71759033203125</v>
      </c>
      <c r="GJ2360" s="669">
        <v>42253.045138888891</v>
      </c>
      <c r="GK2360" s="668">
        <v>263.88888549804687</v>
      </c>
      <c r="GL2360" s="669">
        <v>42253.045138888891</v>
      </c>
      <c r="GM2360" s="668" t="str">
        <v>[-11101] All data events are filtered in summary calculation</v>
      </c>
      <c r="GN2360" s="400" t="str">
        <f t="shared" si="335"/>
        <v>[-11101] All data events are filtered in summary calculation</v>
      </c>
      <c r="GO2360" s="400">
        <f t="shared" si="336"/>
        <v>0</v>
      </c>
    </row>
    <row r="2361" spans="156:197" ht="18.95" customHeight="1" x14ac:dyDescent="0.25">
      <c r="EZ2361" s="837"/>
      <c r="FA2361" s="568">
        <v>42253.045833333337</v>
      </c>
      <c r="FB2361" s="569">
        <v>37886.858486243087</v>
      </c>
      <c r="FC2361" s="570">
        <v>42253.045833333337</v>
      </c>
      <c r="FD2361" s="571" t="str">
        <v>[-11101] All data events are filtered in summary calculation</v>
      </c>
      <c r="FE2361" s="570">
        <v>42253.045486111107</v>
      </c>
      <c r="FF2361" s="571" t="str">
        <v>[-11101] All data events are filtered in summary calculation</v>
      </c>
      <c r="FG2361" s="570">
        <v>42253.045486111107</v>
      </c>
      <c r="FH2361" s="571">
        <v>36149.944853524365</v>
      </c>
      <c r="GE2361" s="400">
        <f t="shared" si="337"/>
        <v>1</v>
      </c>
      <c r="GF2361" s="529"/>
      <c r="GG2361" s="517"/>
      <c r="GH2361" s="529">
        <v>42253.045486111107</v>
      </c>
      <c r="GI2361" s="668">
        <v>295.71759033203125</v>
      </c>
      <c r="GJ2361" s="669">
        <v>42253.045486111107</v>
      </c>
      <c r="GK2361" s="668">
        <v>263.88888549804687</v>
      </c>
      <c r="GL2361" s="669">
        <v>42253.045486111107</v>
      </c>
      <c r="GM2361" s="668" t="str">
        <v>[-11101] All data events are filtered in summary calculation</v>
      </c>
      <c r="GN2361" s="400" t="str">
        <f t="shared" si="335"/>
        <v>[-11101] All data events are filtered in summary calculation</v>
      </c>
      <c r="GO2361" s="400">
        <f t="shared" si="336"/>
        <v>0</v>
      </c>
    </row>
    <row r="2362" spans="156:197" ht="18.95" customHeight="1" x14ac:dyDescent="0.25">
      <c r="EZ2362" s="837"/>
      <c r="FA2362" s="568">
        <v>42253.046180555553</v>
      </c>
      <c r="FB2362" s="569">
        <v>37916.959181288876</v>
      </c>
      <c r="FC2362" s="570">
        <v>42253.046180555553</v>
      </c>
      <c r="FD2362" s="571" t="str">
        <v>[-11101] All data events are filtered in summary calculation</v>
      </c>
      <c r="FE2362" s="570">
        <v>42253.045833333337</v>
      </c>
      <c r="FF2362" s="571" t="str">
        <v>[-11101] All data events are filtered in summary calculation</v>
      </c>
      <c r="FG2362" s="570">
        <v>42253.045833333337</v>
      </c>
      <c r="FH2362" s="571">
        <v>36192.167056940001</v>
      </c>
      <c r="GE2362" s="400">
        <f t="shared" si="337"/>
        <v>1</v>
      </c>
      <c r="GF2362" s="529"/>
      <c r="GG2362" s="517"/>
      <c r="GH2362" s="529">
        <v>42253.045833333337</v>
      </c>
      <c r="GI2362" s="668">
        <v>295.71759033203125</v>
      </c>
      <c r="GJ2362" s="669">
        <v>42253.045833333337</v>
      </c>
      <c r="GK2362" s="668">
        <v>263.88888549804687</v>
      </c>
      <c r="GL2362" s="669">
        <v>42253.045833333337</v>
      </c>
      <c r="GM2362" s="668" t="str">
        <v>[-11101] All data events are filtered in summary calculation</v>
      </c>
      <c r="GN2362" s="400" t="str">
        <f t="shared" si="335"/>
        <v>[-11101] All data events are filtered in summary calculation</v>
      </c>
      <c r="GO2362" s="400">
        <f t="shared" si="336"/>
        <v>0</v>
      </c>
    </row>
    <row r="2363" spans="156:197" ht="18.95" customHeight="1" x14ac:dyDescent="0.25">
      <c r="EZ2363" s="837"/>
      <c r="FA2363" s="568">
        <v>42253.046527777777</v>
      </c>
      <c r="FB2363" s="569">
        <v>37934.126773192482</v>
      </c>
      <c r="FC2363" s="570">
        <v>42253.046527777777</v>
      </c>
      <c r="FD2363" s="571" t="str">
        <v>[-11101] All data events are filtered in summary calculation</v>
      </c>
      <c r="FE2363" s="570">
        <v>42253.046180555553</v>
      </c>
      <c r="FF2363" s="571" t="str">
        <v>[-11101] All data events are filtered in summary calculation</v>
      </c>
      <c r="FG2363" s="570">
        <v>42253.046180555553</v>
      </c>
      <c r="FH2363" s="571">
        <v>36156.02617814541</v>
      </c>
      <c r="GE2363" s="400">
        <f t="shared" si="337"/>
        <v>1</v>
      </c>
      <c r="GF2363" s="529"/>
      <c r="GG2363" s="517"/>
      <c r="GH2363" s="529">
        <v>42253.046180555553</v>
      </c>
      <c r="GI2363" s="668">
        <v>295.71759033203125</v>
      </c>
      <c r="GJ2363" s="669">
        <v>42253.046180555553</v>
      </c>
      <c r="GK2363" s="668">
        <v>263.88888549804687</v>
      </c>
      <c r="GL2363" s="669">
        <v>42253.046180555553</v>
      </c>
      <c r="GM2363" s="668" t="str">
        <v>[-11101] All data events are filtered in summary calculation</v>
      </c>
      <c r="GN2363" s="400" t="str">
        <f t="shared" si="335"/>
        <v>[-11101] All data events are filtered in summary calculation</v>
      </c>
      <c r="GO2363" s="400">
        <f t="shared" si="336"/>
        <v>0</v>
      </c>
    </row>
    <row r="2364" spans="156:197" ht="18.95" customHeight="1" x14ac:dyDescent="0.25">
      <c r="EZ2364" s="837"/>
      <c r="FA2364" s="568">
        <v>42253.046875</v>
      </c>
      <c r="FB2364" s="569">
        <v>37935.738205724956</v>
      </c>
      <c r="FC2364" s="570">
        <v>42253.046875</v>
      </c>
      <c r="FD2364" s="571" t="str">
        <v>[-11101] All data events are filtered in summary calculation</v>
      </c>
      <c r="FE2364" s="570">
        <v>42253.046527777777</v>
      </c>
      <c r="FF2364" s="571" t="str">
        <v>[-11101] All data events are filtered in summary calculation</v>
      </c>
      <c r="FG2364" s="570">
        <v>42253.046527777777</v>
      </c>
      <c r="FH2364" s="571">
        <v>36179.276412206891</v>
      </c>
      <c r="GE2364" s="400">
        <f t="shared" si="337"/>
        <v>1</v>
      </c>
      <c r="GF2364" s="529"/>
      <c r="GG2364" s="517"/>
      <c r="GH2364" s="529">
        <v>42253.046527777777</v>
      </c>
      <c r="GI2364" s="668">
        <v>295.71759033203125</v>
      </c>
      <c r="GJ2364" s="669">
        <v>42253.046527777777</v>
      </c>
      <c r="GK2364" s="668">
        <v>263.88888549804687</v>
      </c>
      <c r="GL2364" s="669">
        <v>42253.046527777777</v>
      </c>
      <c r="GM2364" s="668" t="str">
        <v>[-11101] All data events are filtered in summary calculation</v>
      </c>
      <c r="GN2364" s="400" t="str">
        <f t="shared" si="335"/>
        <v>[-11101] All data events are filtered in summary calculation</v>
      </c>
      <c r="GO2364" s="400">
        <f t="shared" si="336"/>
        <v>0</v>
      </c>
    </row>
    <row r="2365" spans="156:197" ht="18.95" customHeight="1" x14ac:dyDescent="0.25">
      <c r="EZ2365" s="837"/>
      <c r="FA2365" s="568">
        <v>42253.047222222223</v>
      </c>
      <c r="FB2365" s="569">
        <v>38430.691803054018</v>
      </c>
      <c r="FC2365" s="570">
        <v>42253.047222222223</v>
      </c>
      <c r="FD2365" s="571" t="str">
        <v>[-11101] All data events are filtered in summary calculation</v>
      </c>
      <c r="FE2365" s="570">
        <v>42253.046875</v>
      </c>
      <c r="FF2365" s="571" t="str">
        <v>[-11101] All data events are filtered in summary calculation</v>
      </c>
      <c r="FG2365" s="570">
        <v>42253.046875</v>
      </c>
      <c r="FH2365" s="571">
        <v>36127.342283034326</v>
      </c>
      <c r="GE2365" s="400">
        <f t="shared" si="337"/>
        <v>1</v>
      </c>
      <c r="GF2365" s="529"/>
      <c r="GG2365" s="517"/>
      <c r="GH2365" s="529">
        <v>42253.046875</v>
      </c>
      <c r="GI2365" s="668">
        <v>295.71759033203125</v>
      </c>
      <c r="GJ2365" s="669">
        <v>42253.046875</v>
      </c>
      <c r="GK2365" s="668">
        <v>263.88888549804687</v>
      </c>
      <c r="GL2365" s="669">
        <v>42253.046875</v>
      </c>
      <c r="GM2365" s="668" t="str">
        <v>[-11101] All data events are filtered in summary calculation</v>
      </c>
      <c r="GN2365" s="400" t="str">
        <f t="shared" si="335"/>
        <v>[-11101] All data events are filtered in summary calculation</v>
      </c>
      <c r="GO2365" s="400">
        <f t="shared" si="336"/>
        <v>0</v>
      </c>
    </row>
    <row r="2366" spans="156:197" ht="18.95" customHeight="1" x14ac:dyDescent="0.25">
      <c r="EZ2366" s="837"/>
      <c r="FA2366" s="568">
        <v>42253.047569444447</v>
      </c>
      <c r="FB2366" s="569">
        <v>27956.535636321951</v>
      </c>
      <c r="FC2366" s="570">
        <v>42253.047569444447</v>
      </c>
      <c r="FD2366" s="571" t="str">
        <v>[-11101] All data events are filtered in summary calculation</v>
      </c>
      <c r="FE2366" s="570">
        <v>42253.047222222223</v>
      </c>
      <c r="FF2366" s="571" t="str">
        <v>[-11101] All data events are filtered in summary calculation</v>
      </c>
      <c r="FG2366" s="570">
        <v>42253.047222222223</v>
      </c>
      <c r="FH2366" s="571">
        <v>36190.123621851206</v>
      </c>
      <c r="GE2366" s="400">
        <f t="shared" si="337"/>
        <v>1</v>
      </c>
      <c r="GF2366" s="529"/>
      <c r="GG2366" s="517"/>
      <c r="GH2366" s="529">
        <v>42253.047222222223</v>
      </c>
      <c r="GI2366" s="668">
        <v>295.71759033203125</v>
      </c>
      <c r="GJ2366" s="669">
        <v>42253.047222222223</v>
      </c>
      <c r="GK2366" s="668">
        <v>263.88888549804687</v>
      </c>
      <c r="GL2366" s="669">
        <v>42253.047222222223</v>
      </c>
      <c r="GM2366" s="668" t="str">
        <v>[-11101] All data events are filtered in summary calculation</v>
      </c>
      <c r="GN2366" s="400" t="str">
        <f t="shared" si="335"/>
        <v>[-11101] All data events are filtered in summary calculation</v>
      </c>
      <c r="GO2366" s="400">
        <f t="shared" si="336"/>
        <v>0</v>
      </c>
    </row>
    <row r="2367" spans="156:197" ht="18.95" customHeight="1" x14ac:dyDescent="0.25">
      <c r="EZ2367" s="837"/>
      <c r="FA2367" s="568">
        <v>42253.047916666663</v>
      </c>
      <c r="FB2367" s="569">
        <v>2792.5845585622515</v>
      </c>
      <c r="FC2367" s="570">
        <v>42253.047916666663</v>
      </c>
      <c r="FD2367" s="571" t="str">
        <v>[-11101] All data events are filtered in summary calculation</v>
      </c>
      <c r="FE2367" s="570">
        <v>42253.047569444447</v>
      </c>
      <c r="FF2367" s="571" t="str">
        <v>[-11101] All data events are filtered in summary calculation</v>
      </c>
      <c r="FG2367" s="570">
        <v>42253.047569444447</v>
      </c>
      <c r="FH2367" s="571">
        <v>36448.239844210941</v>
      </c>
      <c r="GE2367" s="400">
        <f t="shared" si="337"/>
        <v>1</v>
      </c>
      <c r="GF2367" s="529"/>
      <c r="GG2367" s="517"/>
      <c r="GH2367" s="529">
        <v>42253.047569444447</v>
      </c>
      <c r="GI2367" s="668">
        <v>295.71759033203125</v>
      </c>
      <c r="GJ2367" s="669">
        <v>42253.047569444447</v>
      </c>
      <c r="GK2367" s="668">
        <v>263.88888549804687</v>
      </c>
      <c r="GL2367" s="669">
        <v>42253.047569444447</v>
      </c>
      <c r="GM2367" s="668" t="str">
        <v>[-11101] All data events are filtered in summary calculation</v>
      </c>
      <c r="GN2367" s="400" t="str">
        <f t="shared" si="335"/>
        <v>[-11101] All data events are filtered in summary calculation</v>
      </c>
      <c r="GO2367" s="400">
        <f t="shared" si="336"/>
        <v>0</v>
      </c>
    </row>
    <row r="2368" spans="156:197" ht="18.95" customHeight="1" x14ac:dyDescent="0.25">
      <c r="EZ2368" s="837"/>
      <c r="FA2368" s="568">
        <v>42253.048263888893</v>
      </c>
      <c r="FB2368" s="569">
        <v>2878.4384692167241</v>
      </c>
      <c r="FC2368" s="570">
        <v>42253.048263888893</v>
      </c>
      <c r="FD2368" s="571" t="str">
        <v>[-11101] All data events are filtered in summary calculation</v>
      </c>
      <c r="FE2368" s="570">
        <v>42253.047916666663</v>
      </c>
      <c r="FF2368" s="571" t="str">
        <v>[-11101] All data events are filtered in summary calculation</v>
      </c>
      <c r="FG2368" s="570">
        <v>42253.047916666663</v>
      </c>
      <c r="FH2368" s="571">
        <v>36548.62470110655</v>
      </c>
      <c r="GE2368" s="400">
        <f t="shared" si="337"/>
        <v>1</v>
      </c>
      <c r="GF2368" s="529"/>
      <c r="GG2368" s="517"/>
      <c r="GH2368" s="529">
        <v>42253.047916666663</v>
      </c>
      <c r="GI2368" s="668">
        <v>295.71759033203125</v>
      </c>
      <c r="GJ2368" s="669">
        <v>42253.047916666663</v>
      </c>
      <c r="GK2368" s="668">
        <v>263.88888549804687</v>
      </c>
      <c r="GL2368" s="669">
        <v>42253.047916666663</v>
      </c>
      <c r="GM2368" s="668" t="str">
        <v>[-11101] All data events are filtered in summary calculation</v>
      </c>
      <c r="GN2368" s="400" t="str">
        <f t="shared" si="335"/>
        <v>[-11101] All data events are filtered in summary calculation</v>
      </c>
      <c r="GO2368" s="400">
        <f t="shared" si="336"/>
        <v>0</v>
      </c>
    </row>
    <row r="2369" spans="156:197" ht="18.95" customHeight="1" x14ac:dyDescent="0.25">
      <c r="EZ2369" s="837"/>
      <c r="FA2369" s="568">
        <v>42253.048611111109</v>
      </c>
      <c r="FB2369" s="569">
        <v>2931.0061766607064</v>
      </c>
      <c r="FC2369" s="570">
        <v>42253.048611111109</v>
      </c>
      <c r="FD2369" s="571" t="str">
        <v>[-11101] All data events are filtered in summary calculation</v>
      </c>
      <c r="FE2369" s="570">
        <v>42253.048263888893</v>
      </c>
      <c r="FF2369" s="571" t="str">
        <v>[-11101] All data events are filtered in summary calculation</v>
      </c>
      <c r="FG2369" s="570">
        <v>42253.048263888893</v>
      </c>
      <c r="FH2369" s="571">
        <v>36527.165067450209</v>
      </c>
      <c r="GE2369" s="400">
        <f t="shared" si="337"/>
        <v>1</v>
      </c>
      <c r="GF2369" s="529"/>
      <c r="GG2369" s="517"/>
      <c r="GH2369" s="529">
        <v>42253.048263888893</v>
      </c>
      <c r="GI2369" s="668">
        <v>295.71759033203125</v>
      </c>
      <c r="GJ2369" s="669">
        <v>42253.048263888893</v>
      </c>
      <c r="GK2369" s="668">
        <v>263.88888549804687</v>
      </c>
      <c r="GL2369" s="669">
        <v>42253.048263888893</v>
      </c>
      <c r="GM2369" s="668" t="str">
        <v>[-11101] All data events are filtered in summary calculation</v>
      </c>
      <c r="GN2369" s="400" t="str">
        <f t="shared" si="335"/>
        <v>[-11101] All data events are filtered in summary calculation</v>
      </c>
      <c r="GO2369" s="400">
        <f t="shared" si="336"/>
        <v>0</v>
      </c>
    </row>
    <row r="2370" spans="156:197" ht="18.95" customHeight="1" x14ac:dyDescent="0.25">
      <c r="EZ2370" s="837"/>
      <c r="FA2370" s="568">
        <v>42253.048958333333</v>
      </c>
      <c r="FB2370" s="569">
        <v>2916.4120529182255</v>
      </c>
      <c r="FC2370" s="570">
        <v>42253.048958333333</v>
      </c>
      <c r="FD2370" s="571" t="str">
        <v>[-11101] All data events are filtered in summary calculation</v>
      </c>
      <c r="FE2370" s="570">
        <v>42253.048611111109</v>
      </c>
      <c r="FF2370" s="571" t="str">
        <v>[-11101] All data events are filtered in summary calculation</v>
      </c>
      <c r="FG2370" s="570">
        <v>42253.048611111109</v>
      </c>
      <c r="FH2370" s="571">
        <v>36602.541357443733</v>
      </c>
      <c r="GE2370" s="400">
        <f t="shared" si="337"/>
        <v>1</v>
      </c>
      <c r="GF2370" s="529"/>
      <c r="GG2370" s="517"/>
      <c r="GH2370" s="529">
        <v>42253.048611111109</v>
      </c>
      <c r="GI2370" s="668">
        <v>295.71759033203125</v>
      </c>
      <c r="GJ2370" s="669">
        <v>42253.048611111109</v>
      </c>
      <c r="GK2370" s="668">
        <v>263.88888549804687</v>
      </c>
      <c r="GL2370" s="669">
        <v>42253.048611111109</v>
      </c>
      <c r="GM2370" s="668" t="str">
        <v>[-11101] All data events are filtered in summary calculation</v>
      </c>
      <c r="GN2370" s="400" t="str">
        <f t="shared" si="335"/>
        <v>[-11101] All data events are filtered in summary calculation</v>
      </c>
      <c r="GO2370" s="400">
        <f t="shared" si="336"/>
        <v>0</v>
      </c>
    </row>
    <row r="2371" spans="156:197" ht="18.95" customHeight="1" x14ac:dyDescent="0.25">
      <c r="EZ2371" s="837"/>
      <c r="FA2371" s="568">
        <v>42253.049305555556</v>
      </c>
      <c r="FB2371" s="569">
        <v>2959.0447422960151</v>
      </c>
      <c r="FC2371" s="570">
        <v>42253.049305555556</v>
      </c>
      <c r="FD2371" s="571" t="str">
        <v>[-11101] All data events are filtered in summary calculation</v>
      </c>
      <c r="FE2371" s="570">
        <v>42253.048958333333</v>
      </c>
      <c r="FF2371" s="571" t="str">
        <v>[-11101] All data events are filtered in summary calculation</v>
      </c>
      <c r="FG2371" s="570">
        <v>42253.048958333333</v>
      </c>
      <c r="FH2371" s="571">
        <v>36503.221826251349</v>
      </c>
      <c r="GE2371" s="400">
        <f t="shared" si="337"/>
        <v>1</v>
      </c>
      <c r="GF2371" s="529"/>
      <c r="GG2371" s="517"/>
      <c r="GH2371" s="529">
        <v>42253.048958333333</v>
      </c>
      <c r="GI2371" s="668">
        <v>295.71759033203125</v>
      </c>
      <c r="GJ2371" s="669">
        <v>42253.048958333333</v>
      </c>
      <c r="GK2371" s="668">
        <v>263.88888549804687</v>
      </c>
      <c r="GL2371" s="669">
        <v>42253.048958333333</v>
      </c>
      <c r="GM2371" s="668" t="str">
        <v>[-11101] All data events are filtered in summary calculation</v>
      </c>
      <c r="GN2371" s="400" t="str">
        <f t="shared" si="335"/>
        <v>[-11101] All data events are filtered in summary calculation</v>
      </c>
      <c r="GO2371" s="400">
        <f t="shared" si="336"/>
        <v>0</v>
      </c>
    </row>
    <row r="2372" spans="156:197" ht="18.95" customHeight="1" x14ac:dyDescent="0.25">
      <c r="EZ2372" s="837"/>
      <c r="FA2372" s="568">
        <v>42253.04965277778</v>
      </c>
      <c r="FB2372" s="569">
        <v>2963.1956411015244</v>
      </c>
      <c r="FC2372" s="570">
        <v>42253.04965277778</v>
      </c>
      <c r="FD2372" s="571" t="str">
        <v>[-11101] All data events are filtered in summary calculation</v>
      </c>
      <c r="FE2372" s="570">
        <v>42253.049305555556</v>
      </c>
      <c r="FF2372" s="571" t="str">
        <v>[-11101] All data events are filtered in summary calculation</v>
      </c>
      <c r="FG2372" s="570">
        <v>42253.049305555556</v>
      </c>
      <c r="FH2372" s="571">
        <v>36494.3407942454</v>
      </c>
      <c r="GE2372" s="400">
        <f t="shared" si="337"/>
        <v>1</v>
      </c>
      <c r="GF2372" s="529"/>
      <c r="GG2372" s="517"/>
      <c r="GH2372" s="529">
        <v>42253.049305555556</v>
      </c>
      <c r="GI2372" s="668">
        <v>295.71759033203125</v>
      </c>
      <c r="GJ2372" s="669">
        <v>42253.049305555556</v>
      </c>
      <c r="GK2372" s="668">
        <v>263.88888549804687</v>
      </c>
      <c r="GL2372" s="669">
        <v>42253.049305555556</v>
      </c>
      <c r="GM2372" s="668" t="str">
        <v>[-11101] All data events are filtered in summary calculation</v>
      </c>
      <c r="GN2372" s="400" t="str">
        <f t="shared" si="335"/>
        <v>[-11101] All data events are filtered in summary calculation</v>
      </c>
      <c r="GO2372" s="400">
        <f t="shared" si="336"/>
        <v>0</v>
      </c>
    </row>
    <row r="2373" spans="156:197" ht="18.95" customHeight="1" x14ac:dyDescent="0.25">
      <c r="EZ2373" s="837"/>
      <c r="FA2373" s="568">
        <v>42253.05</v>
      </c>
      <c r="FB2373" s="569">
        <v>2953.1946610923856</v>
      </c>
      <c r="FC2373" s="570">
        <v>42253.05</v>
      </c>
      <c r="FD2373" s="571" t="str">
        <v>[-11101] All data events are filtered in summary calculation</v>
      </c>
      <c r="FE2373" s="570">
        <v>42253.04965277778</v>
      </c>
      <c r="FF2373" s="571" t="str">
        <v>[-11101] All data events are filtered in summary calculation</v>
      </c>
      <c r="FG2373" s="570">
        <v>42253.04965277778</v>
      </c>
      <c r="FH2373" s="571">
        <v>36402.763428705934</v>
      </c>
      <c r="GE2373" s="400">
        <f t="shared" si="337"/>
        <v>1</v>
      </c>
      <c r="GF2373" s="529"/>
      <c r="GG2373" s="517"/>
      <c r="GH2373" s="529">
        <v>42253.04965277778</v>
      </c>
      <c r="GI2373" s="668">
        <v>295.71759033203125</v>
      </c>
      <c r="GJ2373" s="669">
        <v>42253.04965277778</v>
      </c>
      <c r="GK2373" s="668">
        <v>263.88888549804687</v>
      </c>
      <c r="GL2373" s="669">
        <v>42253.04965277778</v>
      </c>
      <c r="GM2373" s="668" t="str">
        <v>[-11101] All data events are filtered in summary calculation</v>
      </c>
      <c r="GN2373" s="400" t="str">
        <f t="shared" si="335"/>
        <v>[-11101] All data events are filtered in summary calculation</v>
      </c>
      <c r="GO2373" s="400">
        <f t="shared" si="336"/>
        <v>0</v>
      </c>
    </row>
    <row r="2374" spans="156:197" ht="18.95" customHeight="1" x14ac:dyDescent="0.25">
      <c r="EZ2374" s="837"/>
      <c r="FA2374" s="568">
        <v>42253.050347222219</v>
      </c>
      <c r="FB2374" s="569">
        <v>2952.1352103179943</v>
      </c>
      <c r="FC2374" s="570">
        <v>42253.050347222219</v>
      </c>
      <c r="FD2374" s="571" t="str">
        <v>[-11101] All data events are filtered in summary calculation</v>
      </c>
      <c r="FE2374" s="570">
        <v>42253.05</v>
      </c>
      <c r="FF2374" s="571" t="str">
        <v>[-11101] All data events are filtered in summary calculation</v>
      </c>
      <c r="FG2374" s="570">
        <v>42253.05</v>
      </c>
      <c r="FH2374" s="571">
        <v>36194.477608025074</v>
      </c>
      <c r="GE2374" s="400">
        <f t="shared" si="337"/>
        <v>1</v>
      </c>
      <c r="GF2374" s="529"/>
      <c r="GG2374" s="517"/>
      <c r="GH2374" s="529">
        <v>42253.05</v>
      </c>
      <c r="GI2374" s="668">
        <v>295.71759033203125</v>
      </c>
      <c r="GJ2374" s="669">
        <v>42253.05</v>
      </c>
      <c r="GK2374" s="668">
        <v>263.88888549804687</v>
      </c>
      <c r="GL2374" s="669">
        <v>42253.05</v>
      </c>
      <c r="GM2374" s="668" t="str">
        <v>[-11101] All data events are filtered in summary calculation</v>
      </c>
      <c r="GN2374" s="400" t="str">
        <f t="shared" si="335"/>
        <v>[-11101] All data events are filtered in summary calculation</v>
      </c>
      <c r="GO2374" s="400">
        <f t="shared" si="336"/>
        <v>0</v>
      </c>
    </row>
    <row r="2375" spans="156:197" ht="18.95" customHeight="1" x14ac:dyDescent="0.25">
      <c r="EZ2375" s="837"/>
      <c r="FA2375" s="568">
        <v>42253.05069444445</v>
      </c>
      <c r="FB2375" s="569">
        <v>18420.17816466689</v>
      </c>
      <c r="FC2375" s="570">
        <v>42253.05069444445</v>
      </c>
      <c r="FD2375" s="571" t="str">
        <v>[-11101] All data events are filtered in summary calculation</v>
      </c>
      <c r="FE2375" s="570">
        <v>42253.050347222219</v>
      </c>
      <c r="FF2375" s="571" t="str">
        <v>[-11101] All data events are filtered in summary calculation</v>
      </c>
      <c r="FG2375" s="570">
        <v>42253.050347222219</v>
      </c>
      <c r="FH2375" s="571">
        <v>37531.145491147043</v>
      </c>
      <c r="GE2375" s="400">
        <f t="shared" si="337"/>
        <v>1</v>
      </c>
      <c r="GF2375" s="529"/>
      <c r="GG2375" s="517"/>
      <c r="GH2375" s="529">
        <v>42253.050347222219</v>
      </c>
      <c r="GI2375" s="668">
        <v>295.71759033203125</v>
      </c>
      <c r="GJ2375" s="669">
        <v>42253.050347222219</v>
      </c>
      <c r="GK2375" s="668">
        <v>263.88888549804687</v>
      </c>
      <c r="GL2375" s="669">
        <v>42253.050347222219</v>
      </c>
      <c r="GM2375" s="668" t="str">
        <v>[-11101] All data events are filtered in summary calculation</v>
      </c>
      <c r="GN2375" s="400" t="str">
        <f t="shared" ref="GN2375:GN2438" si="338">IF($GE2375=1,$GM2375,0)</f>
        <v>[-11101] All data events are filtered in summary calculation</v>
      </c>
      <c r="GO2375" s="400">
        <f t="shared" ref="GO2375:GO2438" si="339">IF($GE2375=2,$GM2375,0)</f>
        <v>0</v>
      </c>
    </row>
    <row r="2376" spans="156:197" ht="18.95" customHeight="1" x14ac:dyDescent="0.25">
      <c r="EZ2376" s="837"/>
      <c r="FA2376" s="568">
        <v>42253.051041666666</v>
      </c>
      <c r="FB2376" s="569">
        <v>37915.124631255865</v>
      </c>
      <c r="FC2376" s="570">
        <v>42253.051041666666</v>
      </c>
      <c r="FD2376" s="571" t="str">
        <v>[-11101] All data events are filtered in summary calculation</v>
      </c>
      <c r="FE2376" s="570">
        <v>42253.05069444445</v>
      </c>
      <c r="FF2376" s="571" t="str">
        <v>[-11101] All data events are filtered in summary calculation</v>
      </c>
      <c r="FG2376" s="570">
        <v>42253.05069444445</v>
      </c>
      <c r="FH2376" s="571">
        <v>37922.17103177309</v>
      </c>
      <c r="GE2376" s="400">
        <f t="shared" ref="GE2376:GE2439" si="340">IF(GI2376&lt;&gt;$GF$63,1,IF(GK2376&lt;&gt;$GF$63,2,IF(GE2375&lt;&gt;0,GE2375,0)))</f>
        <v>1</v>
      </c>
      <c r="GF2376" s="529"/>
      <c r="GG2376" s="517"/>
      <c r="GH2376" s="529">
        <v>42253.05069444445</v>
      </c>
      <c r="GI2376" s="668">
        <v>295.71759033203125</v>
      </c>
      <c r="GJ2376" s="669">
        <v>42253.05069444445</v>
      </c>
      <c r="GK2376" s="668">
        <v>263.88888549804687</v>
      </c>
      <c r="GL2376" s="669">
        <v>42253.05069444445</v>
      </c>
      <c r="GM2376" s="668" t="str">
        <v>[-11101] All data events are filtered in summary calculation</v>
      </c>
      <c r="GN2376" s="400" t="str">
        <f t="shared" si="338"/>
        <v>[-11101] All data events are filtered in summary calculation</v>
      </c>
      <c r="GO2376" s="400">
        <f t="shared" si="339"/>
        <v>0</v>
      </c>
    </row>
    <row r="2377" spans="156:197" ht="18.95" customHeight="1" x14ac:dyDescent="0.25">
      <c r="EZ2377" s="837"/>
      <c r="FA2377" s="568">
        <v>42253.051388888889</v>
      </c>
      <c r="FB2377" s="569">
        <v>37638.197573473059</v>
      </c>
      <c r="FC2377" s="570">
        <v>42253.051388888889</v>
      </c>
      <c r="FD2377" s="571" t="str">
        <v>[-11101] All data events are filtered in summary calculation</v>
      </c>
      <c r="FE2377" s="570">
        <v>42253.051041666666</v>
      </c>
      <c r="FF2377" s="571" t="str">
        <v>[-11101] All data events are filtered in summary calculation</v>
      </c>
      <c r="FG2377" s="570">
        <v>42253.051041666666</v>
      </c>
      <c r="FH2377" s="571">
        <v>37837.126486665009</v>
      </c>
      <c r="GE2377" s="400">
        <f t="shared" si="340"/>
        <v>1</v>
      </c>
      <c r="GF2377" s="529"/>
      <c r="GG2377" s="517"/>
      <c r="GH2377" s="529">
        <v>42253.051041666666</v>
      </c>
      <c r="GI2377" s="668">
        <v>295.71759033203125</v>
      </c>
      <c r="GJ2377" s="669">
        <v>42253.051041666666</v>
      </c>
      <c r="GK2377" s="668">
        <v>263.88888549804687</v>
      </c>
      <c r="GL2377" s="669">
        <v>42253.051041666666</v>
      </c>
      <c r="GM2377" s="668" t="str">
        <v>[-11101] All data events are filtered in summary calculation</v>
      </c>
      <c r="GN2377" s="400" t="str">
        <f t="shared" si="338"/>
        <v>[-11101] All data events are filtered in summary calculation</v>
      </c>
      <c r="GO2377" s="400">
        <f t="shared" si="339"/>
        <v>0</v>
      </c>
    </row>
    <row r="2378" spans="156:197" ht="18.95" customHeight="1" x14ac:dyDescent="0.25">
      <c r="EZ2378" s="837"/>
      <c r="FA2378" s="568">
        <v>42253.051736111112</v>
      </c>
      <c r="FB2378" s="569">
        <v>37959.092102777955</v>
      </c>
      <c r="FC2378" s="570">
        <v>42253.051736111112</v>
      </c>
      <c r="FD2378" s="571" t="str">
        <v>[-11101] All data events are filtered in summary calculation</v>
      </c>
      <c r="FE2378" s="570">
        <v>42253.051388888889</v>
      </c>
      <c r="FF2378" s="571" t="str">
        <v>[-11101] All data events are filtered in summary calculation</v>
      </c>
      <c r="FG2378" s="570">
        <v>42253.051388888889</v>
      </c>
      <c r="FH2378" s="571">
        <v>37636.253439354899</v>
      </c>
      <c r="GE2378" s="400">
        <f t="shared" si="340"/>
        <v>1</v>
      </c>
      <c r="GF2378" s="529"/>
      <c r="GG2378" s="517"/>
      <c r="GH2378" s="529">
        <v>42253.051388888889</v>
      </c>
      <c r="GI2378" s="668">
        <v>295.71759033203125</v>
      </c>
      <c r="GJ2378" s="669">
        <v>42253.051388888889</v>
      </c>
      <c r="GK2378" s="668">
        <v>263.88888549804687</v>
      </c>
      <c r="GL2378" s="669">
        <v>42253.051388888889</v>
      </c>
      <c r="GM2378" s="668" t="str">
        <v>[-11101] All data events are filtered in summary calculation</v>
      </c>
      <c r="GN2378" s="400" t="str">
        <f t="shared" si="338"/>
        <v>[-11101] All data events are filtered in summary calculation</v>
      </c>
      <c r="GO2378" s="400">
        <f t="shared" si="339"/>
        <v>0</v>
      </c>
    </row>
    <row r="2379" spans="156:197" ht="18.95" customHeight="1" x14ac:dyDescent="0.25">
      <c r="EZ2379" s="837"/>
      <c r="FA2379" s="568">
        <v>42253.052083333328</v>
      </c>
      <c r="FB2379" s="569">
        <v>38032.210164201257</v>
      </c>
      <c r="FC2379" s="570">
        <v>42253.052083333328</v>
      </c>
      <c r="FD2379" s="571" t="str">
        <v>[-11101] All data events are filtered in summary calculation</v>
      </c>
      <c r="FE2379" s="570">
        <v>42253.051736111112</v>
      </c>
      <c r="FF2379" s="571" t="str">
        <v>[-11101] All data events are filtered in summary calculation</v>
      </c>
      <c r="FG2379" s="570">
        <v>42253.051736111112</v>
      </c>
      <c r="FH2379" s="571">
        <v>37565.066295387347</v>
      </c>
      <c r="GE2379" s="400">
        <f t="shared" si="340"/>
        <v>1</v>
      </c>
      <c r="GF2379" s="529"/>
      <c r="GG2379" s="517"/>
      <c r="GH2379" s="529">
        <v>42253.051736111112</v>
      </c>
      <c r="GI2379" s="668">
        <v>295.71759033203125</v>
      </c>
      <c r="GJ2379" s="669">
        <v>42253.051736111112</v>
      </c>
      <c r="GK2379" s="668">
        <v>263.88888549804687</v>
      </c>
      <c r="GL2379" s="669">
        <v>42253.051736111112</v>
      </c>
      <c r="GM2379" s="668" t="str">
        <v>[-11101] All data events are filtered in summary calculation</v>
      </c>
      <c r="GN2379" s="400" t="str">
        <f t="shared" si="338"/>
        <v>[-11101] All data events are filtered in summary calculation</v>
      </c>
      <c r="GO2379" s="400">
        <f t="shared" si="339"/>
        <v>0</v>
      </c>
    </row>
    <row r="2380" spans="156:197" ht="18.95" customHeight="1" x14ac:dyDescent="0.25">
      <c r="EZ2380" s="837"/>
      <c r="FA2380" s="568">
        <v>42253.052430555559</v>
      </c>
      <c r="FB2380" s="569">
        <v>37973.832854908702</v>
      </c>
      <c r="FC2380" s="570">
        <v>42253.052430555559</v>
      </c>
      <c r="FD2380" s="571" t="str">
        <v>[-11101] All data events are filtered in summary calculation</v>
      </c>
      <c r="FE2380" s="570">
        <v>42253.052083333328</v>
      </c>
      <c r="FF2380" s="571" t="str">
        <v>[-11101] All data events are filtered in summary calculation</v>
      </c>
      <c r="FG2380" s="570">
        <v>42253.052083333328</v>
      </c>
      <c r="FH2380" s="571">
        <v>37456.471888357402</v>
      </c>
      <c r="GE2380" s="400">
        <f t="shared" si="340"/>
        <v>1</v>
      </c>
      <c r="GF2380" s="529"/>
      <c r="GG2380" s="517"/>
      <c r="GH2380" s="529">
        <v>42253.052083333328</v>
      </c>
      <c r="GI2380" s="668">
        <v>295.71759033203125</v>
      </c>
      <c r="GJ2380" s="669">
        <v>42253.052083333328</v>
      </c>
      <c r="GK2380" s="668">
        <v>263.88888549804687</v>
      </c>
      <c r="GL2380" s="669">
        <v>42253.052083333328</v>
      </c>
      <c r="GM2380" s="668" t="str">
        <v>[-11101] All data events are filtered in summary calculation</v>
      </c>
      <c r="GN2380" s="400" t="str">
        <f t="shared" si="338"/>
        <v>[-11101] All data events are filtered in summary calculation</v>
      </c>
      <c r="GO2380" s="400">
        <f t="shared" si="339"/>
        <v>0</v>
      </c>
    </row>
    <row r="2381" spans="156:197" ht="18.95" customHeight="1" x14ac:dyDescent="0.25">
      <c r="EZ2381" s="837"/>
      <c r="FA2381" s="568">
        <v>42253.052777777775</v>
      </c>
      <c r="FB2381" s="569">
        <v>37963.554129016396</v>
      </c>
      <c r="FC2381" s="570">
        <v>42253.052777777775</v>
      </c>
      <c r="FD2381" s="571" t="str">
        <v>[-11101] All data events are filtered in summary calculation</v>
      </c>
      <c r="FE2381" s="570">
        <v>42253.052430555559</v>
      </c>
      <c r="FF2381" s="571" t="str">
        <v>[-11101] All data events are filtered in summary calculation</v>
      </c>
      <c r="FG2381" s="570">
        <v>42253.052430555559</v>
      </c>
      <c r="FH2381" s="571">
        <v>37373.907000243664</v>
      </c>
      <c r="GE2381" s="400">
        <f t="shared" si="340"/>
        <v>1</v>
      </c>
      <c r="GF2381" s="529"/>
      <c r="GG2381" s="517"/>
      <c r="GH2381" s="529">
        <v>42253.052430555559</v>
      </c>
      <c r="GI2381" s="668">
        <v>295.71759033203125</v>
      </c>
      <c r="GJ2381" s="669">
        <v>42253.052430555559</v>
      </c>
      <c r="GK2381" s="668">
        <v>263.88888549804687</v>
      </c>
      <c r="GL2381" s="669">
        <v>42253.052430555559</v>
      </c>
      <c r="GM2381" s="668" t="str">
        <v>[-11101] All data events are filtered in summary calculation</v>
      </c>
      <c r="GN2381" s="400" t="str">
        <f t="shared" si="338"/>
        <v>[-11101] All data events are filtered in summary calculation</v>
      </c>
      <c r="GO2381" s="400">
        <f t="shared" si="339"/>
        <v>0</v>
      </c>
    </row>
    <row r="2382" spans="156:197" ht="18.95" customHeight="1" x14ac:dyDescent="0.25">
      <c r="EZ2382" s="837"/>
      <c r="FA2382" s="568">
        <v>42253.053124999999</v>
      </c>
      <c r="FB2382" s="569">
        <v>37964.23544817567</v>
      </c>
      <c r="FC2382" s="570">
        <v>42253.053124999999</v>
      </c>
      <c r="FD2382" s="571" t="str">
        <v>[-11101] All data events are filtered in summary calculation</v>
      </c>
      <c r="FE2382" s="570">
        <v>42253.052777777775</v>
      </c>
      <c r="FF2382" s="571" t="str">
        <v>[-11101] All data events are filtered in summary calculation</v>
      </c>
      <c r="FG2382" s="570">
        <v>42253.052777777775</v>
      </c>
      <c r="FH2382" s="571">
        <v>37201.782954945164</v>
      </c>
      <c r="GE2382" s="400">
        <f t="shared" si="340"/>
        <v>1</v>
      </c>
      <c r="GF2382" s="529"/>
      <c r="GG2382" s="517"/>
      <c r="GH2382" s="529">
        <v>42253.052777777775</v>
      </c>
      <c r="GI2382" s="668">
        <v>295.71759033203125</v>
      </c>
      <c r="GJ2382" s="669">
        <v>42253.052777777775</v>
      </c>
      <c r="GK2382" s="668">
        <v>263.88888549804687</v>
      </c>
      <c r="GL2382" s="669">
        <v>42253.052777777775</v>
      </c>
      <c r="GM2382" s="668" t="str">
        <v>[-11101] All data events are filtered in summary calculation</v>
      </c>
      <c r="GN2382" s="400" t="str">
        <f t="shared" si="338"/>
        <v>[-11101] All data events are filtered in summary calculation</v>
      </c>
      <c r="GO2382" s="400">
        <f t="shared" si="339"/>
        <v>0</v>
      </c>
    </row>
    <row r="2383" spans="156:197" ht="18.95" customHeight="1" x14ac:dyDescent="0.25">
      <c r="EZ2383" s="837"/>
      <c r="FA2383" s="568">
        <v>42253.053472222222</v>
      </c>
      <c r="FB2383" s="569">
        <v>37955.099729007481</v>
      </c>
      <c r="FC2383" s="570">
        <v>42253.053472222222</v>
      </c>
      <c r="FD2383" s="571" t="str">
        <v>[-11101] All data events are filtered in summary calculation</v>
      </c>
      <c r="FE2383" s="570">
        <v>42253.053124999999</v>
      </c>
      <c r="FF2383" s="571" t="str">
        <v>[-11101] All data events are filtered in summary calculation</v>
      </c>
      <c r="FG2383" s="570">
        <v>42253.053124999999</v>
      </c>
      <c r="FH2383" s="571">
        <v>37200.831993295746</v>
      </c>
      <c r="GE2383" s="400">
        <f t="shared" si="340"/>
        <v>1</v>
      </c>
      <c r="GF2383" s="529"/>
      <c r="GG2383" s="517"/>
      <c r="GH2383" s="529">
        <v>42253.053124999999</v>
      </c>
      <c r="GI2383" s="668">
        <v>295.71759033203125</v>
      </c>
      <c r="GJ2383" s="669">
        <v>42253.053124999999</v>
      </c>
      <c r="GK2383" s="668">
        <v>263.88888549804687</v>
      </c>
      <c r="GL2383" s="669">
        <v>42253.053124999999</v>
      </c>
      <c r="GM2383" s="668" t="str">
        <v>[-11101] All data events are filtered in summary calculation</v>
      </c>
      <c r="GN2383" s="400" t="str">
        <f t="shared" si="338"/>
        <v>[-11101] All data events are filtered in summary calculation</v>
      </c>
      <c r="GO2383" s="400">
        <f t="shared" si="339"/>
        <v>0</v>
      </c>
    </row>
    <row r="2384" spans="156:197" ht="18.95" customHeight="1" x14ac:dyDescent="0.25">
      <c r="EZ2384" s="837"/>
      <c r="FA2384" s="568">
        <v>42253.053819444445</v>
      </c>
      <c r="FB2384" s="569">
        <v>37988.608070385453</v>
      </c>
      <c r="FC2384" s="570">
        <v>42253.053819444445</v>
      </c>
      <c r="FD2384" s="571" t="str">
        <v>[-11101] All data events are filtered in summary calculation</v>
      </c>
      <c r="FE2384" s="570">
        <v>42253.053472222222</v>
      </c>
      <c r="FF2384" s="571" t="str">
        <v>[-11101] All data events are filtered in summary calculation</v>
      </c>
      <c r="FG2384" s="570">
        <v>42253.053472222222</v>
      </c>
      <c r="FH2384" s="571">
        <v>37915.307906939583</v>
      </c>
      <c r="GE2384" s="400">
        <f t="shared" si="340"/>
        <v>1</v>
      </c>
      <c r="GF2384" s="529"/>
      <c r="GG2384" s="517"/>
      <c r="GH2384" s="529">
        <v>42253.053472222222</v>
      </c>
      <c r="GI2384" s="668">
        <v>295.71759033203125</v>
      </c>
      <c r="GJ2384" s="669">
        <v>42253.053472222222</v>
      </c>
      <c r="GK2384" s="668">
        <v>263.88888549804687</v>
      </c>
      <c r="GL2384" s="669">
        <v>42253.053472222222</v>
      </c>
      <c r="GM2384" s="668" t="str">
        <v>[-11101] All data events are filtered in summary calculation</v>
      </c>
      <c r="GN2384" s="400" t="str">
        <f t="shared" si="338"/>
        <v>[-11101] All data events are filtered in summary calculation</v>
      </c>
      <c r="GO2384" s="400">
        <f t="shared" si="339"/>
        <v>0</v>
      </c>
    </row>
    <row r="2385" spans="156:197" ht="18.95" customHeight="1" x14ac:dyDescent="0.25">
      <c r="EZ2385" s="837"/>
      <c r="FA2385" s="568">
        <v>42253.054166666669</v>
      </c>
      <c r="FB2385" s="569">
        <v>37974.39562331637</v>
      </c>
      <c r="FC2385" s="570">
        <v>42253.054166666669</v>
      </c>
      <c r="FD2385" s="571" t="str">
        <v>[-11101] All data events are filtered in summary calculation</v>
      </c>
      <c r="FE2385" s="570">
        <v>42253.053819444445</v>
      </c>
      <c r="FF2385" s="571" t="str">
        <v>[-11101] All data events are filtered in summary calculation</v>
      </c>
      <c r="FG2385" s="570">
        <v>42253.053819444445</v>
      </c>
      <c r="FH2385" s="571">
        <v>38752.477275284131</v>
      </c>
      <c r="GE2385" s="400">
        <f t="shared" si="340"/>
        <v>1</v>
      </c>
      <c r="GF2385" s="529"/>
      <c r="GG2385" s="517"/>
      <c r="GH2385" s="529">
        <v>42253.053819444445</v>
      </c>
      <c r="GI2385" s="668">
        <v>295.71759033203125</v>
      </c>
      <c r="GJ2385" s="669">
        <v>42253.053819444445</v>
      </c>
      <c r="GK2385" s="668">
        <v>263.88888549804687</v>
      </c>
      <c r="GL2385" s="669">
        <v>42253.053819444445</v>
      </c>
      <c r="GM2385" s="668" t="str">
        <v>[-11101] All data events are filtered in summary calculation</v>
      </c>
      <c r="GN2385" s="400" t="str">
        <f t="shared" si="338"/>
        <v>[-11101] All data events are filtered in summary calculation</v>
      </c>
      <c r="GO2385" s="400">
        <f t="shared" si="339"/>
        <v>0</v>
      </c>
    </row>
    <row r="2386" spans="156:197" ht="18.95" customHeight="1" x14ac:dyDescent="0.25">
      <c r="EZ2386" s="837"/>
      <c r="FA2386" s="568">
        <v>42253.054513888885</v>
      </c>
      <c r="FB2386" s="569">
        <v>37961.053633379939</v>
      </c>
      <c r="FC2386" s="570">
        <v>42253.054513888885</v>
      </c>
      <c r="FD2386" s="571" t="str">
        <v>[-11101] All data events are filtered in summary calculation</v>
      </c>
      <c r="FE2386" s="570">
        <v>42253.054166666669</v>
      </c>
      <c r="FF2386" s="571" t="str">
        <v>[-11101] All data events are filtered in summary calculation</v>
      </c>
      <c r="FG2386" s="570">
        <v>42253.054166666669</v>
      </c>
      <c r="FH2386" s="571">
        <v>38748.104234824576</v>
      </c>
      <c r="GE2386" s="400">
        <f t="shared" si="340"/>
        <v>1</v>
      </c>
      <c r="GF2386" s="529"/>
      <c r="GG2386" s="517"/>
      <c r="GH2386" s="529">
        <v>42253.054166666669</v>
      </c>
      <c r="GI2386" s="668">
        <v>295.71759033203125</v>
      </c>
      <c r="GJ2386" s="669">
        <v>42253.054166666669</v>
      </c>
      <c r="GK2386" s="668">
        <v>263.88888549804687</v>
      </c>
      <c r="GL2386" s="669">
        <v>42253.054166666669</v>
      </c>
      <c r="GM2386" s="668" t="str">
        <v>[-11101] All data events are filtered in summary calculation</v>
      </c>
      <c r="GN2386" s="400" t="str">
        <f t="shared" si="338"/>
        <v>[-11101] All data events are filtered in summary calculation</v>
      </c>
      <c r="GO2386" s="400">
        <f t="shared" si="339"/>
        <v>0</v>
      </c>
    </row>
    <row r="2387" spans="156:197" ht="18.95" customHeight="1" x14ac:dyDescent="0.25">
      <c r="EZ2387" s="837"/>
      <c r="FA2387" s="568">
        <v>42253.054861111115</v>
      </c>
      <c r="FB2387" s="569">
        <v>37944.75423793793</v>
      </c>
      <c r="FC2387" s="570">
        <v>42253.054861111115</v>
      </c>
      <c r="FD2387" s="571" t="str">
        <v>[-11101] All data events are filtered in summary calculation</v>
      </c>
      <c r="FE2387" s="570">
        <v>42253.054513888885</v>
      </c>
      <c r="FF2387" s="571" t="str">
        <v>[-11101] All data events are filtered in summary calculation</v>
      </c>
      <c r="FG2387" s="570">
        <v>42253.054513888885</v>
      </c>
      <c r="FH2387" s="571">
        <v>38420.150109660623</v>
      </c>
      <c r="GE2387" s="400">
        <f t="shared" si="340"/>
        <v>1</v>
      </c>
      <c r="GF2387" s="529"/>
      <c r="GG2387" s="517"/>
      <c r="GH2387" s="529">
        <v>42253.054513888885</v>
      </c>
      <c r="GI2387" s="668">
        <v>293.98543034843169</v>
      </c>
      <c r="GJ2387" s="669">
        <v>42253.054513888885</v>
      </c>
      <c r="GK2387" s="668">
        <v>263.88888549804687</v>
      </c>
      <c r="GL2387" s="669">
        <v>42253.054513888885</v>
      </c>
      <c r="GM2387" s="668" t="str">
        <v>[-11101] All data events are filtered in summary calculation</v>
      </c>
      <c r="GN2387" s="400" t="str">
        <f t="shared" si="338"/>
        <v>[-11101] All data events are filtered in summary calculation</v>
      </c>
      <c r="GO2387" s="400">
        <f t="shared" si="339"/>
        <v>0</v>
      </c>
    </row>
    <row r="2388" spans="156:197" ht="18.95" customHeight="1" x14ac:dyDescent="0.25">
      <c r="EZ2388" s="837"/>
      <c r="FA2388" s="568">
        <v>42253.055208333331</v>
      </c>
      <c r="FB2388" s="569">
        <v>37830.741908061507</v>
      </c>
      <c r="FC2388" s="570">
        <v>42253.055208333331</v>
      </c>
      <c r="FD2388" s="571" t="str">
        <v>[-11101] All data events are filtered in summary calculation</v>
      </c>
      <c r="FE2388" s="570">
        <v>42253.054861111115</v>
      </c>
      <c r="FF2388" s="571" t="str">
        <v>[-11101] All data events are filtered in summary calculation</v>
      </c>
      <c r="FG2388" s="570">
        <v>42253.054861111115</v>
      </c>
      <c r="FH2388" s="571">
        <v>37768.539792954922</v>
      </c>
      <c r="GE2388" s="400">
        <f t="shared" si="340"/>
        <v>1</v>
      </c>
      <c r="GF2388" s="529"/>
      <c r="GG2388" s="517"/>
      <c r="GH2388" s="529">
        <v>42253.054861111115</v>
      </c>
      <c r="GI2388" s="668">
        <v>292.82406616210937</v>
      </c>
      <c r="GJ2388" s="669">
        <v>42253.054861111115</v>
      </c>
      <c r="GK2388" s="668">
        <v>263.88888549804687</v>
      </c>
      <c r="GL2388" s="669">
        <v>42253.054861111115</v>
      </c>
      <c r="GM2388" s="668" t="str">
        <v>[-11101] All data events are filtered in summary calculation</v>
      </c>
      <c r="GN2388" s="400" t="str">
        <f t="shared" si="338"/>
        <v>[-11101] All data events are filtered in summary calculation</v>
      </c>
      <c r="GO2388" s="400">
        <f t="shared" si="339"/>
        <v>0</v>
      </c>
    </row>
    <row r="2389" spans="156:197" ht="18.95" customHeight="1" x14ac:dyDescent="0.25">
      <c r="EZ2389" s="837"/>
      <c r="FA2389" s="568">
        <v>42253.055555555555</v>
      </c>
      <c r="FB2389" s="569">
        <v>37871.71067469319</v>
      </c>
      <c r="FC2389" s="570">
        <v>42253.055555555555</v>
      </c>
      <c r="FD2389" s="571" t="str">
        <v>[-11101] All data events are filtered in summary calculation</v>
      </c>
      <c r="FE2389" s="570">
        <v>42253.055208333331</v>
      </c>
      <c r="FF2389" s="571" t="str">
        <v>[-11101] All data events are filtered in summary calculation</v>
      </c>
      <c r="FG2389" s="570">
        <v>42253.055208333331</v>
      </c>
      <c r="FH2389" s="571">
        <v>37364.208094288908</v>
      </c>
      <c r="GE2389" s="400">
        <f t="shared" si="340"/>
        <v>1</v>
      </c>
      <c r="GF2389" s="529"/>
      <c r="GG2389" s="517"/>
      <c r="GH2389" s="529">
        <v>42253.055208333331</v>
      </c>
      <c r="GI2389" s="668">
        <v>292.82406616210937</v>
      </c>
      <c r="GJ2389" s="669">
        <v>42253.055208333331</v>
      </c>
      <c r="GK2389" s="668">
        <v>263.88888549804687</v>
      </c>
      <c r="GL2389" s="669">
        <v>42253.055208333331</v>
      </c>
      <c r="GM2389" s="668" t="str">
        <v>[-11101] All data events are filtered in summary calculation</v>
      </c>
      <c r="GN2389" s="400" t="str">
        <f t="shared" si="338"/>
        <v>[-11101] All data events are filtered in summary calculation</v>
      </c>
      <c r="GO2389" s="400">
        <f t="shared" si="339"/>
        <v>0</v>
      </c>
    </row>
    <row r="2390" spans="156:197" ht="18.95" customHeight="1" x14ac:dyDescent="0.25">
      <c r="EZ2390" s="837"/>
      <c r="FA2390" s="568">
        <v>42253.055902777778</v>
      </c>
      <c r="FB2390" s="569">
        <v>37929.80497610569</v>
      </c>
      <c r="FC2390" s="570">
        <v>42253.055902777778</v>
      </c>
      <c r="FD2390" s="571" t="str">
        <v>[-11101] All data events are filtered in summary calculation</v>
      </c>
      <c r="FE2390" s="570">
        <v>42253.055555555555</v>
      </c>
      <c r="FF2390" s="571" t="str">
        <v>[-11101] All data events are filtered in summary calculation</v>
      </c>
      <c r="FG2390" s="570">
        <v>42253.055555555555</v>
      </c>
      <c r="FH2390" s="571">
        <v>37145.075676381588</v>
      </c>
      <c r="GE2390" s="400">
        <f t="shared" si="340"/>
        <v>1</v>
      </c>
      <c r="GF2390" s="529"/>
      <c r="GG2390" s="517"/>
      <c r="GH2390" s="529">
        <v>42253.055555555555</v>
      </c>
      <c r="GI2390" s="668">
        <v>292.82406616210937</v>
      </c>
      <c r="GJ2390" s="669">
        <v>42253.055555555555</v>
      </c>
      <c r="GK2390" s="668">
        <v>263.88888549804687</v>
      </c>
      <c r="GL2390" s="669">
        <v>42253.055555555555</v>
      </c>
      <c r="GM2390" s="668" t="str">
        <v>[-11101] All data events are filtered in summary calculation</v>
      </c>
      <c r="GN2390" s="400" t="str">
        <f t="shared" si="338"/>
        <v>[-11101] All data events are filtered in summary calculation</v>
      </c>
      <c r="GO2390" s="400">
        <f t="shared" si="339"/>
        <v>0</v>
      </c>
    </row>
    <row r="2391" spans="156:197" ht="18.95" customHeight="1" x14ac:dyDescent="0.25">
      <c r="EZ2391" s="837"/>
      <c r="FA2391" s="568">
        <v>42253.056250000001</v>
      </c>
      <c r="FB2391" s="569">
        <v>37920.35598092874</v>
      </c>
      <c r="FC2391" s="570">
        <v>42253.056250000001</v>
      </c>
      <c r="FD2391" s="571" t="str">
        <v>[-11101] All data events are filtered in summary calculation</v>
      </c>
      <c r="FE2391" s="570">
        <v>42253.055902777778</v>
      </c>
      <c r="FF2391" s="571" t="str">
        <v>[-11101] All data events are filtered in summary calculation</v>
      </c>
      <c r="FG2391" s="570">
        <v>42253.055902777778</v>
      </c>
      <c r="FH2391" s="571">
        <v>37351.816007910173</v>
      </c>
      <c r="GE2391" s="400">
        <f t="shared" si="340"/>
        <v>1</v>
      </c>
      <c r="GF2391" s="529"/>
      <c r="GG2391" s="517"/>
      <c r="GH2391" s="529">
        <v>42253.055902777778</v>
      </c>
      <c r="GI2391" s="668">
        <v>292.82406616210937</v>
      </c>
      <c r="GJ2391" s="669">
        <v>42253.055902777778</v>
      </c>
      <c r="GK2391" s="668">
        <v>263.88888549804687</v>
      </c>
      <c r="GL2391" s="669">
        <v>42253.055902777778</v>
      </c>
      <c r="GM2391" s="668" t="str">
        <v>[-11101] All data events are filtered in summary calculation</v>
      </c>
      <c r="GN2391" s="400" t="str">
        <f t="shared" si="338"/>
        <v>[-11101] All data events are filtered in summary calculation</v>
      </c>
      <c r="GO2391" s="400">
        <f t="shared" si="339"/>
        <v>0</v>
      </c>
    </row>
    <row r="2392" spans="156:197" ht="18.95" customHeight="1" x14ac:dyDescent="0.25">
      <c r="EZ2392" s="837"/>
      <c r="FA2392" s="568">
        <v>42253.056597222225</v>
      </c>
      <c r="FB2392" s="569">
        <v>37882.590747241178</v>
      </c>
      <c r="FC2392" s="570">
        <v>42253.056597222225</v>
      </c>
      <c r="FD2392" s="571" t="str">
        <v>[-11101] All data events are filtered in summary calculation</v>
      </c>
      <c r="FE2392" s="570">
        <v>42253.056250000001</v>
      </c>
      <c r="FF2392" s="571" t="str">
        <v>[-11101] All data events are filtered in summary calculation</v>
      </c>
      <c r="FG2392" s="570">
        <v>42253.056250000001</v>
      </c>
      <c r="FH2392" s="571">
        <v>38541.80699721376</v>
      </c>
      <c r="GE2392" s="400">
        <f t="shared" si="340"/>
        <v>1</v>
      </c>
      <c r="GF2392" s="529"/>
      <c r="GG2392" s="517"/>
      <c r="GH2392" s="529">
        <v>42253.056250000001</v>
      </c>
      <c r="GI2392" s="668">
        <v>292.82406616210937</v>
      </c>
      <c r="GJ2392" s="669">
        <v>42253.056250000001</v>
      </c>
      <c r="GK2392" s="668">
        <v>263.88888549804687</v>
      </c>
      <c r="GL2392" s="669">
        <v>42253.056250000001</v>
      </c>
      <c r="GM2392" s="668" t="str">
        <v>[-11101] All data events are filtered in summary calculation</v>
      </c>
      <c r="GN2392" s="400" t="str">
        <f t="shared" si="338"/>
        <v>[-11101] All data events are filtered in summary calculation</v>
      </c>
      <c r="GO2392" s="400">
        <f t="shared" si="339"/>
        <v>0</v>
      </c>
    </row>
    <row r="2393" spans="156:197" ht="18.95" customHeight="1" x14ac:dyDescent="0.25">
      <c r="EZ2393" s="837"/>
      <c r="FA2393" s="568">
        <v>42253.056944444441</v>
      </c>
      <c r="FB2393" s="569">
        <v>37842.848077921073</v>
      </c>
      <c r="FC2393" s="570">
        <v>42253.056944444441</v>
      </c>
      <c r="FD2393" s="571" t="str">
        <v>[-11101] All data events are filtered in summary calculation</v>
      </c>
      <c r="FE2393" s="570">
        <v>42253.056597222225</v>
      </c>
      <c r="FF2393" s="571" t="str">
        <v>[-11101] All data events are filtered in summary calculation</v>
      </c>
      <c r="FG2393" s="570">
        <v>42253.056597222225</v>
      </c>
      <c r="FH2393" s="571">
        <v>38795.916452892619</v>
      </c>
      <c r="GE2393" s="400">
        <f t="shared" si="340"/>
        <v>1</v>
      </c>
      <c r="GF2393" s="529"/>
      <c r="GG2393" s="517"/>
      <c r="GH2393" s="529">
        <v>42253.056597222225</v>
      </c>
      <c r="GI2393" s="668">
        <v>292.82406616210937</v>
      </c>
      <c r="GJ2393" s="669">
        <v>42253.056597222225</v>
      </c>
      <c r="GK2393" s="668">
        <v>263.88888549804687</v>
      </c>
      <c r="GL2393" s="669">
        <v>42253.056597222225</v>
      </c>
      <c r="GM2393" s="668" t="str">
        <v>[-11101] All data events are filtered in summary calculation</v>
      </c>
      <c r="GN2393" s="400" t="str">
        <f t="shared" si="338"/>
        <v>[-11101] All data events are filtered in summary calculation</v>
      </c>
      <c r="GO2393" s="400">
        <f t="shared" si="339"/>
        <v>0</v>
      </c>
    </row>
    <row r="2394" spans="156:197" ht="18.95" customHeight="1" x14ac:dyDescent="0.25">
      <c r="EZ2394" s="837"/>
      <c r="FA2394" s="568">
        <v>42253.057291666672</v>
      </c>
      <c r="FB2394" s="569">
        <v>37847.285254422823</v>
      </c>
      <c r="FC2394" s="570">
        <v>42253.057291666672</v>
      </c>
      <c r="FD2394" s="571" t="str">
        <v>[-11101] All data events are filtered in summary calculation</v>
      </c>
      <c r="FE2394" s="570">
        <v>42253.056944444441</v>
      </c>
      <c r="FF2394" s="571" t="str">
        <v>[-11101] All data events are filtered in summary calculation</v>
      </c>
      <c r="FG2394" s="570">
        <v>42253.056944444441</v>
      </c>
      <c r="FH2394" s="571">
        <v>38554.881085775298</v>
      </c>
      <c r="GE2394" s="400">
        <f t="shared" si="340"/>
        <v>1</v>
      </c>
      <c r="GF2394" s="529"/>
      <c r="GG2394" s="517"/>
      <c r="GH2394" s="529">
        <v>42253.056944444441</v>
      </c>
      <c r="GI2394" s="668">
        <v>292.82406616210937</v>
      </c>
      <c r="GJ2394" s="669">
        <v>42253.056944444441</v>
      </c>
      <c r="GK2394" s="668">
        <v>263.88888549804687</v>
      </c>
      <c r="GL2394" s="669">
        <v>42253.056944444441</v>
      </c>
      <c r="GM2394" s="668" t="str">
        <v>[-11101] All data events are filtered in summary calculation</v>
      </c>
      <c r="GN2394" s="400" t="str">
        <f t="shared" si="338"/>
        <v>[-11101] All data events are filtered in summary calculation</v>
      </c>
      <c r="GO2394" s="400">
        <f t="shared" si="339"/>
        <v>0</v>
      </c>
    </row>
    <row r="2395" spans="156:197" ht="18.95" customHeight="1" x14ac:dyDescent="0.25">
      <c r="EZ2395" s="837"/>
      <c r="FA2395" s="568">
        <v>42253.057638888888</v>
      </c>
      <c r="FB2395" s="569">
        <v>37989.373016907768</v>
      </c>
      <c r="FC2395" s="570">
        <v>42253.057638888888</v>
      </c>
      <c r="FD2395" s="571" t="str">
        <v>[-11101] All data events are filtered in summary calculation</v>
      </c>
      <c r="FE2395" s="570">
        <v>42253.057291666672</v>
      </c>
      <c r="FF2395" s="571" t="str">
        <v>[-11101] All data events are filtered in summary calculation</v>
      </c>
      <c r="FG2395" s="570">
        <v>42253.057291666672</v>
      </c>
      <c r="FH2395" s="571">
        <v>38254.95326401393</v>
      </c>
      <c r="GE2395" s="400">
        <f t="shared" si="340"/>
        <v>1</v>
      </c>
      <c r="GF2395" s="529"/>
      <c r="GG2395" s="517"/>
      <c r="GH2395" s="529">
        <v>42253.057291666672</v>
      </c>
      <c r="GI2395" s="668">
        <v>292.82406616210937</v>
      </c>
      <c r="GJ2395" s="669">
        <v>42253.057291666672</v>
      </c>
      <c r="GK2395" s="668">
        <v>263.88888549804687</v>
      </c>
      <c r="GL2395" s="669">
        <v>42253.057291666672</v>
      </c>
      <c r="GM2395" s="668" t="str">
        <v>[-11101] All data events are filtered in summary calculation</v>
      </c>
      <c r="GN2395" s="400" t="str">
        <f t="shared" si="338"/>
        <v>[-11101] All data events are filtered in summary calculation</v>
      </c>
      <c r="GO2395" s="400">
        <f t="shared" si="339"/>
        <v>0</v>
      </c>
    </row>
    <row r="2396" spans="156:197" ht="18.95" customHeight="1" x14ac:dyDescent="0.25">
      <c r="EZ2396" s="837"/>
      <c r="FA2396" s="568">
        <v>42253.057986111111</v>
      </c>
      <c r="FB2396" s="569">
        <v>37937.414183835186</v>
      </c>
      <c r="FC2396" s="570">
        <v>42253.057986111111</v>
      </c>
      <c r="FD2396" s="571" t="str">
        <v>[-11101] All data events are filtered in summary calculation</v>
      </c>
      <c r="FE2396" s="570">
        <v>42253.057638888888</v>
      </c>
      <c r="FF2396" s="571" t="str">
        <v>[-11101] All data events are filtered in summary calculation</v>
      </c>
      <c r="FG2396" s="570">
        <v>42253.057638888888</v>
      </c>
      <c r="FH2396" s="571">
        <v>37980.779543620345</v>
      </c>
      <c r="GE2396" s="400">
        <f t="shared" si="340"/>
        <v>1</v>
      </c>
      <c r="GF2396" s="529"/>
      <c r="GG2396" s="517"/>
      <c r="GH2396" s="529">
        <v>42253.057638888888</v>
      </c>
      <c r="GI2396" s="668">
        <v>292.82406616210937</v>
      </c>
      <c r="GJ2396" s="669">
        <v>42253.057638888888</v>
      </c>
      <c r="GK2396" s="668">
        <v>263.88888549804687</v>
      </c>
      <c r="GL2396" s="669">
        <v>42253.057638888888</v>
      </c>
      <c r="GM2396" s="668" t="str">
        <v>[-11101] All data events are filtered in summary calculation</v>
      </c>
      <c r="GN2396" s="400" t="str">
        <f t="shared" si="338"/>
        <v>[-11101] All data events are filtered in summary calculation</v>
      </c>
      <c r="GO2396" s="400">
        <f t="shared" si="339"/>
        <v>0</v>
      </c>
    </row>
    <row r="2397" spans="156:197" ht="18.95" customHeight="1" x14ac:dyDescent="0.25">
      <c r="EZ2397" s="837"/>
      <c r="FA2397" s="568">
        <v>42253.058333333334</v>
      </c>
      <c r="FB2397" s="569">
        <v>37908.928073364499</v>
      </c>
      <c r="FC2397" s="570">
        <v>42253.058333333334</v>
      </c>
      <c r="FD2397" s="571" t="str">
        <v>[-11101] All data events are filtered in summary calculation</v>
      </c>
      <c r="FE2397" s="570">
        <v>42253.057986111111</v>
      </c>
      <c r="FF2397" s="571" t="str">
        <v>[-11101] All data events are filtered in summary calculation</v>
      </c>
      <c r="FG2397" s="570">
        <v>42253.057986111111</v>
      </c>
      <c r="FH2397" s="571">
        <v>38403.014164439839</v>
      </c>
      <c r="GE2397" s="400">
        <f t="shared" si="340"/>
        <v>1</v>
      </c>
      <c r="GF2397" s="529"/>
      <c r="GG2397" s="517"/>
      <c r="GH2397" s="529">
        <v>42253.057986111111</v>
      </c>
      <c r="GI2397" s="668">
        <v>292.82406616210937</v>
      </c>
      <c r="GJ2397" s="669">
        <v>42253.057986111111</v>
      </c>
      <c r="GK2397" s="668">
        <v>263.88888549804687</v>
      </c>
      <c r="GL2397" s="669">
        <v>42253.057986111111</v>
      </c>
      <c r="GM2397" s="668" t="str">
        <v>[-11101] All data events are filtered in summary calculation</v>
      </c>
      <c r="GN2397" s="400" t="str">
        <f t="shared" si="338"/>
        <v>[-11101] All data events are filtered in summary calculation</v>
      </c>
      <c r="GO2397" s="400">
        <f t="shared" si="339"/>
        <v>0</v>
      </c>
    </row>
    <row r="2398" spans="156:197" ht="18.95" customHeight="1" x14ac:dyDescent="0.25">
      <c r="EZ2398" s="837"/>
      <c r="FA2398" s="568">
        <v>42253.05868055555</v>
      </c>
      <c r="FB2398" s="569">
        <v>37911.620515620707</v>
      </c>
      <c r="FC2398" s="570">
        <v>42253.05868055555</v>
      </c>
      <c r="FD2398" s="571" t="str">
        <v>[-11101] All data events are filtered in summary calculation</v>
      </c>
      <c r="FE2398" s="570">
        <v>42253.058333333334</v>
      </c>
      <c r="FF2398" s="571" t="str">
        <v>[-11101] All data events are filtered in summary calculation</v>
      </c>
      <c r="FG2398" s="570">
        <v>42253.058333333334</v>
      </c>
      <c r="FH2398" s="571">
        <v>38551.439782790345</v>
      </c>
      <c r="GE2398" s="400">
        <f t="shared" si="340"/>
        <v>1</v>
      </c>
      <c r="GF2398" s="529"/>
      <c r="GG2398" s="517"/>
      <c r="GH2398" s="529">
        <v>42253.058333333334</v>
      </c>
      <c r="GI2398" s="668">
        <v>292.82406616210937</v>
      </c>
      <c r="GJ2398" s="669">
        <v>42253.058333333334</v>
      </c>
      <c r="GK2398" s="668">
        <v>263.88888549804687</v>
      </c>
      <c r="GL2398" s="669">
        <v>42253.058333333334</v>
      </c>
      <c r="GM2398" s="668" t="str">
        <v>[-11101] All data events are filtered in summary calculation</v>
      </c>
      <c r="GN2398" s="400" t="str">
        <f t="shared" si="338"/>
        <v>[-11101] All data events are filtered in summary calculation</v>
      </c>
      <c r="GO2398" s="400">
        <f t="shared" si="339"/>
        <v>0</v>
      </c>
    </row>
    <row r="2399" spans="156:197" ht="18.95" customHeight="1" x14ac:dyDescent="0.25">
      <c r="EZ2399" s="837"/>
      <c r="FA2399" s="568">
        <v>42253.059027777781</v>
      </c>
      <c r="FB2399" s="569">
        <v>37932.702604482569</v>
      </c>
      <c r="FC2399" s="570">
        <v>42253.059027777781</v>
      </c>
      <c r="FD2399" s="571" t="str">
        <v>[-11101] All data events are filtered in summary calculation</v>
      </c>
      <c r="FE2399" s="570">
        <v>42253.05868055555</v>
      </c>
      <c r="FF2399" s="571" t="str">
        <v>[-11101] All data events are filtered in summary calculation</v>
      </c>
      <c r="FG2399" s="570">
        <v>42253.05868055555</v>
      </c>
      <c r="FH2399" s="571">
        <v>38626.547653909525</v>
      </c>
      <c r="GE2399" s="400">
        <f t="shared" si="340"/>
        <v>1</v>
      </c>
      <c r="GF2399" s="529"/>
      <c r="GG2399" s="517"/>
      <c r="GH2399" s="529">
        <v>42253.05868055555</v>
      </c>
      <c r="GI2399" s="668">
        <v>292.82406616210937</v>
      </c>
      <c r="GJ2399" s="669">
        <v>42253.05868055555</v>
      </c>
      <c r="GK2399" s="668">
        <v>263.88888549804687</v>
      </c>
      <c r="GL2399" s="669">
        <v>42253.05868055555</v>
      </c>
      <c r="GM2399" s="668" t="str">
        <v>[-11101] All data events are filtered in summary calculation</v>
      </c>
      <c r="GN2399" s="400" t="str">
        <f t="shared" si="338"/>
        <v>[-11101] All data events are filtered in summary calculation</v>
      </c>
      <c r="GO2399" s="400">
        <f t="shared" si="339"/>
        <v>0</v>
      </c>
    </row>
    <row r="2400" spans="156:197" ht="18.95" customHeight="1" x14ac:dyDescent="0.25">
      <c r="EZ2400" s="837"/>
      <c r="FA2400" s="568">
        <v>42253.059374999997</v>
      </c>
      <c r="FB2400" s="569">
        <v>37992.222667662303</v>
      </c>
      <c r="FC2400" s="570">
        <v>42253.059374999997</v>
      </c>
      <c r="FD2400" s="571" t="str">
        <v>[-11101] All data events are filtered in summary calculation</v>
      </c>
      <c r="FE2400" s="570">
        <v>42253.059027777781</v>
      </c>
      <c r="FF2400" s="571" t="str">
        <v>[-11101] All data events are filtered in summary calculation</v>
      </c>
      <c r="FG2400" s="570">
        <v>42253.059027777781</v>
      </c>
      <c r="FH2400" s="571">
        <v>23297.988753439982</v>
      </c>
      <c r="GE2400" s="400">
        <f t="shared" si="340"/>
        <v>1</v>
      </c>
      <c r="GF2400" s="529"/>
      <c r="GG2400" s="517"/>
      <c r="GH2400" s="529">
        <v>42253.059027777781</v>
      </c>
      <c r="GI2400" s="668">
        <v>292.82406616210937</v>
      </c>
      <c r="GJ2400" s="669">
        <v>42253.059027777781</v>
      </c>
      <c r="GK2400" s="668">
        <v>263.88888549804687</v>
      </c>
      <c r="GL2400" s="669">
        <v>42253.059027777781</v>
      </c>
      <c r="GM2400" s="668" t="str">
        <v>[-11101] All data events are filtered in summary calculation</v>
      </c>
      <c r="GN2400" s="400" t="str">
        <f t="shared" si="338"/>
        <v>[-11101] All data events are filtered in summary calculation</v>
      </c>
      <c r="GO2400" s="400">
        <f t="shared" si="339"/>
        <v>0</v>
      </c>
    </row>
    <row r="2401" spans="156:197" ht="18.95" customHeight="1" x14ac:dyDescent="0.25">
      <c r="EZ2401" s="837"/>
      <c r="FA2401" s="568">
        <v>42253.05972222222</v>
      </c>
      <c r="FB2401" s="569">
        <v>37995.095314741135</v>
      </c>
      <c r="FC2401" s="570">
        <v>42253.05972222222</v>
      </c>
      <c r="FD2401" s="571" t="str">
        <v>[-11101] All data events are filtered in summary calculation</v>
      </c>
      <c r="FE2401" s="570">
        <v>42253.059374999997</v>
      </c>
      <c r="FF2401" s="571" t="str">
        <v>[-11101] All data events are filtered in summary calculation</v>
      </c>
      <c r="FG2401" s="570">
        <v>42253.059374999997</v>
      </c>
      <c r="FH2401" s="571">
        <v>3929.2361537610182</v>
      </c>
      <c r="GE2401" s="400">
        <f t="shared" si="340"/>
        <v>1</v>
      </c>
      <c r="GF2401" s="529"/>
      <c r="GG2401" s="517"/>
      <c r="GH2401" s="529">
        <v>42253.059374999997</v>
      </c>
      <c r="GI2401" s="668">
        <v>292.82406616210937</v>
      </c>
      <c r="GJ2401" s="669">
        <v>42253.059374999997</v>
      </c>
      <c r="GK2401" s="668">
        <v>263.88888549804687</v>
      </c>
      <c r="GL2401" s="669">
        <v>42253.059374999997</v>
      </c>
      <c r="GM2401" s="668" t="str">
        <v>[-11101] All data events are filtered in summary calculation</v>
      </c>
      <c r="GN2401" s="400" t="str">
        <f t="shared" si="338"/>
        <v>[-11101] All data events are filtered in summary calculation</v>
      </c>
      <c r="GO2401" s="400">
        <f t="shared" si="339"/>
        <v>0</v>
      </c>
    </row>
    <row r="2402" spans="156:197" ht="18.95" customHeight="1" x14ac:dyDescent="0.25">
      <c r="EZ2402" s="837"/>
      <c r="FA2402" s="568">
        <v>42253.060069444444</v>
      </c>
      <c r="FB2402" s="569">
        <v>37968.519729723535</v>
      </c>
      <c r="FC2402" s="570">
        <v>42253.060069444444</v>
      </c>
      <c r="FD2402" s="571" t="str">
        <v>[-11101] All data events are filtered in summary calculation</v>
      </c>
      <c r="FE2402" s="570">
        <v>42253.05972222222</v>
      </c>
      <c r="FF2402" s="571" t="str">
        <v>[-11101] All data events are filtered in summary calculation</v>
      </c>
      <c r="FG2402" s="570">
        <v>42253.05972222222</v>
      </c>
      <c r="FH2402" s="571">
        <v>2032.2402303003396</v>
      </c>
      <c r="GE2402" s="400">
        <f t="shared" si="340"/>
        <v>1</v>
      </c>
      <c r="GF2402" s="529"/>
      <c r="GG2402" s="517"/>
      <c r="GH2402" s="529">
        <v>42253.05972222222</v>
      </c>
      <c r="GI2402" s="668">
        <v>292.82406616210937</v>
      </c>
      <c r="GJ2402" s="669">
        <v>42253.05972222222</v>
      </c>
      <c r="GK2402" s="668">
        <v>263.88888549804687</v>
      </c>
      <c r="GL2402" s="669">
        <v>42253.05972222222</v>
      </c>
      <c r="GM2402" s="668" t="str">
        <v>[-11101] All data events are filtered in summary calculation</v>
      </c>
      <c r="GN2402" s="400" t="str">
        <f t="shared" si="338"/>
        <v>[-11101] All data events are filtered in summary calculation</v>
      </c>
      <c r="GO2402" s="400">
        <f t="shared" si="339"/>
        <v>0</v>
      </c>
    </row>
    <row r="2403" spans="156:197" ht="18.95" customHeight="1" x14ac:dyDescent="0.25">
      <c r="EZ2403" s="837"/>
      <c r="FA2403" s="568">
        <v>42253.060416666667</v>
      </c>
      <c r="FB2403" s="569">
        <v>38511.821292740104</v>
      </c>
      <c r="FC2403" s="570">
        <v>42253.060416666667</v>
      </c>
      <c r="FD2403" s="571" t="str">
        <v>[-11101] All data events are filtered in summary calculation</v>
      </c>
      <c r="FE2403" s="570">
        <v>42253.060069444444</v>
      </c>
      <c r="FF2403" s="571" t="str">
        <v>[-11101] All data events are filtered in summary calculation</v>
      </c>
      <c r="FG2403" s="570">
        <v>42253.060069444444</v>
      </c>
      <c r="FH2403" s="571">
        <v>1384.4635269292319</v>
      </c>
      <c r="GE2403" s="400">
        <f t="shared" si="340"/>
        <v>1</v>
      </c>
      <c r="GF2403" s="529"/>
      <c r="GG2403" s="517"/>
      <c r="GH2403" s="529">
        <v>42253.060069444444</v>
      </c>
      <c r="GI2403" s="668">
        <v>292.82406616210937</v>
      </c>
      <c r="GJ2403" s="669">
        <v>42253.060069444444</v>
      </c>
      <c r="GK2403" s="668">
        <v>263.88888549804687</v>
      </c>
      <c r="GL2403" s="669">
        <v>42253.060069444444</v>
      </c>
      <c r="GM2403" s="668" t="str">
        <v>[-11101] All data events are filtered in summary calculation</v>
      </c>
      <c r="GN2403" s="400" t="str">
        <f t="shared" si="338"/>
        <v>[-11101] All data events are filtered in summary calculation</v>
      </c>
      <c r="GO2403" s="400">
        <f t="shared" si="339"/>
        <v>0</v>
      </c>
    </row>
    <row r="2404" spans="156:197" ht="18.95" customHeight="1" x14ac:dyDescent="0.25">
      <c r="EZ2404" s="837"/>
      <c r="FA2404" s="568">
        <v>42253.060763888891</v>
      </c>
      <c r="FB2404" s="569">
        <v>37783.561534134547</v>
      </c>
      <c r="FC2404" s="570">
        <v>42253.060763888891</v>
      </c>
      <c r="FD2404" s="571" t="str">
        <v>[-11101] All data events are filtered in summary calculation</v>
      </c>
      <c r="FE2404" s="570">
        <v>42253.060416666667</v>
      </c>
      <c r="FF2404" s="571" t="str">
        <v>[-11101] All data events are filtered in summary calculation</v>
      </c>
      <c r="FG2404" s="570">
        <v>42253.060416666667</v>
      </c>
      <c r="FH2404" s="571">
        <v>897.77497778621807</v>
      </c>
      <c r="GE2404" s="400">
        <f t="shared" si="340"/>
        <v>1</v>
      </c>
      <c r="GF2404" s="529"/>
      <c r="GG2404" s="517"/>
      <c r="GH2404" s="529">
        <v>42253.060416666667</v>
      </c>
      <c r="GI2404" s="668">
        <v>292.82406616210937</v>
      </c>
      <c r="GJ2404" s="669">
        <v>42253.060416666667</v>
      </c>
      <c r="GK2404" s="668">
        <v>263.88888549804687</v>
      </c>
      <c r="GL2404" s="669">
        <v>42253.060416666667</v>
      </c>
      <c r="GM2404" s="668" t="str">
        <v>[-11101] All data events are filtered in summary calculation</v>
      </c>
      <c r="GN2404" s="400" t="str">
        <f t="shared" si="338"/>
        <v>[-11101] All data events are filtered in summary calculation</v>
      </c>
      <c r="GO2404" s="400">
        <f t="shared" si="339"/>
        <v>0</v>
      </c>
    </row>
    <row r="2405" spans="156:197" ht="18.95" customHeight="1" x14ac:dyDescent="0.25">
      <c r="EZ2405" s="837"/>
      <c r="FA2405" s="568">
        <v>42253.061111111107</v>
      </c>
      <c r="FB2405" s="569">
        <v>36235.501044513781</v>
      </c>
      <c r="FC2405" s="570">
        <v>42253.061111111107</v>
      </c>
      <c r="FD2405" s="571" t="str">
        <v>[-11101] All data events are filtered in summary calculation</v>
      </c>
      <c r="FE2405" s="570">
        <v>42253.060763888891</v>
      </c>
      <c r="FF2405" s="571" t="str">
        <v>[-11101] All data events are filtered in summary calculation</v>
      </c>
      <c r="FG2405" s="570">
        <v>42253.060763888891</v>
      </c>
      <c r="FH2405" s="571">
        <v>845.2748722443514</v>
      </c>
      <c r="GE2405" s="400">
        <f t="shared" si="340"/>
        <v>1</v>
      </c>
      <c r="GF2405" s="529"/>
      <c r="GG2405" s="517"/>
      <c r="GH2405" s="529">
        <v>42253.060763888891</v>
      </c>
      <c r="GI2405" s="668">
        <v>292.82406616210937</v>
      </c>
      <c r="GJ2405" s="669">
        <v>42253.060763888891</v>
      </c>
      <c r="GK2405" s="668">
        <v>263.88888549804687</v>
      </c>
      <c r="GL2405" s="669">
        <v>42253.060763888891</v>
      </c>
      <c r="GM2405" s="668" t="str">
        <v>[-11101] All data events are filtered in summary calculation</v>
      </c>
      <c r="GN2405" s="400" t="str">
        <f t="shared" si="338"/>
        <v>[-11101] All data events are filtered in summary calculation</v>
      </c>
      <c r="GO2405" s="400">
        <f t="shared" si="339"/>
        <v>0</v>
      </c>
    </row>
    <row r="2406" spans="156:197" ht="18.95" customHeight="1" x14ac:dyDescent="0.25">
      <c r="EZ2406" s="837"/>
      <c r="FA2406" s="568">
        <v>42253.061458333337</v>
      </c>
      <c r="FB2406" s="569">
        <v>15511.593169408601</v>
      </c>
      <c r="FC2406" s="570">
        <v>42253.061458333337</v>
      </c>
      <c r="FD2406" s="571" t="str">
        <v>[-11101] All data events are filtered in summary calculation</v>
      </c>
      <c r="FE2406" s="570">
        <v>42253.061111111107</v>
      </c>
      <c r="FF2406" s="571" t="str">
        <v>[-11101] All data events are filtered in summary calculation</v>
      </c>
      <c r="FG2406" s="570">
        <v>42253.061111111107</v>
      </c>
      <c r="FH2406" s="571">
        <v>776.69794332167839</v>
      </c>
      <c r="GE2406" s="400">
        <f t="shared" si="340"/>
        <v>1</v>
      </c>
      <c r="GF2406" s="529"/>
      <c r="GG2406" s="517"/>
      <c r="GH2406" s="529">
        <v>42253.061111111107</v>
      </c>
      <c r="GI2406" s="668">
        <v>292.82406616210937</v>
      </c>
      <c r="GJ2406" s="669">
        <v>42253.061111111107</v>
      </c>
      <c r="GK2406" s="668">
        <v>263.88888549804687</v>
      </c>
      <c r="GL2406" s="669">
        <v>42253.061111111107</v>
      </c>
      <c r="GM2406" s="668" t="str">
        <v>[-11101] All data events are filtered in summary calculation</v>
      </c>
      <c r="GN2406" s="400" t="str">
        <f t="shared" si="338"/>
        <v>[-11101] All data events are filtered in summary calculation</v>
      </c>
      <c r="GO2406" s="400">
        <f t="shared" si="339"/>
        <v>0</v>
      </c>
    </row>
    <row r="2407" spans="156:197" ht="18.95" customHeight="1" x14ac:dyDescent="0.25">
      <c r="EZ2407" s="837"/>
      <c r="FA2407" s="568">
        <v>42253.061805555553</v>
      </c>
      <c r="FB2407" s="569">
        <v>2782.5821185526129</v>
      </c>
      <c r="FC2407" s="570">
        <v>42253.061805555553</v>
      </c>
      <c r="FD2407" s="571" t="str">
        <v>[-11101] All data events are filtered in summary calculation</v>
      </c>
      <c r="FE2407" s="570">
        <v>42253.061458333337</v>
      </c>
      <c r="FF2407" s="571" t="str">
        <v>[-11101] All data events are filtered in summary calculation</v>
      </c>
      <c r="FG2407" s="570">
        <v>42253.061458333337</v>
      </c>
      <c r="FH2407" s="571">
        <v>646.7271153794311</v>
      </c>
      <c r="GE2407" s="400">
        <f t="shared" si="340"/>
        <v>1</v>
      </c>
      <c r="GF2407" s="529"/>
      <c r="GG2407" s="517"/>
      <c r="GH2407" s="529">
        <v>42253.061458333337</v>
      </c>
      <c r="GI2407" s="668">
        <v>292.82406616210937</v>
      </c>
      <c r="GJ2407" s="669">
        <v>42253.061458333337</v>
      </c>
      <c r="GK2407" s="668">
        <v>263.88888549804687</v>
      </c>
      <c r="GL2407" s="669">
        <v>42253.061458333337</v>
      </c>
      <c r="GM2407" s="668" t="str">
        <v>[-11101] All data events are filtered in summary calculation</v>
      </c>
      <c r="GN2407" s="400" t="str">
        <f t="shared" si="338"/>
        <v>[-11101] All data events are filtered in summary calculation</v>
      </c>
      <c r="GO2407" s="400">
        <f t="shared" si="339"/>
        <v>0</v>
      </c>
    </row>
    <row r="2408" spans="156:197" ht="18.95" customHeight="1" x14ac:dyDescent="0.25">
      <c r="EZ2408" s="837"/>
      <c r="FA2408" s="568">
        <v>42253.062152777777</v>
      </c>
      <c r="FB2408" s="569">
        <v>2932.8404952113829</v>
      </c>
      <c r="FC2408" s="570">
        <v>42253.062152777777</v>
      </c>
      <c r="FD2408" s="571" t="str">
        <v>[-11101] All data events are filtered in summary calculation</v>
      </c>
      <c r="FE2408" s="570">
        <v>42253.061805555553</v>
      </c>
      <c r="FF2408" s="571" t="str">
        <v>[-11101] All data events are filtered in summary calculation</v>
      </c>
      <c r="FG2408" s="570">
        <v>42253.061805555553</v>
      </c>
      <c r="FH2408" s="571">
        <v>647.33833223919578</v>
      </c>
      <c r="GE2408" s="400">
        <f t="shared" si="340"/>
        <v>1</v>
      </c>
      <c r="GF2408" s="529"/>
      <c r="GG2408" s="517"/>
      <c r="GH2408" s="529">
        <v>42253.061805555553</v>
      </c>
      <c r="GI2408" s="668">
        <v>292.82406616210937</v>
      </c>
      <c r="GJ2408" s="669">
        <v>42253.061805555553</v>
      </c>
      <c r="GK2408" s="668">
        <v>263.88888549804687</v>
      </c>
      <c r="GL2408" s="669">
        <v>42253.061805555553</v>
      </c>
      <c r="GM2408" s="668" t="str">
        <v>[-11101] All data events are filtered in summary calculation</v>
      </c>
      <c r="GN2408" s="400" t="str">
        <f t="shared" si="338"/>
        <v>[-11101] All data events are filtered in summary calculation</v>
      </c>
      <c r="GO2408" s="400">
        <f t="shared" si="339"/>
        <v>0</v>
      </c>
    </row>
    <row r="2409" spans="156:197" ht="18.95" customHeight="1" x14ac:dyDescent="0.25">
      <c r="EZ2409" s="837"/>
      <c r="FA2409" s="568">
        <v>42253.0625</v>
      </c>
      <c r="FB2409" s="569">
        <v>2912.792778520286</v>
      </c>
      <c r="FC2409" s="570">
        <v>42253.0625</v>
      </c>
      <c r="FD2409" s="571" t="str">
        <v>[-11101] All data events are filtered in summary calculation</v>
      </c>
      <c r="FE2409" s="570">
        <v>42253.062152777777</v>
      </c>
      <c r="FF2409" s="571" t="str">
        <v>[-11101] All data events are filtered in summary calculation</v>
      </c>
      <c r="FG2409" s="570">
        <v>42253.062152777777</v>
      </c>
      <c r="FH2409" s="571">
        <v>648.01700715746028</v>
      </c>
      <c r="GE2409" s="400">
        <f t="shared" si="340"/>
        <v>1</v>
      </c>
      <c r="GF2409" s="529"/>
      <c r="GG2409" s="517"/>
      <c r="GH2409" s="529">
        <v>42253.062152777777</v>
      </c>
      <c r="GI2409" s="668">
        <v>292.82406616210937</v>
      </c>
      <c r="GJ2409" s="669">
        <v>42253.062152777777</v>
      </c>
      <c r="GK2409" s="668">
        <v>263.88888549804687</v>
      </c>
      <c r="GL2409" s="669">
        <v>42253.062152777777</v>
      </c>
      <c r="GM2409" s="668" t="str">
        <v>[-11101] All data events are filtered in summary calculation</v>
      </c>
      <c r="GN2409" s="400" t="str">
        <f t="shared" si="338"/>
        <v>[-11101] All data events are filtered in summary calculation</v>
      </c>
      <c r="GO2409" s="400">
        <f t="shared" si="339"/>
        <v>0</v>
      </c>
    </row>
    <row r="2410" spans="156:197" ht="18.95" customHeight="1" x14ac:dyDescent="0.25">
      <c r="EZ2410" s="837"/>
      <c r="FA2410" s="568">
        <v>42253.062847222223</v>
      </c>
      <c r="FB2410" s="569">
        <v>2921.7504989763102</v>
      </c>
      <c r="FC2410" s="570">
        <v>42253.062847222223</v>
      </c>
      <c r="FD2410" s="571" t="str">
        <v>[-11101] All data events are filtered in summary calculation</v>
      </c>
      <c r="FE2410" s="570">
        <v>42253.0625</v>
      </c>
      <c r="FF2410" s="571" t="str">
        <v>[-11101] All data events are filtered in summary calculation</v>
      </c>
      <c r="FG2410" s="570">
        <v>42253.0625</v>
      </c>
      <c r="FH2410" s="571">
        <v>754.45539372993187</v>
      </c>
      <c r="GE2410" s="400">
        <f t="shared" si="340"/>
        <v>1</v>
      </c>
      <c r="GF2410" s="529"/>
      <c r="GG2410" s="517"/>
      <c r="GH2410" s="529">
        <v>42253.0625</v>
      </c>
      <c r="GI2410" s="668">
        <v>292.82406616210937</v>
      </c>
      <c r="GJ2410" s="669">
        <v>42253.0625</v>
      </c>
      <c r="GK2410" s="668">
        <v>263.88888549804687</v>
      </c>
      <c r="GL2410" s="669">
        <v>42253.0625</v>
      </c>
      <c r="GM2410" s="668" t="str">
        <v>[-11101] All data events are filtered in summary calculation</v>
      </c>
      <c r="GN2410" s="400" t="str">
        <f t="shared" si="338"/>
        <v>[-11101] All data events are filtered in summary calculation</v>
      </c>
      <c r="GO2410" s="400">
        <f t="shared" si="339"/>
        <v>0</v>
      </c>
    </row>
    <row r="2411" spans="156:197" ht="18.95" customHeight="1" x14ac:dyDescent="0.25">
      <c r="EZ2411" s="837"/>
      <c r="FA2411" s="568">
        <v>42253.063194444447</v>
      </c>
      <c r="FB2411" s="569">
        <v>2945.3046545354027</v>
      </c>
      <c r="FC2411" s="570">
        <v>42253.063194444447</v>
      </c>
      <c r="FD2411" s="571" t="str">
        <v>[-11101] All data events are filtered in summary calculation</v>
      </c>
      <c r="FE2411" s="570">
        <v>42253.062847222223</v>
      </c>
      <c r="FF2411" s="571" t="str">
        <v>[-11101] All data events are filtered in summary calculation</v>
      </c>
      <c r="FG2411" s="570">
        <v>42253.062847222223</v>
      </c>
      <c r="FH2411" s="571">
        <v>692.68606566220353</v>
      </c>
      <c r="GE2411" s="400">
        <f t="shared" si="340"/>
        <v>1</v>
      </c>
      <c r="GF2411" s="529"/>
      <c r="GG2411" s="517"/>
      <c r="GH2411" s="529">
        <v>42253.062847222223</v>
      </c>
      <c r="GI2411" s="668">
        <v>292.82406616210937</v>
      </c>
      <c r="GJ2411" s="669">
        <v>42253.062847222223</v>
      </c>
      <c r="GK2411" s="668">
        <v>263.88888549804687</v>
      </c>
      <c r="GL2411" s="669">
        <v>42253.062847222223</v>
      </c>
      <c r="GM2411" s="668" t="str">
        <v>[-11101] All data events are filtered in summary calculation</v>
      </c>
      <c r="GN2411" s="400" t="str">
        <f t="shared" si="338"/>
        <v>[-11101] All data events are filtered in summary calculation</v>
      </c>
      <c r="GO2411" s="400">
        <f t="shared" si="339"/>
        <v>0</v>
      </c>
    </row>
    <row r="2412" spans="156:197" ht="18.95" customHeight="1" x14ac:dyDescent="0.25">
      <c r="EZ2412" s="837"/>
      <c r="FA2412" s="568">
        <v>42253.063541666663</v>
      </c>
      <c r="FB2412" s="569">
        <v>2939.6007474226258</v>
      </c>
      <c r="FC2412" s="570">
        <v>42253.063541666663</v>
      </c>
      <c r="FD2412" s="571" t="str">
        <v>[-11101] All data events are filtered in summary calculation</v>
      </c>
      <c r="FE2412" s="570">
        <v>42253.063194444447</v>
      </c>
      <c r="FF2412" s="571" t="str">
        <v>[-11101] All data events are filtered in summary calculation</v>
      </c>
      <c r="FG2412" s="570">
        <v>42253.063194444447</v>
      </c>
      <c r="FH2412" s="571">
        <v>649.60597766624858</v>
      </c>
      <c r="GE2412" s="400">
        <f t="shared" si="340"/>
        <v>1</v>
      </c>
      <c r="GF2412" s="529"/>
      <c r="GG2412" s="517"/>
      <c r="GH2412" s="529">
        <v>42253.063194444447</v>
      </c>
      <c r="GI2412" s="668">
        <v>292.82406616210937</v>
      </c>
      <c r="GJ2412" s="669">
        <v>42253.063194444447</v>
      </c>
      <c r="GK2412" s="668">
        <v>263.88888549804687</v>
      </c>
      <c r="GL2412" s="669">
        <v>42253.063194444447</v>
      </c>
      <c r="GM2412" s="668" t="str">
        <v>[-11101] All data events are filtered in summary calculation</v>
      </c>
      <c r="GN2412" s="400" t="str">
        <f t="shared" si="338"/>
        <v>[-11101] All data events are filtered in summary calculation</v>
      </c>
      <c r="GO2412" s="400">
        <f t="shared" si="339"/>
        <v>0</v>
      </c>
    </row>
    <row r="2413" spans="156:197" ht="18.95" customHeight="1" x14ac:dyDescent="0.25">
      <c r="EZ2413" s="837"/>
      <c r="FA2413" s="568">
        <v>42253.063888888893</v>
      </c>
      <c r="FB2413" s="569">
        <v>2948.5231724191458</v>
      </c>
      <c r="FC2413" s="570">
        <v>42253.063888888893</v>
      </c>
      <c r="FD2413" s="571" t="str">
        <v>[-11101] All data events are filtered in summary calculation</v>
      </c>
      <c r="FE2413" s="570">
        <v>42253.063541666663</v>
      </c>
      <c r="FF2413" s="571" t="str">
        <v>[-11101] All data events are filtered in summary calculation</v>
      </c>
      <c r="FG2413" s="570">
        <v>42253.063541666663</v>
      </c>
      <c r="FH2413" s="571">
        <v>773.75421159516145</v>
      </c>
      <c r="GE2413" s="400">
        <f t="shared" si="340"/>
        <v>1</v>
      </c>
      <c r="GF2413" s="529"/>
      <c r="GG2413" s="517"/>
      <c r="GH2413" s="529">
        <v>42253.063541666663</v>
      </c>
      <c r="GI2413" s="668">
        <v>292.82406616210937</v>
      </c>
      <c r="GJ2413" s="669">
        <v>42253.063541666663</v>
      </c>
      <c r="GK2413" s="668">
        <v>263.88888549804687</v>
      </c>
      <c r="GL2413" s="669">
        <v>42253.063541666663</v>
      </c>
      <c r="GM2413" s="668" t="str">
        <v>[-11101] All data events are filtered in summary calculation</v>
      </c>
      <c r="GN2413" s="400" t="str">
        <f t="shared" si="338"/>
        <v>[-11101] All data events are filtered in summary calculation</v>
      </c>
      <c r="GO2413" s="400">
        <f t="shared" si="339"/>
        <v>0</v>
      </c>
    </row>
    <row r="2414" spans="156:197" ht="18.95" customHeight="1" x14ac:dyDescent="0.25">
      <c r="EZ2414" s="837"/>
      <c r="FA2414" s="568">
        <v>42253.064236111109</v>
      </c>
      <c r="FB2414" s="569">
        <v>2981.7217311738682</v>
      </c>
      <c r="FC2414" s="570">
        <v>42253.064236111109</v>
      </c>
      <c r="FD2414" s="571" t="str">
        <v>[-11101] All data events are filtered in summary calculation</v>
      </c>
      <c r="FE2414" s="570">
        <v>42253.063888888893</v>
      </c>
      <c r="FF2414" s="571" t="str">
        <v>[-11101] All data events are filtered in summary calculation</v>
      </c>
      <c r="FG2414" s="570">
        <v>42253.063888888893</v>
      </c>
      <c r="FH2414" s="571">
        <v>697.74862414779761</v>
      </c>
      <c r="GE2414" s="400">
        <f t="shared" si="340"/>
        <v>1</v>
      </c>
      <c r="GF2414" s="529"/>
      <c r="GG2414" s="517"/>
      <c r="GH2414" s="529">
        <v>42253.063888888893</v>
      </c>
      <c r="GI2414" s="668">
        <v>292.82406616210937</v>
      </c>
      <c r="GJ2414" s="669">
        <v>42253.063888888893</v>
      </c>
      <c r="GK2414" s="668">
        <v>263.88888549804687</v>
      </c>
      <c r="GL2414" s="669">
        <v>42253.063888888893</v>
      </c>
      <c r="GM2414" s="668" t="str">
        <v>[-11101] All data events are filtered in summary calculation</v>
      </c>
      <c r="GN2414" s="400" t="str">
        <f t="shared" si="338"/>
        <v>[-11101] All data events are filtered in summary calculation</v>
      </c>
      <c r="GO2414" s="400">
        <f t="shared" si="339"/>
        <v>0</v>
      </c>
    </row>
    <row r="2415" spans="156:197" ht="18.95" customHeight="1" x14ac:dyDescent="0.25">
      <c r="EZ2415" s="837"/>
      <c r="FA2415" s="568">
        <v>42253.064583333333</v>
      </c>
      <c r="FB2415" s="569">
        <v>2975.6662971753626</v>
      </c>
      <c r="FC2415" s="570">
        <v>42253.064583333333</v>
      </c>
      <c r="FD2415" s="571" t="str">
        <v>[-11101] All data events are filtered in summary calculation</v>
      </c>
      <c r="FE2415" s="570">
        <v>42253.064236111109</v>
      </c>
      <c r="FF2415" s="571" t="str">
        <v>[-11101] All data events are filtered in summary calculation</v>
      </c>
      <c r="FG2415" s="570">
        <v>42253.064236111109</v>
      </c>
      <c r="FH2415" s="571">
        <v>650.91690563378472</v>
      </c>
      <c r="GE2415" s="400">
        <f t="shared" si="340"/>
        <v>1</v>
      </c>
      <c r="GF2415" s="529"/>
      <c r="GG2415" s="517"/>
      <c r="GH2415" s="529">
        <v>42253.064236111109</v>
      </c>
      <c r="GI2415" s="668">
        <v>292.82406616210937</v>
      </c>
      <c r="GJ2415" s="669">
        <v>42253.064236111109</v>
      </c>
      <c r="GK2415" s="668">
        <v>263.88888549804687</v>
      </c>
      <c r="GL2415" s="669">
        <v>42253.064236111109</v>
      </c>
      <c r="GM2415" s="668" t="str">
        <v>[-11101] All data events are filtered in summary calculation</v>
      </c>
      <c r="GN2415" s="400" t="str">
        <f t="shared" si="338"/>
        <v>[-11101] All data events are filtered in summary calculation</v>
      </c>
      <c r="GO2415" s="400">
        <f t="shared" si="339"/>
        <v>0</v>
      </c>
    </row>
    <row r="2416" spans="156:197" ht="18.95" customHeight="1" x14ac:dyDescent="0.25">
      <c r="EZ2416" s="837"/>
      <c r="FA2416" s="568">
        <v>42253.064930555556</v>
      </c>
      <c r="FB2416" s="569">
        <v>2989.7563114877789</v>
      </c>
      <c r="FC2416" s="570">
        <v>42253.064930555556</v>
      </c>
      <c r="FD2416" s="571" t="str">
        <v>[-11101] All data events are filtered in summary calculation</v>
      </c>
      <c r="FE2416" s="570">
        <v>42253.064583333333</v>
      </c>
      <c r="FF2416" s="571" t="str">
        <v>[-11101] All data events are filtered in summary calculation</v>
      </c>
      <c r="FG2416" s="570">
        <v>42253.064583333333</v>
      </c>
      <c r="FH2416" s="571">
        <v>651.69306678348187</v>
      </c>
      <c r="GE2416" s="400">
        <f t="shared" si="340"/>
        <v>1</v>
      </c>
      <c r="GF2416" s="529"/>
      <c r="GG2416" s="517"/>
      <c r="GH2416" s="529">
        <v>42253.064583333333</v>
      </c>
      <c r="GI2416" s="668">
        <v>292.82406616210937</v>
      </c>
      <c r="GJ2416" s="669">
        <v>42253.064583333333</v>
      </c>
      <c r="GK2416" s="668">
        <v>263.88888549804687</v>
      </c>
      <c r="GL2416" s="669">
        <v>42253.064583333333</v>
      </c>
      <c r="GM2416" s="668" t="str">
        <v>[-11101] All data events are filtered in summary calculation</v>
      </c>
      <c r="GN2416" s="400" t="str">
        <f t="shared" si="338"/>
        <v>[-11101] All data events are filtered in summary calculation</v>
      </c>
      <c r="GO2416" s="400">
        <f t="shared" si="339"/>
        <v>0</v>
      </c>
    </row>
    <row r="2417" spans="156:197" ht="18.95" customHeight="1" x14ac:dyDescent="0.25">
      <c r="EZ2417" s="837"/>
      <c r="FA2417" s="568">
        <v>42253.06527777778</v>
      </c>
      <c r="FB2417" s="569">
        <v>2988.8533974765492</v>
      </c>
      <c r="FC2417" s="570">
        <v>42253.06527777778</v>
      </c>
      <c r="FD2417" s="571" t="str">
        <v>[-11101] All data events are filtered in summary calculation</v>
      </c>
      <c r="FE2417" s="570">
        <v>42253.064930555556</v>
      </c>
      <c r="FF2417" s="571" t="str">
        <v>[-11101] All data events are filtered in summary calculation</v>
      </c>
      <c r="FG2417" s="570">
        <v>42253.064930555556</v>
      </c>
      <c r="FH2417" s="571">
        <v>709.62532444991257</v>
      </c>
      <c r="GE2417" s="400">
        <f t="shared" si="340"/>
        <v>1</v>
      </c>
      <c r="GF2417" s="529"/>
      <c r="GG2417" s="517"/>
      <c r="GH2417" s="529">
        <v>42253.064930555556</v>
      </c>
      <c r="GI2417" s="668">
        <v>292.82406616210937</v>
      </c>
      <c r="GJ2417" s="669">
        <v>42253.064930555556</v>
      </c>
      <c r="GK2417" s="668">
        <v>263.88888549804687</v>
      </c>
      <c r="GL2417" s="669">
        <v>42253.064930555556</v>
      </c>
      <c r="GM2417" s="668" t="str">
        <v>[-11101] All data events are filtered in summary calculation</v>
      </c>
      <c r="GN2417" s="400" t="str">
        <f t="shared" si="338"/>
        <v>[-11101] All data events are filtered in summary calculation</v>
      </c>
      <c r="GO2417" s="400">
        <f t="shared" si="339"/>
        <v>0</v>
      </c>
    </row>
    <row r="2418" spans="156:197" ht="18.95" customHeight="1" x14ac:dyDescent="0.25">
      <c r="EZ2418" s="837"/>
      <c r="FA2418" s="568">
        <v>42253.065625000003</v>
      </c>
      <c r="FB2418" s="569">
        <v>3002.7288860941926</v>
      </c>
      <c r="FC2418" s="570">
        <v>42253.065625000003</v>
      </c>
      <c r="FD2418" s="571" t="str">
        <v>[-11101] All data events are filtered in summary calculation</v>
      </c>
      <c r="FE2418" s="570">
        <v>42253.06527777778</v>
      </c>
      <c r="FF2418" s="571" t="str">
        <v>[-11101] All data events are filtered in summary calculation</v>
      </c>
      <c r="FG2418" s="570">
        <v>42253.06527777778</v>
      </c>
      <c r="FH2418" s="571">
        <v>680.78372458472688</v>
      </c>
      <c r="GE2418" s="400">
        <f t="shared" si="340"/>
        <v>1</v>
      </c>
      <c r="GF2418" s="529"/>
      <c r="GG2418" s="517"/>
      <c r="GH2418" s="529">
        <v>42253.06527777778</v>
      </c>
      <c r="GI2418" s="668">
        <v>292.82406616210937</v>
      </c>
      <c r="GJ2418" s="669">
        <v>42253.06527777778</v>
      </c>
      <c r="GK2418" s="668">
        <v>263.88888549804687</v>
      </c>
      <c r="GL2418" s="669">
        <v>42253.06527777778</v>
      </c>
      <c r="GM2418" s="668" t="str">
        <v>[-11101] All data events are filtered in summary calculation</v>
      </c>
      <c r="GN2418" s="400" t="str">
        <f t="shared" si="338"/>
        <v>[-11101] All data events are filtered in summary calculation</v>
      </c>
      <c r="GO2418" s="400">
        <f t="shared" si="339"/>
        <v>0</v>
      </c>
    </row>
    <row r="2419" spans="156:197" ht="18.95" customHeight="1" x14ac:dyDescent="0.25">
      <c r="EZ2419" s="837"/>
      <c r="FA2419" s="568">
        <v>42253.065972222219</v>
      </c>
      <c r="FB2419" s="569">
        <v>2996.6989591049651</v>
      </c>
      <c r="FC2419" s="570">
        <v>42253.065972222219</v>
      </c>
      <c r="FD2419" s="571" t="str">
        <v>[-11101] All data events are filtered in summary calculation</v>
      </c>
      <c r="FE2419" s="570">
        <v>42253.065625000003</v>
      </c>
      <c r="FF2419" s="571" t="str">
        <v>[-11101] All data events are filtered in summary calculation</v>
      </c>
      <c r="FG2419" s="570">
        <v>42253.065625000003</v>
      </c>
      <c r="FH2419" s="571">
        <v>732.15573050082628</v>
      </c>
      <c r="GE2419" s="400">
        <f t="shared" si="340"/>
        <v>1</v>
      </c>
      <c r="GF2419" s="529"/>
      <c r="GG2419" s="517"/>
      <c r="GH2419" s="529">
        <v>42253.065625000003</v>
      </c>
      <c r="GI2419" s="668">
        <v>292.82406616210937</v>
      </c>
      <c r="GJ2419" s="669">
        <v>42253.065625000003</v>
      </c>
      <c r="GK2419" s="668">
        <v>263.88888549804687</v>
      </c>
      <c r="GL2419" s="669">
        <v>42253.065625000003</v>
      </c>
      <c r="GM2419" s="668" t="str">
        <v>[-11101] All data events are filtered in summary calculation</v>
      </c>
      <c r="GN2419" s="400" t="str">
        <f t="shared" si="338"/>
        <v>[-11101] All data events are filtered in summary calculation</v>
      </c>
      <c r="GO2419" s="400">
        <f t="shared" si="339"/>
        <v>0</v>
      </c>
    </row>
    <row r="2420" spans="156:197" ht="18.95" customHeight="1" x14ac:dyDescent="0.25">
      <c r="EZ2420" s="837"/>
      <c r="FA2420" s="568">
        <v>42253.06631944445</v>
      </c>
      <c r="FB2420" s="569">
        <v>3020.3690134423473</v>
      </c>
      <c r="FC2420" s="570">
        <v>42253.06631944445</v>
      </c>
      <c r="FD2420" s="571" t="str">
        <v>[-11101] All data events are filtered in summary calculation</v>
      </c>
      <c r="FE2420" s="570">
        <v>42253.065972222219</v>
      </c>
      <c r="FF2420" s="571" t="str">
        <v>[-11101] All data events are filtered in summary calculation</v>
      </c>
      <c r="FG2420" s="570">
        <v>42253.065972222219</v>
      </c>
      <c r="FH2420" s="571">
        <v>687.55255849857565</v>
      </c>
      <c r="GE2420" s="400">
        <f t="shared" si="340"/>
        <v>1</v>
      </c>
      <c r="GF2420" s="529"/>
      <c r="GG2420" s="517"/>
      <c r="GH2420" s="529">
        <v>42253.065972222219</v>
      </c>
      <c r="GI2420" s="668">
        <v>292.82406616210937</v>
      </c>
      <c r="GJ2420" s="669">
        <v>42253.065972222219</v>
      </c>
      <c r="GK2420" s="668">
        <v>265.73472221046688</v>
      </c>
      <c r="GL2420" s="669">
        <v>42253.065972222219</v>
      </c>
      <c r="GM2420" s="668" t="str">
        <v>[-11101] All data events are filtered in summary calculation</v>
      </c>
      <c r="GN2420" s="400" t="str">
        <f t="shared" si="338"/>
        <v>[-11101] All data events are filtered in summary calculation</v>
      </c>
      <c r="GO2420" s="400">
        <f t="shared" si="339"/>
        <v>0</v>
      </c>
    </row>
    <row r="2421" spans="156:197" ht="18.95" customHeight="1" x14ac:dyDescent="0.25">
      <c r="EZ2421" s="837"/>
      <c r="FA2421" s="568">
        <v>42253.066666666666</v>
      </c>
      <c r="FB2421" s="569">
        <v>3014.6003378377604</v>
      </c>
      <c r="FC2421" s="570">
        <v>42253.066666666666</v>
      </c>
      <c r="FD2421" s="571" t="str">
        <v>[-11101] All data events are filtered in summary calculation</v>
      </c>
      <c r="FE2421" s="570">
        <v>42253.06631944445</v>
      </c>
      <c r="FF2421" s="571" t="str">
        <v>[-11101] All data events are filtered in summary calculation</v>
      </c>
      <c r="FG2421" s="570">
        <v>42253.06631944445</v>
      </c>
      <c r="FH2421" s="571">
        <v>708.2727566377805</v>
      </c>
      <c r="GE2421" s="400">
        <f t="shared" si="340"/>
        <v>1</v>
      </c>
      <c r="GF2421" s="529"/>
      <c r="GG2421" s="517"/>
      <c r="GH2421" s="529">
        <v>42253.06631944445</v>
      </c>
      <c r="GI2421" s="668">
        <v>292.82406616210937</v>
      </c>
      <c r="GJ2421" s="669">
        <v>42253.06631944445</v>
      </c>
      <c r="GK2421" s="668">
        <v>268.51852416992187</v>
      </c>
      <c r="GL2421" s="669">
        <v>42253.06631944445</v>
      </c>
      <c r="GM2421" s="668" t="str">
        <v>[-11101] All data events are filtered in summary calculation</v>
      </c>
      <c r="GN2421" s="400" t="str">
        <f t="shared" si="338"/>
        <v>[-11101] All data events are filtered in summary calculation</v>
      </c>
      <c r="GO2421" s="400">
        <f t="shared" si="339"/>
        <v>0</v>
      </c>
    </row>
    <row r="2422" spans="156:197" ht="18.95" customHeight="1" x14ac:dyDescent="0.25">
      <c r="EZ2422" s="837"/>
      <c r="FA2422" s="568">
        <v>42253.067013888889</v>
      </c>
      <c r="FB2422" s="569">
        <v>13061.141016646847</v>
      </c>
      <c r="FC2422" s="570">
        <v>42253.067013888889</v>
      </c>
      <c r="FD2422" s="571" t="str">
        <v>[-11101] All data events are filtered in summary calculation</v>
      </c>
      <c r="FE2422" s="570">
        <v>42253.066666666666</v>
      </c>
      <c r="FF2422" s="571" t="str">
        <v>[-11101] All data events are filtered in summary calculation</v>
      </c>
      <c r="FG2422" s="570">
        <v>42253.066666666666</v>
      </c>
      <c r="FH2422" s="571">
        <v>715.07024562625281</v>
      </c>
      <c r="GE2422" s="400">
        <f t="shared" si="340"/>
        <v>1</v>
      </c>
      <c r="GF2422" s="529"/>
      <c r="GG2422" s="517"/>
      <c r="GH2422" s="529">
        <v>42253.066666666666</v>
      </c>
      <c r="GI2422" s="668">
        <v>292.82406616210937</v>
      </c>
      <c r="GJ2422" s="669">
        <v>42253.066666666666</v>
      </c>
      <c r="GK2422" s="668">
        <v>268.51852416992187</v>
      </c>
      <c r="GL2422" s="669">
        <v>42253.066666666666</v>
      </c>
      <c r="GM2422" s="668" t="str">
        <v>[-11101] All data events are filtered in summary calculation</v>
      </c>
      <c r="GN2422" s="400" t="str">
        <f t="shared" si="338"/>
        <v>[-11101] All data events are filtered in summary calculation</v>
      </c>
      <c r="GO2422" s="400">
        <f t="shared" si="339"/>
        <v>0</v>
      </c>
    </row>
    <row r="2423" spans="156:197" ht="18.95" customHeight="1" x14ac:dyDescent="0.25">
      <c r="EZ2423" s="837"/>
      <c r="FA2423" s="568">
        <v>42253.067361111112</v>
      </c>
      <c r="FB2423" s="569">
        <v>31697.509320569039</v>
      </c>
      <c r="FC2423" s="570">
        <v>42253.067361111112</v>
      </c>
      <c r="FD2423" s="571" t="str">
        <v>[-11101] All data events are filtered in summary calculation</v>
      </c>
      <c r="FE2423" s="570">
        <v>42253.067013888889</v>
      </c>
      <c r="FF2423" s="571" t="str">
        <v>[-11101] All data events are filtered in summary calculation</v>
      </c>
      <c r="FG2423" s="570">
        <v>42253.067013888889</v>
      </c>
      <c r="FH2423" s="571">
        <v>656.79509608047874</v>
      </c>
      <c r="GE2423" s="400">
        <f t="shared" si="340"/>
        <v>1</v>
      </c>
      <c r="GF2423" s="529"/>
      <c r="GG2423" s="517"/>
      <c r="GH2423" s="529">
        <v>42253.067013888889</v>
      </c>
      <c r="GI2423" s="668">
        <v>292.82406616210937</v>
      </c>
      <c r="GJ2423" s="669">
        <v>42253.067013888889</v>
      </c>
      <c r="GK2423" s="668">
        <v>268.51852416992187</v>
      </c>
      <c r="GL2423" s="669">
        <v>42253.067013888889</v>
      </c>
      <c r="GM2423" s="668" t="str">
        <v>[-11101] All data events are filtered in summary calculation</v>
      </c>
      <c r="GN2423" s="400" t="str">
        <f t="shared" si="338"/>
        <v>[-11101] All data events are filtered in summary calculation</v>
      </c>
      <c r="GO2423" s="400">
        <f t="shared" si="339"/>
        <v>0</v>
      </c>
    </row>
    <row r="2424" spans="156:197" ht="18.95" customHeight="1" x14ac:dyDescent="0.25">
      <c r="EZ2424" s="837"/>
      <c r="FA2424" s="568">
        <v>42253.067708333328</v>
      </c>
      <c r="FB2424" s="569">
        <v>32750.641633822521</v>
      </c>
      <c r="FC2424" s="570">
        <v>42253.067708333328</v>
      </c>
      <c r="FD2424" s="571" t="str">
        <v>[-11101] All data events are filtered in summary calculation</v>
      </c>
      <c r="FE2424" s="570">
        <v>42253.067361111112</v>
      </c>
      <c r="FF2424" s="571" t="str">
        <v>[-11101] All data events are filtered in summary calculation</v>
      </c>
      <c r="FG2424" s="570">
        <v>42253.067361111112</v>
      </c>
      <c r="FH2424" s="571">
        <v>875.37926997855959</v>
      </c>
      <c r="GE2424" s="400">
        <f t="shared" si="340"/>
        <v>1</v>
      </c>
      <c r="GF2424" s="529"/>
      <c r="GG2424" s="517"/>
      <c r="GH2424" s="529">
        <v>42253.067361111112</v>
      </c>
      <c r="GI2424" s="668">
        <v>292.82406616210937</v>
      </c>
      <c r="GJ2424" s="669">
        <v>42253.067361111112</v>
      </c>
      <c r="GK2424" s="668">
        <v>268.51852416992187</v>
      </c>
      <c r="GL2424" s="669">
        <v>42253.067361111112</v>
      </c>
      <c r="GM2424" s="668" t="str">
        <v>[-11101] All data events are filtered in summary calculation</v>
      </c>
      <c r="GN2424" s="400" t="str">
        <f t="shared" si="338"/>
        <v>[-11101] All data events are filtered in summary calculation</v>
      </c>
      <c r="GO2424" s="400">
        <f t="shared" si="339"/>
        <v>0</v>
      </c>
    </row>
    <row r="2425" spans="156:197" ht="18.95" customHeight="1" x14ac:dyDescent="0.25">
      <c r="EZ2425" s="837"/>
      <c r="FA2425" s="568">
        <v>42253.068055555559</v>
      </c>
      <c r="FB2425" s="569">
        <v>36638.284154804373</v>
      </c>
      <c r="FC2425" s="570">
        <v>42253.068055555559</v>
      </c>
      <c r="FD2425" s="571" t="str">
        <v>[-11101] All data events are filtered in summary calculation</v>
      </c>
      <c r="FE2425" s="570">
        <v>42253.067708333328</v>
      </c>
      <c r="FF2425" s="571" t="str">
        <v>[-11101] All data events are filtered in summary calculation</v>
      </c>
      <c r="FG2425" s="570">
        <v>42253.067708333328</v>
      </c>
      <c r="FH2425" s="571">
        <v>1346.2568457996936</v>
      </c>
      <c r="GE2425" s="400">
        <f t="shared" si="340"/>
        <v>1</v>
      </c>
      <c r="GF2425" s="529"/>
      <c r="GG2425" s="517"/>
      <c r="GH2425" s="529">
        <v>42253.067708333328</v>
      </c>
      <c r="GI2425" s="668">
        <v>293.60110754481599</v>
      </c>
      <c r="GJ2425" s="669">
        <v>42253.067708333328</v>
      </c>
      <c r="GK2425" s="668">
        <v>268.78025610181925</v>
      </c>
      <c r="GL2425" s="669">
        <v>42253.067708333328</v>
      </c>
      <c r="GM2425" s="668" t="str">
        <v>[-11101] All data events are filtered in summary calculation</v>
      </c>
      <c r="GN2425" s="400" t="str">
        <f t="shared" si="338"/>
        <v>[-11101] All data events are filtered in summary calculation</v>
      </c>
      <c r="GO2425" s="400">
        <f t="shared" si="339"/>
        <v>0</v>
      </c>
    </row>
    <row r="2426" spans="156:197" ht="18.95" customHeight="1" x14ac:dyDescent="0.25">
      <c r="EZ2426" s="837"/>
      <c r="FA2426" s="568">
        <v>42253.068402777775</v>
      </c>
      <c r="FB2426" s="569" t="str">
        <v>[-11101] All data events are filtered in summary calculation</v>
      </c>
      <c r="FC2426" s="570">
        <v>42253.068402777775</v>
      </c>
      <c r="FD2426" s="571" t="str">
        <v>[-11101] All data events are filtered in summary calculation</v>
      </c>
      <c r="FE2426" s="570">
        <v>42253.068055555559</v>
      </c>
      <c r="FF2426" s="571" t="str">
        <v>[-11101] All data events are filtered in summary calculation</v>
      </c>
      <c r="FG2426" s="570">
        <v>42253.068055555559</v>
      </c>
      <c r="FH2426" s="571" t="str">
        <v>[-11101] All data events are filtered in summary calculation</v>
      </c>
      <c r="GE2426" s="400">
        <f t="shared" si="340"/>
        <v>1</v>
      </c>
      <c r="GF2426" s="529"/>
      <c r="GG2426" s="517"/>
      <c r="GH2426" s="529">
        <v>42253.068055555559</v>
      </c>
      <c r="GI2426" s="668" t="str">
        <v>[-11101] All data events are filtered in summary calculation</v>
      </c>
      <c r="GJ2426" s="669">
        <v>42253.068055555559</v>
      </c>
      <c r="GK2426" s="668" t="str">
        <v>[-11101] All data events are filtered in summary calculation</v>
      </c>
      <c r="GL2426" s="669">
        <v>42253.068055555559</v>
      </c>
      <c r="GM2426" s="668" t="str">
        <v>[-11101] All data events are filtered in summary calculation</v>
      </c>
      <c r="GN2426" s="400" t="str">
        <f t="shared" si="338"/>
        <v>[-11101] All data events are filtered in summary calculation</v>
      </c>
      <c r="GO2426" s="400">
        <f t="shared" si="339"/>
        <v>0</v>
      </c>
    </row>
    <row r="2427" spans="156:197" ht="18.95" customHeight="1" x14ac:dyDescent="0.25">
      <c r="EZ2427" s="837"/>
      <c r="FA2427" s="568">
        <v>42253.068749999999</v>
      </c>
      <c r="FB2427" s="569" t="str">
        <v>[-11101] All data events are filtered in summary calculation</v>
      </c>
      <c r="FC2427" s="570">
        <v>42253.068749999999</v>
      </c>
      <c r="FD2427" s="571" t="str">
        <v>[-11101] All data events are filtered in summary calculation</v>
      </c>
      <c r="FE2427" s="570">
        <v>42253.068402777775</v>
      </c>
      <c r="FF2427" s="571" t="str">
        <v>[-11101] All data events are filtered in summary calculation</v>
      </c>
      <c r="FG2427" s="570">
        <v>42253.068402777775</v>
      </c>
      <c r="FH2427" s="571" t="str">
        <v>[-11101] All data events are filtered in summary calculation</v>
      </c>
      <c r="GE2427" s="400">
        <f t="shared" si="340"/>
        <v>1</v>
      </c>
      <c r="GF2427" s="529"/>
      <c r="GG2427" s="517"/>
      <c r="GH2427" s="529">
        <v>42253.068402777775</v>
      </c>
      <c r="GI2427" s="668" t="str">
        <v>[-11101] All data events are filtered in summary calculation</v>
      </c>
      <c r="GJ2427" s="669">
        <v>42253.068402777775</v>
      </c>
      <c r="GK2427" s="668" t="str">
        <v>[-11101] All data events are filtered in summary calculation</v>
      </c>
      <c r="GL2427" s="669">
        <v>42253.068402777775</v>
      </c>
      <c r="GM2427" s="668" t="str">
        <v>[-11101] All data events are filtered in summary calculation</v>
      </c>
      <c r="GN2427" s="400" t="str">
        <f t="shared" si="338"/>
        <v>[-11101] All data events are filtered in summary calculation</v>
      </c>
      <c r="GO2427" s="400">
        <f t="shared" si="339"/>
        <v>0</v>
      </c>
    </row>
    <row r="2428" spans="156:197" ht="18.95" customHeight="1" x14ac:dyDescent="0.25">
      <c r="EZ2428" s="837"/>
      <c r="FA2428" s="568">
        <v>42253.069097222222</v>
      </c>
      <c r="FB2428" s="569" t="str">
        <v>[-11101] All data events are filtered in summary calculation</v>
      </c>
      <c r="FC2428" s="570">
        <v>42253.069097222222</v>
      </c>
      <c r="FD2428" s="571" t="str">
        <v>[-11101] All data events are filtered in summary calculation</v>
      </c>
      <c r="FE2428" s="570">
        <v>42253.068749999999</v>
      </c>
      <c r="FF2428" s="571" t="str">
        <v>[-11101] All data events are filtered in summary calculation</v>
      </c>
      <c r="FG2428" s="570">
        <v>42253.068749999999</v>
      </c>
      <c r="FH2428" s="571" t="str">
        <v>[-11101] All data events are filtered in summary calculation</v>
      </c>
      <c r="GE2428" s="400">
        <f t="shared" si="340"/>
        <v>1</v>
      </c>
      <c r="GF2428" s="529"/>
      <c r="GG2428" s="517"/>
      <c r="GH2428" s="529">
        <v>42253.068749999999</v>
      </c>
      <c r="GI2428" s="668" t="str">
        <v>[-11101] All data events are filtered in summary calculation</v>
      </c>
      <c r="GJ2428" s="669">
        <v>42253.068749999999</v>
      </c>
      <c r="GK2428" s="668" t="str">
        <v>[-11101] All data events are filtered in summary calculation</v>
      </c>
      <c r="GL2428" s="669">
        <v>42253.068749999999</v>
      </c>
      <c r="GM2428" s="668" t="str">
        <v>[-11101] All data events are filtered in summary calculation</v>
      </c>
      <c r="GN2428" s="400" t="str">
        <f t="shared" si="338"/>
        <v>[-11101] All data events are filtered in summary calculation</v>
      </c>
      <c r="GO2428" s="400">
        <f t="shared" si="339"/>
        <v>0</v>
      </c>
    </row>
    <row r="2429" spans="156:197" ht="18.95" customHeight="1" x14ac:dyDescent="0.25">
      <c r="EZ2429" s="837"/>
      <c r="FA2429" s="568">
        <v>42253.069444444445</v>
      </c>
      <c r="FB2429" s="569" t="str">
        <v>[-11101] All data events are filtered in summary calculation</v>
      </c>
      <c r="FC2429" s="570">
        <v>42253.069444444445</v>
      </c>
      <c r="FD2429" s="571" t="str">
        <v>[-11101] All data events are filtered in summary calculation</v>
      </c>
      <c r="FE2429" s="570">
        <v>42253.069097222222</v>
      </c>
      <c r="FF2429" s="571" t="str">
        <v>[-11101] All data events are filtered in summary calculation</v>
      </c>
      <c r="FG2429" s="570">
        <v>42253.069097222222</v>
      </c>
      <c r="FH2429" s="571" t="str">
        <v>[-11101] All data events are filtered in summary calculation</v>
      </c>
      <c r="GE2429" s="400">
        <f t="shared" si="340"/>
        <v>1</v>
      </c>
      <c r="GF2429" s="529"/>
      <c r="GG2429" s="517"/>
      <c r="GH2429" s="529">
        <v>42253.069097222222</v>
      </c>
      <c r="GI2429" s="668" t="str">
        <v>[-11101] All data events are filtered in summary calculation</v>
      </c>
      <c r="GJ2429" s="669">
        <v>42253.069097222222</v>
      </c>
      <c r="GK2429" s="668" t="str">
        <v>[-11101] All data events are filtered in summary calculation</v>
      </c>
      <c r="GL2429" s="669">
        <v>42253.069097222222</v>
      </c>
      <c r="GM2429" s="668" t="str">
        <v>[-11101] All data events are filtered in summary calculation</v>
      </c>
      <c r="GN2429" s="400" t="str">
        <f t="shared" si="338"/>
        <v>[-11101] All data events are filtered in summary calculation</v>
      </c>
      <c r="GO2429" s="400">
        <f t="shared" si="339"/>
        <v>0</v>
      </c>
    </row>
    <row r="2430" spans="156:197" ht="18.95" customHeight="1" x14ac:dyDescent="0.25">
      <c r="EZ2430" s="837"/>
      <c r="FA2430" s="568">
        <v>42253.069791666669</v>
      </c>
      <c r="FB2430" s="569" t="str">
        <v>[-11101] All data events are filtered in summary calculation</v>
      </c>
      <c r="FC2430" s="570">
        <v>42253.069791666669</v>
      </c>
      <c r="FD2430" s="571" t="str">
        <v>[-11101] All data events are filtered in summary calculation</v>
      </c>
      <c r="FE2430" s="570">
        <v>42253.069444444445</v>
      </c>
      <c r="FF2430" s="571" t="str">
        <v>[-11101] All data events are filtered in summary calculation</v>
      </c>
      <c r="FG2430" s="570">
        <v>42253.069444444445</v>
      </c>
      <c r="FH2430" s="571" t="str">
        <v>[-11101] All data events are filtered in summary calculation</v>
      </c>
      <c r="GE2430" s="400">
        <f t="shared" si="340"/>
        <v>1</v>
      </c>
      <c r="GF2430" s="529"/>
      <c r="GG2430" s="517"/>
      <c r="GH2430" s="529">
        <v>42253.069444444445</v>
      </c>
      <c r="GI2430" s="668" t="str">
        <v>[-11101] All data events are filtered in summary calculation</v>
      </c>
      <c r="GJ2430" s="669">
        <v>42253.069444444445</v>
      </c>
      <c r="GK2430" s="668" t="str">
        <v>[-11101] All data events are filtered in summary calculation</v>
      </c>
      <c r="GL2430" s="669">
        <v>42253.069444444445</v>
      </c>
      <c r="GM2430" s="668" t="str">
        <v>[-11101] All data events are filtered in summary calculation</v>
      </c>
      <c r="GN2430" s="400" t="str">
        <f t="shared" si="338"/>
        <v>[-11101] All data events are filtered in summary calculation</v>
      </c>
      <c r="GO2430" s="400">
        <f t="shared" si="339"/>
        <v>0</v>
      </c>
    </row>
    <row r="2431" spans="156:197" ht="18.95" customHeight="1" x14ac:dyDescent="0.25">
      <c r="EZ2431" s="837"/>
      <c r="FA2431" s="568">
        <v>42253.070138888885</v>
      </c>
      <c r="FB2431" s="569" t="str">
        <v>[-11101] All data events are filtered in summary calculation</v>
      </c>
      <c r="FC2431" s="570">
        <v>42253.070138888885</v>
      </c>
      <c r="FD2431" s="571" t="str">
        <v>[-11101] All data events are filtered in summary calculation</v>
      </c>
      <c r="FE2431" s="570">
        <v>42253.069791666669</v>
      </c>
      <c r="FF2431" s="571" t="str">
        <v>[-11101] All data events are filtered in summary calculation</v>
      </c>
      <c r="FG2431" s="570">
        <v>42253.069791666669</v>
      </c>
      <c r="FH2431" s="571" t="str">
        <v>[-11101] All data events are filtered in summary calculation</v>
      </c>
      <c r="GE2431" s="400">
        <f t="shared" si="340"/>
        <v>1</v>
      </c>
      <c r="GF2431" s="529"/>
      <c r="GG2431" s="517"/>
      <c r="GH2431" s="529">
        <v>42253.069791666669</v>
      </c>
      <c r="GI2431" s="668" t="str">
        <v>[-11101] All data events are filtered in summary calculation</v>
      </c>
      <c r="GJ2431" s="669">
        <v>42253.069791666669</v>
      </c>
      <c r="GK2431" s="668" t="str">
        <v>[-11101] All data events are filtered in summary calculation</v>
      </c>
      <c r="GL2431" s="669">
        <v>42253.069791666669</v>
      </c>
      <c r="GM2431" s="668" t="str">
        <v>[-11101] All data events are filtered in summary calculation</v>
      </c>
      <c r="GN2431" s="400" t="str">
        <f t="shared" si="338"/>
        <v>[-11101] All data events are filtered in summary calculation</v>
      </c>
      <c r="GO2431" s="400">
        <f t="shared" si="339"/>
        <v>0</v>
      </c>
    </row>
    <row r="2432" spans="156:197" ht="18.95" customHeight="1" x14ac:dyDescent="0.25">
      <c r="EZ2432" s="837"/>
      <c r="FA2432" s="568">
        <v>42253.070486111115</v>
      </c>
      <c r="FB2432" s="569" t="str">
        <v>[-11101] All data events are filtered in summary calculation</v>
      </c>
      <c r="FC2432" s="570">
        <v>42253.070486111115</v>
      </c>
      <c r="FD2432" s="571" t="str">
        <v>[-11101] All data events are filtered in summary calculation</v>
      </c>
      <c r="FE2432" s="570">
        <v>42253.070138888885</v>
      </c>
      <c r="FF2432" s="571" t="str">
        <v>[-11101] All data events are filtered in summary calculation</v>
      </c>
      <c r="FG2432" s="570">
        <v>42253.070138888885</v>
      </c>
      <c r="FH2432" s="571" t="str">
        <v>[-11101] All data events are filtered in summary calculation</v>
      </c>
      <c r="GE2432" s="400">
        <f t="shared" si="340"/>
        <v>1</v>
      </c>
      <c r="GF2432" s="529"/>
      <c r="GG2432" s="517"/>
      <c r="GH2432" s="529">
        <v>42253.070138888885</v>
      </c>
      <c r="GI2432" s="668" t="str">
        <v>[-11101] All data events are filtered in summary calculation</v>
      </c>
      <c r="GJ2432" s="669">
        <v>42253.070138888885</v>
      </c>
      <c r="GK2432" s="668" t="str">
        <v>[-11101] All data events are filtered in summary calculation</v>
      </c>
      <c r="GL2432" s="669">
        <v>42253.070138888885</v>
      </c>
      <c r="GM2432" s="668" t="str">
        <v>[-11101] All data events are filtered in summary calculation</v>
      </c>
      <c r="GN2432" s="400" t="str">
        <f t="shared" si="338"/>
        <v>[-11101] All data events are filtered in summary calculation</v>
      </c>
      <c r="GO2432" s="400">
        <f t="shared" si="339"/>
        <v>0</v>
      </c>
    </row>
    <row r="2433" spans="156:197" ht="18.95" customHeight="1" x14ac:dyDescent="0.25">
      <c r="EZ2433" s="837"/>
      <c r="FA2433" s="568">
        <v>42253.070833333331</v>
      </c>
      <c r="FB2433" s="569" t="str">
        <v>[-11101] All data events are filtered in summary calculation</v>
      </c>
      <c r="FC2433" s="570">
        <v>42253.070833333331</v>
      </c>
      <c r="FD2433" s="571" t="str">
        <v>[-11101] All data events are filtered in summary calculation</v>
      </c>
      <c r="FE2433" s="570">
        <v>42253.070486111115</v>
      </c>
      <c r="FF2433" s="571" t="str">
        <v>[-11101] All data events are filtered in summary calculation</v>
      </c>
      <c r="FG2433" s="570">
        <v>42253.070486111115</v>
      </c>
      <c r="FH2433" s="571" t="str">
        <v>[-11101] All data events are filtered in summary calculation</v>
      </c>
      <c r="GE2433" s="400">
        <f t="shared" si="340"/>
        <v>1</v>
      </c>
      <c r="GF2433" s="529"/>
      <c r="GG2433" s="517"/>
      <c r="GH2433" s="529">
        <v>42253.070486111115</v>
      </c>
      <c r="GI2433" s="668" t="str">
        <v>[-11101] All data events are filtered in summary calculation</v>
      </c>
      <c r="GJ2433" s="669">
        <v>42253.070486111115</v>
      </c>
      <c r="GK2433" s="668" t="str">
        <v>[-11101] All data events are filtered in summary calculation</v>
      </c>
      <c r="GL2433" s="669">
        <v>42253.070486111115</v>
      </c>
      <c r="GM2433" s="668" t="str">
        <v>[-11101] All data events are filtered in summary calculation</v>
      </c>
      <c r="GN2433" s="400" t="str">
        <f t="shared" si="338"/>
        <v>[-11101] All data events are filtered in summary calculation</v>
      </c>
      <c r="GO2433" s="400">
        <f t="shared" si="339"/>
        <v>0</v>
      </c>
    </row>
    <row r="2434" spans="156:197" ht="18.95" customHeight="1" x14ac:dyDescent="0.25">
      <c r="EZ2434" s="837"/>
      <c r="FA2434" s="568">
        <v>42253.071180555555</v>
      </c>
      <c r="FB2434" s="569" t="str">
        <v>[-11101] All data events are filtered in summary calculation</v>
      </c>
      <c r="FC2434" s="570">
        <v>42253.071180555555</v>
      </c>
      <c r="FD2434" s="571" t="str">
        <v>[-11101] All data events are filtered in summary calculation</v>
      </c>
      <c r="FE2434" s="570">
        <v>42253.070833333331</v>
      </c>
      <c r="FF2434" s="571" t="str">
        <v>[-11101] All data events are filtered in summary calculation</v>
      </c>
      <c r="FG2434" s="570">
        <v>42253.070833333331</v>
      </c>
      <c r="FH2434" s="571" t="str">
        <v>[-11101] All data events are filtered in summary calculation</v>
      </c>
      <c r="GE2434" s="400">
        <f t="shared" si="340"/>
        <v>1</v>
      </c>
      <c r="GF2434" s="529"/>
      <c r="GG2434" s="517"/>
      <c r="GH2434" s="529">
        <v>42253.070833333331</v>
      </c>
      <c r="GI2434" s="668" t="str">
        <v>[-11101] All data events are filtered in summary calculation</v>
      </c>
      <c r="GJ2434" s="669">
        <v>42253.070833333331</v>
      </c>
      <c r="GK2434" s="668" t="str">
        <v>[-11101] All data events are filtered in summary calculation</v>
      </c>
      <c r="GL2434" s="669">
        <v>42253.070833333331</v>
      </c>
      <c r="GM2434" s="668" t="str">
        <v>[-11101] All data events are filtered in summary calculation</v>
      </c>
      <c r="GN2434" s="400" t="str">
        <f t="shared" si="338"/>
        <v>[-11101] All data events are filtered in summary calculation</v>
      </c>
      <c r="GO2434" s="400">
        <f t="shared" si="339"/>
        <v>0</v>
      </c>
    </row>
    <row r="2435" spans="156:197" ht="18.95" customHeight="1" x14ac:dyDescent="0.25">
      <c r="EZ2435" s="837"/>
      <c r="FA2435" s="568">
        <v>42253.071527777778</v>
      </c>
      <c r="FB2435" s="569" t="str">
        <v>[-11101] All data events are filtered in summary calculation</v>
      </c>
      <c r="FC2435" s="570">
        <v>42253.071527777778</v>
      </c>
      <c r="FD2435" s="571" t="str">
        <v>[-11101] All data events are filtered in summary calculation</v>
      </c>
      <c r="FE2435" s="570">
        <v>42253.071180555555</v>
      </c>
      <c r="FF2435" s="571" t="str">
        <v>[-11101] All data events are filtered in summary calculation</v>
      </c>
      <c r="FG2435" s="570">
        <v>42253.071180555555</v>
      </c>
      <c r="FH2435" s="571" t="str">
        <v>[-11101] All data events are filtered in summary calculation</v>
      </c>
      <c r="GE2435" s="400">
        <f t="shared" si="340"/>
        <v>1</v>
      </c>
      <c r="GF2435" s="529"/>
      <c r="GG2435" s="517"/>
      <c r="GH2435" s="529">
        <v>42253.071180555555</v>
      </c>
      <c r="GI2435" s="668" t="str">
        <v>[-11101] All data events are filtered in summary calculation</v>
      </c>
      <c r="GJ2435" s="669">
        <v>42253.071180555555</v>
      </c>
      <c r="GK2435" s="668" t="str">
        <v>[-11101] All data events are filtered in summary calculation</v>
      </c>
      <c r="GL2435" s="669">
        <v>42253.071180555555</v>
      </c>
      <c r="GM2435" s="668" t="str">
        <v>[-11101] All data events are filtered in summary calculation</v>
      </c>
      <c r="GN2435" s="400" t="str">
        <f t="shared" si="338"/>
        <v>[-11101] All data events are filtered in summary calculation</v>
      </c>
      <c r="GO2435" s="400">
        <f t="shared" si="339"/>
        <v>0</v>
      </c>
    </row>
    <row r="2436" spans="156:197" ht="18.95" customHeight="1" x14ac:dyDescent="0.25">
      <c r="EZ2436" s="837"/>
      <c r="FA2436" s="568">
        <v>42253.071875000001</v>
      </c>
      <c r="FB2436" s="569" t="str">
        <v>[-11101] All data events are filtered in summary calculation</v>
      </c>
      <c r="FC2436" s="570">
        <v>42253.071875000001</v>
      </c>
      <c r="FD2436" s="571" t="str">
        <v>[-11101] All data events are filtered in summary calculation</v>
      </c>
      <c r="FE2436" s="570">
        <v>42253.071527777778</v>
      </c>
      <c r="FF2436" s="571" t="str">
        <v>[-11101] All data events are filtered in summary calculation</v>
      </c>
      <c r="FG2436" s="570">
        <v>42253.071527777778</v>
      </c>
      <c r="FH2436" s="571" t="str">
        <v>[-11101] All data events are filtered in summary calculation</v>
      </c>
      <c r="GE2436" s="400">
        <f t="shared" si="340"/>
        <v>1</v>
      </c>
      <c r="GF2436" s="529"/>
      <c r="GG2436" s="517"/>
      <c r="GH2436" s="529">
        <v>42253.071527777778</v>
      </c>
      <c r="GI2436" s="668" t="str">
        <v>[-11101] All data events are filtered in summary calculation</v>
      </c>
      <c r="GJ2436" s="669">
        <v>42253.071527777778</v>
      </c>
      <c r="GK2436" s="668" t="str">
        <v>[-11101] All data events are filtered in summary calculation</v>
      </c>
      <c r="GL2436" s="669">
        <v>42253.071527777778</v>
      </c>
      <c r="GM2436" s="668" t="str">
        <v>[-11101] All data events are filtered in summary calculation</v>
      </c>
      <c r="GN2436" s="400" t="str">
        <f t="shared" si="338"/>
        <v>[-11101] All data events are filtered in summary calculation</v>
      </c>
      <c r="GO2436" s="400">
        <f t="shared" si="339"/>
        <v>0</v>
      </c>
    </row>
    <row r="2437" spans="156:197" ht="18.95" customHeight="1" x14ac:dyDescent="0.25">
      <c r="EZ2437" s="837"/>
      <c r="FA2437" s="568">
        <v>42253.072222222225</v>
      </c>
      <c r="FB2437" s="569" t="str">
        <v>[-11101] All data events are filtered in summary calculation</v>
      </c>
      <c r="FC2437" s="570">
        <v>42253.072222222225</v>
      </c>
      <c r="FD2437" s="571" t="str">
        <v>[-11101] All data events are filtered in summary calculation</v>
      </c>
      <c r="FE2437" s="570">
        <v>42253.071875000001</v>
      </c>
      <c r="FF2437" s="571" t="str">
        <v>[-11101] All data events are filtered in summary calculation</v>
      </c>
      <c r="FG2437" s="570">
        <v>42253.071875000001</v>
      </c>
      <c r="FH2437" s="571" t="str">
        <v>[-11101] All data events are filtered in summary calculation</v>
      </c>
      <c r="GE2437" s="400">
        <f t="shared" si="340"/>
        <v>1</v>
      </c>
      <c r="GF2437" s="529"/>
      <c r="GG2437" s="517"/>
      <c r="GH2437" s="529">
        <v>42253.071875000001</v>
      </c>
      <c r="GI2437" s="668" t="str">
        <v>[-11101] All data events are filtered in summary calculation</v>
      </c>
      <c r="GJ2437" s="669">
        <v>42253.071875000001</v>
      </c>
      <c r="GK2437" s="668" t="str">
        <v>[-11101] All data events are filtered in summary calculation</v>
      </c>
      <c r="GL2437" s="669">
        <v>42253.071875000001</v>
      </c>
      <c r="GM2437" s="668" t="str">
        <v>[-11101] All data events are filtered in summary calculation</v>
      </c>
      <c r="GN2437" s="400" t="str">
        <f t="shared" si="338"/>
        <v>[-11101] All data events are filtered in summary calculation</v>
      </c>
      <c r="GO2437" s="400">
        <f t="shared" si="339"/>
        <v>0</v>
      </c>
    </row>
    <row r="2438" spans="156:197" ht="18.95" customHeight="1" x14ac:dyDescent="0.25">
      <c r="EZ2438" s="837"/>
      <c r="FA2438" s="568">
        <v>42253.072569444441</v>
      </c>
      <c r="FB2438" s="569" t="str">
        <v>[-11101] All data events are filtered in summary calculation</v>
      </c>
      <c r="FC2438" s="570">
        <v>42253.072569444441</v>
      </c>
      <c r="FD2438" s="571" t="str">
        <v>[-11101] All data events are filtered in summary calculation</v>
      </c>
      <c r="FE2438" s="570">
        <v>42253.072222222225</v>
      </c>
      <c r="FF2438" s="571" t="str">
        <v>[-11101] All data events are filtered in summary calculation</v>
      </c>
      <c r="FG2438" s="570">
        <v>42253.072222222225</v>
      </c>
      <c r="FH2438" s="571" t="str">
        <v>[-11101] All data events are filtered in summary calculation</v>
      </c>
      <c r="GE2438" s="400">
        <f t="shared" si="340"/>
        <v>1</v>
      </c>
      <c r="GF2438" s="529"/>
      <c r="GG2438" s="517"/>
      <c r="GH2438" s="529">
        <v>42253.072222222225</v>
      </c>
      <c r="GI2438" s="668" t="str">
        <v>[-11101] All data events are filtered in summary calculation</v>
      </c>
      <c r="GJ2438" s="669">
        <v>42253.072222222225</v>
      </c>
      <c r="GK2438" s="668" t="str">
        <v>[-11101] All data events are filtered in summary calculation</v>
      </c>
      <c r="GL2438" s="669">
        <v>42253.072222222225</v>
      </c>
      <c r="GM2438" s="668" t="str">
        <v>[-11101] All data events are filtered in summary calculation</v>
      </c>
      <c r="GN2438" s="400" t="str">
        <f t="shared" si="338"/>
        <v>[-11101] All data events are filtered in summary calculation</v>
      </c>
      <c r="GO2438" s="400">
        <f t="shared" si="339"/>
        <v>0</v>
      </c>
    </row>
    <row r="2439" spans="156:197" ht="18.95" customHeight="1" x14ac:dyDescent="0.25">
      <c r="EZ2439" s="837"/>
      <c r="FA2439" s="568">
        <v>42253.072916666672</v>
      </c>
      <c r="FB2439" s="569" t="str">
        <v>[-11101] All data events are filtered in summary calculation</v>
      </c>
      <c r="FC2439" s="570">
        <v>42253.072916666672</v>
      </c>
      <c r="FD2439" s="571" t="str">
        <v>[-11101] All data events are filtered in summary calculation</v>
      </c>
      <c r="FE2439" s="570">
        <v>42253.072569444441</v>
      </c>
      <c r="FF2439" s="571" t="str">
        <v>[-11101] All data events are filtered in summary calculation</v>
      </c>
      <c r="FG2439" s="570">
        <v>42253.072569444441</v>
      </c>
      <c r="FH2439" s="571" t="str">
        <v>[-11101] All data events are filtered in summary calculation</v>
      </c>
      <c r="GE2439" s="400">
        <f t="shared" si="340"/>
        <v>1</v>
      </c>
      <c r="GF2439" s="529"/>
      <c r="GG2439" s="517"/>
      <c r="GH2439" s="529">
        <v>42253.072569444441</v>
      </c>
      <c r="GI2439" s="668" t="str">
        <v>[-11101] All data events are filtered in summary calculation</v>
      </c>
      <c r="GJ2439" s="669">
        <v>42253.072569444441</v>
      </c>
      <c r="GK2439" s="668" t="str">
        <v>[-11101] All data events are filtered in summary calculation</v>
      </c>
      <c r="GL2439" s="669">
        <v>42253.072569444441</v>
      </c>
      <c r="GM2439" s="668" t="str">
        <v>[-11101] All data events are filtered in summary calculation</v>
      </c>
      <c r="GN2439" s="400" t="str">
        <f t="shared" ref="GN2439:GN2502" si="341">IF($GE2439=1,$GM2439,0)</f>
        <v>[-11101] All data events are filtered in summary calculation</v>
      </c>
      <c r="GO2439" s="400">
        <f t="shared" ref="GO2439:GO2502" si="342">IF($GE2439=2,$GM2439,0)</f>
        <v>0</v>
      </c>
    </row>
    <row r="2440" spans="156:197" ht="18.95" customHeight="1" x14ac:dyDescent="0.25">
      <c r="EZ2440" s="837"/>
      <c r="FA2440" s="568">
        <v>42253.073263888888</v>
      </c>
      <c r="FB2440" s="569" t="str">
        <v>[-11101] All data events are filtered in summary calculation</v>
      </c>
      <c r="FC2440" s="570">
        <v>42253.073263888888</v>
      </c>
      <c r="FD2440" s="571" t="str">
        <v>[-11101] All data events are filtered in summary calculation</v>
      </c>
      <c r="FE2440" s="570">
        <v>42253.072916666672</v>
      </c>
      <c r="FF2440" s="571" t="str">
        <v>[-11101] All data events are filtered in summary calculation</v>
      </c>
      <c r="FG2440" s="570">
        <v>42253.072916666672</v>
      </c>
      <c r="FH2440" s="571" t="str">
        <v>[-11101] All data events are filtered in summary calculation</v>
      </c>
      <c r="GE2440" s="400">
        <f t="shared" ref="GE2440:GE2503" si="343">IF(GI2440&lt;&gt;$GF$63,1,IF(GK2440&lt;&gt;$GF$63,2,IF(GE2439&lt;&gt;0,GE2439,0)))</f>
        <v>1</v>
      </c>
      <c r="GF2440" s="529"/>
      <c r="GG2440" s="517"/>
      <c r="GH2440" s="529">
        <v>42253.072916666672</v>
      </c>
      <c r="GI2440" s="668" t="str">
        <v>[-11101] All data events are filtered in summary calculation</v>
      </c>
      <c r="GJ2440" s="669">
        <v>42253.072916666672</v>
      </c>
      <c r="GK2440" s="668" t="str">
        <v>[-11101] All data events are filtered in summary calculation</v>
      </c>
      <c r="GL2440" s="669">
        <v>42253.072916666672</v>
      </c>
      <c r="GM2440" s="668" t="str">
        <v>[-11101] All data events are filtered in summary calculation</v>
      </c>
      <c r="GN2440" s="400" t="str">
        <f t="shared" si="341"/>
        <v>[-11101] All data events are filtered in summary calculation</v>
      </c>
      <c r="GO2440" s="400">
        <f t="shared" si="342"/>
        <v>0</v>
      </c>
    </row>
    <row r="2441" spans="156:197" ht="18.95" customHeight="1" x14ac:dyDescent="0.25">
      <c r="EZ2441" s="837"/>
      <c r="FA2441" s="568">
        <v>42253.073611111111</v>
      </c>
      <c r="FB2441" s="569" t="str">
        <v>[-11101] All data events are filtered in summary calculation</v>
      </c>
      <c r="FC2441" s="570">
        <v>42253.073611111111</v>
      </c>
      <c r="FD2441" s="571" t="str">
        <v>[-11101] All data events are filtered in summary calculation</v>
      </c>
      <c r="FE2441" s="570">
        <v>42253.073263888888</v>
      </c>
      <c r="FF2441" s="571" t="str">
        <v>[-11101] All data events are filtered in summary calculation</v>
      </c>
      <c r="FG2441" s="570">
        <v>42253.073263888888</v>
      </c>
      <c r="FH2441" s="571" t="str">
        <v>[-11101] All data events are filtered in summary calculation</v>
      </c>
      <c r="GE2441" s="400">
        <f t="shared" si="343"/>
        <v>1</v>
      </c>
      <c r="GF2441" s="529"/>
      <c r="GG2441" s="517"/>
      <c r="GH2441" s="529">
        <v>42253.073263888888</v>
      </c>
      <c r="GI2441" s="668" t="str">
        <v>[-11101] All data events are filtered in summary calculation</v>
      </c>
      <c r="GJ2441" s="669">
        <v>42253.073263888888</v>
      </c>
      <c r="GK2441" s="668" t="str">
        <v>[-11101] All data events are filtered in summary calculation</v>
      </c>
      <c r="GL2441" s="669">
        <v>42253.073263888888</v>
      </c>
      <c r="GM2441" s="668" t="str">
        <v>[-11101] All data events are filtered in summary calculation</v>
      </c>
      <c r="GN2441" s="400" t="str">
        <f t="shared" si="341"/>
        <v>[-11101] All data events are filtered in summary calculation</v>
      </c>
      <c r="GO2441" s="400">
        <f t="shared" si="342"/>
        <v>0</v>
      </c>
    </row>
    <row r="2442" spans="156:197" ht="18.95" customHeight="1" x14ac:dyDescent="0.25">
      <c r="EZ2442" s="837"/>
      <c r="FA2442" s="568">
        <v>42253.073958333334</v>
      </c>
      <c r="FB2442" s="569" t="str">
        <v>[-11101] All data events are filtered in summary calculation</v>
      </c>
      <c r="FC2442" s="570">
        <v>42253.073958333334</v>
      </c>
      <c r="FD2442" s="571" t="str">
        <v>[-11101] All data events are filtered in summary calculation</v>
      </c>
      <c r="FE2442" s="570">
        <v>42253.073611111111</v>
      </c>
      <c r="FF2442" s="571" t="str">
        <v>[-11101] All data events are filtered in summary calculation</v>
      </c>
      <c r="FG2442" s="570">
        <v>42253.073611111111</v>
      </c>
      <c r="FH2442" s="571" t="str">
        <v>[-11101] All data events are filtered in summary calculation</v>
      </c>
      <c r="GE2442" s="400">
        <f t="shared" si="343"/>
        <v>1</v>
      </c>
      <c r="GF2442" s="529"/>
      <c r="GG2442" s="517"/>
      <c r="GH2442" s="529">
        <v>42253.073611111111</v>
      </c>
      <c r="GI2442" s="668" t="str">
        <v>[-11101] All data events are filtered in summary calculation</v>
      </c>
      <c r="GJ2442" s="669">
        <v>42253.073611111111</v>
      </c>
      <c r="GK2442" s="668" t="str">
        <v>[-11101] All data events are filtered in summary calculation</v>
      </c>
      <c r="GL2442" s="669">
        <v>42253.073611111111</v>
      </c>
      <c r="GM2442" s="668" t="str">
        <v>[-11101] All data events are filtered in summary calculation</v>
      </c>
      <c r="GN2442" s="400" t="str">
        <f t="shared" si="341"/>
        <v>[-11101] All data events are filtered in summary calculation</v>
      </c>
      <c r="GO2442" s="400">
        <f t="shared" si="342"/>
        <v>0</v>
      </c>
    </row>
    <row r="2443" spans="156:197" ht="18.95" customHeight="1" x14ac:dyDescent="0.25">
      <c r="EZ2443" s="837"/>
      <c r="FA2443" s="568">
        <v>42253.07430555555</v>
      </c>
      <c r="FB2443" s="569" t="str">
        <v>[-11101] All data events are filtered in summary calculation</v>
      </c>
      <c r="FC2443" s="570">
        <v>42253.07430555555</v>
      </c>
      <c r="FD2443" s="571" t="str">
        <v>[-11101] All data events are filtered in summary calculation</v>
      </c>
      <c r="FE2443" s="570">
        <v>42253.073958333334</v>
      </c>
      <c r="FF2443" s="571" t="str">
        <v>[-11101] All data events are filtered in summary calculation</v>
      </c>
      <c r="FG2443" s="570">
        <v>42253.073958333334</v>
      </c>
      <c r="FH2443" s="571" t="str">
        <v>[-11101] All data events are filtered in summary calculation</v>
      </c>
      <c r="GE2443" s="400">
        <f t="shared" si="343"/>
        <v>1</v>
      </c>
      <c r="GF2443" s="529"/>
      <c r="GG2443" s="517"/>
      <c r="GH2443" s="529">
        <v>42253.073958333334</v>
      </c>
      <c r="GI2443" s="668" t="str">
        <v>[-11101] All data events are filtered in summary calculation</v>
      </c>
      <c r="GJ2443" s="669">
        <v>42253.073958333334</v>
      </c>
      <c r="GK2443" s="668" t="str">
        <v>[-11101] All data events are filtered in summary calculation</v>
      </c>
      <c r="GL2443" s="669">
        <v>42253.073958333334</v>
      </c>
      <c r="GM2443" s="668" t="str">
        <v>[-11101] All data events are filtered in summary calculation</v>
      </c>
      <c r="GN2443" s="400" t="str">
        <f t="shared" si="341"/>
        <v>[-11101] All data events are filtered in summary calculation</v>
      </c>
      <c r="GO2443" s="400">
        <f t="shared" si="342"/>
        <v>0</v>
      </c>
    </row>
    <row r="2444" spans="156:197" ht="18.95" customHeight="1" x14ac:dyDescent="0.25">
      <c r="EZ2444" s="837"/>
      <c r="FA2444" s="568">
        <v>42253.074652777781</v>
      </c>
      <c r="FB2444" s="569" t="str">
        <v>[-11101] All data events are filtered in summary calculation</v>
      </c>
      <c r="FC2444" s="570">
        <v>42253.074652777781</v>
      </c>
      <c r="FD2444" s="571" t="str">
        <v>[-11101] All data events are filtered in summary calculation</v>
      </c>
      <c r="FE2444" s="570">
        <v>42253.07430555555</v>
      </c>
      <c r="FF2444" s="571" t="str">
        <v>[-11101] All data events are filtered in summary calculation</v>
      </c>
      <c r="FG2444" s="570">
        <v>42253.07430555555</v>
      </c>
      <c r="FH2444" s="571" t="str">
        <v>[-11101] All data events are filtered in summary calculation</v>
      </c>
      <c r="GE2444" s="400">
        <f t="shared" si="343"/>
        <v>1</v>
      </c>
      <c r="GF2444" s="529"/>
      <c r="GG2444" s="517"/>
      <c r="GH2444" s="529">
        <v>42253.07430555555</v>
      </c>
      <c r="GI2444" s="668" t="str">
        <v>[-11101] All data events are filtered in summary calculation</v>
      </c>
      <c r="GJ2444" s="669">
        <v>42253.07430555555</v>
      </c>
      <c r="GK2444" s="668" t="str">
        <v>[-11101] All data events are filtered in summary calculation</v>
      </c>
      <c r="GL2444" s="669">
        <v>42253.07430555555</v>
      </c>
      <c r="GM2444" s="668" t="str">
        <v>[-11101] All data events are filtered in summary calculation</v>
      </c>
      <c r="GN2444" s="400" t="str">
        <f t="shared" si="341"/>
        <v>[-11101] All data events are filtered in summary calculation</v>
      </c>
      <c r="GO2444" s="400">
        <f t="shared" si="342"/>
        <v>0</v>
      </c>
    </row>
    <row r="2445" spans="156:197" ht="18.95" customHeight="1" x14ac:dyDescent="0.25">
      <c r="EZ2445" s="837"/>
      <c r="FA2445" s="568">
        <v>42253.074999999997</v>
      </c>
      <c r="FB2445" s="569" t="str">
        <v>[-11101] All data events are filtered in summary calculation</v>
      </c>
      <c r="FC2445" s="570">
        <v>42253.074999999997</v>
      </c>
      <c r="FD2445" s="571" t="str">
        <v>[-11101] All data events are filtered in summary calculation</v>
      </c>
      <c r="FE2445" s="570">
        <v>42253.074652777781</v>
      </c>
      <c r="FF2445" s="571" t="str">
        <v>[-11101] All data events are filtered in summary calculation</v>
      </c>
      <c r="FG2445" s="570">
        <v>42253.074652777781</v>
      </c>
      <c r="FH2445" s="571" t="str">
        <v>[-11101] All data events are filtered in summary calculation</v>
      </c>
      <c r="GE2445" s="400">
        <f t="shared" si="343"/>
        <v>1</v>
      </c>
      <c r="GF2445" s="529"/>
      <c r="GG2445" s="517"/>
      <c r="GH2445" s="529">
        <v>42253.074652777781</v>
      </c>
      <c r="GI2445" s="668" t="str">
        <v>[-11101] All data events are filtered in summary calculation</v>
      </c>
      <c r="GJ2445" s="669">
        <v>42253.074652777781</v>
      </c>
      <c r="GK2445" s="668" t="str">
        <v>[-11101] All data events are filtered in summary calculation</v>
      </c>
      <c r="GL2445" s="669">
        <v>42253.074652777781</v>
      </c>
      <c r="GM2445" s="668" t="str">
        <v>[-11101] All data events are filtered in summary calculation</v>
      </c>
      <c r="GN2445" s="400" t="str">
        <f t="shared" si="341"/>
        <v>[-11101] All data events are filtered in summary calculation</v>
      </c>
      <c r="GO2445" s="400">
        <f t="shared" si="342"/>
        <v>0</v>
      </c>
    </row>
    <row r="2446" spans="156:197" ht="18.95" customHeight="1" x14ac:dyDescent="0.25">
      <c r="EZ2446" s="837"/>
      <c r="FA2446" s="568">
        <v>42253.07534722222</v>
      </c>
      <c r="FB2446" s="569" t="str">
        <v>[-11101] All data events are filtered in summary calculation</v>
      </c>
      <c r="FC2446" s="570">
        <v>42253.07534722222</v>
      </c>
      <c r="FD2446" s="571" t="str">
        <v>[-11101] All data events are filtered in summary calculation</v>
      </c>
      <c r="FE2446" s="570">
        <v>42253.074999999997</v>
      </c>
      <c r="FF2446" s="571" t="str">
        <v>[-11101] All data events are filtered in summary calculation</v>
      </c>
      <c r="FG2446" s="570">
        <v>42253.074999999997</v>
      </c>
      <c r="FH2446" s="571" t="str">
        <v>[-11101] All data events are filtered in summary calculation</v>
      </c>
      <c r="GE2446" s="400">
        <f t="shared" si="343"/>
        <v>1</v>
      </c>
      <c r="GF2446" s="529"/>
      <c r="GG2446" s="517"/>
      <c r="GH2446" s="529">
        <v>42253.074999999997</v>
      </c>
      <c r="GI2446" s="668" t="str">
        <v>[-11101] All data events are filtered in summary calculation</v>
      </c>
      <c r="GJ2446" s="669">
        <v>42253.074999999997</v>
      </c>
      <c r="GK2446" s="668" t="str">
        <v>[-11101] All data events are filtered in summary calculation</v>
      </c>
      <c r="GL2446" s="669">
        <v>42253.074999999997</v>
      </c>
      <c r="GM2446" s="668" t="str">
        <v>[-11101] All data events are filtered in summary calculation</v>
      </c>
      <c r="GN2446" s="400" t="str">
        <f t="shared" si="341"/>
        <v>[-11101] All data events are filtered in summary calculation</v>
      </c>
      <c r="GO2446" s="400">
        <f t="shared" si="342"/>
        <v>0</v>
      </c>
    </row>
    <row r="2447" spans="156:197" ht="18.95" customHeight="1" x14ac:dyDescent="0.25">
      <c r="EZ2447" s="837"/>
      <c r="FA2447" s="568">
        <v>42253.075694444444</v>
      </c>
      <c r="FB2447" s="569" t="str">
        <v>[-11101] All data events are filtered in summary calculation</v>
      </c>
      <c r="FC2447" s="570">
        <v>42253.075694444444</v>
      </c>
      <c r="FD2447" s="571" t="str">
        <v>[-11101] All data events are filtered in summary calculation</v>
      </c>
      <c r="FE2447" s="570">
        <v>42253.07534722222</v>
      </c>
      <c r="FF2447" s="571" t="str">
        <v>[-11101] All data events are filtered in summary calculation</v>
      </c>
      <c r="FG2447" s="570">
        <v>42253.07534722222</v>
      </c>
      <c r="FH2447" s="571" t="str">
        <v>[-11101] All data events are filtered in summary calculation</v>
      </c>
      <c r="GE2447" s="400">
        <f t="shared" si="343"/>
        <v>1</v>
      </c>
      <c r="GF2447" s="529"/>
      <c r="GG2447" s="517"/>
      <c r="GH2447" s="529">
        <v>42253.07534722222</v>
      </c>
      <c r="GI2447" s="668" t="str">
        <v>[-11101] All data events are filtered in summary calculation</v>
      </c>
      <c r="GJ2447" s="669">
        <v>42253.07534722222</v>
      </c>
      <c r="GK2447" s="668" t="str">
        <v>[-11101] All data events are filtered in summary calculation</v>
      </c>
      <c r="GL2447" s="669">
        <v>42253.07534722222</v>
      </c>
      <c r="GM2447" s="668" t="str">
        <v>[-11101] All data events are filtered in summary calculation</v>
      </c>
      <c r="GN2447" s="400" t="str">
        <f t="shared" si="341"/>
        <v>[-11101] All data events are filtered in summary calculation</v>
      </c>
      <c r="GO2447" s="400">
        <f t="shared" si="342"/>
        <v>0</v>
      </c>
    </row>
    <row r="2448" spans="156:197" ht="18.95" customHeight="1" x14ac:dyDescent="0.25">
      <c r="EZ2448" s="837"/>
      <c r="FA2448" s="568">
        <v>42253.076041666667</v>
      </c>
      <c r="FB2448" s="569" t="str">
        <v>[-11101] All data events are filtered in summary calculation</v>
      </c>
      <c r="FC2448" s="570">
        <v>42253.076041666667</v>
      </c>
      <c r="FD2448" s="571" t="str">
        <v>[-11101] All data events are filtered in summary calculation</v>
      </c>
      <c r="FE2448" s="570">
        <v>42253.075694444444</v>
      </c>
      <c r="FF2448" s="571" t="str">
        <v>[-11101] All data events are filtered in summary calculation</v>
      </c>
      <c r="FG2448" s="570">
        <v>42253.075694444444</v>
      </c>
      <c r="FH2448" s="571" t="str">
        <v>[-11101] All data events are filtered in summary calculation</v>
      </c>
      <c r="GE2448" s="400">
        <f t="shared" si="343"/>
        <v>1</v>
      </c>
      <c r="GF2448" s="529"/>
      <c r="GG2448" s="517"/>
      <c r="GH2448" s="529">
        <v>42253.075694444444</v>
      </c>
      <c r="GI2448" s="668" t="str">
        <v>[-11101] All data events are filtered in summary calculation</v>
      </c>
      <c r="GJ2448" s="669">
        <v>42253.075694444444</v>
      </c>
      <c r="GK2448" s="668" t="str">
        <v>[-11101] All data events are filtered in summary calculation</v>
      </c>
      <c r="GL2448" s="669">
        <v>42253.075694444444</v>
      </c>
      <c r="GM2448" s="668" t="str">
        <v>[-11101] All data events are filtered in summary calculation</v>
      </c>
      <c r="GN2448" s="400" t="str">
        <f t="shared" si="341"/>
        <v>[-11101] All data events are filtered in summary calculation</v>
      </c>
      <c r="GO2448" s="400">
        <f t="shared" si="342"/>
        <v>0</v>
      </c>
    </row>
    <row r="2449" spans="156:197" ht="18.95" customHeight="1" x14ac:dyDescent="0.25">
      <c r="EZ2449" s="837"/>
      <c r="FA2449" s="568">
        <v>42253.076388888891</v>
      </c>
      <c r="FB2449" s="569" t="str">
        <v>[-11101] All data events are filtered in summary calculation</v>
      </c>
      <c r="FC2449" s="570">
        <v>42253.076388888891</v>
      </c>
      <c r="FD2449" s="571" t="str">
        <v>[-11101] All data events are filtered in summary calculation</v>
      </c>
      <c r="FE2449" s="570">
        <v>42253.076041666667</v>
      </c>
      <c r="FF2449" s="571" t="str">
        <v>[-11101] All data events are filtered in summary calculation</v>
      </c>
      <c r="FG2449" s="570">
        <v>42253.076041666667</v>
      </c>
      <c r="FH2449" s="571" t="str">
        <v>[-11101] All data events are filtered in summary calculation</v>
      </c>
      <c r="GE2449" s="400">
        <f t="shared" si="343"/>
        <v>1</v>
      </c>
      <c r="GF2449" s="529"/>
      <c r="GG2449" s="517"/>
      <c r="GH2449" s="529">
        <v>42253.076041666667</v>
      </c>
      <c r="GI2449" s="668" t="str">
        <v>[-11101] All data events are filtered in summary calculation</v>
      </c>
      <c r="GJ2449" s="669">
        <v>42253.076041666667</v>
      </c>
      <c r="GK2449" s="668" t="str">
        <v>[-11101] All data events are filtered in summary calculation</v>
      </c>
      <c r="GL2449" s="669">
        <v>42253.076041666667</v>
      </c>
      <c r="GM2449" s="668" t="str">
        <v>[-11101] All data events are filtered in summary calculation</v>
      </c>
      <c r="GN2449" s="400" t="str">
        <f t="shared" si="341"/>
        <v>[-11101] All data events are filtered in summary calculation</v>
      </c>
      <c r="GO2449" s="400">
        <f t="shared" si="342"/>
        <v>0</v>
      </c>
    </row>
    <row r="2450" spans="156:197" ht="18.95" customHeight="1" x14ac:dyDescent="0.25">
      <c r="EZ2450" s="837"/>
      <c r="FA2450" s="568">
        <v>42253.076736111107</v>
      </c>
      <c r="FB2450" s="569" t="str">
        <v>[-11101] All data events are filtered in summary calculation</v>
      </c>
      <c r="FC2450" s="570">
        <v>42253.076736111107</v>
      </c>
      <c r="FD2450" s="571" t="str">
        <v>[-11101] All data events are filtered in summary calculation</v>
      </c>
      <c r="FE2450" s="570">
        <v>42253.076388888891</v>
      </c>
      <c r="FF2450" s="571" t="str">
        <v>[-11101] All data events are filtered in summary calculation</v>
      </c>
      <c r="FG2450" s="570">
        <v>42253.076388888891</v>
      </c>
      <c r="FH2450" s="571" t="str">
        <v>[-11101] All data events are filtered in summary calculation</v>
      </c>
      <c r="GE2450" s="400">
        <f t="shared" si="343"/>
        <v>1</v>
      </c>
      <c r="GF2450" s="529"/>
      <c r="GG2450" s="517"/>
      <c r="GH2450" s="529">
        <v>42253.076388888891</v>
      </c>
      <c r="GI2450" s="668" t="str">
        <v>[-11101] All data events are filtered in summary calculation</v>
      </c>
      <c r="GJ2450" s="669">
        <v>42253.076388888891</v>
      </c>
      <c r="GK2450" s="668" t="str">
        <v>[-11101] All data events are filtered in summary calculation</v>
      </c>
      <c r="GL2450" s="669">
        <v>42253.076388888891</v>
      </c>
      <c r="GM2450" s="668" t="str">
        <v>[-11101] All data events are filtered in summary calculation</v>
      </c>
      <c r="GN2450" s="400" t="str">
        <f t="shared" si="341"/>
        <v>[-11101] All data events are filtered in summary calculation</v>
      </c>
      <c r="GO2450" s="400">
        <f t="shared" si="342"/>
        <v>0</v>
      </c>
    </row>
    <row r="2451" spans="156:197" ht="18.95" customHeight="1" x14ac:dyDescent="0.25">
      <c r="EZ2451" s="837"/>
      <c r="FA2451" s="568">
        <v>42253.077083333337</v>
      </c>
      <c r="FB2451" s="569" t="str">
        <v>[-11101] All data events are filtered in summary calculation</v>
      </c>
      <c r="FC2451" s="570">
        <v>42253.077083333337</v>
      </c>
      <c r="FD2451" s="571" t="str">
        <v>[-11101] All data events are filtered in summary calculation</v>
      </c>
      <c r="FE2451" s="570">
        <v>42253.076736111107</v>
      </c>
      <c r="FF2451" s="571" t="str">
        <v>[-11101] All data events are filtered in summary calculation</v>
      </c>
      <c r="FG2451" s="570">
        <v>42253.076736111107</v>
      </c>
      <c r="FH2451" s="571" t="str">
        <v>[-11101] All data events are filtered in summary calculation</v>
      </c>
      <c r="GE2451" s="400">
        <f t="shared" si="343"/>
        <v>1</v>
      </c>
      <c r="GF2451" s="529"/>
      <c r="GG2451" s="517"/>
      <c r="GH2451" s="529">
        <v>42253.076736111107</v>
      </c>
      <c r="GI2451" s="668" t="str">
        <v>[-11101] All data events are filtered in summary calculation</v>
      </c>
      <c r="GJ2451" s="669">
        <v>42253.076736111107</v>
      </c>
      <c r="GK2451" s="668" t="str">
        <v>[-11101] All data events are filtered in summary calculation</v>
      </c>
      <c r="GL2451" s="669">
        <v>42253.076736111107</v>
      </c>
      <c r="GM2451" s="668" t="str">
        <v>[-11101] All data events are filtered in summary calculation</v>
      </c>
      <c r="GN2451" s="400" t="str">
        <f t="shared" si="341"/>
        <v>[-11101] All data events are filtered in summary calculation</v>
      </c>
      <c r="GO2451" s="400">
        <f t="shared" si="342"/>
        <v>0</v>
      </c>
    </row>
    <row r="2452" spans="156:197" ht="18.95" customHeight="1" x14ac:dyDescent="0.25">
      <c r="EZ2452" s="837"/>
      <c r="FA2452" s="568">
        <v>42253.077430555553</v>
      </c>
      <c r="FB2452" s="569" t="str">
        <v>[-11101] All data events are filtered in summary calculation</v>
      </c>
      <c r="FC2452" s="570">
        <v>42253.077430555553</v>
      </c>
      <c r="FD2452" s="571" t="str">
        <v>[-11101] All data events are filtered in summary calculation</v>
      </c>
      <c r="FE2452" s="570">
        <v>42253.077083333337</v>
      </c>
      <c r="FF2452" s="571" t="str">
        <v>[-11101] All data events are filtered in summary calculation</v>
      </c>
      <c r="FG2452" s="570">
        <v>42253.077083333337</v>
      </c>
      <c r="FH2452" s="571" t="str">
        <v>[-11101] All data events are filtered in summary calculation</v>
      </c>
      <c r="GE2452" s="400">
        <f t="shared" si="343"/>
        <v>1</v>
      </c>
      <c r="GF2452" s="529"/>
      <c r="GG2452" s="517"/>
      <c r="GH2452" s="529">
        <v>42253.077083333337</v>
      </c>
      <c r="GI2452" s="668" t="str">
        <v>[-11101] All data events are filtered in summary calculation</v>
      </c>
      <c r="GJ2452" s="669">
        <v>42253.077083333337</v>
      </c>
      <c r="GK2452" s="668" t="str">
        <v>[-11101] All data events are filtered in summary calculation</v>
      </c>
      <c r="GL2452" s="669">
        <v>42253.077083333337</v>
      </c>
      <c r="GM2452" s="668" t="str">
        <v>[-11101] All data events are filtered in summary calculation</v>
      </c>
      <c r="GN2452" s="400" t="str">
        <f t="shared" si="341"/>
        <v>[-11101] All data events are filtered in summary calculation</v>
      </c>
      <c r="GO2452" s="400">
        <f t="shared" si="342"/>
        <v>0</v>
      </c>
    </row>
    <row r="2453" spans="156:197" ht="18.95" customHeight="1" x14ac:dyDescent="0.25">
      <c r="EZ2453" s="837"/>
      <c r="FA2453" s="568">
        <v>42253.077777777777</v>
      </c>
      <c r="FB2453" s="569" t="str">
        <v>[-11101] All data events are filtered in summary calculation</v>
      </c>
      <c r="FC2453" s="570">
        <v>42253.077777777777</v>
      </c>
      <c r="FD2453" s="571" t="str">
        <v>[-11101] All data events are filtered in summary calculation</v>
      </c>
      <c r="FE2453" s="570">
        <v>42253.077430555553</v>
      </c>
      <c r="FF2453" s="571" t="str">
        <v>[-11101] All data events are filtered in summary calculation</v>
      </c>
      <c r="FG2453" s="570">
        <v>42253.077430555553</v>
      </c>
      <c r="FH2453" s="571" t="str">
        <v>[-11101] All data events are filtered in summary calculation</v>
      </c>
      <c r="GE2453" s="400">
        <f t="shared" si="343"/>
        <v>1</v>
      </c>
      <c r="GF2453" s="529"/>
      <c r="GG2453" s="517"/>
      <c r="GH2453" s="529">
        <v>42253.077430555553</v>
      </c>
      <c r="GI2453" s="668" t="str">
        <v>[-11101] All data events are filtered in summary calculation</v>
      </c>
      <c r="GJ2453" s="669">
        <v>42253.077430555553</v>
      </c>
      <c r="GK2453" s="668" t="str">
        <v>[-11101] All data events are filtered in summary calculation</v>
      </c>
      <c r="GL2453" s="669">
        <v>42253.077430555553</v>
      </c>
      <c r="GM2453" s="668" t="str">
        <v>[-11101] All data events are filtered in summary calculation</v>
      </c>
      <c r="GN2453" s="400" t="str">
        <f t="shared" si="341"/>
        <v>[-11101] All data events are filtered in summary calculation</v>
      </c>
      <c r="GO2453" s="400">
        <f t="shared" si="342"/>
        <v>0</v>
      </c>
    </row>
    <row r="2454" spans="156:197" ht="18.95" customHeight="1" x14ac:dyDescent="0.25">
      <c r="EZ2454" s="837"/>
      <c r="FA2454" s="568">
        <v>42253.078125</v>
      </c>
      <c r="FB2454" s="569" t="str">
        <v>[-11101] All data events are filtered in summary calculation</v>
      </c>
      <c r="FC2454" s="570">
        <v>42253.078125</v>
      </c>
      <c r="FD2454" s="571" t="str">
        <v>[-11101] All data events are filtered in summary calculation</v>
      </c>
      <c r="FE2454" s="570">
        <v>42253.077777777777</v>
      </c>
      <c r="FF2454" s="571" t="str">
        <v>[-11101] All data events are filtered in summary calculation</v>
      </c>
      <c r="FG2454" s="570">
        <v>42253.077777777777</v>
      </c>
      <c r="FH2454" s="571" t="str">
        <v>[-11101] All data events are filtered in summary calculation</v>
      </c>
      <c r="GE2454" s="400">
        <f t="shared" si="343"/>
        <v>1</v>
      </c>
      <c r="GF2454" s="529"/>
      <c r="GG2454" s="517"/>
      <c r="GH2454" s="529">
        <v>42253.077777777777</v>
      </c>
      <c r="GI2454" s="668" t="str">
        <v>[-11101] All data events are filtered in summary calculation</v>
      </c>
      <c r="GJ2454" s="669">
        <v>42253.077777777777</v>
      </c>
      <c r="GK2454" s="668" t="str">
        <v>[-11101] All data events are filtered in summary calculation</v>
      </c>
      <c r="GL2454" s="669">
        <v>42253.077777777777</v>
      </c>
      <c r="GM2454" s="668" t="str">
        <v>[-11101] All data events are filtered in summary calculation</v>
      </c>
      <c r="GN2454" s="400" t="str">
        <f t="shared" si="341"/>
        <v>[-11101] All data events are filtered in summary calculation</v>
      </c>
      <c r="GO2454" s="400">
        <f t="shared" si="342"/>
        <v>0</v>
      </c>
    </row>
    <row r="2455" spans="156:197" ht="18.95" customHeight="1" x14ac:dyDescent="0.25">
      <c r="EZ2455" s="837"/>
      <c r="FA2455" s="568">
        <v>42253.078472222223</v>
      </c>
      <c r="FB2455" s="569" t="str">
        <v>[-11101] All data events are filtered in summary calculation</v>
      </c>
      <c r="FC2455" s="570">
        <v>42253.078472222223</v>
      </c>
      <c r="FD2455" s="571" t="str">
        <v>[-11101] All data events are filtered in summary calculation</v>
      </c>
      <c r="FE2455" s="570">
        <v>42253.078125</v>
      </c>
      <c r="FF2455" s="571" t="str">
        <v>[-11101] All data events are filtered in summary calculation</v>
      </c>
      <c r="FG2455" s="570">
        <v>42253.078125</v>
      </c>
      <c r="FH2455" s="571" t="str">
        <v>[-11101] All data events are filtered in summary calculation</v>
      </c>
      <c r="GE2455" s="400">
        <f t="shared" si="343"/>
        <v>1</v>
      </c>
      <c r="GF2455" s="529"/>
      <c r="GG2455" s="517"/>
      <c r="GH2455" s="529">
        <v>42253.078125</v>
      </c>
      <c r="GI2455" s="668" t="str">
        <v>[-11101] All data events are filtered in summary calculation</v>
      </c>
      <c r="GJ2455" s="669">
        <v>42253.078125</v>
      </c>
      <c r="GK2455" s="668" t="str">
        <v>[-11101] All data events are filtered in summary calculation</v>
      </c>
      <c r="GL2455" s="669">
        <v>42253.078125</v>
      </c>
      <c r="GM2455" s="668" t="str">
        <v>[-11101] All data events are filtered in summary calculation</v>
      </c>
      <c r="GN2455" s="400" t="str">
        <f t="shared" si="341"/>
        <v>[-11101] All data events are filtered in summary calculation</v>
      </c>
      <c r="GO2455" s="400">
        <f t="shared" si="342"/>
        <v>0</v>
      </c>
    </row>
    <row r="2456" spans="156:197" ht="18.95" customHeight="1" x14ac:dyDescent="0.25">
      <c r="EZ2456" s="837"/>
      <c r="FA2456" s="568">
        <v>42253.078819444447</v>
      </c>
      <c r="FB2456" s="569" t="str">
        <v>[-11101] All data events are filtered in summary calculation</v>
      </c>
      <c r="FC2456" s="570">
        <v>42253.078819444447</v>
      </c>
      <c r="FD2456" s="571" t="str">
        <v>[-11101] All data events are filtered in summary calculation</v>
      </c>
      <c r="FE2456" s="570">
        <v>42253.078472222223</v>
      </c>
      <c r="FF2456" s="571" t="str">
        <v>[-11101] All data events are filtered in summary calculation</v>
      </c>
      <c r="FG2456" s="570">
        <v>42253.078472222223</v>
      </c>
      <c r="FH2456" s="571" t="str">
        <v>[-11101] All data events are filtered in summary calculation</v>
      </c>
      <c r="GE2456" s="400">
        <f t="shared" si="343"/>
        <v>1</v>
      </c>
      <c r="GF2456" s="529"/>
      <c r="GG2456" s="517"/>
      <c r="GH2456" s="529">
        <v>42253.078472222223</v>
      </c>
      <c r="GI2456" s="668" t="str">
        <v>[-11101] All data events are filtered in summary calculation</v>
      </c>
      <c r="GJ2456" s="669">
        <v>42253.078472222223</v>
      </c>
      <c r="GK2456" s="668" t="str">
        <v>[-11101] All data events are filtered in summary calculation</v>
      </c>
      <c r="GL2456" s="669">
        <v>42253.078472222223</v>
      </c>
      <c r="GM2456" s="668" t="str">
        <v>[-11101] All data events are filtered in summary calculation</v>
      </c>
      <c r="GN2456" s="400" t="str">
        <f t="shared" si="341"/>
        <v>[-11101] All data events are filtered in summary calculation</v>
      </c>
      <c r="GO2456" s="400">
        <f t="shared" si="342"/>
        <v>0</v>
      </c>
    </row>
    <row r="2457" spans="156:197" ht="18.95" customHeight="1" x14ac:dyDescent="0.25">
      <c r="EZ2457" s="837"/>
      <c r="FA2457" s="568">
        <v>42253.079166666663</v>
      </c>
      <c r="FB2457" s="569" t="str">
        <v>[-11101] All data events are filtered in summary calculation</v>
      </c>
      <c r="FC2457" s="570">
        <v>42253.079166666663</v>
      </c>
      <c r="FD2457" s="571" t="str">
        <v>[-11101] All data events are filtered in summary calculation</v>
      </c>
      <c r="FE2457" s="570">
        <v>42253.078819444447</v>
      </c>
      <c r="FF2457" s="571" t="str">
        <v>[-11101] All data events are filtered in summary calculation</v>
      </c>
      <c r="FG2457" s="570">
        <v>42253.078819444447</v>
      </c>
      <c r="FH2457" s="571" t="str">
        <v>[-11101] All data events are filtered in summary calculation</v>
      </c>
      <c r="GE2457" s="400">
        <f t="shared" si="343"/>
        <v>1</v>
      </c>
      <c r="GF2457" s="529"/>
      <c r="GG2457" s="517"/>
      <c r="GH2457" s="529">
        <v>42253.078819444447</v>
      </c>
      <c r="GI2457" s="668" t="str">
        <v>[-11101] All data events are filtered in summary calculation</v>
      </c>
      <c r="GJ2457" s="669">
        <v>42253.078819444447</v>
      </c>
      <c r="GK2457" s="668" t="str">
        <v>[-11101] All data events are filtered in summary calculation</v>
      </c>
      <c r="GL2457" s="669">
        <v>42253.078819444447</v>
      </c>
      <c r="GM2457" s="668" t="str">
        <v>[-11101] All data events are filtered in summary calculation</v>
      </c>
      <c r="GN2457" s="400" t="str">
        <f t="shared" si="341"/>
        <v>[-11101] All data events are filtered in summary calculation</v>
      </c>
      <c r="GO2457" s="400">
        <f t="shared" si="342"/>
        <v>0</v>
      </c>
    </row>
    <row r="2458" spans="156:197" ht="18.95" customHeight="1" x14ac:dyDescent="0.25">
      <c r="EZ2458" s="837"/>
      <c r="FA2458" s="568">
        <v>42253.079513888893</v>
      </c>
      <c r="FB2458" s="569" t="str">
        <v>[-11101] All data events are filtered in summary calculation</v>
      </c>
      <c r="FC2458" s="570">
        <v>42253.079513888893</v>
      </c>
      <c r="FD2458" s="571" t="str">
        <v>[-11101] All data events are filtered in summary calculation</v>
      </c>
      <c r="FE2458" s="570">
        <v>42253.079166666663</v>
      </c>
      <c r="FF2458" s="571" t="str">
        <v>[-11101] All data events are filtered in summary calculation</v>
      </c>
      <c r="FG2458" s="570">
        <v>42253.079166666663</v>
      </c>
      <c r="FH2458" s="571" t="str">
        <v>[-11101] All data events are filtered in summary calculation</v>
      </c>
      <c r="GE2458" s="400">
        <f t="shared" si="343"/>
        <v>1</v>
      </c>
      <c r="GF2458" s="529"/>
      <c r="GG2458" s="517"/>
      <c r="GH2458" s="529">
        <v>42253.079166666663</v>
      </c>
      <c r="GI2458" s="668" t="str">
        <v>[-11101] All data events are filtered in summary calculation</v>
      </c>
      <c r="GJ2458" s="669">
        <v>42253.079166666663</v>
      </c>
      <c r="GK2458" s="668" t="str">
        <v>[-11101] All data events are filtered in summary calculation</v>
      </c>
      <c r="GL2458" s="669">
        <v>42253.079166666663</v>
      </c>
      <c r="GM2458" s="668" t="str">
        <v>[-11101] All data events are filtered in summary calculation</v>
      </c>
      <c r="GN2458" s="400" t="str">
        <f t="shared" si="341"/>
        <v>[-11101] All data events are filtered in summary calculation</v>
      </c>
      <c r="GO2458" s="400">
        <f t="shared" si="342"/>
        <v>0</v>
      </c>
    </row>
    <row r="2459" spans="156:197" ht="18.95" customHeight="1" x14ac:dyDescent="0.25">
      <c r="EZ2459" s="837"/>
      <c r="FA2459" s="568">
        <v>42253.079861111109</v>
      </c>
      <c r="FB2459" s="569" t="str">
        <v>[-11101] All data events are filtered in summary calculation</v>
      </c>
      <c r="FC2459" s="570">
        <v>42253.079861111109</v>
      </c>
      <c r="FD2459" s="571" t="str">
        <v>[-11101] All data events are filtered in summary calculation</v>
      </c>
      <c r="FE2459" s="570">
        <v>42253.079513888893</v>
      </c>
      <c r="FF2459" s="571" t="str">
        <v>[-11101] All data events are filtered in summary calculation</v>
      </c>
      <c r="FG2459" s="570">
        <v>42253.079513888893</v>
      </c>
      <c r="FH2459" s="571" t="str">
        <v>[-11101] All data events are filtered in summary calculation</v>
      </c>
      <c r="GE2459" s="400">
        <f t="shared" si="343"/>
        <v>1</v>
      </c>
      <c r="GF2459" s="529"/>
      <c r="GG2459" s="517"/>
      <c r="GH2459" s="529">
        <v>42253.079513888893</v>
      </c>
      <c r="GI2459" s="668" t="str">
        <v>[-11101] All data events are filtered in summary calculation</v>
      </c>
      <c r="GJ2459" s="669">
        <v>42253.079513888893</v>
      </c>
      <c r="GK2459" s="668" t="str">
        <v>[-11101] All data events are filtered in summary calculation</v>
      </c>
      <c r="GL2459" s="669">
        <v>42253.079513888893</v>
      </c>
      <c r="GM2459" s="668" t="str">
        <v>[-11101] All data events are filtered in summary calculation</v>
      </c>
      <c r="GN2459" s="400" t="str">
        <f t="shared" si="341"/>
        <v>[-11101] All data events are filtered in summary calculation</v>
      </c>
      <c r="GO2459" s="400">
        <f t="shared" si="342"/>
        <v>0</v>
      </c>
    </row>
    <row r="2460" spans="156:197" ht="18.95" customHeight="1" x14ac:dyDescent="0.25">
      <c r="EZ2460" s="837"/>
      <c r="FA2460" s="568">
        <v>42253.080208333333</v>
      </c>
      <c r="FB2460" s="569" t="str">
        <v>[-11101] All data events are filtered in summary calculation</v>
      </c>
      <c r="FC2460" s="570">
        <v>42253.080208333333</v>
      </c>
      <c r="FD2460" s="571" t="str">
        <v>[-11101] All data events are filtered in summary calculation</v>
      </c>
      <c r="FE2460" s="570">
        <v>42253.079861111109</v>
      </c>
      <c r="FF2460" s="571" t="str">
        <v>[-11101] All data events are filtered in summary calculation</v>
      </c>
      <c r="FG2460" s="570">
        <v>42253.079861111109</v>
      </c>
      <c r="FH2460" s="571" t="str">
        <v>[-11101] All data events are filtered in summary calculation</v>
      </c>
      <c r="GE2460" s="400">
        <f t="shared" si="343"/>
        <v>1</v>
      </c>
      <c r="GF2460" s="529"/>
      <c r="GG2460" s="517"/>
      <c r="GH2460" s="529">
        <v>42253.079861111109</v>
      </c>
      <c r="GI2460" s="668" t="str">
        <v>[-11101] All data events are filtered in summary calculation</v>
      </c>
      <c r="GJ2460" s="669">
        <v>42253.079861111109</v>
      </c>
      <c r="GK2460" s="668" t="str">
        <v>[-11101] All data events are filtered in summary calculation</v>
      </c>
      <c r="GL2460" s="669">
        <v>42253.079861111109</v>
      </c>
      <c r="GM2460" s="668" t="str">
        <v>[-11101] All data events are filtered in summary calculation</v>
      </c>
      <c r="GN2460" s="400" t="str">
        <f t="shared" si="341"/>
        <v>[-11101] All data events are filtered in summary calculation</v>
      </c>
      <c r="GO2460" s="400">
        <f t="shared" si="342"/>
        <v>0</v>
      </c>
    </row>
    <row r="2461" spans="156:197" ht="18.95" customHeight="1" x14ac:dyDescent="0.25">
      <c r="EZ2461" s="837"/>
      <c r="FA2461" s="568">
        <v>42253.080555555556</v>
      </c>
      <c r="FB2461" s="569" t="str">
        <v>[-11101] All data events are filtered in summary calculation</v>
      </c>
      <c r="FC2461" s="570">
        <v>42253.080555555556</v>
      </c>
      <c r="FD2461" s="571" t="str">
        <v>[-11101] All data events are filtered in summary calculation</v>
      </c>
      <c r="FE2461" s="570">
        <v>42253.080208333333</v>
      </c>
      <c r="FF2461" s="571" t="str">
        <v>[-11101] All data events are filtered in summary calculation</v>
      </c>
      <c r="FG2461" s="570">
        <v>42253.080208333333</v>
      </c>
      <c r="FH2461" s="571" t="str">
        <v>[-11101] All data events are filtered in summary calculation</v>
      </c>
      <c r="GE2461" s="400">
        <f t="shared" si="343"/>
        <v>1</v>
      </c>
      <c r="GF2461" s="529"/>
      <c r="GG2461" s="517"/>
      <c r="GH2461" s="529">
        <v>42253.080208333333</v>
      </c>
      <c r="GI2461" s="668" t="str">
        <v>[-11101] All data events are filtered in summary calculation</v>
      </c>
      <c r="GJ2461" s="669">
        <v>42253.080208333333</v>
      </c>
      <c r="GK2461" s="668" t="str">
        <v>[-11101] All data events are filtered in summary calculation</v>
      </c>
      <c r="GL2461" s="669">
        <v>42253.080208333333</v>
      </c>
      <c r="GM2461" s="668" t="str">
        <v>[-11101] All data events are filtered in summary calculation</v>
      </c>
      <c r="GN2461" s="400" t="str">
        <f t="shared" si="341"/>
        <v>[-11101] All data events are filtered in summary calculation</v>
      </c>
      <c r="GO2461" s="400">
        <f t="shared" si="342"/>
        <v>0</v>
      </c>
    </row>
    <row r="2462" spans="156:197" ht="18.95" customHeight="1" x14ac:dyDescent="0.25">
      <c r="EZ2462" s="837"/>
      <c r="FA2462" s="568">
        <v>42253.08090277778</v>
      </c>
      <c r="FB2462" s="569" t="str">
        <v>[-11101] All data events are filtered in summary calculation</v>
      </c>
      <c r="FC2462" s="570">
        <v>42253.08090277778</v>
      </c>
      <c r="FD2462" s="571" t="str">
        <v>[-11101] All data events are filtered in summary calculation</v>
      </c>
      <c r="FE2462" s="570">
        <v>42253.080555555556</v>
      </c>
      <c r="FF2462" s="571" t="str">
        <v>[-11101] All data events are filtered in summary calculation</v>
      </c>
      <c r="FG2462" s="570">
        <v>42253.080555555556</v>
      </c>
      <c r="FH2462" s="571" t="str">
        <v>[-11101] All data events are filtered in summary calculation</v>
      </c>
      <c r="GE2462" s="400">
        <f t="shared" si="343"/>
        <v>1</v>
      </c>
      <c r="GF2462" s="529"/>
      <c r="GG2462" s="517"/>
      <c r="GH2462" s="529">
        <v>42253.080555555556</v>
      </c>
      <c r="GI2462" s="668" t="str">
        <v>[-11101] All data events are filtered in summary calculation</v>
      </c>
      <c r="GJ2462" s="669">
        <v>42253.080555555556</v>
      </c>
      <c r="GK2462" s="668" t="str">
        <v>[-11101] All data events are filtered in summary calculation</v>
      </c>
      <c r="GL2462" s="669">
        <v>42253.080555555556</v>
      </c>
      <c r="GM2462" s="668" t="str">
        <v>[-11101] All data events are filtered in summary calculation</v>
      </c>
      <c r="GN2462" s="400" t="str">
        <f t="shared" si="341"/>
        <v>[-11101] All data events are filtered in summary calculation</v>
      </c>
      <c r="GO2462" s="400">
        <f t="shared" si="342"/>
        <v>0</v>
      </c>
    </row>
    <row r="2463" spans="156:197" ht="18.95" customHeight="1" x14ac:dyDescent="0.25">
      <c r="EZ2463" s="837"/>
      <c r="FA2463" s="568">
        <v>42253.081250000003</v>
      </c>
      <c r="FB2463" s="569" t="str">
        <v>[-11101] All data events are filtered in summary calculation</v>
      </c>
      <c r="FC2463" s="570">
        <v>42253.081250000003</v>
      </c>
      <c r="FD2463" s="571" t="str">
        <v>[-11101] All data events are filtered in summary calculation</v>
      </c>
      <c r="FE2463" s="570">
        <v>42253.08090277778</v>
      </c>
      <c r="FF2463" s="571" t="str">
        <v>[-11101] All data events are filtered in summary calculation</v>
      </c>
      <c r="FG2463" s="570">
        <v>42253.08090277778</v>
      </c>
      <c r="FH2463" s="571" t="str">
        <v>[-11101] All data events are filtered in summary calculation</v>
      </c>
      <c r="GE2463" s="400">
        <f t="shared" si="343"/>
        <v>1</v>
      </c>
      <c r="GF2463" s="529"/>
      <c r="GG2463" s="517"/>
      <c r="GH2463" s="529">
        <v>42253.08090277778</v>
      </c>
      <c r="GI2463" s="668" t="str">
        <v>[-11101] All data events are filtered in summary calculation</v>
      </c>
      <c r="GJ2463" s="669">
        <v>42253.08090277778</v>
      </c>
      <c r="GK2463" s="668" t="str">
        <v>[-11101] All data events are filtered in summary calculation</v>
      </c>
      <c r="GL2463" s="669">
        <v>42253.08090277778</v>
      </c>
      <c r="GM2463" s="668" t="str">
        <v>[-11101] All data events are filtered in summary calculation</v>
      </c>
      <c r="GN2463" s="400" t="str">
        <f t="shared" si="341"/>
        <v>[-11101] All data events are filtered in summary calculation</v>
      </c>
      <c r="GO2463" s="400">
        <f t="shared" si="342"/>
        <v>0</v>
      </c>
    </row>
    <row r="2464" spans="156:197" ht="18.95" customHeight="1" x14ac:dyDescent="0.25">
      <c r="EZ2464" s="837"/>
      <c r="FA2464" s="568">
        <v>42253.081597222219</v>
      </c>
      <c r="FB2464" s="569" t="str">
        <v>[-11101] All data events are filtered in summary calculation</v>
      </c>
      <c r="FC2464" s="570">
        <v>42253.081597222219</v>
      </c>
      <c r="FD2464" s="571" t="str">
        <v>[-11101] All data events are filtered in summary calculation</v>
      </c>
      <c r="FE2464" s="570">
        <v>42253.081250000003</v>
      </c>
      <c r="FF2464" s="571" t="str">
        <v>[-11101] All data events are filtered in summary calculation</v>
      </c>
      <c r="FG2464" s="570">
        <v>42253.081250000003</v>
      </c>
      <c r="FH2464" s="571" t="str">
        <v>[-11101] All data events are filtered in summary calculation</v>
      </c>
      <c r="GE2464" s="400">
        <f t="shared" si="343"/>
        <v>1</v>
      </c>
      <c r="GF2464" s="529"/>
      <c r="GG2464" s="517"/>
      <c r="GH2464" s="529">
        <v>42253.081250000003</v>
      </c>
      <c r="GI2464" s="668" t="str">
        <v>[-11101] All data events are filtered in summary calculation</v>
      </c>
      <c r="GJ2464" s="669">
        <v>42253.081250000003</v>
      </c>
      <c r="GK2464" s="668" t="str">
        <v>[-11101] All data events are filtered in summary calculation</v>
      </c>
      <c r="GL2464" s="669">
        <v>42253.081250000003</v>
      </c>
      <c r="GM2464" s="668" t="str">
        <v>[-11101] All data events are filtered in summary calculation</v>
      </c>
      <c r="GN2464" s="400" t="str">
        <f t="shared" si="341"/>
        <v>[-11101] All data events are filtered in summary calculation</v>
      </c>
      <c r="GO2464" s="400">
        <f t="shared" si="342"/>
        <v>0</v>
      </c>
    </row>
    <row r="2465" spans="156:197" ht="18.95" customHeight="1" x14ac:dyDescent="0.25">
      <c r="EZ2465" s="837"/>
      <c r="FA2465" s="568">
        <v>42253.08194444445</v>
      </c>
      <c r="FB2465" s="569" t="str">
        <v>[-11101] All data events are filtered in summary calculation</v>
      </c>
      <c r="FC2465" s="570">
        <v>42253.08194444445</v>
      </c>
      <c r="FD2465" s="571" t="str">
        <v>[-11101] All data events are filtered in summary calculation</v>
      </c>
      <c r="FE2465" s="570">
        <v>42253.081597222219</v>
      </c>
      <c r="FF2465" s="571" t="str">
        <v>[-11101] All data events are filtered in summary calculation</v>
      </c>
      <c r="FG2465" s="570">
        <v>42253.081597222219</v>
      </c>
      <c r="FH2465" s="571" t="str">
        <v>[-11101] All data events are filtered in summary calculation</v>
      </c>
      <c r="GE2465" s="400">
        <f t="shared" si="343"/>
        <v>1</v>
      </c>
      <c r="GF2465" s="529"/>
      <c r="GG2465" s="517"/>
      <c r="GH2465" s="529">
        <v>42253.081597222219</v>
      </c>
      <c r="GI2465" s="668" t="str">
        <v>[-11101] All data events are filtered in summary calculation</v>
      </c>
      <c r="GJ2465" s="669">
        <v>42253.081597222219</v>
      </c>
      <c r="GK2465" s="668" t="str">
        <v>[-11101] All data events are filtered in summary calculation</v>
      </c>
      <c r="GL2465" s="669">
        <v>42253.081597222219</v>
      </c>
      <c r="GM2465" s="668" t="str">
        <v>[-11101] All data events are filtered in summary calculation</v>
      </c>
      <c r="GN2465" s="400" t="str">
        <f t="shared" si="341"/>
        <v>[-11101] All data events are filtered in summary calculation</v>
      </c>
      <c r="GO2465" s="400">
        <f t="shared" si="342"/>
        <v>0</v>
      </c>
    </row>
    <row r="2466" spans="156:197" ht="18.95" customHeight="1" x14ac:dyDescent="0.25">
      <c r="EZ2466" s="837"/>
      <c r="FA2466" s="568">
        <v>42253.082291666666</v>
      </c>
      <c r="FB2466" s="569" t="str">
        <v>[-11101] All data events are filtered in summary calculation</v>
      </c>
      <c r="FC2466" s="570">
        <v>42253.082291666666</v>
      </c>
      <c r="FD2466" s="571" t="str">
        <v>[-11101] All data events are filtered in summary calculation</v>
      </c>
      <c r="FE2466" s="570">
        <v>42253.08194444445</v>
      </c>
      <c r="FF2466" s="571" t="str">
        <v>[-11101] All data events are filtered in summary calculation</v>
      </c>
      <c r="FG2466" s="570">
        <v>42253.08194444445</v>
      </c>
      <c r="FH2466" s="571" t="str">
        <v>[-11101] All data events are filtered in summary calculation</v>
      </c>
      <c r="GE2466" s="400">
        <f t="shared" si="343"/>
        <v>1</v>
      </c>
      <c r="GF2466" s="529"/>
      <c r="GG2466" s="517"/>
      <c r="GH2466" s="529">
        <v>42253.08194444445</v>
      </c>
      <c r="GI2466" s="668" t="str">
        <v>[-11101] All data events are filtered in summary calculation</v>
      </c>
      <c r="GJ2466" s="669">
        <v>42253.08194444445</v>
      </c>
      <c r="GK2466" s="668" t="str">
        <v>[-11101] All data events are filtered in summary calculation</v>
      </c>
      <c r="GL2466" s="669">
        <v>42253.08194444445</v>
      </c>
      <c r="GM2466" s="668" t="str">
        <v>[-11101] All data events are filtered in summary calculation</v>
      </c>
      <c r="GN2466" s="400" t="str">
        <f t="shared" si="341"/>
        <v>[-11101] All data events are filtered in summary calculation</v>
      </c>
      <c r="GO2466" s="400">
        <f t="shared" si="342"/>
        <v>0</v>
      </c>
    </row>
    <row r="2467" spans="156:197" ht="18.95" customHeight="1" x14ac:dyDescent="0.25">
      <c r="EZ2467" s="837"/>
      <c r="FA2467" s="568">
        <v>42253.082638888889</v>
      </c>
      <c r="FB2467" s="569" t="str">
        <v>[-11101] All data events are filtered in summary calculation</v>
      </c>
      <c r="FC2467" s="570">
        <v>42253.082638888889</v>
      </c>
      <c r="FD2467" s="571" t="str">
        <v>[-11101] All data events are filtered in summary calculation</v>
      </c>
      <c r="FE2467" s="570">
        <v>42253.082291666666</v>
      </c>
      <c r="FF2467" s="571" t="str">
        <v>[-11101] All data events are filtered in summary calculation</v>
      </c>
      <c r="FG2467" s="570">
        <v>42253.082291666666</v>
      </c>
      <c r="FH2467" s="571" t="str">
        <v>[-11101] All data events are filtered in summary calculation</v>
      </c>
      <c r="GE2467" s="400">
        <f t="shared" si="343"/>
        <v>1</v>
      </c>
      <c r="GF2467" s="529"/>
      <c r="GG2467" s="517"/>
      <c r="GH2467" s="529">
        <v>42253.082291666666</v>
      </c>
      <c r="GI2467" s="668" t="str">
        <v>[-11101] All data events are filtered in summary calculation</v>
      </c>
      <c r="GJ2467" s="669">
        <v>42253.082291666666</v>
      </c>
      <c r="GK2467" s="668" t="str">
        <v>[-11101] All data events are filtered in summary calculation</v>
      </c>
      <c r="GL2467" s="669">
        <v>42253.082291666666</v>
      </c>
      <c r="GM2467" s="668" t="str">
        <v>[-11101] All data events are filtered in summary calculation</v>
      </c>
      <c r="GN2467" s="400" t="str">
        <f t="shared" si="341"/>
        <v>[-11101] All data events are filtered in summary calculation</v>
      </c>
      <c r="GO2467" s="400">
        <f t="shared" si="342"/>
        <v>0</v>
      </c>
    </row>
    <row r="2468" spans="156:197" ht="18.95" customHeight="1" thickBot="1" x14ac:dyDescent="0.3">
      <c r="EZ2468" s="838"/>
      <c r="FA2468" s="568">
        <v>42253.082986111112</v>
      </c>
      <c r="FB2468" s="569" t="str">
        <v>[-11101] All data events are filtered in summary calculation</v>
      </c>
      <c r="FC2468" s="570">
        <v>42253.082986111112</v>
      </c>
      <c r="FD2468" s="571" t="str">
        <v>[-11101] All data events are filtered in summary calculation</v>
      </c>
      <c r="FE2468" s="570">
        <v>42253.082638888889</v>
      </c>
      <c r="FF2468" s="571" t="str">
        <v>[-11101] All data events are filtered in summary calculation</v>
      </c>
      <c r="FG2468" s="570">
        <v>42253.082638888889</v>
      </c>
      <c r="FH2468" s="571" t="str">
        <v>[-11101] All data events are filtered in summary calculation</v>
      </c>
      <c r="GE2468" s="400">
        <f t="shared" si="343"/>
        <v>1</v>
      </c>
      <c r="GF2468" s="529"/>
      <c r="GG2468" s="517"/>
      <c r="GH2468" s="529">
        <v>42253.082638888889</v>
      </c>
      <c r="GI2468" s="668" t="str">
        <v>[-11101] All data events are filtered in summary calculation</v>
      </c>
      <c r="GJ2468" s="669">
        <v>42253.082638888889</v>
      </c>
      <c r="GK2468" s="668" t="str">
        <v>[-11101] All data events are filtered in summary calculation</v>
      </c>
      <c r="GL2468" s="669">
        <v>42253.082638888889</v>
      </c>
      <c r="GM2468" s="668" t="str">
        <v>[-11101] All data events are filtered in summary calculation</v>
      </c>
      <c r="GN2468" s="400" t="str">
        <f t="shared" si="341"/>
        <v>[-11101] All data events are filtered in summary calculation</v>
      </c>
      <c r="GO2468" s="400">
        <f t="shared" si="342"/>
        <v>0</v>
      </c>
    </row>
    <row r="2469" spans="156:197" ht="18.95" customHeight="1" x14ac:dyDescent="0.25">
      <c r="EZ2469" s="836">
        <v>3</v>
      </c>
      <c r="FA2469" s="568">
        <v>42253.083333333328</v>
      </c>
      <c r="FB2469" s="569" t="str">
        <v>[-11101] All data events are filtered in summary calculation</v>
      </c>
      <c r="FC2469" s="570">
        <v>42253.083333333328</v>
      </c>
      <c r="FD2469" s="571" t="str">
        <v>[-11101] All data events are filtered in summary calculation</v>
      </c>
      <c r="FE2469" s="570">
        <v>42253.082986111112</v>
      </c>
      <c r="FF2469" s="571" t="str">
        <v>[-11101] All data events are filtered in summary calculation</v>
      </c>
      <c r="FG2469" s="570">
        <v>42253.082986111112</v>
      </c>
      <c r="FH2469" s="571" t="str">
        <v>[-11101] All data events are filtered in summary calculation</v>
      </c>
      <c r="GE2469" s="400">
        <f t="shared" si="343"/>
        <v>1</v>
      </c>
      <c r="GF2469" s="529"/>
      <c r="GG2469" s="517"/>
      <c r="GH2469" s="529">
        <v>42253.082986111112</v>
      </c>
      <c r="GI2469" s="668" t="str">
        <v>[-11101] All data events are filtered in summary calculation</v>
      </c>
      <c r="GJ2469" s="669">
        <v>42253.082986111112</v>
      </c>
      <c r="GK2469" s="668" t="str">
        <v>[-11101] All data events are filtered in summary calculation</v>
      </c>
      <c r="GL2469" s="669">
        <v>42253.082986111112</v>
      </c>
      <c r="GM2469" s="668" t="str">
        <v>[-11101] All data events are filtered in summary calculation</v>
      </c>
      <c r="GN2469" s="400" t="str">
        <f t="shared" si="341"/>
        <v>[-11101] All data events are filtered in summary calculation</v>
      </c>
      <c r="GO2469" s="400">
        <f t="shared" si="342"/>
        <v>0</v>
      </c>
    </row>
    <row r="2470" spans="156:197" ht="18.95" customHeight="1" x14ac:dyDescent="0.25">
      <c r="EZ2470" s="837"/>
      <c r="FA2470" s="568">
        <v>42253.083680555559</v>
      </c>
      <c r="FB2470" s="569" t="str">
        <v>[-11101] All data events are filtered in summary calculation</v>
      </c>
      <c r="FC2470" s="570">
        <v>42253.083680555559</v>
      </c>
      <c r="FD2470" s="571" t="str">
        <v>[-11101] All data events are filtered in summary calculation</v>
      </c>
      <c r="FE2470" s="570">
        <v>42253.083333333328</v>
      </c>
      <c r="FF2470" s="571" t="str">
        <v>[-11101] All data events are filtered in summary calculation</v>
      </c>
      <c r="FG2470" s="570">
        <v>42253.083333333328</v>
      </c>
      <c r="FH2470" s="571" t="str">
        <v>[-11101] All data events are filtered in summary calculation</v>
      </c>
      <c r="GE2470" s="400">
        <f t="shared" si="343"/>
        <v>1</v>
      </c>
      <c r="GF2470" s="529"/>
      <c r="GG2470" s="517"/>
      <c r="GH2470" s="529">
        <v>42253.083333333328</v>
      </c>
      <c r="GI2470" s="668" t="str">
        <v>[-11101] All data events are filtered in summary calculation</v>
      </c>
      <c r="GJ2470" s="669">
        <v>42253.083333333328</v>
      </c>
      <c r="GK2470" s="668" t="str">
        <v>[-11101] All data events are filtered in summary calculation</v>
      </c>
      <c r="GL2470" s="669">
        <v>42253.083333333328</v>
      </c>
      <c r="GM2470" s="668" t="str">
        <v>[-11101] All data events are filtered in summary calculation</v>
      </c>
      <c r="GN2470" s="400" t="str">
        <f t="shared" si="341"/>
        <v>[-11101] All data events are filtered in summary calculation</v>
      </c>
      <c r="GO2470" s="400">
        <f t="shared" si="342"/>
        <v>0</v>
      </c>
    </row>
    <row r="2471" spans="156:197" ht="18.95" customHeight="1" x14ac:dyDescent="0.25">
      <c r="EZ2471" s="837"/>
      <c r="FA2471" s="568">
        <v>42253.084027777775</v>
      </c>
      <c r="FB2471" s="569" t="str">
        <v>[-11101] All data events are filtered in summary calculation</v>
      </c>
      <c r="FC2471" s="570">
        <v>42253.084027777775</v>
      </c>
      <c r="FD2471" s="571" t="str">
        <v>[-11101] All data events are filtered in summary calculation</v>
      </c>
      <c r="FE2471" s="570">
        <v>42253.083680555559</v>
      </c>
      <c r="FF2471" s="571" t="str">
        <v>[-11101] All data events are filtered in summary calculation</v>
      </c>
      <c r="FG2471" s="570">
        <v>42253.083680555559</v>
      </c>
      <c r="FH2471" s="571" t="str">
        <v>[-11101] All data events are filtered in summary calculation</v>
      </c>
      <c r="GE2471" s="400">
        <f t="shared" si="343"/>
        <v>1</v>
      </c>
      <c r="GF2471" s="529"/>
      <c r="GG2471" s="517"/>
      <c r="GH2471" s="529">
        <v>42253.083680555559</v>
      </c>
      <c r="GI2471" s="668" t="str">
        <v>[-11101] All data events are filtered in summary calculation</v>
      </c>
      <c r="GJ2471" s="669">
        <v>42253.083680555559</v>
      </c>
      <c r="GK2471" s="668" t="str">
        <v>[-11101] All data events are filtered in summary calculation</v>
      </c>
      <c r="GL2471" s="669">
        <v>42253.083680555559</v>
      </c>
      <c r="GM2471" s="668" t="str">
        <v>[-11101] All data events are filtered in summary calculation</v>
      </c>
      <c r="GN2471" s="400" t="str">
        <f t="shared" si="341"/>
        <v>[-11101] All data events are filtered in summary calculation</v>
      </c>
      <c r="GO2471" s="400">
        <f t="shared" si="342"/>
        <v>0</v>
      </c>
    </row>
    <row r="2472" spans="156:197" ht="18.95" customHeight="1" x14ac:dyDescent="0.25">
      <c r="EZ2472" s="837"/>
      <c r="FA2472" s="568">
        <v>42253.084374999999</v>
      </c>
      <c r="FB2472" s="569" t="str">
        <v>[-11101] All data events are filtered in summary calculation</v>
      </c>
      <c r="FC2472" s="570">
        <v>42253.084374999999</v>
      </c>
      <c r="FD2472" s="571" t="str">
        <v>[-11101] All data events are filtered in summary calculation</v>
      </c>
      <c r="FE2472" s="570">
        <v>42253.084027777775</v>
      </c>
      <c r="FF2472" s="571" t="str">
        <v>[-11101] All data events are filtered in summary calculation</v>
      </c>
      <c r="FG2472" s="570">
        <v>42253.084027777775</v>
      </c>
      <c r="FH2472" s="571" t="str">
        <v>[-11101] All data events are filtered in summary calculation</v>
      </c>
      <c r="GE2472" s="400">
        <f t="shared" si="343"/>
        <v>1</v>
      </c>
      <c r="GF2472" s="529"/>
      <c r="GG2472" s="517"/>
      <c r="GH2472" s="529">
        <v>42253.084027777775</v>
      </c>
      <c r="GI2472" s="668" t="str">
        <v>[-11101] All data events are filtered in summary calculation</v>
      </c>
      <c r="GJ2472" s="669">
        <v>42253.084027777775</v>
      </c>
      <c r="GK2472" s="668" t="str">
        <v>[-11101] All data events are filtered in summary calculation</v>
      </c>
      <c r="GL2472" s="669">
        <v>42253.084027777775</v>
      </c>
      <c r="GM2472" s="668" t="str">
        <v>[-11101] All data events are filtered in summary calculation</v>
      </c>
      <c r="GN2472" s="400" t="str">
        <f t="shared" si="341"/>
        <v>[-11101] All data events are filtered in summary calculation</v>
      </c>
      <c r="GO2472" s="400">
        <f t="shared" si="342"/>
        <v>0</v>
      </c>
    </row>
    <row r="2473" spans="156:197" ht="18.95" customHeight="1" x14ac:dyDescent="0.25">
      <c r="EZ2473" s="837"/>
      <c r="FA2473" s="568">
        <v>42253.084722222222</v>
      </c>
      <c r="FB2473" s="569" t="str">
        <v>[-11101] All data events are filtered in summary calculation</v>
      </c>
      <c r="FC2473" s="570">
        <v>42253.084722222222</v>
      </c>
      <c r="FD2473" s="571" t="str">
        <v>[-11101] All data events are filtered in summary calculation</v>
      </c>
      <c r="FE2473" s="570">
        <v>42253.084374999999</v>
      </c>
      <c r="FF2473" s="571" t="str">
        <v>[-11101] All data events are filtered in summary calculation</v>
      </c>
      <c r="FG2473" s="570">
        <v>42253.084374999999</v>
      </c>
      <c r="FH2473" s="571" t="str">
        <v>[-11101] All data events are filtered in summary calculation</v>
      </c>
      <c r="GE2473" s="400">
        <f t="shared" si="343"/>
        <v>1</v>
      </c>
      <c r="GF2473" s="529"/>
      <c r="GG2473" s="517"/>
      <c r="GH2473" s="529">
        <v>42253.084374999999</v>
      </c>
      <c r="GI2473" s="668" t="str">
        <v>[-11101] All data events are filtered in summary calculation</v>
      </c>
      <c r="GJ2473" s="669">
        <v>42253.084374999999</v>
      </c>
      <c r="GK2473" s="668" t="str">
        <v>[-11101] All data events are filtered in summary calculation</v>
      </c>
      <c r="GL2473" s="669">
        <v>42253.084374999999</v>
      </c>
      <c r="GM2473" s="668" t="str">
        <v>[-11101] All data events are filtered in summary calculation</v>
      </c>
      <c r="GN2473" s="400" t="str">
        <f t="shared" si="341"/>
        <v>[-11101] All data events are filtered in summary calculation</v>
      </c>
      <c r="GO2473" s="400">
        <f t="shared" si="342"/>
        <v>0</v>
      </c>
    </row>
    <row r="2474" spans="156:197" ht="18.95" customHeight="1" x14ac:dyDescent="0.25">
      <c r="EZ2474" s="837"/>
      <c r="FA2474" s="568">
        <v>42253.085069444445</v>
      </c>
      <c r="FB2474" s="569" t="str">
        <v>[-11101] All data events are filtered in summary calculation</v>
      </c>
      <c r="FC2474" s="570">
        <v>42253.085069444445</v>
      </c>
      <c r="FD2474" s="571" t="str">
        <v>[-11101] All data events are filtered in summary calculation</v>
      </c>
      <c r="FE2474" s="570">
        <v>42253.084722222222</v>
      </c>
      <c r="FF2474" s="571" t="str">
        <v>[-11101] All data events are filtered in summary calculation</v>
      </c>
      <c r="FG2474" s="570">
        <v>42253.084722222222</v>
      </c>
      <c r="FH2474" s="571" t="str">
        <v>[-11101] All data events are filtered in summary calculation</v>
      </c>
      <c r="GE2474" s="400">
        <f t="shared" si="343"/>
        <v>1</v>
      </c>
      <c r="GF2474" s="529"/>
      <c r="GG2474" s="517"/>
      <c r="GH2474" s="529">
        <v>42253.084722222222</v>
      </c>
      <c r="GI2474" s="668" t="str">
        <v>[-11101] All data events are filtered in summary calculation</v>
      </c>
      <c r="GJ2474" s="669">
        <v>42253.084722222222</v>
      </c>
      <c r="GK2474" s="668" t="str">
        <v>[-11101] All data events are filtered in summary calculation</v>
      </c>
      <c r="GL2474" s="669">
        <v>42253.084722222222</v>
      </c>
      <c r="GM2474" s="668" t="str">
        <v>[-11101] All data events are filtered in summary calculation</v>
      </c>
      <c r="GN2474" s="400" t="str">
        <f t="shared" si="341"/>
        <v>[-11101] All data events are filtered in summary calculation</v>
      </c>
      <c r="GO2474" s="400">
        <f t="shared" si="342"/>
        <v>0</v>
      </c>
    </row>
    <row r="2475" spans="156:197" ht="18.95" customHeight="1" x14ac:dyDescent="0.25">
      <c r="EZ2475" s="837"/>
      <c r="FA2475" s="568">
        <v>42253.085416666669</v>
      </c>
      <c r="FB2475" s="569" t="str">
        <v>[-11101] All data events are filtered in summary calculation</v>
      </c>
      <c r="FC2475" s="570">
        <v>42253.085416666669</v>
      </c>
      <c r="FD2475" s="571" t="str">
        <v>[-11101] All data events are filtered in summary calculation</v>
      </c>
      <c r="FE2475" s="570">
        <v>42253.085069444445</v>
      </c>
      <c r="FF2475" s="571" t="str">
        <v>[-11101] All data events are filtered in summary calculation</v>
      </c>
      <c r="FG2475" s="570">
        <v>42253.085069444445</v>
      </c>
      <c r="FH2475" s="571" t="str">
        <v>[-11101] All data events are filtered in summary calculation</v>
      </c>
      <c r="GE2475" s="400">
        <f t="shared" si="343"/>
        <v>1</v>
      </c>
      <c r="GF2475" s="529"/>
      <c r="GG2475" s="517"/>
      <c r="GH2475" s="529">
        <v>42253.085069444445</v>
      </c>
      <c r="GI2475" s="668" t="str">
        <v>[-11101] All data events are filtered in summary calculation</v>
      </c>
      <c r="GJ2475" s="669">
        <v>42253.085069444445</v>
      </c>
      <c r="GK2475" s="668" t="str">
        <v>[-11101] All data events are filtered in summary calculation</v>
      </c>
      <c r="GL2475" s="669">
        <v>42253.085069444445</v>
      </c>
      <c r="GM2475" s="668" t="str">
        <v>[-11101] All data events are filtered in summary calculation</v>
      </c>
      <c r="GN2475" s="400" t="str">
        <f t="shared" si="341"/>
        <v>[-11101] All data events are filtered in summary calculation</v>
      </c>
      <c r="GO2475" s="400">
        <f t="shared" si="342"/>
        <v>0</v>
      </c>
    </row>
    <row r="2476" spans="156:197" ht="18.95" customHeight="1" x14ac:dyDescent="0.25">
      <c r="EZ2476" s="837"/>
      <c r="FA2476" s="568">
        <v>42253.085763888885</v>
      </c>
      <c r="FB2476" s="569" t="str">
        <v>[-11101] All data events are filtered in summary calculation</v>
      </c>
      <c r="FC2476" s="570">
        <v>42253.085763888885</v>
      </c>
      <c r="FD2476" s="571" t="str">
        <v>[-11101] All data events are filtered in summary calculation</v>
      </c>
      <c r="FE2476" s="570">
        <v>42253.085416666669</v>
      </c>
      <c r="FF2476" s="571" t="str">
        <v>[-11101] All data events are filtered in summary calculation</v>
      </c>
      <c r="FG2476" s="570">
        <v>42253.085416666669</v>
      </c>
      <c r="FH2476" s="571" t="str">
        <v>[-11101] All data events are filtered in summary calculation</v>
      </c>
      <c r="GE2476" s="400">
        <f t="shared" si="343"/>
        <v>1</v>
      </c>
      <c r="GF2476" s="529"/>
      <c r="GG2476" s="517"/>
      <c r="GH2476" s="529">
        <v>42253.085416666669</v>
      </c>
      <c r="GI2476" s="668" t="str">
        <v>[-11101] All data events are filtered in summary calculation</v>
      </c>
      <c r="GJ2476" s="669">
        <v>42253.085416666669</v>
      </c>
      <c r="GK2476" s="668" t="str">
        <v>[-11101] All data events are filtered in summary calculation</v>
      </c>
      <c r="GL2476" s="669">
        <v>42253.085416666669</v>
      </c>
      <c r="GM2476" s="668" t="str">
        <v>[-11101] All data events are filtered in summary calculation</v>
      </c>
      <c r="GN2476" s="400" t="str">
        <f t="shared" si="341"/>
        <v>[-11101] All data events are filtered in summary calculation</v>
      </c>
      <c r="GO2476" s="400">
        <f t="shared" si="342"/>
        <v>0</v>
      </c>
    </row>
    <row r="2477" spans="156:197" ht="18.95" customHeight="1" x14ac:dyDescent="0.25">
      <c r="EZ2477" s="837"/>
      <c r="FA2477" s="568">
        <v>42253.086111111115</v>
      </c>
      <c r="FB2477" s="569" t="str">
        <v>[-11101] All data events are filtered in summary calculation</v>
      </c>
      <c r="FC2477" s="570">
        <v>42253.086111111115</v>
      </c>
      <c r="FD2477" s="571" t="str">
        <v>[-11101] All data events are filtered in summary calculation</v>
      </c>
      <c r="FE2477" s="570">
        <v>42253.085763888885</v>
      </c>
      <c r="FF2477" s="571" t="str">
        <v>[-11101] All data events are filtered in summary calculation</v>
      </c>
      <c r="FG2477" s="570">
        <v>42253.085763888885</v>
      </c>
      <c r="FH2477" s="571" t="str">
        <v>[-11101] All data events are filtered in summary calculation</v>
      </c>
      <c r="GE2477" s="400">
        <f t="shared" si="343"/>
        <v>1</v>
      </c>
      <c r="GF2477" s="529"/>
      <c r="GG2477" s="517"/>
      <c r="GH2477" s="529">
        <v>42253.085763888885</v>
      </c>
      <c r="GI2477" s="668" t="str">
        <v>[-11101] All data events are filtered in summary calculation</v>
      </c>
      <c r="GJ2477" s="669">
        <v>42253.085763888885</v>
      </c>
      <c r="GK2477" s="668" t="str">
        <v>[-11101] All data events are filtered in summary calculation</v>
      </c>
      <c r="GL2477" s="669">
        <v>42253.085763888885</v>
      </c>
      <c r="GM2477" s="668" t="str">
        <v>[-11101] All data events are filtered in summary calculation</v>
      </c>
      <c r="GN2477" s="400" t="str">
        <f t="shared" si="341"/>
        <v>[-11101] All data events are filtered in summary calculation</v>
      </c>
      <c r="GO2477" s="400">
        <f t="shared" si="342"/>
        <v>0</v>
      </c>
    </row>
    <row r="2478" spans="156:197" ht="18.95" customHeight="1" x14ac:dyDescent="0.25">
      <c r="EZ2478" s="837"/>
      <c r="FA2478" s="568">
        <v>42253.086458333331</v>
      </c>
      <c r="FB2478" s="569" t="str">
        <v>[-11101] All data events are filtered in summary calculation</v>
      </c>
      <c r="FC2478" s="570">
        <v>42253.086458333331</v>
      </c>
      <c r="FD2478" s="571" t="str">
        <v>[-11101] All data events are filtered in summary calculation</v>
      </c>
      <c r="FE2478" s="570">
        <v>42253.086111111115</v>
      </c>
      <c r="FF2478" s="571" t="str">
        <v>[-11101] All data events are filtered in summary calculation</v>
      </c>
      <c r="FG2478" s="570">
        <v>42253.086111111115</v>
      </c>
      <c r="FH2478" s="571" t="str">
        <v>[-11101] All data events are filtered in summary calculation</v>
      </c>
      <c r="GE2478" s="400">
        <f t="shared" si="343"/>
        <v>1</v>
      </c>
      <c r="GF2478" s="529"/>
      <c r="GG2478" s="517"/>
      <c r="GH2478" s="529">
        <v>42253.086111111115</v>
      </c>
      <c r="GI2478" s="668" t="str">
        <v>[-11101] All data events are filtered in summary calculation</v>
      </c>
      <c r="GJ2478" s="669">
        <v>42253.086111111115</v>
      </c>
      <c r="GK2478" s="668" t="str">
        <v>[-11101] All data events are filtered in summary calculation</v>
      </c>
      <c r="GL2478" s="669">
        <v>42253.086111111115</v>
      </c>
      <c r="GM2478" s="668" t="str">
        <v>[-11101] All data events are filtered in summary calculation</v>
      </c>
      <c r="GN2478" s="400" t="str">
        <f t="shared" si="341"/>
        <v>[-11101] All data events are filtered in summary calculation</v>
      </c>
      <c r="GO2478" s="400">
        <f t="shared" si="342"/>
        <v>0</v>
      </c>
    </row>
    <row r="2479" spans="156:197" ht="18.95" customHeight="1" x14ac:dyDescent="0.25">
      <c r="EZ2479" s="837"/>
      <c r="FA2479" s="568">
        <v>42253.086805555555</v>
      </c>
      <c r="FB2479" s="569" t="str">
        <v>[-11101] All data events are filtered in summary calculation</v>
      </c>
      <c r="FC2479" s="570">
        <v>42253.086805555555</v>
      </c>
      <c r="FD2479" s="571" t="str">
        <v>[-11101] All data events are filtered in summary calculation</v>
      </c>
      <c r="FE2479" s="570">
        <v>42253.086458333331</v>
      </c>
      <c r="FF2479" s="571" t="str">
        <v>[-11101] All data events are filtered in summary calculation</v>
      </c>
      <c r="FG2479" s="570">
        <v>42253.086458333331</v>
      </c>
      <c r="FH2479" s="571" t="str">
        <v>[-11101] All data events are filtered in summary calculation</v>
      </c>
      <c r="GE2479" s="400">
        <f t="shared" si="343"/>
        <v>1</v>
      </c>
      <c r="GF2479" s="529"/>
      <c r="GG2479" s="517"/>
      <c r="GH2479" s="529">
        <v>42253.086458333331</v>
      </c>
      <c r="GI2479" s="668" t="str">
        <v>[-11101] All data events are filtered in summary calculation</v>
      </c>
      <c r="GJ2479" s="669">
        <v>42253.086458333331</v>
      </c>
      <c r="GK2479" s="668" t="str">
        <v>[-11101] All data events are filtered in summary calculation</v>
      </c>
      <c r="GL2479" s="669">
        <v>42253.086458333331</v>
      </c>
      <c r="GM2479" s="668" t="str">
        <v>[-11101] All data events are filtered in summary calculation</v>
      </c>
      <c r="GN2479" s="400" t="str">
        <f t="shared" si="341"/>
        <v>[-11101] All data events are filtered in summary calculation</v>
      </c>
      <c r="GO2479" s="400">
        <f t="shared" si="342"/>
        <v>0</v>
      </c>
    </row>
    <row r="2480" spans="156:197" ht="18.95" customHeight="1" x14ac:dyDescent="0.25">
      <c r="EZ2480" s="837"/>
      <c r="FA2480" s="568">
        <v>42253.087152777778</v>
      </c>
      <c r="FB2480" s="569" t="str">
        <v>[-11101] All data events are filtered in summary calculation</v>
      </c>
      <c r="FC2480" s="570">
        <v>42253.087152777778</v>
      </c>
      <c r="FD2480" s="571" t="str">
        <v>[-11101] All data events are filtered in summary calculation</v>
      </c>
      <c r="FE2480" s="570">
        <v>42253.086805555555</v>
      </c>
      <c r="FF2480" s="571" t="str">
        <v>[-11101] All data events are filtered in summary calculation</v>
      </c>
      <c r="FG2480" s="570">
        <v>42253.086805555555</v>
      </c>
      <c r="FH2480" s="571" t="str">
        <v>[-11101] All data events are filtered in summary calculation</v>
      </c>
      <c r="GE2480" s="400">
        <f t="shared" si="343"/>
        <v>1</v>
      </c>
      <c r="GF2480" s="529"/>
      <c r="GG2480" s="517"/>
      <c r="GH2480" s="529">
        <v>42253.086805555555</v>
      </c>
      <c r="GI2480" s="668" t="str">
        <v>[-11101] All data events are filtered in summary calculation</v>
      </c>
      <c r="GJ2480" s="669">
        <v>42253.086805555555</v>
      </c>
      <c r="GK2480" s="668" t="str">
        <v>[-11101] All data events are filtered in summary calculation</v>
      </c>
      <c r="GL2480" s="669">
        <v>42253.086805555555</v>
      </c>
      <c r="GM2480" s="668" t="str">
        <v>[-11101] All data events are filtered in summary calculation</v>
      </c>
      <c r="GN2480" s="400" t="str">
        <f t="shared" si="341"/>
        <v>[-11101] All data events are filtered in summary calculation</v>
      </c>
      <c r="GO2480" s="400">
        <f t="shared" si="342"/>
        <v>0</v>
      </c>
    </row>
    <row r="2481" spans="156:197" ht="18.95" customHeight="1" x14ac:dyDescent="0.25">
      <c r="EZ2481" s="837"/>
      <c r="FA2481" s="568">
        <v>42253.087500000001</v>
      </c>
      <c r="FB2481" s="569" t="str">
        <v>[-11101] All data events are filtered in summary calculation</v>
      </c>
      <c r="FC2481" s="570">
        <v>42253.087500000001</v>
      </c>
      <c r="FD2481" s="571" t="str">
        <v>[-11101] All data events are filtered in summary calculation</v>
      </c>
      <c r="FE2481" s="570">
        <v>42253.087152777778</v>
      </c>
      <c r="FF2481" s="571" t="str">
        <v>[-11101] All data events are filtered in summary calculation</v>
      </c>
      <c r="FG2481" s="570">
        <v>42253.087152777778</v>
      </c>
      <c r="FH2481" s="571" t="str">
        <v>[-11101] All data events are filtered in summary calculation</v>
      </c>
      <c r="GE2481" s="400">
        <f t="shared" si="343"/>
        <v>1</v>
      </c>
      <c r="GF2481" s="529"/>
      <c r="GG2481" s="517"/>
      <c r="GH2481" s="529">
        <v>42253.087152777778</v>
      </c>
      <c r="GI2481" s="668" t="str">
        <v>[-11101] All data events are filtered in summary calculation</v>
      </c>
      <c r="GJ2481" s="669">
        <v>42253.087152777778</v>
      </c>
      <c r="GK2481" s="668" t="str">
        <v>[-11101] All data events are filtered in summary calculation</v>
      </c>
      <c r="GL2481" s="669">
        <v>42253.087152777778</v>
      </c>
      <c r="GM2481" s="668" t="str">
        <v>[-11101] All data events are filtered in summary calculation</v>
      </c>
      <c r="GN2481" s="400" t="str">
        <f t="shared" si="341"/>
        <v>[-11101] All data events are filtered in summary calculation</v>
      </c>
      <c r="GO2481" s="400">
        <f t="shared" si="342"/>
        <v>0</v>
      </c>
    </row>
    <row r="2482" spans="156:197" ht="18.95" customHeight="1" x14ac:dyDescent="0.25">
      <c r="EZ2482" s="837"/>
      <c r="FA2482" s="568">
        <v>42253.087847222225</v>
      </c>
      <c r="FB2482" s="569" t="str">
        <v>[-11101] All data events are filtered in summary calculation</v>
      </c>
      <c r="FC2482" s="570">
        <v>42253.087847222225</v>
      </c>
      <c r="FD2482" s="571" t="str">
        <v>[-11101] All data events are filtered in summary calculation</v>
      </c>
      <c r="FE2482" s="570">
        <v>42253.087500000001</v>
      </c>
      <c r="FF2482" s="571" t="str">
        <v>[-11101] All data events are filtered in summary calculation</v>
      </c>
      <c r="FG2482" s="570">
        <v>42253.087500000001</v>
      </c>
      <c r="FH2482" s="571" t="str">
        <v>[-11101] All data events are filtered in summary calculation</v>
      </c>
      <c r="GE2482" s="400">
        <f t="shared" si="343"/>
        <v>1</v>
      </c>
      <c r="GF2482" s="529"/>
      <c r="GG2482" s="517"/>
      <c r="GH2482" s="529">
        <v>42253.087500000001</v>
      </c>
      <c r="GI2482" s="668" t="str">
        <v>[-11101] All data events are filtered in summary calculation</v>
      </c>
      <c r="GJ2482" s="669">
        <v>42253.087500000001</v>
      </c>
      <c r="GK2482" s="668" t="str">
        <v>[-11101] All data events are filtered in summary calculation</v>
      </c>
      <c r="GL2482" s="669">
        <v>42253.087500000001</v>
      </c>
      <c r="GM2482" s="668" t="str">
        <v>[-11101] All data events are filtered in summary calculation</v>
      </c>
      <c r="GN2482" s="400" t="str">
        <f t="shared" si="341"/>
        <v>[-11101] All data events are filtered in summary calculation</v>
      </c>
      <c r="GO2482" s="400">
        <f t="shared" si="342"/>
        <v>0</v>
      </c>
    </row>
    <row r="2483" spans="156:197" ht="18.95" customHeight="1" x14ac:dyDescent="0.25">
      <c r="EZ2483" s="837"/>
      <c r="FA2483" s="568">
        <v>42253.088194444441</v>
      </c>
      <c r="FB2483" s="569" t="str">
        <v>[-11101] All data events are filtered in summary calculation</v>
      </c>
      <c r="FC2483" s="570">
        <v>42253.088194444441</v>
      </c>
      <c r="FD2483" s="571" t="str">
        <v>[-11101] All data events are filtered in summary calculation</v>
      </c>
      <c r="FE2483" s="570">
        <v>42253.087847222225</v>
      </c>
      <c r="FF2483" s="571" t="str">
        <v>[-11101] All data events are filtered in summary calculation</v>
      </c>
      <c r="FG2483" s="570">
        <v>42253.087847222225</v>
      </c>
      <c r="FH2483" s="571" t="str">
        <v>[-11101] All data events are filtered in summary calculation</v>
      </c>
      <c r="GE2483" s="400">
        <f t="shared" si="343"/>
        <v>1</v>
      </c>
      <c r="GF2483" s="529"/>
      <c r="GG2483" s="517"/>
      <c r="GH2483" s="529">
        <v>42253.087847222225</v>
      </c>
      <c r="GI2483" s="668" t="str">
        <v>[-11101] All data events are filtered in summary calculation</v>
      </c>
      <c r="GJ2483" s="669">
        <v>42253.087847222225</v>
      </c>
      <c r="GK2483" s="668" t="str">
        <v>[-11101] All data events are filtered in summary calculation</v>
      </c>
      <c r="GL2483" s="669">
        <v>42253.087847222225</v>
      </c>
      <c r="GM2483" s="668" t="str">
        <v>[-11101] All data events are filtered in summary calculation</v>
      </c>
      <c r="GN2483" s="400" t="str">
        <f t="shared" si="341"/>
        <v>[-11101] All data events are filtered in summary calculation</v>
      </c>
      <c r="GO2483" s="400">
        <f t="shared" si="342"/>
        <v>0</v>
      </c>
    </row>
    <row r="2484" spans="156:197" ht="18.95" customHeight="1" x14ac:dyDescent="0.25">
      <c r="EZ2484" s="837"/>
      <c r="FA2484" s="568">
        <v>42253.088541666672</v>
      </c>
      <c r="FB2484" s="569" t="str">
        <v>[-11101] All data events are filtered in summary calculation</v>
      </c>
      <c r="FC2484" s="570">
        <v>42253.088541666672</v>
      </c>
      <c r="FD2484" s="571" t="str">
        <v>[-11101] All data events are filtered in summary calculation</v>
      </c>
      <c r="FE2484" s="570">
        <v>42253.088194444441</v>
      </c>
      <c r="FF2484" s="571" t="str">
        <v>[-11101] All data events are filtered in summary calculation</v>
      </c>
      <c r="FG2484" s="570">
        <v>42253.088194444441</v>
      </c>
      <c r="FH2484" s="571" t="str">
        <v>[-11101] All data events are filtered in summary calculation</v>
      </c>
      <c r="GE2484" s="400">
        <f t="shared" si="343"/>
        <v>1</v>
      </c>
      <c r="GF2484" s="529"/>
      <c r="GG2484" s="517"/>
      <c r="GH2484" s="529">
        <v>42253.088194444441</v>
      </c>
      <c r="GI2484" s="668" t="str">
        <v>[-11101] All data events are filtered in summary calculation</v>
      </c>
      <c r="GJ2484" s="669">
        <v>42253.088194444441</v>
      </c>
      <c r="GK2484" s="668" t="str">
        <v>[-11101] All data events are filtered in summary calculation</v>
      </c>
      <c r="GL2484" s="669">
        <v>42253.088194444441</v>
      </c>
      <c r="GM2484" s="668" t="str">
        <v>[-11101] All data events are filtered in summary calculation</v>
      </c>
      <c r="GN2484" s="400" t="str">
        <f t="shared" si="341"/>
        <v>[-11101] All data events are filtered in summary calculation</v>
      </c>
      <c r="GO2484" s="400">
        <f t="shared" si="342"/>
        <v>0</v>
      </c>
    </row>
    <row r="2485" spans="156:197" ht="18.95" customHeight="1" x14ac:dyDescent="0.25">
      <c r="EZ2485" s="837"/>
      <c r="FA2485" s="568">
        <v>42253.088888888888</v>
      </c>
      <c r="FB2485" s="569" t="str">
        <v>[-11101] All data events are filtered in summary calculation</v>
      </c>
      <c r="FC2485" s="570">
        <v>42253.088888888888</v>
      </c>
      <c r="FD2485" s="571" t="str">
        <v>[-11101] All data events are filtered in summary calculation</v>
      </c>
      <c r="FE2485" s="570">
        <v>42253.088541666672</v>
      </c>
      <c r="FF2485" s="571" t="str">
        <v>[-11101] All data events are filtered in summary calculation</v>
      </c>
      <c r="FG2485" s="570">
        <v>42253.088541666672</v>
      </c>
      <c r="FH2485" s="571" t="str">
        <v>[-11101] All data events are filtered in summary calculation</v>
      </c>
      <c r="GE2485" s="400">
        <f t="shared" si="343"/>
        <v>1</v>
      </c>
      <c r="GF2485" s="529"/>
      <c r="GG2485" s="517"/>
      <c r="GH2485" s="529">
        <v>42253.088541666672</v>
      </c>
      <c r="GI2485" s="668" t="str">
        <v>[-11101] All data events are filtered in summary calculation</v>
      </c>
      <c r="GJ2485" s="669">
        <v>42253.088541666672</v>
      </c>
      <c r="GK2485" s="668" t="str">
        <v>[-11101] All data events are filtered in summary calculation</v>
      </c>
      <c r="GL2485" s="669">
        <v>42253.088541666672</v>
      </c>
      <c r="GM2485" s="668" t="str">
        <v>[-11101] All data events are filtered in summary calculation</v>
      </c>
      <c r="GN2485" s="400" t="str">
        <f t="shared" si="341"/>
        <v>[-11101] All data events are filtered in summary calculation</v>
      </c>
      <c r="GO2485" s="400">
        <f t="shared" si="342"/>
        <v>0</v>
      </c>
    </row>
    <row r="2486" spans="156:197" ht="18.95" customHeight="1" x14ac:dyDescent="0.25">
      <c r="EZ2486" s="837"/>
      <c r="FA2486" s="568">
        <v>42253.089236111111</v>
      </c>
      <c r="FB2486" s="569" t="str">
        <v>[-11101] All data events are filtered in summary calculation</v>
      </c>
      <c r="FC2486" s="570">
        <v>42253.089236111111</v>
      </c>
      <c r="FD2486" s="571" t="str">
        <v>[-11101] All data events are filtered in summary calculation</v>
      </c>
      <c r="FE2486" s="570">
        <v>42253.088888888888</v>
      </c>
      <c r="FF2486" s="571" t="str">
        <v>[-11101] All data events are filtered in summary calculation</v>
      </c>
      <c r="FG2486" s="570">
        <v>42253.088888888888</v>
      </c>
      <c r="FH2486" s="571" t="str">
        <v>[-11101] All data events are filtered in summary calculation</v>
      </c>
      <c r="GE2486" s="400">
        <f t="shared" si="343"/>
        <v>1</v>
      </c>
      <c r="GF2486" s="529"/>
      <c r="GG2486" s="517"/>
      <c r="GH2486" s="529">
        <v>42253.088888888888</v>
      </c>
      <c r="GI2486" s="668" t="str">
        <v>[-11101] All data events are filtered in summary calculation</v>
      </c>
      <c r="GJ2486" s="669">
        <v>42253.088888888888</v>
      </c>
      <c r="GK2486" s="668" t="str">
        <v>[-11101] All data events are filtered in summary calculation</v>
      </c>
      <c r="GL2486" s="669">
        <v>42253.088888888888</v>
      </c>
      <c r="GM2486" s="668" t="str">
        <v>[-11101] All data events are filtered in summary calculation</v>
      </c>
      <c r="GN2486" s="400" t="str">
        <f t="shared" si="341"/>
        <v>[-11101] All data events are filtered in summary calculation</v>
      </c>
      <c r="GO2486" s="400">
        <f t="shared" si="342"/>
        <v>0</v>
      </c>
    </row>
    <row r="2487" spans="156:197" ht="18.95" customHeight="1" x14ac:dyDescent="0.25">
      <c r="EZ2487" s="837"/>
      <c r="FA2487" s="568">
        <v>42253.089583333334</v>
      </c>
      <c r="FB2487" s="569" t="str">
        <v>[-11101] All data events are filtered in summary calculation</v>
      </c>
      <c r="FC2487" s="570">
        <v>42253.089583333334</v>
      </c>
      <c r="FD2487" s="571" t="str">
        <v>[-11101] All data events are filtered in summary calculation</v>
      </c>
      <c r="FE2487" s="570">
        <v>42253.089236111111</v>
      </c>
      <c r="FF2487" s="571" t="str">
        <v>[-11101] All data events are filtered in summary calculation</v>
      </c>
      <c r="FG2487" s="570">
        <v>42253.089236111111</v>
      </c>
      <c r="FH2487" s="571" t="str">
        <v>[-11101] All data events are filtered in summary calculation</v>
      </c>
      <c r="GE2487" s="400">
        <f t="shared" si="343"/>
        <v>1</v>
      </c>
      <c r="GF2487" s="529"/>
      <c r="GG2487" s="517"/>
      <c r="GH2487" s="529">
        <v>42253.089236111111</v>
      </c>
      <c r="GI2487" s="668" t="str">
        <v>[-11101] All data events are filtered in summary calculation</v>
      </c>
      <c r="GJ2487" s="669">
        <v>42253.089236111111</v>
      </c>
      <c r="GK2487" s="668" t="str">
        <v>[-11101] All data events are filtered in summary calculation</v>
      </c>
      <c r="GL2487" s="669">
        <v>42253.089236111111</v>
      </c>
      <c r="GM2487" s="668" t="str">
        <v>[-11101] All data events are filtered in summary calculation</v>
      </c>
      <c r="GN2487" s="400" t="str">
        <f t="shared" si="341"/>
        <v>[-11101] All data events are filtered in summary calculation</v>
      </c>
      <c r="GO2487" s="400">
        <f t="shared" si="342"/>
        <v>0</v>
      </c>
    </row>
    <row r="2488" spans="156:197" ht="18.95" customHeight="1" x14ac:dyDescent="0.25">
      <c r="EZ2488" s="837"/>
      <c r="FA2488" s="568">
        <v>42253.08993055555</v>
      </c>
      <c r="FB2488" s="569" t="str">
        <v>[-11101] All data events are filtered in summary calculation</v>
      </c>
      <c r="FC2488" s="570">
        <v>42253.08993055555</v>
      </c>
      <c r="FD2488" s="571" t="str">
        <v>[-11101] All data events are filtered in summary calculation</v>
      </c>
      <c r="FE2488" s="570">
        <v>42253.089583333334</v>
      </c>
      <c r="FF2488" s="571" t="str">
        <v>[-11101] All data events are filtered in summary calculation</v>
      </c>
      <c r="FG2488" s="570">
        <v>42253.089583333334</v>
      </c>
      <c r="FH2488" s="571" t="str">
        <v>[-11101] All data events are filtered in summary calculation</v>
      </c>
      <c r="GE2488" s="400">
        <f t="shared" si="343"/>
        <v>1</v>
      </c>
      <c r="GF2488" s="529"/>
      <c r="GG2488" s="517"/>
      <c r="GH2488" s="529">
        <v>42253.089583333334</v>
      </c>
      <c r="GI2488" s="668" t="str">
        <v>[-11101] All data events are filtered in summary calculation</v>
      </c>
      <c r="GJ2488" s="669">
        <v>42253.089583333334</v>
      </c>
      <c r="GK2488" s="668" t="str">
        <v>[-11101] All data events are filtered in summary calculation</v>
      </c>
      <c r="GL2488" s="669">
        <v>42253.089583333334</v>
      </c>
      <c r="GM2488" s="668" t="str">
        <v>[-11101] All data events are filtered in summary calculation</v>
      </c>
      <c r="GN2488" s="400" t="str">
        <f t="shared" si="341"/>
        <v>[-11101] All data events are filtered in summary calculation</v>
      </c>
      <c r="GO2488" s="400">
        <f t="shared" si="342"/>
        <v>0</v>
      </c>
    </row>
    <row r="2489" spans="156:197" ht="18.95" customHeight="1" x14ac:dyDescent="0.25">
      <c r="EZ2489" s="837"/>
      <c r="FA2489" s="568">
        <v>42253.090277777781</v>
      </c>
      <c r="FB2489" s="569" t="str">
        <v>[-11101] All data events are filtered in summary calculation</v>
      </c>
      <c r="FC2489" s="570">
        <v>42253.090277777781</v>
      </c>
      <c r="FD2489" s="571" t="str">
        <v>[-11101] All data events are filtered in summary calculation</v>
      </c>
      <c r="FE2489" s="570">
        <v>42253.08993055555</v>
      </c>
      <c r="FF2489" s="571" t="str">
        <v>[-11101] All data events are filtered in summary calculation</v>
      </c>
      <c r="FG2489" s="570">
        <v>42253.08993055555</v>
      </c>
      <c r="FH2489" s="571" t="str">
        <v>[-11101] All data events are filtered in summary calculation</v>
      </c>
      <c r="GE2489" s="400">
        <f t="shared" si="343"/>
        <v>1</v>
      </c>
      <c r="GF2489" s="529"/>
      <c r="GG2489" s="517"/>
      <c r="GH2489" s="529">
        <v>42253.08993055555</v>
      </c>
      <c r="GI2489" s="668" t="str">
        <v>[-11101] All data events are filtered in summary calculation</v>
      </c>
      <c r="GJ2489" s="669">
        <v>42253.08993055555</v>
      </c>
      <c r="GK2489" s="668" t="str">
        <v>[-11101] All data events are filtered in summary calculation</v>
      </c>
      <c r="GL2489" s="669">
        <v>42253.08993055555</v>
      </c>
      <c r="GM2489" s="668" t="str">
        <v>[-11101] All data events are filtered in summary calculation</v>
      </c>
      <c r="GN2489" s="400" t="str">
        <f t="shared" si="341"/>
        <v>[-11101] All data events are filtered in summary calculation</v>
      </c>
      <c r="GO2489" s="400">
        <f t="shared" si="342"/>
        <v>0</v>
      </c>
    </row>
    <row r="2490" spans="156:197" ht="18.95" customHeight="1" x14ac:dyDescent="0.25">
      <c r="EZ2490" s="837"/>
      <c r="FA2490" s="568">
        <v>42253.090624999997</v>
      </c>
      <c r="FB2490" s="569" t="str">
        <v>[-11101] All data events are filtered in summary calculation</v>
      </c>
      <c r="FC2490" s="570">
        <v>42253.090624999997</v>
      </c>
      <c r="FD2490" s="571" t="str">
        <v>[-11101] All data events are filtered in summary calculation</v>
      </c>
      <c r="FE2490" s="570">
        <v>42253.090277777781</v>
      </c>
      <c r="FF2490" s="571" t="str">
        <v>[-11101] All data events are filtered in summary calculation</v>
      </c>
      <c r="FG2490" s="570">
        <v>42253.090277777781</v>
      </c>
      <c r="FH2490" s="571" t="str">
        <v>[-11101] All data events are filtered in summary calculation</v>
      </c>
      <c r="GE2490" s="400">
        <f t="shared" si="343"/>
        <v>1</v>
      </c>
      <c r="GF2490" s="529"/>
      <c r="GG2490" s="517"/>
      <c r="GH2490" s="529">
        <v>42253.090277777781</v>
      </c>
      <c r="GI2490" s="668" t="str">
        <v>[-11101] All data events are filtered in summary calculation</v>
      </c>
      <c r="GJ2490" s="669">
        <v>42253.090277777781</v>
      </c>
      <c r="GK2490" s="668" t="str">
        <v>[-11101] All data events are filtered in summary calculation</v>
      </c>
      <c r="GL2490" s="669">
        <v>42253.090277777781</v>
      </c>
      <c r="GM2490" s="668" t="str">
        <v>[-11101] All data events are filtered in summary calculation</v>
      </c>
      <c r="GN2490" s="400" t="str">
        <f t="shared" si="341"/>
        <v>[-11101] All data events are filtered in summary calculation</v>
      </c>
      <c r="GO2490" s="400">
        <f t="shared" si="342"/>
        <v>0</v>
      </c>
    </row>
    <row r="2491" spans="156:197" ht="18.95" customHeight="1" x14ac:dyDescent="0.25">
      <c r="EZ2491" s="837"/>
      <c r="FA2491" s="568">
        <v>42253.09097222222</v>
      </c>
      <c r="FB2491" s="569" t="str">
        <v>[-11101] All data events are filtered in summary calculation</v>
      </c>
      <c r="FC2491" s="570">
        <v>42253.09097222222</v>
      </c>
      <c r="FD2491" s="571" t="str">
        <v>[-11101] All data events are filtered in summary calculation</v>
      </c>
      <c r="FE2491" s="570">
        <v>42253.090624999997</v>
      </c>
      <c r="FF2491" s="571" t="str">
        <v>[-11101] All data events are filtered in summary calculation</v>
      </c>
      <c r="FG2491" s="570">
        <v>42253.090624999997</v>
      </c>
      <c r="FH2491" s="571" t="str">
        <v>[-11101] All data events are filtered in summary calculation</v>
      </c>
      <c r="GE2491" s="400">
        <f t="shared" si="343"/>
        <v>1</v>
      </c>
      <c r="GF2491" s="529"/>
      <c r="GG2491" s="517"/>
      <c r="GH2491" s="529">
        <v>42253.090624999997</v>
      </c>
      <c r="GI2491" s="668" t="str">
        <v>[-11101] All data events are filtered in summary calculation</v>
      </c>
      <c r="GJ2491" s="669">
        <v>42253.090624999997</v>
      </c>
      <c r="GK2491" s="668" t="str">
        <v>[-11101] All data events are filtered in summary calculation</v>
      </c>
      <c r="GL2491" s="669">
        <v>42253.090624999997</v>
      </c>
      <c r="GM2491" s="668" t="str">
        <v>[-11101] All data events are filtered in summary calculation</v>
      </c>
      <c r="GN2491" s="400" t="str">
        <f t="shared" si="341"/>
        <v>[-11101] All data events are filtered in summary calculation</v>
      </c>
      <c r="GO2491" s="400">
        <f t="shared" si="342"/>
        <v>0</v>
      </c>
    </row>
    <row r="2492" spans="156:197" ht="18.95" customHeight="1" x14ac:dyDescent="0.25">
      <c r="EZ2492" s="837"/>
      <c r="FA2492" s="568">
        <v>42253.091319444444</v>
      </c>
      <c r="FB2492" s="569" t="str">
        <v>[-11101] All data events are filtered in summary calculation</v>
      </c>
      <c r="FC2492" s="570">
        <v>42253.091319444444</v>
      </c>
      <c r="FD2492" s="571" t="str">
        <v>[-11101] All data events are filtered in summary calculation</v>
      </c>
      <c r="FE2492" s="570">
        <v>42253.09097222222</v>
      </c>
      <c r="FF2492" s="571" t="str">
        <v>[-11101] All data events are filtered in summary calculation</v>
      </c>
      <c r="FG2492" s="570">
        <v>42253.09097222222</v>
      </c>
      <c r="FH2492" s="571" t="str">
        <v>[-11101] All data events are filtered in summary calculation</v>
      </c>
      <c r="GE2492" s="400">
        <f t="shared" si="343"/>
        <v>1</v>
      </c>
      <c r="GF2492" s="529"/>
      <c r="GG2492" s="517"/>
      <c r="GH2492" s="529">
        <v>42253.09097222222</v>
      </c>
      <c r="GI2492" s="668" t="str">
        <v>[-11101] All data events are filtered in summary calculation</v>
      </c>
      <c r="GJ2492" s="669">
        <v>42253.09097222222</v>
      </c>
      <c r="GK2492" s="668" t="str">
        <v>[-11101] All data events are filtered in summary calculation</v>
      </c>
      <c r="GL2492" s="669">
        <v>42253.09097222222</v>
      </c>
      <c r="GM2492" s="668" t="str">
        <v>[-11101] All data events are filtered in summary calculation</v>
      </c>
      <c r="GN2492" s="400" t="str">
        <f t="shared" si="341"/>
        <v>[-11101] All data events are filtered in summary calculation</v>
      </c>
      <c r="GO2492" s="400">
        <f t="shared" si="342"/>
        <v>0</v>
      </c>
    </row>
    <row r="2493" spans="156:197" ht="18.95" customHeight="1" x14ac:dyDescent="0.25">
      <c r="EZ2493" s="837"/>
      <c r="FA2493" s="568">
        <v>42253.091666666667</v>
      </c>
      <c r="FB2493" s="569" t="str">
        <v>[-11101] All data events are filtered in summary calculation</v>
      </c>
      <c r="FC2493" s="570">
        <v>42253.091666666667</v>
      </c>
      <c r="FD2493" s="571" t="str">
        <v>[-11101] All data events are filtered in summary calculation</v>
      </c>
      <c r="FE2493" s="570">
        <v>42253.091319444444</v>
      </c>
      <c r="FF2493" s="571" t="str">
        <v>[-11101] All data events are filtered in summary calculation</v>
      </c>
      <c r="FG2493" s="570">
        <v>42253.091319444444</v>
      </c>
      <c r="FH2493" s="571" t="str">
        <v>[-11101] All data events are filtered in summary calculation</v>
      </c>
      <c r="GE2493" s="400">
        <f t="shared" si="343"/>
        <v>1</v>
      </c>
      <c r="GF2493" s="529"/>
      <c r="GG2493" s="517"/>
      <c r="GH2493" s="529">
        <v>42253.091319444444</v>
      </c>
      <c r="GI2493" s="668" t="str">
        <v>[-11101] All data events are filtered in summary calculation</v>
      </c>
      <c r="GJ2493" s="669">
        <v>42253.091319444444</v>
      </c>
      <c r="GK2493" s="668" t="str">
        <v>[-11101] All data events are filtered in summary calculation</v>
      </c>
      <c r="GL2493" s="669">
        <v>42253.091319444444</v>
      </c>
      <c r="GM2493" s="668" t="str">
        <v>[-11101] All data events are filtered in summary calculation</v>
      </c>
      <c r="GN2493" s="400" t="str">
        <f t="shared" si="341"/>
        <v>[-11101] All data events are filtered in summary calculation</v>
      </c>
      <c r="GO2493" s="400">
        <f t="shared" si="342"/>
        <v>0</v>
      </c>
    </row>
    <row r="2494" spans="156:197" ht="18.95" customHeight="1" x14ac:dyDescent="0.25">
      <c r="EZ2494" s="837"/>
      <c r="FA2494" s="568">
        <v>42253.092013888891</v>
      </c>
      <c r="FB2494" s="569" t="str">
        <v>[-11101] All data events are filtered in summary calculation</v>
      </c>
      <c r="FC2494" s="570">
        <v>42253.092013888891</v>
      </c>
      <c r="FD2494" s="571" t="str">
        <v>[-11101] All data events are filtered in summary calculation</v>
      </c>
      <c r="FE2494" s="570">
        <v>42253.091666666667</v>
      </c>
      <c r="FF2494" s="571" t="str">
        <v>[-11101] All data events are filtered in summary calculation</v>
      </c>
      <c r="FG2494" s="570">
        <v>42253.091666666667</v>
      </c>
      <c r="FH2494" s="571" t="str">
        <v>[-11101] All data events are filtered in summary calculation</v>
      </c>
      <c r="GE2494" s="400">
        <f t="shared" si="343"/>
        <v>1</v>
      </c>
      <c r="GF2494" s="529"/>
      <c r="GG2494" s="517"/>
      <c r="GH2494" s="529">
        <v>42253.091666666667</v>
      </c>
      <c r="GI2494" s="668" t="str">
        <v>[-11101] All data events are filtered in summary calculation</v>
      </c>
      <c r="GJ2494" s="669">
        <v>42253.091666666667</v>
      </c>
      <c r="GK2494" s="668" t="str">
        <v>[-11101] All data events are filtered in summary calculation</v>
      </c>
      <c r="GL2494" s="669">
        <v>42253.091666666667</v>
      </c>
      <c r="GM2494" s="668" t="str">
        <v>[-11101] All data events are filtered in summary calculation</v>
      </c>
      <c r="GN2494" s="400" t="str">
        <f t="shared" si="341"/>
        <v>[-11101] All data events are filtered in summary calculation</v>
      </c>
      <c r="GO2494" s="400">
        <f t="shared" si="342"/>
        <v>0</v>
      </c>
    </row>
    <row r="2495" spans="156:197" ht="18.95" customHeight="1" x14ac:dyDescent="0.25">
      <c r="EZ2495" s="837"/>
      <c r="FA2495" s="568">
        <v>42253.092361111107</v>
      </c>
      <c r="FB2495" s="569" t="str">
        <v>[-11101] All data events are filtered in summary calculation</v>
      </c>
      <c r="FC2495" s="570">
        <v>42253.092361111107</v>
      </c>
      <c r="FD2495" s="571" t="str">
        <v>[-11101] All data events are filtered in summary calculation</v>
      </c>
      <c r="FE2495" s="570">
        <v>42253.092013888891</v>
      </c>
      <c r="FF2495" s="571" t="str">
        <v>[-11101] All data events are filtered in summary calculation</v>
      </c>
      <c r="FG2495" s="570">
        <v>42253.092013888891</v>
      </c>
      <c r="FH2495" s="571" t="str">
        <v>[-11101] All data events are filtered in summary calculation</v>
      </c>
      <c r="GE2495" s="400">
        <f t="shared" si="343"/>
        <v>1</v>
      </c>
      <c r="GF2495" s="529"/>
      <c r="GG2495" s="517"/>
      <c r="GH2495" s="529">
        <v>42253.092013888891</v>
      </c>
      <c r="GI2495" s="668" t="str">
        <v>[-11101] All data events are filtered in summary calculation</v>
      </c>
      <c r="GJ2495" s="669">
        <v>42253.092013888891</v>
      </c>
      <c r="GK2495" s="668" t="str">
        <v>[-11101] All data events are filtered in summary calculation</v>
      </c>
      <c r="GL2495" s="669">
        <v>42253.092013888891</v>
      </c>
      <c r="GM2495" s="668" t="str">
        <v>[-11101] All data events are filtered in summary calculation</v>
      </c>
      <c r="GN2495" s="400" t="str">
        <f t="shared" si="341"/>
        <v>[-11101] All data events are filtered in summary calculation</v>
      </c>
      <c r="GO2495" s="400">
        <f t="shared" si="342"/>
        <v>0</v>
      </c>
    </row>
    <row r="2496" spans="156:197" ht="18.95" customHeight="1" x14ac:dyDescent="0.25">
      <c r="EZ2496" s="837"/>
      <c r="FA2496" s="568">
        <v>42253.092708333337</v>
      </c>
      <c r="FB2496" s="569" t="str">
        <v>[-11101] All data events are filtered in summary calculation</v>
      </c>
      <c r="FC2496" s="570">
        <v>42253.092708333337</v>
      </c>
      <c r="FD2496" s="571" t="str">
        <v>[-11101] All data events are filtered in summary calculation</v>
      </c>
      <c r="FE2496" s="570">
        <v>42253.092361111107</v>
      </c>
      <c r="FF2496" s="571" t="str">
        <v>[-11101] All data events are filtered in summary calculation</v>
      </c>
      <c r="FG2496" s="570">
        <v>42253.092361111107</v>
      </c>
      <c r="FH2496" s="571" t="str">
        <v>[-11101] All data events are filtered in summary calculation</v>
      </c>
      <c r="GE2496" s="400">
        <f t="shared" si="343"/>
        <v>1</v>
      </c>
      <c r="GF2496" s="529"/>
      <c r="GG2496" s="517"/>
      <c r="GH2496" s="529">
        <v>42253.092361111107</v>
      </c>
      <c r="GI2496" s="668" t="str">
        <v>[-11101] All data events are filtered in summary calculation</v>
      </c>
      <c r="GJ2496" s="669">
        <v>42253.092361111107</v>
      </c>
      <c r="GK2496" s="668" t="str">
        <v>[-11101] All data events are filtered in summary calculation</v>
      </c>
      <c r="GL2496" s="669">
        <v>42253.092361111107</v>
      </c>
      <c r="GM2496" s="668" t="str">
        <v>[-11101] All data events are filtered in summary calculation</v>
      </c>
      <c r="GN2496" s="400" t="str">
        <f t="shared" si="341"/>
        <v>[-11101] All data events are filtered in summary calculation</v>
      </c>
      <c r="GO2496" s="400">
        <f t="shared" si="342"/>
        <v>0</v>
      </c>
    </row>
    <row r="2497" spans="156:197" ht="18.95" customHeight="1" x14ac:dyDescent="0.25">
      <c r="EZ2497" s="837"/>
      <c r="FA2497" s="568">
        <v>42253.093055555553</v>
      </c>
      <c r="FB2497" s="569" t="str">
        <v>[-11101] All data events are filtered in summary calculation</v>
      </c>
      <c r="FC2497" s="570">
        <v>42253.093055555553</v>
      </c>
      <c r="FD2497" s="571" t="str">
        <v>[-11101] All data events are filtered in summary calculation</v>
      </c>
      <c r="FE2497" s="570">
        <v>42253.092708333337</v>
      </c>
      <c r="FF2497" s="571" t="str">
        <v>[-11101] All data events are filtered in summary calculation</v>
      </c>
      <c r="FG2497" s="570">
        <v>42253.092708333337</v>
      </c>
      <c r="FH2497" s="571" t="str">
        <v>[-11101] All data events are filtered in summary calculation</v>
      </c>
      <c r="GE2497" s="400">
        <f t="shared" si="343"/>
        <v>1</v>
      </c>
      <c r="GF2497" s="529"/>
      <c r="GG2497" s="517"/>
      <c r="GH2497" s="529">
        <v>42253.092708333337</v>
      </c>
      <c r="GI2497" s="668" t="str">
        <v>[-11101] All data events are filtered in summary calculation</v>
      </c>
      <c r="GJ2497" s="669">
        <v>42253.092708333337</v>
      </c>
      <c r="GK2497" s="668" t="str">
        <v>[-11101] All data events are filtered in summary calculation</v>
      </c>
      <c r="GL2497" s="669">
        <v>42253.092708333337</v>
      </c>
      <c r="GM2497" s="668" t="str">
        <v>[-11101] All data events are filtered in summary calculation</v>
      </c>
      <c r="GN2497" s="400" t="str">
        <f t="shared" si="341"/>
        <v>[-11101] All data events are filtered in summary calculation</v>
      </c>
      <c r="GO2497" s="400">
        <f t="shared" si="342"/>
        <v>0</v>
      </c>
    </row>
    <row r="2498" spans="156:197" ht="18.95" customHeight="1" x14ac:dyDescent="0.25">
      <c r="EZ2498" s="837"/>
      <c r="FA2498" s="568">
        <v>42253.093402777777</v>
      </c>
      <c r="FB2498" s="569" t="str">
        <v>[-11101] All data events are filtered in summary calculation</v>
      </c>
      <c r="FC2498" s="570">
        <v>42253.093402777777</v>
      </c>
      <c r="FD2498" s="571" t="str">
        <v>[-11101] All data events are filtered in summary calculation</v>
      </c>
      <c r="FE2498" s="570">
        <v>42253.093055555553</v>
      </c>
      <c r="FF2498" s="571" t="str">
        <v>[-11101] All data events are filtered in summary calculation</v>
      </c>
      <c r="FG2498" s="570">
        <v>42253.093055555553</v>
      </c>
      <c r="FH2498" s="571" t="str">
        <v>[-11101] All data events are filtered in summary calculation</v>
      </c>
      <c r="GE2498" s="400">
        <f t="shared" si="343"/>
        <v>1</v>
      </c>
      <c r="GF2498" s="529"/>
      <c r="GG2498" s="517"/>
      <c r="GH2498" s="529">
        <v>42253.093055555553</v>
      </c>
      <c r="GI2498" s="668" t="str">
        <v>[-11101] All data events are filtered in summary calculation</v>
      </c>
      <c r="GJ2498" s="669">
        <v>42253.093055555553</v>
      </c>
      <c r="GK2498" s="668" t="str">
        <v>[-11101] All data events are filtered in summary calculation</v>
      </c>
      <c r="GL2498" s="669">
        <v>42253.093055555553</v>
      </c>
      <c r="GM2498" s="668" t="str">
        <v>[-11101] All data events are filtered in summary calculation</v>
      </c>
      <c r="GN2498" s="400" t="str">
        <f t="shared" si="341"/>
        <v>[-11101] All data events are filtered in summary calculation</v>
      </c>
      <c r="GO2498" s="400">
        <f t="shared" si="342"/>
        <v>0</v>
      </c>
    </row>
    <row r="2499" spans="156:197" ht="18.95" customHeight="1" x14ac:dyDescent="0.25">
      <c r="EZ2499" s="837"/>
      <c r="FA2499" s="568">
        <v>42253.09375</v>
      </c>
      <c r="FB2499" s="569" t="str">
        <v>[-11101] All data events are filtered in summary calculation</v>
      </c>
      <c r="FC2499" s="570">
        <v>42253.09375</v>
      </c>
      <c r="FD2499" s="571" t="str">
        <v>[-11101] All data events are filtered in summary calculation</v>
      </c>
      <c r="FE2499" s="570">
        <v>42253.093402777777</v>
      </c>
      <c r="FF2499" s="571" t="str">
        <v>[-11101] All data events are filtered in summary calculation</v>
      </c>
      <c r="FG2499" s="570">
        <v>42253.093402777777</v>
      </c>
      <c r="FH2499" s="571" t="str">
        <v>[-11101] All data events are filtered in summary calculation</v>
      </c>
      <c r="GE2499" s="400">
        <f t="shared" si="343"/>
        <v>1</v>
      </c>
      <c r="GF2499" s="529"/>
      <c r="GG2499" s="517"/>
      <c r="GH2499" s="529">
        <v>42253.093402777777</v>
      </c>
      <c r="GI2499" s="668" t="str">
        <v>[-11101] All data events are filtered in summary calculation</v>
      </c>
      <c r="GJ2499" s="669">
        <v>42253.093402777777</v>
      </c>
      <c r="GK2499" s="668" t="str">
        <v>[-11101] All data events are filtered in summary calculation</v>
      </c>
      <c r="GL2499" s="669">
        <v>42253.093402777777</v>
      </c>
      <c r="GM2499" s="668" t="str">
        <v>[-11101] All data events are filtered in summary calculation</v>
      </c>
      <c r="GN2499" s="400" t="str">
        <f t="shared" si="341"/>
        <v>[-11101] All data events are filtered in summary calculation</v>
      </c>
      <c r="GO2499" s="400">
        <f t="shared" si="342"/>
        <v>0</v>
      </c>
    </row>
    <row r="2500" spans="156:197" ht="18.95" customHeight="1" x14ac:dyDescent="0.25">
      <c r="EZ2500" s="837"/>
      <c r="FA2500" s="568">
        <v>42253.094097222223</v>
      </c>
      <c r="FB2500" s="569" t="str">
        <v>[-11101] All data events are filtered in summary calculation</v>
      </c>
      <c r="FC2500" s="570">
        <v>42253.094097222223</v>
      </c>
      <c r="FD2500" s="571" t="str">
        <v>[-11101] All data events are filtered in summary calculation</v>
      </c>
      <c r="FE2500" s="570">
        <v>42253.09375</v>
      </c>
      <c r="FF2500" s="571" t="str">
        <v>[-11101] All data events are filtered in summary calculation</v>
      </c>
      <c r="FG2500" s="570">
        <v>42253.09375</v>
      </c>
      <c r="FH2500" s="571" t="str">
        <v>[-11101] All data events are filtered in summary calculation</v>
      </c>
      <c r="GE2500" s="400">
        <f t="shared" si="343"/>
        <v>1</v>
      </c>
      <c r="GF2500" s="529"/>
      <c r="GG2500" s="517"/>
      <c r="GH2500" s="529">
        <v>42253.09375</v>
      </c>
      <c r="GI2500" s="668" t="str">
        <v>[-11101] All data events are filtered in summary calculation</v>
      </c>
      <c r="GJ2500" s="669">
        <v>42253.09375</v>
      </c>
      <c r="GK2500" s="668" t="str">
        <v>[-11101] All data events are filtered in summary calculation</v>
      </c>
      <c r="GL2500" s="669">
        <v>42253.09375</v>
      </c>
      <c r="GM2500" s="668" t="str">
        <v>[-11101] All data events are filtered in summary calculation</v>
      </c>
      <c r="GN2500" s="400" t="str">
        <f t="shared" si="341"/>
        <v>[-11101] All data events are filtered in summary calculation</v>
      </c>
      <c r="GO2500" s="400">
        <f t="shared" si="342"/>
        <v>0</v>
      </c>
    </row>
    <row r="2501" spans="156:197" ht="18.95" customHeight="1" x14ac:dyDescent="0.25">
      <c r="EZ2501" s="837"/>
      <c r="FA2501" s="568">
        <v>42253.094444444447</v>
      </c>
      <c r="FB2501" s="569" t="str">
        <v>[-11101] All data events are filtered in summary calculation</v>
      </c>
      <c r="FC2501" s="570">
        <v>42253.094444444447</v>
      </c>
      <c r="FD2501" s="571" t="str">
        <v>[-11101] All data events are filtered in summary calculation</v>
      </c>
      <c r="FE2501" s="570">
        <v>42253.094097222223</v>
      </c>
      <c r="FF2501" s="571" t="str">
        <v>[-11101] All data events are filtered in summary calculation</v>
      </c>
      <c r="FG2501" s="570">
        <v>42253.094097222223</v>
      </c>
      <c r="FH2501" s="571" t="str">
        <v>[-11101] All data events are filtered in summary calculation</v>
      </c>
      <c r="GE2501" s="400">
        <f t="shared" si="343"/>
        <v>1</v>
      </c>
      <c r="GF2501" s="529"/>
      <c r="GG2501" s="517"/>
      <c r="GH2501" s="529">
        <v>42253.094097222223</v>
      </c>
      <c r="GI2501" s="668" t="str">
        <v>[-11101] All data events are filtered in summary calculation</v>
      </c>
      <c r="GJ2501" s="669">
        <v>42253.094097222223</v>
      </c>
      <c r="GK2501" s="668" t="str">
        <v>[-11101] All data events are filtered in summary calculation</v>
      </c>
      <c r="GL2501" s="669">
        <v>42253.094097222223</v>
      </c>
      <c r="GM2501" s="668" t="str">
        <v>[-11101] All data events are filtered in summary calculation</v>
      </c>
      <c r="GN2501" s="400" t="str">
        <f t="shared" si="341"/>
        <v>[-11101] All data events are filtered in summary calculation</v>
      </c>
      <c r="GO2501" s="400">
        <f t="shared" si="342"/>
        <v>0</v>
      </c>
    </row>
    <row r="2502" spans="156:197" ht="18.95" customHeight="1" x14ac:dyDescent="0.25">
      <c r="EZ2502" s="837"/>
      <c r="FA2502" s="568">
        <v>42253.094791666663</v>
      </c>
      <c r="FB2502" s="569" t="str">
        <v>[-11101] All data events are filtered in summary calculation</v>
      </c>
      <c r="FC2502" s="570">
        <v>42253.094791666663</v>
      </c>
      <c r="FD2502" s="571" t="str">
        <v>[-11101] All data events are filtered in summary calculation</v>
      </c>
      <c r="FE2502" s="570">
        <v>42253.094444444447</v>
      </c>
      <c r="FF2502" s="571" t="str">
        <v>[-11101] All data events are filtered in summary calculation</v>
      </c>
      <c r="FG2502" s="570">
        <v>42253.094444444447</v>
      </c>
      <c r="FH2502" s="571" t="str">
        <v>[-11101] All data events are filtered in summary calculation</v>
      </c>
      <c r="GE2502" s="400">
        <f t="shared" si="343"/>
        <v>1</v>
      </c>
      <c r="GF2502" s="529"/>
      <c r="GG2502" s="517"/>
      <c r="GH2502" s="529">
        <v>42253.094444444447</v>
      </c>
      <c r="GI2502" s="668" t="str">
        <v>[-11101] All data events are filtered in summary calculation</v>
      </c>
      <c r="GJ2502" s="669">
        <v>42253.094444444447</v>
      </c>
      <c r="GK2502" s="668" t="str">
        <v>[-11101] All data events are filtered in summary calculation</v>
      </c>
      <c r="GL2502" s="669">
        <v>42253.094444444447</v>
      </c>
      <c r="GM2502" s="668" t="str">
        <v>[-11101] All data events are filtered in summary calculation</v>
      </c>
      <c r="GN2502" s="400" t="str">
        <f t="shared" si="341"/>
        <v>[-11101] All data events are filtered in summary calculation</v>
      </c>
      <c r="GO2502" s="400">
        <f t="shared" si="342"/>
        <v>0</v>
      </c>
    </row>
    <row r="2503" spans="156:197" ht="18.95" customHeight="1" x14ac:dyDescent="0.25">
      <c r="EZ2503" s="837"/>
      <c r="FA2503" s="568">
        <v>42253.095138888893</v>
      </c>
      <c r="FB2503" s="569" t="str">
        <v>[-11101] All data events are filtered in summary calculation</v>
      </c>
      <c r="FC2503" s="570">
        <v>42253.095138888893</v>
      </c>
      <c r="FD2503" s="571" t="str">
        <v>[-11101] All data events are filtered in summary calculation</v>
      </c>
      <c r="FE2503" s="570">
        <v>42253.094791666663</v>
      </c>
      <c r="FF2503" s="571" t="str">
        <v>[-11101] All data events are filtered in summary calculation</v>
      </c>
      <c r="FG2503" s="570">
        <v>42253.094791666663</v>
      </c>
      <c r="FH2503" s="571" t="str">
        <v>[-11101] All data events are filtered in summary calculation</v>
      </c>
      <c r="GE2503" s="400">
        <f t="shared" si="343"/>
        <v>1</v>
      </c>
      <c r="GF2503" s="529"/>
      <c r="GG2503" s="517"/>
      <c r="GH2503" s="529">
        <v>42253.094791666663</v>
      </c>
      <c r="GI2503" s="668" t="str">
        <v>[-11101] All data events are filtered in summary calculation</v>
      </c>
      <c r="GJ2503" s="669">
        <v>42253.094791666663</v>
      </c>
      <c r="GK2503" s="668" t="str">
        <v>[-11101] All data events are filtered in summary calculation</v>
      </c>
      <c r="GL2503" s="669">
        <v>42253.094791666663</v>
      </c>
      <c r="GM2503" s="668" t="str">
        <v>[-11101] All data events are filtered in summary calculation</v>
      </c>
      <c r="GN2503" s="400" t="str">
        <f t="shared" ref="GN2503:GN2566" si="344">IF($GE2503=1,$GM2503,0)</f>
        <v>[-11101] All data events are filtered in summary calculation</v>
      </c>
      <c r="GO2503" s="400">
        <f t="shared" ref="GO2503:GO2566" si="345">IF($GE2503=2,$GM2503,0)</f>
        <v>0</v>
      </c>
    </row>
    <row r="2504" spans="156:197" ht="18.95" customHeight="1" x14ac:dyDescent="0.25">
      <c r="EZ2504" s="837"/>
      <c r="FA2504" s="568">
        <v>42253.095486111109</v>
      </c>
      <c r="FB2504" s="569" t="str">
        <v>[-11101] All data events are filtered in summary calculation</v>
      </c>
      <c r="FC2504" s="570">
        <v>42253.095486111109</v>
      </c>
      <c r="FD2504" s="571" t="str">
        <v>[-11101] All data events are filtered in summary calculation</v>
      </c>
      <c r="FE2504" s="570">
        <v>42253.095138888893</v>
      </c>
      <c r="FF2504" s="571" t="str">
        <v>[-11101] All data events are filtered in summary calculation</v>
      </c>
      <c r="FG2504" s="570">
        <v>42253.095138888893</v>
      </c>
      <c r="FH2504" s="571" t="str">
        <v>[-11101] All data events are filtered in summary calculation</v>
      </c>
      <c r="GE2504" s="400">
        <f t="shared" ref="GE2504:GE2567" si="346">IF(GI2504&lt;&gt;$GF$63,1,IF(GK2504&lt;&gt;$GF$63,2,IF(GE2503&lt;&gt;0,GE2503,0)))</f>
        <v>1</v>
      </c>
      <c r="GF2504" s="529"/>
      <c r="GG2504" s="517"/>
      <c r="GH2504" s="529">
        <v>42253.095138888893</v>
      </c>
      <c r="GI2504" s="668" t="str">
        <v>[-11101] All data events are filtered in summary calculation</v>
      </c>
      <c r="GJ2504" s="669">
        <v>42253.095138888893</v>
      </c>
      <c r="GK2504" s="668" t="str">
        <v>[-11101] All data events are filtered in summary calculation</v>
      </c>
      <c r="GL2504" s="669">
        <v>42253.095138888893</v>
      </c>
      <c r="GM2504" s="668" t="str">
        <v>[-11101] All data events are filtered in summary calculation</v>
      </c>
      <c r="GN2504" s="400" t="str">
        <f t="shared" si="344"/>
        <v>[-11101] All data events are filtered in summary calculation</v>
      </c>
      <c r="GO2504" s="400">
        <f t="shared" si="345"/>
        <v>0</v>
      </c>
    </row>
    <row r="2505" spans="156:197" ht="18.95" customHeight="1" x14ac:dyDescent="0.25">
      <c r="EZ2505" s="837"/>
      <c r="FA2505" s="568">
        <v>42253.095833333333</v>
      </c>
      <c r="FB2505" s="569" t="str">
        <v>[-11101] All data events are filtered in summary calculation</v>
      </c>
      <c r="FC2505" s="570">
        <v>42253.095833333333</v>
      </c>
      <c r="FD2505" s="571" t="str">
        <v>[-11101] All data events are filtered in summary calculation</v>
      </c>
      <c r="FE2505" s="570">
        <v>42253.095486111109</v>
      </c>
      <c r="FF2505" s="571" t="str">
        <v>[-11101] All data events are filtered in summary calculation</v>
      </c>
      <c r="FG2505" s="570">
        <v>42253.095486111109</v>
      </c>
      <c r="FH2505" s="571" t="str">
        <v>[-11101] All data events are filtered in summary calculation</v>
      </c>
      <c r="GE2505" s="400">
        <f t="shared" si="346"/>
        <v>1</v>
      </c>
      <c r="GF2505" s="529"/>
      <c r="GG2505" s="517"/>
      <c r="GH2505" s="529">
        <v>42253.095486111109</v>
      </c>
      <c r="GI2505" s="668" t="str">
        <v>[-11101] All data events are filtered in summary calculation</v>
      </c>
      <c r="GJ2505" s="669">
        <v>42253.095486111109</v>
      </c>
      <c r="GK2505" s="668" t="str">
        <v>[-11101] All data events are filtered in summary calculation</v>
      </c>
      <c r="GL2505" s="669">
        <v>42253.095486111109</v>
      </c>
      <c r="GM2505" s="668" t="str">
        <v>[-11101] All data events are filtered in summary calculation</v>
      </c>
      <c r="GN2505" s="400" t="str">
        <f t="shared" si="344"/>
        <v>[-11101] All data events are filtered in summary calculation</v>
      </c>
      <c r="GO2505" s="400">
        <f t="shared" si="345"/>
        <v>0</v>
      </c>
    </row>
    <row r="2506" spans="156:197" ht="18.95" customHeight="1" x14ac:dyDescent="0.25">
      <c r="EZ2506" s="837"/>
      <c r="FA2506" s="568">
        <v>42253.096180555556</v>
      </c>
      <c r="FB2506" s="569" t="str">
        <v>[-11101] All data events are filtered in summary calculation</v>
      </c>
      <c r="FC2506" s="570">
        <v>42253.096180555556</v>
      </c>
      <c r="FD2506" s="571" t="str">
        <v>[-11101] All data events are filtered in summary calculation</v>
      </c>
      <c r="FE2506" s="570">
        <v>42253.095833333333</v>
      </c>
      <c r="FF2506" s="571" t="str">
        <v>[-11101] All data events are filtered in summary calculation</v>
      </c>
      <c r="FG2506" s="570">
        <v>42253.095833333333</v>
      </c>
      <c r="FH2506" s="571" t="str">
        <v>[-11101] All data events are filtered in summary calculation</v>
      </c>
      <c r="GE2506" s="400">
        <f t="shared" si="346"/>
        <v>1</v>
      </c>
      <c r="GF2506" s="529"/>
      <c r="GG2506" s="517"/>
      <c r="GH2506" s="529">
        <v>42253.095833333333</v>
      </c>
      <c r="GI2506" s="668" t="str">
        <v>[-11101] All data events are filtered in summary calculation</v>
      </c>
      <c r="GJ2506" s="669">
        <v>42253.095833333333</v>
      </c>
      <c r="GK2506" s="668" t="str">
        <v>[-11101] All data events are filtered in summary calculation</v>
      </c>
      <c r="GL2506" s="669">
        <v>42253.095833333333</v>
      </c>
      <c r="GM2506" s="668" t="str">
        <v>[-11101] All data events are filtered in summary calculation</v>
      </c>
      <c r="GN2506" s="400" t="str">
        <f t="shared" si="344"/>
        <v>[-11101] All data events are filtered in summary calculation</v>
      </c>
      <c r="GO2506" s="400">
        <f t="shared" si="345"/>
        <v>0</v>
      </c>
    </row>
    <row r="2507" spans="156:197" ht="18.95" customHeight="1" x14ac:dyDescent="0.25">
      <c r="EZ2507" s="837"/>
      <c r="FA2507" s="568">
        <v>42253.09652777778</v>
      </c>
      <c r="FB2507" s="569" t="str">
        <v>[-11101] All data events are filtered in summary calculation</v>
      </c>
      <c r="FC2507" s="570">
        <v>42253.09652777778</v>
      </c>
      <c r="FD2507" s="571" t="str">
        <v>[-11101] All data events are filtered in summary calculation</v>
      </c>
      <c r="FE2507" s="570">
        <v>42253.096180555556</v>
      </c>
      <c r="FF2507" s="571" t="str">
        <v>[-11101] All data events are filtered in summary calculation</v>
      </c>
      <c r="FG2507" s="570">
        <v>42253.096180555556</v>
      </c>
      <c r="FH2507" s="571" t="str">
        <v>[-11101] All data events are filtered in summary calculation</v>
      </c>
      <c r="GE2507" s="400">
        <f t="shared" si="346"/>
        <v>1</v>
      </c>
      <c r="GF2507" s="529"/>
      <c r="GG2507" s="517"/>
      <c r="GH2507" s="529">
        <v>42253.096180555556</v>
      </c>
      <c r="GI2507" s="668" t="str">
        <v>[-11101] All data events are filtered in summary calculation</v>
      </c>
      <c r="GJ2507" s="669">
        <v>42253.096180555556</v>
      </c>
      <c r="GK2507" s="668" t="str">
        <v>[-11101] All data events are filtered in summary calculation</v>
      </c>
      <c r="GL2507" s="669">
        <v>42253.096180555556</v>
      </c>
      <c r="GM2507" s="668" t="str">
        <v>[-11101] All data events are filtered in summary calculation</v>
      </c>
      <c r="GN2507" s="400" t="str">
        <f t="shared" si="344"/>
        <v>[-11101] All data events are filtered in summary calculation</v>
      </c>
      <c r="GO2507" s="400">
        <f t="shared" si="345"/>
        <v>0</v>
      </c>
    </row>
    <row r="2508" spans="156:197" ht="18.95" customHeight="1" x14ac:dyDescent="0.25">
      <c r="EZ2508" s="837"/>
      <c r="FA2508" s="568">
        <v>42253.096875000003</v>
      </c>
      <c r="FB2508" s="569" t="str">
        <v>[-11101] All data events are filtered in summary calculation</v>
      </c>
      <c r="FC2508" s="570">
        <v>42253.096875000003</v>
      </c>
      <c r="FD2508" s="571" t="str">
        <v>[-11101] All data events are filtered in summary calculation</v>
      </c>
      <c r="FE2508" s="570">
        <v>42253.09652777778</v>
      </c>
      <c r="FF2508" s="571" t="str">
        <v>[-11101] All data events are filtered in summary calculation</v>
      </c>
      <c r="FG2508" s="570">
        <v>42253.09652777778</v>
      </c>
      <c r="FH2508" s="571" t="str">
        <v>[-11101] All data events are filtered in summary calculation</v>
      </c>
      <c r="GE2508" s="400">
        <f t="shared" si="346"/>
        <v>1</v>
      </c>
      <c r="GF2508" s="529"/>
      <c r="GG2508" s="517"/>
      <c r="GH2508" s="529">
        <v>42253.09652777778</v>
      </c>
      <c r="GI2508" s="668" t="str">
        <v>[-11101] All data events are filtered in summary calculation</v>
      </c>
      <c r="GJ2508" s="669">
        <v>42253.09652777778</v>
      </c>
      <c r="GK2508" s="668" t="str">
        <v>[-11101] All data events are filtered in summary calculation</v>
      </c>
      <c r="GL2508" s="669">
        <v>42253.09652777778</v>
      </c>
      <c r="GM2508" s="668" t="str">
        <v>[-11101] All data events are filtered in summary calculation</v>
      </c>
      <c r="GN2508" s="400" t="str">
        <f t="shared" si="344"/>
        <v>[-11101] All data events are filtered in summary calculation</v>
      </c>
      <c r="GO2508" s="400">
        <f t="shared" si="345"/>
        <v>0</v>
      </c>
    </row>
    <row r="2509" spans="156:197" ht="18.95" customHeight="1" x14ac:dyDescent="0.25">
      <c r="EZ2509" s="837"/>
      <c r="FA2509" s="568">
        <v>42253.097222222219</v>
      </c>
      <c r="FB2509" s="569" t="str">
        <v>[-11101] All data events are filtered in summary calculation</v>
      </c>
      <c r="FC2509" s="570">
        <v>42253.097222222219</v>
      </c>
      <c r="FD2509" s="571" t="str">
        <v>[-11101] All data events are filtered in summary calculation</v>
      </c>
      <c r="FE2509" s="570">
        <v>42253.096875000003</v>
      </c>
      <c r="FF2509" s="571" t="str">
        <v>[-11101] All data events are filtered in summary calculation</v>
      </c>
      <c r="FG2509" s="570">
        <v>42253.096875000003</v>
      </c>
      <c r="FH2509" s="571" t="str">
        <v>[-11101] All data events are filtered in summary calculation</v>
      </c>
      <c r="GE2509" s="400">
        <f t="shared" si="346"/>
        <v>1</v>
      </c>
      <c r="GF2509" s="529"/>
      <c r="GG2509" s="517"/>
      <c r="GH2509" s="529">
        <v>42253.096875000003</v>
      </c>
      <c r="GI2509" s="668" t="str">
        <v>[-11101] All data events are filtered in summary calculation</v>
      </c>
      <c r="GJ2509" s="669">
        <v>42253.096875000003</v>
      </c>
      <c r="GK2509" s="668" t="str">
        <v>[-11101] All data events are filtered in summary calculation</v>
      </c>
      <c r="GL2509" s="669">
        <v>42253.096875000003</v>
      </c>
      <c r="GM2509" s="668" t="str">
        <v>[-11101] All data events are filtered in summary calculation</v>
      </c>
      <c r="GN2509" s="400" t="str">
        <f t="shared" si="344"/>
        <v>[-11101] All data events are filtered in summary calculation</v>
      </c>
      <c r="GO2509" s="400">
        <f t="shared" si="345"/>
        <v>0</v>
      </c>
    </row>
    <row r="2510" spans="156:197" ht="18.95" customHeight="1" x14ac:dyDescent="0.25">
      <c r="EZ2510" s="837"/>
      <c r="FA2510" s="568">
        <v>42253.09756944445</v>
      </c>
      <c r="FB2510" s="569" t="str">
        <v>[-11101] All data events are filtered in summary calculation</v>
      </c>
      <c r="FC2510" s="570">
        <v>42253.09756944445</v>
      </c>
      <c r="FD2510" s="571" t="str">
        <v>[-11101] All data events are filtered in summary calculation</v>
      </c>
      <c r="FE2510" s="570">
        <v>42253.097222222219</v>
      </c>
      <c r="FF2510" s="571" t="str">
        <v>[-11101] All data events are filtered in summary calculation</v>
      </c>
      <c r="FG2510" s="570">
        <v>42253.097222222219</v>
      </c>
      <c r="FH2510" s="571" t="str">
        <v>[-11101] All data events are filtered in summary calculation</v>
      </c>
      <c r="GE2510" s="400">
        <f t="shared" si="346"/>
        <v>1</v>
      </c>
      <c r="GF2510" s="529"/>
      <c r="GG2510" s="517"/>
      <c r="GH2510" s="529">
        <v>42253.097222222219</v>
      </c>
      <c r="GI2510" s="668" t="str">
        <v>[-11101] All data events are filtered in summary calculation</v>
      </c>
      <c r="GJ2510" s="669">
        <v>42253.097222222219</v>
      </c>
      <c r="GK2510" s="668" t="str">
        <v>[-11101] All data events are filtered in summary calculation</v>
      </c>
      <c r="GL2510" s="669">
        <v>42253.097222222219</v>
      </c>
      <c r="GM2510" s="668" t="str">
        <v>[-11101] All data events are filtered in summary calculation</v>
      </c>
      <c r="GN2510" s="400" t="str">
        <f t="shared" si="344"/>
        <v>[-11101] All data events are filtered in summary calculation</v>
      </c>
      <c r="GO2510" s="400">
        <f t="shared" si="345"/>
        <v>0</v>
      </c>
    </row>
    <row r="2511" spans="156:197" ht="18.95" customHeight="1" x14ac:dyDescent="0.25">
      <c r="EZ2511" s="837"/>
      <c r="FA2511" s="568">
        <v>42253.097916666666</v>
      </c>
      <c r="FB2511" s="569" t="str">
        <v>[-11101] All data events are filtered in summary calculation</v>
      </c>
      <c r="FC2511" s="570">
        <v>42253.097916666666</v>
      </c>
      <c r="FD2511" s="571" t="str">
        <v>[-11101] All data events are filtered in summary calculation</v>
      </c>
      <c r="FE2511" s="570">
        <v>42253.09756944445</v>
      </c>
      <c r="FF2511" s="571" t="str">
        <v>[-11101] All data events are filtered in summary calculation</v>
      </c>
      <c r="FG2511" s="570">
        <v>42253.09756944445</v>
      </c>
      <c r="FH2511" s="571" t="str">
        <v>[-11101] All data events are filtered in summary calculation</v>
      </c>
      <c r="GE2511" s="400">
        <f t="shared" si="346"/>
        <v>1</v>
      </c>
      <c r="GF2511" s="529"/>
      <c r="GG2511" s="517"/>
      <c r="GH2511" s="529">
        <v>42253.09756944445</v>
      </c>
      <c r="GI2511" s="668" t="str">
        <v>[-11101] All data events are filtered in summary calculation</v>
      </c>
      <c r="GJ2511" s="669">
        <v>42253.09756944445</v>
      </c>
      <c r="GK2511" s="668" t="str">
        <v>[-11101] All data events are filtered in summary calculation</v>
      </c>
      <c r="GL2511" s="669">
        <v>42253.09756944445</v>
      </c>
      <c r="GM2511" s="668" t="str">
        <v>[-11101] All data events are filtered in summary calculation</v>
      </c>
      <c r="GN2511" s="400" t="str">
        <f t="shared" si="344"/>
        <v>[-11101] All data events are filtered in summary calculation</v>
      </c>
      <c r="GO2511" s="400">
        <f t="shared" si="345"/>
        <v>0</v>
      </c>
    </row>
    <row r="2512" spans="156:197" ht="18.95" customHeight="1" x14ac:dyDescent="0.25">
      <c r="EZ2512" s="837"/>
      <c r="FA2512" s="568">
        <v>42253.098263888889</v>
      </c>
      <c r="FB2512" s="569" t="str">
        <v>[-11101] All data events are filtered in summary calculation</v>
      </c>
      <c r="FC2512" s="570">
        <v>42253.098263888889</v>
      </c>
      <c r="FD2512" s="571" t="str">
        <v>[-11101] All data events are filtered in summary calculation</v>
      </c>
      <c r="FE2512" s="570">
        <v>42253.097916666666</v>
      </c>
      <c r="FF2512" s="571" t="str">
        <v>[-11101] All data events are filtered in summary calculation</v>
      </c>
      <c r="FG2512" s="570">
        <v>42253.097916666666</v>
      </c>
      <c r="FH2512" s="571" t="str">
        <v>[-11101] All data events are filtered in summary calculation</v>
      </c>
      <c r="GE2512" s="400">
        <f t="shared" si="346"/>
        <v>1</v>
      </c>
      <c r="GF2512" s="529"/>
      <c r="GG2512" s="517"/>
      <c r="GH2512" s="529">
        <v>42253.097916666666</v>
      </c>
      <c r="GI2512" s="668" t="str">
        <v>[-11101] All data events are filtered in summary calculation</v>
      </c>
      <c r="GJ2512" s="669">
        <v>42253.097916666666</v>
      </c>
      <c r="GK2512" s="668" t="str">
        <v>[-11101] All data events are filtered in summary calculation</v>
      </c>
      <c r="GL2512" s="669">
        <v>42253.097916666666</v>
      </c>
      <c r="GM2512" s="668" t="str">
        <v>[-11101] All data events are filtered in summary calculation</v>
      </c>
      <c r="GN2512" s="400" t="str">
        <f t="shared" si="344"/>
        <v>[-11101] All data events are filtered in summary calculation</v>
      </c>
      <c r="GO2512" s="400">
        <f t="shared" si="345"/>
        <v>0</v>
      </c>
    </row>
    <row r="2513" spans="156:197" ht="18.95" customHeight="1" x14ac:dyDescent="0.25">
      <c r="EZ2513" s="837"/>
      <c r="FA2513" s="568">
        <v>42253.098611111112</v>
      </c>
      <c r="FB2513" s="569" t="str">
        <v>[-11101] All data events are filtered in summary calculation</v>
      </c>
      <c r="FC2513" s="570">
        <v>42253.098611111112</v>
      </c>
      <c r="FD2513" s="571" t="str">
        <v>[-11101] All data events are filtered in summary calculation</v>
      </c>
      <c r="FE2513" s="570">
        <v>42253.098263888889</v>
      </c>
      <c r="FF2513" s="571" t="str">
        <v>[-11101] All data events are filtered in summary calculation</v>
      </c>
      <c r="FG2513" s="570">
        <v>42253.098263888889</v>
      </c>
      <c r="FH2513" s="571" t="str">
        <v>[-11101] All data events are filtered in summary calculation</v>
      </c>
      <c r="GE2513" s="400">
        <f t="shared" si="346"/>
        <v>1</v>
      </c>
      <c r="GF2513" s="529"/>
      <c r="GG2513" s="517"/>
      <c r="GH2513" s="529">
        <v>42253.098263888889</v>
      </c>
      <c r="GI2513" s="668" t="str">
        <v>[-11101] All data events are filtered in summary calculation</v>
      </c>
      <c r="GJ2513" s="669">
        <v>42253.098263888889</v>
      </c>
      <c r="GK2513" s="668" t="str">
        <v>[-11101] All data events are filtered in summary calculation</v>
      </c>
      <c r="GL2513" s="669">
        <v>42253.098263888889</v>
      </c>
      <c r="GM2513" s="668" t="str">
        <v>[-11101] All data events are filtered in summary calculation</v>
      </c>
      <c r="GN2513" s="400" t="str">
        <f t="shared" si="344"/>
        <v>[-11101] All data events are filtered in summary calculation</v>
      </c>
      <c r="GO2513" s="400">
        <f t="shared" si="345"/>
        <v>0</v>
      </c>
    </row>
    <row r="2514" spans="156:197" ht="18.95" customHeight="1" x14ac:dyDescent="0.25">
      <c r="EZ2514" s="837"/>
      <c r="FA2514" s="568">
        <v>42253.098958333328</v>
      </c>
      <c r="FB2514" s="569" t="str">
        <v>[-11101] All data events are filtered in summary calculation</v>
      </c>
      <c r="FC2514" s="570">
        <v>42253.098958333328</v>
      </c>
      <c r="FD2514" s="571" t="str">
        <v>[-11101] All data events are filtered in summary calculation</v>
      </c>
      <c r="FE2514" s="570">
        <v>42253.098611111112</v>
      </c>
      <c r="FF2514" s="571" t="str">
        <v>[-11101] All data events are filtered in summary calculation</v>
      </c>
      <c r="FG2514" s="570">
        <v>42253.098611111112</v>
      </c>
      <c r="FH2514" s="571" t="str">
        <v>[-11101] All data events are filtered in summary calculation</v>
      </c>
      <c r="GE2514" s="400">
        <f t="shared" si="346"/>
        <v>1</v>
      </c>
      <c r="GF2514" s="529"/>
      <c r="GG2514" s="517"/>
      <c r="GH2514" s="529">
        <v>42253.098611111112</v>
      </c>
      <c r="GI2514" s="668" t="str">
        <v>[-11101] All data events are filtered in summary calculation</v>
      </c>
      <c r="GJ2514" s="669">
        <v>42253.098611111112</v>
      </c>
      <c r="GK2514" s="668" t="str">
        <v>[-11101] All data events are filtered in summary calculation</v>
      </c>
      <c r="GL2514" s="669">
        <v>42253.098611111112</v>
      </c>
      <c r="GM2514" s="668" t="str">
        <v>[-11101] All data events are filtered in summary calculation</v>
      </c>
      <c r="GN2514" s="400" t="str">
        <f t="shared" si="344"/>
        <v>[-11101] All data events are filtered in summary calculation</v>
      </c>
      <c r="GO2514" s="400">
        <f t="shared" si="345"/>
        <v>0</v>
      </c>
    </row>
    <row r="2515" spans="156:197" ht="18.95" customHeight="1" x14ac:dyDescent="0.25">
      <c r="EZ2515" s="837"/>
      <c r="FA2515" s="568">
        <v>42253.099305555559</v>
      </c>
      <c r="FB2515" s="569" t="str">
        <v>[-11101] All data events are filtered in summary calculation</v>
      </c>
      <c r="FC2515" s="570">
        <v>42253.099305555559</v>
      </c>
      <c r="FD2515" s="571" t="str">
        <v>[-11101] All data events are filtered in summary calculation</v>
      </c>
      <c r="FE2515" s="570">
        <v>42253.098958333328</v>
      </c>
      <c r="FF2515" s="571" t="str">
        <v>[-11101] All data events are filtered in summary calculation</v>
      </c>
      <c r="FG2515" s="570">
        <v>42253.098958333328</v>
      </c>
      <c r="FH2515" s="571" t="str">
        <v>[-11101] All data events are filtered in summary calculation</v>
      </c>
      <c r="GE2515" s="400">
        <f t="shared" si="346"/>
        <v>1</v>
      </c>
      <c r="GF2515" s="529"/>
      <c r="GG2515" s="517"/>
      <c r="GH2515" s="529">
        <v>42253.098958333328</v>
      </c>
      <c r="GI2515" s="668" t="str">
        <v>[-11101] All data events are filtered in summary calculation</v>
      </c>
      <c r="GJ2515" s="669">
        <v>42253.098958333328</v>
      </c>
      <c r="GK2515" s="668" t="str">
        <v>[-11101] All data events are filtered in summary calculation</v>
      </c>
      <c r="GL2515" s="669">
        <v>42253.098958333328</v>
      </c>
      <c r="GM2515" s="668" t="str">
        <v>[-11101] All data events are filtered in summary calculation</v>
      </c>
      <c r="GN2515" s="400" t="str">
        <f t="shared" si="344"/>
        <v>[-11101] All data events are filtered in summary calculation</v>
      </c>
      <c r="GO2515" s="400">
        <f t="shared" si="345"/>
        <v>0</v>
      </c>
    </row>
    <row r="2516" spans="156:197" ht="18.95" customHeight="1" x14ac:dyDescent="0.25">
      <c r="EZ2516" s="837"/>
      <c r="FA2516" s="568">
        <v>42253.099652777775</v>
      </c>
      <c r="FB2516" s="569" t="str">
        <v>[-11101] All data events are filtered in summary calculation</v>
      </c>
      <c r="FC2516" s="570">
        <v>42253.099652777775</v>
      </c>
      <c r="FD2516" s="571" t="str">
        <v>[-11101] All data events are filtered in summary calculation</v>
      </c>
      <c r="FE2516" s="570">
        <v>42253.099305555559</v>
      </c>
      <c r="FF2516" s="571" t="str">
        <v>[-11101] All data events are filtered in summary calculation</v>
      </c>
      <c r="FG2516" s="570">
        <v>42253.099305555559</v>
      </c>
      <c r="FH2516" s="571" t="str">
        <v>[-11101] All data events are filtered in summary calculation</v>
      </c>
      <c r="GE2516" s="400">
        <f t="shared" si="346"/>
        <v>1</v>
      </c>
      <c r="GF2516" s="529"/>
      <c r="GG2516" s="517"/>
      <c r="GH2516" s="529">
        <v>42253.099305555559</v>
      </c>
      <c r="GI2516" s="668" t="str">
        <v>[-11101] All data events are filtered in summary calculation</v>
      </c>
      <c r="GJ2516" s="669">
        <v>42253.099305555559</v>
      </c>
      <c r="GK2516" s="668" t="str">
        <v>[-11101] All data events are filtered in summary calculation</v>
      </c>
      <c r="GL2516" s="669">
        <v>42253.099305555559</v>
      </c>
      <c r="GM2516" s="668" t="str">
        <v>[-11101] All data events are filtered in summary calculation</v>
      </c>
      <c r="GN2516" s="400" t="str">
        <f t="shared" si="344"/>
        <v>[-11101] All data events are filtered in summary calculation</v>
      </c>
      <c r="GO2516" s="400">
        <f t="shared" si="345"/>
        <v>0</v>
      </c>
    </row>
    <row r="2517" spans="156:197" ht="18.95" customHeight="1" x14ac:dyDescent="0.25">
      <c r="EZ2517" s="837"/>
      <c r="FA2517" s="568">
        <v>42253.1</v>
      </c>
      <c r="FB2517" s="569" t="str">
        <v>[-11101] All data events are filtered in summary calculation</v>
      </c>
      <c r="FC2517" s="570">
        <v>42253.1</v>
      </c>
      <c r="FD2517" s="571" t="str">
        <v>[-11101] All data events are filtered in summary calculation</v>
      </c>
      <c r="FE2517" s="570">
        <v>42253.099652777775</v>
      </c>
      <c r="FF2517" s="571" t="str">
        <v>[-11101] All data events are filtered in summary calculation</v>
      </c>
      <c r="FG2517" s="570">
        <v>42253.099652777775</v>
      </c>
      <c r="FH2517" s="571" t="str">
        <v>[-11101] All data events are filtered in summary calculation</v>
      </c>
      <c r="GE2517" s="400">
        <f t="shared" si="346"/>
        <v>1</v>
      </c>
      <c r="GF2517" s="529"/>
      <c r="GG2517" s="517"/>
      <c r="GH2517" s="529">
        <v>42253.099652777775</v>
      </c>
      <c r="GI2517" s="668" t="str">
        <v>[-11101] All data events are filtered in summary calculation</v>
      </c>
      <c r="GJ2517" s="669">
        <v>42253.099652777775</v>
      </c>
      <c r="GK2517" s="668" t="str">
        <v>[-11101] All data events are filtered in summary calculation</v>
      </c>
      <c r="GL2517" s="669">
        <v>42253.099652777775</v>
      </c>
      <c r="GM2517" s="668" t="str">
        <v>[-11101] All data events are filtered in summary calculation</v>
      </c>
      <c r="GN2517" s="400" t="str">
        <f t="shared" si="344"/>
        <v>[-11101] All data events are filtered in summary calculation</v>
      </c>
      <c r="GO2517" s="400">
        <f t="shared" si="345"/>
        <v>0</v>
      </c>
    </row>
    <row r="2518" spans="156:197" ht="18.95" customHeight="1" x14ac:dyDescent="0.25">
      <c r="EZ2518" s="837"/>
      <c r="FA2518" s="568">
        <v>42253.100347222222</v>
      </c>
      <c r="FB2518" s="569" t="str">
        <v>[-11101] All data events are filtered in summary calculation</v>
      </c>
      <c r="FC2518" s="570">
        <v>42253.100347222222</v>
      </c>
      <c r="FD2518" s="571" t="str">
        <v>[-11101] All data events are filtered in summary calculation</v>
      </c>
      <c r="FE2518" s="570">
        <v>42253.1</v>
      </c>
      <c r="FF2518" s="571" t="str">
        <v>[-11101] All data events are filtered in summary calculation</v>
      </c>
      <c r="FG2518" s="570">
        <v>42253.1</v>
      </c>
      <c r="FH2518" s="571" t="str">
        <v>[-11101] All data events are filtered in summary calculation</v>
      </c>
      <c r="GE2518" s="400">
        <f t="shared" si="346"/>
        <v>1</v>
      </c>
      <c r="GF2518" s="529"/>
      <c r="GG2518" s="517"/>
      <c r="GH2518" s="529">
        <v>42253.1</v>
      </c>
      <c r="GI2518" s="668" t="str">
        <v>[-11101] All data events are filtered in summary calculation</v>
      </c>
      <c r="GJ2518" s="669">
        <v>42253.1</v>
      </c>
      <c r="GK2518" s="668" t="str">
        <v>[-11101] All data events are filtered in summary calculation</v>
      </c>
      <c r="GL2518" s="669">
        <v>42253.1</v>
      </c>
      <c r="GM2518" s="668" t="str">
        <v>[-11101] All data events are filtered in summary calculation</v>
      </c>
      <c r="GN2518" s="400" t="str">
        <f t="shared" si="344"/>
        <v>[-11101] All data events are filtered in summary calculation</v>
      </c>
      <c r="GO2518" s="400">
        <f t="shared" si="345"/>
        <v>0</v>
      </c>
    </row>
    <row r="2519" spans="156:197" ht="18.95" customHeight="1" x14ac:dyDescent="0.25">
      <c r="EZ2519" s="837"/>
      <c r="FA2519" s="568">
        <v>42253.100694444445</v>
      </c>
      <c r="FB2519" s="569" t="str">
        <v>[-11101] All data events are filtered in summary calculation</v>
      </c>
      <c r="FC2519" s="570">
        <v>42253.100694444445</v>
      </c>
      <c r="FD2519" s="571" t="str">
        <v>[-11101] All data events are filtered in summary calculation</v>
      </c>
      <c r="FE2519" s="570">
        <v>42253.100347222222</v>
      </c>
      <c r="FF2519" s="571" t="str">
        <v>[-11101] All data events are filtered in summary calculation</v>
      </c>
      <c r="FG2519" s="570">
        <v>42253.100347222222</v>
      </c>
      <c r="FH2519" s="571" t="str">
        <v>[-11101] All data events are filtered in summary calculation</v>
      </c>
      <c r="GE2519" s="400">
        <f t="shared" si="346"/>
        <v>1</v>
      </c>
      <c r="GF2519" s="529"/>
      <c r="GG2519" s="517"/>
      <c r="GH2519" s="529">
        <v>42253.100347222222</v>
      </c>
      <c r="GI2519" s="668" t="str">
        <v>[-11101] All data events are filtered in summary calculation</v>
      </c>
      <c r="GJ2519" s="669">
        <v>42253.100347222222</v>
      </c>
      <c r="GK2519" s="668" t="str">
        <v>[-11101] All data events are filtered in summary calculation</v>
      </c>
      <c r="GL2519" s="669">
        <v>42253.100347222222</v>
      </c>
      <c r="GM2519" s="668" t="str">
        <v>[-11101] All data events are filtered in summary calculation</v>
      </c>
      <c r="GN2519" s="400" t="str">
        <f t="shared" si="344"/>
        <v>[-11101] All data events are filtered in summary calculation</v>
      </c>
      <c r="GO2519" s="400">
        <f t="shared" si="345"/>
        <v>0</v>
      </c>
    </row>
    <row r="2520" spans="156:197" ht="18.95" customHeight="1" x14ac:dyDescent="0.25">
      <c r="EZ2520" s="837"/>
      <c r="FA2520" s="568">
        <v>42253.101041666669</v>
      </c>
      <c r="FB2520" s="569" t="str">
        <v>[-11101] All data events are filtered in summary calculation</v>
      </c>
      <c r="FC2520" s="570">
        <v>42253.101041666669</v>
      </c>
      <c r="FD2520" s="571" t="str">
        <v>[-11101] All data events are filtered in summary calculation</v>
      </c>
      <c r="FE2520" s="570">
        <v>42253.100694444445</v>
      </c>
      <c r="FF2520" s="571" t="str">
        <v>[-11101] All data events are filtered in summary calculation</v>
      </c>
      <c r="FG2520" s="570">
        <v>42253.100694444445</v>
      </c>
      <c r="FH2520" s="571" t="str">
        <v>[-11101] All data events are filtered in summary calculation</v>
      </c>
      <c r="GE2520" s="400">
        <f t="shared" si="346"/>
        <v>1</v>
      </c>
      <c r="GF2520" s="529"/>
      <c r="GG2520" s="517"/>
      <c r="GH2520" s="529">
        <v>42253.100694444445</v>
      </c>
      <c r="GI2520" s="668" t="str">
        <v>[-11101] All data events are filtered in summary calculation</v>
      </c>
      <c r="GJ2520" s="669">
        <v>42253.100694444445</v>
      </c>
      <c r="GK2520" s="668" t="str">
        <v>[-11101] All data events are filtered in summary calculation</v>
      </c>
      <c r="GL2520" s="669">
        <v>42253.100694444445</v>
      </c>
      <c r="GM2520" s="668" t="str">
        <v>[-11101] All data events are filtered in summary calculation</v>
      </c>
      <c r="GN2520" s="400" t="str">
        <f t="shared" si="344"/>
        <v>[-11101] All data events are filtered in summary calculation</v>
      </c>
      <c r="GO2520" s="400">
        <f t="shared" si="345"/>
        <v>0</v>
      </c>
    </row>
    <row r="2521" spans="156:197" ht="18.95" customHeight="1" x14ac:dyDescent="0.25">
      <c r="EZ2521" s="837"/>
      <c r="FA2521" s="568">
        <v>42253.101388888885</v>
      </c>
      <c r="FB2521" s="569" t="str">
        <v>[-11101] All data events are filtered in summary calculation</v>
      </c>
      <c r="FC2521" s="570">
        <v>42253.101388888885</v>
      </c>
      <c r="FD2521" s="571" t="str">
        <v>[-11101] All data events are filtered in summary calculation</v>
      </c>
      <c r="FE2521" s="570">
        <v>42253.101041666669</v>
      </c>
      <c r="FF2521" s="571" t="str">
        <v>[-11101] All data events are filtered in summary calculation</v>
      </c>
      <c r="FG2521" s="570">
        <v>42253.101041666669</v>
      </c>
      <c r="FH2521" s="571" t="str">
        <v>[-11101] All data events are filtered in summary calculation</v>
      </c>
      <c r="GE2521" s="400">
        <f t="shared" si="346"/>
        <v>1</v>
      </c>
      <c r="GF2521" s="529"/>
      <c r="GG2521" s="517"/>
      <c r="GH2521" s="529">
        <v>42253.101041666669</v>
      </c>
      <c r="GI2521" s="668" t="str">
        <v>[-11101] All data events are filtered in summary calculation</v>
      </c>
      <c r="GJ2521" s="669">
        <v>42253.101041666669</v>
      </c>
      <c r="GK2521" s="668" t="str">
        <v>[-11101] All data events are filtered in summary calculation</v>
      </c>
      <c r="GL2521" s="669">
        <v>42253.101041666669</v>
      </c>
      <c r="GM2521" s="668" t="str">
        <v>[-11101] All data events are filtered in summary calculation</v>
      </c>
      <c r="GN2521" s="400" t="str">
        <f t="shared" si="344"/>
        <v>[-11101] All data events are filtered in summary calculation</v>
      </c>
      <c r="GO2521" s="400">
        <f t="shared" si="345"/>
        <v>0</v>
      </c>
    </row>
    <row r="2522" spans="156:197" ht="18.95" customHeight="1" x14ac:dyDescent="0.25">
      <c r="EZ2522" s="837"/>
      <c r="FA2522" s="568">
        <v>42253.101736111115</v>
      </c>
      <c r="FB2522" s="569" t="str">
        <v>[-11101] All data events are filtered in summary calculation</v>
      </c>
      <c r="FC2522" s="570">
        <v>42253.101736111115</v>
      </c>
      <c r="FD2522" s="571" t="str">
        <v>[-11101] All data events are filtered in summary calculation</v>
      </c>
      <c r="FE2522" s="570">
        <v>42253.101388888885</v>
      </c>
      <c r="FF2522" s="571" t="str">
        <v>[-11101] All data events are filtered in summary calculation</v>
      </c>
      <c r="FG2522" s="570">
        <v>42253.101388888885</v>
      </c>
      <c r="FH2522" s="571" t="str">
        <v>[-11101] All data events are filtered in summary calculation</v>
      </c>
      <c r="GE2522" s="400">
        <f t="shared" si="346"/>
        <v>1</v>
      </c>
      <c r="GF2522" s="529"/>
      <c r="GG2522" s="517"/>
      <c r="GH2522" s="529">
        <v>42253.101388888885</v>
      </c>
      <c r="GI2522" s="668" t="str">
        <v>[-11101] All data events are filtered in summary calculation</v>
      </c>
      <c r="GJ2522" s="669">
        <v>42253.101388888885</v>
      </c>
      <c r="GK2522" s="668" t="str">
        <v>[-11101] All data events are filtered in summary calculation</v>
      </c>
      <c r="GL2522" s="669">
        <v>42253.101388888885</v>
      </c>
      <c r="GM2522" s="668" t="str">
        <v>[-11101] All data events are filtered in summary calculation</v>
      </c>
      <c r="GN2522" s="400" t="str">
        <f t="shared" si="344"/>
        <v>[-11101] All data events are filtered in summary calculation</v>
      </c>
      <c r="GO2522" s="400">
        <f t="shared" si="345"/>
        <v>0</v>
      </c>
    </row>
    <row r="2523" spans="156:197" ht="18.95" customHeight="1" x14ac:dyDescent="0.25">
      <c r="EZ2523" s="837"/>
      <c r="FA2523" s="568">
        <v>42253.102083333331</v>
      </c>
      <c r="FB2523" s="569" t="str">
        <v>[-11101] All data events are filtered in summary calculation</v>
      </c>
      <c r="FC2523" s="570">
        <v>42253.102083333331</v>
      </c>
      <c r="FD2523" s="571" t="str">
        <v>[-11101] All data events are filtered in summary calculation</v>
      </c>
      <c r="FE2523" s="570">
        <v>42253.101736111115</v>
      </c>
      <c r="FF2523" s="571" t="str">
        <v>[-11101] All data events are filtered in summary calculation</v>
      </c>
      <c r="FG2523" s="570">
        <v>42253.101736111115</v>
      </c>
      <c r="FH2523" s="571" t="str">
        <v>[-11101] All data events are filtered in summary calculation</v>
      </c>
      <c r="GE2523" s="400">
        <f t="shared" si="346"/>
        <v>1</v>
      </c>
      <c r="GF2523" s="529"/>
      <c r="GG2523" s="517"/>
      <c r="GH2523" s="529">
        <v>42253.101736111115</v>
      </c>
      <c r="GI2523" s="668" t="str">
        <v>[-11101] All data events are filtered in summary calculation</v>
      </c>
      <c r="GJ2523" s="669">
        <v>42253.101736111115</v>
      </c>
      <c r="GK2523" s="668" t="str">
        <v>[-11101] All data events are filtered in summary calculation</v>
      </c>
      <c r="GL2523" s="669">
        <v>42253.101736111115</v>
      </c>
      <c r="GM2523" s="668" t="str">
        <v>[-11101] All data events are filtered in summary calculation</v>
      </c>
      <c r="GN2523" s="400" t="str">
        <f t="shared" si="344"/>
        <v>[-11101] All data events are filtered in summary calculation</v>
      </c>
      <c r="GO2523" s="400">
        <f t="shared" si="345"/>
        <v>0</v>
      </c>
    </row>
    <row r="2524" spans="156:197" ht="18.95" customHeight="1" x14ac:dyDescent="0.25">
      <c r="EZ2524" s="837"/>
      <c r="FA2524" s="568">
        <v>42253.102430555555</v>
      </c>
      <c r="FB2524" s="569" t="str">
        <v>[-11101] All data events are filtered in summary calculation</v>
      </c>
      <c r="FC2524" s="570">
        <v>42253.102430555555</v>
      </c>
      <c r="FD2524" s="571" t="str">
        <v>[-11101] All data events are filtered in summary calculation</v>
      </c>
      <c r="FE2524" s="570">
        <v>42253.102083333331</v>
      </c>
      <c r="FF2524" s="571" t="str">
        <v>[-11101] All data events are filtered in summary calculation</v>
      </c>
      <c r="FG2524" s="570">
        <v>42253.102083333331</v>
      </c>
      <c r="FH2524" s="571" t="str">
        <v>[-11101] All data events are filtered in summary calculation</v>
      </c>
      <c r="GE2524" s="400">
        <f t="shared" si="346"/>
        <v>1</v>
      </c>
      <c r="GF2524" s="529"/>
      <c r="GG2524" s="517"/>
      <c r="GH2524" s="529">
        <v>42253.102083333331</v>
      </c>
      <c r="GI2524" s="668" t="str">
        <v>[-11101] All data events are filtered in summary calculation</v>
      </c>
      <c r="GJ2524" s="669">
        <v>42253.102083333331</v>
      </c>
      <c r="GK2524" s="668" t="str">
        <v>[-11101] All data events are filtered in summary calculation</v>
      </c>
      <c r="GL2524" s="669">
        <v>42253.102083333331</v>
      </c>
      <c r="GM2524" s="668" t="str">
        <v>[-11101] All data events are filtered in summary calculation</v>
      </c>
      <c r="GN2524" s="400" t="str">
        <f t="shared" si="344"/>
        <v>[-11101] All data events are filtered in summary calculation</v>
      </c>
      <c r="GO2524" s="400">
        <f t="shared" si="345"/>
        <v>0</v>
      </c>
    </row>
    <row r="2525" spans="156:197" ht="18.95" customHeight="1" x14ac:dyDescent="0.25">
      <c r="EZ2525" s="837"/>
      <c r="FA2525" s="568">
        <v>42253.102777777778</v>
      </c>
      <c r="FB2525" s="569" t="str">
        <v>[-11101] All data events are filtered in summary calculation</v>
      </c>
      <c r="FC2525" s="570">
        <v>42253.102777777778</v>
      </c>
      <c r="FD2525" s="571" t="str">
        <v>[-11101] All data events are filtered in summary calculation</v>
      </c>
      <c r="FE2525" s="570">
        <v>42253.102430555555</v>
      </c>
      <c r="FF2525" s="571" t="str">
        <v>[-11101] All data events are filtered in summary calculation</v>
      </c>
      <c r="FG2525" s="570">
        <v>42253.102430555555</v>
      </c>
      <c r="FH2525" s="571" t="str">
        <v>[-11101] All data events are filtered in summary calculation</v>
      </c>
      <c r="GE2525" s="400">
        <f t="shared" si="346"/>
        <v>1</v>
      </c>
      <c r="GF2525" s="529"/>
      <c r="GG2525" s="517"/>
      <c r="GH2525" s="529">
        <v>42253.102430555555</v>
      </c>
      <c r="GI2525" s="668" t="str">
        <v>[-11101] All data events are filtered in summary calculation</v>
      </c>
      <c r="GJ2525" s="669">
        <v>42253.102430555555</v>
      </c>
      <c r="GK2525" s="668" t="str">
        <v>[-11101] All data events are filtered in summary calculation</v>
      </c>
      <c r="GL2525" s="669">
        <v>42253.102430555555</v>
      </c>
      <c r="GM2525" s="668" t="str">
        <v>[-11101] All data events are filtered in summary calculation</v>
      </c>
      <c r="GN2525" s="400" t="str">
        <f t="shared" si="344"/>
        <v>[-11101] All data events are filtered in summary calculation</v>
      </c>
      <c r="GO2525" s="400">
        <f t="shared" si="345"/>
        <v>0</v>
      </c>
    </row>
    <row r="2526" spans="156:197" ht="18.95" customHeight="1" x14ac:dyDescent="0.25">
      <c r="EZ2526" s="837"/>
      <c r="FA2526" s="568">
        <v>42253.103125000001</v>
      </c>
      <c r="FB2526" s="569" t="str">
        <v>[-11101] All data events are filtered in summary calculation</v>
      </c>
      <c r="FC2526" s="570">
        <v>42253.103125000001</v>
      </c>
      <c r="FD2526" s="571" t="str">
        <v>[-11101] All data events are filtered in summary calculation</v>
      </c>
      <c r="FE2526" s="570">
        <v>42253.102777777778</v>
      </c>
      <c r="FF2526" s="571" t="str">
        <v>[-11101] All data events are filtered in summary calculation</v>
      </c>
      <c r="FG2526" s="570">
        <v>42253.102777777778</v>
      </c>
      <c r="FH2526" s="571" t="str">
        <v>[-11101] All data events are filtered in summary calculation</v>
      </c>
      <c r="GE2526" s="400">
        <f t="shared" si="346"/>
        <v>1</v>
      </c>
      <c r="GF2526" s="529"/>
      <c r="GG2526" s="517"/>
      <c r="GH2526" s="529">
        <v>42253.102777777778</v>
      </c>
      <c r="GI2526" s="668" t="str">
        <v>[-11101] All data events are filtered in summary calculation</v>
      </c>
      <c r="GJ2526" s="669">
        <v>42253.102777777778</v>
      </c>
      <c r="GK2526" s="668" t="str">
        <v>[-11101] All data events are filtered in summary calculation</v>
      </c>
      <c r="GL2526" s="669">
        <v>42253.102777777778</v>
      </c>
      <c r="GM2526" s="668" t="str">
        <v>[-11101] All data events are filtered in summary calculation</v>
      </c>
      <c r="GN2526" s="400" t="str">
        <f t="shared" si="344"/>
        <v>[-11101] All data events are filtered in summary calculation</v>
      </c>
      <c r="GO2526" s="400">
        <f t="shared" si="345"/>
        <v>0</v>
      </c>
    </row>
    <row r="2527" spans="156:197" ht="18.95" customHeight="1" x14ac:dyDescent="0.25">
      <c r="EZ2527" s="837"/>
      <c r="FA2527" s="568">
        <v>42253.103472222225</v>
      </c>
      <c r="FB2527" s="569" t="str">
        <v>[-11101] All data events are filtered in summary calculation</v>
      </c>
      <c r="FC2527" s="570">
        <v>42253.103472222225</v>
      </c>
      <c r="FD2527" s="571" t="str">
        <v>[-11101] All data events are filtered in summary calculation</v>
      </c>
      <c r="FE2527" s="570">
        <v>42253.103125000001</v>
      </c>
      <c r="FF2527" s="571" t="str">
        <v>[-11101] All data events are filtered in summary calculation</v>
      </c>
      <c r="FG2527" s="570">
        <v>42253.103125000001</v>
      </c>
      <c r="FH2527" s="571" t="str">
        <v>[-11101] All data events are filtered in summary calculation</v>
      </c>
      <c r="GE2527" s="400">
        <f t="shared" si="346"/>
        <v>1</v>
      </c>
      <c r="GF2527" s="529"/>
      <c r="GG2527" s="517"/>
      <c r="GH2527" s="529">
        <v>42253.103125000001</v>
      </c>
      <c r="GI2527" s="668" t="str">
        <v>[-11101] All data events are filtered in summary calculation</v>
      </c>
      <c r="GJ2527" s="669">
        <v>42253.103125000001</v>
      </c>
      <c r="GK2527" s="668" t="str">
        <v>[-11101] All data events are filtered in summary calculation</v>
      </c>
      <c r="GL2527" s="669">
        <v>42253.103125000001</v>
      </c>
      <c r="GM2527" s="668" t="str">
        <v>[-11101] All data events are filtered in summary calculation</v>
      </c>
      <c r="GN2527" s="400" t="str">
        <f t="shared" si="344"/>
        <v>[-11101] All data events are filtered in summary calculation</v>
      </c>
      <c r="GO2527" s="400">
        <f t="shared" si="345"/>
        <v>0</v>
      </c>
    </row>
    <row r="2528" spans="156:197" ht="18.95" customHeight="1" x14ac:dyDescent="0.25">
      <c r="EZ2528" s="837"/>
      <c r="FA2528" s="568">
        <v>42253.103819444441</v>
      </c>
      <c r="FB2528" s="569" t="str">
        <v>[-11101] All data events are filtered in summary calculation</v>
      </c>
      <c r="FC2528" s="570">
        <v>42253.103819444441</v>
      </c>
      <c r="FD2528" s="571" t="str">
        <v>[-11101] All data events are filtered in summary calculation</v>
      </c>
      <c r="FE2528" s="570">
        <v>42253.103472222225</v>
      </c>
      <c r="FF2528" s="571" t="str">
        <v>[-11101] All data events are filtered in summary calculation</v>
      </c>
      <c r="FG2528" s="570">
        <v>42253.103472222225</v>
      </c>
      <c r="FH2528" s="571" t="str">
        <v>[-11101] All data events are filtered in summary calculation</v>
      </c>
      <c r="GE2528" s="400">
        <f t="shared" si="346"/>
        <v>1</v>
      </c>
      <c r="GF2528" s="529"/>
      <c r="GG2528" s="517"/>
      <c r="GH2528" s="529">
        <v>42253.103472222225</v>
      </c>
      <c r="GI2528" s="668" t="str">
        <v>[-11101] All data events are filtered in summary calculation</v>
      </c>
      <c r="GJ2528" s="669">
        <v>42253.103472222225</v>
      </c>
      <c r="GK2528" s="668" t="str">
        <v>[-11101] All data events are filtered in summary calculation</v>
      </c>
      <c r="GL2528" s="669">
        <v>42253.103472222225</v>
      </c>
      <c r="GM2528" s="668" t="str">
        <v>[-11101] All data events are filtered in summary calculation</v>
      </c>
      <c r="GN2528" s="400" t="str">
        <f t="shared" si="344"/>
        <v>[-11101] All data events are filtered in summary calculation</v>
      </c>
      <c r="GO2528" s="400">
        <f t="shared" si="345"/>
        <v>0</v>
      </c>
    </row>
    <row r="2529" spans="156:197" ht="18.95" customHeight="1" x14ac:dyDescent="0.25">
      <c r="EZ2529" s="837"/>
      <c r="FA2529" s="568">
        <v>42253.104166666672</v>
      </c>
      <c r="FB2529" s="569" t="str">
        <v>[-11101] All data events are filtered in summary calculation</v>
      </c>
      <c r="FC2529" s="570">
        <v>42253.104166666672</v>
      </c>
      <c r="FD2529" s="571" t="str">
        <v>[-11101] All data events are filtered in summary calculation</v>
      </c>
      <c r="FE2529" s="570">
        <v>42253.103819444441</v>
      </c>
      <c r="FF2529" s="571" t="str">
        <v>[-11101] All data events are filtered in summary calculation</v>
      </c>
      <c r="FG2529" s="570">
        <v>42253.103819444441</v>
      </c>
      <c r="FH2529" s="571" t="str">
        <v>[-11101] All data events are filtered in summary calculation</v>
      </c>
      <c r="GE2529" s="400">
        <f t="shared" si="346"/>
        <v>1</v>
      </c>
      <c r="GF2529" s="529"/>
      <c r="GG2529" s="517"/>
      <c r="GH2529" s="529">
        <v>42253.103819444441</v>
      </c>
      <c r="GI2529" s="668" t="str">
        <v>[-11101] All data events are filtered in summary calculation</v>
      </c>
      <c r="GJ2529" s="669">
        <v>42253.103819444441</v>
      </c>
      <c r="GK2529" s="668" t="str">
        <v>[-11101] All data events are filtered in summary calculation</v>
      </c>
      <c r="GL2529" s="669">
        <v>42253.103819444441</v>
      </c>
      <c r="GM2529" s="668" t="str">
        <v>[-11101] All data events are filtered in summary calculation</v>
      </c>
      <c r="GN2529" s="400" t="str">
        <f t="shared" si="344"/>
        <v>[-11101] All data events are filtered in summary calculation</v>
      </c>
      <c r="GO2529" s="400">
        <f t="shared" si="345"/>
        <v>0</v>
      </c>
    </row>
    <row r="2530" spans="156:197" ht="18.95" customHeight="1" x14ac:dyDescent="0.25">
      <c r="EZ2530" s="837"/>
      <c r="FA2530" s="568">
        <v>42253.104513888888</v>
      </c>
      <c r="FB2530" s="569" t="str">
        <v>[-11101] All data events are filtered in summary calculation</v>
      </c>
      <c r="FC2530" s="570">
        <v>42253.104513888888</v>
      </c>
      <c r="FD2530" s="571" t="str">
        <v>[-11101] All data events are filtered in summary calculation</v>
      </c>
      <c r="FE2530" s="570">
        <v>42253.104166666672</v>
      </c>
      <c r="FF2530" s="571" t="str">
        <v>[-11101] All data events are filtered in summary calculation</v>
      </c>
      <c r="FG2530" s="570">
        <v>42253.104166666672</v>
      </c>
      <c r="FH2530" s="571" t="str">
        <v>[-11101] All data events are filtered in summary calculation</v>
      </c>
      <c r="GE2530" s="400">
        <f t="shared" si="346"/>
        <v>1</v>
      </c>
      <c r="GF2530" s="529"/>
      <c r="GG2530" s="517"/>
      <c r="GH2530" s="529">
        <v>42253.104166666672</v>
      </c>
      <c r="GI2530" s="668" t="str">
        <v>[-11101] All data events are filtered in summary calculation</v>
      </c>
      <c r="GJ2530" s="669">
        <v>42253.104166666672</v>
      </c>
      <c r="GK2530" s="668" t="str">
        <v>[-11101] All data events are filtered in summary calculation</v>
      </c>
      <c r="GL2530" s="669">
        <v>42253.104166666672</v>
      </c>
      <c r="GM2530" s="668" t="str">
        <v>[-11101] All data events are filtered in summary calculation</v>
      </c>
      <c r="GN2530" s="400" t="str">
        <f t="shared" si="344"/>
        <v>[-11101] All data events are filtered in summary calculation</v>
      </c>
      <c r="GO2530" s="400">
        <f t="shared" si="345"/>
        <v>0</v>
      </c>
    </row>
    <row r="2531" spans="156:197" ht="18.95" customHeight="1" x14ac:dyDescent="0.25">
      <c r="EZ2531" s="837"/>
      <c r="FA2531" s="568">
        <v>42253.104861111111</v>
      </c>
      <c r="FB2531" s="569" t="str">
        <v>[-11101] All data events are filtered in summary calculation</v>
      </c>
      <c r="FC2531" s="570">
        <v>42253.104861111111</v>
      </c>
      <c r="FD2531" s="571" t="str">
        <v>[-11101] All data events are filtered in summary calculation</v>
      </c>
      <c r="FE2531" s="570">
        <v>42253.104513888888</v>
      </c>
      <c r="FF2531" s="571" t="str">
        <v>[-11101] All data events are filtered in summary calculation</v>
      </c>
      <c r="FG2531" s="570">
        <v>42253.104513888888</v>
      </c>
      <c r="FH2531" s="571" t="str">
        <v>[-11101] All data events are filtered in summary calculation</v>
      </c>
      <c r="GE2531" s="400">
        <f t="shared" si="346"/>
        <v>1</v>
      </c>
      <c r="GF2531" s="529"/>
      <c r="GG2531" s="517"/>
      <c r="GH2531" s="529">
        <v>42253.104513888888</v>
      </c>
      <c r="GI2531" s="668" t="str">
        <v>[-11101] All data events are filtered in summary calculation</v>
      </c>
      <c r="GJ2531" s="669">
        <v>42253.104513888888</v>
      </c>
      <c r="GK2531" s="668" t="str">
        <v>[-11101] All data events are filtered in summary calculation</v>
      </c>
      <c r="GL2531" s="669">
        <v>42253.104513888888</v>
      </c>
      <c r="GM2531" s="668" t="str">
        <v>[-11101] All data events are filtered in summary calculation</v>
      </c>
      <c r="GN2531" s="400" t="str">
        <f t="shared" si="344"/>
        <v>[-11101] All data events are filtered in summary calculation</v>
      </c>
      <c r="GO2531" s="400">
        <f t="shared" si="345"/>
        <v>0</v>
      </c>
    </row>
    <row r="2532" spans="156:197" ht="18.95" customHeight="1" x14ac:dyDescent="0.25">
      <c r="EZ2532" s="837"/>
      <c r="FA2532" s="568">
        <v>42253.105208333334</v>
      </c>
      <c r="FB2532" s="569" t="str">
        <v>[-11101] All data events are filtered in summary calculation</v>
      </c>
      <c r="FC2532" s="570">
        <v>42253.105208333334</v>
      </c>
      <c r="FD2532" s="571" t="str">
        <v>[-11101] All data events are filtered in summary calculation</v>
      </c>
      <c r="FE2532" s="570">
        <v>42253.104861111111</v>
      </c>
      <c r="FF2532" s="571" t="str">
        <v>[-11101] All data events are filtered in summary calculation</v>
      </c>
      <c r="FG2532" s="570">
        <v>42253.104861111111</v>
      </c>
      <c r="FH2532" s="571" t="str">
        <v>[-11101] All data events are filtered in summary calculation</v>
      </c>
      <c r="GE2532" s="400">
        <f t="shared" si="346"/>
        <v>1</v>
      </c>
      <c r="GF2532" s="529"/>
      <c r="GG2532" s="517"/>
      <c r="GH2532" s="529">
        <v>42253.104861111111</v>
      </c>
      <c r="GI2532" s="668" t="str">
        <v>[-11101] All data events are filtered in summary calculation</v>
      </c>
      <c r="GJ2532" s="669">
        <v>42253.104861111111</v>
      </c>
      <c r="GK2532" s="668" t="str">
        <v>[-11101] All data events are filtered in summary calculation</v>
      </c>
      <c r="GL2532" s="669">
        <v>42253.104861111111</v>
      </c>
      <c r="GM2532" s="668" t="str">
        <v>[-11101] All data events are filtered in summary calculation</v>
      </c>
      <c r="GN2532" s="400" t="str">
        <f t="shared" si="344"/>
        <v>[-11101] All data events are filtered in summary calculation</v>
      </c>
      <c r="GO2532" s="400">
        <f t="shared" si="345"/>
        <v>0</v>
      </c>
    </row>
    <row r="2533" spans="156:197" ht="18.95" customHeight="1" x14ac:dyDescent="0.25">
      <c r="EZ2533" s="837"/>
      <c r="FA2533" s="568">
        <v>42253.10555555555</v>
      </c>
      <c r="FB2533" s="569" t="str">
        <v>[-11101] All data events are filtered in summary calculation</v>
      </c>
      <c r="FC2533" s="570">
        <v>42253.10555555555</v>
      </c>
      <c r="FD2533" s="571" t="str">
        <v>[-11101] All data events are filtered in summary calculation</v>
      </c>
      <c r="FE2533" s="570">
        <v>42253.105208333334</v>
      </c>
      <c r="FF2533" s="571" t="str">
        <v>[-11101] All data events are filtered in summary calculation</v>
      </c>
      <c r="FG2533" s="570">
        <v>42253.105208333334</v>
      </c>
      <c r="FH2533" s="571" t="str">
        <v>[-11101] All data events are filtered in summary calculation</v>
      </c>
      <c r="GE2533" s="400">
        <f t="shared" si="346"/>
        <v>1</v>
      </c>
      <c r="GF2533" s="529"/>
      <c r="GG2533" s="517"/>
      <c r="GH2533" s="529">
        <v>42253.105208333334</v>
      </c>
      <c r="GI2533" s="668" t="str">
        <v>[-11101] All data events are filtered in summary calculation</v>
      </c>
      <c r="GJ2533" s="669">
        <v>42253.105208333334</v>
      </c>
      <c r="GK2533" s="668" t="str">
        <v>[-11101] All data events are filtered in summary calculation</v>
      </c>
      <c r="GL2533" s="669">
        <v>42253.105208333334</v>
      </c>
      <c r="GM2533" s="668" t="str">
        <v>[-11101] All data events are filtered in summary calculation</v>
      </c>
      <c r="GN2533" s="400" t="str">
        <f t="shared" si="344"/>
        <v>[-11101] All data events are filtered in summary calculation</v>
      </c>
      <c r="GO2533" s="400">
        <f t="shared" si="345"/>
        <v>0</v>
      </c>
    </row>
    <row r="2534" spans="156:197" ht="18.95" customHeight="1" x14ac:dyDescent="0.25">
      <c r="EZ2534" s="837"/>
      <c r="FA2534" s="568">
        <v>42253.105902777781</v>
      </c>
      <c r="FB2534" s="569" t="str">
        <v>[-11101] All data events are filtered in summary calculation</v>
      </c>
      <c r="FC2534" s="570">
        <v>42253.105902777781</v>
      </c>
      <c r="FD2534" s="571" t="str">
        <v>[-11101] All data events are filtered in summary calculation</v>
      </c>
      <c r="FE2534" s="570">
        <v>42253.10555555555</v>
      </c>
      <c r="FF2534" s="571" t="str">
        <v>[-11101] All data events are filtered in summary calculation</v>
      </c>
      <c r="FG2534" s="570">
        <v>42253.10555555555</v>
      </c>
      <c r="FH2534" s="571" t="str">
        <v>[-11101] All data events are filtered in summary calculation</v>
      </c>
      <c r="GE2534" s="400">
        <f t="shared" si="346"/>
        <v>1</v>
      </c>
      <c r="GF2534" s="529"/>
      <c r="GG2534" s="517"/>
      <c r="GH2534" s="529">
        <v>42253.10555555555</v>
      </c>
      <c r="GI2534" s="668" t="str">
        <v>[-11101] All data events are filtered in summary calculation</v>
      </c>
      <c r="GJ2534" s="669">
        <v>42253.10555555555</v>
      </c>
      <c r="GK2534" s="668" t="str">
        <v>[-11101] All data events are filtered in summary calculation</v>
      </c>
      <c r="GL2534" s="669">
        <v>42253.10555555555</v>
      </c>
      <c r="GM2534" s="668" t="str">
        <v>[-11101] All data events are filtered in summary calculation</v>
      </c>
      <c r="GN2534" s="400" t="str">
        <f t="shared" si="344"/>
        <v>[-11101] All data events are filtered in summary calculation</v>
      </c>
      <c r="GO2534" s="400">
        <f t="shared" si="345"/>
        <v>0</v>
      </c>
    </row>
    <row r="2535" spans="156:197" ht="18.95" customHeight="1" x14ac:dyDescent="0.25">
      <c r="EZ2535" s="837"/>
      <c r="FA2535" s="568">
        <v>42253.106249999997</v>
      </c>
      <c r="FB2535" s="569" t="str">
        <v>[-11101] All data events are filtered in summary calculation</v>
      </c>
      <c r="FC2535" s="570">
        <v>42253.106249999997</v>
      </c>
      <c r="FD2535" s="571" t="str">
        <v>[-11101] All data events are filtered in summary calculation</v>
      </c>
      <c r="FE2535" s="570">
        <v>42253.105902777781</v>
      </c>
      <c r="FF2535" s="571" t="str">
        <v>[-11101] All data events are filtered in summary calculation</v>
      </c>
      <c r="FG2535" s="570">
        <v>42253.105902777781</v>
      </c>
      <c r="FH2535" s="571" t="str">
        <v>[-11101] All data events are filtered in summary calculation</v>
      </c>
      <c r="GE2535" s="400">
        <f t="shared" si="346"/>
        <v>1</v>
      </c>
      <c r="GF2535" s="529"/>
      <c r="GG2535" s="517"/>
      <c r="GH2535" s="529">
        <v>42253.105902777781</v>
      </c>
      <c r="GI2535" s="668" t="str">
        <v>[-11101] All data events are filtered in summary calculation</v>
      </c>
      <c r="GJ2535" s="669">
        <v>42253.105902777781</v>
      </c>
      <c r="GK2535" s="668" t="str">
        <v>[-11101] All data events are filtered in summary calculation</v>
      </c>
      <c r="GL2535" s="669">
        <v>42253.105902777781</v>
      </c>
      <c r="GM2535" s="668" t="str">
        <v>[-11101] All data events are filtered in summary calculation</v>
      </c>
      <c r="GN2535" s="400" t="str">
        <f t="shared" si="344"/>
        <v>[-11101] All data events are filtered in summary calculation</v>
      </c>
      <c r="GO2535" s="400">
        <f t="shared" si="345"/>
        <v>0</v>
      </c>
    </row>
    <row r="2536" spans="156:197" ht="18.95" customHeight="1" x14ac:dyDescent="0.25">
      <c r="EZ2536" s="837"/>
      <c r="FA2536" s="568">
        <v>42253.10659722222</v>
      </c>
      <c r="FB2536" s="569" t="str">
        <v>[-11101] All data events are filtered in summary calculation</v>
      </c>
      <c r="FC2536" s="570">
        <v>42253.10659722222</v>
      </c>
      <c r="FD2536" s="571" t="str">
        <v>[-11101] All data events are filtered in summary calculation</v>
      </c>
      <c r="FE2536" s="570">
        <v>42253.106249999997</v>
      </c>
      <c r="FF2536" s="571" t="str">
        <v>[-11101] All data events are filtered in summary calculation</v>
      </c>
      <c r="FG2536" s="570">
        <v>42253.106249999997</v>
      </c>
      <c r="FH2536" s="571" t="str">
        <v>[-11101] All data events are filtered in summary calculation</v>
      </c>
      <c r="GE2536" s="400">
        <f t="shared" si="346"/>
        <v>1</v>
      </c>
      <c r="GF2536" s="529"/>
      <c r="GG2536" s="517"/>
      <c r="GH2536" s="529">
        <v>42253.106249999997</v>
      </c>
      <c r="GI2536" s="668" t="str">
        <v>[-11101] All data events are filtered in summary calculation</v>
      </c>
      <c r="GJ2536" s="669">
        <v>42253.106249999997</v>
      </c>
      <c r="GK2536" s="668" t="str">
        <v>[-11101] All data events are filtered in summary calculation</v>
      </c>
      <c r="GL2536" s="669">
        <v>42253.106249999997</v>
      </c>
      <c r="GM2536" s="668" t="str">
        <v>[-11101] All data events are filtered in summary calculation</v>
      </c>
      <c r="GN2536" s="400" t="str">
        <f t="shared" si="344"/>
        <v>[-11101] All data events are filtered in summary calculation</v>
      </c>
      <c r="GO2536" s="400">
        <f t="shared" si="345"/>
        <v>0</v>
      </c>
    </row>
    <row r="2537" spans="156:197" ht="18.95" customHeight="1" x14ac:dyDescent="0.25">
      <c r="EZ2537" s="837"/>
      <c r="FA2537" s="568">
        <v>42253.106944444444</v>
      </c>
      <c r="FB2537" s="569" t="str">
        <v>[-11101] All data events are filtered in summary calculation</v>
      </c>
      <c r="FC2537" s="570">
        <v>42253.106944444444</v>
      </c>
      <c r="FD2537" s="571" t="str">
        <v>[-11101] All data events are filtered in summary calculation</v>
      </c>
      <c r="FE2537" s="570">
        <v>42253.10659722222</v>
      </c>
      <c r="FF2537" s="571" t="str">
        <v>[-11101] All data events are filtered in summary calculation</v>
      </c>
      <c r="FG2537" s="570">
        <v>42253.10659722222</v>
      </c>
      <c r="FH2537" s="571" t="str">
        <v>[-11101] All data events are filtered in summary calculation</v>
      </c>
      <c r="GE2537" s="400">
        <f t="shared" si="346"/>
        <v>1</v>
      </c>
      <c r="GF2537" s="529"/>
      <c r="GG2537" s="517"/>
      <c r="GH2537" s="529">
        <v>42253.10659722222</v>
      </c>
      <c r="GI2537" s="668" t="str">
        <v>[-11101] All data events are filtered in summary calculation</v>
      </c>
      <c r="GJ2537" s="669">
        <v>42253.10659722222</v>
      </c>
      <c r="GK2537" s="668" t="str">
        <v>[-11101] All data events are filtered in summary calculation</v>
      </c>
      <c r="GL2537" s="669">
        <v>42253.10659722222</v>
      </c>
      <c r="GM2537" s="668" t="str">
        <v>[-11101] All data events are filtered in summary calculation</v>
      </c>
      <c r="GN2537" s="400" t="str">
        <f t="shared" si="344"/>
        <v>[-11101] All data events are filtered in summary calculation</v>
      </c>
      <c r="GO2537" s="400">
        <f t="shared" si="345"/>
        <v>0</v>
      </c>
    </row>
    <row r="2538" spans="156:197" ht="18.95" customHeight="1" x14ac:dyDescent="0.25">
      <c r="EZ2538" s="837"/>
      <c r="FA2538" s="568">
        <v>42253.107291666667</v>
      </c>
      <c r="FB2538" s="569" t="str">
        <v>[-11101] All data events are filtered in summary calculation</v>
      </c>
      <c r="FC2538" s="570">
        <v>42253.107291666667</v>
      </c>
      <c r="FD2538" s="571" t="str">
        <v>[-11101] All data events are filtered in summary calculation</v>
      </c>
      <c r="FE2538" s="570">
        <v>42253.106944444444</v>
      </c>
      <c r="FF2538" s="571" t="str">
        <v>[-11101] All data events are filtered in summary calculation</v>
      </c>
      <c r="FG2538" s="570">
        <v>42253.106944444444</v>
      </c>
      <c r="FH2538" s="571" t="str">
        <v>[-11101] All data events are filtered in summary calculation</v>
      </c>
      <c r="GE2538" s="400">
        <f t="shared" si="346"/>
        <v>1</v>
      </c>
      <c r="GF2538" s="529"/>
      <c r="GG2538" s="517"/>
      <c r="GH2538" s="529">
        <v>42253.106944444444</v>
      </c>
      <c r="GI2538" s="668" t="str">
        <v>[-11101] All data events are filtered in summary calculation</v>
      </c>
      <c r="GJ2538" s="669">
        <v>42253.106944444444</v>
      </c>
      <c r="GK2538" s="668" t="str">
        <v>[-11101] All data events are filtered in summary calculation</v>
      </c>
      <c r="GL2538" s="669">
        <v>42253.106944444444</v>
      </c>
      <c r="GM2538" s="668" t="str">
        <v>[-11101] All data events are filtered in summary calculation</v>
      </c>
      <c r="GN2538" s="400" t="str">
        <f t="shared" si="344"/>
        <v>[-11101] All data events are filtered in summary calculation</v>
      </c>
      <c r="GO2538" s="400">
        <f t="shared" si="345"/>
        <v>0</v>
      </c>
    </row>
    <row r="2539" spans="156:197" ht="18.95" customHeight="1" x14ac:dyDescent="0.25">
      <c r="EZ2539" s="837"/>
      <c r="FA2539" s="568">
        <v>42253.107638888891</v>
      </c>
      <c r="FB2539" s="569" t="str">
        <v>[-11101] All data events are filtered in summary calculation</v>
      </c>
      <c r="FC2539" s="570">
        <v>42253.107638888891</v>
      </c>
      <c r="FD2539" s="571" t="str">
        <v>[-11101] All data events are filtered in summary calculation</v>
      </c>
      <c r="FE2539" s="570">
        <v>42253.107291666667</v>
      </c>
      <c r="FF2539" s="571" t="str">
        <v>[-11101] All data events are filtered in summary calculation</v>
      </c>
      <c r="FG2539" s="570">
        <v>42253.107291666667</v>
      </c>
      <c r="FH2539" s="571" t="str">
        <v>[-11101] All data events are filtered in summary calculation</v>
      </c>
      <c r="GE2539" s="400">
        <f t="shared" si="346"/>
        <v>1</v>
      </c>
      <c r="GF2539" s="529"/>
      <c r="GG2539" s="517"/>
      <c r="GH2539" s="529">
        <v>42253.107291666667</v>
      </c>
      <c r="GI2539" s="668" t="str">
        <v>[-11101] All data events are filtered in summary calculation</v>
      </c>
      <c r="GJ2539" s="669">
        <v>42253.107291666667</v>
      </c>
      <c r="GK2539" s="668" t="str">
        <v>[-11101] All data events are filtered in summary calculation</v>
      </c>
      <c r="GL2539" s="669">
        <v>42253.107291666667</v>
      </c>
      <c r="GM2539" s="668" t="str">
        <v>[-11101] All data events are filtered in summary calculation</v>
      </c>
      <c r="GN2539" s="400" t="str">
        <f t="shared" si="344"/>
        <v>[-11101] All data events are filtered in summary calculation</v>
      </c>
      <c r="GO2539" s="400">
        <f t="shared" si="345"/>
        <v>0</v>
      </c>
    </row>
    <row r="2540" spans="156:197" ht="18.95" customHeight="1" x14ac:dyDescent="0.25">
      <c r="EZ2540" s="837"/>
      <c r="FA2540" s="568">
        <v>42253.107986111107</v>
      </c>
      <c r="FB2540" s="569" t="str">
        <v>[-11101] All data events are filtered in summary calculation</v>
      </c>
      <c r="FC2540" s="570">
        <v>42253.107986111107</v>
      </c>
      <c r="FD2540" s="571" t="str">
        <v>[-11101] All data events are filtered in summary calculation</v>
      </c>
      <c r="FE2540" s="570">
        <v>42253.107638888891</v>
      </c>
      <c r="FF2540" s="571" t="str">
        <v>[-11101] All data events are filtered in summary calculation</v>
      </c>
      <c r="FG2540" s="570">
        <v>42253.107638888891</v>
      </c>
      <c r="FH2540" s="571" t="str">
        <v>[-11101] All data events are filtered in summary calculation</v>
      </c>
      <c r="GE2540" s="400">
        <f t="shared" si="346"/>
        <v>1</v>
      </c>
      <c r="GF2540" s="529"/>
      <c r="GG2540" s="517"/>
      <c r="GH2540" s="529">
        <v>42253.107638888891</v>
      </c>
      <c r="GI2540" s="668" t="str">
        <v>[-11101] All data events are filtered in summary calculation</v>
      </c>
      <c r="GJ2540" s="669">
        <v>42253.107638888891</v>
      </c>
      <c r="GK2540" s="668" t="str">
        <v>[-11101] All data events are filtered in summary calculation</v>
      </c>
      <c r="GL2540" s="669">
        <v>42253.107638888891</v>
      </c>
      <c r="GM2540" s="668" t="str">
        <v>[-11101] All data events are filtered in summary calculation</v>
      </c>
      <c r="GN2540" s="400" t="str">
        <f t="shared" si="344"/>
        <v>[-11101] All data events are filtered in summary calculation</v>
      </c>
      <c r="GO2540" s="400">
        <f t="shared" si="345"/>
        <v>0</v>
      </c>
    </row>
    <row r="2541" spans="156:197" ht="18.95" customHeight="1" x14ac:dyDescent="0.25">
      <c r="EZ2541" s="837"/>
      <c r="FA2541" s="568">
        <v>42253.108333333337</v>
      </c>
      <c r="FB2541" s="569" t="str">
        <v>[-11101] All data events are filtered in summary calculation</v>
      </c>
      <c r="FC2541" s="570">
        <v>42253.108333333337</v>
      </c>
      <c r="FD2541" s="571" t="str">
        <v>[-11101] All data events are filtered in summary calculation</v>
      </c>
      <c r="FE2541" s="570">
        <v>42253.107986111107</v>
      </c>
      <c r="FF2541" s="571" t="str">
        <v>[-11101] All data events are filtered in summary calculation</v>
      </c>
      <c r="FG2541" s="570">
        <v>42253.107986111107</v>
      </c>
      <c r="FH2541" s="571" t="str">
        <v>[-11101] All data events are filtered in summary calculation</v>
      </c>
      <c r="GE2541" s="400">
        <f t="shared" si="346"/>
        <v>1</v>
      </c>
      <c r="GF2541" s="529"/>
      <c r="GG2541" s="517"/>
      <c r="GH2541" s="529">
        <v>42253.107986111107</v>
      </c>
      <c r="GI2541" s="668" t="str">
        <v>[-11101] All data events are filtered in summary calculation</v>
      </c>
      <c r="GJ2541" s="669">
        <v>42253.107986111107</v>
      </c>
      <c r="GK2541" s="668" t="str">
        <v>[-11101] All data events are filtered in summary calculation</v>
      </c>
      <c r="GL2541" s="669">
        <v>42253.107986111107</v>
      </c>
      <c r="GM2541" s="668" t="str">
        <v>[-11101] All data events are filtered in summary calculation</v>
      </c>
      <c r="GN2541" s="400" t="str">
        <f t="shared" si="344"/>
        <v>[-11101] All data events are filtered in summary calculation</v>
      </c>
      <c r="GO2541" s="400">
        <f t="shared" si="345"/>
        <v>0</v>
      </c>
    </row>
    <row r="2542" spans="156:197" ht="18.95" customHeight="1" x14ac:dyDescent="0.25">
      <c r="EZ2542" s="837"/>
      <c r="FA2542" s="568">
        <v>42253.108680555553</v>
      </c>
      <c r="FB2542" s="569" t="str">
        <v>[-11101] All data events are filtered in summary calculation</v>
      </c>
      <c r="FC2542" s="570">
        <v>42253.108680555553</v>
      </c>
      <c r="FD2542" s="571" t="str">
        <v>[-11101] All data events are filtered in summary calculation</v>
      </c>
      <c r="FE2542" s="570">
        <v>42253.108333333337</v>
      </c>
      <c r="FF2542" s="571" t="str">
        <v>[-11101] All data events are filtered in summary calculation</v>
      </c>
      <c r="FG2542" s="570">
        <v>42253.108333333337</v>
      </c>
      <c r="FH2542" s="571" t="str">
        <v>[-11101] All data events are filtered in summary calculation</v>
      </c>
      <c r="GE2542" s="400">
        <f t="shared" si="346"/>
        <v>1</v>
      </c>
      <c r="GF2542" s="529"/>
      <c r="GG2542" s="517"/>
      <c r="GH2542" s="529">
        <v>42253.108333333337</v>
      </c>
      <c r="GI2542" s="668" t="str">
        <v>[-11101] All data events are filtered in summary calculation</v>
      </c>
      <c r="GJ2542" s="669">
        <v>42253.108333333337</v>
      </c>
      <c r="GK2542" s="668" t="str">
        <v>[-11101] All data events are filtered in summary calculation</v>
      </c>
      <c r="GL2542" s="669">
        <v>42253.108333333337</v>
      </c>
      <c r="GM2542" s="668" t="str">
        <v>[-11101] All data events are filtered in summary calculation</v>
      </c>
      <c r="GN2542" s="400" t="str">
        <f t="shared" si="344"/>
        <v>[-11101] All data events are filtered in summary calculation</v>
      </c>
      <c r="GO2542" s="400">
        <f t="shared" si="345"/>
        <v>0</v>
      </c>
    </row>
    <row r="2543" spans="156:197" ht="18.95" customHeight="1" x14ac:dyDescent="0.25">
      <c r="EZ2543" s="837"/>
      <c r="FA2543" s="568">
        <v>42253.109027777777</v>
      </c>
      <c r="FB2543" s="569" t="str">
        <v>[-11101] All data events are filtered in summary calculation</v>
      </c>
      <c r="FC2543" s="570">
        <v>42253.109027777777</v>
      </c>
      <c r="FD2543" s="571" t="str">
        <v>[-11101] All data events are filtered in summary calculation</v>
      </c>
      <c r="FE2543" s="570">
        <v>42253.108680555553</v>
      </c>
      <c r="FF2543" s="571" t="str">
        <v>[-11101] All data events are filtered in summary calculation</v>
      </c>
      <c r="FG2543" s="570">
        <v>42253.108680555553</v>
      </c>
      <c r="FH2543" s="571" t="str">
        <v>[-11101] All data events are filtered in summary calculation</v>
      </c>
      <c r="GE2543" s="400">
        <f t="shared" si="346"/>
        <v>1</v>
      </c>
      <c r="GF2543" s="529"/>
      <c r="GG2543" s="517"/>
      <c r="GH2543" s="529">
        <v>42253.108680555553</v>
      </c>
      <c r="GI2543" s="668" t="str">
        <v>[-11101] All data events are filtered in summary calculation</v>
      </c>
      <c r="GJ2543" s="669">
        <v>42253.108680555553</v>
      </c>
      <c r="GK2543" s="668" t="str">
        <v>[-11101] All data events are filtered in summary calculation</v>
      </c>
      <c r="GL2543" s="669">
        <v>42253.108680555553</v>
      </c>
      <c r="GM2543" s="668" t="str">
        <v>[-11101] All data events are filtered in summary calculation</v>
      </c>
      <c r="GN2543" s="400" t="str">
        <f t="shared" si="344"/>
        <v>[-11101] All data events are filtered in summary calculation</v>
      </c>
      <c r="GO2543" s="400">
        <f t="shared" si="345"/>
        <v>0</v>
      </c>
    </row>
    <row r="2544" spans="156:197" ht="18.95" customHeight="1" x14ac:dyDescent="0.25">
      <c r="EZ2544" s="837"/>
      <c r="FA2544" s="568">
        <v>42253.109375</v>
      </c>
      <c r="FB2544" s="569" t="str">
        <v>[-11101] All data events are filtered in summary calculation</v>
      </c>
      <c r="FC2544" s="570">
        <v>42253.109375</v>
      </c>
      <c r="FD2544" s="571" t="str">
        <v>[-11101] All data events are filtered in summary calculation</v>
      </c>
      <c r="FE2544" s="570">
        <v>42253.109027777777</v>
      </c>
      <c r="FF2544" s="571" t="str">
        <v>[-11101] All data events are filtered in summary calculation</v>
      </c>
      <c r="FG2544" s="570">
        <v>42253.109027777777</v>
      </c>
      <c r="FH2544" s="571" t="str">
        <v>[-11101] All data events are filtered in summary calculation</v>
      </c>
      <c r="GE2544" s="400">
        <f t="shared" si="346"/>
        <v>1</v>
      </c>
      <c r="GF2544" s="529"/>
      <c r="GG2544" s="517"/>
      <c r="GH2544" s="529">
        <v>42253.109027777777</v>
      </c>
      <c r="GI2544" s="668" t="str">
        <v>[-11101] All data events are filtered in summary calculation</v>
      </c>
      <c r="GJ2544" s="669">
        <v>42253.109027777777</v>
      </c>
      <c r="GK2544" s="668" t="str">
        <v>[-11101] All data events are filtered in summary calculation</v>
      </c>
      <c r="GL2544" s="669">
        <v>42253.109027777777</v>
      </c>
      <c r="GM2544" s="668" t="str">
        <v>[-11101] All data events are filtered in summary calculation</v>
      </c>
      <c r="GN2544" s="400" t="str">
        <f t="shared" si="344"/>
        <v>[-11101] All data events are filtered in summary calculation</v>
      </c>
      <c r="GO2544" s="400">
        <f t="shared" si="345"/>
        <v>0</v>
      </c>
    </row>
    <row r="2545" spans="156:197" ht="18.95" customHeight="1" x14ac:dyDescent="0.25">
      <c r="EZ2545" s="837"/>
      <c r="FA2545" s="568">
        <v>42253.109722222223</v>
      </c>
      <c r="FB2545" s="569" t="str">
        <v>[-11101] All data events are filtered in summary calculation</v>
      </c>
      <c r="FC2545" s="570">
        <v>42253.109722222223</v>
      </c>
      <c r="FD2545" s="571" t="str">
        <v>[-11101] All data events are filtered in summary calculation</v>
      </c>
      <c r="FE2545" s="570">
        <v>42253.109375</v>
      </c>
      <c r="FF2545" s="571" t="str">
        <v>[-11101] All data events are filtered in summary calculation</v>
      </c>
      <c r="FG2545" s="570">
        <v>42253.109375</v>
      </c>
      <c r="FH2545" s="571" t="str">
        <v>[-11101] All data events are filtered in summary calculation</v>
      </c>
      <c r="GE2545" s="400">
        <f t="shared" si="346"/>
        <v>1</v>
      </c>
      <c r="GF2545" s="529"/>
      <c r="GG2545" s="517"/>
      <c r="GH2545" s="529">
        <v>42253.109375</v>
      </c>
      <c r="GI2545" s="668" t="str">
        <v>[-11101] All data events are filtered in summary calculation</v>
      </c>
      <c r="GJ2545" s="669">
        <v>42253.109375</v>
      </c>
      <c r="GK2545" s="668" t="str">
        <v>[-11101] All data events are filtered in summary calculation</v>
      </c>
      <c r="GL2545" s="669">
        <v>42253.109375</v>
      </c>
      <c r="GM2545" s="668" t="str">
        <v>[-11101] All data events are filtered in summary calculation</v>
      </c>
      <c r="GN2545" s="400" t="str">
        <f t="shared" si="344"/>
        <v>[-11101] All data events are filtered in summary calculation</v>
      </c>
      <c r="GO2545" s="400">
        <f t="shared" si="345"/>
        <v>0</v>
      </c>
    </row>
    <row r="2546" spans="156:197" ht="18.95" customHeight="1" x14ac:dyDescent="0.25">
      <c r="EZ2546" s="837"/>
      <c r="FA2546" s="568">
        <v>42253.110069444447</v>
      </c>
      <c r="FB2546" s="569" t="str">
        <v>[-11101] All data events are filtered in summary calculation</v>
      </c>
      <c r="FC2546" s="570">
        <v>42253.110069444447</v>
      </c>
      <c r="FD2546" s="571" t="str">
        <v>[-11101] All data events are filtered in summary calculation</v>
      </c>
      <c r="FE2546" s="570">
        <v>42253.109722222223</v>
      </c>
      <c r="FF2546" s="571" t="str">
        <v>[-11101] All data events are filtered in summary calculation</v>
      </c>
      <c r="FG2546" s="570">
        <v>42253.109722222223</v>
      </c>
      <c r="FH2546" s="571" t="str">
        <v>[-11101] All data events are filtered in summary calculation</v>
      </c>
      <c r="GE2546" s="400">
        <f t="shared" si="346"/>
        <v>1</v>
      </c>
      <c r="GF2546" s="529"/>
      <c r="GG2546" s="517"/>
      <c r="GH2546" s="529">
        <v>42253.109722222223</v>
      </c>
      <c r="GI2546" s="668" t="str">
        <v>[-11101] All data events are filtered in summary calculation</v>
      </c>
      <c r="GJ2546" s="669">
        <v>42253.109722222223</v>
      </c>
      <c r="GK2546" s="668" t="str">
        <v>[-11101] All data events are filtered in summary calculation</v>
      </c>
      <c r="GL2546" s="669">
        <v>42253.109722222223</v>
      </c>
      <c r="GM2546" s="668" t="str">
        <v>[-11101] All data events are filtered in summary calculation</v>
      </c>
      <c r="GN2546" s="400" t="str">
        <f t="shared" si="344"/>
        <v>[-11101] All data events are filtered in summary calculation</v>
      </c>
      <c r="GO2546" s="400">
        <f t="shared" si="345"/>
        <v>0</v>
      </c>
    </row>
    <row r="2547" spans="156:197" ht="18.95" customHeight="1" x14ac:dyDescent="0.25">
      <c r="EZ2547" s="837"/>
      <c r="FA2547" s="568">
        <v>42253.110416666663</v>
      </c>
      <c r="FB2547" s="569" t="str">
        <v>[-11101] All data events are filtered in summary calculation</v>
      </c>
      <c r="FC2547" s="570">
        <v>42253.110416666663</v>
      </c>
      <c r="FD2547" s="571" t="str">
        <v>[-11101] All data events are filtered in summary calculation</v>
      </c>
      <c r="FE2547" s="570">
        <v>42253.110069444447</v>
      </c>
      <c r="FF2547" s="571" t="str">
        <v>[-11101] All data events are filtered in summary calculation</v>
      </c>
      <c r="FG2547" s="570">
        <v>42253.110069444447</v>
      </c>
      <c r="FH2547" s="571" t="str">
        <v>[-11101] All data events are filtered in summary calculation</v>
      </c>
      <c r="GE2547" s="400">
        <f t="shared" si="346"/>
        <v>1</v>
      </c>
      <c r="GF2547" s="529"/>
      <c r="GG2547" s="517"/>
      <c r="GH2547" s="529">
        <v>42253.110069444447</v>
      </c>
      <c r="GI2547" s="668" t="str">
        <v>[-11101] All data events are filtered in summary calculation</v>
      </c>
      <c r="GJ2547" s="669">
        <v>42253.110069444447</v>
      </c>
      <c r="GK2547" s="668" t="str">
        <v>[-11101] All data events are filtered in summary calculation</v>
      </c>
      <c r="GL2547" s="669">
        <v>42253.110069444447</v>
      </c>
      <c r="GM2547" s="668" t="str">
        <v>[-11101] All data events are filtered in summary calculation</v>
      </c>
      <c r="GN2547" s="400" t="str">
        <f t="shared" si="344"/>
        <v>[-11101] All data events are filtered in summary calculation</v>
      </c>
      <c r="GO2547" s="400">
        <f t="shared" si="345"/>
        <v>0</v>
      </c>
    </row>
    <row r="2548" spans="156:197" ht="18.95" customHeight="1" x14ac:dyDescent="0.25">
      <c r="EZ2548" s="837"/>
      <c r="FA2548" s="568">
        <v>42253.110763888893</v>
      </c>
      <c r="FB2548" s="569" t="str">
        <v>[-11101] All data events are filtered in summary calculation</v>
      </c>
      <c r="FC2548" s="570">
        <v>42253.110763888893</v>
      </c>
      <c r="FD2548" s="571" t="str">
        <v>[-11101] All data events are filtered in summary calculation</v>
      </c>
      <c r="FE2548" s="570">
        <v>42253.110416666663</v>
      </c>
      <c r="FF2548" s="571" t="str">
        <v>[-11101] All data events are filtered in summary calculation</v>
      </c>
      <c r="FG2548" s="570">
        <v>42253.110416666663</v>
      </c>
      <c r="FH2548" s="571" t="str">
        <v>[-11101] All data events are filtered in summary calculation</v>
      </c>
      <c r="GE2548" s="400">
        <f t="shared" si="346"/>
        <v>1</v>
      </c>
      <c r="GF2548" s="529"/>
      <c r="GG2548" s="517"/>
      <c r="GH2548" s="529">
        <v>42253.110416666663</v>
      </c>
      <c r="GI2548" s="668" t="str">
        <v>[-11101] All data events are filtered in summary calculation</v>
      </c>
      <c r="GJ2548" s="669">
        <v>42253.110416666663</v>
      </c>
      <c r="GK2548" s="668" t="str">
        <v>[-11101] All data events are filtered in summary calculation</v>
      </c>
      <c r="GL2548" s="669">
        <v>42253.110416666663</v>
      </c>
      <c r="GM2548" s="668" t="str">
        <v>[-11101] All data events are filtered in summary calculation</v>
      </c>
      <c r="GN2548" s="400" t="str">
        <f t="shared" si="344"/>
        <v>[-11101] All data events are filtered in summary calculation</v>
      </c>
      <c r="GO2548" s="400">
        <f t="shared" si="345"/>
        <v>0</v>
      </c>
    </row>
    <row r="2549" spans="156:197" ht="18.95" customHeight="1" x14ac:dyDescent="0.25">
      <c r="EZ2549" s="837"/>
      <c r="FA2549" s="568">
        <v>42253.111111111109</v>
      </c>
      <c r="FB2549" s="569" t="str">
        <v>[-11101] All data events are filtered in summary calculation</v>
      </c>
      <c r="FC2549" s="570">
        <v>42253.111111111109</v>
      </c>
      <c r="FD2549" s="571" t="str">
        <v>[-11101] All data events are filtered in summary calculation</v>
      </c>
      <c r="FE2549" s="570">
        <v>42253.110763888893</v>
      </c>
      <c r="FF2549" s="571" t="str">
        <v>[-11101] All data events are filtered in summary calculation</v>
      </c>
      <c r="FG2549" s="570">
        <v>42253.110763888893</v>
      </c>
      <c r="FH2549" s="571" t="str">
        <v>[-11101] All data events are filtered in summary calculation</v>
      </c>
      <c r="GE2549" s="400">
        <f t="shared" si="346"/>
        <v>1</v>
      </c>
      <c r="GF2549" s="529"/>
      <c r="GG2549" s="517"/>
      <c r="GH2549" s="529">
        <v>42253.110763888893</v>
      </c>
      <c r="GI2549" s="668" t="str">
        <v>[-11101] All data events are filtered in summary calculation</v>
      </c>
      <c r="GJ2549" s="669">
        <v>42253.110763888893</v>
      </c>
      <c r="GK2549" s="668" t="str">
        <v>[-11101] All data events are filtered in summary calculation</v>
      </c>
      <c r="GL2549" s="669">
        <v>42253.110763888893</v>
      </c>
      <c r="GM2549" s="668" t="str">
        <v>[-11101] All data events are filtered in summary calculation</v>
      </c>
      <c r="GN2549" s="400" t="str">
        <f t="shared" si="344"/>
        <v>[-11101] All data events are filtered in summary calculation</v>
      </c>
      <c r="GO2549" s="400">
        <f t="shared" si="345"/>
        <v>0</v>
      </c>
    </row>
    <row r="2550" spans="156:197" ht="18.95" customHeight="1" x14ac:dyDescent="0.25">
      <c r="EZ2550" s="837"/>
      <c r="FA2550" s="568">
        <v>42253.111458333333</v>
      </c>
      <c r="FB2550" s="569" t="str">
        <v>[-11101] All data events are filtered in summary calculation</v>
      </c>
      <c r="FC2550" s="570">
        <v>42253.111458333333</v>
      </c>
      <c r="FD2550" s="571" t="str">
        <v>[-11101] All data events are filtered in summary calculation</v>
      </c>
      <c r="FE2550" s="570">
        <v>42253.111111111109</v>
      </c>
      <c r="FF2550" s="571" t="str">
        <v>[-11101] All data events are filtered in summary calculation</v>
      </c>
      <c r="FG2550" s="570">
        <v>42253.111111111109</v>
      </c>
      <c r="FH2550" s="571" t="str">
        <v>[-11101] All data events are filtered in summary calculation</v>
      </c>
      <c r="GE2550" s="400">
        <f t="shared" si="346"/>
        <v>1</v>
      </c>
      <c r="GF2550" s="529"/>
      <c r="GG2550" s="517"/>
      <c r="GH2550" s="529">
        <v>42253.111111111109</v>
      </c>
      <c r="GI2550" s="668" t="str">
        <v>[-11101] All data events are filtered in summary calculation</v>
      </c>
      <c r="GJ2550" s="669">
        <v>42253.111111111109</v>
      </c>
      <c r="GK2550" s="668" t="str">
        <v>[-11101] All data events are filtered in summary calculation</v>
      </c>
      <c r="GL2550" s="669">
        <v>42253.111111111109</v>
      </c>
      <c r="GM2550" s="668" t="str">
        <v>[-11101] All data events are filtered in summary calculation</v>
      </c>
      <c r="GN2550" s="400" t="str">
        <f t="shared" si="344"/>
        <v>[-11101] All data events are filtered in summary calculation</v>
      </c>
      <c r="GO2550" s="400">
        <f t="shared" si="345"/>
        <v>0</v>
      </c>
    </row>
    <row r="2551" spans="156:197" ht="18.95" customHeight="1" x14ac:dyDescent="0.25">
      <c r="EZ2551" s="837"/>
      <c r="FA2551" s="568">
        <v>42253.111805555556</v>
      </c>
      <c r="FB2551" s="569" t="str">
        <v>[-11101] All data events are filtered in summary calculation</v>
      </c>
      <c r="FC2551" s="570">
        <v>42253.111805555556</v>
      </c>
      <c r="FD2551" s="571" t="str">
        <v>[-11101] All data events are filtered in summary calculation</v>
      </c>
      <c r="FE2551" s="570">
        <v>42253.111458333333</v>
      </c>
      <c r="FF2551" s="571" t="str">
        <v>[-11101] All data events are filtered in summary calculation</v>
      </c>
      <c r="FG2551" s="570">
        <v>42253.111458333333</v>
      </c>
      <c r="FH2551" s="571" t="str">
        <v>[-11101] All data events are filtered in summary calculation</v>
      </c>
      <c r="GE2551" s="400">
        <f t="shared" si="346"/>
        <v>1</v>
      </c>
      <c r="GF2551" s="529"/>
      <c r="GG2551" s="517"/>
      <c r="GH2551" s="529">
        <v>42253.111458333333</v>
      </c>
      <c r="GI2551" s="668" t="str">
        <v>[-11101] All data events are filtered in summary calculation</v>
      </c>
      <c r="GJ2551" s="669">
        <v>42253.111458333333</v>
      </c>
      <c r="GK2551" s="668" t="str">
        <v>[-11101] All data events are filtered in summary calculation</v>
      </c>
      <c r="GL2551" s="669">
        <v>42253.111458333333</v>
      </c>
      <c r="GM2551" s="668" t="str">
        <v>[-11101] All data events are filtered in summary calculation</v>
      </c>
      <c r="GN2551" s="400" t="str">
        <f t="shared" si="344"/>
        <v>[-11101] All data events are filtered in summary calculation</v>
      </c>
      <c r="GO2551" s="400">
        <f t="shared" si="345"/>
        <v>0</v>
      </c>
    </row>
    <row r="2552" spans="156:197" ht="18.95" customHeight="1" x14ac:dyDescent="0.25">
      <c r="EZ2552" s="837"/>
      <c r="FA2552" s="568">
        <v>42253.11215277778</v>
      </c>
      <c r="FB2552" s="569" t="str">
        <v>[-11101] All data events are filtered in summary calculation</v>
      </c>
      <c r="FC2552" s="570">
        <v>42253.11215277778</v>
      </c>
      <c r="FD2552" s="571" t="str">
        <v>[-11101] All data events are filtered in summary calculation</v>
      </c>
      <c r="FE2552" s="570">
        <v>42253.111805555556</v>
      </c>
      <c r="FF2552" s="571" t="str">
        <v>[-11101] All data events are filtered in summary calculation</v>
      </c>
      <c r="FG2552" s="570">
        <v>42253.111805555556</v>
      </c>
      <c r="FH2552" s="571" t="str">
        <v>[-11101] All data events are filtered in summary calculation</v>
      </c>
      <c r="GE2552" s="400">
        <f t="shared" si="346"/>
        <v>1</v>
      </c>
      <c r="GF2552" s="529"/>
      <c r="GG2552" s="517"/>
      <c r="GH2552" s="529">
        <v>42253.111805555556</v>
      </c>
      <c r="GI2552" s="668" t="str">
        <v>[-11101] All data events are filtered in summary calculation</v>
      </c>
      <c r="GJ2552" s="669">
        <v>42253.111805555556</v>
      </c>
      <c r="GK2552" s="668" t="str">
        <v>[-11101] All data events are filtered in summary calculation</v>
      </c>
      <c r="GL2552" s="669">
        <v>42253.111805555556</v>
      </c>
      <c r="GM2552" s="668" t="str">
        <v>[-11101] All data events are filtered in summary calculation</v>
      </c>
      <c r="GN2552" s="400" t="str">
        <f t="shared" si="344"/>
        <v>[-11101] All data events are filtered in summary calculation</v>
      </c>
      <c r="GO2552" s="400">
        <f t="shared" si="345"/>
        <v>0</v>
      </c>
    </row>
    <row r="2553" spans="156:197" ht="18.95" customHeight="1" x14ac:dyDescent="0.25">
      <c r="EZ2553" s="837"/>
      <c r="FA2553" s="568">
        <v>42253.112500000003</v>
      </c>
      <c r="FB2553" s="569" t="str">
        <v>[-11101] All data events are filtered in summary calculation</v>
      </c>
      <c r="FC2553" s="570">
        <v>42253.112500000003</v>
      </c>
      <c r="FD2553" s="571" t="str">
        <v>[-11101] All data events are filtered in summary calculation</v>
      </c>
      <c r="FE2553" s="570">
        <v>42253.11215277778</v>
      </c>
      <c r="FF2553" s="571" t="str">
        <v>[-11101] All data events are filtered in summary calculation</v>
      </c>
      <c r="FG2553" s="570">
        <v>42253.11215277778</v>
      </c>
      <c r="FH2553" s="571" t="str">
        <v>[-11101] All data events are filtered in summary calculation</v>
      </c>
      <c r="GE2553" s="400">
        <f t="shared" si="346"/>
        <v>1</v>
      </c>
      <c r="GF2553" s="529"/>
      <c r="GG2553" s="517"/>
      <c r="GH2553" s="529">
        <v>42253.11215277778</v>
      </c>
      <c r="GI2553" s="668" t="str">
        <v>[-11101] All data events are filtered in summary calculation</v>
      </c>
      <c r="GJ2553" s="669">
        <v>42253.11215277778</v>
      </c>
      <c r="GK2553" s="668" t="str">
        <v>[-11101] All data events are filtered in summary calculation</v>
      </c>
      <c r="GL2553" s="669">
        <v>42253.11215277778</v>
      </c>
      <c r="GM2553" s="668" t="str">
        <v>[-11101] All data events are filtered in summary calculation</v>
      </c>
      <c r="GN2553" s="400" t="str">
        <f t="shared" si="344"/>
        <v>[-11101] All data events are filtered in summary calculation</v>
      </c>
      <c r="GO2553" s="400">
        <f t="shared" si="345"/>
        <v>0</v>
      </c>
    </row>
    <row r="2554" spans="156:197" ht="18.95" customHeight="1" x14ac:dyDescent="0.25">
      <c r="EZ2554" s="837"/>
      <c r="FA2554" s="568">
        <v>42253.112847222219</v>
      </c>
      <c r="FB2554" s="569" t="str">
        <v>[-11101] All data events are filtered in summary calculation</v>
      </c>
      <c r="FC2554" s="570">
        <v>42253.112847222219</v>
      </c>
      <c r="FD2554" s="571" t="str">
        <v>[-11101] All data events are filtered in summary calculation</v>
      </c>
      <c r="FE2554" s="570">
        <v>42253.112500000003</v>
      </c>
      <c r="FF2554" s="571" t="str">
        <v>[-11101] All data events are filtered in summary calculation</v>
      </c>
      <c r="FG2554" s="570">
        <v>42253.112500000003</v>
      </c>
      <c r="FH2554" s="571" t="str">
        <v>[-11101] All data events are filtered in summary calculation</v>
      </c>
      <c r="GE2554" s="400">
        <f t="shared" si="346"/>
        <v>1</v>
      </c>
      <c r="GF2554" s="529"/>
      <c r="GG2554" s="517"/>
      <c r="GH2554" s="529">
        <v>42253.112500000003</v>
      </c>
      <c r="GI2554" s="668" t="str">
        <v>[-11101] All data events are filtered in summary calculation</v>
      </c>
      <c r="GJ2554" s="669">
        <v>42253.112500000003</v>
      </c>
      <c r="GK2554" s="668" t="str">
        <v>[-11101] All data events are filtered in summary calculation</v>
      </c>
      <c r="GL2554" s="669">
        <v>42253.112500000003</v>
      </c>
      <c r="GM2554" s="668" t="str">
        <v>[-11101] All data events are filtered in summary calculation</v>
      </c>
      <c r="GN2554" s="400" t="str">
        <f t="shared" si="344"/>
        <v>[-11101] All data events are filtered in summary calculation</v>
      </c>
      <c r="GO2554" s="400">
        <f t="shared" si="345"/>
        <v>0</v>
      </c>
    </row>
    <row r="2555" spans="156:197" ht="18.95" customHeight="1" x14ac:dyDescent="0.25">
      <c r="EZ2555" s="837"/>
      <c r="FA2555" s="568">
        <v>42253.11319444445</v>
      </c>
      <c r="FB2555" s="569" t="str">
        <v>[-11101] All data events are filtered in summary calculation</v>
      </c>
      <c r="FC2555" s="570">
        <v>42253.11319444445</v>
      </c>
      <c r="FD2555" s="571" t="str">
        <v>[-11101] All data events are filtered in summary calculation</v>
      </c>
      <c r="FE2555" s="570">
        <v>42253.112847222219</v>
      </c>
      <c r="FF2555" s="571" t="str">
        <v>[-11101] All data events are filtered in summary calculation</v>
      </c>
      <c r="FG2555" s="570">
        <v>42253.112847222219</v>
      </c>
      <c r="FH2555" s="571" t="str">
        <v>[-11101] All data events are filtered in summary calculation</v>
      </c>
      <c r="GE2555" s="400">
        <f t="shared" si="346"/>
        <v>1</v>
      </c>
      <c r="GF2555" s="529"/>
      <c r="GG2555" s="517"/>
      <c r="GH2555" s="529">
        <v>42253.112847222219</v>
      </c>
      <c r="GI2555" s="668" t="str">
        <v>[-11101] All data events are filtered in summary calculation</v>
      </c>
      <c r="GJ2555" s="669">
        <v>42253.112847222219</v>
      </c>
      <c r="GK2555" s="668" t="str">
        <v>[-11101] All data events are filtered in summary calculation</v>
      </c>
      <c r="GL2555" s="669">
        <v>42253.112847222219</v>
      </c>
      <c r="GM2555" s="668" t="str">
        <v>[-11101] All data events are filtered in summary calculation</v>
      </c>
      <c r="GN2555" s="400" t="str">
        <f t="shared" si="344"/>
        <v>[-11101] All data events are filtered in summary calculation</v>
      </c>
      <c r="GO2555" s="400">
        <f t="shared" si="345"/>
        <v>0</v>
      </c>
    </row>
    <row r="2556" spans="156:197" ht="18.95" customHeight="1" x14ac:dyDescent="0.25">
      <c r="EZ2556" s="837"/>
      <c r="FA2556" s="568">
        <v>42253.113541666666</v>
      </c>
      <c r="FB2556" s="569" t="str">
        <v>[-11101] All data events are filtered in summary calculation</v>
      </c>
      <c r="FC2556" s="570">
        <v>42253.113541666666</v>
      </c>
      <c r="FD2556" s="571" t="str">
        <v>[-11101] All data events are filtered in summary calculation</v>
      </c>
      <c r="FE2556" s="570">
        <v>42253.11319444445</v>
      </c>
      <c r="FF2556" s="571" t="str">
        <v>[-11101] All data events are filtered in summary calculation</v>
      </c>
      <c r="FG2556" s="570">
        <v>42253.11319444445</v>
      </c>
      <c r="FH2556" s="571" t="str">
        <v>[-11101] All data events are filtered in summary calculation</v>
      </c>
      <c r="GE2556" s="400">
        <f t="shared" si="346"/>
        <v>1</v>
      </c>
      <c r="GF2556" s="529"/>
      <c r="GG2556" s="517"/>
      <c r="GH2556" s="529">
        <v>42253.11319444445</v>
      </c>
      <c r="GI2556" s="668" t="str">
        <v>[-11101] All data events are filtered in summary calculation</v>
      </c>
      <c r="GJ2556" s="669">
        <v>42253.11319444445</v>
      </c>
      <c r="GK2556" s="668" t="str">
        <v>[-11101] All data events are filtered in summary calculation</v>
      </c>
      <c r="GL2556" s="669">
        <v>42253.11319444445</v>
      </c>
      <c r="GM2556" s="668" t="str">
        <v>[-11101] All data events are filtered in summary calculation</v>
      </c>
      <c r="GN2556" s="400" t="str">
        <f t="shared" si="344"/>
        <v>[-11101] All data events are filtered in summary calculation</v>
      </c>
      <c r="GO2556" s="400">
        <f t="shared" si="345"/>
        <v>0</v>
      </c>
    </row>
    <row r="2557" spans="156:197" ht="18.95" customHeight="1" x14ac:dyDescent="0.25">
      <c r="EZ2557" s="837"/>
      <c r="FA2557" s="568">
        <v>42253.113888888889</v>
      </c>
      <c r="FB2557" s="569" t="str">
        <v>[-11101] All data events are filtered in summary calculation</v>
      </c>
      <c r="FC2557" s="570">
        <v>42253.113888888889</v>
      </c>
      <c r="FD2557" s="571" t="str">
        <v>[-11101] All data events are filtered in summary calculation</v>
      </c>
      <c r="FE2557" s="570">
        <v>42253.113541666666</v>
      </c>
      <c r="FF2557" s="571" t="str">
        <v>[-11101] All data events are filtered in summary calculation</v>
      </c>
      <c r="FG2557" s="570">
        <v>42253.113541666666</v>
      </c>
      <c r="FH2557" s="571" t="str">
        <v>[-11101] All data events are filtered in summary calculation</v>
      </c>
      <c r="GE2557" s="400">
        <f t="shared" si="346"/>
        <v>1</v>
      </c>
      <c r="GF2557" s="529"/>
      <c r="GG2557" s="517"/>
      <c r="GH2557" s="529">
        <v>42253.113541666666</v>
      </c>
      <c r="GI2557" s="668" t="str">
        <v>[-11101] All data events are filtered in summary calculation</v>
      </c>
      <c r="GJ2557" s="669">
        <v>42253.113541666666</v>
      </c>
      <c r="GK2557" s="668" t="str">
        <v>[-11101] All data events are filtered in summary calculation</v>
      </c>
      <c r="GL2557" s="669">
        <v>42253.113541666666</v>
      </c>
      <c r="GM2557" s="668" t="str">
        <v>[-11101] All data events are filtered in summary calculation</v>
      </c>
      <c r="GN2557" s="400" t="str">
        <f t="shared" si="344"/>
        <v>[-11101] All data events are filtered in summary calculation</v>
      </c>
      <c r="GO2557" s="400">
        <f t="shared" si="345"/>
        <v>0</v>
      </c>
    </row>
    <row r="2558" spans="156:197" ht="18.95" customHeight="1" x14ac:dyDescent="0.25">
      <c r="EZ2558" s="837"/>
      <c r="FA2558" s="568">
        <v>42253.114236111112</v>
      </c>
      <c r="FB2558" s="569" t="str">
        <v>[-11101] All data events are filtered in summary calculation</v>
      </c>
      <c r="FC2558" s="570">
        <v>42253.114236111112</v>
      </c>
      <c r="FD2558" s="571" t="str">
        <v>[-11101] All data events are filtered in summary calculation</v>
      </c>
      <c r="FE2558" s="570">
        <v>42253.113888888889</v>
      </c>
      <c r="FF2558" s="571" t="str">
        <v>[-11101] All data events are filtered in summary calculation</v>
      </c>
      <c r="FG2558" s="570">
        <v>42253.113888888889</v>
      </c>
      <c r="FH2558" s="571" t="str">
        <v>[-11101] All data events are filtered in summary calculation</v>
      </c>
      <c r="GE2558" s="400">
        <f t="shared" si="346"/>
        <v>1</v>
      </c>
      <c r="GF2558" s="529"/>
      <c r="GG2558" s="517"/>
      <c r="GH2558" s="529">
        <v>42253.113888888889</v>
      </c>
      <c r="GI2558" s="668" t="str">
        <v>[-11101] All data events are filtered in summary calculation</v>
      </c>
      <c r="GJ2558" s="669">
        <v>42253.113888888889</v>
      </c>
      <c r="GK2558" s="668" t="str">
        <v>[-11101] All data events are filtered in summary calculation</v>
      </c>
      <c r="GL2558" s="669">
        <v>42253.113888888889</v>
      </c>
      <c r="GM2558" s="668" t="str">
        <v>[-11101] All data events are filtered in summary calculation</v>
      </c>
      <c r="GN2558" s="400" t="str">
        <f t="shared" si="344"/>
        <v>[-11101] All data events are filtered in summary calculation</v>
      </c>
      <c r="GO2558" s="400">
        <f t="shared" si="345"/>
        <v>0</v>
      </c>
    </row>
    <row r="2559" spans="156:197" ht="18.95" customHeight="1" x14ac:dyDescent="0.25">
      <c r="EZ2559" s="837"/>
      <c r="FA2559" s="568">
        <v>42253.114583333328</v>
      </c>
      <c r="FB2559" s="569" t="str">
        <v>[-11101] All data events are filtered in summary calculation</v>
      </c>
      <c r="FC2559" s="570">
        <v>42253.114583333328</v>
      </c>
      <c r="FD2559" s="571" t="str">
        <v>[-11101] All data events are filtered in summary calculation</v>
      </c>
      <c r="FE2559" s="570">
        <v>42253.114236111112</v>
      </c>
      <c r="FF2559" s="571" t="str">
        <v>[-11101] All data events are filtered in summary calculation</v>
      </c>
      <c r="FG2559" s="570">
        <v>42253.114236111112</v>
      </c>
      <c r="FH2559" s="571" t="str">
        <v>[-11101] All data events are filtered in summary calculation</v>
      </c>
      <c r="GE2559" s="400">
        <f t="shared" si="346"/>
        <v>1</v>
      </c>
      <c r="GF2559" s="529"/>
      <c r="GG2559" s="517"/>
      <c r="GH2559" s="529">
        <v>42253.114236111112</v>
      </c>
      <c r="GI2559" s="668" t="str">
        <v>[-11101] All data events are filtered in summary calculation</v>
      </c>
      <c r="GJ2559" s="669">
        <v>42253.114236111112</v>
      </c>
      <c r="GK2559" s="668" t="str">
        <v>[-11101] All data events are filtered in summary calculation</v>
      </c>
      <c r="GL2559" s="669">
        <v>42253.114236111112</v>
      </c>
      <c r="GM2559" s="668" t="str">
        <v>[-11101] All data events are filtered in summary calculation</v>
      </c>
      <c r="GN2559" s="400" t="str">
        <f t="shared" si="344"/>
        <v>[-11101] All data events are filtered in summary calculation</v>
      </c>
      <c r="GO2559" s="400">
        <f t="shared" si="345"/>
        <v>0</v>
      </c>
    </row>
    <row r="2560" spans="156:197" ht="18.95" customHeight="1" x14ac:dyDescent="0.25">
      <c r="EZ2560" s="837"/>
      <c r="FA2560" s="568">
        <v>42253.114930555559</v>
      </c>
      <c r="FB2560" s="569" t="str">
        <v>[-11101] All data events are filtered in summary calculation</v>
      </c>
      <c r="FC2560" s="570">
        <v>42253.114930555559</v>
      </c>
      <c r="FD2560" s="571" t="str">
        <v>[-11101] All data events are filtered in summary calculation</v>
      </c>
      <c r="FE2560" s="570">
        <v>42253.114583333328</v>
      </c>
      <c r="FF2560" s="571" t="str">
        <v>[-11101] All data events are filtered in summary calculation</v>
      </c>
      <c r="FG2560" s="570">
        <v>42253.114583333328</v>
      </c>
      <c r="FH2560" s="571" t="str">
        <v>[-11101] All data events are filtered in summary calculation</v>
      </c>
      <c r="GE2560" s="400">
        <f t="shared" si="346"/>
        <v>1</v>
      </c>
      <c r="GF2560" s="529"/>
      <c r="GG2560" s="517"/>
      <c r="GH2560" s="529">
        <v>42253.114583333328</v>
      </c>
      <c r="GI2560" s="668" t="str">
        <v>[-11101] All data events are filtered in summary calculation</v>
      </c>
      <c r="GJ2560" s="669">
        <v>42253.114583333328</v>
      </c>
      <c r="GK2560" s="668" t="str">
        <v>[-11101] All data events are filtered in summary calculation</v>
      </c>
      <c r="GL2560" s="669">
        <v>42253.114583333328</v>
      </c>
      <c r="GM2560" s="668" t="str">
        <v>[-11101] All data events are filtered in summary calculation</v>
      </c>
      <c r="GN2560" s="400" t="str">
        <f t="shared" si="344"/>
        <v>[-11101] All data events are filtered in summary calculation</v>
      </c>
      <c r="GO2560" s="400">
        <f t="shared" si="345"/>
        <v>0</v>
      </c>
    </row>
    <row r="2561" spans="156:197" ht="18.95" customHeight="1" x14ac:dyDescent="0.25">
      <c r="EZ2561" s="837"/>
      <c r="FA2561" s="568">
        <v>42253.115277777775</v>
      </c>
      <c r="FB2561" s="569" t="str">
        <v>[-11101] All data events are filtered in summary calculation</v>
      </c>
      <c r="FC2561" s="570">
        <v>42253.115277777775</v>
      </c>
      <c r="FD2561" s="571" t="str">
        <v>[-11101] All data events are filtered in summary calculation</v>
      </c>
      <c r="FE2561" s="570">
        <v>42253.114930555559</v>
      </c>
      <c r="FF2561" s="571" t="str">
        <v>[-11101] All data events are filtered in summary calculation</v>
      </c>
      <c r="FG2561" s="570">
        <v>42253.114930555559</v>
      </c>
      <c r="FH2561" s="571" t="str">
        <v>[-11101] All data events are filtered in summary calculation</v>
      </c>
      <c r="GE2561" s="400">
        <f t="shared" si="346"/>
        <v>1</v>
      </c>
      <c r="GF2561" s="529"/>
      <c r="GG2561" s="517"/>
      <c r="GH2561" s="529">
        <v>42253.114930555559</v>
      </c>
      <c r="GI2561" s="668" t="str">
        <v>[-11101] All data events are filtered in summary calculation</v>
      </c>
      <c r="GJ2561" s="669">
        <v>42253.114930555559</v>
      </c>
      <c r="GK2561" s="668" t="str">
        <v>[-11101] All data events are filtered in summary calculation</v>
      </c>
      <c r="GL2561" s="669">
        <v>42253.114930555559</v>
      </c>
      <c r="GM2561" s="668" t="str">
        <v>[-11101] All data events are filtered in summary calculation</v>
      </c>
      <c r="GN2561" s="400" t="str">
        <f t="shared" si="344"/>
        <v>[-11101] All data events are filtered in summary calculation</v>
      </c>
      <c r="GO2561" s="400">
        <f t="shared" si="345"/>
        <v>0</v>
      </c>
    </row>
    <row r="2562" spans="156:197" ht="18.95" customHeight="1" x14ac:dyDescent="0.25">
      <c r="EZ2562" s="837"/>
      <c r="FA2562" s="568">
        <v>42253.115624999999</v>
      </c>
      <c r="FB2562" s="569" t="str">
        <v>[-11101] All data events are filtered in summary calculation</v>
      </c>
      <c r="FC2562" s="570">
        <v>42253.115624999999</v>
      </c>
      <c r="FD2562" s="571" t="str">
        <v>[-11101] All data events are filtered in summary calculation</v>
      </c>
      <c r="FE2562" s="570">
        <v>42253.115277777775</v>
      </c>
      <c r="FF2562" s="571" t="str">
        <v>[-11101] All data events are filtered in summary calculation</v>
      </c>
      <c r="FG2562" s="570">
        <v>42253.115277777775</v>
      </c>
      <c r="FH2562" s="571" t="str">
        <v>[-11101] All data events are filtered in summary calculation</v>
      </c>
      <c r="GE2562" s="400">
        <f t="shared" si="346"/>
        <v>1</v>
      </c>
      <c r="GF2562" s="529"/>
      <c r="GG2562" s="517"/>
      <c r="GH2562" s="529">
        <v>42253.115277777775</v>
      </c>
      <c r="GI2562" s="668" t="str">
        <v>[-11101] All data events are filtered in summary calculation</v>
      </c>
      <c r="GJ2562" s="669">
        <v>42253.115277777775</v>
      </c>
      <c r="GK2562" s="668" t="str">
        <v>[-11101] All data events are filtered in summary calculation</v>
      </c>
      <c r="GL2562" s="669">
        <v>42253.115277777775</v>
      </c>
      <c r="GM2562" s="668" t="str">
        <v>[-11101] All data events are filtered in summary calculation</v>
      </c>
      <c r="GN2562" s="400" t="str">
        <f t="shared" si="344"/>
        <v>[-11101] All data events are filtered in summary calculation</v>
      </c>
      <c r="GO2562" s="400">
        <f t="shared" si="345"/>
        <v>0</v>
      </c>
    </row>
    <row r="2563" spans="156:197" ht="18.95" customHeight="1" x14ac:dyDescent="0.25">
      <c r="EZ2563" s="837"/>
      <c r="FA2563" s="568">
        <v>42253.115972222222</v>
      </c>
      <c r="FB2563" s="569" t="str">
        <v>[-11101] All data events are filtered in summary calculation</v>
      </c>
      <c r="FC2563" s="570">
        <v>42253.115972222222</v>
      </c>
      <c r="FD2563" s="571" t="str">
        <v>[-11101] All data events are filtered in summary calculation</v>
      </c>
      <c r="FE2563" s="570">
        <v>42253.115624999999</v>
      </c>
      <c r="FF2563" s="571" t="str">
        <v>[-11101] All data events are filtered in summary calculation</v>
      </c>
      <c r="FG2563" s="570">
        <v>42253.115624999999</v>
      </c>
      <c r="FH2563" s="571" t="str">
        <v>[-11101] All data events are filtered in summary calculation</v>
      </c>
      <c r="GE2563" s="400">
        <f t="shared" si="346"/>
        <v>1</v>
      </c>
      <c r="GF2563" s="529"/>
      <c r="GG2563" s="517"/>
      <c r="GH2563" s="529">
        <v>42253.115624999999</v>
      </c>
      <c r="GI2563" s="668" t="str">
        <v>[-11101] All data events are filtered in summary calculation</v>
      </c>
      <c r="GJ2563" s="669">
        <v>42253.115624999999</v>
      </c>
      <c r="GK2563" s="668" t="str">
        <v>[-11101] All data events are filtered in summary calculation</v>
      </c>
      <c r="GL2563" s="669">
        <v>42253.115624999999</v>
      </c>
      <c r="GM2563" s="668" t="str">
        <v>[-11101] All data events are filtered in summary calculation</v>
      </c>
      <c r="GN2563" s="400" t="str">
        <f t="shared" si="344"/>
        <v>[-11101] All data events are filtered in summary calculation</v>
      </c>
      <c r="GO2563" s="400">
        <f t="shared" si="345"/>
        <v>0</v>
      </c>
    </row>
    <row r="2564" spans="156:197" ht="18.95" customHeight="1" x14ac:dyDescent="0.25">
      <c r="EZ2564" s="837"/>
      <c r="FA2564" s="568">
        <v>42253.116319444445</v>
      </c>
      <c r="FB2564" s="569" t="str">
        <v>[-11101] All data events are filtered in summary calculation</v>
      </c>
      <c r="FC2564" s="570">
        <v>42253.116319444445</v>
      </c>
      <c r="FD2564" s="571" t="str">
        <v>[-11101] All data events are filtered in summary calculation</v>
      </c>
      <c r="FE2564" s="570">
        <v>42253.115972222222</v>
      </c>
      <c r="FF2564" s="571" t="str">
        <v>[-11101] All data events are filtered in summary calculation</v>
      </c>
      <c r="FG2564" s="570">
        <v>42253.115972222222</v>
      </c>
      <c r="FH2564" s="571" t="str">
        <v>[-11101] All data events are filtered in summary calculation</v>
      </c>
      <c r="GE2564" s="400">
        <f t="shared" si="346"/>
        <v>1</v>
      </c>
      <c r="GF2564" s="529"/>
      <c r="GG2564" s="517"/>
      <c r="GH2564" s="529">
        <v>42253.115972222222</v>
      </c>
      <c r="GI2564" s="668" t="str">
        <v>[-11101] All data events are filtered in summary calculation</v>
      </c>
      <c r="GJ2564" s="669">
        <v>42253.115972222222</v>
      </c>
      <c r="GK2564" s="668" t="str">
        <v>[-11101] All data events are filtered in summary calculation</v>
      </c>
      <c r="GL2564" s="669">
        <v>42253.115972222222</v>
      </c>
      <c r="GM2564" s="668" t="str">
        <v>[-11101] All data events are filtered in summary calculation</v>
      </c>
      <c r="GN2564" s="400" t="str">
        <f t="shared" si="344"/>
        <v>[-11101] All data events are filtered in summary calculation</v>
      </c>
      <c r="GO2564" s="400">
        <f t="shared" si="345"/>
        <v>0</v>
      </c>
    </row>
    <row r="2565" spans="156:197" ht="18.95" customHeight="1" x14ac:dyDescent="0.25">
      <c r="EZ2565" s="837"/>
      <c r="FA2565" s="568">
        <v>42253.116666666669</v>
      </c>
      <c r="FB2565" s="569" t="str">
        <v>[-11101] All data events are filtered in summary calculation</v>
      </c>
      <c r="FC2565" s="570">
        <v>42253.116666666669</v>
      </c>
      <c r="FD2565" s="571" t="str">
        <v>[-11101] All data events are filtered in summary calculation</v>
      </c>
      <c r="FE2565" s="570">
        <v>42253.116319444445</v>
      </c>
      <c r="FF2565" s="571" t="str">
        <v>[-11101] All data events are filtered in summary calculation</v>
      </c>
      <c r="FG2565" s="570">
        <v>42253.116319444445</v>
      </c>
      <c r="FH2565" s="571" t="str">
        <v>[-11101] All data events are filtered in summary calculation</v>
      </c>
      <c r="GE2565" s="400">
        <f t="shared" si="346"/>
        <v>1</v>
      </c>
      <c r="GF2565" s="529"/>
      <c r="GG2565" s="517"/>
      <c r="GH2565" s="529">
        <v>42253.116319444445</v>
      </c>
      <c r="GI2565" s="668" t="str">
        <v>[-11101] All data events are filtered in summary calculation</v>
      </c>
      <c r="GJ2565" s="669">
        <v>42253.116319444445</v>
      </c>
      <c r="GK2565" s="668" t="str">
        <v>[-11101] All data events are filtered in summary calculation</v>
      </c>
      <c r="GL2565" s="669">
        <v>42253.116319444445</v>
      </c>
      <c r="GM2565" s="668" t="str">
        <v>[-11101] All data events are filtered in summary calculation</v>
      </c>
      <c r="GN2565" s="400" t="str">
        <f t="shared" si="344"/>
        <v>[-11101] All data events are filtered in summary calculation</v>
      </c>
      <c r="GO2565" s="400">
        <f t="shared" si="345"/>
        <v>0</v>
      </c>
    </row>
    <row r="2566" spans="156:197" ht="18.95" customHeight="1" x14ac:dyDescent="0.25">
      <c r="EZ2566" s="837"/>
      <c r="FA2566" s="568">
        <v>42253.117013888885</v>
      </c>
      <c r="FB2566" s="569" t="str">
        <v>[-11101] All data events are filtered in summary calculation</v>
      </c>
      <c r="FC2566" s="570">
        <v>42253.117013888885</v>
      </c>
      <c r="FD2566" s="571" t="str">
        <v>[-11101] All data events are filtered in summary calculation</v>
      </c>
      <c r="FE2566" s="570">
        <v>42253.116666666669</v>
      </c>
      <c r="FF2566" s="571" t="str">
        <v>[-11101] All data events are filtered in summary calculation</v>
      </c>
      <c r="FG2566" s="570">
        <v>42253.116666666669</v>
      </c>
      <c r="FH2566" s="571" t="str">
        <v>[-11101] All data events are filtered in summary calculation</v>
      </c>
      <c r="GE2566" s="400">
        <f t="shared" si="346"/>
        <v>1</v>
      </c>
      <c r="GF2566" s="529"/>
      <c r="GG2566" s="517"/>
      <c r="GH2566" s="529">
        <v>42253.116666666669</v>
      </c>
      <c r="GI2566" s="668" t="str">
        <v>[-11101] All data events are filtered in summary calculation</v>
      </c>
      <c r="GJ2566" s="669">
        <v>42253.116666666669</v>
      </c>
      <c r="GK2566" s="668" t="str">
        <v>[-11101] All data events are filtered in summary calculation</v>
      </c>
      <c r="GL2566" s="669">
        <v>42253.116666666669</v>
      </c>
      <c r="GM2566" s="668" t="str">
        <v>[-11101] All data events are filtered in summary calculation</v>
      </c>
      <c r="GN2566" s="400" t="str">
        <f t="shared" si="344"/>
        <v>[-11101] All data events are filtered in summary calculation</v>
      </c>
      <c r="GO2566" s="400">
        <f t="shared" si="345"/>
        <v>0</v>
      </c>
    </row>
    <row r="2567" spans="156:197" ht="18.95" customHeight="1" x14ac:dyDescent="0.25">
      <c r="EZ2567" s="837"/>
      <c r="FA2567" s="568">
        <v>42253.117361111115</v>
      </c>
      <c r="FB2567" s="569" t="str">
        <v>[-11101] All data events are filtered in summary calculation</v>
      </c>
      <c r="FC2567" s="570">
        <v>42253.117361111115</v>
      </c>
      <c r="FD2567" s="571" t="str">
        <v>[-11101] All data events are filtered in summary calculation</v>
      </c>
      <c r="FE2567" s="570">
        <v>42253.117013888885</v>
      </c>
      <c r="FF2567" s="571" t="str">
        <v>[-11101] All data events are filtered in summary calculation</v>
      </c>
      <c r="FG2567" s="570">
        <v>42253.117013888885</v>
      </c>
      <c r="FH2567" s="571" t="str">
        <v>[-11101] All data events are filtered in summary calculation</v>
      </c>
      <c r="GE2567" s="400">
        <f t="shared" si="346"/>
        <v>1</v>
      </c>
      <c r="GF2567" s="529"/>
      <c r="GG2567" s="517"/>
      <c r="GH2567" s="529">
        <v>42253.117013888885</v>
      </c>
      <c r="GI2567" s="668" t="str">
        <v>[-11101] All data events are filtered in summary calculation</v>
      </c>
      <c r="GJ2567" s="669">
        <v>42253.117013888885</v>
      </c>
      <c r="GK2567" s="668" t="str">
        <v>[-11101] All data events are filtered in summary calculation</v>
      </c>
      <c r="GL2567" s="669">
        <v>42253.117013888885</v>
      </c>
      <c r="GM2567" s="668" t="str">
        <v>[-11101] All data events are filtered in summary calculation</v>
      </c>
      <c r="GN2567" s="400" t="str">
        <f t="shared" ref="GN2567:GN2630" si="347">IF($GE2567=1,$GM2567,0)</f>
        <v>[-11101] All data events are filtered in summary calculation</v>
      </c>
      <c r="GO2567" s="400">
        <f t="shared" ref="GO2567:GO2630" si="348">IF($GE2567=2,$GM2567,0)</f>
        <v>0</v>
      </c>
    </row>
    <row r="2568" spans="156:197" ht="18.95" customHeight="1" x14ac:dyDescent="0.25">
      <c r="EZ2568" s="837"/>
      <c r="FA2568" s="568">
        <v>42253.117708333331</v>
      </c>
      <c r="FB2568" s="569" t="str">
        <v>[-11101] All data events are filtered in summary calculation</v>
      </c>
      <c r="FC2568" s="570">
        <v>42253.117708333331</v>
      </c>
      <c r="FD2568" s="571" t="str">
        <v>[-11101] All data events are filtered in summary calculation</v>
      </c>
      <c r="FE2568" s="570">
        <v>42253.117361111115</v>
      </c>
      <c r="FF2568" s="571" t="str">
        <v>[-11101] All data events are filtered in summary calculation</v>
      </c>
      <c r="FG2568" s="570">
        <v>42253.117361111115</v>
      </c>
      <c r="FH2568" s="571" t="str">
        <v>[-11101] All data events are filtered in summary calculation</v>
      </c>
      <c r="GE2568" s="400">
        <f t="shared" ref="GE2568:GE2631" si="349">IF(GI2568&lt;&gt;$GF$63,1,IF(GK2568&lt;&gt;$GF$63,2,IF(GE2567&lt;&gt;0,GE2567,0)))</f>
        <v>1</v>
      </c>
      <c r="GF2568" s="529"/>
      <c r="GG2568" s="517"/>
      <c r="GH2568" s="529">
        <v>42253.117361111115</v>
      </c>
      <c r="GI2568" s="668" t="str">
        <v>[-11101] All data events are filtered in summary calculation</v>
      </c>
      <c r="GJ2568" s="669">
        <v>42253.117361111115</v>
      </c>
      <c r="GK2568" s="668" t="str">
        <v>[-11101] All data events are filtered in summary calculation</v>
      </c>
      <c r="GL2568" s="669">
        <v>42253.117361111115</v>
      </c>
      <c r="GM2568" s="668" t="str">
        <v>[-11101] All data events are filtered in summary calculation</v>
      </c>
      <c r="GN2568" s="400" t="str">
        <f t="shared" si="347"/>
        <v>[-11101] All data events are filtered in summary calculation</v>
      </c>
      <c r="GO2568" s="400">
        <f t="shared" si="348"/>
        <v>0</v>
      </c>
    </row>
    <row r="2569" spans="156:197" ht="18.95" customHeight="1" x14ac:dyDescent="0.25">
      <c r="EZ2569" s="837"/>
      <c r="FA2569" s="568">
        <v>42253.118055555555</v>
      </c>
      <c r="FB2569" s="569" t="str">
        <v>[-11101] All data events are filtered in summary calculation</v>
      </c>
      <c r="FC2569" s="570">
        <v>42253.118055555555</v>
      </c>
      <c r="FD2569" s="571" t="str">
        <v>[-11101] All data events are filtered in summary calculation</v>
      </c>
      <c r="FE2569" s="570">
        <v>42253.117708333331</v>
      </c>
      <c r="FF2569" s="571" t="str">
        <v>[-11101] All data events are filtered in summary calculation</v>
      </c>
      <c r="FG2569" s="570">
        <v>42253.117708333331</v>
      </c>
      <c r="FH2569" s="571" t="str">
        <v>[-11101] All data events are filtered in summary calculation</v>
      </c>
      <c r="GE2569" s="400">
        <f t="shared" si="349"/>
        <v>1</v>
      </c>
      <c r="GF2569" s="529"/>
      <c r="GG2569" s="517"/>
      <c r="GH2569" s="529">
        <v>42253.117708333331</v>
      </c>
      <c r="GI2569" s="668" t="str">
        <v>[-11101] All data events are filtered in summary calculation</v>
      </c>
      <c r="GJ2569" s="669">
        <v>42253.117708333331</v>
      </c>
      <c r="GK2569" s="668" t="str">
        <v>[-11101] All data events are filtered in summary calculation</v>
      </c>
      <c r="GL2569" s="669">
        <v>42253.117708333331</v>
      </c>
      <c r="GM2569" s="668" t="str">
        <v>[-11101] All data events are filtered in summary calculation</v>
      </c>
      <c r="GN2569" s="400" t="str">
        <f t="shared" si="347"/>
        <v>[-11101] All data events are filtered in summary calculation</v>
      </c>
      <c r="GO2569" s="400">
        <f t="shared" si="348"/>
        <v>0</v>
      </c>
    </row>
    <row r="2570" spans="156:197" ht="18.95" customHeight="1" x14ac:dyDescent="0.25">
      <c r="EZ2570" s="837"/>
      <c r="FA2570" s="568">
        <v>42253.118402777778</v>
      </c>
      <c r="FB2570" s="569" t="str">
        <v>[-11101] All data events are filtered in summary calculation</v>
      </c>
      <c r="FC2570" s="570">
        <v>42253.118402777778</v>
      </c>
      <c r="FD2570" s="571" t="str">
        <v>[-11101] All data events are filtered in summary calculation</v>
      </c>
      <c r="FE2570" s="570">
        <v>42253.118055555555</v>
      </c>
      <c r="FF2570" s="571" t="str">
        <v>[-11101] All data events are filtered in summary calculation</v>
      </c>
      <c r="FG2570" s="570">
        <v>42253.118055555555</v>
      </c>
      <c r="FH2570" s="571" t="str">
        <v>[-11101] All data events are filtered in summary calculation</v>
      </c>
      <c r="GE2570" s="400">
        <f t="shared" si="349"/>
        <v>1</v>
      </c>
      <c r="GF2570" s="529"/>
      <c r="GG2570" s="517"/>
      <c r="GH2570" s="529">
        <v>42253.118055555555</v>
      </c>
      <c r="GI2570" s="668" t="str">
        <v>[-11101] All data events are filtered in summary calculation</v>
      </c>
      <c r="GJ2570" s="669">
        <v>42253.118055555555</v>
      </c>
      <c r="GK2570" s="668" t="str">
        <v>[-11101] All data events are filtered in summary calculation</v>
      </c>
      <c r="GL2570" s="669">
        <v>42253.118055555555</v>
      </c>
      <c r="GM2570" s="668" t="str">
        <v>[-11101] All data events are filtered in summary calculation</v>
      </c>
      <c r="GN2570" s="400" t="str">
        <f t="shared" si="347"/>
        <v>[-11101] All data events are filtered in summary calculation</v>
      </c>
      <c r="GO2570" s="400">
        <f t="shared" si="348"/>
        <v>0</v>
      </c>
    </row>
    <row r="2571" spans="156:197" ht="18.95" customHeight="1" x14ac:dyDescent="0.25">
      <c r="EZ2571" s="837"/>
      <c r="FA2571" s="568">
        <v>42253.118750000001</v>
      </c>
      <c r="FB2571" s="569" t="str">
        <v>[-11101] All data events are filtered in summary calculation</v>
      </c>
      <c r="FC2571" s="570">
        <v>42253.118750000001</v>
      </c>
      <c r="FD2571" s="571" t="str">
        <v>[-11101] All data events are filtered in summary calculation</v>
      </c>
      <c r="FE2571" s="570">
        <v>42253.118402777778</v>
      </c>
      <c r="FF2571" s="571" t="str">
        <v>[-11101] All data events are filtered in summary calculation</v>
      </c>
      <c r="FG2571" s="570">
        <v>42253.118402777778</v>
      </c>
      <c r="FH2571" s="571" t="str">
        <v>[-11101] All data events are filtered in summary calculation</v>
      </c>
      <c r="GE2571" s="400">
        <f t="shared" si="349"/>
        <v>1</v>
      </c>
      <c r="GF2571" s="529"/>
      <c r="GG2571" s="517"/>
      <c r="GH2571" s="529">
        <v>42253.118402777778</v>
      </c>
      <c r="GI2571" s="668" t="str">
        <v>[-11101] All data events are filtered in summary calculation</v>
      </c>
      <c r="GJ2571" s="669">
        <v>42253.118402777778</v>
      </c>
      <c r="GK2571" s="668" t="str">
        <v>[-11101] All data events are filtered in summary calculation</v>
      </c>
      <c r="GL2571" s="669">
        <v>42253.118402777778</v>
      </c>
      <c r="GM2571" s="668" t="str">
        <v>[-11101] All data events are filtered in summary calculation</v>
      </c>
      <c r="GN2571" s="400" t="str">
        <f t="shared" si="347"/>
        <v>[-11101] All data events are filtered in summary calculation</v>
      </c>
      <c r="GO2571" s="400">
        <f t="shared" si="348"/>
        <v>0</v>
      </c>
    </row>
    <row r="2572" spans="156:197" ht="18.95" customHeight="1" x14ac:dyDescent="0.25">
      <c r="EZ2572" s="837"/>
      <c r="FA2572" s="568">
        <v>42253.119097222225</v>
      </c>
      <c r="FB2572" s="569" t="str">
        <v>[-11101] All data events are filtered in summary calculation</v>
      </c>
      <c r="FC2572" s="570">
        <v>42253.119097222225</v>
      </c>
      <c r="FD2572" s="571" t="str">
        <v>[-11101] All data events are filtered in summary calculation</v>
      </c>
      <c r="FE2572" s="570">
        <v>42253.118750000001</v>
      </c>
      <c r="FF2572" s="571" t="str">
        <v>[-11101] All data events are filtered in summary calculation</v>
      </c>
      <c r="FG2572" s="570">
        <v>42253.118750000001</v>
      </c>
      <c r="FH2572" s="571" t="str">
        <v>[-11101] All data events are filtered in summary calculation</v>
      </c>
      <c r="GE2572" s="400">
        <f t="shared" si="349"/>
        <v>1</v>
      </c>
      <c r="GF2572" s="529"/>
      <c r="GG2572" s="517"/>
      <c r="GH2572" s="529">
        <v>42253.118750000001</v>
      </c>
      <c r="GI2572" s="668" t="str">
        <v>[-11101] All data events are filtered in summary calculation</v>
      </c>
      <c r="GJ2572" s="669">
        <v>42253.118750000001</v>
      </c>
      <c r="GK2572" s="668" t="str">
        <v>[-11101] All data events are filtered in summary calculation</v>
      </c>
      <c r="GL2572" s="669">
        <v>42253.118750000001</v>
      </c>
      <c r="GM2572" s="668" t="str">
        <v>[-11101] All data events are filtered in summary calculation</v>
      </c>
      <c r="GN2572" s="400" t="str">
        <f t="shared" si="347"/>
        <v>[-11101] All data events are filtered in summary calculation</v>
      </c>
      <c r="GO2572" s="400">
        <f t="shared" si="348"/>
        <v>0</v>
      </c>
    </row>
    <row r="2573" spans="156:197" ht="18.95" customHeight="1" x14ac:dyDescent="0.25">
      <c r="EZ2573" s="837"/>
      <c r="FA2573" s="568">
        <v>42253.119444444441</v>
      </c>
      <c r="FB2573" s="569" t="str">
        <v>[-11101] All data events are filtered in summary calculation</v>
      </c>
      <c r="FC2573" s="570">
        <v>42253.119444444441</v>
      </c>
      <c r="FD2573" s="571" t="str">
        <v>[-11101] All data events are filtered in summary calculation</v>
      </c>
      <c r="FE2573" s="570">
        <v>42253.119097222225</v>
      </c>
      <c r="FF2573" s="571" t="str">
        <v>[-11101] All data events are filtered in summary calculation</v>
      </c>
      <c r="FG2573" s="570">
        <v>42253.119097222225</v>
      </c>
      <c r="FH2573" s="571" t="str">
        <v>[-11101] All data events are filtered in summary calculation</v>
      </c>
      <c r="GE2573" s="400">
        <f t="shared" si="349"/>
        <v>1</v>
      </c>
      <c r="GF2573" s="529"/>
      <c r="GG2573" s="517"/>
      <c r="GH2573" s="529">
        <v>42253.119097222225</v>
      </c>
      <c r="GI2573" s="668" t="str">
        <v>[-11101] All data events are filtered in summary calculation</v>
      </c>
      <c r="GJ2573" s="669">
        <v>42253.119097222225</v>
      </c>
      <c r="GK2573" s="668" t="str">
        <v>[-11101] All data events are filtered in summary calculation</v>
      </c>
      <c r="GL2573" s="669">
        <v>42253.119097222225</v>
      </c>
      <c r="GM2573" s="668" t="str">
        <v>[-11101] All data events are filtered in summary calculation</v>
      </c>
      <c r="GN2573" s="400" t="str">
        <f t="shared" si="347"/>
        <v>[-11101] All data events are filtered in summary calculation</v>
      </c>
      <c r="GO2573" s="400">
        <f t="shared" si="348"/>
        <v>0</v>
      </c>
    </row>
    <row r="2574" spans="156:197" ht="18.95" customHeight="1" x14ac:dyDescent="0.25">
      <c r="EZ2574" s="837"/>
      <c r="FA2574" s="568">
        <v>42253.119791666672</v>
      </c>
      <c r="FB2574" s="569" t="str">
        <v>[-11101] All data events are filtered in summary calculation</v>
      </c>
      <c r="FC2574" s="570">
        <v>42253.119791666672</v>
      </c>
      <c r="FD2574" s="571" t="str">
        <v>[-11101] All data events are filtered in summary calculation</v>
      </c>
      <c r="FE2574" s="570">
        <v>42253.119444444441</v>
      </c>
      <c r="FF2574" s="571" t="str">
        <v>[-11101] All data events are filtered in summary calculation</v>
      </c>
      <c r="FG2574" s="570">
        <v>42253.119444444441</v>
      </c>
      <c r="FH2574" s="571" t="str">
        <v>[-11101] All data events are filtered in summary calculation</v>
      </c>
      <c r="GE2574" s="400">
        <f t="shared" si="349"/>
        <v>1</v>
      </c>
      <c r="GF2574" s="529"/>
      <c r="GG2574" s="517"/>
      <c r="GH2574" s="529">
        <v>42253.119444444441</v>
      </c>
      <c r="GI2574" s="668" t="str">
        <v>[-11101] All data events are filtered in summary calculation</v>
      </c>
      <c r="GJ2574" s="669">
        <v>42253.119444444441</v>
      </c>
      <c r="GK2574" s="668" t="str">
        <v>[-11101] All data events are filtered in summary calculation</v>
      </c>
      <c r="GL2574" s="669">
        <v>42253.119444444441</v>
      </c>
      <c r="GM2574" s="668" t="str">
        <v>[-11101] All data events are filtered in summary calculation</v>
      </c>
      <c r="GN2574" s="400" t="str">
        <f t="shared" si="347"/>
        <v>[-11101] All data events are filtered in summary calculation</v>
      </c>
      <c r="GO2574" s="400">
        <f t="shared" si="348"/>
        <v>0</v>
      </c>
    </row>
    <row r="2575" spans="156:197" ht="18.95" customHeight="1" x14ac:dyDescent="0.25">
      <c r="EZ2575" s="837"/>
      <c r="FA2575" s="568">
        <v>42253.120138888888</v>
      </c>
      <c r="FB2575" s="569" t="str">
        <v>[-11101] All data events are filtered in summary calculation</v>
      </c>
      <c r="FC2575" s="570">
        <v>42253.120138888888</v>
      </c>
      <c r="FD2575" s="571" t="str">
        <v>[-11101] All data events are filtered in summary calculation</v>
      </c>
      <c r="FE2575" s="570">
        <v>42253.119791666672</v>
      </c>
      <c r="FF2575" s="571" t="str">
        <v>[-11101] All data events are filtered in summary calculation</v>
      </c>
      <c r="FG2575" s="570">
        <v>42253.119791666672</v>
      </c>
      <c r="FH2575" s="571" t="str">
        <v>[-11101] All data events are filtered in summary calculation</v>
      </c>
      <c r="GE2575" s="400">
        <f t="shared" si="349"/>
        <v>1</v>
      </c>
      <c r="GF2575" s="529"/>
      <c r="GG2575" s="517"/>
      <c r="GH2575" s="529">
        <v>42253.119791666672</v>
      </c>
      <c r="GI2575" s="668" t="str">
        <v>[-11101] All data events are filtered in summary calculation</v>
      </c>
      <c r="GJ2575" s="669">
        <v>42253.119791666672</v>
      </c>
      <c r="GK2575" s="668" t="str">
        <v>[-11101] All data events are filtered in summary calculation</v>
      </c>
      <c r="GL2575" s="669">
        <v>42253.119791666672</v>
      </c>
      <c r="GM2575" s="668" t="str">
        <v>[-11101] All data events are filtered in summary calculation</v>
      </c>
      <c r="GN2575" s="400" t="str">
        <f t="shared" si="347"/>
        <v>[-11101] All data events are filtered in summary calculation</v>
      </c>
      <c r="GO2575" s="400">
        <f t="shared" si="348"/>
        <v>0</v>
      </c>
    </row>
    <row r="2576" spans="156:197" ht="18.95" customHeight="1" x14ac:dyDescent="0.25">
      <c r="EZ2576" s="837"/>
      <c r="FA2576" s="568">
        <v>42253.120486111111</v>
      </c>
      <c r="FB2576" s="569" t="str">
        <v>[-11101] All data events are filtered in summary calculation</v>
      </c>
      <c r="FC2576" s="570">
        <v>42253.120486111111</v>
      </c>
      <c r="FD2576" s="571" t="str">
        <v>[-11101] All data events are filtered in summary calculation</v>
      </c>
      <c r="FE2576" s="570">
        <v>42253.120138888888</v>
      </c>
      <c r="FF2576" s="571" t="str">
        <v>[-11101] All data events are filtered in summary calculation</v>
      </c>
      <c r="FG2576" s="570">
        <v>42253.120138888888</v>
      </c>
      <c r="FH2576" s="571" t="str">
        <v>[-11101] All data events are filtered in summary calculation</v>
      </c>
      <c r="GE2576" s="400">
        <f t="shared" si="349"/>
        <v>1</v>
      </c>
      <c r="GF2576" s="529"/>
      <c r="GG2576" s="517"/>
      <c r="GH2576" s="529">
        <v>42253.120138888888</v>
      </c>
      <c r="GI2576" s="668" t="str">
        <v>[-11101] All data events are filtered in summary calculation</v>
      </c>
      <c r="GJ2576" s="669">
        <v>42253.120138888888</v>
      </c>
      <c r="GK2576" s="668" t="str">
        <v>[-11101] All data events are filtered in summary calculation</v>
      </c>
      <c r="GL2576" s="669">
        <v>42253.120138888888</v>
      </c>
      <c r="GM2576" s="668" t="str">
        <v>[-11101] All data events are filtered in summary calculation</v>
      </c>
      <c r="GN2576" s="400" t="str">
        <f t="shared" si="347"/>
        <v>[-11101] All data events are filtered in summary calculation</v>
      </c>
      <c r="GO2576" s="400">
        <f t="shared" si="348"/>
        <v>0</v>
      </c>
    </row>
    <row r="2577" spans="156:197" ht="18.95" customHeight="1" x14ac:dyDescent="0.25">
      <c r="EZ2577" s="837"/>
      <c r="FA2577" s="568">
        <v>42253.120833333334</v>
      </c>
      <c r="FB2577" s="569" t="str">
        <v>[-11101] All data events are filtered in summary calculation</v>
      </c>
      <c r="FC2577" s="570">
        <v>42253.120833333334</v>
      </c>
      <c r="FD2577" s="571" t="str">
        <v>[-11101] All data events are filtered in summary calculation</v>
      </c>
      <c r="FE2577" s="570">
        <v>42253.120486111111</v>
      </c>
      <c r="FF2577" s="571" t="str">
        <v>[-11101] All data events are filtered in summary calculation</v>
      </c>
      <c r="FG2577" s="570">
        <v>42253.120486111111</v>
      </c>
      <c r="FH2577" s="571" t="str">
        <v>[-11101] All data events are filtered in summary calculation</v>
      </c>
      <c r="GE2577" s="400">
        <f t="shared" si="349"/>
        <v>1</v>
      </c>
      <c r="GF2577" s="529"/>
      <c r="GG2577" s="517"/>
      <c r="GH2577" s="529">
        <v>42253.120486111111</v>
      </c>
      <c r="GI2577" s="668" t="str">
        <v>[-11101] All data events are filtered in summary calculation</v>
      </c>
      <c r="GJ2577" s="669">
        <v>42253.120486111111</v>
      </c>
      <c r="GK2577" s="668" t="str">
        <v>[-11101] All data events are filtered in summary calculation</v>
      </c>
      <c r="GL2577" s="669">
        <v>42253.120486111111</v>
      </c>
      <c r="GM2577" s="668" t="str">
        <v>[-11101] All data events are filtered in summary calculation</v>
      </c>
      <c r="GN2577" s="400" t="str">
        <f t="shared" si="347"/>
        <v>[-11101] All data events are filtered in summary calculation</v>
      </c>
      <c r="GO2577" s="400">
        <f t="shared" si="348"/>
        <v>0</v>
      </c>
    </row>
    <row r="2578" spans="156:197" ht="18.95" customHeight="1" x14ac:dyDescent="0.25">
      <c r="EZ2578" s="837"/>
      <c r="FA2578" s="568">
        <v>42253.12118055555</v>
      </c>
      <c r="FB2578" s="569" t="str">
        <v>[-11101] All data events are filtered in summary calculation</v>
      </c>
      <c r="FC2578" s="570">
        <v>42253.12118055555</v>
      </c>
      <c r="FD2578" s="571" t="str">
        <v>[-11101] All data events are filtered in summary calculation</v>
      </c>
      <c r="FE2578" s="570">
        <v>42253.120833333334</v>
      </c>
      <c r="FF2578" s="571" t="str">
        <v>[-11101] All data events are filtered in summary calculation</v>
      </c>
      <c r="FG2578" s="570">
        <v>42253.120833333334</v>
      </c>
      <c r="FH2578" s="571" t="str">
        <v>[-11101] All data events are filtered in summary calculation</v>
      </c>
      <c r="GE2578" s="400">
        <f t="shared" si="349"/>
        <v>1</v>
      </c>
      <c r="GF2578" s="529"/>
      <c r="GG2578" s="517"/>
      <c r="GH2578" s="529">
        <v>42253.120833333334</v>
      </c>
      <c r="GI2578" s="668" t="str">
        <v>[-11101] All data events are filtered in summary calculation</v>
      </c>
      <c r="GJ2578" s="669">
        <v>42253.120833333334</v>
      </c>
      <c r="GK2578" s="668" t="str">
        <v>[-11101] All data events are filtered in summary calculation</v>
      </c>
      <c r="GL2578" s="669">
        <v>42253.120833333334</v>
      </c>
      <c r="GM2578" s="668" t="str">
        <v>[-11101] All data events are filtered in summary calculation</v>
      </c>
      <c r="GN2578" s="400" t="str">
        <f t="shared" si="347"/>
        <v>[-11101] All data events are filtered in summary calculation</v>
      </c>
      <c r="GO2578" s="400">
        <f t="shared" si="348"/>
        <v>0</v>
      </c>
    </row>
    <row r="2579" spans="156:197" ht="18.95" customHeight="1" x14ac:dyDescent="0.25">
      <c r="EZ2579" s="837"/>
      <c r="FA2579" s="568">
        <v>42253.121527777781</v>
      </c>
      <c r="FB2579" s="569" t="str">
        <v>[-11101] All data events are filtered in summary calculation</v>
      </c>
      <c r="FC2579" s="570">
        <v>42253.121527777781</v>
      </c>
      <c r="FD2579" s="571" t="str">
        <v>[-11101] All data events are filtered in summary calculation</v>
      </c>
      <c r="FE2579" s="570">
        <v>42253.12118055555</v>
      </c>
      <c r="FF2579" s="571" t="str">
        <v>[-11101] All data events are filtered in summary calculation</v>
      </c>
      <c r="FG2579" s="570">
        <v>42253.12118055555</v>
      </c>
      <c r="FH2579" s="571" t="str">
        <v>[-11101] All data events are filtered in summary calculation</v>
      </c>
      <c r="GE2579" s="400">
        <f t="shared" si="349"/>
        <v>1</v>
      </c>
      <c r="GF2579" s="529"/>
      <c r="GG2579" s="517"/>
      <c r="GH2579" s="529">
        <v>42253.12118055555</v>
      </c>
      <c r="GI2579" s="668" t="str">
        <v>[-11101] All data events are filtered in summary calculation</v>
      </c>
      <c r="GJ2579" s="669">
        <v>42253.12118055555</v>
      </c>
      <c r="GK2579" s="668" t="str">
        <v>[-11101] All data events are filtered in summary calculation</v>
      </c>
      <c r="GL2579" s="669">
        <v>42253.12118055555</v>
      </c>
      <c r="GM2579" s="668" t="str">
        <v>[-11101] All data events are filtered in summary calculation</v>
      </c>
      <c r="GN2579" s="400" t="str">
        <f t="shared" si="347"/>
        <v>[-11101] All data events are filtered in summary calculation</v>
      </c>
      <c r="GO2579" s="400">
        <f t="shared" si="348"/>
        <v>0</v>
      </c>
    </row>
    <row r="2580" spans="156:197" ht="18.95" customHeight="1" x14ac:dyDescent="0.25">
      <c r="EZ2580" s="837"/>
      <c r="FA2580" s="568">
        <v>42253.121874999997</v>
      </c>
      <c r="FB2580" s="569" t="str">
        <v>[-11101] All data events are filtered in summary calculation</v>
      </c>
      <c r="FC2580" s="570">
        <v>42253.121874999997</v>
      </c>
      <c r="FD2580" s="571" t="str">
        <v>[-11101] All data events are filtered in summary calculation</v>
      </c>
      <c r="FE2580" s="570">
        <v>42253.121527777781</v>
      </c>
      <c r="FF2580" s="571" t="str">
        <v>[-11101] All data events are filtered in summary calculation</v>
      </c>
      <c r="FG2580" s="570">
        <v>42253.121527777781</v>
      </c>
      <c r="FH2580" s="571" t="str">
        <v>[-11101] All data events are filtered in summary calculation</v>
      </c>
      <c r="GE2580" s="400">
        <f t="shared" si="349"/>
        <v>1</v>
      </c>
      <c r="GF2580" s="529"/>
      <c r="GG2580" s="517"/>
      <c r="GH2580" s="529">
        <v>42253.121527777781</v>
      </c>
      <c r="GI2580" s="668" t="str">
        <v>[-11101] All data events are filtered in summary calculation</v>
      </c>
      <c r="GJ2580" s="669">
        <v>42253.121527777781</v>
      </c>
      <c r="GK2580" s="668" t="str">
        <v>[-11101] All data events are filtered in summary calculation</v>
      </c>
      <c r="GL2580" s="669">
        <v>42253.121527777781</v>
      </c>
      <c r="GM2580" s="668" t="str">
        <v>[-11101] All data events are filtered in summary calculation</v>
      </c>
      <c r="GN2580" s="400" t="str">
        <f t="shared" si="347"/>
        <v>[-11101] All data events are filtered in summary calculation</v>
      </c>
      <c r="GO2580" s="400">
        <f t="shared" si="348"/>
        <v>0</v>
      </c>
    </row>
    <row r="2581" spans="156:197" ht="18.95" customHeight="1" x14ac:dyDescent="0.25">
      <c r="EZ2581" s="837"/>
      <c r="FA2581" s="568">
        <v>42253.12222222222</v>
      </c>
      <c r="FB2581" s="569" t="str">
        <v>[-11101] All data events are filtered in summary calculation</v>
      </c>
      <c r="FC2581" s="570">
        <v>42253.12222222222</v>
      </c>
      <c r="FD2581" s="571" t="str">
        <v>[-11101] All data events are filtered in summary calculation</v>
      </c>
      <c r="FE2581" s="570">
        <v>42253.121874999997</v>
      </c>
      <c r="FF2581" s="571" t="str">
        <v>[-11101] All data events are filtered in summary calculation</v>
      </c>
      <c r="FG2581" s="570">
        <v>42253.121874999997</v>
      </c>
      <c r="FH2581" s="571" t="str">
        <v>[-11101] All data events are filtered in summary calculation</v>
      </c>
      <c r="GE2581" s="400">
        <f t="shared" si="349"/>
        <v>1</v>
      </c>
      <c r="GF2581" s="529"/>
      <c r="GG2581" s="517"/>
      <c r="GH2581" s="529">
        <v>42253.121874999997</v>
      </c>
      <c r="GI2581" s="668" t="str">
        <v>[-11101] All data events are filtered in summary calculation</v>
      </c>
      <c r="GJ2581" s="669">
        <v>42253.121874999997</v>
      </c>
      <c r="GK2581" s="668" t="str">
        <v>[-11101] All data events are filtered in summary calculation</v>
      </c>
      <c r="GL2581" s="669">
        <v>42253.121874999997</v>
      </c>
      <c r="GM2581" s="668" t="str">
        <v>[-11101] All data events are filtered in summary calculation</v>
      </c>
      <c r="GN2581" s="400" t="str">
        <f t="shared" si="347"/>
        <v>[-11101] All data events are filtered in summary calculation</v>
      </c>
      <c r="GO2581" s="400">
        <f t="shared" si="348"/>
        <v>0</v>
      </c>
    </row>
    <row r="2582" spans="156:197" ht="18.95" customHeight="1" x14ac:dyDescent="0.25">
      <c r="EZ2582" s="837"/>
      <c r="FA2582" s="568">
        <v>42253.122569444444</v>
      </c>
      <c r="FB2582" s="569" t="str">
        <v>[-11101] All data events are filtered in summary calculation</v>
      </c>
      <c r="FC2582" s="570">
        <v>42253.122569444444</v>
      </c>
      <c r="FD2582" s="571" t="str">
        <v>[-11101] All data events are filtered in summary calculation</v>
      </c>
      <c r="FE2582" s="570">
        <v>42253.12222222222</v>
      </c>
      <c r="FF2582" s="571" t="str">
        <v>[-11101] All data events are filtered in summary calculation</v>
      </c>
      <c r="FG2582" s="570">
        <v>42253.12222222222</v>
      </c>
      <c r="FH2582" s="571" t="str">
        <v>[-11101] All data events are filtered in summary calculation</v>
      </c>
      <c r="GE2582" s="400">
        <f t="shared" si="349"/>
        <v>1</v>
      </c>
      <c r="GF2582" s="529"/>
      <c r="GG2582" s="517"/>
      <c r="GH2582" s="529">
        <v>42253.12222222222</v>
      </c>
      <c r="GI2582" s="668" t="str">
        <v>[-11101] All data events are filtered in summary calculation</v>
      </c>
      <c r="GJ2582" s="669">
        <v>42253.12222222222</v>
      </c>
      <c r="GK2582" s="668" t="str">
        <v>[-11101] All data events are filtered in summary calculation</v>
      </c>
      <c r="GL2582" s="669">
        <v>42253.12222222222</v>
      </c>
      <c r="GM2582" s="668" t="str">
        <v>[-11101] All data events are filtered in summary calculation</v>
      </c>
      <c r="GN2582" s="400" t="str">
        <f t="shared" si="347"/>
        <v>[-11101] All data events are filtered in summary calculation</v>
      </c>
      <c r="GO2582" s="400">
        <f t="shared" si="348"/>
        <v>0</v>
      </c>
    </row>
    <row r="2583" spans="156:197" ht="18.95" customHeight="1" x14ac:dyDescent="0.25">
      <c r="EZ2583" s="837"/>
      <c r="FA2583" s="568">
        <v>42253.122916666667</v>
      </c>
      <c r="FB2583" s="569" t="str">
        <v>[-11101] All data events are filtered in summary calculation</v>
      </c>
      <c r="FC2583" s="570">
        <v>42253.122916666667</v>
      </c>
      <c r="FD2583" s="571" t="str">
        <v>[-11101] All data events are filtered in summary calculation</v>
      </c>
      <c r="FE2583" s="570">
        <v>42253.122569444444</v>
      </c>
      <c r="FF2583" s="571" t="str">
        <v>[-11101] All data events are filtered in summary calculation</v>
      </c>
      <c r="FG2583" s="570">
        <v>42253.122569444444</v>
      </c>
      <c r="FH2583" s="571" t="str">
        <v>[-11101] All data events are filtered in summary calculation</v>
      </c>
      <c r="GE2583" s="400">
        <f t="shared" si="349"/>
        <v>1</v>
      </c>
      <c r="GF2583" s="529"/>
      <c r="GG2583" s="517"/>
      <c r="GH2583" s="529">
        <v>42253.122569444444</v>
      </c>
      <c r="GI2583" s="668" t="str">
        <v>[-11101] All data events are filtered in summary calculation</v>
      </c>
      <c r="GJ2583" s="669">
        <v>42253.122569444444</v>
      </c>
      <c r="GK2583" s="668" t="str">
        <v>[-11101] All data events are filtered in summary calculation</v>
      </c>
      <c r="GL2583" s="669">
        <v>42253.122569444444</v>
      </c>
      <c r="GM2583" s="668" t="str">
        <v>[-11101] All data events are filtered in summary calculation</v>
      </c>
      <c r="GN2583" s="400" t="str">
        <f t="shared" si="347"/>
        <v>[-11101] All data events are filtered in summary calculation</v>
      </c>
      <c r="GO2583" s="400">
        <f t="shared" si="348"/>
        <v>0</v>
      </c>
    </row>
    <row r="2584" spans="156:197" ht="18.95" customHeight="1" x14ac:dyDescent="0.25">
      <c r="EZ2584" s="837"/>
      <c r="FA2584" s="568">
        <v>42253.123263888891</v>
      </c>
      <c r="FB2584" s="569" t="str">
        <v>[-11101] All data events are filtered in summary calculation</v>
      </c>
      <c r="FC2584" s="570">
        <v>42253.123263888891</v>
      </c>
      <c r="FD2584" s="571" t="str">
        <v>[-11101] All data events are filtered in summary calculation</v>
      </c>
      <c r="FE2584" s="570">
        <v>42253.122916666667</v>
      </c>
      <c r="FF2584" s="571" t="str">
        <v>[-11101] All data events are filtered in summary calculation</v>
      </c>
      <c r="FG2584" s="570">
        <v>42253.122916666667</v>
      </c>
      <c r="FH2584" s="571" t="str">
        <v>[-11101] All data events are filtered in summary calculation</v>
      </c>
      <c r="GE2584" s="400">
        <f t="shared" si="349"/>
        <v>1</v>
      </c>
      <c r="GF2584" s="529"/>
      <c r="GG2584" s="517"/>
      <c r="GH2584" s="529">
        <v>42253.122916666667</v>
      </c>
      <c r="GI2584" s="668" t="str">
        <v>[-11101] All data events are filtered in summary calculation</v>
      </c>
      <c r="GJ2584" s="669">
        <v>42253.122916666667</v>
      </c>
      <c r="GK2584" s="668" t="str">
        <v>[-11101] All data events are filtered in summary calculation</v>
      </c>
      <c r="GL2584" s="669">
        <v>42253.122916666667</v>
      </c>
      <c r="GM2584" s="668" t="str">
        <v>[-11101] All data events are filtered in summary calculation</v>
      </c>
      <c r="GN2584" s="400" t="str">
        <f t="shared" si="347"/>
        <v>[-11101] All data events are filtered in summary calculation</v>
      </c>
      <c r="GO2584" s="400">
        <f t="shared" si="348"/>
        <v>0</v>
      </c>
    </row>
    <row r="2585" spans="156:197" ht="18.95" customHeight="1" x14ac:dyDescent="0.25">
      <c r="EZ2585" s="837"/>
      <c r="FA2585" s="568">
        <v>42253.123611111107</v>
      </c>
      <c r="FB2585" s="569" t="str">
        <v>[-11101] All data events are filtered in summary calculation</v>
      </c>
      <c r="FC2585" s="570">
        <v>42253.123611111107</v>
      </c>
      <c r="FD2585" s="571" t="str">
        <v>[-11101] All data events are filtered in summary calculation</v>
      </c>
      <c r="FE2585" s="570">
        <v>42253.123263888891</v>
      </c>
      <c r="FF2585" s="571" t="str">
        <v>[-11101] All data events are filtered in summary calculation</v>
      </c>
      <c r="FG2585" s="570">
        <v>42253.123263888891</v>
      </c>
      <c r="FH2585" s="571" t="str">
        <v>[-11101] All data events are filtered in summary calculation</v>
      </c>
      <c r="GE2585" s="400">
        <f t="shared" si="349"/>
        <v>1</v>
      </c>
      <c r="GF2585" s="529"/>
      <c r="GG2585" s="517"/>
      <c r="GH2585" s="529">
        <v>42253.123263888891</v>
      </c>
      <c r="GI2585" s="668" t="str">
        <v>[-11101] All data events are filtered in summary calculation</v>
      </c>
      <c r="GJ2585" s="669">
        <v>42253.123263888891</v>
      </c>
      <c r="GK2585" s="668" t="str">
        <v>[-11101] All data events are filtered in summary calculation</v>
      </c>
      <c r="GL2585" s="669">
        <v>42253.123263888891</v>
      </c>
      <c r="GM2585" s="668" t="str">
        <v>[-11101] All data events are filtered in summary calculation</v>
      </c>
      <c r="GN2585" s="400" t="str">
        <f t="shared" si="347"/>
        <v>[-11101] All data events are filtered in summary calculation</v>
      </c>
      <c r="GO2585" s="400">
        <f t="shared" si="348"/>
        <v>0</v>
      </c>
    </row>
    <row r="2586" spans="156:197" ht="18.95" customHeight="1" x14ac:dyDescent="0.25">
      <c r="EZ2586" s="837"/>
      <c r="FA2586" s="568">
        <v>42253.123958333337</v>
      </c>
      <c r="FB2586" s="569" t="str">
        <v>[-11101] All data events are filtered in summary calculation</v>
      </c>
      <c r="FC2586" s="570">
        <v>42253.123958333337</v>
      </c>
      <c r="FD2586" s="571" t="str">
        <v>[-11101] All data events are filtered in summary calculation</v>
      </c>
      <c r="FE2586" s="570">
        <v>42253.123611111107</v>
      </c>
      <c r="FF2586" s="571" t="str">
        <v>[-11101] All data events are filtered in summary calculation</v>
      </c>
      <c r="FG2586" s="570">
        <v>42253.123611111107</v>
      </c>
      <c r="FH2586" s="571" t="str">
        <v>[-11101] All data events are filtered in summary calculation</v>
      </c>
      <c r="GE2586" s="400">
        <f t="shared" si="349"/>
        <v>1</v>
      </c>
      <c r="GF2586" s="529"/>
      <c r="GG2586" s="517"/>
      <c r="GH2586" s="529">
        <v>42253.123611111107</v>
      </c>
      <c r="GI2586" s="668" t="str">
        <v>[-11101] All data events are filtered in summary calculation</v>
      </c>
      <c r="GJ2586" s="669">
        <v>42253.123611111107</v>
      </c>
      <c r="GK2586" s="668" t="str">
        <v>[-11101] All data events are filtered in summary calculation</v>
      </c>
      <c r="GL2586" s="669">
        <v>42253.123611111107</v>
      </c>
      <c r="GM2586" s="668" t="str">
        <v>[-11101] All data events are filtered in summary calculation</v>
      </c>
      <c r="GN2586" s="400" t="str">
        <f t="shared" si="347"/>
        <v>[-11101] All data events are filtered in summary calculation</v>
      </c>
      <c r="GO2586" s="400">
        <f t="shared" si="348"/>
        <v>0</v>
      </c>
    </row>
    <row r="2587" spans="156:197" ht="18.95" customHeight="1" x14ac:dyDescent="0.25">
      <c r="EZ2587" s="837"/>
      <c r="FA2587" s="568">
        <v>42253.124305555553</v>
      </c>
      <c r="FB2587" s="569" t="str">
        <v>[-11101] All data events are filtered in summary calculation</v>
      </c>
      <c r="FC2587" s="570">
        <v>42253.124305555553</v>
      </c>
      <c r="FD2587" s="571" t="str">
        <v>[-11101] All data events are filtered in summary calculation</v>
      </c>
      <c r="FE2587" s="570">
        <v>42253.123958333337</v>
      </c>
      <c r="FF2587" s="571" t="str">
        <v>[-11101] All data events are filtered in summary calculation</v>
      </c>
      <c r="FG2587" s="570">
        <v>42253.123958333337</v>
      </c>
      <c r="FH2587" s="571" t="str">
        <v>[-11101] All data events are filtered in summary calculation</v>
      </c>
      <c r="GE2587" s="400">
        <f t="shared" si="349"/>
        <v>1</v>
      </c>
      <c r="GF2587" s="529"/>
      <c r="GG2587" s="517"/>
      <c r="GH2587" s="529">
        <v>42253.123958333337</v>
      </c>
      <c r="GI2587" s="668" t="str">
        <v>[-11101] All data events are filtered in summary calculation</v>
      </c>
      <c r="GJ2587" s="669">
        <v>42253.123958333337</v>
      </c>
      <c r="GK2587" s="668" t="str">
        <v>[-11101] All data events are filtered in summary calculation</v>
      </c>
      <c r="GL2587" s="669">
        <v>42253.123958333337</v>
      </c>
      <c r="GM2587" s="668" t="str">
        <v>[-11101] All data events are filtered in summary calculation</v>
      </c>
      <c r="GN2587" s="400" t="str">
        <f t="shared" si="347"/>
        <v>[-11101] All data events are filtered in summary calculation</v>
      </c>
      <c r="GO2587" s="400">
        <f t="shared" si="348"/>
        <v>0</v>
      </c>
    </row>
    <row r="2588" spans="156:197" ht="18.95" customHeight="1" thickBot="1" x14ac:dyDescent="0.3">
      <c r="EZ2588" s="838"/>
      <c r="FA2588" s="568">
        <v>42253.124652777777</v>
      </c>
      <c r="FB2588" s="569" t="str">
        <v>[-11101] All data events are filtered in summary calculation</v>
      </c>
      <c r="FC2588" s="570">
        <v>42253.124652777777</v>
      </c>
      <c r="FD2588" s="571" t="str">
        <v>[-11101] All data events are filtered in summary calculation</v>
      </c>
      <c r="FE2588" s="570">
        <v>42253.124305555553</v>
      </c>
      <c r="FF2588" s="571" t="str">
        <v>[-11101] All data events are filtered in summary calculation</v>
      </c>
      <c r="FG2588" s="570">
        <v>42253.124305555553</v>
      </c>
      <c r="FH2588" s="571" t="str">
        <v>[-11101] All data events are filtered in summary calculation</v>
      </c>
      <c r="GE2588" s="400">
        <f t="shared" si="349"/>
        <v>1</v>
      </c>
      <c r="GF2588" s="529"/>
      <c r="GG2588" s="517"/>
      <c r="GH2588" s="529">
        <v>42253.124305555553</v>
      </c>
      <c r="GI2588" s="668" t="str">
        <v>[-11101] All data events are filtered in summary calculation</v>
      </c>
      <c r="GJ2588" s="669">
        <v>42253.124305555553</v>
      </c>
      <c r="GK2588" s="668" t="str">
        <v>[-11101] All data events are filtered in summary calculation</v>
      </c>
      <c r="GL2588" s="669">
        <v>42253.124305555553</v>
      </c>
      <c r="GM2588" s="668" t="str">
        <v>[-11101] All data events are filtered in summary calculation</v>
      </c>
      <c r="GN2588" s="400" t="str">
        <f t="shared" si="347"/>
        <v>[-11101] All data events are filtered in summary calculation</v>
      </c>
      <c r="GO2588" s="400">
        <f t="shared" si="348"/>
        <v>0</v>
      </c>
    </row>
    <row r="2589" spans="156:197" ht="18.95" customHeight="1" x14ac:dyDescent="0.25">
      <c r="EZ2589" s="836">
        <v>4</v>
      </c>
      <c r="FA2589" s="568">
        <v>42253.125</v>
      </c>
      <c r="FB2589" s="569" t="str">
        <v>[-11101] All data events are filtered in summary calculation</v>
      </c>
      <c r="FC2589" s="570">
        <v>42253.125</v>
      </c>
      <c r="FD2589" s="571" t="str">
        <v>[-11101] All data events are filtered in summary calculation</v>
      </c>
      <c r="FE2589" s="570">
        <v>42253.124652777777</v>
      </c>
      <c r="FF2589" s="571" t="str">
        <v>[-11101] All data events are filtered in summary calculation</v>
      </c>
      <c r="FG2589" s="570">
        <v>42253.124652777777</v>
      </c>
      <c r="FH2589" s="571" t="str">
        <v>[-11101] All data events are filtered in summary calculation</v>
      </c>
      <c r="GE2589" s="400">
        <f t="shared" si="349"/>
        <v>1</v>
      </c>
      <c r="GF2589" s="529"/>
      <c r="GG2589" s="517"/>
      <c r="GH2589" s="529">
        <v>42253.124652777777</v>
      </c>
      <c r="GI2589" s="668" t="str">
        <v>[-11101] All data events are filtered in summary calculation</v>
      </c>
      <c r="GJ2589" s="669">
        <v>42253.124652777777</v>
      </c>
      <c r="GK2589" s="668" t="str">
        <v>[-11101] All data events are filtered in summary calculation</v>
      </c>
      <c r="GL2589" s="669">
        <v>42253.124652777777</v>
      </c>
      <c r="GM2589" s="668" t="str">
        <v>[-11101] All data events are filtered in summary calculation</v>
      </c>
      <c r="GN2589" s="400" t="str">
        <f t="shared" si="347"/>
        <v>[-11101] All data events are filtered in summary calculation</v>
      </c>
      <c r="GO2589" s="400">
        <f t="shared" si="348"/>
        <v>0</v>
      </c>
    </row>
    <row r="2590" spans="156:197" ht="18.95" customHeight="1" x14ac:dyDescent="0.25">
      <c r="EZ2590" s="837"/>
      <c r="FA2590" s="568">
        <v>42253.125347222223</v>
      </c>
      <c r="FB2590" s="569" t="str">
        <v>[-11101] All data events are filtered in summary calculation</v>
      </c>
      <c r="FC2590" s="570">
        <v>42253.125347222223</v>
      </c>
      <c r="FD2590" s="571" t="str">
        <v>[-11101] All data events are filtered in summary calculation</v>
      </c>
      <c r="FE2590" s="570">
        <v>42253.125</v>
      </c>
      <c r="FF2590" s="571" t="str">
        <v>[-11101] All data events are filtered in summary calculation</v>
      </c>
      <c r="FG2590" s="570">
        <v>42253.125</v>
      </c>
      <c r="FH2590" s="571" t="str">
        <v>[-11101] All data events are filtered in summary calculation</v>
      </c>
      <c r="GE2590" s="400">
        <f t="shared" si="349"/>
        <v>1</v>
      </c>
      <c r="GF2590" s="529"/>
      <c r="GG2590" s="517"/>
      <c r="GH2590" s="529">
        <v>42253.125</v>
      </c>
      <c r="GI2590" s="668" t="str">
        <v>[-11101] All data events are filtered in summary calculation</v>
      </c>
      <c r="GJ2590" s="669">
        <v>42253.125</v>
      </c>
      <c r="GK2590" s="668" t="str">
        <v>[-11101] All data events are filtered in summary calculation</v>
      </c>
      <c r="GL2590" s="669">
        <v>42253.125</v>
      </c>
      <c r="GM2590" s="668" t="str">
        <v>[-11101] All data events are filtered in summary calculation</v>
      </c>
      <c r="GN2590" s="400" t="str">
        <f t="shared" si="347"/>
        <v>[-11101] All data events are filtered in summary calculation</v>
      </c>
      <c r="GO2590" s="400">
        <f t="shared" si="348"/>
        <v>0</v>
      </c>
    </row>
    <row r="2591" spans="156:197" ht="18.95" customHeight="1" x14ac:dyDescent="0.25">
      <c r="EZ2591" s="837"/>
      <c r="FA2591" s="568">
        <v>42253.125694444447</v>
      </c>
      <c r="FB2591" s="569" t="str">
        <v>[-11101] All data events are filtered in summary calculation</v>
      </c>
      <c r="FC2591" s="570">
        <v>42253.125694444447</v>
      </c>
      <c r="FD2591" s="571" t="str">
        <v>[-11101] All data events are filtered in summary calculation</v>
      </c>
      <c r="FE2591" s="570">
        <v>42253.125347222223</v>
      </c>
      <c r="FF2591" s="571" t="str">
        <v>[-11101] All data events are filtered in summary calculation</v>
      </c>
      <c r="FG2591" s="570">
        <v>42253.125347222223</v>
      </c>
      <c r="FH2591" s="571" t="str">
        <v>[-11101] All data events are filtered in summary calculation</v>
      </c>
      <c r="GE2591" s="400">
        <f t="shared" si="349"/>
        <v>1</v>
      </c>
      <c r="GF2591" s="529"/>
      <c r="GG2591" s="517"/>
      <c r="GH2591" s="529">
        <v>42253.125347222223</v>
      </c>
      <c r="GI2591" s="668" t="str">
        <v>[-11101] All data events are filtered in summary calculation</v>
      </c>
      <c r="GJ2591" s="669">
        <v>42253.125347222223</v>
      </c>
      <c r="GK2591" s="668" t="str">
        <v>[-11101] All data events are filtered in summary calculation</v>
      </c>
      <c r="GL2591" s="669">
        <v>42253.125347222223</v>
      </c>
      <c r="GM2591" s="668" t="str">
        <v>[-11101] All data events are filtered in summary calculation</v>
      </c>
      <c r="GN2591" s="400" t="str">
        <f t="shared" si="347"/>
        <v>[-11101] All data events are filtered in summary calculation</v>
      </c>
      <c r="GO2591" s="400">
        <f t="shared" si="348"/>
        <v>0</v>
      </c>
    </row>
    <row r="2592" spans="156:197" ht="18.95" customHeight="1" x14ac:dyDescent="0.25">
      <c r="EZ2592" s="837"/>
      <c r="FA2592" s="568">
        <v>42253.126041666663</v>
      </c>
      <c r="FB2592" s="569" t="str">
        <v>[-11101] All data events are filtered in summary calculation</v>
      </c>
      <c r="FC2592" s="570">
        <v>42253.126041666663</v>
      </c>
      <c r="FD2592" s="571" t="str">
        <v>[-11101] All data events are filtered in summary calculation</v>
      </c>
      <c r="FE2592" s="570">
        <v>42253.125694444447</v>
      </c>
      <c r="FF2592" s="571" t="str">
        <v>[-11101] All data events are filtered in summary calculation</v>
      </c>
      <c r="FG2592" s="570">
        <v>42253.125694444447</v>
      </c>
      <c r="FH2592" s="571" t="str">
        <v>[-11101] All data events are filtered in summary calculation</v>
      </c>
      <c r="GE2592" s="400">
        <f t="shared" si="349"/>
        <v>1</v>
      </c>
      <c r="GF2592" s="529"/>
      <c r="GG2592" s="517"/>
      <c r="GH2592" s="529">
        <v>42253.125694444447</v>
      </c>
      <c r="GI2592" s="668" t="str">
        <v>[-11101] All data events are filtered in summary calculation</v>
      </c>
      <c r="GJ2592" s="669">
        <v>42253.125694444447</v>
      </c>
      <c r="GK2592" s="668" t="str">
        <v>[-11101] All data events are filtered in summary calculation</v>
      </c>
      <c r="GL2592" s="669">
        <v>42253.125694444447</v>
      </c>
      <c r="GM2592" s="668" t="str">
        <v>[-11101] All data events are filtered in summary calculation</v>
      </c>
      <c r="GN2592" s="400" t="str">
        <f t="shared" si="347"/>
        <v>[-11101] All data events are filtered in summary calculation</v>
      </c>
      <c r="GO2592" s="400">
        <f t="shared" si="348"/>
        <v>0</v>
      </c>
    </row>
    <row r="2593" spans="156:197" ht="18.95" customHeight="1" x14ac:dyDescent="0.25">
      <c r="EZ2593" s="837"/>
      <c r="FA2593" s="568">
        <v>42253.126388888893</v>
      </c>
      <c r="FB2593" s="569" t="str">
        <v>[-11101] All data events are filtered in summary calculation</v>
      </c>
      <c r="FC2593" s="570">
        <v>42253.126388888893</v>
      </c>
      <c r="FD2593" s="571" t="str">
        <v>[-11101] All data events are filtered in summary calculation</v>
      </c>
      <c r="FE2593" s="570">
        <v>42253.126041666663</v>
      </c>
      <c r="FF2593" s="571" t="str">
        <v>[-11101] All data events are filtered in summary calculation</v>
      </c>
      <c r="FG2593" s="570">
        <v>42253.126041666663</v>
      </c>
      <c r="FH2593" s="571" t="str">
        <v>[-11101] All data events are filtered in summary calculation</v>
      </c>
      <c r="GE2593" s="400">
        <f t="shared" si="349"/>
        <v>1</v>
      </c>
      <c r="GF2593" s="529"/>
      <c r="GG2593" s="517"/>
      <c r="GH2593" s="529">
        <v>42253.126041666663</v>
      </c>
      <c r="GI2593" s="668" t="str">
        <v>[-11101] All data events are filtered in summary calculation</v>
      </c>
      <c r="GJ2593" s="669">
        <v>42253.126041666663</v>
      </c>
      <c r="GK2593" s="668" t="str">
        <v>[-11101] All data events are filtered in summary calculation</v>
      </c>
      <c r="GL2593" s="669">
        <v>42253.126041666663</v>
      </c>
      <c r="GM2593" s="668" t="str">
        <v>[-11101] All data events are filtered in summary calculation</v>
      </c>
      <c r="GN2593" s="400" t="str">
        <f t="shared" si="347"/>
        <v>[-11101] All data events are filtered in summary calculation</v>
      </c>
      <c r="GO2593" s="400">
        <f t="shared" si="348"/>
        <v>0</v>
      </c>
    </row>
    <row r="2594" spans="156:197" ht="18.95" customHeight="1" x14ac:dyDescent="0.25">
      <c r="EZ2594" s="837"/>
      <c r="FA2594" s="568">
        <v>42253.126736111109</v>
      </c>
      <c r="FB2594" s="569" t="str">
        <v>[-11101] All data events are filtered in summary calculation</v>
      </c>
      <c r="FC2594" s="570">
        <v>42253.126736111109</v>
      </c>
      <c r="FD2594" s="571" t="str">
        <v>[-11101] All data events are filtered in summary calculation</v>
      </c>
      <c r="FE2594" s="570">
        <v>42253.126388888893</v>
      </c>
      <c r="FF2594" s="571" t="str">
        <v>[-11101] All data events are filtered in summary calculation</v>
      </c>
      <c r="FG2594" s="570">
        <v>42253.126388888893</v>
      </c>
      <c r="FH2594" s="571" t="str">
        <v>[-11101] All data events are filtered in summary calculation</v>
      </c>
      <c r="GE2594" s="400">
        <f t="shared" si="349"/>
        <v>1</v>
      </c>
      <c r="GF2594" s="529"/>
      <c r="GG2594" s="517"/>
      <c r="GH2594" s="529">
        <v>42253.126388888893</v>
      </c>
      <c r="GI2594" s="668" t="str">
        <v>[-11101] All data events are filtered in summary calculation</v>
      </c>
      <c r="GJ2594" s="669">
        <v>42253.126388888893</v>
      </c>
      <c r="GK2594" s="668" t="str">
        <v>[-11101] All data events are filtered in summary calculation</v>
      </c>
      <c r="GL2594" s="669">
        <v>42253.126388888893</v>
      </c>
      <c r="GM2594" s="668" t="str">
        <v>[-11101] All data events are filtered in summary calculation</v>
      </c>
      <c r="GN2594" s="400" t="str">
        <f t="shared" si="347"/>
        <v>[-11101] All data events are filtered in summary calculation</v>
      </c>
      <c r="GO2594" s="400">
        <f t="shared" si="348"/>
        <v>0</v>
      </c>
    </row>
    <row r="2595" spans="156:197" ht="18.95" customHeight="1" x14ac:dyDescent="0.25">
      <c r="EZ2595" s="837"/>
      <c r="FA2595" s="568">
        <v>42253.127083333333</v>
      </c>
      <c r="FB2595" s="569" t="str">
        <v>[-11101] All data events are filtered in summary calculation</v>
      </c>
      <c r="FC2595" s="570">
        <v>42253.127083333333</v>
      </c>
      <c r="FD2595" s="571" t="str">
        <v>[-11101] All data events are filtered in summary calculation</v>
      </c>
      <c r="FE2595" s="570">
        <v>42253.126736111109</v>
      </c>
      <c r="FF2595" s="571" t="str">
        <v>[-11101] All data events are filtered in summary calculation</v>
      </c>
      <c r="FG2595" s="570">
        <v>42253.126736111109</v>
      </c>
      <c r="FH2595" s="571" t="str">
        <v>[-11101] All data events are filtered in summary calculation</v>
      </c>
      <c r="GE2595" s="400">
        <f t="shared" si="349"/>
        <v>1</v>
      </c>
      <c r="GF2595" s="529"/>
      <c r="GG2595" s="517"/>
      <c r="GH2595" s="529">
        <v>42253.126736111109</v>
      </c>
      <c r="GI2595" s="668" t="str">
        <v>[-11101] All data events are filtered in summary calculation</v>
      </c>
      <c r="GJ2595" s="669">
        <v>42253.126736111109</v>
      </c>
      <c r="GK2595" s="668" t="str">
        <v>[-11101] All data events are filtered in summary calculation</v>
      </c>
      <c r="GL2595" s="669">
        <v>42253.126736111109</v>
      </c>
      <c r="GM2595" s="668" t="str">
        <v>[-11101] All data events are filtered in summary calculation</v>
      </c>
      <c r="GN2595" s="400" t="str">
        <f t="shared" si="347"/>
        <v>[-11101] All data events are filtered in summary calculation</v>
      </c>
      <c r="GO2595" s="400">
        <f t="shared" si="348"/>
        <v>0</v>
      </c>
    </row>
    <row r="2596" spans="156:197" ht="18.95" customHeight="1" x14ac:dyDescent="0.25">
      <c r="EZ2596" s="837"/>
      <c r="FA2596" s="568">
        <v>42253.127430555556</v>
      </c>
      <c r="FB2596" s="569" t="str">
        <v>[-11101] All data events are filtered in summary calculation</v>
      </c>
      <c r="FC2596" s="570">
        <v>42253.127430555556</v>
      </c>
      <c r="FD2596" s="571" t="str">
        <v>[-11101] All data events are filtered in summary calculation</v>
      </c>
      <c r="FE2596" s="570">
        <v>42253.127083333333</v>
      </c>
      <c r="FF2596" s="571" t="str">
        <v>[-11101] All data events are filtered in summary calculation</v>
      </c>
      <c r="FG2596" s="570">
        <v>42253.127083333333</v>
      </c>
      <c r="FH2596" s="571" t="str">
        <v>[-11101] All data events are filtered in summary calculation</v>
      </c>
      <c r="GE2596" s="400">
        <f t="shared" si="349"/>
        <v>1</v>
      </c>
      <c r="GF2596" s="529"/>
      <c r="GG2596" s="517"/>
      <c r="GH2596" s="529">
        <v>42253.127083333333</v>
      </c>
      <c r="GI2596" s="668" t="str">
        <v>[-11101] All data events are filtered in summary calculation</v>
      </c>
      <c r="GJ2596" s="669">
        <v>42253.127083333333</v>
      </c>
      <c r="GK2596" s="668" t="str">
        <v>[-11101] All data events are filtered in summary calculation</v>
      </c>
      <c r="GL2596" s="669">
        <v>42253.127083333333</v>
      </c>
      <c r="GM2596" s="668" t="str">
        <v>[-11101] All data events are filtered in summary calculation</v>
      </c>
      <c r="GN2596" s="400" t="str">
        <f t="shared" si="347"/>
        <v>[-11101] All data events are filtered in summary calculation</v>
      </c>
      <c r="GO2596" s="400">
        <f t="shared" si="348"/>
        <v>0</v>
      </c>
    </row>
    <row r="2597" spans="156:197" ht="18.95" customHeight="1" x14ac:dyDescent="0.25">
      <c r="EZ2597" s="837"/>
      <c r="FA2597" s="568">
        <v>42253.12777777778</v>
      </c>
      <c r="FB2597" s="569" t="str">
        <v>[-11101] All data events are filtered in summary calculation</v>
      </c>
      <c r="FC2597" s="570">
        <v>42253.12777777778</v>
      </c>
      <c r="FD2597" s="571" t="str">
        <v>[-11101] All data events are filtered in summary calculation</v>
      </c>
      <c r="FE2597" s="570">
        <v>42253.127430555556</v>
      </c>
      <c r="FF2597" s="571" t="str">
        <v>[-11101] All data events are filtered in summary calculation</v>
      </c>
      <c r="FG2597" s="570">
        <v>42253.127430555556</v>
      </c>
      <c r="FH2597" s="571" t="str">
        <v>[-11101] All data events are filtered in summary calculation</v>
      </c>
      <c r="GE2597" s="400">
        <f t="shared" si="349"/>
        <v>1</v>
      </c>
      <c r="GF2597" s="529"/>
      <c r="GG2597" s="517"/>
      <c r="GH2597" s="529">
        <v>42253.127430555556</v>
      </c>
      <c r="GI2597" s="668" t="str">
        <v>[-11101] All data events are filtered in summary calculation</v>
      </c>
      <c r="GJ2597" s="669">
        <v>42253.127430555556</v>
      </c>
      <c r="GK2597" s="668" t="str">
        <v>[-11101] All data events are filtered in summary calculation</v>
      </c>
      <c r="GL2597" s="669">
        <v>42253.127430555556</v>
      </c>
      <c r="GM2597" s="668" t="str">
        <v>[-11101] All data events are filtered in summary calculation</v>
      </c>
      <c r="GN2597" s="400" t="str">
        <f t="shared" si="347"/>
        <v>[-11101] All data events are filtered in summary calculation</v>
      </c>
      <c r="GO2597" s="400">
        <f t="shared" si="348"/>
        <v>0</v>
      </c>
    </row>
    <row r="2598" spans="156:197" ht="18.95" customHeight="1" x14ac:dyDescent="0.25">
      <c r="EZ2598" s="837"/>
      <c r="FA2598" s="568">
        <v>42253.128125000003</v>
      </c>
      <c r="FB2598" s="569" t="str">
        <v>[-11101] All data events are filtered in summary calculation</v>
      </c>
      <c r="FC2598" s="570">
        <v>42253.128125000003</v>
      </c>
      <c r="FD2598" s="571" t="str">
        <v>[-11101] All data events are filtered in summary calculation</v>
      </c>
      <c r="FE2598" s="570">
        <v>42253.12777777778</v>
      </c>
      <c r="FF2598" s="571" t="str">
        <v>[-11101] All data events are filtered in summary calculation</v>
      </c>
      <c r="FG2598" s="570">
        <v>42253.12777777778</v>
      </c>
      <c r="FH2598" s="571" t="str">
        <v>[-11101] All data events are filtered in summary calculation</v>
      </c>
      <c r="GE2598" s="400">
        <f t="shared" si="349"/>
        <v>1</v>
      </c>
      <c r="GF2598" s="529"/>
      <c r="GG2598" s="517"/>
      <c r="GH2598" s="529">
        <v>42253.12777777778</v>
      </c>
      <c r="GI2598" s="668" t="str">
        <v>[-11101] All data events are filtered in summary calculation</v>
      </c>
      <c r="GJ2598" s="669">
        <v>42253.12777777778</v>
      </c>
      <c r="GK2598" s="668" t="str">
        <v>[-11101] All data events are filtered in summary calculation</v>
      </c>
      <c r="GL2598" s="669">
        <v>42253.12777777778</v>
      </c>
      <c r="GM2598" s="668" t="str">
        <v>[-11101] All data events are filtered in summary calculation</v>
      </c>
      <c r="GN2598" s="400" t="str">
        <f t="shared" si="347"/>
        <v>[-11101] All data events are filtered in summary calculation</v>
      </c>
      <c r="GO2598" s="400">
        <f t="shared" si="348"/>
        <v>0</v>
      </c>
    </row>
    <row r="2599" spans="156:197" ht="18.95" customHeight="1" x14ac:dyDescent="0.25">
      <c r="EZ2599" s="837"/>
      <c r="FA2599" s="568">
        <v>42253.128472222219</v>
      </c>
      <c r="FB2599" s="569" t="str">
        <v>[-11101] All data events are filtered in summary calculation</v>
      </c>
      <c r="FC2599" s="570">
        <v>42253.128472222219</v>
      </c>
      <c r="FD2599" s="571" t="str">
        <v>[-11101] All data events are filtered in summary calculation</v>
      </c>
      <c r="FE2599" s="570">
        <v>42253.128125000003</v>
      </c>
      <c r="FF2599" s="571" t="str">
        <v>[-11101] All data events are filtered in summary calculation</v>
      </c>
      <c r="FG2599" s="570">
        <v>42253.128125000003</v>
      </c>
      <c r="FH2599" s="571" t="str">
        <v>[-11101] All data events are filtered in summary calculation</v>
      </c>
      <c r="GE2599" s="400">
        <f t="shared" si="349"/>
        <v>1</v>
      </c>
      <c r="GF2599" s="529"/>
      <c r="GG2599" s="517"/>
      <c r="GH2599" s="529">
        <v>42253.128125000003</v>
      </c>
      <c r="GI2599" s="668" t="str">
        <v>[-11101] All data events are filtered in summary calculation</v>
      </c>
      <c r="GJ2599" s="669">
        <v>42253.128125000003</v>
      </c>
      <c r="GK2599" s="668" t="str">
        <v>[-11101] All data events are filtered in summary calculation</v>
      </c>
      <c r="GL2599" s="669">
        <v>42253.128125000003</v>
      </c>
      <c r="GM2599" s="668" t="str">
        <v>[-11101] All data events are filtered in summary calculation</v>
      </c>
      <c r="GN2599" s="400" t="str">
        <f t="shared" si="347"/>
        <v>[-11101] All data events are filtered in summary calculation</v>
      </c>
      <c r="GO2599" s="400">
        <f t="shared" si="348"/>
        <v>0</v>
      </c>
    </row>
    <row r="2600" spans="156:197" ht="18.95" customHeight="1" x14ac:dyDescent="0.25">
      <c r="EZ2600" s="837"/>
      <c r="FA2600" s="568">
        <v>42253.12881944445</v>
      </c>
      <c r="FB2600" s="569" t="str">
        <v>[-11101] All data events are filtered in summary calculation</v>
      </c>
      <c r="FC2600" s="570">
        <v>42253.12881944445</v>
      </c>
      <c r="FD2600" s="571" t="str">
        <v>[-11101] All data events are filtered in summary calculation</v>
      </c>
      <c r="FE2600" s="570">
        <v>42253.128472222219</v>
      </c>
      <c r="FF2600" s="571" t="str">
        <v>[-11101] All data events are filtered in summary calculation</v>
      </c>
      <c r="FG2600" s="570">
        <v>42253.128472222219</v>
      </c>
      <c r="FH2600" s="571" t="str">
        <v>[-11101] All data events are filtered in summary calculation</v>
      </c>
      <c r="GE2600" s="400">
        <f t="shared" si="349"/>
        <v>1</v>
      </c>
      <c r="GF2600" s="529"/>
      <c r="GG2600" s="517"/>
      <c r="GH2600" s="529">
        <v>42253.128472222219</v>
      </c>
      <c r="GI2600" s="668" t="str">
        <v>[-11101] All data events are filtered in summary calculation</v>
      </c>
      <c r="GJ2600" s="669">
        <v>42253.128472222219</v>
      </c>
      <c r="GK2600" s="668" t="str">
        <v>[-11101] All data events are filtered in summary calculation</v>
      </c>
      <c r="GL2600" s="669">
        <v>42253.128472222219</v>
      </c>
      <c r="GM2600" s="668" t="str">
        <v>[-11101] All data events are filtered in summary calculation</v>
      </c>
      <c r="GN2600" s="400" t="str">
        <f t="shared" si="347"/>
        <v>[-11101] All data events are filtered in summary calculation</v>
      </c>
      <c r="GO2600" s="400">
        <f t="shared" si="348"/>
        <v>0</v>
      </c>
    </row>
    <row r="2601" spans="156:197" ht="18.95" customHeight="1" x14ac:dyDescent="0.25">
      <c r="EZ2601" s="837"/>
      <c r="FA2601" s="568">
        <v>42253.129166666666</v>
      </c>
      <c r="FB2601" s="569" t="str">
        <v>[-11101] All data events are filtered in summary calculation</v>
      </c>
      <c r="FC2601" s="570">
        <v>42253.129166666666</v>
      </c>
      <c r="FD2601" s="571" t="str">
        <v>[-11101] All data events are filtered in summary calculation</v>
      </c>
      <c r="FE2601" s="570">
        <v>42253.12881944445</v>
      </c>
      <c r="FF2601" s="571" t="str">
        <v>[-11101] All data events are filtered in summary calculation</v>
      </c>
      <c r="FG2601" s="570">
        <v>42253.12881944445</v>
      </c>
      <c r="FH2601" s="571" t="str">
        <v>[-11101] All data events are filtered in summary calculation</v>
      </c>
      <c r="GE2601" s="400">
        <f t="shared" si="349"/>
        <v>1</v>
      </c>
      <c r="GF2601" s="529"/>
      <c r="GG2601" s="517"/>
      <c r="GH2601" s="529">
        <v>42253.12881944445</v>
      </c>
      <c r="GI2601" s="668" t="str">
        <v>[-11101] All data events are filtered in summary calculation</v>
      </c>
      <c r="GJ2601" s="669">
        <v>42253.12881944445</v>
      </c>
      <c r="GK2601" s="668" t="str">
        <v>[-11101] All data events are filtered in summary calculation</v>
      </c>
      <c r="GL2601" s="669">
        <v>42253.12881944445</v>
      </c>
      <c r="GM2601" s="668" t="str">
        <v>[-11101] All data events are filtered in summary calculation</v>
      </c>
      <c r="GN2601" s="400" t="str">
        <f t="shared" si="347"/>
        <v>[-11101] All data events are filtered in summary calculation</v>
      </c>
      <c r="GO2601" s="400">
        <f t="shared" si="348"/>
        <v>0</v>
      </c>
    </row>
    <row r="2602" spans="156:197" ht="18.95" customHeight="1" x14ac:dyDescent="0.25">
      <c r="EZ2602" s="837"/>
      <c r="FA2602" s="568">
        <v>42253.129513888889</v>
      </c>
      <c r="FB2602" s="569" t="str">
        <v>[-11101] All data events are filtered in summary calculation</v>
      </c>
      <c r="FC2602" s="570">
        <v>42253.129513888889</v>
      </c>
      <c r="FD2602" s="571" t="str">
        <v>[-11101] All data events are filtered in summary calculation</v>
      </c>
      <c r="FE2602" s="570">
        <v>42253.129166666666</v>
      </c>
      <c r="FF2602" s="571" t="str">
        <v>[-11101] All data events are filtered in summary calculation</v>
      </c>
      <c r="FG2602" s="570">
        <v>42253.129166666666</v>
      </c>
      <c r="FH2602" s="571" t="str">
        <v>[-11101] All data events are filtered in summary calculation</v>
      </c>
      <c r="GE2602" s="400">
        <f t="shared" si="349"/>
        <v>1</v>
      </c>
      <c r="GF2602" s="529"/>
      <c r="GG2602" s="517"/>
      <c r="GH2602" s="529">
        <v>42253.129166666666</v>
      </c>
      <c r="GI2602" s="668" t="str">
        <v>[-11101] All data events are filtered in summary calculation</v>
      </c>
      <c r="GJ2602" s="669">
        <v>42253.129166666666</v>
      </c>
      <c r="GK2602" s="668" t="str">
        <v>[-11101] All data events are filtered in summary calculation</v>
      </c>
      <c r="GL2602" s="669">
        <v>42253.129166666666</v>
      </c>
      <c r="GM2602" s="668" t="str">
        <v>[-11101] All data events are filtered in summary calculation</v>
      </c>
      <c r="GN2602" s="400" t="str">
        <f t="shared" si="347"/>
        <v>[-11101] All data events are filtered in summary calculation</v>
      </c>
      <c r="GO2602" s="400">
        <f t="shared" si="348"/>
        <v>0</v>
      </c>
    </row>
    <row r="2603" spans="156:197" ht="18.95" customHeight="1" x14ac:dyDescent="0.25">
      <c r="EZ2603" s="837"/>
      <c r="FA2603" s="568">
        <v>42253.129861111112</v>
      </c>
      <c r="FB2603" s="569" t="str">
        <v>[-11101] All data events are filtered in summary calculation</v>
      </c>
      <c r="FC2603" s="570">
        <v>42253.129861111112</v>
      </c>
      <c r="FD2603" s="571" t="str">
        <v>[-11101] All data events are filtered in summary calculation</v>
      </c>
      <c r="FE2603" s="570">
        <v>42253.129513888889</v>
      </c>
      <c r="FF2603" s="571" t="str">
        <v>[-11101] All data events are filtered in summary calculation</v>
      </c>
      <c r="FG2603" s="570">
        <v>42253.129513888889</v>
      </c>
      <c r="FH2603" s="571" t="str">
        <v>[-11101] All data events are filtered in summary calculation</v>
      </c>
      <c r="GE2603" s="400">
        <f t="shared" si="349"/>
        <v>1</v>
      </c>
      <c r="GF2603" s="529"/>
      <c r="GG2603" s="517"/>
      <c r="GH2603" s="529">
        <v>42253.129513888889</v>
      </c>
      <c r="GI2603" s="668" t="str">
        <v>[-11101] All data events are filtered in summary calculation</v>
      </c>
      <c r="GJ2603" s="669">
        <v>42253.129513888889</v>
      </c>
      <c r="GK2603" s="668" t="str">
        <v>[-11101] All data events are filtered in summary calculation</v>
      </c>
      <c r="GL2603" s="669">
        <v>42253.129513888889</v>
      </c>
      <c r="GM2603" s="668" t="str">
        <v>[-11101] All data events are filtered in summary calculation</v>
      </c>
      <c r="GN2603" s="400" t="str">
        <f t="shared" si="347"/>
        <v>[-11101] All data events are filtered in summary calculation</v>
      </c>
      <c r="GO2603" s="400">
        <f t="shared" si="348"/>
        <v>0</v>
      </c>
    </row>
    <row r="2604" spans="156:197" ht="18.95" customHeight="1" x14ac:dyDescent="0.25">
      <c r="EZ2604" s="837"/>
      <c r="FA2604" s="568">
        <v>42253.130208333328</v>
      </c>
      <c r="FB2604" s="569" t="str">
        <v>[-11101] All data events are filtered in summary calculation</v>
      </c>
      <c r="FC2604" s="570">
        <v>42253.130208333328</v>
      </c>
      <c r="FD2604" s="571" t="str">
        <v>[-11101] All data events are filtered in summary calculation</v>
      </c>
      <c r="FE2604" s="570">
        <v>42253.129861111112</v>
      </c>
      <c r="FF2604" s="571" t="str">
        <v>[-11101] All data events are filtered in summary calculation</v>
      </c>
      <c r="FG2604" s="570">
        <v>42253.129861111112</v>
      </c>
      <c r="FH2604" s="571" t="str">
        <v>[-11101] All data events are filtered in summary calculation</v>
      </c>
      <c r="GE2604" s="400">
        <f t="shared" si="349"/>
        <v>1</v>
      </c>
      <c r="GF2604" s="529"/>
      <c r="GG2604" s="517"/>
      <c r="GH2604" s="529">
        <v>42253.129861111112</v>
      </c>
      <c r="GI2604" s="668" t="str">
        <v>[-11101] All data events are filtered in summary calculation</v>
      </c>
      <c r="GJ2604" s="669">
        <v>42253.129861111112</v>
      </c>
      <c r="GK2604" s="668" t="str">
        <v>[-11101] All data events are filtered in summary calculation</v>
      </c>
      <c r="GL2604" s="669">
        <v>42253.129861111112</v>
      </c>
      <c r="GM2604" s="668" t="str">
        <v>[-11101] All data events are filtered in summary calculation</v>
      </c>
      <c r="GN2604" s="400" t="str">
        <f t="shared" si="347"/>
        <v>[-11101] All data events are filtered in summary calculation</v>
      </c>
      <c r="GO2604" s="400">
        <f t="shared" si="348"/>
        <v>0</v>
      </c>
    </row>
    <row r="2605" spans="156:197" ht="18.95" customHeight="1" x14ac:dyDescent="0.25">
      <c r="EZ2605" s="837"/>
      <c r="FA2605" s="568">
        <v>42253.130555555559</v>
      </c>
      <c r="FB2605" s="569" t="str">
        <v>[-11101] All data events are filtered in summary calculation</v>
      </c>
      <c r="FC2605" s="570">
        <v>42253.130555555559</v>
      </c>
      <c r="FD2605" s="571" t="str">
        <v>[-11101] All data events are filtered in summary calculation</v>
      </c>
      <c r="FE2605" s="570">
        <v>42253.130208333328</v>
      </c>
      <c r="FF2605" s="571" t="str">
        <v>[-11101] All data events are filtered in summary calculation</v>
      </c>
      <c r="FG2605" s="570">
        <v>42253.130208333328</v>
      </c>
      <c r="FH2605" s="571" t="str">
        <v>[-11101] All data events are filtered in summary calculation</v>
      </c>
      <c r="GE2605" s="400">
        <f t="shared" si="349"/>
        <v>1</v>
      </c>
      <c r="GF2605" s="529"/>
      <c r="GG2605" s="517"/>
      <c r="GH2605" s="529">
        <v>42253.130208333328</v>
      </c>
      <c r="GI2605" s="668" t="str">
        <v>[-11101] All data events are filtered in summary calculation</v>
      </c>
      <c r="GJ2605" s="669">
        <v>42253.130208333328</v>
      </c>
      <c r="GK2605" s="668" t="str">
        <v>[-11101] All data events are filtered in summary calculation</v>
      </c>
      <c r="GL2605" s="669">
        <v>42253.130208333328</v>
      </c>
      <c r="GM2605" s="668" t="str">
        <v>[-11101] All data events are filtered in summary calculation</v>
      </c>
      <c r="GN2605" s="400" t="str">
        <f t="shared" si="347"/>
        <v>[-11101] All data events are filtered in summary calculation</v>
      </c>
      <c r="GO2605" s="400">
        <f t="shared" si="348"/>
        <v>0</v>
      </c>
    </row>
    <row r="2606" spans="156:197" ht="18.95" customHeight="1" x14ac:dyDescent="0.25">
      <c r="EZ2606" s="837"/>
      <c r="FA2606" s="568">
        <v>42253.130902777775</v>
      </c>
      <c r="FB2606" s="569" t="str">
        <v>[-11101] All data events are filtered in summary calculation</v>
      </c>
      <c r="FC2606" s="570">
        <v>42253.130902777775</v>
      </c>
      <c r="FD2606" s="571" t="str">
        <v>[-11101] All data events are filtered in summary calculation</v>
      </c>
      <c r="FE2606" s="570">
        <v>42253.130555555559</v>
      </c>
      <c r="FF2606" s="571" t="str">
        <v>[-11101] All data events are filtered in summary calculation</v>
      </c>
      <c r="FG2606" s="570">
        <v>42253.130555555559</v>
      </c>
      <c r="FH2606" s="571" t="str">
        <v>[-11101] All data events are filtered in summary calculation</v>
      </c>
      <c r="GE2606" s="400">
        <f t="shared" si="349"/>
        <v>1</v>
      </c>
      <c r="GF2606" s="529"/>
      <c r="GG2606" s="517"/>
      <c r="GH2606" s="529">
        <v>42253.130555555559</v>
      </c>
      <c r="GI2606" s="668" t="str">
        <v>[-11101] All data events are filtered in summary calculation</v>
      </c>
      <c r="GJ2606" s="669">
        <v>42253.130555555559</v>
      </c>
      <c r="GK2606" s="668" t="str">
        <v>[-11101] All data events are filtered in summary calculation</v>
      </c>
      <c r="GL2606" s="669">
        <v>42253.130555555559</v>
      </c>
      <c r="GM2606" s="668" t="str">
        <v>[-11101] All data events are filtered in summary calculation</v>
      </c>
      <c r="GN2606" s="400" t="str">
        <f t="shared" si="347"/>
        <v>[-11101] All data events are filtered in summary calculation</v>
      </c>
      <c r="GO2606" s="400">
        <f t="shared" si="348"/>
        <v>0</v>
      </c>
    </row>
    <row r="2607" spans="156:197" ht="18.95" customHeight="1" x14ac:dyDescent="0.25">
      <c r="EZ2607" s="837"/>
      <c r="FA2607" s="568">
        <v>42253.131249999999</v>
      </c>
      <c r="FB2607" s="569" t="str">
        <v>[-11101] All data events are filtered in summary calculation</v>
      </c>
      <c r="FC2607" s="570">
        <v>42253.131249999999</v>
      </c>
      <c r="FD2607" s="571" t="str">
        <v>[-11101] All data events are filtered in summary calculation</v>
      </c>
      <c r="FE2607" s="570">
        <v>42253.130902777775</v>
      </c>
      <c r="FF2607" s="571" t="str">
        <v>[-11101] All data events are filtered in summary calculation</v>
      </c>
      <c r="FG2607" s="570">
        <v>42253.130902777775</v>
      </c>
      <c r="FH2607" s="571" t="str">
        <v>[-11101] All data events are filtered in summary calculation</v>
      </c>
      <c r="GE2607" s="400">
        <f t="shared" si="349"/>
        <v>1</v>
      </c>
      <c r="GF2607" s="529"/>
      <c r="GG2607" s="517"/>
      <c r="GH2607" s="529">
        <v>42253.130902777775</v>
      </c>
      <c r="GI2607" s="668" t="str">
        <v>[-11101] All data events are filtered in summary calculation</v>
      </c>
      <c r="GJ2607" s="669">
        <v>42253.130902777775</v>
      </c>
      <c r="GK2607" s="668" t="str">
        <v>[-11101] All data events are filtered in summary calculation</v>
      </c>
      <c r="GL2607" s="669">
        <v>42253.130902777775</v>
      </c>
      <c r="GM2607" s="668" t="str">
        <v>[-11101] All data events are filtered in summary calculation</v>
      </c>
      <c r="GN2607" s="400" t="str">
        <f t="shared" si="347"/>
        <v>[-11101] All data events are filtered in summary calculation</v>
      </c>
      <c r="GO2607" s="400">
        <f t="shared" si="348"/>
        <v>0</v>
      </c>
    </row>
    <row r="2608" spans="156:197" ht="18.95" customHeight="1" x14ac:dyDescent="0.25">
      <c r="EZ2608" s="837"/>
      <c r="FA2608" s="568">
        <v>42253.131597222222</v>
      </c>
      <c r="FB2608" s="569" t="str">
        <v>[-11101] All data events are filtered in summary calculation</v>
      </c>
      <c r="FC2608" s="570">
        <v>42253.131597222222</v>
      </c>
      <c r="FD2608" s="571" t="str">
        <v>[-11101] All data events are filtered in summary calculation</v>
      </c>
      <c r="FE2608" s="570">
        <v>42253.131249999999</v>
      </c>
      <c r="FF2608" s="571" t="str">
        <v>[-11101] All data events are filtered in summary calculation</v>
      </c>
      <c r="FG2608" s="570">
        <v>42253.131249999999</v>
      </c>
      <c r="FH2608" s="571" t="str">
        <v>[-11101] All data events are filtered in summary calculation</v>
      </c>
      <c r="GE2608" s="400">
        <f t="shared" si="349"/>
        <v>1</v>
      </c>
      <c r="GF2608" s="529"/>
      <c r="GG2608" s="517"/>
      <c r="GH2608" s="529">
        <v>42253.131249999999</v>
      </c>
      <c r="GI2608" s="668" t="str">
        <v>[-11101] All data events are filtered in summary calculation</v>
      </c>
      <c r="GJ2608" s="669">
        <v>42253.131249999999</v>
      </c>
      <c r="GK2608" s="668" t="str">
        <v>[-11101] All data events are filtered in summary calculation</v>
      </c>
      <c r="GL2608" s="669">
        <v>42253.131249999999</v>
      </c>
      <c r="GM2608" s="668" t="str">
        <v>[-11101] All data events are filtered in summary calculation</v>
      </c>
      <c r="GN2608" s="400" t="str">
        <f t="shared" si="347"/>
        <v>[-11101] All data events are filtered in summary calculation</v>
      </c>
      <c r="GO2608" s="400">
        <f t="shared" si="348"/>
        <v>0</v>
      </c>
    </row>
    <row r="2609" spans="156:197" ht="18.95" customHeight="1" x14ac:dyDescent="0.25">
      <c r="EZ2609" s="837"/>
      <c r="FA2609" s="568">
        <v>42253.131944444445</v>
      </c>
      <c r="FB2609" s="569" t="str">
        <v>[-11101] All data events are filtered in summary calculation</v>
      </c>
      <c r="FC2609" s="570">
        <v>42253.131944444445</v>
      </c>
      <c r="FD2609" s="571" t="str">
        <v>[-11101] All data events are filtered in summary calculation</v>
      </c>
      <c r="FE2609" s="570">
        <v>42253.131597222222</v>
      </c>
      <c r="FF2609" s="571" t="str">
        <v>[-11101] All data events are filtered in summary calculation</v>
      </c>
      <c r="FG2609" s="570">
        <v>42253.131597222222</v>
      </c>
      <c r="FH2609" s="571" t="str">
        <v>[-11101] All data events are filtered in summary calculation</v>
      </c>
      <c r="GE2609" s="400">
        <f t="shared" si="349"/>
        <v>1</v>
      </c>
      <c r="GF2609" s="529"/>
      <c r="GG2609" s="517"/>
      <c r="GH2609" s="529">
        <v>42253.131597222222</v>
      </c>
      <c r="GI2609" s="668" t="str">
        <v>[-11101] All data events are filtered in summary calculation</v>
      </c>
      <c r="GJ2609" s="669">
        <v>42253.131597222222</v>
      </c>
      <c r="GK2609" s="668" t="str">
        <v>[-11101] All data events are filtered in summary calculation</v>
      </c>
      <c r="GL2609" s="669">
        <v>42253.131597222222</v>
      </c>
      <c r="GM2609" s="668" t="str">
        <v>[-11101] All data events are filtered in summary calculation</v>
      </c>
      <c r="GN2609" s="400" t="str">
        <f t="shared" si="347"/>
        <v>[-11101] All data events are filtered in summary calculation</v>
      </c>
      <c r="GO2609" s="400">
        <f t="shared" si="348"/>
        <v>0</v>
      </c>
    </row>
    <row r="2610" spans="156:197" ht="18.95" customHeight="1" x14ac:dyDescent="0.25">
      <c r="EZ2610" s="837"/>
      <c r="FA2610" s="568">
        <v>42253.132291666669</v>
      </c>
      <c r="FB2610" s="569" t="str">
        <v>[-11101] All data events are filtered in summary calculation</v>
      </c>
      <c r="FC2610" s="570">
        <v>42253.132291666669</v>
      </c>
      <c r="FD2610" s="571" t="str">
        <v>[-11101] All data events are filtered in summary calculation</v>
      </c>
      <c r="FE2610" s="570">
        <v>42253.131944444445</v>
      </c>
      <c r="FF2610" s="571" t="str">
        <v>[-11101] All data events are filtered in summary calculation</v>
      </c>
      <c r="FG2610" s="570">
        <v>42253.131944444445</v>
      </c>
      <c r="FH2610" s="571" t="str">
        <v>[-11101] All data events are filtered in summary calculation</v>
      </c>
      <c r="GE2610" s="400">
        <f t="shared" si="349"/>
        <v>1</v>
      </c>
      <c r="GF2610" s="529"/>
      <c r="GG2610" s="517"/>
      <c r="GH2610" s="529">
        <v>42253.131944444445</v>
      </c>
      <c r="GI2610" s="668" t="str">
        <v>[-11101] All data events are filtered in summary calculation</v>
      </c>
      <c r="GJ2610" s="669">
        <v>42253.131944444445</v>
      </c>
      <c r="GK2610" s="668" t="str">
        <v>[-11101] All data events are filtered in summary calculation</v>
      </c>
      <c r="GL2610" s="669">
        <v>42253.131944444445</v>
      </c>
      <c r="GM2610" s="668" t="str">
        <v>[-11101] All data events are filtered in summary calculation</v>
      </c>
      <c r="GN2610" s="400" t="str">
        <f t="shared" si="347"/>
        <v>[-11101] All data events are filtered in summary calculation</v>
      </c>
      <c r="GO2610" s="400">
        <f t="shared" si="348"/>
        <v>0</v>
      </c>
    </row>
    <row r="2611" spans="156:197" ht="18.95" customHeight="1" x14ac:dyDescent="0.25">
      <c r="EZ2611" s="837"/>
      <c r="FA2611" s="568">
        <v>42253.132638888885</v>
      </c>
      <c r="FB2611" s="569" t="str">
        <v>[-11101] All data events are filtered in summary calculation</v>
      </c>
      <c r="FC2611" s="570">
        <v>42253.132638888885</v>
      </c>
      <c r="FD2611" s="571" t="str">
        <v>[-11101] All data events are filtered in summary calculation</v>
      </c>
      <c r="FE2611" s="570">
        <v>42253.132291666669</v>
      </c>
      <c r="FF2611" s="571" t="str">
        <v>[-11101] All data events are filtered in summary calculation</v>
      </c>
      <c r="FG2611" s="570">
        <v>42253.132291666669</v>
      </c>
      <c r="FH2611" s="571" t="str">
        <v>[-11101] All data events are filtered in summary calculation</v>
      </c>
      <c r="GE2611" s="400">
        <f t="shared" si="349"/>
        <v>1</v>
      </c>
      <c r="GF2611" s="529"/>
      <c r="GG2611" s="517"/>
      <c r="GH2611" s="529">
        <v>42253.132291666669</v>
      </c>
      <c r="GI2611" s="668" t="str">
        <v>[-11101] All data events are filtered in summary calculation</v>
      </c>
      <c r="GJ2611" s="669">
        <v>42253.132291666669</v>
      </c>
      <c r="GK2611" s="668" t="str">
        <v>[-11101] All data events are filtered in summary calculation</v>
      </c>
      <c r="GL2611" s="669">
        <v>42253.132291666669</v>
      </c>
      <c r="GM2611" s="668" t="str">
        <v>[-11101] All data events are filtered in summary calculation</v>
      </c>
      <c r="GN2611" s="400" t="str">
        <f t="shared" si="347"/>
        <v>[-11101] All data events are filtered in summary calculation</v>
      </c>
      <c r="GO2611" s="400">
        <f t="shared" si="348"/>
        <v>0</v>
      </c>
    </row>
    <row r="2612" spans="156:197" ht="18.95" customHeight="1" x14ac:dyDescent="0.25">
      <c r="EZ2612" s="837"/>
      <c r="FA2612" s="568">
        <v>42253.132986111115</v>
      </c>
      <c r="FB2612" s="569" t="str">
        <v>[-11101] All data events are filtered in summary calculation</v>
      </c>
      <c r="FC2612" s="570">
        <v>42253.132986111115</v>
      </c>
      <c r="FD2612" s="571" t="str">
        <v>[-11101] All data events are filtered in summary calculation</v>
      </c>
      <c r="FE2612" s="570">
        <v>42253.132638888885</v>
      </c>
      <c r="FF2612" s="571" t="str">
        <v>[-11101] All data events are filtered in summary calculation</v>
      </c>
      <c r="FG2612" s="570">
        <v>42253.132638888885</v>
      </c>
      <c r="FH2612" s="571" t="str">
        <v>[-11101] All data events are filtered in summary calculation</v>
      </c>
      <c r="GE2612" s="400">
        <f t="shared" si="349"/>
        <v>1</v>
      </c>
      <c r="GF2612" s="529"/>
      <c r="GG2612" s="517"/>
      <c r="GH2612" s="529">
        <v>42253.132638888885</v>
      </c>
      <c r="GI2612" s="668" t="str">
        <v>[-11101] All data events are filtered in summary calculation</v>
      </c>
      <c r="GJ2612" s="669">
        <v>42253.132638888885</v>
      </c>
      <c r="GK2612" s="668" t="str">
        <v>[-11101] All data events are filtered in summary calculation</v>
      </c>
      <c r="GL2612" s="669">
        <v>42253.132638888885</v>
      </c>
      <c r="GM2612" s="668" t="str">
        <v>[-11101] All data events are filtered in summary calculation</v>
      </c>
      <c r="GN2612" s="400" t="str">
        <f t="shared" si="347"/>
        <v>[-11101] All data events are filtered in summary calculation</v>
      </c>
      <c r="GO2612" s="400">
        <f t="shared" si="348"/>
        <v>0</v>
      </c>
    </row>
    <row r="2613" spans="156:197" ht="18.95" customHeight="1" x14ac:dyDescent="0.25">
      <c r="EZ2613" s="837"/>
      <c r="FA2613" s="568">
        <v>42253.133333333331</v>
      </c>
      <c r="FB2613" s="569" t="str">
        <v>[-11101] All data events are filtered in summary calculation</v>
      </c>
      <c r="FC2613" s="570">
        <v>42253.133333333331</v>
      </c>
      <c r="FD2613" s="571" t="str">
        <v>[-11101] All data events are filtered in summary calculation</v>
      </c>
      <c r="FE2613" s="570">
        <v>42253.132986111115</v>
      </c>
      <c r="FF2613" s="571" t="str">
        <v>[-11101] All data events are filtered in summary calculation</v>
      </c>
      <c r="FG2613" s="570">
        <v>42253.132986111115</v>
      </c>
      <c r="FH2613" s="571" t="str">
        <v>[-11101] All data events are filtered in summary calculation</v>
      </c>
      <c r="GE2613" s="400">
        <f t="shared" si="349"/>
        <v>1</v>
      </c>
      <c r="GF2613" s="529"/>
      <c r="GG2613" s="517"/>
      <c r="GH2613" s="529">
        <v>42253.132986111115</v>
      </c>
      <c r="GI2613" s="668" t="str">
        <v>[-11101] All data events are filtered in summary calculation</v>
      </c>
      <c r="GJ2613" s="669">
        <v>42253.132986111115</v>
      </c>
      <c r="GK2613" s="668" t="str">
        <v>[-11101] All data events are filtered in summary calculation</v>
      </c>
      <c r="GL2613" s="669">
        <v>42253.132986111115</v>
      </c>
      <c r="GM2613" s="668" t="str">
        <v>[-11101] All data events are filtered in summary calculation</v>
      </c>
      <c r="GN2613" s="400" t="str">
        <f t="shared" si="347"/>
        <v>[-11101] All data events are filtered in summary calculation</v>
      </c>
      <c r="GO2613" s="400">
        <f t="shared" si="348"/>
        <v>0</v>
      </c>
    </row>
    <row r="2614" spans="156:197" ht="18.95" customHeight="1" x14ac:dyDescent="0.25">
      <c r="EZ2614" s="837"/>
      <c r="FA2614" s="568">
        <v>42253.133680555555</v>
      </c>
      <c r="FB2614" s="569" t="str">
        <v>[-11101] All data events are filtered in summary calculation</v>
      </c>
      <c r="FC2614" s="570">
        <v>42253.133680555555</v>
      </c>
      <c r="FD2614" s="571" t="str">
        <v>[-11101] All data events are filtered in summary calculation</v>
      </c>
      <c r="FE2614" s="570">
        <v>42253.133333333331</v>
      </c>
      <c r="FF2614" s="571" t="str">
        <v>[-11101] All data events are filtered in summary calculation</v>
      </c>
      <c r="FG2614" s="570">
        <v>42253.133333333331</v>
      </c>
      <c r="FH2614" s="571" t="str">
        <v>[-11101] All data events are filtered in summary calculation</v>
      </c>
      <c r="GE2614" s="400">
        <f t="shared" si="349"/>
        <v>1</v>
      </c>
      <c r="GF2614" s="529"/>
      <c r="GG2614" s="517"/>
      <c r="GH2614" s="529">
        <v>42253.133333333331</v>
      </c>
      <c r="GI2614" s="668" t="str">
        <v>[-11101] All data events are filtered in summary calculation</v>
      </c>
      <c r="GJ2614" s="669">
        <v>42253.133333333331</v>
      </c>
      <c r="GK2614" s="668" t="str">
        <v>[-11101] All data events are filtered in summary calculation</v>
      </c>
      <c r="GL2614" s="669">
        <v>42253.133333333331</v>
      </c>
      <c r="GM2614" s="668" t="str">
        <v>[-11101] All data events are filtered in summary calculation</v>
      </c>
      <c r="GN2614" s="400" t="str">
        <f t="shared" si="347"/>
        <v>[-11101] All data events are filtered in summary calculation</v>
      </c>
      <c r="GO2614" s="400">
        <f t="shared" si="348"/>
        <v>0</v>
      </c>
    </row>
    <row r="2615" spans="156:197" ht="18.95" customHeight="1" x14ac:dyDescent="0.25">
      <c r="EZ2615" s="837"/>
      <c r="FA2615" s="568">
        <v>42253.134027777778</v>
      </c>
      <c r="FB2615" s="569" t="str">
        <v>[-11101] All data events are filtered in summary calculation</v>
      </c>
      <c r="FC2615" s="570">
        <v>42253.134027777778</v>
      </c>
      <c r="FD2615" s="571" t="str">
        <v>[-11101] All data events are filtered in summary calculation</v>
      </c>
      <c r="FE2615" s="570">
        <v>42253.133680555555</v>
      </c>
      <c r="FF2615" s="571" t="str">
        <v>[-11101] All data events are filtered in summary calculation</v>
      </c>
      <c r="FG2615" s="570">
        <v>42253.133680555555</v>
      </c>
      <c r="FH2615" s="571" t="str">
        <v>[-11101] All data events are filtered in summary calculation</v>
      </c>
      <c r="GE2615" s="400">
        <f t="shared" si="349"/>
        <v>1</v>
      </c>
      <c r="GF2615" s="529"/>
      <c r="GG2615" s="517"/>
      <c r="GH2615" s="529">
        <v>42253.133680555555</v>
      </c>
      <c r="GI2615" s="668" t="str">
        <v>[-11101] All data events are filtered in summary calculation</v>
      </c>
      <c r="GJ2615" s="669">
        <v>42253.133680555555</v>
      </c>
      <c r="GK2615" s="668" t="str">
        <v>[-11101] All data events are filtered in summary calculation</v>
      </c>
      <c r="GL2615" s="669">
        <v>42253.133680555555</v>
      </c>
      <c r="GM2615" s="668" t="str">
        <v>[-11101] All data events are filtered in summary calculation</v>
      </c>
      <c r="GN2615" s="400" t="str">
        <f t="shared" si="347"/>
        <v>[-11101] All data events are filtered in summary calculation</v>
      </c>
      <c r="GO2615" s="400">
        <f t="shared" si="348"/>
        <v>0</v>
      </c>
    </row>
    <row r="2616" spans="156:197" ht="18.95" customHeight="1" x14ac:dyDescent="0.25">
      <c r="EZ2616" s="837"/>
      <c r="FA2616" s="568">
        <v>42253.134375000001</v>
      </c>
      <c r="FB2616" s="569" t="str">
        <v>[-11101] All data events are filtered in summary calculation</v>
      </c>
      <c r="FC2616" s="570">
        <v>42253.134375000001</v>
      </c>
      <c r="FD2616" s="571" t="str">
        <v>[-11101] All data events are filtered in summary calculation</v>
      </c>
      <c r="FE2616" s="570">
        <v>42253.134027777778</v>
      </c>
      <c r="FF2616" s="571" t="str">
        <v>[-11101] All data events are filtered in summary calculation</v>
      </c>
      <c r="FG2616" s="570">
        <v>42253.134027777778</v>
      </c>
      <c r="FH2616" s="571" t="str">
        <v>[-11101] All data events are filtered in summary calculation</v>
      </c>
      <c r="GE2616" s="400">
        <f t="shared" si="349"/>
        <v>1</v>
      </c>
      <c r="GF2616" s="529"/>
      <c r="GG2616" s="517"/>
      <c r="GH2616" s="529">
        <v>42253.134027777778</v>
      </c>
      <c r="GI2616" s="668" t="str">
        <v>[-11101] All data events are filtered in summary calculation</v>
      </c>
      <c r="GJ2616" s="669">
        <v>42253.134027777778</v>
      </c>
      <c r="GK2616" s="668" t="str">
        <v>[-11101] All data events are filtered in summary calculation</v>
      </c>
      <c r="GL2616" s="669">
        <v>42253.134027777778</v>
      </c>
      <c r="GM2616" s="668" t="str">
        <v>[-11101] All data events are filtered in summary calculation</v>
      </c>
      <c r="GN2616" s="400" t="str">
        <f t="shared" si="347"/>
        <v>[-11101] All data events are filtered in summary calculation</v>
      </c>
      <c r="GO2616" s="400">
        <f t="shared" si="348"/>
        <v>0</v>
      </c>
    </row>
    <row r="2617" spans="156:197" ht="18.95" customHeight="1" x14ac:dyDescent="0.25">
      <c r="EZ2617" s="837"/>
      <c r="FA2617" s="568">
        <v>42253.134722222225</v>
      </c>
      <c r="FB2617" s="569" t="str">
        <v>[-11101] All data events are filtered in summary calculation</v>
      </c>
      <c r="FC2617" s="570">
        <v>42253.134722222225</v>
      </c>
      <c r="FD2617" s="571" t="str">
        <v>[-11101] All data events are filtered in summary calculation</v>
      </c>
      <c r="FE2617" s="570">
        <v>42253.134375000001</v>
      </c>
      <c r="FF2617" s="571" t="str">
        <v>[-11101] All data events are filtered in summary calculation</v>
      </c>
      <c r="FG2617" s="570">
        <v>42253.134375000001</v>
      </c>
      <c r="FH2617" s="571" t="str">
        <v>[-11101] All data events are filtered in summary calculation</v>
      </c>
      <c r="GE2617" s="400">
        <f t="shared" si="349"/>
        <v>1</v>
      </c>
      <c r="GF2617" s="529"/>
      <c r="GG2617" s="517"/>
      <c r="GH2617" s="529">
        <v>42253.134375000001</v>
      </c>
      <c r="GI2617" s="668" t="str">
        <v>[-11101] All data events are filtered in summary calculation</v>
      </c>
      <c r="GJ2617" s="669">
        <v>42253.134375000001</v>
      </c>
      <c r="GK2617" s="668" t="str">
        <v>[-11101] All data events are filtered in summary calculation</v>
      </c>
      <c r="GL2617" s="669">
        <v>42253.134375000001</v>
      </c>
      <c r="GM2617" s="668" t="str">
        <v>[-11101] All data events are filtered in summary calculation</v>
      </c>
      <c r="GN2617" s="400" t="str">
        <f t="shared" si="347"/>
        <v>[-11101] All data events are filtered in summary calculation</v>
      </c>
      <c r="GO2617" s="400">
        <f t="shared" si="348"/>
        <v>0</v>
      </c>
    </row>
    <row r="2618" spans="156:197" ht="18.95" customHeight="1" x14ac:dyDescent="0.25">
      <c r="EZ2618" s="837"/>
      <c r="FA2618" s="568">
        <v>42253.135069444441</v>
      </c>
      <c r="FB2618" s="569" t="str">
        <v>[-11101] All data events are filtered in summary calculation</v>
      </c>
      <c r="FC2618" s="570">
        <v>42253.135069444441</v>
      </c>
      <c r="FD2618" s="571" t="str">
        <v>[-11101] All data events are filtered in summary calculation</v>
      </c>
      <c r="FE2618" s="570">
        <v>42253.134722222225</v>
      </c>
      <c r="FF2618" s="571" t="str">
        <v>[-11101] All data events are filtered in summary calculation</v>
      </c>
      <c r="FG2618" s="570">
        <v>42253.134722222225</v>
      </c>
      <c r="FH2618" s="571" t="str">
        <v>[-11101] All data events are filtered in summary calculation</v>
      </c>
      <c r="GE2618" s="400">
        <f t="shared" si="349"/>
        <v>1</v>
      </c>
      <c r="GF2618" s="529"/>
      <c r="GG2618" s="517"/>
      <c r="GH2618" s="529">
        <v>42253.134722222225</v>
      </c>
      <c r="GI2618" s="668" t="str">
        <v>[-11101] All data events are filtered in summary calculation</v>
      </c>
      <c r="GJ2618" s="669">
        <v>42253.134722222225</v>
      </c>
      <c r="GK2618" s="668" t="str">
        <v>[-11101] All data events are filtered in summary calculation</v>
      </c>
      <c r="GL2618" s="669">
        <v>42253.134722222225</v>
      </c>
      <c r="GM2618" s="668" t="str">
        <v>[-11101] All data events are filtered in summary calculation</v>
      </c>
      <c r="GN2618" s="400" t="str">
        <f t="shared" si="347"/>
        <v>[-11101] All data events are filtered in summary calculation</v>
      </c>
      <c r="GO2618" s="400">
        <f t="shared" si="348"/>
        <v>0</v>
      </c>
    </row>
    <row r="2619" spans="156:197" ht="18.95" customHeight="1" x14ac:dyDescent="0.25">
      <c r="EZ2619" s="837"/>
      <c r="FA2619" s="568">
        <v>42253.135416666672</v>
      </c>
      <c r="FB2619" s="569" t="str">
        <v>[-11101] All data events are filtered in summary calculation</v>
      </c>
      <c r="FC2619" s="570">
        <v>42253.135416666672</v>
      </c>
      <c r="FD2619" s="571" t="str">
        <v>[-11101] All data events are filtered in summary calculation</v>
      </c>
      <c r="FE2619" s="570">
        <v>42253.135069444441</v>
      </c>
      <c r="FF2619" s="571" t="str">
        <v>[-11101] All data events are filtered in summary calculation</v>
      </c>
      <c r="FG2619" s="570">
        <v>42253.135069444441</v>
      </c>
      <c r="FH2619" s="571" t="str">
        <v>[-11101] All data events are filtered in summary calculation</v>
      </c>
      <c r="GE2619" s="400">
        <f t="shared" si="349"/>
        <v>1</v>
      </c>
      <c r="GF2619" s="529"/>
      <c r="GG2619" s="517"/>
      <c r="GH2619" s="529">
        <v>42253.135069444441</v>
      </c>
      <c r="GI2619" s="668" t="str">
        <v>[-11101] All data events are filtered in summary calculation</v>
      </c>
      <c r="GJ2619" s="669">
        <v>42253.135069444441</v>
      </c>
      <c r="GK2619" s="668" t="str">
        <v>[-11101] All data events are filtered in summary calculation</v>
      </c>
      <c r="GL2619" s="669">
        <v>42253.135069444441</v>
      </c>
      <c r="GM2619" s="668" t="str">
        <v>[-11101] All data events are filtered in summary calculation</v>
      </c>
      <c r="GN2619" s="400" t="str">
        <f t="shared" si="347"/>
        <v>[-11101] All data events are filtered in summary calculation</v>
      </c>
      <c r="GO2619" s="400">
        <f t="shared" si="348"/>
        <v>0</v>
      </c>
    </row>
    <row r="2620" spans="156:197" ht="18.95" customHeight="1" x14ac:dyDescent="0.25">
      <c r="EZ2620" s="837"/>
      <c r="FA2620" s="568">
        <v>42253.135763888888</v>
      </c>
      <c r="FB2620" s="569" t="str">
        <v>[-11101] All data events are filtered in summary calculation</v>
      </c>
      <c r="FC2620" s="570">
        <v>42253.135763888888</v>
      </c>
      <c r="FD2620" s="571" t="str">
        <v>[-11101] All data events are filtered in summary calculation</v>
      </c>
      <c r="FE2620" s="570">
        <v>42253.135416666672</v>
      </c>
      <c r="FF2620" s="571" t="str">
        <v>[-11101] All data events are filtered in summary calculation</v>
      </c>
      <c r="FG2620" s="570">
        <v>42253.135416666672</v>
      </c>
      <c r="FH2620" s="571" t="str">
        <v>[-11101] All data events are filtered in summary calculation</v>
      </c>
      <c r="GE2620" s="400">
        <f t="shared" si="349"/>
        <v>1</v>
      </c>
      <c r="GF2620" s="529"/>
      <c r="GG2620" s="517"/>
      <c r="GH2620" s="529">
        <v>42253.135416666672</v>
      </c>
      <c r="GI2620" s="668" t="str">
        <v>[-11101] All data events are filtered in summary calculation</v>
      </c>
      <c r="GJ2620" s="669">
        <v>42253.135416666672</v>
      </c>
      <c r="GK2620" s="668" t="str">
        <v>[-11101] All data events are filtered in summary calculation</v>
      </c>
      <c r="GL2620" s="669">
        <v>42253.135416666672</v>
      </c>
      <c r="GM2620" s="668" t="str">
        <v>[-11101] All data events are filtered in summary calculation</v>
      </c>
      <c r="GN2620" s="400" t="str">
        <f t="shared" si="347"/>
        <v>[-11101] All data events are filtered in summary calculation</v>
      </c>
      <c r="GO2620" s="400">
        <f t="shared" si="348"/>
        <v>0</v>
      </c>
    </row>
    <row r="2621" spans="156:197" ht="18.95" customHeight="1" x14ac:dyDescent="0.25">
      <c r="EZ2621" s="837"/>
      <c r="FA2621" s="568">
        <v>42253.136111111111</v>
      </c>
      <c r="FB2621" s="569" t="str">
        <v>[-11101] All data events are filtered in summary calculation</v>
      </c>
      <c r="FC2621" s="570">
        <v>42253.136111111111</v>
      </c>
      <c r="FD2621" s="571" t="str">
        <v>[-11101] All data events are filtered in summary calculation</v>
      </c>
      <c r="FE2621" s="570">
        <v>42253.135763888888</v>
      </c>
      <c r="FF2621" s="571" t="str">
        <v>[-11101] All data events are filtered in summary calculation</v>
      </c>
      <c r="FG2621" s="570">
        <v>42253.135763888888</v>
      </c>
      <c r="FH2621" s="571" t="str">
        <v>[-11101] All data events are filtered in summary calculation</v>
      </c>
      <c r="GE2621" s="400">
        <f t="shared" si="349"/>
        <v>1</v>
      </c>
      <c r="GF2621" s="529"/>
      <c r="GG2621" s="517"/>
      <c r="GH2621" s="529">
        <v>42253.135763888888</v>
      </c>
      <c r="GI2621" s="668" t="str">
        <v>[-11101] All data events are filtered in summary calculation</v>
      </c>
      <c r="GJ2621" s="669">
        <v>42253.135763888888</v>
      </c>
      <c r="GK2621" s="668" t="str">
        <v>[-11101] All data events are filtered in summary calculation</v>
      </c>
      <c r="GL2621" s="669">
        <v>42253.135763888888</v>
      </c>
      <c r="GM2621" s="668" t="str">
        <v>[-11101] All data events are filtered in summary calculation</v>
      </c>
      <c r="GN2621" s="400" t="str">
        <f t="shared" si="347"/>
        <v>[-11101] All data events are filtered in summary calculation</v>
      </c>
      <c r="GO2621" s="400">
        <f t="shared" si="348"/>
        <v>0</v>
      </c>
    </row>
    <row r="2622" spans="156:197" ht="18.95" customHeight="1" x14ac:dyDescent="0.25">
      <c r="EZ2622" s="837"/>
      <c r="FA2622" s="568">
        <v>42253.136458333334</v>
      </c>
      <c r="FB2622" s="569" t="str">
        <v>[-11101] All data events are filtered in summary calculation</v>
      </c>
      <c r="FC2622" s="570">
        <v>42253.136458333334</v>
      </c>
      <c r="FD2622" s="571" t="str">
        <v>[-11101] All data events are filtered in summary calculation</v>
      </c>
      <c r="FE2622" s="570">
        <v>42253.136111111111</v>
      </c>
      <c r="FF2622" s="571" t="str">
        <v>[-11101] All data events are filtered in summary calculation</v>
      </c>
      <c r="FG2622" s="570">
        <v>42253.136111111111</v>
      </c>
      <c r="FH2622" s="571" t="str">
        <v>[-11101] All data events are filtered in summary calculation</v>
      </c>
      <c r="GE2622" s="400">
        <f t="shared" si="349"/>
        <v>1</v>
      </c>
      <c r="GF2622" s="529"/>
      <c r="GG2622" s="517"/>
      <c r="GH2622" s="529">
        <v>42253.136111111111</v>
      </c>
      <c r="GI2622" s="668" t="str">
        <v>[-11101] All data events are filtered in summary calculation</v>
      </c>
      <c r="GJ2622" s="669">
        <v>42253.136111111111</v>
      </c>
      <c r="GK2622" s="668" t="str">
        <v>[-11101] All data events are filtered in summary calculation</v>
      </c>
      <c r="GL2622" s="669">
        <v>42253.136111111111</v>
      </c>
      <c r="GM2622" s="668" t="str">
        <v>[-11101] All data events are filtered in summary calculation</v>
      </c>
      <c r="GN2622" s="400" t="str">
        <f t="shared" si="347"/>
        <v>[-11101] All data events are filtered in summary calculation</v>
      </c>
      <c r="GO2622" s="400">
        <f t="shared" si="348"/>
        <v>0</v>
      </c>
    </row>
    <row r="2623" spans="156:197" ht="18.95" customHeight="1" x14ac:dyDescent="0.25">
      <c r="EZ2623" s="837"/>
      <c r="FA2623" s="568">
        <v>42253.13680555555</v>
      </c>
      <c r="FB2623" s="569" t="str">
        <v>[-11101] All data events are filtered in summary calculation</v>
      </c>
      <c r="FC2623" s="570">
        <v>42253.13680555555</v>
      </c>
      <c r="FD2623" s="571" t="str">
        <v>[-11101] All data events are filtered in summary calculation</v>
      </c>
      <c r="FE2623" s="570">
        <v>42253.136458333334</v>
      </c>
      <c r="FF2623" s="571" t="str">
        <v>[-11101] All data events are filtered in summary calculation</v>
      </c>
      <c r="FG2623" s="570">
        <v>42253.136458333334</v>
      </c>
      <c r="FH2623" s="571" t="str">
        <v>[-11101] All data events are filtered in summary calculation</v>
      </c>
      <c r="GE2623" s="400">
        <f t="shared" si="349"/>
        <v>1</v>
      </c>
      <c r="GF2623" s="529"/>
      <c r="GG2623" s="517"/>
      <c r="GH2623" s="529">
        <v>42253.136458333334</v>
      </c>
      <c r="GI2623" s="668" t="str">
        <v>[-11101] All data events are filtered in summary calculation</v>
      </c>
      <c r="GJ2623" s="669">
        <v>42253.136458333334</v>
      </c>
      <c r="GK2623" s="668" t="str">
        <v>[-11101] All data events are filtered in summary calculation</v>
      </c>
      <c r="GL2623" s="669">
        <v>42253.136458333334</v>
      </c>
      <c r="GM2623" s="668" t="str">
        <v>[-11101] All data events are filtered in summary calculation</v>
      </c>
      <c r="GN2623" s="400" t="str">
        <f t="shared" si="347"/>
        <v>[-11101] All data events are filtered in summary calculation</v>
      </c>
      <c r="GO2623" s="400">
        <f t="shared" si="348"/>
        <v>0</v>
      </c>
    </row>
    <row r="2624" spans="156:197" ht="18.95" customHeight="1" x14ac:dyDescent="0.25">
      <c r="EZ2624" s="837"/>
      <c r="FA2624" s="568">
        <v>42253.137152777781</v>
      </c>
      <c r="FB2624" s="569" t="str">
        <v>[-11101] All data events are filtered in summary calculation</v>
      </c>
      <c r="FC2624" s="570">
        <v>42253.137152777781</v>
      </c>
      <c r="FD2624" s="571" t="str">
        <v>[-11101] All data events are filtered in summary calculation</v>
      </c>
      <c r="FE2624" s="570">
        <v>42253.13680555555</v>
      </c>
      <c r="FF2624" s="571" t="str">
        <v>[-11101] All data events are filtered in summary calculation</v>
      </c>
      <c r="FG2624" s="570">
        <v>42253.13680555555</v>
      </c>
      <c r="FH2624" s="571" t="str">
        <v>[-11101] All data events are filtered in summary calculation</v>
      </c>
      <c r="GE2624" s="400">
        <f t="shared" si="349"/>
        <v>1</v>
      </c>
      <c r="GF2624" s="529"/>
      <c r="GG2624" s="517"/>
      <c r="GH2624" s="529">
        <v>42253.13680555555</v>
      </c>
      <c r="GI2624" s="668" t="str">
        <v>[-11101] All data events are filtered in summary calculation</v>
      </c>
      <c r="GJ2624" s="669">
        <v>42253.13680555555</v>
      </c>
      <c r="GK2624" s="668" t="str">
        <v>[-11101] All data events are filtered in summary calculation</v>
      </c>
      <c r="GL2624" s="669">
        <v>42253.13680555555</v>
      </c>
      <c r="GM2624" s="668" t="str">
        <v>[-11101] All data events are filtered in summary calculation</v>
      </c>
      <c r="GN2624" s="400" t="str">
        <f t="shared" si="347"/>
        <v>[-11101] All data events are filtered in summary calculation</v>
      </c>
      <c r="GO2624" s="400">
        <f t="shared" si="348"/>
        <v>0</v>
      </c>
    </row>
    <row r="2625" spans="156:197" ht="18.95" customHeight="1" x14ac:dyDescent="0.25">
      <c r="EZ2625" s="837"/>
      <c r="FA2625" s="568">
        <v>42253.137499999997</v>
      </c>
      <c r="FB2625" s="569" t="str">
        <v>[-11101] All data events are filtered in summary calculation</v>
      </c>
      <c r="FC2625" s="570">
        <v>42253.137499999997</v>
      </c>
      <c r="FD2625" s="571" t="str">
        <v>[-11101] All data events are filtered in summary calculation</v>
      </c>
      <c r="FE2625" s="570">
        <v>42253.137152777781</v>
      </c>
      <c r="FF2625" s="571" t="str">
        <v>[-11101] All data events are filtered in summary calculation</v>
      </c>
      <c r="FG2625" s="570">
        <v>42253.137152777781</v>
      </c>
      <c r="FH2625" s="571" t="str">
        <v>[-11101] All data events are filtered in summary calculation</v>
      </c>
      <c r="GE2625" s="400">
        <f t="shared" si="349"/>
        <v>1</v>
      </c>
      <c r="GF2625" s="529"/>
      <c r="GG2625" s="517"/>
      <c r="GH2625" s="529">
        <v>42253.137152777781</v>
      </c>
      <c r="GI2625" s="668" t="str">
        <v>[-11101] All data events are filtered in summary calculation</v>
      </c>
      <c r="GJ2625" s="669">
        <v>42253.137152777781</v>
      </c>
      <c r="GK2625" s="668" t="str">
        <v>[-11101] All data events are filtered in summary calculation</v>
      </c>
      <c r="GL2625" s="669">
        <v>42253.137152777781</v>
      </c>
      <c r="GM2625" s="668" t="str">
        <v>[-11101] All data events are filtered in summary calculation</v>
      </c>
      <c r="GN2625" s="400" t="str">
        <f t="shared" si="347"/>
        <v>[-11101] All data events are filtered in summary calculation</v>
      </c>
      <c r="GO2625" s="400">
        <f t="shared" si="348"/>
        <v>0</v>
      </c>
    </row>
    <row r="2626" spans="156:197" ht="18.95" customHeight="1" x14ac:dyDescent="0.25">
      <c r="EZ2626" s="837"/>
      <c r="FA2626" s="568">
        <v>42253.13784722222</v>
      </c>
      <c r="FB2626" s="569" t="str">
        <v>[-11101] All data events are filtered in summary calculation</v>
      </c>
      <c r="FC2626" s="570">
        <v>42253.13784722222</v>
      </c>
      <c r="FD2626" s="571" t="str">
        <v>[-11101] All data events are filtered in summary calculation</v>
      </c>
      <c r="FE2626" s="570">
        <v>42253.137499999997</v>
      </c>
      <c r="FF2626" s="571" t="str">
        <v>[-11101] All data events are filtered in summary calculation</v>
      </c>
      <c r="FG2626" s="570">
        <v>42253.137499999997</v>
      </c>
      <c r="FH2626" s="571" t="str">
        <v>[-11101] All data events are filtered in summary calculation</v>
      </c>
      <c r="GE2626" s="400">
        <f t="shared" si="349"/>
        <v>1</v>
      </c>
      <c r="GF2626" s="529"/>
      <c r="GG2626" s="517"/>
      <c r="GH2626" s="529">
        <v>42253.137499999997</v>
      </c>
      <c r="GI2626" s="668" t="str">
        <v>[-11101] All data events are filtered in summary calculation</v>
      </c>
      <c r="GJ2626" s="669">
        <v>42253.137499999997</v>
      </c>
      <c r="GK2626" s="668" t="str">
        <v>[-11101] All data events are filtered in summary calculation</v>
      </c>
      <c r="GL2626" s="669">
        <v>42253.137499999997</v>
      </c>
      <c r="GM2626" s="668" t="str">
        <v>[-11101] All data events are filtered in summary calculation</v>
      </c>
      <c r="GN2626" s="400" t="str">
        <f t="shared" si="347"/>
        <v>[-11101] All data events are filtered in summary calculation</v>
      </c>
      <c r="GO2626" s="400">
        <f t="shared" si="348"/>
        <v>0</v>
      </c>
    </row>
    <row r="2627" spans="156:197" ht="18.95" customHeight="1" x14ac:dyDescent="0.25">
      <c r="EZ2627" s="837"/>
      <c r="FA2627" s="568">
        <v>42253.138194444444</v>
      </c>
      <c r="FB2627" s="569" t="str">
        <v>[-11101] All data events are filtered in summary calculation</v>
      </c>
      <c r="FC2627" s="570">
        <v>42253.138194444444</v>
      </c>
      <c r="FD2627" s="571" t="str">
        <v>[-11101] All data events are filtered in summary calculation</v>
      </c>
      <c r="FE2627" s="570">
        <v>42253.13784722222</v>
      </c>
      <c r="FF2627" s="571" t="str">
        <v>[-11101] All data events are filtered in summary calculation</v>
      </c>
      <c r="FG2627" s="570">
        <v>42253.13784722222</v>
      </c>
      <c r="FH2627" s="571" t="str">
        <v>[-11101] All data events are filtered in summary calculation</v>
      </c>
      <c r="GE2627" s="400">
        <f t="shared" si="349"/>
        <v>1</v>
      </c>
      <c r="GF2627" s="529"/>
      <c r="GG2627" s="517"/>
      <c r="GH2627" s="529">
        <v>42253.13784722222</v>
      </c>
      <c r="GI2627" s="668" t="str">
        <v>[-11101] All data events are filtered in summary calculation</v>
      </c>
      <c r="GJ2627" s="669">
        <v>42253.13784722222</v>
      </c>
      <c r="GK2627" s="668" t="str">
        <v>[-11101] All data events are filtered in summary calculation</v>
      </c>
      <c r="GL2627" s="669">
        <v>42253.13784722222</v>
      </c>
      <c r="GM2627" s="668" t="str">
        <v>[-11101] All data events are filtered in summary calculation</v>
      </c>
      <c r="GN2627" s="400" t="str">
        <f t="shared" si="347"/>
        <v>[-11101] All data events are filtered in summary calculation</v>
      </c>
      <c r="GO2627" s="400">
        <f t="shared" si="348"/>
        <v>0</v>
      </c>
    </row>
    <row r="2628" spans="156:197" ht="18.95" customHeight="1" x14ac:dyDescent="0.25">
      <c r="EZ2628" s="837"/>
      <c r="FA2628" s="568">
        <v>42253.138541666667</v>
      </c>
      <c r="FB2628" s="569" t="str">
        <v>[-11101] All data events are filtered in summary calculation</v>
      </c>
      <c r="FC2628" s="570">
        <v>42253.138541666667</v>
      </c>
      <c r="FD2628" s="571" t="str">
        <v>[-11101] All data events are filtered in summary calculation</v>
      </c>
      <c r="FE2628" s="570">
        <v>42253.138194444444</v>
      </c>
      <c r="FF2628" s="571" t="str">
        <v>[-11101] All data events are filtered in summary calculation</v>
      </c>
      <c r="FG2628" s="570">
        <v>42253.138194444444</v>
      </c>
      <c r="FH2628" s="571" t="str">
        <v>[-11101] All data events are filtered in summary calculation</v>
      </c>
      <c r="GE2628" s="400">
        <f t="shared" si="349"/>
        <v>1</v>
      </c>
      <c r="GF2628" s="529"/>
      <c r="GG2628" s="517"/>
      <c r="GH2628" s="529">
        <v>42253.138194444444</v>
      </c>
      <c r="GI2628" s="668" t="str">
        <v>[-11101] All data events are filtered in summary calculation</v>
      </c>
      <c r="GJ2628" s="669">
        <v>42253.138194444444</v>
      </c>
      <c r="GK2628" s="668" t="str">
        <v>[-11101] All data events are filtered in summary calculation</v>
      </c>
      <c r="GL2628" s="669">
        <v>42253.138194444444</v>
      </c>
      <c r="GM2628" s="668" t="str">
        <v>[-11101] All data events are filtered in summary calculation</v>
      </c>
      <c r="GN2628" s="400" t="str">
        <f t="shared" si="347"/>
        <v>[-11101] All data events are filtered in summary calculation</v>
      </c>
      <c r="GO2628" s="400">
        <f t="shared" si="348"/>
        <v>0</v>
      </c>
    </row>
    <row r="2629" spans="156:197" ht="18.95" customHeight="1" x14ac:dyDescent="0.25">
      <c r="EZ2629" s="837"/>
      <c r="FA2629" s="568">
        <v>42253.138888888891</v>
      </c>
      <c r="FB2629" s="569" t="str">
        <v>[-11101] All data events are filtered in summary calculation</v>
      </c>
      <c r="FC2629" s="570">
        <v>42253.138888888891</v>
      </c>
      <c r="FD2629" s="571" t="str">
        <v>[-11101] All data events are filtered in summary calculation</v>
      </c>
      <c r="FE2629" s="570">
        <v>42253.138541666667</v>
      </c>
      <c r="FF2629" s="571" t="str">
        <v>[-11101] All data events are filtered in summary calculation</v>
      </c>
      <c r="FG2629" s="570">
        <v>42253.138541666667</v>
      </c>
      <c r="FH2629" s="571" t="str">
        <v>[-11101] All data events are filtered in summary calculation</v>
      </c>
      <c r="GE2629" s="400">
        <f t="shared" si="349"/>
        <v>1</v>
      </c>
      <c r="GF2629" s="529"/>
      <c r="GG2629" s="517"/>
      <c r="GH2629" s="529">
        <v>42253.138541666667</v>
      </c>
      <c r="GI2629" s="668" t="str">
        <v>[-11101] All data events are filtered in summary calculation</v>
      </c>
      <c r="GJ2629" s="669">
        <v>42253.138541666667</v>
      </c>
      <c r="GK2629" s="668" t="str">
        <v>[-11101] All data events are filtered in summary calculation</v>
      </c>
      <c r="GL2629" s="669">
        <v>42253.138541666667</v>
      </c>
      <c r="GM2629" s="668" t="str">
        <v>[-11101] All data events are filtered in summary calculation</v>
      </c>
      <c r="GN2629" s="400" t="str">
        <f t="shared" si="347"/>
        <v>[-11101] All data events are filtered in summary calculation</v>
      </c>
      <c r="GO2629" s="400">
        <f t="shared" si="348"/>
        <v>0</v>
      </c>
    </row>
    <row r="2630" spans="156:197" ht="18.95" customHeight="1" x14ac:dyDescent="0.25">
      <c r="EZ2630" s="837"/>
      <c r="FA2630" s="568">
        <v>42253.139236111107</v>
      </c>
      <c r="FB2630" s="569" t="str">
        <v>[-11101] All data events are filtered in summary calculation</v>
      </c>
      <c r="FC2630" s="570">
        <v>42253.139236111107</v>
      </c>
      <c r="FD2630" s="571" t="str">
        <v>[-11101] All data events are filtered in summary calculation</v>
      </c>
      <c r="FE2630" s="570">
        <v>42253.138888888891</v>
      </c>
      <c r="FF2630" s="571" t="str">
        <v>[-11101] All data events are filtered in summary calculation</v>
      </c>
      <c r="FG2630" s="570">
        <v>42253.138888888891</v>
      </c>
      <c r="FH2630" s="571" t="str">
        <v>[-11101] All data events are filtered in summary calculation</v>
      </c>
      <c r="GE2630" s="400">
        <f t="shared" si="349"/>
        <v>1</v>
      </c>
      <c r="GF2630" s="529"/>
      <c r="GG2630" s="517"/>
      <c r="GH2630" s="529">
        <v>42253.138888888891</v>
      </c>
      <c r="GI2630" s="668" t="str">
        <v>[-11101] All data events are filtered in summary calculation</v>
      </c>
      <c r="GJ2630" s="669">
        <v>42253.138888888891</v>
      </c>
      <c r="GK2630" s="668" t="str">
        <v>[-11101] All data events are filtered in summary calculation</v>
      </c>
      <c r="GL2630" s="669">
        <v>42253.138888888891</v>
      </c>
      <c r="GM2630" s="668" t="str">
        <v>[-11101] All data events are filtered in summary calculation</v>
      </c>
      <c r="GN2630" s="400" t="str">
        <f t="shared" si="347"/>
        <v>[-11101] All data events are filtered in summary calculation</v>
      </c>
      <c r="GO2630" s="400">
        <f t="shared" si="348"/>
        <v>0</v>
      </c>
    </row>
    <row r="2631" spans="156:197" ht="18.95" customHeight="1" x14ac:dyDescent="0.25">
      <c r="EZ2631" s="837"/>
      <c r="FA2631" s="568">
        <v>42253.139583333337</v>
      </c>
      <c r="FB2631" s="569" t="str">
        <v>[-11101] All data events are filtered in summary calculation</v>
      </c>
      <c r="FC2631" s="570">
        <v>42253.139583333337</v>
      </c>
      <c r="FD2631" s="571" t="str">
        <v>[-11101] All data events are filtered in summary calculation</v>
      </c>
      <c r="FE2631" s="570">
        <v>42253.139236111107</v>
      </c>
      <c r="FF2631" s="571" t="str">
        <v>[-11101] All data events are filtered in summary calculation</v>
      </c>
      <c r="FG2631" s="570">
        <v>42253.139236111107</v>
      </c>
      <c r="FH2631" s="571" t="str">
        <v>[-11101] All data events are filtered in summary calculation</v>
      </c>
      <c r="GE2631" s="400">
        <f t="shared" si="349"/>
        <v>1</v>
      </c>
      <c r="GF2631" s="529"/>
      <c r="GG2631" s="517"/>
      <c r="GH2631" s="529">
        <v>42253.139236111107</v>
      </c>
      <c r="GI2631" s="668" t="str">
        <v>[-11101] All data events are filtered in summary calculation</v>
      </c>
      <c r="GJ2631" s="669">
        <v>42253.139236111107</v>
      </c>
      <c r="GK2631" s="668" t="str">
        <v>[-11101] All data events are filtered in summary calculation</v>
      </c>
      <c r="GL2631" s="669">
        <v>42253.139236111107</v>
      </c>
      <c r="GM2631" s="668" t="str">
        <v>[-11101] All data events are filtered in summary calculation</v>
      </c>
      <c r="GN2631" s="400" t="str">
        <f t="shared" ref="GN2631:GN2694" si="350">IF($GE2631=1,$GM2631,0)</f>
        <v>[-11101] All data events are filtered in summary calculation</v>
      </c>
      <c r="GO2631" s="400">
        <f t="shared" ref="GO2631:GO2694" si="351">IF($GE2631=2,$GM2631,0)</f>
        <v>0</v>
      </c>
    </row>
    <row r="2632" spans="156:197" ht="18.95" customHeight="1" x14ac:dyDescent="0.25">
      <c r="EZ2632" s="837"/>
      <c r="FA2632" s="568">
        <v>42253.139930555553</v>
      </c>
      <c r="FB2632" s="569" t="str">
        <v>[-11101] All data events are filtered in summary calculation</v>
      </c>
      <c r="FC2632" s="570">
        <v>42253.139930555553</v>
      </c>
      <c r="FD2632" s="571" t="str">
        <v>[-11101] All data events are filtered in summary calculation</v>
      </c>
      <c r="FE2632" s="570">
        <v>42253.139583333337</v>
      </c>
      <c r="FF2632" s="571" t="str">
        <v>[-11101] All data events are filtered in summary calculation</v>
      </c>
      <c r="FG2632" s="570">
        <v>42253.139583333337</v>
      </c>
      <c r="FH2632" s="571" t="str">
        <v>[-11101] All data events are filtered in summary calculation</v>
      </c>
      <c r="GE2632" s="400">
        <f t="shared" ref="GE2632:GE2695" si="352">IF(GI2632&lt;&gt;$GF$63,1,IF(GK2632&lt;&gt;$GF$63,2,IF(GE2631&lt;&gt;0,GE2631,0)))</f>
        <v>1</v>
      </c>
      <c r="GF2632" s="529"/>
      <c r="GG2632" s="517"/>
      <c r="GH2632" s="529">
        <v>42253.139583333337</v>
      </c>
      <c r="GI2632" s="668" t="str">
        <v>[-11101] All data events are filtered in summary calculation</v>
      </c>
      <c r="GJ2632" s="669">
        <v>42253.139583333337</v>
      </c>
      <c r="GK2632" s="668" t="str">
        <v>[-11101] All data events are filtered in summary calculation</v>
      </c>
      <c r="GL2632" s="669">
        <v>42253.139583333337</v>
      </c>
      <c r="GM2632" s="668" t="str">
        <v>[-11101] All data events are filtered in summary calculation</v>
      </c>
      <c r="GN2632" s="400" t="str">
        <f t="shared" si="350"/>
        <v>[-11101] All data events are filtered in summary calculation</v>
      </c>
      <c r="GO2632" s="400">
        <f t="shared" si="351"/>
        <v>0</v>
      </c>
    </row>
    <row r="2633" spans="156:197" ht="18.95" customHeight="1" x14ac:dyDescent="0.25">
      <c r="EZ2633" s="837"/>
      <c r="FA2633" s="568">
        <v>42253.140277777777</v>
      </c>
      <c r="FB2633" s="569" t="str">
        <v>[-11101] All data events are filtered in summary calculation</v>
      </c>
      <c r="FC2633" s="570">
        <v>42253.140277777777</v>
      </c>
      <c r="FD2633" s="571" t="str">
        <v>[-11101] All data events are filtered in summary calculation</v>
      </c>
      <c r="FE2633" s="570">
        <v>42253.139930555553</v>
      </c>
      <c r="FF2633" s="571" t="str">
        <v>[-11101] All data events are filtered in summary calculation</v>
      </c>
      <c r="FG2633" s="570">
        <v>42253.139930555553</v>
      </c>
      <c r="FH2633" s="571" t="str">
        <v>[-11101] All data events are filtered in summary calculation</v>
      </c>
      <c r="GE2633" s="400">
        <f t="shared" si="352"/>
        <v>1</v>
      </c>
      <c r="GF2633" s="529"/>
      <c r="GG2633" s="517"/>
      <c r="GH2633" s="529">
        <v>42253.139930555553</v>
      </c>
      <c r="GI2633" s="668" t="str">
        <v>[-11101] All data events are filtered in summary calculation</v>
      </c>
      <c r="GJ2633" s="669">
        <v>42253.139930555553</v>
      </c>
      <c r="GK2633" s="668" t="str">
        <v>[-11101] All data events are filtered in summary calculation</v>
      </c>
      <c r="GL2633" s="669">
        <v>42253.139930555553</v>
      </c>
      <c r="GM2633" s="668" t="str">
        <v>[-11101] All data events are filtered in summary calculation</v>
      </c>
      <c r="GN2633" s="400" t="str">
        <f t="shared" si="350"/>
        <v>[-11101] All data events are filtered in summary calculation</v>
      </c>
      <c r="GO2633" s="400">
        <f t="shared" si="351"/>
        <v>0</v>
      </c>
    </row>
    <row r="2634" spans="156:197" ht="18.95" customHeight="1" x14ac:dyDescent="0.25">
      <c r="EZ2634" s="837"/>
      <c r="FA2634" s="568">
        <v>42253.140625</v>
      </c>
      <c r="FB2634" s="569" t="str">
        <v>[-11101] All data events are filtered in summary calculation</v>
      </c>
      <c r="FC2634" s="570">
        <v>42253.140625</v>
      </c>
      <c r="FD2634" s="571" t="str">
        <v>[-11101] All data events are filtered in summary calculation</v>
      </c>
      <c r="FE2634" s="570">
        <v>42253.140277777777</v>
      </c>
      <c r="FF2634" s="571" t="str">
        <v>[-11101] All data events are filtered in summary calculation</v>
      </c>
      <c r="FG2634" s="570">
        <v>42253.140277777777</v>
      </c>
      <c r="FH2634" s="571" t="str">
        <v>[-11101] All data events are filtered in summary calculation</v>
      </c>
      <c r="GE2634" s="400">
        <f t="shared" si="352"/>
        <v>1</v>
      </c>
      <c r="GF2634" s="529"/>
      <c r="GG2634" s="517"/>
      <c r="GH2634" s="529">
        <v>42253.140277777777</v>
      </c>
      <c r="GI2634" s="668" t="str">
        <v>[-11101] All data events are filtered in summary calculation</v>
      </c>
      <c r="GJ2634" s="669">
        <v>42253.140277777777</v>
      </c>
      <c r="GK2634" s="668" t="str">
        <v>[-11101] All data events are filtered in summary calculation</v>
      </c>
      <c r="GL2634" s="669">
        <v>42253.140277777777</v>
      </c>
      <c r="GM2634" s="668" t="str">
        <v>[-11101] All data events are filtered in summary calculation</v>
      </c>
      <c r="GN2634" s="400" t="str">
        <f t="shared" si="350"/>
        <v>[-11101] All data events are filtered in summary calculation</v>
      </c>
      <c r="GO2634" s="400">
        <f t="shared" si="351"/>
        <v>0</v>
      </c>
    </row>
    <row r="2635" spans="156:197" ht="18.95" customHeight="1" x14ac:dyDescent="0.25">
      <c r="EZ2635" s="837"/>
      <c r="FA2635" s="568">
        <v>42253.140972222223</v>
      </c>
      <c r="FB2635" s="569" t="str">
        <v>[-11101] All data events are filtered in summary calculation</v>
      </c>
      <c r="FC2635" s="570">
        <v>42253.140972222223</v>
      </c>
      <c r="FD2635" s="571" t="str">
        <v>[-11101] All data events are filtered in summary calculation</v>
      </c>
      <c r="FE2635" s="570">
        <v>42253.140625</v>
      </c>
      <c r="FF2635" s="571" t="str">
        <v>[-11101] All data events are filtered in summary calculation</v>
      </c>
      <c r="FG2635" s="570">
        <v>42253.140625</v>
      </c>
      <c r="FH2635" s="571" t="str">
        <v>[-11101] All data events are filtered in summary calculation</v>
      </c>
      <c r="GE2635" s="400">
        <f t="shared" si="352"/>
        <v>1</v>
      </c>
      <c r="GF2635" s="529"/>
      <c r="GG2635" s="517"/>
      <c r="GH2635" s="529">
        <v>42253.140625</v>
      </c>
      <c r="GI2635" s="668" t="str">
        <v>[-11101] All data events are filtered in summary calculation</v>
      </c>
      <c r="GJ2635" s="669">
        <v>42253.140625</v>
      </c>
      <c r="GK2635" s="668" t="str">
        <v>[-11101] All data events are filtered in summary calculation</v>
      </c>
      <c r="GL2635" s="669">
        <v>42253.140625</v>
      </c>
      <c r="GM2635" s="668" t="str">
        <v>[-11101] All data events are filtered in summary calculation</v>
      </c>
      <c r="GN2635" s="400" t="str">
        <f t="shared" si="350"/>
        <v>[-11101] All data events are filtered in summary calculation</v>
      </c>
      <c r="GO2635" s="400">
        <f t="shared" si="351"/>
        <v>0</v>
      </c>
    </row>
    <row r="2636" spans="156:197" ht="18.95" customHeight="1" x14ac:dyDescent="0.25">
      <c r="EZ2636" s="837"/>
      <c r="FA2636" s="568">
        <v>42253.141319444447</v>
      </c>
      <c r="FB2636" s="569" t="str">
        <v>[-11101] All data events are filtered in summary calculation</v>
      </c>
      <c r="FC2636" s="570">
        <v>42253.141319444447</v>
      </c>
      <c r="FD2636" s="571" t="str">
        <v>[-11101] All data events are filtered in summary calculation</v>
      </c>
      <c r="FE2636" s="570">
        <v>42253.140972222223</v>
      </c>
      <c r="FF2636" s="571" t="str">
        <v>[-11101] All data events are filtered in summary calculation</v>
      </c>
      <c r="FG2636" s="570">
        <v>42253.140972222223</v>
      </c>
      <c r="FH2636" s="571" t="str">
        <v>[-11101] All data events are filtered in summary calculation</v>
      </c>
      <c r="GE2636" s="400">
        <f t="shared" si="352"/>
        <v>1</v>
      </c>
      <c r="GF2636" s="529"/>
      <c r="GG2636" s="517"/>
      <c r="GH2636" s="529">
        <v>42253.140972222223</v>
      </c>
      <c r="GI2636" s="668" t="str">
        <v>[-11101] All data events are filtered in summary calculation</v>
      </c>
      <c r="GJ2636" s="669">
        <v>42253.140972222223</v>
      </c>
      <c r="GK2636" s="668" t="str">
        <v>[-11101] All data events are filtered in summary calculation</v>
      </c>
      <c r="GL2636" s="669">
        <v>42253.140972222223</v>
      </c>
      <c r="GM2636" s="668" t="str">
        <v>[-11101] All data events are filtered in summary calculation</v>
      </c>
      <c r="GN2636" s="400" t="str">
        <f t="shared" si="350"/>
        <v>[-11101] All data events are filtered in summary calculation</v>
      </c>
      <c r="GO2636" s="400">
        <f t="shared" si="351"/>
        <v>0</v>
      </c>
    </row>
    <row r="2637" spans="156:197" ht="18.95" customHeight="1" x14ac:dyDescent="0.25">
      <c r="EZ2637" s="837"/>
      <c r="FA2637" s="568">
        <v>42253.141666666663</v>
      </c>
      <c r="FB2637" s="569" t="str">
        <v>[-11101] All data events are filtered in summary calculation</v>
      </c>
      <c r="FC2637" s="570">
        <v>42253.141666666663</v>
      </c>
      <c r="FD2637" s="571" t="str">
        <v>[-11101] All data events are filtered in summary calculation</v>
      </c>
      <c r="FE2637" s="570">
        <v>42253.141319444447</v>
      </c>
      <c r="FF2637" s="571" t="str">
        <v>[-11101] All data events are filtered in summary calculation</v>
      </c>
      <c r="FG2637" s="570">
        <v>42253.141319444447</v>
      </c>
      <c r="FH2637" s="571" t="str">
        <v>[-11101] All data events are filtered in summary calculation</v>
      </c>
      <c r="GE2637" s="400">
        <f t="shared" si="352"/>
        <v>1</v>
      </c>
      <c r="GF2637" s="529"/>
      <c r="GG2637" s="517"/>
      <c r="GH2637" s="529">
        <v>42253.141319444447</v>
      </c>
      <c r="GI2637" s="668" t="str">
        <v>[-11101] All data events are filtered in summary calculation</v>
      </c>
      <c r="GJ2637" s="669">
        <v>42253.141319444447</v>
      </c>
      <c r="GK2637" s="668" t="str">
        <v>[-11101] All data events are filtered in summary calculation</v>
      </c>
      <c r="GL2637" s="669">
        <v>42253.141319444447</v>
      </c>
      <c r="GM2637" s="668" t="str">
        <v>[-11101] All data events are filtered in summary calculation</v>
      </c>
      <c r="GN2637" s="400" t="str">
        <f t="shared" si="350"/>
        <v>[-11101] All data events are filtered in summary calculation</v>
      </c>
      <c r="GO2637" s="400">
        <f t="shared" si="351"/>
        <v>0</v>
      </c>
    </row>
    <row r="2638" spans="156:197" ht="18.95" customHeight="1" x14ac:dyDescent="0.25">
      <c r="EZ2638" s="837"/>
      <c r="FA2638" s="568">
        <v>42253.142013888893</v>
      </c>
      <c r="FB2638" s="569" t="str">
        <v>[-11101] All data events are filtered in summary calculation</v>
      </c>
      <c r="FC2638" s="570">
        <v>42253.142013888893</v>
      </c>
      <c r="FD2638" s="571" t="str">
        <v>[-11101] All data events are filtered in summary calculation</v>
      </c>
      <c r="FE2638" s="570">
        <v>42253.141666666663</v>
      </c>
      <c r="FF2638" s="571" t="str">
        <v>[-11101] All data events are filtered in summary calculation</v>
      </c>
      <c r="FG2638" s="570">
        <v>42253.141666666663</v>
      </c>
      <c r="FH2638" s="571" t="str">
        <v>[-11101] All data events are filtered in summary calculation</v>
      </c>
      <c r="GE2638" s="400">
        <f t="shared" si="352"/>
        <v>1</v>
      </c>
      <c r="GF2638" s="529"/>
      <c r="GG2638" s="517"/>
      <c r="GH2638" s="529">
        <v>42253.141666666663</v>
      </c>
      <c r="GI2638" s="668" t="str">
        <v>[-11101] All data events are filtered in summary calculation</v>
      </c>
      <c r="GJ2638" s="669">
        <v>42253.141666666663</v>
      </c>
      <c r="GK2638" s="668" t="str">
        <v>[-11101] All data events are filtered in summary calculation</v>
      </c>
      <c r="GL2638" s="669">
        <v>42253.141666666663</v>
      </c>
      <c r="GM2638" s="668" t="str">
        <v>[-11101] All data events are filtered in summary calculation</v>
      </c>
      <c r="GN2638" s="400" t="str">
        <f t="shared" si="350"/>
        <v>[-11101] All data events are filtered in summary calculation</v>
      </c>
      <c r="GO2638" s="400">
        <f t="shared" si="351"/>
        <v>0</v>
      </c>
    </row>
    <row r="2639" spans="156:197" ht="18.95" customHeight="1" x14ac:dyDescent="0.25">
      <c r="EZ2639" s="837"/>
      <c r="FA2639" s="568">
        <v>42253.142361111109</v>
      </c>
      <c r="FB2639" s="569" t="str">
        <v>[-11101] All data events are filtered in summary calculation</v>
      </c>
      <c r="FC2639" s="570">
        <v>42253.142361111109</v>
      </c>
      <c r="FD2639" s="571" t="str">
        <v>[-11101] All data events are filtered in summary calculation</v>
      </c>
      <c r="FE2639" s="570">
        <v>42253.142013888893</v>
      </c>
      <c r="FF2639" s="571" t="str">
        <v>[-11101] All data events are filtered in summary calculation</v>
      </c>
      <c r="FG2639" s="570">
        <v>42253.142013888893</v>
      </c>
      <c r="FH2639" s="571" t="str">
        <v>[-11101] All data events are filtered in summary calculation</v>
      </c>
      <c r="GE2639" s="400">
        <f t="shared" si="352"/>
        <v>1</v>
      </c>
      <c r="GF2639" s="529"/>
      <c r="GG2639" s="517"/>
      <c r="GH2639" s="529">
        <v>42253.142013888893</v>
      </c>
      <c r="GI2639" s="668" t="str">
        <v>[-11101] All data events are filtered in summary calculation</v>
      </c>
      <c r="GJ2639" s="669">
        <v>42253.142013888893</v>
      </c>
      <c r="GK2639" s="668" t="str">
        <v>[-11101] All data events are filtered in summary calculation</v>
      </c>
      <c r="GL2639" s="669">
        <v>42253.142013888893</v>
      </c>
      <c r="GM2639" s="668" t="str">
        <v>[-11101] All data events are filtered in summary calculation</v>
      </c>
      <c r="GN2639" s="400" t="str">
        <f t="shared" si="350"/>
        <v>[-11101] All data events are filtered in summary calculation</v>
      </c>
      <c r="GO2639" s="400">
        <f t="shared" si="351"/>
        <v>0</v>
      </c>
    </row>
    <row r="2640" spans="156:197" ht="18.95" customHeight="1" x14ac:dyDescent="0.25">
      <c r="EZ2640" s="837"/>
      <c r="FA2640" s="568">
        <v>42253.142708333333</v>
      </c>
      <c r="FB2640" s="569" t="str">
        <v>[-11101] All data events are filtered in summary calculation</v>
      </c>
      <c r="FC2640" s="570">
        <v>42253.142708333333</v>
      </c>
      <c r="FD2640" s="571" t="str">
        <v>[-11101] All data events are filtered in summary calculation</v>
      </c>
      <c r="FE2640" s="570">
        <v>42253.142361111109</v>
      </c>
      <c r="FF2640" s="571" t="str">
        <v>[-11101] All data events are filtered in summary calculation</v>
      </c>
      <c r="FG2640" s="570">
        <v>42253.142361111109</v>
      </c>
      <c r="FH2640" s="571" t="str">
        <v>[-11101] All data events are filtered in summary calculation</v>
      </c>
      <c r="GE2640" s="400">
        <f t="shared" si="352"/>
        <v>1</v>
      </c>
      <c r="GF2640" s="529"/>
      <c r="GG2640" s="517"/>
      <c r="GH2640" s="529">
        <v>42253.142361111109</v>
      </c>
      <c r="GI2640" s="668" t="str">
        <v>[-11101] All data events are filtered in summary calculation</v>
      </c>
      <c r="GJ2640" s="669">
        <v>42253.142361111109</v>
      </c>
      <c r="GK2640" s="668" t="str">
        <v>[-11101] All data events are filtered in summary calculation</v>
      </c>
      <c r="GL2640" s="669">
        <v>42253.142361111109</v>
      </c>
      <c r="GM2640" s="668" t="str">
        <v>[-11101] All data events are filtered in summary calculation</v>
      </c>
      <c r="GN2640" s="400" t="str">
        <f t="shared" si="350"/>
        <v>[-11101] All data events are filtered in summary calculation</v>
      </c>
      <c r="GO2640" s="400">
        <f t="shared" si="351"/>
        <v>0</v>
      </c>
    </row>
    <row r="2641" spans="156:197" ht="18.95" customHeight="1" x14ac:dyDescent="0.25">
      <c r="EZ2641" s="837"/>
      <c r="FA2641" s="568">
        <v>42253.143055555556</v>
      </c>
      <c r="FB2641" s="569" t="str">
        <v>[-11101] All data events are filtered in summary calculation</v>
      </c>
      <c r="FC2641" s="570">
        <v>42253.143055555556</v>
      </c>
      <c r="FD2641" s="571" t="str">
        <v>[-11101] All data events are filtered in summary calculation</v>
      </c>
      <c r="FE2641" s="570">
        <v>42253.142708333333</v>
      </c>
      <c r="FF2641" s="571" t="str">
        <v>[-11101] All data events are filtered in summary calculation</v>
      </c>
      <c r="FG2641" s="570">
        <v>42253.142708333333</v>
      </c>
      <c r="FH2641" s="571" t="str">
        <v>[-11101] All data events are filtered in summary calculation</v>
      </c>
      <c r="GE2641" s="400">
        <f t="shared" si="352"/>
        <v>1</v>
      </c>
      <c r="GF2641" s="529"/>
      <c r="GG2641" s="517"/>
      <c r="GH2641" s="529">
        <v>42253.142708333333</v>
      </c>
      <c r="GI2641" s="668" t="str">
        <v>[-11101] All data events are filtered in summary calculation</v>
      </c>
      <c r="GJ2641" s="669">
        <v>42253.142708333333</v>
      </c>
      <c r="GK2641" s="668" t="str">
        <v>[-11101] All data events are filtered in summary calculation</v>
      </c>
      <c r="GL2641" s="669">
        <v>42253.142708333333</v>
      </c>
      <c r="GM2641" s="668" t="str">
        <v>[-11101] All data events are filtered in summary calculation</v>
      </c>
      <c r="GN2641" s="400" t="str">
        <f t="shared" si="350"/>
        <v>[-11101] All data events are filtered in summary calculation</v>
      </c>
      <c r="GO2641" s="400">
        <f t="shared" si="351"/>
        <v>0</v>
      </c>
    </row>
    <row r="2642" spans="156:197" ht="18.95" customHeight="1" x14ac:dyDescent="0.25">
      <c r="EZ2642" s="837"/>
      <c r="FA2642" s="568">
        <v>42253.14340277778</v>
      </c>
      <c r="FB2642" s="569" t="str">
        <v>[-11101] All data events are filtered in summary calculation</v>
      </c>
      <c r="FC2642" s="570">
        <v>42253.14340277778</v>
      </c>
      <c r="FD2642" s="571" t="str">
        <v>[-11101] All data events are filtered in summary calculation</v>
      </c>
      <c r="FE2642" s="570">
        <v>42253.143055555556</v>
      </c>
      <c r="FF2642" s="571" t="str">
        <v>[-11101] All data events are filtered in summary calculation</v>
      </c>
      <c r="FG2642" s="570">
        <v>42253.143055555556</v>
      </c>
      <c r="FH2642" s="571" t="str">
        <v>[-11101] All data events are filtered in summary calculation</v>
      </c>
      <c r="GE2642" s="400">
        <f t="shared" si="352"/>
        <v>1</v>
      </c>
      <c r="GF2642" s="529"/>
      <c r="GG2642" s="517"/>
      <c r="GH2642" s="529">
        <v>42253.143055555556</v>
      </c>
      <c r="GI2642" s="668" t="str">
        <v>[-11101] All data events are filtered in summary calculation</v>
      </c>
      <c r="GJ2642" s="669">
        <v>42253.143055555556</v>
      </c>
      <c r="GK2642" s="668" t="str">
        <v>[-11101] All data events are filtered in summary calculation</v>
      </c>
      <c r="GL2642" s="669">
        <v>42253.143055555556</v>
      </c>
      <c r="GM2642" s="668" t="str">
        <v>[-11101] All data events are filtered in summary calculation</v>
      </c>
      <c r="GN2642" s="400" t="str">
        <f t="shared" si="350"/>
        <v>[-11101] All data events are filtered in summary calculation</v>
      </c>
      <c r="GO2642" s="400">
        <f t="shared" si="351"/>
        <v>0</v>
      </c>
    </row>
    <row r="2643" spans="156:197" ht="18.95" customHeight="1" x14ac:dyDescent="0.25">
      <c r="EZ2643" s="837"/>
      <c r="FA2643" s="568">
        <v>42253.143750000003</v>
      </c>
      <c r="FB2643" s="569" t="str">
        <v>[-11101] All data events are filtered in summary calculation</v>
      </c>
      <c r="FC2643" s="570">
        <v>42253.143750000003</v>
      </c>
      <c r="FD2643" s="571" t="str">
        <v>[-11101] All data events are filtered in summary calculation</v>
      </c>
      <c r="FE2643" s="570">
        <v>42253.14340277778</v>
      </c>
      <c r="FF2643" s="571" t="str">
        <v>[-11101] All data events are filtered in summary calculation</v>
      </c>
      <c r="FG2643" s="570">
        <v>42253.14340277778</v>
      </c>
      <c r="FH2643" s="571" t="str">
        <v>[-11101] All data events are filtered in summary calculation</v>
      </c>
      <c r="GE2643" s="400">
        <f t="shared" si="352"/>
        <v>1</v>
      </c>
      <c r="GF2643" s="529"/>
      <c r="GG2643" s="517"/>
      <c r="GH2643" s="529">
        <v>42253.14340277778</v>
      </c>
      <c r="GI2643" s="668" t="str">
        <v>[-11101] All data events are filtered in summary calculation</v>
      </c>
      <c r="GJ2643" s="669">
        <v>42253.14340277778</v>
      </c>
      <c r="GK2643" s="668" t="str">
        <v>[-11101] All data events are filtered in summary calculation</v>
      </c>
      <c r="GL2643" s="669">
        <v>42253.14340277778</v>
      </c>
      <c r="GM2643" s="668" t="str">
        <v>[-11101] All data events are filtered in summary calculation</v>
      </c>
      <c r="GN2643" s="400" t="str">
        <f t="shared" si="350"/>
        <v>[-11101] All data events are filtered in summary calculation</v>
      </c>
      <c r="GO2643" s="400">
        <f t="shared" si="351"/>
        <v>0</v>
      </c>
    </row>
    <row r="2644" spans="156:197" ht="18.95" customHeight="1" x14ac:dyDescent="0.25">
      <c r="EZ2644" s="837"/>
      <c r="FA2644" s="568">
        <v>42253.144097222219</v>
      </c>
      <c r="FB2644" s="569" t="str">
        <v>[-11101] All data events are filtered in summary calculation</v>
      </c>
      <c r="FC2644" s="570">
        <v>42253.144097222219</v>
      </c>
      <c r="FD2644" s="571" t="str">
        <v>[-11101] All data events are filtered in summary calculation</v>
      </c>
      <c r="FE2644" s="570">
        <v>42253.143750000003</v>
      </c>
      <c r="FF2644" s="571" t="str">
        <v>[-11101] All data events are filtered in summary calculation</v>
      </c>
      <c r="FG2644" s="570">
        <v>42253.143750000003</v>
      </c>
      <c r="FH2644" s="571" t="str">
        <v>[-11101] All data events are filtered in summary calculation</v>
      </c>
      <c r="GE2644" s="400">
        <f t="shared" si="352"/>
        <v>1</v>
      </c>
      <c r="GF2644" s="529"/>
      <c r="GG2644" s="517"/>
      <c r="GH2644" s="529">
        <v>42253.143750000003</v>
      </c>
      <c r="GI2644" s="668" t="str">
        <v>[-11101] All data events are filtered in summary calculation</v>
      </c>
      <c r="GJ2644" s="669">
        <v>42253.143750000003</v>
      </c>
      <c r="GK2644" s="668" t="str">
        <v>[-11101] All data events are filtered in summary calculation</v>
      </c>
      <c r="GL2644" s="669">
        <v>42253.143750000003</v>
      </c>
      <c r="GM2644" s="668" t="str">
        <v>[-11101] All data events are filtered in summary calculation</v>
      </c>
      <c r="GN2644" s="400" t="str">
        <f t="shared" si="350"/>
        <v>[-11101] All data events are filtered in summary calculation</v>
      </c>
      <c r="GO2644" s="400">
        <f t="shared" si="351"/>
        <v>0</v>
      </c>
    </row>
    <row r="2645" spans="156:197" ht="18.95" customHeight="1" x14ac:dyDescent="0.25">
      <c r="EZ2645" s="837"/>
      <c r="FA2645" s="568">
        <v>42253.14444444445</v>
      </c>
      <c r="FB2645" s="569" t="str">
        <v>[-11101] All data events are filtered in summary calculation</v>
      </c>
      <c r="FC2645" s="570">
        <v>42253.14444444445</v>
      </c>
      <c r="FD2645" s="571" t="str">
        <v>[-11101] All data events are filtered in summary calculation</v>
      </c>
      <c r="FE2645" s="570">
        <v>42253.144097222219</v>
      </c>
      <c r="FF2645" s="571" t="str">
        <v>[-11101] All data events are filtered in summary calculation</v>
      </c>
      <c r="FG2645" s="570">
        <v>42253.144097222219</v>
      </c>
      <c r="FH2645" s="571" t="str">
        <v>[-11101] All data events are filtered in summary calculation</v>
      </c>
      <c r="GE2645" s="400">
        <f t="shared" si="352"/>
        <v>1</v>
      </c>
      <c r="GF2645" s="529"/>
      <c r="GG2645" s="517"/>
      <c r="GH2645" s="529">
        <v>42253.144097222219</v>
      </c>
      <c r="GI2645" s="668" t="str">
        <v>[-11101] All data events are filtered in summary calculation</v>
      </c>
      <c r="GJ2645" s="669">
        <v>42253.144097222219</v>
      </c>
      <c r="GK2645" s="668" t="str">
        <v>[-11101] All data events are filtered in summary calculation</v>
      </c>
      <c r="GL2645" s="669">
        <v>42253.144097222219</v>
      </c>
      <c r="GM2645" s="668" t="str">
        <v>[-11101] All data events are filtered in summary calculation</v>
      </c>
      <c r="GN2645" s="400" t="str">
        <f t="shared" si="350"/>
        <v>[-11101] All data events are filtered in summary calculation</v>
      </c>
      <c r="GO2645" s="400">
        <f t="shared" si="351"/>
        <v>0</v>
      </c>
    </row>
    <row r="2646" spans="156:197" ht="18.95" customHeight="1" x14ac:dyDescent="0.25">
      <c r="EZ2646" s="837"/>
      <c r="FA2646" s="568">
        <v>42253.144791666666</v>
      </c>
      <c r="FB2646" s="569" t="str">
        <v>[-11101] All data events are filtered in summary calculation</v>
      </c>
      <c r="FC2646" s="570">
        <v>42253.144791666666</v>
      </c>
      <c r="FD2646" s="571" t="str">
        <v>[-11101] All data events are filtered in summary calculation</v>
      </c>
      <c r="FE2646" s="570">
        <v>42253.14444444445</v>
      </c>
      <c r="FF2646" s="571" t="str">
        <v>[-11101] All data events are filtered in summary calculation</v>
      </c>
      <c r="FG2646" s="570">
        <v>42253.14444444445</v>
      </c>
      <c r="FH2646" s="571" t="str">
        <v>[-11101] All data events are filtered in summary calculation</v>
      </c>
      <c r="GE2646" s="400">
        <f t="shared" si="352"/>
        <v>1</v>
      </c>
      <c r="GF2646" s="529"/>
      <c r="GG2646" s="517"/>
      <c r="GH2646" s="529">
        <v>42253.14444444445</v>
      </c>
      <c r="GI2646" s="668" t="str">
        <v>[-11101] All data events are filtered in summary calculation</v>
      </c>
      <c r="GJ2646" s="669">
        <v>42253.14444444445</v>
      </c>
      <c r="GK2646" s="668" t="str">
        <v>[-11101] All data events are filtered in summary calculation</v>
      </c>
      <c r="GL2646" s="669">
        <v>42253.14444444445</v>
      </c>
      <c r="GM2646" s="668" t="str">
        <v>[-11101] All data events are filtered in summary calculation</v>
      </c>
      <c r="GN2646" s="400" t="str">
        <f t="shared" si="350"/>
        <v>[-11101] All data events are filtered in summary calculation</v>
      </c>
      <c r="GO2646" s="400">
        <f t="shared" si="351"/>
        <v>0</v>
      </c>
    </row>
    <row r="2647" spans="156:197" ht="18.95" customHeight="1" x14ac:dyDescent="0.25">
      <c r="EZ2647" s="837"/>
      <c r="FA2647" s="568">
        <v>42253.145138888889</v>
      </c>
      <c r="FB2647" s="569" t="str">
        <v>[-11101] All data events are filtered in summary calculation</v>
      </c>
      <c r="FC2647" s="570">
        <v>42253.145138888889</v>
      </c>
      <c r="FD2647" s="571" t="str">
        <v>[-11101] All data events are filtered in summary calculation</v>
      </c>
      <c r="FE2647" s="570">
        <v>42253.144791666666</v>
      </c>
      <c r="FF2647" s="571" t="str">
        <v>[-11101] All data events are filtered in summary calculation</v>
      </c>
      <c r="FG2647" s="570">
        <v>42253.144791666666</v>
      </c>
      <c r="FH2647" s="571" t="str">
        <v>[-11101] All data events are filtered in summary calculation</v>
      </c>
      <c r="GE2647" s="400">
        <f t="shared" si="352"/>
        <v>1</v>
      </c>
      <c r="GF2647" s="529"/>
      <c r="GG2647" s="517"/>
      <c r="GH2647" s="529">
        <v>42253.144791666666</v>
      </c>
      <c r="GI2647" s="668" t="str">
        <v>[-11101] All data events are filtered in summary calculation</v>
      </c>
      <c r="GJ2647" s="669">
        <v>42253.144791666666</v>
      </c>
      <c r="GK2647" s="668" t="str">
        <v>[-11101] All data events are filtered in summary calculation</v>
      </c>
      <c r="GL2647" s="669">
        <v>42253.144791666666</v>
      </c>
      <c r="GM2647" s="668" t="str">
        <v>[-11101] All data events are filtered in summary calculation</v>
      </c>
      <c r="GN2647" s="400" t="str">
        <f t="shared" si="350"/>
        <v>[-11101] All data events are filtered in summary calculation</v>
      </c>
      <c r="GO2647" s="400">
        <f t="shared" si="351"/>
        <v>0</v>
      </c>
    </row>
    <row r="2648" spans="156:197" ht="18.95" customHeight="1" x14ac:dyDescent="0.25">
      <c r="EZ2648" s="837"/>
      <c r="FA2648" s="568">
        <v>42253.145486111112</v>
      </c>
      <c r="FB2648" s="569" t="str">
        <v>[-11101] All data events are filtered in summary calculation</v>
      </c>
      <c r="FC2648" s="570">
        <v>42253.145486111112</v>
      </c>
      <c r="FD2648" s="571" t="str">
        <v>[-11101] All data events are filtered in summary calculation</v>
      </c>
      <c r="FE2648" s="570">
        <v>42253.145138888889</v>
      </c>
      <c r="FF2648" s="571" t="str">
        <v>[-11101] All data events are filtered in summary calculation</v>
      </c>
      <c r="FG2648" s="570">
        <v>42253.145138888889</v>
      </c>
      <c r="FH2648" s="571" t="str">
        <v>[-11101] All data events are filtered in summary calculation</v>
      </c>
      <c r="GE2648" s="400">
        <f t="shared" si="352"/>
        <v>1</v>
      </c>
      <c r="GF2648" s="529"/>
      <c r="GG2648" s="517"/>
      <c r="GH2648" s="529">
        <v>42253.145138888889</v>
      </c>
      <c r="GI2648" s="668" t="str">
        <v>[-11101] All data events are filtered in summary calculation</v>
      </c>
      <c r="GJ2648" s="669">
        <v>42253.145138888889</v>
      </c>
      <c r="GK2648" s="668" t="str">
        <v>[-11101] All data events are filtered in summary calculation</v>
      </c>
      <c r="GL2648" s="669">
        <v>42253.145138888889</v>
      </c>
      <c r="GM2648" s="668" t="str">
        <v>[-11101] All data events are filtered in summary calculation</v>
      </c>
      <c r="GN2648" s="400" t="str">
        <f t="shared" si="350"/>
        <v>[-11101] All data events are filtered in summary calculation</v>
      </c>
      <c r="GO2648" s="400">
        <f t="shared" si="351"/>
        <v>0</v>
      </c>
    </row>
    <row r="2649" spans="156:197" ht="18.95" customHeight="1" x14ac:dyDescent="0.25">
      <c r="EZ2649" s="837"/>
      <c r="FA2649" s="568">
        <v>42253.145833333328</v>
      </c>
      <c r="FB2649" s="569" t="str">
        <v>[-11101] All data events are filtered in summary calculation</v>
      </c>
      <c r="FC2649" s="570">
        <v>42253.145833333328</v>
      </c>
      <c r="FD2649" s="571" t="str">
        <v>[-11101] All data events are filtered in summary calculation</v>
      </c>
      <c r="FE2649" s="570">
        <v>42253.145486111112</v>
      </c>
      <c r="FF2649" s="571" t="str">
        <v>[-11101] All data events are filtered in summary calculation</v>
      </c>
      <c r="FG2649" s="570">
        <v>42253.145486111112</v>
      </c>
      <c r="FH2649" s="571" t="str">
        <v>[-11101] All data events are filtered in summary calculation</v>
      </c>
      <c r="GE2649" s="400">
        <f t="shared" si="352"/>
        <v>1</v>
      </c>
      <c r="GF2649" s="529"/>
      <c r="GG2649" s="517"/>
      <c r="GH2649" s="529">
        <v>42253.145486111112</v>
      </c>
      <c r="GI2649" s="668" t="str">
        <v>[-11101] All data events are filtered in summary calculation</v>
      </c>
      <c r="GJ2649" s="669">
        <v>42253.145486111112</v>
      </c>
      <c r="GK2649" s="668" t="str">
        <v>[-11101] All data events are filtered in summary calculation</v>
      </c>
      <c r="GL2649" s="669">
        <v>42253.145486111112</v>
      </c>
      <c r="GM2649" s="668" t="str">
        <v>[-11101] All data events are filtered in summary calculation</v>
      </c>
      <c r="GN2649" s="400" t="str">
        <f t="shared" si="350"/>
        <v>[-11101] All data events are filtered in summary calculation</v>
      </c>
      <c r="GO2649" s="400">
        <f t="shared" si="351"/>
        <v>0</v>
      </c>
    </row>
    <row r="2650" spans="156:197" ht="18.95" customHeight="1" x14ac:dyDescent="0.25">
      <c r="EZ2650" s="837"/>
      <c r="FA2650" s="568">
        <v>42253.146180555559</v>
      </c>
      <c r="FB2650" s="569" t="str">
        <v>[-11101] All data events are filtered in summary calculation</v>
      </c>
      <c r="FC2650" s="570">
        <v>42253.146180555559</v>
      </c>
      <c r="FD2650" s="571" t="str">
        <v>[-11101] All data events are filtered in summary calculation</v>
      </c>
      <c r="FE2650" s="570">
        <v>42253.145833333328</v>
      </c>
      <c r="FF2650" s="571" t="str">
        <v>[-11101] All data events are filtered in summary calculation</v>
      </c>
      <c r="FG2650" s="570">
        <v>42253.145833333328</v>
      </c>
      <c r="FH2650" s="571" t="str">
        <v>[-11101] All data events are filtered in summary calculation</v>
      </c>
      <c r="GE2650" s="400">
        <f t="shared" si="352"/>
        <v>1</v>
      </c>
      <c r="GF2650" s="529"/>
      <c r="GG2650" s="517"/>
      <c r="GH2650" s="529">
        <v>42253.145833333328</v>
      </c>
      <c r="GI2650" s="668" t="str">
        <v>[-11101] All data events are filtered in summary calculation</v>
      </c>
      <c r="GJ2650" s="669">
        <v>42253.145833333328</v>
      </c>
      <c r="GK2650" s="668" t="str">
        <v>[-11101] All data events are filtered in summary calculation</v>
      </c>
      <c r="GL2650" s="669">
        <v>42253.145833333328</v>
      </c>
      <c r="GM2650" s="668" t="str">
        <v>[-11101] All data events are filtered in summary calculation</v>
      </c>
      <c r="GN2650" s="400" t="str">
        <f t="shared" si="350"/>
        <v>[-11101] All data events are filtered in summary calculation</v>
      </c>
      <c r="GO2650" s="400">
        <f t="shared" si="351"/>
        <v>0</v>
      </c>
    </row>
    <row r="2651" spans="156:197" ht="18.95" customHeight="1" x14ac:dyDescent="0.25">
      <c r="EZ2651" s="837"/>
      <c r="FA2651" s="568">
        <v>42253.146527777775</v>
      </c>
      <c r="FB2651" s="569" t="str">
        <v>[-11101] All data events are filtered in summary calculation</v>
      </c>
      <c r="FC2651" s="570">
        <v>42253.146527777775</v>
      </c>
      <c r="FD2651" s="571" t="str">
        <v>[-11101] All data events are filtered in summary calculation</v>
      </c>
      <c r="FE2651" s="570">
        <v>42253.146180555559</v>
      </c>
      <c r="FF2651" s="571" t="str">
        <v>[-11101] All data events are filtered in summary calculation</v>
      </c>
      <c r="FG2651" s="570">
        <v>42253.146180555559</v>
      </c>
      <c r="FH2651" s="571" t="str">
        <v>[-11101] All data events are filtered in summary calculation</v>
      </c>
      <c r="GE2651" s="400">
        <f t="shared" si="352"/>
        <v>1</v>
      </c>
      <c r="GF2651" s="529"/>
      <c r="GG2651" s="517"/>
      <c r="GH2651" s="529">
        <v>42253.146180555559</v>
      </c>
      <c r="GI2651" s="668" t="str">
        <v>[-11101] All data events are filtered in summary calculation</v>
      </c>
      <c r="GJ2651" s="669">
        <v>42253.146180555559</v>
      </c>
      <c r="GK2651" s="668" t="str">
        <v>[-11101] All data events are filtered in summary calculation</v>
      </c>
      <c r="GL2651" s="669">
        <v>42253.146180555559</v>
      </c>
      <c r="GM2651" s="668" t="str">
        <v>[-11101] All data events are filtered in summary calculation</v>
      </c>
      <c r="GN2651" s="400" t="str">
        <f t="shared" si="350"/>
        <v>[-11101] All data events are filtered in summary calculation</v>
      </c>
      <c r="GO2651" s="400">
        <f t="shared" si="351"/>
        <v>0</v>
      </c>
    </row>
    <row r="2652" spans="156:197" ht="18.95" customHeight="1" x14ac:dyDescent="0.25">
      <c r="EZ2652" s="837"/>
      <c r="FA2652" s="568">
        <v>42253.146874999999</v>
      </c>
      <c r="FB2652" s="569" t="str">
        <v>[-11101] All data events are filtered in summary calculation</v>
      </c>
      <c r="FC2652" s="570">
        <v>42253.146874999999</v>
      </c>
      <c r="FD2652" s="571" t="str">
        <v>[-11101] All data events are filtered in summary calculation</v>
      </c>
      <c r="FE2652" s="570">
        <v>42253.146527777775</v>
      </c>
      <c r="FF2652" s="571" t="str">
        <v>[-11101] All data events are filtered in summary calculation</v>
      </c>
      <c r="FG2652" s="570">
        <v>42253.146527777775</v>
      </c>
      <c r="FH2652" s="571" t="str">
        <v>[-11101] All data events are filtered in summary calculation</v>
      </c>
      <c r="GE2652" s="400">
        <f t="shared" si="352"/>
        <v>1</v>
      </c>
      <c r="GF2652" s="529"/>
      <c r="GG2652" s="517"/>
      <c r="GH2652" s="529">
        <v>42253.146527777775</v>
      </c>
      <c r="GI2652" s="668" t="str">
        <v>[-11101] All data events are filtered in summary calculation</v>
      </c>
      <c r="GJ2652" s="669">
        <v>42253.146527777775</v>
      </c>
      <c r="GK2652" s="668" t="str">
        <v>[-11101] All data events are filtered in summary calculation</v>
      </c>
      <c r="GL2652" s="669">
        <v>42253.146527777775</v>
      </c>
      <c r="GM2652" s="668" t="str">
        <v>[-11101] All data events are filtered in summary calculation</v>
      </c>
      <c r="GN2652" s="400" t="str">
        <f t="shared" si="350"/>
        <v>[-11101] All data events are filtered in summary calculation</v>
      </c>
      <c r="GO2652" s="400">
        <f t="shared" si="351"/>
        <v>0</v>
      </c>
    </row>
    <row r="2653" spans="156:197" ht="18.95" customHeight="1" x14ac:dyDescent="0.25">
      <c r="EZ2653" s="837"/>
      <c r="FA2653" s="568">
        <v>42253.147222222222</v>
      </c>
      <c r="FB2653" s="569" t="str">
        <v>[-11101] All data events are filtered in summary calculation</v>
      </c>
      <c r="FC2653" s="570">
        <v>42253.147222222222</v>
      </c>
      <c r="FD2653" s="571" t="str">
        <v>[-11101] All data events are filtered in summary calculation</v>
      </c>
      <c r="FE2653" s="570">
        <v>42253.146874999999</v>
      </c>
      <c r="FF2653" s="571" t="str">
        <v>[-11101] All data events are filtered in summary calculation</v>
      </c>
      <c r="FG2653" s="570">
        <v>42253.146874999999</v>
      </c>
      <c r="FH2653" s="571" t="str">
        <v>[-11101] All data events are filtered in summary calculation</v>
      </c>
      <c r="GE2653" s="400">
        <f t="shared" si="352"/>
        <v>1</v>
      </c>
      <c r="GF2653" s="529"/>
      <c r="GG2653" s="517"/>
      <c r="GH2653" s="529">
        <v>42253.146874999999</v>
      </c>
      <c r="GI2653" s="668" t="str">
        <v>[-11101] All data events are filtered in summary calculation</v>
      </c>
      <c r="GJ2653" s="669">
        <v>42253.146874999999</v>
      </c>
      <c r="GK2653" s="668" t="str">
        <v>[-11101] All data events are filtered in summary calculation</v>
      </c>
      <c r="GL2653" s="669">
        <v>42253.146874999999</v>
      </c>
      <c r="GM2653" s="668" t="str">
        <v>[-11101] All data events are filtered in summary calculation</v>
      </c>
      <c r="GN2653" s="400" t="str">
        <f t="shared" si="350"/>
        <v>[-11101] All data events are filtered in summary calculation</v>
      </c>
      <c r="GO2653" s="400">
        <f t="shared" si="351"/>
        <v>0</v>
      </c>
    </row>
    <row r="2654" spans="156:197" ht="18.95" customHeight="1" x14ac:dyDescent="0.25">
      <c r="EZ2654" s="837"/>
      <c r="FA2654" s="568">
        <v>42253.147569444445</v>
      </c>
      <c r="FB2654" s="569" t="str">
        <v>[-11101] All data events are filtered in summary calculation</v>
      </c>
      <c r="FC2654" s="570">
        <v>42253.147569444445</v>
      </c>
      <c r="FD2654" s="571" t="str">
        <v>[-11101] All data events are filtered in summary calculation</v>
      </c>
      <c r="FE2654" s="570">
        <v>42253.147222222222</v>
      </c>
      <c r="FF2654" s="571" t="str">
        <v>[-11101] All data events are filtered in summary calculation</v>
      </c>
      <c r="FG2654" s="570">
        <v>42253.147222222222</v>
      </c>
      <c r="FH2654" s="571" t="str">
        <v>[-11101] All data events are filtered in summary calculation</v>
      </c>
      <c r="GE2654" s="400">
        <f t="shared" si="352"/>
        <v>1</v>
      </c>
      <c r="GF2654" s="529"/>
      <c r="GG2654" s="517"/>
      <c r="GH2654" s="529">
        <v>42253.147222222222</v>
      </c>
      <c r="GI2654" s="668" t="str">
        <v>[-11101] All data events are filtered in summary calculation</v>
      </c>
      <c r="GJ2654" s="669">
        <v>42253.147222222222</v>
      </c>
      <c r="GK2654" s="668" t="str">
        <v>[-11101] All data events are filtered in summary calculation</v>
      </c>
      <c r="GL2654" s="669">
        <v>42253.147222222222</v>
      </c>
      <c r="GM2654" s="668" t="str">
        <v>[-11101] All data events are filtered in summary calculation</v>
      </c>
      <c r="GN2654" s="400" t="str">
        <f t="shared" si="350"/>
        <v>[-11101] All data events are filtered in summary calculation</v>
      </c>
      <c r="GO2654" s="400">
        <f t="shared" si="351"/>
        <v>0</v>
      </c>
    </row>
    <row r="2655" spans="156:197" ht="18.95" customHeight="1" x14ac:dyDescent="0.25">
      <c r="EZ2655" s="837"/>
      <c r="FA2655" s="568">
        <v>42253.147916666669</v>
      </c>
      <c r="FB2655" s="569" t="str">
        <v>[-11101] All data events are filtered in summary calculation</v>
      </c>
      <c r="FC2655" s="570">
        <v>42253.147916666669</v>
      </c>
      <c r="FD2655" s="571" t="str">
        <v>[-11101] All data events are filtered in summary calculation</v>
      </c>
      <c r="FE2655" s="570">
        <v>42253.147569444445</v>
      </c>
      <c r="FF2655" s="571" t="str">
        <v>[-11101] All data events are filtered in summary calculation</v>
      </c>
      <c r="FG2655" s="570">
        <v>42253.147569444445</v>
      </c>
      <c r="FH2655" s="571" t="str">
        <v>[-11101] All data events are filtered in summary calculation</v>
      </c>
      <c r="GE2655" s="400">
        <f t="shared" si="352"/>
        <v>1</v>
      </c>
      <c r="GF2655" s="529"/>
      <c r="GG2655" s="517"/>
      <c r="GH2655" s="529">
        <v>42253.147569444445</v>
      </c>
      <c r="GI2655" s="668" t="str">
        <v>[-11101] All data events are filtered in summary calculation</v>
      </c>
      <c r="GJ2655" s="669">
        <v>42253.147569444445</v>
      </c>
      <c r="GK2655" s="668" t="str">
        <v>[-11101] All data events are filtered in summary calculation</v>
      </c>
      <c r="GL2655" s="669">
        <v>42253.147569444445</v>
      </c>
      <c r="GM2655" s="668" t="str">
        <v>[-11101] All data events are filtered in summary calculation</v>
      </c>
      <c r="GN2655" s="400" t="str">
        <f t="shared" si="350"/>
        <v>[-11101] All data events are filtered in summary calculation</v>
      </c>
      <c r="GO2655" s="400">
        <f t="shared" si="351"/>
        <v>0</v>
      </c>
    </row>
    <row r="2656" spans="156:197" ht="18.95" customHeight="1" x14ac:dyDescent="0.25">
      <c r="EZ2656" s="837"/>
      <c r="FA2656" s="568">
        <v>42253.148263888885</v>
      </c>
      <c r="FB2656" s="569" t="str">
        <v>[-11101] All data events are filtered in summary calculation</v>
      </c>
      <c r="FC2656" s="570">
        <v>42253.148263888885</v>
      </c>
      <c r="FD2656" s="571" t="str">
        <v>[-11101] All data events are filtered in summary calculation</v>
      </c>
      <c r="FE2656" s="570">
        <v>42253.147916666669</v>
      </c>
      <c r="FF2656" s="571" t="str">
        <v>[-11101] All data events are filtered in summary calculation</v>
      </c>
      <c r="FG2656" s="570">
        <v>42253.147916666669</v>
      </c>
      <c r="FH2656" s="571" t="str">
        <v>[-11101] All data events are filtered in summary calculation</v>
      </c>
      <c r="GE2656" s="400">
        <f t="shared" si="352"/>
        <v>1</v>
      </c>
      <c r="GF2656" s="529"/>
      <c r="GG2656" s="517"/>
      <c r="GH2656" s="529">
        <v>42253.147916666669</v>
      </c>
      <c r="GI2656" s="668" t="str">
        <v>[-11101] All data events are filtered in summary calculation</v>
      </c>
      <c r="GJ2656" s="669">
        <v>42253.147916666669</v>
      </c>
      <c r="GK2656" s="668" t="str">
        <v>[-11101] All data events are filtered in summary calculation</v>
      </c>
      <c r="GL2656" s="669">
        <v>42253.147916666669</v>
      </c>
      <c r="GM2656" s="668" t="str">
        <v>[-11101] All data events are filtered in summary calculation</v>
      </c>
      <c r="GN2656" s="400" t="str">
        <f t="shared" si="350"/>
        <v>[-11101] All data events are filtered in summary calculation</v>
      </c>
      <c r="GO2656" s="400">
        <f t="shared" si="351"/>
        <v>0</v>
      </c>
    </row>
    <row r="2657" spans="156:197" ht="18.95" customHeight="1" x14ac:dyDescent="0.25">
      <c r="EZ2657" s="837"/>
      <c r="FA2657" s="568">
        <v>42253.148611111115</v>
      </c>
      <c r="FB2657" s="569" t="str">
        <v>[-11101] All data events are filtered in summary calculation</v>
      </c>
      <c r="FC2657" s="570">
        <v>42253.148611111115</v>
      </c>
      <c r="FD2657" s="571" t="str">
        <v>[-11101] All data events are filtered in summary calculation</v>
      </c>
      <c r="FE2657" s="570">
        <v>42253.148263888885</v>
      </c>
      <c r="FF2657" s="571" t="str">
        <v>[-11101] All data events are filtered in summary calculation</v>
      </c>
      <c r="FG2657" s="570">
        <v>42253.148263888885</v>
      </c>
      <c r="FH2657" s="571" t="str">
        <v>[-11101] All data events are filtered in summary calculation</v>
      </c>
      <c r="GE2657" s="400">
        <f t="shared" si="352"/>
        <v>1</v>
      </c>
      <c r="GF2657" s="529"/>
      <c r="GG2657" s="517"/>
      <c r="GH2657" s="529">
        <v>42253.148263888885</v>
      </c>
      <c r="GI2657" s="668" t="str">
        <v>[-11101] All data events are filtered in summary calculation</v>
      </c>
      <c r="GJ2657" s="669">
        <v>42253.148263888885</v>
      </c>
      <c r="GK2657" s="668" t="str">
        <v>[-11101] All data events are filtered in summary calculation</v>
      </c>
      <c r="GL2657" s="669">
        <v>42253.148263888885</v>
      </c>
      <c r="GM2657" s="668" t="str">
        <v>[-11101] All data events are filtered in summary calculation</v>
      </c>
      <c r="GN2657" s="400" t="str">
        <f t="shared" si="350"/>
        <v>[-11101] All data events are filtered in summary calculation</v>
      </c>
      <c r="GO2657" s="400">
        <f t="shared" si="351"/>
        <v>0</v>
      </c>
    </row>
    <row r="2658" spans="156:197" ht="18.95" customHeight="1" x14ac:dyDescent="0.25">
      <c r="EZ2658" s="837"/>
      <c r="FA2658" s="568">
        <v>42253.148958333331</v>
      </c>
      <c r="FB2658" s="569" t="str">
        <v>[-11101] All data events are filtered in summary calculation</v>
      </c>
      <c r="FC2658" s="570">
        <v>42253.148958333331</v>
      </c>
      <c r="FD2658" s="571" t="str">
        <v>[-11101] All data events are filtered in summary calculation</v>
      </c>
      <c r="FE2658" s="570">
        <v>42253.148611111115</v>
      </c>
      <c r="FF2658" s="571" t="str">
        <v>[-11101] All data events are filtered in summary calculation</v>
      </c>
      <c r="FG2658" s="570">
        <v>42253.148611111115</v>
      </c>
      <c r="FH2658" s="571" t="str">
        <v>[-11101] All data events are filtered in summary calculation</v>
      </c>
      <c r="GE2658" s="400">
        <f t="shared" si="352"/>
        <v>1</v>
      </c>
      <c r="GF2658" s="529"/>
      <c r="GG2658" s="517"/>
      <c r="GH2658" s="529">
        <v>42253.148611111115</v>
      </c>
      <c r="GI2658" s="668" t="str">
        <v>[-11101] All data events are filtered in summary calculation</v>
      </c>
      <c r="GJ2658" s="669">
        <v>42253.148611111115</v>
      </c>
      <c r="GK2658" s="668" t="str">
        <v>[-11101] All data events are filtered in summary calculation</v>
      </c>
      <c r="GL2658" s="669">
        <v>42253.148611111115</v>
      </c>
      <c r="GM2658" s="668" t="str">
        <v>[-11101] All data events are filtered in summary calculation</v>
      </c>
      <c r="GN2658" s="400" t="str">
        <f t="shared" si="350"/>
        <v>[-11101] All data events are filtered in summary calculation</v>
      </c>
      <c r="GO2658" s="400">
        <f t="shared" si="351"/>
        <v>0</v>
      </c>
    </row>
    <row r="2659" spans="156:197" ht="18.95" customHeight="1" x14ac:dyDescent="0.25">
      <c r="EZ2659" s="837"/>
      <c r="FA2659" s="568">
        <v>42253.149305555555</v>
      </c>
      <c r="FB2659" s="569" t="str">
        <v>[-11101] All data events are filtered in summary calculation</v>
      </c>
      <c r="FC2659" s="570">
        <v>42253.149305555555</v>
      </c>
      <c r="FD2659" s="571" t="str">
        <v>[-11101] All data events are filtered in summary calculation</v>
      </c>
      <c r="FE2659" s="570">
        <v>42253.148958333331</v>
      </c>
      <c r="FF2659" s="571" t="str">
        <v>[-11101] All data events are filtered in summary calculation</v>
      </c>
      <c r="FG2659" s="570">
        <v>42253.148958333331</v>
      </c>
      <c r="FH2659" s="571" t="str">
        <v>[-11101] All data events are filtered in summary calculation</v>
      </c>
      <c r="GE2659" s="400">
        <f t="shared" si="352"/>
        <v>1</v>
      </c>
      <c r="GF2659" s="529"/>
      <c r="GG2659" s="517"/>
      <c r="GH2659" s="529">
        <v>42253.148958333331</v>
      </c>
      <c r="GI2659" s="668" t="str">
        <v>[-11101] All data events are filtered in summary calculation</v>
      </c>
      <c r="GJ2659" s="669">
        <v>42253.148958333331</v>
      </c>
      <c r="GK2659" s="668" t="str">
        <v>[-11101] All data events are filtered in summary calculation</v>
      </c>
      <c r="GL2659" s="669">
        <v>42253.148958333331</v>
      </c>
      <c r="GM2659" s="668" t="str">
        <v>[-11101] All data events are filtered in summary calculation</v>
      </c>
      <c r="GN2659" s="400" t="str">
        <f t="shared" si="350"/>
        <v>[-11101] All data events are filtered in summary calculation</v>
      </c>
      <c r="GO2659" s="400">
        <f t="shared" si="351"/>
        <v>0</v>
      </c>
    </row>
    <row r="2660" spans="156:197" ht="18.95" customHeight="1" x14ac:dyDescent="0.25">
      <c r="EZ2660" s="837"/>
      <c r="FA2660" s="568">
        <v>42253.149652777778</v>
      </c>
      <c r="FB2660" s="569" t="str">
        <v>[-11101] All data events are filtered in summary calculation</v>
      </c>
      <c r="FC2660" s="570">
        <v>42253.149652777778</v>
      </c>
      <c r="FD2660" s="571" t="str">
        <v>[-11101] All data events are filtered in summary calculation</v>
      </c>
      <c r="FE2660" s="570">
        <v>42253.149305555555</v>
      </c>
      <c r="FF2660" s="571" t="str">
        <v>[-11101] All data events are filtered in summary calculation</v>
      </c>
      <c r="FG2660" s="570">
        <v>42253.149305555555</v>
      </c>
      <c r="FH2660" s="571" t="str">
        <v>[-11101] All data events are filtered in summary calculation</v>
      </c>
      <c r="GE2660" s="400">
        <f t="shared" si="352"/>
        <v>1</v>
      </c>
      <c r="GF2660" s="529"/>
      <c r="GG2660" s="517"/>
      <c r="GH2660" s="529">
        <v>42253.149305555555</v>
      </c>
      <c r="GI2660" s="668" t="str">
        <v>[-11101] All data events are filtered in summary calculation</v>
      </c>
      <c r="GJ2660" s="669">
        <v>42253.149305555555</v>
      </c>
      <c r="GK2660" s="668" t="str">
        <v>[-11101] All data events are filtered in summary calculation</v>
      </c>
      <c r="GL2660" s="669">
        <v>42253.149305555555</v>
      </c>
      <c r="GM2660" s="668" t="str">
        <v>[-11101] All data events are filtered in summary calculation</v>
      </c>
      <c r="GN2660" s="400" t="str">
        <f t="shared" si="350"/>
        <v>[-11101] All data events are filtered in summary calculation</v>
      </c>
      <c r="GO2660" s="400">
        <f t="shared" si="351"/>
        <v>0</v>
      </c>
    </row>
    <row r="2661" spans="156:197" ht="18.95" customHeight="1" x14ac:dyDescent="0.25">
      <c r="EZ2661" s="837"/>
      <c r="FA2661" s="568">
        <v>42253.15</v>
      </c>
      <c r="FB2661" s="569" t="str">
        <v>[-11101] All data events are filtered in summary calculation</v>
      </c>
      <c r="FC2661" s="570">
        <v>42253.15</v>
      </c>
      <c r="FD2661" s="571" t="str">
        <v>[-11101] All data events are filtered in summary calculation</v>
      </c>
      <c r="FE2661" s="570">
        <v>42253.149652777778</v>
      </c>
      <c r="FF2661" s="571" t="str">
        <v>[-11101] All data events are filtered in summary calculation</v>
      </c>
      <c r="FG2661" s="570">
        <v>42253.149652777778</v>
      </c>
      <c r="FH2661" s="571" t="str">
        <v>[-11101] All data events are filtered in summary calculation</v>
      </c>
      <c r="GE2661" s="400">
        <f t="shared" si="352"/>
        <v>1</v>
      </c>
      <c r="GF2661" s="529"/>
      <c r="GG2661" s="517"/>
      <c r="GH2661" s="529">
        <v>42253.149652777778</v>
      </c>
      <c r="GI2661" s="668" t="str">
        <v>[-11101] All data events are filtered in summary calculation</v>
      </c>
      <c r="GJ2661" s="669">
        <v>42253.149652777778</v>
      </c>
      <c r="GK2661" s="668" t="str">
        <v>[-11101] All data events are filtered in summary calculation</v>
      </c>
      <c r="GL2661" s="669">
        <v>42253.149652777778</v>
      </c>
      <c r="GM2661" s="668" t="str">
        <v>[-11101] All data events are filtered in summary calculation</v>
      </c>
      <c r="GN2661" s="400" t="str">
        <f t="shared" si="350"/>
        <v>[-11101] All data events are filtered in summary calculation</v>
      </c>
      <c r="GO2661" s="400">
        <f t="shared" si="351"/>
        <v>0</v>
      </c>
    </row>
    <row r="2662" spans="156:197" ht="18.95" customHeight="1" x14ac:dyDescent="0.25">
      <c r="EZ2662" s="837"/>
      <c r="FA2662" s="568">
        <v>42253.150347222225</v>
      </c>
      <c r="FB2662" s="569" t="str">
        <v>[-11101] All data events are filtered in summary calculation</v>
      </c>
      <c r="FC2662" s="570">
        <v>42253.150347222225</v>
      </c>
      <c r="FD2662" s="571" t="str">
        <v>[-11101] All data events are filtered in summary calculation</v>
      </c>
      <c r="FE2662" s="570">
        <v>42253.15</v>
      </c>
      <c r="FF2662" s="571" t="str">
        <v>[-11101] All data events are filtered in summary calculation</v>
      </c>
      <c r="FG2662" s="570">
        <v>42253.15</v>
      </c>
      <c r="FH2662" s="571" t="str">
        <v>[-11101] All data events are filtered in summary calculation</v>
      </c>
      <c r="GE2662" s="400">
        <f t="shared" si="352"/>
        <v>1</v>
      </c>
      <c r="GF2662" s="529"/>
      <c r="GG2662" s="517"/>
      <c r="GH2662" s="529">
        <v>42253.15</v>
      </c>
      <c r="GI2662" s="668" t="str">
        <v>[-11101] All data events are filtered in summary calculation</v>
      </c>
      <c r="GJ2662" s="669">
        <v>42253.15</v>
      </c>
      <c r="GK2662" s="668" t="str">
        <v>[-11101] All data events are filtered in summary calculation</v>
      </c>
      <c r="GL2662" s="669">
        <v>42253.15</v>
      </c>
      <c r="GM2662" s="668" t="str">
        <v>[-11101] All data events are filtered in summary calculation</v>
      </c>
      <c r="GN2662" s="400" t="str">
        <f t="shared" si="350"/>
        <v>[-11101] All data events are filtered in summary calculation</v>
      </c>
      <c r="GO2662" s="400">
        <f t="shared" si="351"/>
        <v>0</v>
      </c>
    </row>
    <row r="2663" spans="156:197" ht="18.95" customHeight="1" x14ac:dyDescent="0.25">
      <c r="EZ2663" s="837"/>
      <c r="FA2663" s="568">
        <v>42253.150694444441</v>
      </c>
      <c r="FB2663" s="569" t="str">
        <v>[-11101] All data events are filtered in summary calculation</v>
      </c>
      <c r="FC2663" s="570">
        <v>42253.150694444441</v>
      </c>
      <c r="FD2663" s="571" t="str">
        <v>[-11101] All data events are filtered in summary calculation</v>
      </c>
      <c r="FE2663" s="570">
        <v>42253.150347222225</v>
      </c>
      <c r="FF2663" s="571" t="str">
        <v>[-11101] All data events are filtered in summary calculation</v>
      </c>
      <c r="FG2663" s="570">
        <v>42253.150347222225</v>
      </c>
      <c r="FH2663" s="571" t="str">
        <v>[-11101] All data events are filtered in summary calculation</v>
      </c>
      <c r="GE2663" s="400">
        <f t="shared" si="352"/>
        <v>1</v>
      </c>
      <c r="GF2663" s="529"/>
      <c r="GG2663" s="517"/>
      <c r="GH2663" s="529">
        <v>42253.150347222225</v>
      </c>
      <c r="GI2663" s="668" t="str">
        <v>[-11101] All data events are filtered in summary calculation</v>
      </c>
      <c r="GJ2663" s="669">
        <v>42253.150347222225</v>
      </c>
      <c r="GK2663" s="668" t="str">
        <v>[-11101] All data events are filtered in summary calculation</v>
      </c>
      <c r="GL2663" s="669">
        <v>42253.150347222225</v>
      </c>
      <c r="GM2663" s="668" t="str">
        <v>[-11101] All data events are filtered in summary calculation</v>
      </c>
      <c r="GN2663" s="400" t="str">
        <f t="shared" si="350"/>
        <v>[-11101] All data events are filtered in summary calculation</v>
      </c>
      <c r="GO2663" s="400">
        <f t="shared" si="351"/>
        <v>0</v>
      </c>
    </row>
    <row r="2664" spans="156:197" ht="18.95" customHeight="1" x14ac:dyDescent="0.25">
      <c r="EZ2664" s="837"/>
      <c r="FA2664" s="568">
        <v>42253.151041666672</v>
      </c>
      <c r="FB2664" s="569" t="str">
        <v>[-11101] All data events are filtered in summary calculation</v>
      </c>
      <c r="FC2664" s="570">
        <v>42253.151041666672</v>
      </c>
      <c r="FD2664" s="571" t="str">
        <v>[-11101] All data events are filtered in summary calculation</v>
      </c>
      <c r="FE2664" s="570">
        <v>42253.150694444441</v>
      </c>
      <c r="FF2664" s="571" t="str">
        <v>[-11101] All data events are filtered in summary calculation</v>
      </c>
      <c r="FG2664" s="570">
        <v>42253.150694444441</v>
      </c>
      <c r="FH2664" s="571" t="str">
        <v>[-11101] All data events are filtered in summary calculation</v>
      </c>
      <c r="GE2664" s="400">
        <f t="shared" si="352"/>
        <v>1</v>
      </c>
      <c r="GF2664" s="529"/>
      <c r="GG2664" s="517"/>
      <c r="GH2664" s="529">
        <v>42253.150694444441</v>
      </c>
      <c r="GI2664" s="668" t="str">
        <v>[-11101] All data events are filtered in summary calculation</v>
      </c>
      <c r="GJ2664" s="669">
        <v>42253.150694444441</v>
      </c>
      <c r="GK2664" s="668" t="str">
        <v>[-11101] All data events are filtered in summary calculation</v>
      </c>
      <c r="GL2664" s="669">
        <v>42253.150694444441</v>
      </c>
      <c r="GM2664" s="668" t="str">
        <v>[-11101] All data events are filtered in summary calculation</v>
      </c>
      <c r="GN2664" s="400" t="str">
        <f t="shared" si="350"/>
        <v>[-11101] All data events are filtered in summary calculation</v>
      </c>
      <c r="GO2664" s="400">
        <f t="shared" si="351"/>
        <v>0</v>
      </c>
    </row>
    <row r="2665" spans="156:197" ht="18.95" customHeight="1" x14ac:dyDescent="0.25">
      <c r="EZ2665" s="837"/>
      <c r="FA2665" s="568">
        <v>42253.151388888888</v>
      </c>
      <c r="FB2665" s="569" t="str">
        <v>[-11101] All data events are filtered in summary calculation</v>
      </c>
      <c r="FC2665" s="570">
        <v>42253.151388888888</v>
      </c>
      <c r="FD2665" s="571" t="str">
        <v>[-11101] All data events are filtered in summary calculation</v>
      </c>
      <c r="FE2665" s="570">
        <v>42253.151041666672</v>
      </c>
      <c r="FF2665" s="571" t="str">
        <v>[-11101] All data events are filtered in summary calculation</v>
      </c>
      <c r="FG2665" s="570">
        <v>42253.151041666672</v>
      </c>
      <c r="FH2665" s="571" t="str">
        <v>[-11101] All data events are filtered in summary calculation</v>
      </c>
      <c r="GE2665" s="400">
        <f t="shared" si="352"/>
        <v>1</v>
      </c>
      <c r="GF2665" s="529"/>
      <c r="GG2665" s="517"/>
      <c r="GH2665" s="529">
        <v>42253.151041666672</v>
      </c>
      <c r="GI2665" s="668" t="str">
        <v>[-11101] All data events are filtered in summary calculation</v>
      </c>
      <c r="GJ2665" s="669">
        <v>42253.151041666672</v>
      </c>
      <c r="GK2665" s="668" t="str">
        <v>[-11101] All data events are filtered in summary calculation</v>
      </c>
      <c r="GL2665" s="669">
        <v>42253.151041666672</v>
      </c>
      <c r="GM2665" s="668" t="str">
        <v>[-11101] All data events are filtered in summary calculation</v>
      </c>
      <c r="GN2665" s="400" t="str">
        <f t="shared" si="350"/>
        <v>[-11101] All data events are filtered in summary calculation</v>
      </c>
      <c r="GO2665" s="400">
        <f t="shared" si="351"/>
        <v>0</v>
      </c>
    </row>
    <row r="2666" spans="156:197" ht="18.95" customHeight="1" x14ac:dyDescent="0.25">
      <c r="EZ2666" s="837"/>
      <c r="FA2666" s="568">
        <v>42253.151736111111</v>
      </c>
      <c r="FB2666" s="569" t="str">
        <v>[-11101] All data events are filtered in summary calculation</v>
      </c>
      <c r="FC2666" s="570">
        <v>42253.151736111111</v>
      </c>
      <c r="FD2666" s="571" t="str">
        <v>[-11101] All data events are filtered in summary calculation</v>
      </c>
      <c r="FE2666" s="570">
        <v>42253.151388888888</v>
      </c>
      <c r="FF2666" s="571" t="str">
        <v>[-11101] All data events are filtered in summary calculation</v>
      </c>
      <c r="FG2666" s="570">
        <v>42253.151388888888</v>
      </c>
      <c r="FH2666" s="571" t="str">
        <v>[-11101] All data events are filtered in summary calculation</v>
      </c>
      <c r="GE2666" s="400">
        <f t="shared" si="352"/>
        <v>1</v>
      </c>
      <c r="GF2666" s="529"/>
      <c r="GG2666" s="517"/>
      <c r="GH2666" s="529">
        <v>42253.151388888888</v>
      </c>
      <c r="GI2666" s="668" t="str">
        <v>[-11101] All data events are filtered in summary calculation</v>
      </c>
      <c r="GJ2666" s="669">
        <v>42253.151388888888</v>
      </c>
      <c r="GK2666" s="668" t="str">
        <v>[-11101] All data events are filtered in summary calculation</v>
      </c>
      <c r="GL2666" s="669">
        <v>42253.151388888888</v>
      </c>
      <c r="GM2666" s="668" t="str">
        <v>[-11101] All data events are filtered in summary calculation</v>
      </c>
      <c r="GN2666" s="400" t="str">
        <f t="shared" si="350"/>
        <v>[-11101] All data events are filtered in summary calculation</v>
      </c>
      <c r="GO2666" s="400">
        <f t="shared" si="351"/>
        <v>0</v>
      </c>
    </row>
    <row r="2667" spans="156:197" ht="18.95" customHeight="1" x14ac:dyDescent="0.25">
      <c r="EZ2667" s="837"/>
      <c r="FA2667" s="568">
        <v>42253.152083333334</v>
      </c>
      <c r="FB2667" s="569" t="str">
        <v>[-11101] All data events are filtered in summary calculation</v>
      </c>
      <c r="FC2667" s="570">
        <v>42253.152083333334</v>
      </c>
      <c r="FD2667" s="571" t="str">
        <v>[-11101] All data events are filtered in summary calculation</v>
      </c>
      <c r="FE2667" s="570">
        <v>42253.151736111111</v>
      </c>
      <c r="FF2667" s="571" t="str">
        <v>[-11101] All data events are filtered in summary calculation</v>
      </c>
      <c r="FG2667" s="570">
        <v>42253.151736111111</v>
      </c>
      <c r="FH2667" s="571" t="str">
        <v>[-11101] All data events are filtered in summary calculation</v>
      </c>
      <c r="GE2667" s="400">
        <f t="shared" si="352"/>
        <v>1</v>
      </c>
      <c r="GF2667" s="529"/>
      <c r="GG2667" s="517"/>
      <c r="GH2667" s="529">
        <v>42253.151736111111</v>
      </c>
      <c r="GI2667" s="668" t="str">
        <v>[-11101] All data events are filtered in summary calculation</v>
      </c>
      <c r="GJ2667" s="669">
        <v>42253.151736111111</v>
      </c>
      <c r="GK2667" s="668" t="str">
        <v>[-11101] All data events are filtered in summary calculation</v>
      </c>
      <c r="GL2667" s="669">
        <v>42253.151736111111</v>
      </c>
      <c r="GM2667" s="668" t="str">
        <v>[-11101] All data events are filtered in summary calculation</v>
      </c>
      <c r="GN2667" s="400" t="str">
        <f t="shared" si="350"/>
        <v>[-11101] All data events are filtered in summary calculation</v>
      </c>
      <c r="GO2667" s="400">
        <f t="shared" si="351"/>
        <v>0</v>
      </c>
    </row>
    <row r="2668" spans="156:197" ht="18.95" customHeight="1" x14ac:dyDescent="0.25">
      <c r="EZ2668" s="837"/>
      <c r="FA2668" s="568">
        <v>42253.15243055555</v>
      </c>
      <c r="FB2668" s="569" t="str">
        <v>[-11101] All data events are filtered in summary calculation</v>
      </c>
      <c r="FC2668" s="570">
        <v>42253.15243055555</v>
      </c>
      <c r="FD2668" s="571" t="str">
        <v>[-11101] All data events are filtered in summary calculation</v>
      </c>
      <c r="FE2668" s="570">
        <v>42253.152083333334</v>
      </c>
      <c r="FF2668" s="571" t="str">
        <v>[-11101] All data events are filtered in summary calculation</v>
      </c>
      <c r="FG2668" s="570">
        <v>42253.152083333334</v>
      </c>
      <c r="FH2668" s="571" t="str">
        <v>[-11101] All data events are filtered in summary calculation</v>
      </c>
      <c r="GE2668" s="400">
        <f t="shared" si="352"/>
        <v>1</v>
      </c>
      <c r="GF2668" s="529"/>
      <c r="GG2668" s="517"/>
      <c r="GH2668" s="529">
        <v>42253.152083333334</v>
      </c>
      <c r="GI2668" s="668" t="str">
        <v>[-11101] All data events are filtered in summary calculation</v>
      </c>
      <c r="GJ2668" s="669">
        <v>42253.152083333334</v>
      </c>
      <c r="GK2668" s="668" t="str">
        <v>[-11101] All data events are filtered in summary calculation</v>
      </c>
      <c r="GL2668" s="669">
        <v>42253.152083333334</v>
      </c>
      <c r="GM2668" s="668" t="str">
        <v>[-11101] All data events are filtered in summary calculation</v>
      </c>
      <c r="GN2668" s="400" t="str">
        <f t="shared" si="350"/>
        <v>[-11101] All data events are filtered in summary calculation</v>
      </c>
      <c r="GO2668" s="400">
        <f t="shared" si="351"/>
        <v>0</v>
      </c>
    </row>
    <row r="2669" spans="156:197" ht="18.95" customHeight="1" x14ac:dyDescent="0.25">
      <c r="EZ2669" s="837"/>
      <c r="FA2669" s="568">
        <v>42253.152777777781</v>
      </c>
      <c r="FB2669" s="569" t="str">
        <v>[-11101] All data events are filtered in summary calculation</v>
      </c>
      <c r="FC2669" s="570">
        <v>42253.152777777781</v>
      </c>
      <c r="FD2669" s="571" t="str">
        <v>[-11101] All data events are filtered in summary calculation</v>
      </c>
      <c r="FE2669" s="570">
        <v>42253.15243055555</v>
      </c>
      <c r="FF2669" s="571" t="str">
        <v>[-11101] All data events are filtered in summary calculation</v>
      </c>
      <c r="FG2669" s="570">
        <v>42253.15243055555</v>
      </c>
      <c r="FH2669" s="571" t="str">
        <v>[-11101] All data events are filtered in summary calculation</v>
      </c>
      <c r="GE2669" s="400">
        <f t="shared" si="352"/>
        <v>1</v>
      </c>
      <c r="GF2669" s="529"/>
      <c r="GG2669" s="517"/>
      <c r="GH2669" s="529">
        <v>42253.15243055555</v>
      </c>
      <c r="GI2669" s="668" t="str">
        <v>[-11101] All data events are filtered in summary calculation</v>
      </c>
      <c r="GJ2669" s="669">
        <v>42253.15243055555</v>
      </c>
      <c r="GK2669" s="668" t="str">
        <v>[-11101] All data events are filtered in summary calculation</v>
      </c>
      <c r="GL2669" s="669">
        <v>42253.15243055555</v>
      </c>
      <c r="GM2669" s="668" t="str">
        <v>[-11101] All data events are filtered in summary calculation</v>
      </c>
      <c r="GN2669" s="400" t="str">
        <f t="shared" si="350"/>
        <v>[-11101] All data events are filtered in summary calculation</v>
      </c>
      <c r="GO2669" s="400">
        <f t="shared" si="351"/>
        <v>0</v>
      </c>
    </row>
    <row r="2670" spans="156:197" ht="18.95" customHeight="1" x14ac:dyDescent="0.25">
      <c r="EZ2670" s="837"/>
      <c r="FA2670" s="568">
        <v>42253.153124999997</v>
      </c>
      <c r="FB2670" s="569" t="str">
        <v>[-11101] All data events are filtered in summary calculation</v>
      </c>
      <c r="FC2670" s="570">
        <v>42253.153124999997</v>
      </c>
      <c r="FD2670" s="571" t="str">
        <v>[-11101] All data events are filtered in summary calculation</v>
      </c>
      <c r="FE2670" s="570">
        <v>42253.152777777781</v>
      </c>
      <c r="FF2670" s="571" t="str">
        <v>[-11101] All data events are filtered in summary calculation</v>
      </c>
      <c r="FG2670" s="570">
        <v>42253.152777777781</v>
      </c>
      <c r="FH2670" s="571" t="str">
        <v>[-11101] All data events are filtered in summary calculation</v>
      </c>
      <c r="GE2670" s="400">
        <f t="shared" si="352"/>
        <v>1</v>
      </c>
      <c r="GF2670" s="529"/>
      <c r="GG2670" s="517"/>
      <c r="GH2670" s="529">
        <v>42253.152777777781</v>
      </c>
      <c r="GI2670" s="668" t="str">
        <v>[-11101] All data events are filtered in summary calculation</v>
      </c>
      <c r="GJ2670" s="669">
        <v>42253.152777777781</v>
      </c>
      <c r="GK2670" s="668" t="str">
        <v>[-11101] All data events are filtered in summary calculation</v>
      </c>
      <c r="GL2670" s="669">
        <v>42253.152777777781</v>
      </c>
      <c r="GM2670" s="668" t="str">
        <v>[-11101] All data events are filtered in summary calculation</v>
      </c>
      <c r="GN2670" s="400" t="str">
        <f t="shared" si="350"/>
        <v>[-11101] All data events are filtered in summary calculation</v>
      </c>
      <c r="GO2670" s="400">
        <f t="shared" si="351"/>
        <v>0</v>
      </c>
    </row>
    <row r="2671" spans="156:197" ht="18.95" customHeight="1" x14ac:dyDescent="0.25">
      <c r="EZ2671" s="837"/>
      <c r="FA2671" s="568">
        <v>42253.15347222222</v>
      </c>
      <c r="FB2671" s="569" t="str">
        <v>[-11101] All data events are filtered in summary calculation</v>
      </c>
      <c r="FC2671" s="570">
        <v>42253.15347222222</v>
      </c>
      <c r="FD2671" s="571" t="str">
        <v>[-11101] All data events are filtered in summary calculation</v>
      </c>
      <c r="FE2671" s="570">
        <v>42253.153124999997</v>
      </c>
      <c r="FF2671" s="571" t="str">
        <v>[-11101] All data events are filtered in summary calculation</v>
      </c>
      <c r="FG2671" s="570">
        <v>42253.153124999997</v>
      </c>
      <c r="FH2671" s="571" t="str">
        <v>[-11101] All data events are filtered in summary calculation</v>
      </c>
      <c r="GE2671" s="400">
        <f t="shared" si="352"/>
        <v>1</v>
      </c>
      <c r="GF2671" s="529"/>
      <c r="GG2671" s="517"/>
      <c r="GH2671" s="529">
        <v>42253.153124999997</v>
      </c>
      <c r="GI2671" s="668" t="str">
        <v>[-11101] All data events are filtered in summary calculation</v>
      </c>
      <c r="GJ2671" s="669">
        <v>42253.153124999997</v>
      </c>
      <c r="GK2671" s="668" t="str">
        <v>[-11101] All data events are filtered in summary calculation</v>
      </c>
      <c r="GL2671" s="669">
        <v>42253.153124999997</v>
      </c>
      <c r="GM2671" s="668" t="str">
        <v>[-11101] All data events are filtered in summary calculation</v>
      </c>
      <c r="GN2671" s="400" t="str">
        <f t="shared" si="350"/>
        <v>[-11101] All data events are filtered in summary calculation</v>
      </c>
      <c r="GO2671" s="400">
        <f t="shared" si="351"/>
        <v>0</v>
      </c>
    </row>
    <row r="2672" spans="156:197" ht="18.95" customHeight="1" x14ac:dyDescent="0.25">
      <c r="EZ2672" s="837"/>
      <c r="FA2672" s="568">
        <v>42253.153819444444</v>
      </c>
      <c r="FB2672" s="569" t="str">
        <v>[-11101] All data events are filtered in summary calculation</v>
      </c>
      <c r="FC2672" s="570">
        <v>42253.153819444444</v>
      </c>
      <c r="FD2672" s="571" t="str">
        <v>[-11101] All data events are filtered in summary calculation</v>
      </c>
      <c r="FE2672" s="570">
        <v>42253.15347222222</v>
      </c>
      <c r="FF2672" s="571" t="str">
        <v>[-11101] All data events are filtered in summary calculation</v>
      </c>
      <c r="FG2672" s="570">
        <v>42253.15347222222</v>
      </c>
      <c r="FH2672" s="571" t="str">
        <v>[-11101] All data events are filtered in summary calculation</v>
      </c>
      <c r="GE2672" s="400">
        <f t="shared" si="352"/>
        <v>1</v>
      </c>
      <c r="GF2672" s="529"/>
      <c r="GG2672" s="517"/>
      <c r="GH2672" s="529">
        <v>42253.15347222222</v>
      </c>
      <c r="GI2672" s="668" t="str">
        <v>[-11101] All data events are filtered in summary calculation</v>
      </c>
      <c r="GJ2672" s="669">
        <v>42253.15347222222</v>
      </c>
      <c r="GK2672" s="668" t="str">
        <v>[-11101] All data events are filtered in summary calculation</v>
      </c>
      <c r="GL2672" s="669">
        <v>42253.15347222222</v>
      </c>
      <c r="GM2672" s="668" t="str">
        <v>[-11101] All data events are filtered in summary calculation</v>
      </c>
      <c r="GN2672" s="400" t="str">
        <f t="shared" si="350"/>
        <v>[-11101] All data events are filtered in summary calculation</v>
      </c>
      <c r="GO2672" s="400">
        <f t="shared" si="351"/>
        <v>0</v>
      </c>
    </row>
    <row r="2673" spans="156:197" ht="18.95" customHeight="1" x14ac:dyDescent="0.25">
      <c r="EZ2673" s="837"/>
      <c r="FA2673" s="568">
        <v>42253.154166666667</v>
      </c>
      <c r="FB2673" s="569" t="str">
        <v>[-11101] All data events are filtered in summary calculation</v>
      </c>
      <c r="FC2673" s="570">
        <v>42253.154166666667</v>
      </c>
      <c r="FD2673" s="571" t="str">
        <v>[-11101] All data events are filtered in summary calculation</v>
      </c>
      <c r="FE2673" s="570">
        <v>42253.153819444444</v>
      </c>
      <c r="FF2673" s="571" t="str">
        <v>[-11101] All data events are filtered in summary calculation</v>
      </c>
      <c r="FG2673" s="570">
        <v>42253.153819444444</v>
      </c>
      <c r="FH2673" s="571" t="str">
        <v>[-11101] All data events are filtered in summary calculation</v>
      </c>
      <c r="GE2673" s="400">
        <f t="shared" si="352"/>
        <v>1</v>
      </c>
      <c r="GF2673" s="529"/>
      <c r="GG2673" s="517"/>
      <c r="GH2673" s="529">
        <v>42253.153819444444</v>
      </c>
      <c r="GI2673" s="668" t="str">
        <v>[-11101] All data events are filtered in summary calculation</v>
      </c>
      <c r="GJ2673" s="669">
        <v>42253.153819444444</v>
      </c>
      <c r="GK2673" s="668" t="str">
        <v>[-11101] All data events are filtered in summary calculation</v>
      </c>
      <c r="GL2673" s="669">
        <v>42253.153819444444</v>
      </c>
      <c r="GM2673" s="668" t="str">
        <v>[-11101] All data events are filtered in summary calculation</v>
      </c>
      <c r="GN2673" s="400" t="str">
        <f t="shared" si="350"/>
        <v>[-11101] All data events are filtered in summary calculation</v>
      </c>
      <c r="GO2673" s="400">
        <f t="shared" si="351"/>
        <v>0</v>
      </c>
    </row>
    <row r="2674" spans="156:197" ht="18.95" customHeight="1" x14ac:dyDescent="0.25">
      <c r="EZ2674" s="837"/>
      <c r="FA2674" s="568">
        <v>42253.154513888891</v>
      </c>
      <c r="FB2674" s="569" t="str">
        <v>[-11101] All data events are filtered in summary calculation</v>
      </c>
      <c r="FC2674" s="570">
        <v>42253.154513888891</v>
      </c>
      <c r="FD2674" s="571" t="str">
        <v>[-11101] All data events are filtered in summary calculation</v>
      </c>
      <c r="FE2674" s="570">
        <v>42253.154166666667</v>
      </c>
      <c r="FF2674" s="571" t="str">
        <v>[-11101] All data events are filtered in summary calculation</v>
      </c>
      <c r="FG2674" s="570">
        <v>42253.154166666667</v>
      </c>
      <c r="FH2674" s="571" t="str">
        <v>[-11101] All data events are filtered in summary calculation</v>
      </c>
      <c r="GE2674" s="400">
        <f t="shared" si="352"/>
        <v>1</v>
      </c>
      <c r="GF2674" s="529"/>
      <c r="GG2674" s="517"/>
      <c r="GH2674" s="529">
        <v>42253.154166666667</v>
      </c>
      <c r="GI2674" s="668" t="str">
        <v>[-11101] All data events are filtered in summary calculation</v>
      </c>
      <c r="GJ2674" s="669">
        <v>42253.154166666667</v>
      </c>
      <c r="GK2674" s="668" t="str">
        <v>[-11101] All data events are filtered in summary calculation</v>
      </c>
      <c r="GL2674" s="669">
        <v>42253.154166666667</v>
      </c>
      <c r="GM2674" s="668" t="str">
        <v>[-11101] All data events are filtered in summary calculation</v>
      </c>
      <c r="GN2674" s="400" t="str">
        <f t="shared" si="350"/>
        <v>[-11101] All data events are filtered in summary calculation</v>
      </c>
      <c r="GO2674" s="400">
        <f t="shared" si="351"/>
        <v>0</v>
      </c>
    </row>
    <row r="2675" spans="156:197" ht="18.95" customHeight="1" x14ac:dyDescent="0.25">
      <c r="EZ2675" s="837"/>
      <c r="FA2675" s="568">
        <v>42253.154861111107</v>
      </c>
      <c r="FB2675" s="569" t="str">
        <v>[-11101] All data events are filtered in summary calculation</v>
      </c>
      <c r="FC2675" s="570">
        <v>42253.154861111107</v>
      </c>
      <c r="FD2675" s="571" t="str">
        <v>[-11101] All data events are filtered in summary calculation</v>
      </c>
      <c r="FE2675" s="570">
        <v>42253.154513888891</v>
      </c>
      <c r="FF2675" s="571" t="str">
        <v>[-11101] All data events are filtered in summary calculation</v>
      </c>
      <c r="FG2675" s="570">
        <v>42253.154513888891</v>
      </c>
      <c r="FH2675" s="571" t="str">
        <v>[-11101] All data events are filtered in summary calculation</v>
      </c>
      <c r="GE2675" s="400">
        <f t="shared" si="352"/>
        <v>1</v>
      </c>
      <c r="GF2675" s="529"/>
      <c r="GG2675" s="517"/>
      <c r="GH2675" s="529">
        <v>42253.154513888891</v>
      </c>
      <c r="GI2675" s="668" t="str">
        <v>[-11101] All data events are filtered in summary calculation</v>
      </c>
      <c r="GJ2675" s="669">
        <v>42253.154513888891</v>
      </c>
      <c r="GK2675" s="668" t="str">
        <v>[-11101] All data events are filtered in summary calculation</v>
      </c>
      <c r="GL2675" s="669">
        <v>42253.154513888891</v>
      </c>
      <c r="GM2675" s="668" t="str">
        <v>[-11101] All data events are filtered in summary calculation</v>
      </c>
      <c r="GN2675" s="400" t="str">
        <f t="shared" si="350"/>
        <v>[-11101] All data events are filtered in summary calculation</v>
      </c>
      <c r="GO2675" s="400">
        <f t="shared" si="351"/>
        <v>0</v>
      </c>
    </row>
    <row r="2676" spans="156:197" ht="18.95" customHeight="1" x14ac:dyDescent="0.25">
      <c r="EZ2676" s="837"/>
      <c r="FA2676" s="568">
        <v>42253.155208333337</v>
      </c>
      <c r="FB2676" s="569" t="str">
        <v>[-11101] All data events are filtered in summary calculation</v>
      </c>
      <c r="FC2676" s="570">
        <v>42253.155208333337</v>
      </c>
      <c r="FD2676" s="571" t="str">
        <v>[-11101] All data events are filtered in summary calculation</v>
      </c>
      <c r="FE2676" s="570">
        <v>42253.154861111107</v>
      </c>
      <c r="FF2676" s="571" t="str">
        <v>[-11101] All data events are filtered in summary calculation</v>
      </c>
      <c r="FG2676" s="570">
        <v>42253.154861111107</v>
      </c>
      <c r="FH2676" s="571" t="str">
        <v>[-11101] All data events are filtered in summary calculation</v>
      </c>
      <c r="GE2676" s="400">
        <f t="shared" si="352"/>
        <v>1</v>
      </c>
      <c r="GF2676" s="529"/>
      <c r="GG2676" s="517"/>
      <c r="GH2676" s="529">
        <v>42253.154861111107</v>
      </c>
      <c r="GI2676" s="668" t="str">
        <v>[-11101] All data events are filtered in summary calculation</v>
      </c>
      <c r="GJ2676" s="669">
        <v>42253.154861111107</v>
      </c>
      <c r="GK2676" s="668" t="str">
        <v>[-11101] All data events are filtered in summary calculation</v>
      </c>
      <c r="GL2676" s="669">
        <v>42253.154861111107</v>
      </c>
      <c r="GM2676" s="668" t="str">
        <v>[-11101] All data events are filtered in summary calculation</v>
      </c>
      <c r="GN2676" s="400" t="str">
        <f t="shared" si="350"/>
        <v>[-11101] All data events are filtered in summary calculation</v>
      </c>
      <c r="GO2676" s="400">
        <f t="shared" si="351"/>
        <v>0</v>
      </c>
    </row>
    <row r="2677" spans="156:197" ht="18.95" customHeight="1" x14ac:dyDescent="0.25">
      <c r="EZ2677" s="837"/>
      <c r="FA2677" s="568">
        <v>42253.155555555553</v>
      </c>
      <c r="FB2677" s="569" t="str">
        <v>[-11101] All data events are filtered in summary calculation</v>
      </c>
      <c r="FC2677" s="570">
        <v>42253.155555555553</v>
      </c>
      <c r="FD2677" s="571" t="str">
        <v>[-11101] All data events are filtered in summary calculation</v>
      </c>
      <c r="FE2677" s="570">
        <v>42253.155208333337</v>
      </c>
      <c r="FF2677" s="571" t="str">
        <v>[-11101] All data events are filtered in summary calculation</v>
      </c>
      <c r="FG2677" s="570">
        <v>42253.155208333337</v>
      </c>
      <c r="FH2677" s="571" t="str">
        <v>[-11101] All data events are filtered in summary calculation</v>
      </c>
      <c r="GE2677" s="400">
        <f t="shared" si="352"/>
        <v>1</v>
      </c>
      <c r="GF2677" s="529"/>
      <c r="GG2677" s="517"/>
      <c r="GH2677" s="529">
        <v>42253.155208333337</v>
      </c>
      <c r="GI2677" s="668" t="str">
        <v>[-11101] All data events are filtered in summary calculation</v>
      </c>
      <c r="GJ2677" s="669">
        <v>42253.155208333337</v>
      </c>
      <c r="GK2677" s="668" t="str">
        <v>[-11101] All data events are filtered in summary calculation</v>
      </c>
      <c r="GL2677" s="669">
        <v>42253.155208333337</v>
      </c>
      <c r="GM2677" s="668" t="str">
        <v>[-11101] All data events are filtered in summary calculation</v>
      </c>
      <c r="GN2677" s="400" t="str">
        <f t="shared" si="350"/>
        <v>[-11101] All data events are filtered in summary calculation</v>
      </c>
      <c r="GO2677" s="400">
        <f t="shared" si="351"/>
        <v>0</v>
      </c>
    </row>
    <row r="2678" spans="156:197" ht="18.95" customHeight="1" x14ac:dyDescent="0.25">
      <c r="EZ2678" s="837"/>
      <c r="FA2678" s="568">
        <v>42253.155902777777</v>
      </c>
      <c r="FB2678" s="569" t="str">
        <v>[-11101] All data events are filtered in summary calculation</v>
      </c>
      <c r="FC2678" s="570">
        <v>42253.155902777777</v>
      </c>
      <c r="FD2678" s="571" t="str">
        <v>[-11101] All data events are filtered in summary calculation</v>
      </c>
      <c r="FE2678" s="570">
        <v>42253.155555555553</v>
      </c>
      <c r="FF2678" s="571" t="str">
        <v>[-11101] All data events are filtered in summary calculation</v>
      </c>
      <c r="FG2678" s="570">
        <v>42253.155555555553</v>
      </c>
      <c r="FH2678" s="571" t="str">
        <v>[-11101] All data events are filtered in summary calculation</v>
      </c>
      <c r="GE2678" s="400">
        <f t="shared" si="352"/>
        <v>1</v>
      </c>
      <c r="GF2678" s="529"/>
      <c r="GG2678" s="517"/>
      <c r="GH2678" s="529">
        <v>42253.155555555553</v>
      </c>
      <c r="GI2678" s="668" t="str">
        <v>[-11101] All data events are filtered in summary calculation</v>
      </c>
      <c r="GJ2678" s="669">
        <v>42253.155555555553</v>
      </c>
      <c r="GK2678" s="668" t="str">
        <v>[-11101] All data events are filtered in summary calculation</v>
      </c>
      <c r="GL2678" s="669">
        <v>42253.155555555553</v>
      </c>
      <c r="GM2678" s="668" t="str">
        <v>[-11101] All data events are filtered in summary calculation</v>
      </c>
      <c r="GN2678" s="400" t="str">
        <f t="shared" si="350"/>
        <v>[-11101] All data events are filtered in summary calculation</v>
      </c>
      <c r="GO2678" s="400">
        <f t="shared" si="351"/>
        <v>0</v>
      </c>
    </row>
    <row r="2679" spans="156:197" ht="18.95" customHeight="1" x14ac:dyDescent="0.25">
      <c r="EZ2679" s="837"/>
      <c r="FA2679" s="568">
        <v>42253.15625</v>
      </c>
      <c r="FB2679" s="569" t="str">
        <v>[-11101] All data events are filtered in summary calculation</v>
      </c>
      <c r="FC2679" s="570">
        <v>42253.15625</v>
      </c>
      <c r="FD2679" s="571" t="str">
        <v>[-11101] All data events are filtered in summary calculation</v>
      </c>
      <c r="FE2679" s="570">
        <v>42253.155902777777</v>
      </c>
      <c r="FF2679" s="571" t="str">
        <v>[-11101] All data events are filtered in summary calculation</v>
      </c>
      <c r="FG2679" s="570">
        <v>42253.155902777777</v>
      </c>
      <c r="FH2679" s="571" t="str">
        <v>[-11101] All data events are filtered in summary calculation</v>
      </c>
      <c r="GE2679" s="400">
        <f t="shared" si="352"/>
        <v>1</v>
      </c>
      <c r="GF2679" s="529"/>
      <c r="GG2679" s="517"/>
      <c r="GH2679" s="529">
        <v>42253.155902777777</v>
      </c>
      <c r="GI2679" s="668" t="str">
        <v>[-11101] All data events are filtered in summary calculation</v>
      </c>
      <c r="GJ2679" s="669">
        <v>42253.155902777777</v>
      </c>
      <c r="GK2679" s="668" t="str">
        <v>[-11101] All data events are filtered in summary calculation</v>
      </c>
      <c r="GL2679" s="669">
        <v>42253.155902777777</v>
      </c>
      <c r="GM2679" s="668" t="str">
        <v>[-11101] All data events are filtered in summary calculation</v>
      </c>
      <c r="GN2679" s="400" t="str">
        <f t="shared" si="350"/>
        <v>[-11101] All data events are filtered in summary calculation</v>
      </c>
      <c r="GO2679" s="400">
        <f t="shared" si="351"/>
        <v>0</v>
      </c>
    </row>
    <row r="2680" spans="156:197" ht="18.95" customHeight="1" x14ac:dyDescent="0.25">
      <c r="EZ2680" s="837"/>
      <c r="FA2680" s="568">
        <v>42253.156597222223</v>
      </c>
      <c r="FB2680" s="569" t="str">
        <v>[-11101] All data events are filtered in summary calculation</v>
      </c>
      <c r="FC2680" s="570">
        <v>42253.156597222223</v>
      </c>
      <c r="FD2680" s="571" t="str">
        <v>[-11101] All data events are filtered in summary calculation</v>
      </c>
      <c r="FE2680" s="570">
        <v>42253.15625</v>
      </c>
      <c r="FF2680" s="571" t="str">
        <v>[-11101] All data events are filtered in summary calculation</v>
      </c>
      <c r="FG2680" s="570">
        <v>42253.15625</v>
      </c>
      <c r="FH2680" s="571" t="str">
        <v>[-11101] All data events are filtered in summary calculation</v>
      </c>
      <c r="GE2680" s="400">
        <f t="shared" si="352"/>
        <v>1</v>
      </c>
      <c r="GF2680" s="529"/>
      <c r="GG2680" s="517"/>
      <c r="GH2680" s="529">
        <v>42253.15625</v>
      </c>
      <c r="GI2680" s="668" t="str">
        <v>[-11101] All data events are filtered in summary calculation</v>
      </c>
      <c r="GJ2680" s="669">
        <v>42253.15625</v>
      </c>
      <c r="GK2680" s="668" t="str">
        <v>[-11101] All data events are filtered in summary calculation</v>
      </c>
      <c r="GL2680" s="669">
        <v>42253.15625</v>
      </c>
      <c r="GM2680" s="668" t="str">
        <v>[-11101] All data events are filtered in summary calculation</v>
      </c>
      <c r="GN2680" s="400" t="str">
        <f t="shared" si="350"/>
        <v>[-11101] All data events are filtered in summary calculation</v>
      </c>
      <c r="GO2680" s="400">
        <f t="shared" si="351"/>
        <v>0</v>
      </c>
    </row>
    <row r="2681" spans="156:197" ht="18.95" customHeight="1" x14ac:dyDescent="0.25">
      <c r="EZ2681" s="837"/>
      <c r="FA2681" s="568">
        <v>42253.156944444447</v>
      </c>
      <c r="FB2681" s="569" t="str">
        <v>[-11101] All data events are filtered in summary calculation</v>
      </c>
      <c r="FC2681" s="570">
        <v>42253.156944444447</v>
      </c>
      <c r="FD2681" s="571" t="str">
        <v>[-11101] All data events are filtered in summary calculation</v>
      </c>
      <c r="FE2681" s="570">
        <v>42253.156597222223</v>
      </c>
      <c r="FF2681" s="571" t="str">
        <v>[-11101] All data events are filtered in summary calculation</v>
      </c>
      <c r="FG2681" s="570">
        <v>42253.156597222223</v>
      </c>
      <c r="FH2681" s="571" t="str">
        <v>[-11101] All data events are filtered in summary calculation</v>
      </c>
      <c r="GE2681" s="400">
        <f t="shared" si="352"/>
        <v>1</v>
      </c>
      <c r="GF2681" s="529"/>
      <c r="GG2681" s="517"/>
      <c r="GH2681" s="529">
        <v>42253.156597222223</v>
      </c>
      <c r="GI2681" s="668" t="str">
        <v>[-11101] All data events are filtered in summary calculation</v>
      </c>
      <c r="GJ2681" s="669">
        <v>42253.156597222223</v>
      </c>
      <c r="GK2681" s="668" t="str">
        <v>[-11101] All data events are filtered in summary calculation</v>
      </c>
      <c r="GL2681" s="669">
        <v>42253.156597222223</v>
      </c>
      <c r="GM2681" s="668" t="str">
        <v>[-11101] All data events are filtered in summary calculation</v>
      </c>
      <c r="GN2681" s="400" t="str">
        <f t="shared" si="350"/>
        <v>[-11101] All data events are filtered in summary calculation</v>
      </c>
      <c r="GO2681" s="400">
        <f t="shared" si="351"/>
        <v>0</v>
      </c>
    </row>
    <row r="2682" spans="156:197" ht="18.95" customHeight="1" x14ac:dyDescent="0.25">
      <c r="EZ2682" s="837"/>
      <c r="FA2682" s="568">
        <v>42253.157291666663</v>
      </c>
      <c r="FB2682" s="569" t="str">
        <v>[-11101] All data events are filtered in summary calculation</v>
      </c>
      <c r="FC2682" s="570">
        <v>42253.157291666663</v>
      </c>
      <c r="FD2682" s="571" t="str">
        <v>[-11101] All data events are filtered in summary calculation</v>
      </c>
      <c r="FE2682" s="570">
        <v>42253.156944444447</v>
      </c>
      <c r="FF2682" s="571" t="str">
        <v>[-11101] All data events are filtered in summary calculation</v>
      </c>
      <c r="FG2682" s="570">
        <v>42253.156944444447</v>
      </c>
      <c r="FH2682" s="571" t="str">
        <v>[-11101] All data events are filtered in summary calculation</v>
      </c>
      <c r="GE2682" s="400">
        <f t="shared" si="352"/>
        <v>1</v>
      </c>
      <c r="GF2682" s="529"/>
      <c r="GG2682" s="517"/>
      <c r="GH2682" s="529">
        <v>42253.156944444447</v>
      </c>
      <c r="GI2682" s="668" t="str">
        <v>[-11101] All data events are filtered in summary calculation</v>
      </c>
      <c r="GJ2682" s="669">
        <v>42253.156944444447</v>
      </c>
      <c r="GK2682" s="668" t="str">
        <v>[-11101] All data events are filtered in summary calculation</v>
      </c>
      <c r="GL2682" s="669">
        <v>42253.156944444447</v>
      </c>
      <c r="GM2682" s="668" t="str">
        <v>[-11101] All data events are filtered in summary calculation</v>
      </c>
      <c r="GN2682" s="400" t="str">
        <f t="shared" si="350"/>
        <v>[-11101] All data events are filtered in summary calculation</v>
      </c>
      <c r="GO2682" s="400">
        <f t="shared" si="351"/>
        <v>0</v>
      </c>
    </row>
    <row r="2683" spans="156:197" ht="18.95" customHeight="1" x14ac:dyDescent="0.25">
      <c r="EZ2683" s="837"/>
      <c r="FA2683" s="568">
        <v>42253.157638888893</v>
      </c>
      <c r="FB2683" s="569" t="str">
        <v>[-11101] All data events are filtered in summary calculation</v>
      </c>
      <c r="FC2683" s="570">
        <v>42253.157638888893</v>
      </c>
      <c r="FD2683" s="571" t="str">
        <v>[-11101] All data events are filtered in summary calculation</v>
      </c>
      <c r="FE2683" s="570">
        <v>42253.157291666663</v>
      </c>
      <c r="FF2683" s="571" t="str">
        <v>[-11101] All data events are filtered in summary calculation</v>
      </c>
      <c r="FG2683" s="570">
        <v>42253.157291666663</v>
      </c>
      <c r="FH2683" s="571" t="str">
        <v>[-11101] All data events are filtered in summary calculation</v>
      </c>
      <c r="GE2683" s="400">
        <f t="shared" si="352"/>
        <v>1</v>
      </c>
      <c r="GF2683" s="529"/>
      <c r="GG2683" s="517"/>
      <c r="GH2683" s="529">
        <v>42253.157291666663</v>
      </c>
      <c r="GI2683" s="668" t="str">
        <v>[-11101] All data events are filtered in summary calculation</v>
      </c>
      <c r="GJ2683" s="669">
        <v>42253.157291666663</v>
      </c>
      <c r="GK2683" s="668" t="str">
        <v>[-11101] All data events are filtered in summary calculation</v>
      </c>
      <c r="GL2683" s="669">
        <v>42253.157291666663</v>
      </c>
      <c r="GM2683" s="668" t="str">
        <v>[-11101] All data events are filtered in summary calculation</v>
      </c>
      <c r="GN2683" s="400" t="str">
        <f t="shared" si="350"/>
        <v>[-11101] All data events are filtered in summary calculation</v>
      </c>
      <c r="GO2683" s="400">
        <f t="shared" si="351"/>
        <v>0</v>
      </c>
    </row>
    <row r="2684" spans="156:197" ht="18.95" customHeight="1" x14ac:dyDescent="0.25">
      <c r="EZ2684" s="837"/>
      <c r="FA2684" s="568">
        <v>42253.157986111109</v>
      </c>
      <c r="FB2684" s="569" t="str">
        <v>[-11101] All data events are filtered in summary calculation</v>
      </c>
      <c r="FC2684" s="570">
        <v>42253.157986111109</v>
      </c>
      <c r="FD2684" s="571" t="str">
        <v>[-11101] All data events are filtered in summary calculation</v>
      </c>
      <c r="FE2684" s="570">
        <v>42253.157638888893</v>
      </c>
      <c r="FF2684" s="571" t="str">
        <v>[-11101] All data events are filtered in summary calculation</v>
      </c>
      <c r="FG2684" s="570">
        <v>42253.157638888893</v>
      </c>
      <c r="FH2684" s="571" t="str">
        <v>[-11101] All data events are filtered in summary calculation</v>
      </c>
      <c r="GE2684" s="400">
        <f t="shared" si="352"/>
        <v>1</v>
      </c>
      <c r="GF2684" s="529"/>
      <c r="GG2684" s="517"/>
      <c r="GH2684" s="529">
        <v>42253.157638888893</v>
      </c>
      <c r="GI2684" s="668" t="str">
        <v>[-11101] All data events are filtered in summary calculation</v>
      </c>
      <c r="GJ2684" s="669">
        <v>42253.157638888893</v>
      </c>
      <c r="GK2684" s="668" t="str">
        <v>[-11101] All data events are filtered in summary calculation</v>
      </c>
      <c r="GL2684" s="669">
        <v>42253.157638888893</v>
      </c>
      <c r="GM2684" s="668" t="str">
        <v>[-11101] All data events are filtered in summary calculation</v>
      </c>
      <c r="GN2684" s="400" t="str">
        <f t="shared" si="350"/>
        <v>[-11101] All data events are filtered in summary calculation</v>
      </c>
      <c r="GO2684" s="400">
        <f t="shared" si="351"/>
        <v>0</v>
      </c>
    </row>
    <row r="2685" spans="156:197" ht="18.95" customHeight="1" x14ac:dyDescent="0.25">
      <c r="EZ2685" s="837"/>
      <c r="FA2685" s="568">
        <v>42253.158333333333</v>
      </c>
      <c r="FB2685" s="569" t="str">
        <v>[-11101] All data events are filtered in summary calculation</v>
      </c>
      <c r="FC2685" s="570">
        <v>42253.158333333333</v>
      </c>
      <c r="FD2685" s="571" t="str">
        <v>[-11101] All data events are filtered in summary calculation</v>
      </c>
      <c r="FE2685" s="570">
        <v>42253.157986111109</v>
      </c>
      <c r="FF2685" s="571" t="str">
        <v>[-11101] All data events are filtered in summary calculation</v>
      </c>
      <c r="FG2685" s="570">
        <v>42253.157986111109</v>
      </c>
      <c r="FH2685" s="571" t="str">
        <v>[-11101] All data events are filtered in summary calculation</v>
      </c>
      <c r="GE2685" s="400">
        <f t="shared" si="352"/>
        <v>1</v>
      </c>
      <c r="GF2685" s="529"/>
      <c r="GG2685" s="517"/>
      <c r="GH2685" s="529">
        <v>42253.157986111109</v>
      </c>
      <c r="GI2685" s="668" t="str">
        <v>[-11101] All data events are filtered in summary calculation</v>
      </c>
      <c r="GJ2685" s="669">
        <v>42253.157986111109</v>
      </c>
      <c r="GK2685" s="668" t="str">
        <v>[-11101] All data events are filtered in summary calculation</v>
      </c>
      <c r="GL2685" s="669">
        <v>42253.157986111109</v>
      </c>
      <c r="GM2685" s="668" t="str">
        <v>[-11101] All data events are filtered in summary calculation</v>
      </c>
      <c r="GN2685" s="400" t="str">
        <f t="shared" si="350"/>
        <v>[-11101] All data events are filtered in summary calculation</v>
      </c>
      <c r="GO2685" s="400">
        <f t="shared" si="351"/>
        <v>0</v>
      </c>
    </row>
    <row r="2686" spans="156:197" ht="18.95" customHeight="1" x14ac:dyDescent="0.25">
      <c r="EZ2686" s="837"/>
      <c r="FA2686" s="568">
        <v>42253.158680555556</v>
      </c>
      <c r="FB2686" s="569" t="str">
        <v>[-11101] All data events are filtered in summary calculation</v>
      </c>
      <c r="FC2686" s="570">
        <v>42253.158680555556</v>
      </c>
      <c r="FD2686" s="571" t="str">
        <v>[-11101] All data events are filtered in summary calculation</v>
      </c>
      <c r="FE2686" s="570">
        <v>42253.158333333333</v>
      </c>
      <c r="FF2686" s="571" t="str">
        <v>[-11101] All data events are filtered in summary calculation</v>
      </c>
      <c r="FG2686" s="570">
        <v>42253.158333333333</v>
      </c>
      <c r="FH2686" s="571" t="str">
        <v>[-11101] All data events are filtered in summary calculation</v>
      </c>
      <c r="GE2686" s="400">
        <f t="shared" si="352"/>
        <v>1</v>
      </c>
      <c r="GF2686" s="529"/>
      <c r="GG2686" s="517"/>
      <c r="GH2686" s="529">
        <v>42253.158333333333</v>
      </c>
      <c r="GI2686" s="668" t="str">
        <v>[-11101] All data events are filtered in summary calculation</v>
      </c>
      <c r="GJ2686" s="669">
        <v>42253.158333333333</v>
      </c>
      <c r="GK2686" s="668" t="str">
        <v>[-11101] All data events are filtered in summary calculation</v>
      </c>
      <c r="GL2686" s="669">
        <v>42253.158333333333</v>
      </c>
      <c r="GM2686" s="668" t="str">
        <v>[-11101] All data events are filtered in summary calculation</v>
      </c>
      <c r="GN2686" s="400" t="str">
        <f t="shared" si="350"/>
        <v>[-11101] All data events are filtered in summary calculation</v>
      </c>
      <c r="GO2686" s="400">
        <f t="shared" si="351"/>
        <v>0</v>
      </c>
    </row>
    <row r="2687" spans="156:197" ht="18.95" customHeight="1" x14ac:dyDescent="0.25">
      <c r="EZ2687" s="837"/>
      <c r="FA2687" s="568">
        <v>42253.15902777778</v>
      </c>
      <c r="FB2687" s="569" t="str">
        <v>[-11101] All data events are filtered in summary calculation</v>
      </c>
      <c r="FC2687" s="570">
        <v>42253.15902777778</v>
      </c>
      <c r="FD2687" s="571" t="str">
        <v>[-11101] All data events are filtered in summary calculation</v>
      </c>
      <c r="FE2687" s="570">
        <v>42253.158680555556</v>
      </c>
      <c r="FF2687" s="571" t="str">
        <v>[-11101] All data events are filtered in summary calculation</v>
      </c>
      <c r="FG2687" s="570">
        <v>42253.158680555556</v>
      </c>
      <c r="FH2687" s="571" t="str">
        <v>[-11101] All data events are filtered in summary calculation</v>
      </c>
      <c r="GE2687" s="400">
        <f t="shared" si="352"/>
        <v>1</v>
      </c>
      <c r="GF2687" s="529"/>
      <c r="GG2687" s="517"/>
      <c r="GH2687" s="529">
        <v>42253.158680555556</v>
      </c>
      <c r="GI2687" s="668" t="str">
        <v>[-11101] All data events are filtered in summary calculation</v>
      </c>
      <c r="GJ2687" s="669">
        <v>42253.158680555556</v>
      </c>
      <c r="GK2687" s="668" t="str">
        <v>[-11101] All data events are filtered in summary calculation</v>
      </c>
      <c r="GL2687" s="669">
        <v>42253.158680555556</v>
      </c>
      <c r="GM2687" s="668" t="str">
        <v>[-11101] All data events are filtered in summary calculation</v>
      </c>
      <c r="GN2687" s="400" t="str">
        <f t="shared" si="350"/>
        <v>[-11101] All data events are filtered in summary calculation</v>
      </c>
      <c r="GO2687" s="400">
        <f t="shared" si="351"/>
        <v>0</v>
      </c>
    </row>
    <row r="2688" spans="156:197" ht="18.95" customHeight="1" x14ac:dyDescent="0.25">
      <c r="EZ2688" s="837"/>
      <c r="FA2688" s="568">
        <v>42253.159375000003</v>
      </c>
      <c r="FB2688" s="569" t="str">
        <v>[-11101] All data events are filtered in summary calculation</v>
      </c>
      <c r="FC2688" s="570">
        <v>42253.159375000003</v>
      </c>
      <c r="FD2688" s="571" t="str">
        <v>[-11101] All data events are filtered in summary calculation</v>
      </c>
      <c r="FE2688" s="570">
        <v>42253.15902777778</v>
      </c>
      <c r="FF2688" s="571" t="str">
        <v>[-11101] All data events are filtered in summary calculation</v>
      </c>
      <c r="FG2688" s="570">
        <v>42253.15902777778</v>
      </c>
      <c r="FH2688" s="571" t="str">
        <v>[-11101] All data events are filtered in summary calculation</v>
      </c>
      <c r="GE2688" s="400">
        <f t="shared" si="352"/>
        <v>1</v>
      </c>
      <c r="GF2688" s="529"/>
      <c r="GG2688" s="517"/>
      <c r="GH2688" s="529">
        <v>42253.15902777778</v>
      </c>
      <c r="GI2688" s="668" t="str">
        <v>[-11101] All data events are filtered in summary calculation</v>
      </c>
      <c r="GJ2688" s="669">
        <v>42253.15902777778</v>
      </c>
      <c r="GK2688" s="668" t="str">
        <v>[-11101] All data events are filtered in summary calculation</v>
      </c>
      <c r="GL2688" s="669">
        <v>42253.15902777778</v>
      </c>
      <c r="GM2688" s="668" t="str">
        <v>[-11101] All data events are filtered in summary calculation</v>
      </c>
      <c r="GN2688" s="400" t="str">
        <f t="shared" si="350"/>
        <v>[-11101] All data events are filtered in summary calculation</v>
      </c>
      <c r="GO2688" s="400">
        <f t="shared" si="351"/>
        <v>0</v>
      </c>
    </row>
    <row r="2689" spans="156:197" ht="18.95" customHeight="1" x14ac:dyDescent="0.25">
      <c r="EZ2689" s="837"/>
      <c r="FA2689" s="568">
        <v>42253.159722222219</v>
      </c>
      <c r="FB2689" s="569" t="str">
        <v>[-11101] All data events are filtered in summary calculation</v>
      </c>
      <c r="FC2689" s="570">
        <v>42253.159722222219</v>
      </c>
      <c r="FD2689" s="571" t="str">
        <v>[-11101] All data events are filtered in summary calculation</v>
      </c>
      <c r="FE2689" s="570">
        <v>42253.159375000003</v>
      </c>
      <c r="FF2689" s="571" t="str">
        <v>[-11101] All data events are filtered in summary calculation</v>
      </c>
      <c r="FG2689" s="570">
        <v>42253.159375000003</v>
      </c>
      <c r="FH2689" s="571" t="str">
        <v>[-11101] All data events are filtered in summary calculation</v>
      </c>
      <c r="GE2689" s="400">
        <f t="shared" si="352"/>
        <v>1</v>
      </c>
      <c r="GF2689" s="529"/>
      <c r="GG2689" s="517"/>
      <c r="GH2689" s="529">
        <v>42253.159375000003</v>
      </c>
      <c r="GI2689" s="668" t="str">
        <v>[-11101] All data events are filtered in summary calculation</v>
      </c>
      <c r="GJ2689" s="669">
        <v>42253.159375000003</v>
      </c>
      <c r="GK2689" s="668" t="str">
        <v>[-11101] All data events are filtered in summary calculation</v>
      </c>
      <c r="GL2689" s="669">
        <v>42253.159375000003</v>
      </c>
      <c r="GM2689" s="668" t="str">
        <v>[-11101] All data events are filtered in summary calculation</v>
      </c>
      <c r="GN2689" s="400" t="str">
        <f t="shared" si="350"/>
        <v>[-11101] All data events are filtered in summary calculation</v>
      </c>
      <c r="GO2689" s="400">
        <f t="shared" si="351"/>
        <v>0</v>
      </c>
    </row>
    <row r="2690" spans="156:197" ht="18.95" customHeight="1" x14ac:dyDescent="0.25">
      <c r="EZ2690" s="837"/>
      <c r="FA2690" s="568">
        <v>42253.16006944445</v>
      </c>
      <c r="FB2690" s="569" t="str">
        <v>[-11101] All data events are filtered in summary calculation</v>
      </c>
      <c r="FC2690" s="570">
        <v>42253.16006944445</v>
      </c>
      <c r="FD2690" s="571" t="str">
        <v>[-11101] All data events are filtered in summary calculation</v>
      </c>
      <c r="FE2690" s="570">
        <v>42253.159722222219</v>
      </c>
      <c r="FF2690" s="571" t="str">
        <v>[-11101] All data events are filtered in summary calculation</v>
      </c>
      <c r="FG2690" s="570">
        <v>42253.159722222219</v>
      </c>
      <c r="FH2690" s="571" t="str">
        <v>[-11101] All data events are filtered in summary calculation</v>
      </c>
      <c r="GE2690" s="400">
        <f t="shared" si="352"/>
        <v>1</v>
      </c>
      <c r="GF2690" s="529"/>
      <c r="GG2690" s="517"/>
      <c r="GH2690" s="529">
        <v>42253.159722222219</v>
      </c>
      <c r="GI2690" s="668" t="str">
        <v>[-11101] All data events are filtered in summary calculation</v>
      </c>
      <c r="GJ2690" s="669">
        <v>42253.159722222219</v>
      </c>
      <c r="GK2690" s="668" t="str">
        <v>[-11101] All data events are filtered in summary calculation</v>
      </c>
      <c r="GL2690" s="669">
        <v>42253.159722222219</v>
      </c>
      <c r="GM2690" s="668" t="str">
        <v>[-11101] All data events are filtered in summary calculation</v>
      </c>
      <c r="GN2690" s="400" t="str">
        <f t="shared" si="350"/>
        <v>[-11101] All data events are filtered in summary calculation</v>
      </c>
      <c r="GO2690" s="400">
        <f t="shared" si="351"/>
        <v>0</v>
      </c>
    </row>
    <row r="2691" spans="156:197" ht="18.95" customHeight="1" x14ac:dyDescent="0.25">
      <c r="EZ2691" s="837"/>
      <c r="FA2691" s="568">
        <v>42253.160416666666</v>
      </c>
      <c r="FB2691" s="569" t="str">
        <v>[-11101] All data events are filtered in summary calculation</v>
      </c>
      <c r="FC2691" s="570">
        <v>42253.160416666666</v>
      </c>
      <c r="FD2691" s="571" t="str">
        <v>[-11101] All data events are filtered in summary calculation</v>
      </c>
      <c r="FE2691" s="570">
        <v>42253.16006944445</v>
      </c>
      <c r="FF2691" s="571" t="str">
        <v>[-11101] All data events are filtered in summary calculation</v>
      </c>
      <c r="FG2691" s="570">
        <v>42253.16006944445</v>
      </c>
      <c r="FH2691" s="571" t="str">
        <v>[-11101] All data events are filtered in summary calculation</v>
      </c>
      <c r="GE2691" s="400">
        <f t="shared" si="352"/>
        <v>1</v>
      </c>
      <c r="GF2691" s="529"/>
      <c r="GG2691" s="517"/>
      <c r="GH2691" s="529">
        <v>42253.16006944445</v>
      </c>
      <c r="GI2691" s="668" t="str">
        <v>[-11101] All data events are filtered in summary calculation</v>
      </c>
      <c r="GJ2691" s="669">
        <v>42253.16006944445</v>
      </c>
      <c r="GK2691" s="668" t="str">
        <v>[-11101] All data events are filtered in summary calculation</v>
      </c>
      <c r="GL2691" s="669">
        <v>42253.16006944445</v>
      </c>
      <c r="GM2691" s="668" t="str">
        <v>[-11101] All data events are filtered in summary calculation</v>
      </c>
      <c r="GN2691" s="400" t="str">
        <f t="shared" si="350"/>
        <v>[-11101] All data events are filtered in summary calculation</v>
      </c>
      <c r="GO2691" s="400">
        <f t="shared" si="351"/>
        <v>0</v>
      </c>
    </row>
    <row r="2692" spans="156:197" ht="18.95" customHeight="1" x14ac:dyDescent="0.25">
      <c r="EZ2692" s="837"/>
      <c r="FA2692" s="568">
        <v>42253.160763888889</v>
      </c>
      <c r="FB2692" s="569" t="str">
        <v>[-11101] All data events are filtered in summary calculation</v>
      </c>
      <c r="FC2692" s="570">
        <v>42253.160763888889</v>
      </c>
      <c r="FD2692" s="571" t="str">
        <v>[-11101] All data events are filtered in summary calculation</v>
      </c>
      <c r="FE2692" s="570">
        <v>42253.160416666666</v>
      </c>
      <c r="FF2692" s="571" t="str">
        <v>[-11101] All data events are filtered in summary calculation</v>
      </c>
      <c r="FG2692" s="570">
        <v>42253.160416666666</v>
      </c>
      <c r="FH2692" s="571" t="str">
        <v>[-11101] All data events are filtered in summary calculation</v>
      </c>
      <c r="GE2692" s="400">
        <f t="shared" si="352"/>
        <v>1</v>
      </c>
      <c r="GF2692" s="529"/>
      <c r="GG2692" s="517"/>
      <c r="GH2692" s="529">
        <v>42253.160416666666</v>
      </c>
      <c r="GI2692" s="668" t="str">
        <v>[-11101] All data events are filtered in summary calculation</v>
      </c>
      <c r="GJ2692" s="669">
        <v>42253.160416666666</v>
      </c>
      <c r="GK2692" s="668" t="str">
        <v>[-11101] All data events are filtered in summary calculation</v>
      </c>
      <c r="GL2692" s="669">
        <v>42253.160416666666</v>
      </c>
      <c r="GM2692" s="668" t="str">
        <v>[-11101] All data events are filtered in summary calculation</v>
      </c>
      <c r="GN2692" s="400" t="str">
        <f t="shared" si="350"/>
        <v>[-11101] All data events are filtered in summary calculation</v>
      </c>
      <c r="GO2692" s="400">
        <f t="shared" si="351"/>
        <v>0</v>
      </c>
    </row>
    <row r="2693" spans="156:197" ht="18.95" customHeight="1" x14ac:dyDescent="0.25">
      <c r="EZ2693" s="837"/>
      <c r="FA2693" s="568">
        <v>42253.161111111112</v>
      </c>
      <c r="FB2693" s="569" t="str">
        <v>[-11101] All data events are filtered in summary calculation</v>
      </c>
      <c r="FC2693" s="570">
        <v>42253.161111111112</v>
      </c>
      <c r="FD2693" s="571" t="str">
        <v>[-11101] All data events are filtered in summary calculation</v>
      </c>
      <c r="FE2693" s="570">
        <v>42253.160763888889</v>
      </c>
      <c r="FF2693" s="571" t="str">
        <v>[-11101] All data events are filtered in summary calculation</v>
      </c>
      <c r="FG2693" s="570">
        <v>42253.160763888889</v>
      </c>
      <c r="FH2693" s="571" t="str">
        <v>[-11101] All data events are filtered in summary calculation</v>
      </c>
      <c r="GE2693" s="400">
        <f t="shared" si="352"/>
        <v>1</v>
      </c>
      <c r="GF2693" s="529"/>
      <c r="GG2693" s="517"/>
      <c r="GH2693" s="529">
        <v>42253.160763888889</v>
      </c>
      <c r="GI2693" s="668" t="str">
        <v>[-11101] All data events are filtered in summary calculation</v>
      </c>
      <c r="GJ2693" s="669">
        <v>42253.160763888889</v>
      </c>
      <c r="GK2693" s="668" t="str">
        <v>[-11101] All data events are filtered in summary calculation</v>
      </c>
      <c r="GL2693" s="669">
        <v>42253.160763888889</v>
      </c>
      <c r="GM2693" s="668" t="str">
        <v>[-11101] All data events are filtered in summary calculation</v>
      </c>
      <c r="GN2693" s="400" t="str">
        <f t="shared" si="350"/>
        <v>[-11101] All data events are filtered in summary calculation</v>
      </c>
      <c r="GO2693" s="400">
        <f t="shared" si="351"/>
        <v>0</v>
      </c>
    </row>
    <row r="2694" spans="156:197" ht="18.95" customHeight="1" x14ac:dyDescent="0.25">
      <c r="EZ2694" s="837"/>
      <c r="FA2694" s="568">
        <v>42253.161458333328</v>
      </c>
      <c r="FB2694" s="569" t="str">
        <v>[-11101] All data events are filtered in summary calculation</v>
      </c>
      <c r="FC2694" s="570">
        <v>42253.161458333328</v>
      </c>
      <c r="FD2694" s="571" t="str">
        <v>[-11101] All data events are filtered in summary calculation</v>
      </c>
      <c r="FE2694" s="570">
        <v>42253.161111111112</v>
      </c>
      <c r="FF2694" s="571" t="str">
        <v>[-11101] All data events are filtered in summary calculation</v>
      </c>
      <c r="FG2694" s="570">
        <v>42253.161111111112</v>
      </c>
      <c r="FH2694" s="571" t="str">
        <v>[-11101] All data events are filtered in summary calculation</v>
      </c>
      <c r="GE2694" s="400">
        <f t="shared" si="352"/>
        <v>1</v>
      </c>
      <c r="GF2694" s="529"/>
      <c r="GG2694" s="517"/>
      <c r="GH2694" s="529">
        <v>42253.161111111112</v>
      </c>
      <c r="GI2694" s="668" t="str">
        <v>[-11101] All data events are filtered in summary calculation</v>
      </c>
      <c r="GJ2694" s="669">
        <v>42253.161111111112</v>
      </c>
      <c r="GK2694" s="668" t="str">
        <v>[-11101] All data events are filtered in summary calculation</v>
      </c>
      <c r="GL2694" s="669">
        <v>42253.161111111112</v>
      </c>
      <c r="GM2694" s="668" t="str">
        <v>[-11101] All data events are filtered in summary calculation</v>
      </c>
      <c r="GN2694" s="400" t="str">
        <f t="shared" si="350"/>
        <v>[-11101] All data events are filtered in summary calculation</v>
      </c>
      <c r="GO2694" s="400">
        <f t="shared" si="351"/>
        <v>0</v>
      </c>
    </row>
    <row r="2695" spans="156:197" ht="18.95" customHeight="1" x14ac:dyDescent="0.25">
      <c r="EZ2695" s="837"/>
      <c r="FA2695" s="568">
        <v>42253.161805555559</v>
      </c>
      <c r="FB2695" s="569" t="str">
        <v>[-11101] All data events are filtered in summary calculation</v>
      </c>
      <c r="FC2695" s="570">
        <v>42253.161805555559</v>
      </c>
      <c r="FD2695" s="571" t="str">
        <v>[-11101] All data events are filtered in summary calculation</v>
      </c>
      <c r="FE2695" s="570">
        <v>42253.161458333328</v>
      </c>
      <c r="FF2695" s="571" t="str">
        <v>[-11101] All data events are filtered in summary calculation</v>
      </c>
      <c r="FG2695" s="570">
        <v>42253.161458333328</v>
      </c>
      <c r="FH2695" s="571" t="str">
        <v>[-11101] All data events are filtered in summary calculation</v>
      </c>
      <c r="GE2695" s="400">
        <f t="shared" si="352"/>
        <v>1</v>
      </c>
      <c r="GF2695" s="529"/>
      <c r="GG2695" s="517"/>
      <c r="GH2695" s="529">
        <v>42253.161458333328</v>
      </c>
      <c r="GI2695" s="668" t="str">
        <v>[-11101] All data events are filtered in summary calculation</v>
      </c>
      <c r="GJ2695" s="669">
        <v>42253.161458333328</v>
      </c>
      <c r="GK2695" s="668" t="str">
        <v>[-11101] All data events are filtered in summary calculation</v>
      </c>
      <c r="GL2695" s="669">
        <v>42253.161458333328</v>
      </c>
      <c r="GM2695" s="668" t="str">
        <v>[-11101] All data events are filtered in summary calculation</v>
      </c>
      <c r="GN2695" s="400" t="str">
        <f t="shared" ref="GN2695:GN2758" si="353">IF($GE2695=1,$GM2695,0)</f>
        <v>[-11101] All data events are filtered in summary calculation</v>
      </c>
      <c r="GO2695" s="400">
        <f t="shared" ref="GO2695:GO2758" si="354">IF($GE2695=2,$GM2695,0)</f>
        <v>0</v>
      </c>
    </row>
    <row r="2696" spans="156:197" ht="18.95" customHeight="1" x14ac:dyDescent="0.25">
      <c r="EZ2696" s="837"/>
      <c r="FA2696" s="568">
        <v>42253.162152777775</v>
      </c>
      <c r="FB2696" s="569" t="str">
        <v>[-11101] All data events are filtered in summary calculation</v>
      </c>
      <c r="FC2696" s="570">
        <v>42253.162152777775</v>
      </c>
      <c r="FD2696" s="571" t="str">
        <v>[-11101] All data events are filtered in summary calculation</v>
      </c>
      <c r="FE2696" s="570">
        <v>42253.161805555559</v>
      </c>
      <c r="FF2696" s="571" t="str">
        <v>[-11101] All data events are filtered in summary calculation</v>
      </c>
      <c r="FG2696" s="570">
        <v>42253.161805555559</v>
      </c>
      <c r="FH2696" s="571" t="str">
        <v>[-11101] All data events are filtered in summary calculation</v>
      </c>
      <c r="GE2696" s="400">
        <f t="shared" ref="GE2696:GE2759" si="355">IF(GI2696&lt;&gt;$GF$63,1,IF(GK2696&lt;&gt;$GF$63,2,IF(GE2695&lt;&gt;0,GE2695,0)))</f>
        <v>1</v>
      </c>
      <c r="GF2696" s="529"/>
      <c r="GG2696" s="517"/>
      <c r="GH2696" s="529">
        <v>42253.161805555559</v>
      </c>
      <c r="GI2696" s="668" t="str">
        <v>[-11101] All data events are filtered in summary calculation</v>
      </c>
      <c r="GJ2696" s="669">
        <v>42253.161805555559</v>
      </c>
      <c r="GK2696" s="668" t="str">
        <v>[-11101] All data events are filtered in summary calculation</v>
      </c>
      <c r="GL2696" s="669">
        <v>42253.161805555559</v>
      </c>
      <c r="GM2696" s="668" t="str">
        <v>[-11101] All data events are filtered in summary calculation</v>
      </c>
      <c r="GN2696" s="400" t="str">
        <f t="shared" si="353"/>
        <v>[-11101] All data events are filtered in summary calculation</v>
      </c>
      <c r="GO2696" s="400">
        <f t="shared" si="354"/>
        <v>0</v>
      </c>
    </row>
    <row r="2697" spans="156:197" ht="18.95" customHeight="1" x14ac:dyDescent="0.25">
      <c r="EZ2697" s="837"/>
      <c r="FA2697" s="568">
        <v>42253.162499999999</v>
      </c>
      <c r="FB2697" s="569" t="str">
        <v>[-11101] All data events are filtered in summary calculation</v>
      </c>
      <c r="FC2697" s="570">
        <v>42253.162499999999</v>
      </c>
      <c r="FD2697" s="571" t="str">
        <v>[-11101] All data events are filtered in summary calculation</v>
      </c>
      <c r="FE2697" s="570">
        <v>42253.162152777775</v>
      </c>
      <c r="FF2697" s="571" t="str">
        <v>[-11101] All data events are filtered in summary calculation</v>
      </c>
      <c r="FG2697" s="570">
        <v>42253.162152777775</v>
      </c>
      <c r="FH2697" s="571" t="str">
        <v>[-11101] All data events are filtered in summary calculation</v>
      </c>
      <c r="GE2697" s="400">
        <f t="shared" si="355"/>
        <v>1</v>
      </c>
      <c r="GF2697" s="529"/>
      <c r="GG2697" s="517"/>
      <c r="GH2697" s="529">
        <v>42253.162152777775</v>
      </c>
      <c r="GI2697" s="668" t="str">
        <v>[-11101] All data events are filtered in summary calculation</v>
      </c>
      <c r="GJ2697" s="669">
        <v>42253.162152777775</v>
      </c>
      <c r="GK2697" s="668" t="str">
        <v>[-11101] All data events are filtered in summary calculation</v>
      </c>
      <c r="GL2697" s="669">
        <v>42253.162152777775</v>
      </c>
      <c r="GM2697" s="668" t="str">
        <v>[-11101] All data events are filtered in summary calculation</v>
      </c>
      <c r="GN2697" s="400" t="str">
        <f t="shared" si="353"/>
        <v>[-11101] All data events are filtered in summary calculation</v>
      </c>
      <c r="GO2697" s="400">
        <f t="shared" si="354"/>
        <v>0</v>
      </c>
    </row>
    <row r="2698" spans="156:197" ht="18.95" customHeight="1" x14ac:dyDescent="0.25">
      <c r="EZ2698" s="837"/>
      <c r="FA2698" s="568">
        <v>42253.162847222222</v>
      </c>
      <c r="FB2698" s="569" t="str">
        <v>[-11101] All data events are filtered in summary calculation</v>
      </c>
      <c r="FC2698" s="570">
        <v>42253.162847222222</v>
      </c>
      <c r="FD2698" s="571" t="str">
        <v>[-11101] All data events are filtered in summary calculation</v>
      </c>
      <c r="FE2698" s="570">
        <v>42253.162499999999</v>
      </c>
      <c r="FF2698" s="571" t="str">
        <v>[-11101] All data events are filtered in summary calculation</v>
      </c>
      <c r="FG2698" s="570">
        <v>42253.162499999999</v>
      </c>
      <c r="FH2698" s="571" t="str">
        <v>[-11101] All data events are filtered in summary calculation</v>
      </c>
      <c r="GE2698" s="400">
        <f t="shared" si="355"/>
        <v>1</v>
      </c>
      <c r="GF2698" s="529"/>
      <c r="GG2698" s="517"/>
      <c r="GH2698" s="529">
        <v>42253.162499999999</v>
      </c>
      <c r="GI2698" s="668" t="str">
        <v>[-11101] All data events are filtered in summary calculation</v>
      </c>
      <c r="GJ2698" s="669">
        <v>42253.162499999999</v>
      </c>
      <c r="GK2698" s="668" t="str">
        <v>[-11101] All data events are filtered in summary calculation</v>
      </c>
      <c r="GL2698" s="669">
        <v>42253.162499999999</v>
      </c>
      <c r="GM2698" s="668" t="str">
        <v>[-11101] All data events are filtered in summary calculation</v>
      </c>
      <c r="GN2698" s="400" t="str">
        <f t="shared" si="353"/>
        <v>[-11101] All data events are filtered in summary calculation</v>
      </c>
      <c r="GO2698" s="400">
        <f t="shared" si="354"/>
        <v>0</v>
      </c>
    </row>
    <row r="2699" spans="156:197" ht="18.95" customHeight="1" x14ac:dyDescent="0.25">
      <c r="EZ2699" s="837"/>
      <c r="FA2699" s="568">
        <v>42253.163194444445</v>
      </c>
      <c r="FB2699" s="569" t="str">
        <v>[-11101] All data events are filtered in summary calculation</v>
      </c>
      <c r="FC2699" s="570">
        <v>42253.163194444445</v>
      </c>
      <c r="FD2699" s="571" t="str">
        <v>[-11101] All data events are filtered in summary calculation</v>
      </c>
      <c r="FE2699" s="570">
        <v>42253.162847222222</v>
      </c>
      <c r="FF2699" s="571" t="str">
        <v>[-11101] All data events are filtered in summary calculation</v>
      </c>
      <c r="FG2699" s="570">
        <v>42253.162847222222</v>
      </c>
      <c r="FH2699" s="571" t="str">
        <v>[-11101] All data events are filtered in summary calculation</v>
      </c>
      <c r="GE2699" s="400">
        <f t="shared" si="355"/>
        <v>1</v>
      </c>
      <c r="GF2699" s="529"/>
      <c r="GG2699" s="517"/>
      <c r="GH2699" s="529">
        <v>42253.162847222222</v>
      </c>
      <c r="GI2699" s="668" t="str">
        <v>[-11101] All data events are filtered in summary calculation</v>
      </c>
      <c r="GJ2699" s="669">
        <v>42253.162847222222</v>
      </c>
      <c r="GK2699" s="668" t="str">
        <v>[-11101] All data events are filtered in summary calculation</v>
      </c>
      <c r="GL2699" s="669">
        <v>42253.162847222222</v>
      </c>
      <c r="GM2699" s="668" t="str">
        <v>[-11101] All data events are filtered in summary calculation</v>
      </c>
      <c r="GN2699" s="400" t="str">
        <f t="shared" si="353"/>
        <v>[-11101] All data events are filtered in summary calculation</v>
      </c>
      <c r="GO2699" s="400">
        <f t="shared" si="354"/>
        <v>0</v>
      </c>
    </row>
    <row r="2700" spans="156:197" ht="18.95" customHeight="1" x14ac:dyDescent="0.25">
      <c r="EZ2700" s="837"/>
      <c r="FA2700" s="568">
        <v>42253.163541666669</v>
      </c>
      <c r="FB2700" s="569" t="str">
        <v>[-11101] All data events are filtered in summary calculation</v>
      </c>
      <c r="FC2700" s="570">
        <v>42253.163541666669</v>
      </c>
      <c r="FD2700" s="571" t="str">
        <v>[-11101] All data events are filtered in summary calculation</v>
      </c>
      <c r="FE2700" s="570">
        <v>42253.163194444445</v>
      </c>
      <c r="FF2700" s="571" t="str">
        <v>[-11101] All data events are filtered in summary calculation</v>
      </c>
      <c r="FG2700" s="570">
        <v>42253.163194444445</v>
      </c>
      <c r="FH2700" s="571" t="str">
        <v>[-11101] All data events are filtered in summary calculation</v>
      </c>
      <c r="GE2700" s="400">
        <f t="shared" si="355"/>
        <v>1</v>
      </c>
      <c r="GF2700" s="529"/>
      <c r="GG2700" s="517"/>
      <c r="GH2700" s="529">
        <v>42253.163194444445</v>
      </c>
      <c r="GI2700" s="668" t="str">
        <v>[-11101] All data events are filtered in summary calculation</v>
      </c>
      <c r="GJ2700" s="669">
        <v>42253.163194444445</v>
      </c>
      <c r="GK2700" s="668" t="str">
        <v>[-11101] All data events are filtered in summary calculation</v>
      </c>
      <c r="GL2700" s="669">
        <v>42253.163194444445</v>
      </c>
      <c r="GM2700" s="668" t="str">
        <v>[-11101] All data events are filtered in summary calculation</v>
      </c>
      <c r="GN2700" s="400" t="str">
        <f t="shared" si="353"/>
        <v>[-11101] All data events are filtered in summary calculation</v>
      </c>
      <c r="GO2700" s="400">
        <f t="shared" si="354"/>
        <v>0</v>
      </c>
    </row>
    <row r="2701" spans="156:197" ht="18.95" customHeight="1" x14ac:dyDescent="0.25">
      <c r="EZ2701" s="837"/>
      <c r="FA2701" s="568">
        <v>42253.163888888885</v>
      </c>
      <c r="FB2701" s="569" t="str">
        <v>[-11101] All data events are filtered in summary calculation</v>
      </c>
      <c r="FC2701" s="570">
        <v>42253.163888888885</v>
      </c>
      <c r="FD2701" s="571" t="str">
        <v>[-11101] All data events are filtered in summary calculation</v>
      </c>
      <c r="FE2701" s="570">
        <v>42253.163541666669</v>
      </c>
      <c r="FF2701" s="571" t="str">
        <v>[-11101] All data events are filtered in summary calculation</v>
      </c>
      <c r="FG2701" s="570">
        <v>42253.163541666669</v>
      </c>
      <c r="FH2701" s="571" t="str">
        <v>[-11101] All data events are filtered in summary calculation</v>
      </c>
      <c r="GE2701" s="400">
        <f t="shared" si="355"/>
        <v>1</v>
      </c>
      <c r="GF2701" s="529"/>
      <c r="GG2701" s="517"/>
      <c r="GH2701" s="529">
        <v>42253.163541666669</v>
      </c>
      <c r="GI2701" s="668" t="str">
        <v>[-11101] All data events are filtered in summary calculation</v>
      </c>
      <c r="GJ2701" s="669">
        <v>42253.163541666669</v>
      </c>
      <c r="GK2701" s="668" t="str">
        <v>[-11101] All data events are filtered in summary calculation</v>
      </c>
      <c r="GL2701" s="669">
        <v>42253.163541666669</v>
      </c>
      <c r="GM2701" s="668" t="str">
        <v>[-11101] All data events are filtered in summary calculation</v>
      </c>
      <c r="GN2701" s="400" t="str">
        <f t="shared" si="353"/>
        <v>[-11101] All data events are filtered in summary calculation</v>
      </c>
      <c r="GO2701" s="400">
        <f t="shared" si="354"/>
        <v>0</v>
      </c>
    </row>
    <row r="2702" spans="156:197" ht="18.95" customHeight="1" x14ac:dyDescent="0.25">
      <c r="EZ2702" s="837"/>
      <c r="FA2702" s="568">
        <v>42253.164236111115</v>
      </c>
      <c r="FB2702" s="569" t="str">
        <v>[-11101] All data events are filtered in summary calculation</v>
      </c>
      <c r="FC2702" s="570">
        <v>42253.164236111115</v>
      </c>
      <c r="FD2702" s="571" t="str">
        <v>[-11101] All data events are filtered in summary calculation</v>
      </c>
      <c r="FE2702" s="570">
        <v>42253.163888888885</v>
      </c>
      <c r="FF2702" s="571" t="str">
        <v>[-11101] All data events are filtered in summary calculation</v>
      </c>
      <c r="FG2702" s="570">
        <v>42253.163888888885</v>
      </c>
      <c r="FH2702" s="571" t="str">
        <v>[-11101] All data events are filtered in summary calculation</v>
      </c>
      <c r="GE2702" s="400">
        <f t="shared" si="355"/>
        <v>1</v>
      </c>
      <c r="GF2702" s="529"/>
      <c r="GG2702" s="517"/>
      <c r="GH2702" s="529">
        <v>42253.163888888885</v>
      </c>
      <c r="GI2702" s="668" t="str">
        <v>[-11101] All data events are filtered in summary calculation</v>
      </c>
      <c r="GJ2702" s="669">
        <v>42253.163888888885</v>
      </c>
      <c r="GK2702" s="668" t="str">
        <v>[-11101] All data events are filtered in summary calculation</v>
      </c>
      <c r="GL2702" s="669">
        <v>42253.163888888885</v>
      </c>
      <c r="GM2702" s="668" t="str">
        <v>[-11101] All data events are filtered in summary calculation</v>
      </c>
      <c r="GN2702" s="400" t="str">
        <f t="shared" si="353"/>
        <v>[-11101] All data events are filtered in summary calculation</v>
      </c>
      <c r="GO2702" s="400">
        <f t="shared" si="354"/>
        <v>0</v>
      </c>
    </row>
    <row r="2703" spans="156:197" ht="18.95" customHeight="1" x14ac:dyDescent="0.25">
      <c r="EZ2703" s="837"/>
      <c r="FA2703" s="568">
        <v>42253.164583333331</v>
      </c>
      <c r="FB2703" s="569" t="str">
        <v>[-11101] All data events are filtered in summary calculation</v>
      </c>
      <c r="FC2703" s="570">
        <v>42253.164583333331</v>
      </c>
      <c r="FD2703" s="571" t="str">
        <v>[-11101] All data events are filtered in summary calculation</v>
      </c>
      <c r="FE2703" s="570">
        <v>42253.164236111115</v>
      </c>
      <c r="FF2703" s="571" t="str">
        <v>[-11101] All data events are filtered in summary calculation</v>
      </c>
      <c r="FG2703" s="570">
        <v>42253.164236111115</v>
      </c>
      <c r="FH2703" s="571" t="str">
        <v>[-11101] All data events are filtered in summary calculation</v>
      </c>
      <c r="GE2703" s="400">
        <f t="shared" si="355"/>
        <v>1</v>
      </c>
      <c r="GF2703" s="529"/>
      <c r="GG2703" s="517"/>
      <c r="GH2703" s="529">
        <v>42253.164236111115</v>
      </c>
      <c r="GI2703" s="668" t="str">
        <v>[-11101] All data events are filtered in summary calculation</v>
      </c>
      <c r="GJ2703" s="669">
        <v>42253.164236111115</v>
      </c>
      <c r="GK2703" s="668" t="str">
        <v>[-11101] All data events are filtered in summary calculation</v>
      </c>
      <c r="GL2703" s="669">
        <v>42253.164236111115</v>
      </c>
      <c r="GM2703" s="668" t="str">
        <v>[-11101] All data events are filtered in summary calculation</v>
      </c>
      <c r="GN2703" s="400" t="str">
        <f t="shared" si="353"/>
        <v>[-11101] All data events are filtered in summary calculation</v>
      </c>
      <c r="GO2703" s="400">
        <f t="shared" si="354"/>
        <v>0</v>
      </c>
    </row>
    <row r="2704" spans="156:197" ht="18.95" customHeight="1" x14ac:dyDescent="0.25">
      <c r="EZ2704" s="837"/>
      <c r="FA2704" s="568">
        <v>42253.164930555555</v>
      </c>
      <c r="FB2704" s="569" t="str">
        <v>[-11101] All data events are filtered in summary calculation</v>
      </c>
      <c r="FC2704" s="570">
        <v>42253.164930555555</v>
      </c>
      <c r="FD2704" s="571" t="str">
        <v>[-11101] All data events are filtered in summary calculation</v>
      </c>
      <c r="FE2704" s="570">
        <v>42253.164583333331</v>
      </c>
      <c r="FF2704" s="571" t="str">
        <v>[-11101] All data events are filtered in summary calculation</v>
      </c>
      <c r="FG2704" s="570">
        <v>42253.164583333331</v>
      </c>
      <c r="FH2704" s="571" t="str">
        <v>[-11101] All data events are filtered in summary calculation</v>
      </c>
      <c r="GE2704" s="400">
        <f t="shared" si="355"/>
        <v>1</v>
      </c>
      <c r="GF2704" s="529"/>
      <c r="GG2704" s="517"/>
      <c r="GH2704" s="529">
        <v>42253.164583333331</v>
      </c>
      <c r="GI2704" s="668" t="str">
        <v>[-11101] All data events are filtered in summary calculation</v>
      </c>
      <c r="GJ2704" s="669">
        <v>42253.164583333331</v>
      </c>
      <c r="GK2704" s="668" t="str">
        <v>[-11101] All data events are filtered in summary calculation</v>
      </c>
      <c r="GL2704" s="669">
        <v>42253.164583333331</v>
      </c>
      <c r="GM2704" s="668" t="str">
        <v>[-11101] All data events are filtered in summary calculation</v>
      </c>
      <c r="GN2704" s="400" t="str">
        <f t="shared" si="353"/>
        <v>[-11101] All data events are filtered in summary calculation</v>
      </c>
      <c r="GO2704" s="400">
        <f t="shared" si="354"/>
        <v>0</v>
      </c>
    </row>
    <row r="2705" spans="156:197" ht="18.95" customHeight="1" x14ac:dyDescent="0.25">
      <c r="EZ2705" s="837"/>
      <c r="FA2705" s="568">
        <v>42253.165277777778</v>
      </c>
      <c r="FB2705" s="569" t="str">
        <v>[-11101] All data events are filtered in summary calculation</v>
      </c>
      <c r="FC2705" s="570">
        <v>42253.165277777778</v>
      </c>
      <c r="FD2705" s="571" t="str">
        <v>[-11101] All data events are filtered in summary calculation</v>
      </c>
      <c r="FE2705" s="570">
        <v>42253.164930555555</v>
      </c>
      <c r="FF2705" s="571" t="str">
        <v>[-11101] All data events are filtered in summary calculation</v>
      </c>
      <c r="FG2705" s="570">
        <v>42253.164930555555</v>
      </c>
      <c r="FH2705" s="571" t="str">
        <v>[-11101] All data events are filtered in summary calculation</v>
      </c>
      <c r="GE2705" s="400">
        <f t="shared" si="355"/>
        <v>1</v>
      </c>
      <c r="GF2705" s="529"/>
      <c r="GG2705" s="517"/>
      <c r="GH2705" s="529">
        <v>42253.164930555555</v>
      </c>
      <c r="GI2705" s="668" t="str">
        <v>[-11101] All data events are filtered in summary calculation</v>
      </c>
      <c r="GJ2705" s="669">
        <v>42253.164930555555</v>
      </c>
      <c r="GK2705" s="668" t="str">
        <v>[-11101] All data events are filtered in summary calculation</v>
      </c>
      <c r="GL2705" s="669">
        <v>42253.164930555555</v>
      </c>
      <c r="GM2705" s="668" t="str">
        <v>[-11101] All data events are filtered in summary calculation</v>
      </c>
      <c r="GN2705" s="400" t="str">
        <f t="shared" si="353"/>
        <v>[-11101] All data events are filtered in summary calculation</v>
      </c>
      <c r="GO2705" s="400">
        <f t="shared" si="354"/>
        <v>0</v>
      </c>
    </row>
    <row r="2706" spans="156:197" ht="18.95" customHeight="1" x14ac:dyDescent="0.25">
      <c r="EZ2706" s="837"/>
      <c r="FA2706" s="568">
        <v>42253.165625000001</v>
      </c>
      <c r="FB2706" s="569" t="str">
        <v>[-11101] All data events are filtered in summary calculation</v>
      </c>
      <c r="FC2706" s="570">
        <v>42253.165625000001</v>
      </c>
      <c r="FD2706" s="571" t="str">
        <v>[-11101] All data events are filtered in summary calculation</v>
      </c>
      <c r="FE2706" s="570">
        <v>42253.165277777778</v>
      </c>
      <c r="FF2706" s="571" t="str">
        <v>[-11101] All data events are filtered in summary calculation</v>
      </c>
      <c r="FG2706" s="570">
        <v>42253.165277777778</v>
      </c>
      <c r="FH2706" s="571" t="str">
        <v>[-11101] All data events are filtered in summary calculation</v>
      </c>
      <c r="GE2706" s="400">
        <f t="shared" si="355"/>
        <v>1</v>
      </c>
      <c r="GF2706" s="529"/>
      <c r="GG2706" s="517"/>
      <c r="GH2706" s="529">
        <v>42253.165277777778</v>
      </c>
      <c r="GI2706" s="668" t="str">
        <v>[-11101] All data events are filtered in summary calculation</v>
      </c>
      <c r="GJ2706" s="669">
        <v>42253.165277777778</v>
      </c>
      <c r="GK2706" s="668" t="str">
        <v>[-11101] All data events are filtered in summary calculation</v>
      </c>
      <c r="GL2706" s="669">
        <v>42253.165277777778</v>
      </c>
      <c r="GM2706" s="668" t="str">
        <v>[-11101] All data events are filtered in summary calculation</v>
      </c>
      <c r="GN2706" s="400" t="str">
        <f t="shared" si="353"/>
        <v>[-11101] All data events are filtered in summary calculation</v>
      </c>
      <c r="GO2706" s="400">
        <f t="shared" si="354"/>
        <v>0</v>
      </c>
    </row>
    <row r="2707" spans="156:197" ht="18.95" customHeight="1" x14ac:dyDescent="0.25">
      <c r="EZ2707" s="837"/>
      <c r="FA2707" s="568">
        <v>42253.165972222225</v>
      </c>
      <c r="FB2707" s="569" t="str">
        <v>[-11101] All data events are filtered in summary calculation</v>
      </c>
      <c r="FC2707" s="570">
        <v>42253.165972222225</v>
      </c>
      <c r="FD2707" s="571" t="str">
        <v>[-11101] All data events are filtered in summary calculation</v>
      </c>
      <c r="FE2707" s="570">
        <v>42253.165625000001</v>
      </c>
      <c r="FF2707" s="571" t="str">
        <v>[-11101] All data events are filtered in summary calculation</v>
      </c>
      <c r="FG2707" s="570">
        <v>42253.165625000001</v>
      </c>
      <c r="FH2707" s="571" t="str">
        <v>[-11101] All data events are filtered in summary calculation</v>
      </c>
      <c r="GE2707" s="400">
        <f t="shared" si="355"/>
        <v>1</v>
      </c>
      <c r="GF2707" s="529"/>
      <c r="GG2707" s="517"/>
      <c r="GH2707" s="529">
        <v>42253.165625000001</v>
      </c>
      <c r="GI2707" s="668" t="str">
        <v>[-11101] All data events are filtered in summary calculation</v>
      </c>
      <c r="GJ2707" s="669">
        <v>42253.165625000001</v>
      </c>
      <c r="GK2707" s="668" t="str">
        <v>[-11101] All data events are filtered in summary calculation</v>
      </c>
      <c r="GL2707" s="669">
        <v>42253.165625000001</v>
      </c>
      <c r="GM2707" s="668" t="str">
        <v>[-11101] All data events are filtered in summary calculation</v>
      </c>
      <c r="GN2707" s="400" t="str">
        <f t="shared" si="353"/>
        <v>[-11101] All data events are filtered in summary calculation</v>
      </c>
      <c r="GO2707" s="400">
        <f t="shared" si="354"/>
        <v>0</v>
      </c>
    </row>
    <row r="2708" spans="156:197" ht="18.95" customHeight="1" thickBot="1" x14ac:dyDescent="0.3">
      <c r="EZ2708" s="838"/>
      <c r="FA2708" s="568">
        <v>42253.166319444441</v>
      </c>
      <c r="FB2708" s="569" t="str">
        <v>[-11101] All data events are filtered in summary calculation</v>
      </c>
      <c r="FC2708" s="570">
        <v>42253.166319444441</v>
      </c>
      <c r="FD2708" s="571" t="str">
        <v>[-11101] All data events are filtered in summary calculation</v>
      </c>
      <c r="FE2708" s="570">
        <v>42253.165972222225</v>
      </c>
      <c r="FF2708" s="571" t="str">
        <v>[-11101] All data events are filtered in summary calculation</v>
      </c>
      <c r="FG2708" s="570">
        <v>42253.165972222225</v>
      </c>
      <c r="FH2708" s="571" t="str">
        <v>[-11101] All data events are filtered in summary calculation</v>
      </c>
      <c r="GE2708" s="400">
        <f t="shared" si="355"/>
        <v>1</v>
      </c>
      <c r="GF2708" s="529"/>
      <c r="GG2708" s="517"/>
      <c r="GH2708" s="529">
        <v>42253.165972222225</v>
      </c>
      <c r="GI2708" s="668" t="str">
        <v>[-11101] All data events are filtered in summary calculation</v>
      </c>
      <c r="GJ2708" s="669">
        <v>42253.165972222225</v>
      </c>
      <c r="GK2708" s="668" t="str">
        <v>[-11101] All data events are filtered in summary calculation</v>
      </c>
      <c r="GL2708" s="669">
        <v>42253.165972222225</v>
      </c>
      <c r="GM2708" s="668" t="str">
        <v>[-11101] All data events are filtered in summary calculation</v>
      </c>
      <c r="GN2708" s="400" t="str">
        <f t="shared" si="353"/>
        <v>[-11101] All data events are filtered in summary calculation</v>
      </c>
      <c r="GO2708" s="400">
        <f t="shared" si="354"/>
        <v>0</v>
      </c>
    </row>
    <row r="2709" spans="156:197" ht="18.95" customHeight="1" x14ac:dyDescent="0.25">
      <c r="EZ2709" s="836">
        <v>5</v>
      </c>
      <c r="FA2709" s="568">
        <v>42253.166666666672</v>
      </c>
      <c r="FB2709" s="569" t="str">
        <v>[-11101] All data events are filtered in summary calculation</v>
      </c>
      <c r="FC2709" s="570">
        <v>42253.166666666672</v>
      </c>
      <c r="FD2709" s="571" t="str">
        <v>[-11101] All data events are filtered in summary calculation</v>
      </c>
      <c r="FE2709" s="570">
        <v>42253.166319444441</v>
      </c>
      <c r="FF2709" s="571" t="str">
        <v>[-11101] All data events are filtered in summary calculation</v>
      </c>
      <c r="FG2709" s="570">
        <v>42253.166319444441</v>
      </c>
      <c r="FH2709" s="571" t="str">
        <v>[-11101] All data events are filtered in summary calculation</v>
      </c>
      <c r="GE2709" s="400">
        <f t="shared" si="355"/>
        <v>1</v>
      </c>
      <c r="GF2709" s="529"/>
      <c r="GG2709" s="517"/>
      <c r="GH2709" s="529">
        <v>42253.166319444441</v>
      </c>
      <c r="GI2709" s="668" t="str">
        <v>[-11101] All data events are filtered in summary calculation</v>
      </c>
      <c r="GJ2709" s="669">
        <v>42253.166319444441</v>
      </c>
      <c r="GK2709" s="668" t="str">
        <v>[-11101] All data events are filtered in summary calculation</v>
      </c>
      <c r="GL2709" s="669">
        <v>42253.166319444441</v>
      </c>
      <c r="GM2709" s="668" t="str">
        <v>[-11101] All data events are filtered in summary calculation</v>
      </c>
      <c r="GN2709" s="400" t="str">
        <f t="shared" si="353"/>
        <v>[-11101] All data events are filtered in summary calculation</v>
      </c>
      <c r="GO2709" s="400">
        <f t="shared" si="354"/>
        <v>0</v>
      </c>
    </row>
    <row r="2710" spans="156:197" ht="18.95" customHeight="1" x14ac:dyDescent="0.25">
      <c r="EZ2710" s="837"/>
      <c r="FA2710" s="568">
        <v>42253.167013888888</v>
      </c>
      <c r="FB2710" s="569" t="str">
        <v>[-11101] All data events are filtered in summary calculation</v>
      </c>
      <c r="FC2710" s="570">
        <v>42253.167013888888</v>
      </c>
      <c r="FD2710" s="571" t="str">
        <v>[-11101] All data events are filtered in summary calculation</v>
      </c>
      <c r="FE2710" s="570">
        <v>42253.166666666672</v>
      </c>
      <c r="FF2710" s="571" t="str">
        <v>[-11101] All data events are filtered in summary calculation</v>
      </c>
      <c r="FG2710" s="570">
        <v>42253.166666666672</v>
      </c>
      <c r="FH2710" s="571" t="str">
        <v>[-11101] All data events are filtered in summary calculation</v>
      </c>
      <c r="GE2710" s="400">
        <f t="shared" si="355"/>
        <v>1</v>
      </c>
      <c r="GF2710" s="529"/>
      <c r="GG2710" s="517"/>
      <c r="GH2710" s="529">
        <v>42253.166666666672</v>
      </c>
      <c r="GI2710" s="668" t="str">
        <v>[-11101] All data events are filtered in summary calculation</v>
      </c>
      <c r="GJ2710" s="669">
        <v>42253.166666666672</v>
      </c>
      <c r="GK2710" s="668" t="str">
        <v>[-11101] All data events are filtered in summary calculation</v>
      </c>
      <c r="GL2710" s="669">
        <v>42253.166666666672</v>
      </c>
      <c r="GM2710" s="668" t="str">
        <v>[-11101] All data events are filtered in summary calculation</v>
      </c>
      <c r="GN2710" s="400" t="str">
        <f t="shared" si="353"/>
        <v>[-11101] All data events are filtered in summary calculation</v>
      </c>
      <c r="GO2710" s="400">
        <f t="shared" si="354"/>
        <v>0</v>
      </c>
    </row>
    <row r="2711" spans="156:197" ht="18.95" customHeight="1" x14ac:dyDescent="0.25">
      <c r="EZ2711" s="837"/>
      <c r="FA2711" s="568">
        <v>42253.167361111111</v>
      </c>
      <c r="FB2711" s="569" t="str">
        <v>[-11101] All data events are filtered in summary calculation</v>
      </c>
      <c r="FC2711" s="570">
        <v>42253.167361111111</v>
      </c>
      <c r="FD2711" s="571" t="str">
        <v>[-11101] All data events are filtered in summary calculation</v>
      </c>
      <c r="FE2711" s="570">
        <v>42253.167013888888</v>
      </c>
      <c r="FF2711" s="571" t="str">
        <v>[-11101] All data events are filtered in summary calculation</v>
      </c>
      <c r="FG2711" s="570">
        <v>42253.167013888888</v>
      </c>
      <c r="FH2711" s="571" t="str">
        <v>[-11101] All data events are filtered in summary calculation</v>
      </c>
      <c r="GE2711" s="400">
        <f t="shared" si="355"/>
        <v>1</v>
      </c>
      <c r="GF2711" s="529"/>
      <c r="GG2711" s="517"/>
      <c r="GH2711" s="529">
        <v>42253.167013888888</v>
      </c>
      <c r="GI2711" s="668" t="str">
        <v>[-11101] All data events are filtered in summary calculation</v>
      </c>
      <c r="GJ2711" s="669">
        <v>42253.167013888888</v>
      </c>
      <c r="GK2711" s="668" t="str">
        <v>[-11101] All data events are filtered in summary calculation</v>
      </c>
      <c r="GL2711" s="669">
        <v>42253.167013888888</v>
      </c>
      <c r="GM2711" s="668" t="str">
        <v>[-11101] All data events are filtered in summary calculation</v>
      </c>
      <c r="GN2711" s="400" t="str">
        <f t="shared" si="353"/>
        <v>[-11101] All data events are filtered in summary calculation</v>
      </c>
      <c r="GO2711" s="400">
        <f t="shared" si="354"/>
        <v>0</v>
      </c>
    </row>
    <row r="2712" spans="156:197" ht="18.95" customHeight="1" x14ac:dyDescent="0.25">
      <c r="EZ2712" s="837"/>
      <c r="FA2712" s="568">
        <v>42253.167708333334</v>
      </c>
      <c r="FB2712" s="569" t="str">
        <v>[-11101] All data events are filtered in summary calculation</v>
      </c>
      <c r="FC2712" s="570">
        <v>42253.167708333334</v>
      </c>
      <c r="FD2712" s="571" t="str">
        <v>[-11101] All data events are filtered in summary calculation</v>
      </c>
      <c r="FE2712" s="570">
        <v>42253.167361111111</v>
      </c>
      <c r="FF2712" s="571" t="str">
        <v>[-11101] All data events are filtered in summary calculation</v>
      </c>
      <c r="FG2712" s="570">
        <v>42253.167361111111</v>
      </c>
      <c r="FH2712" s="571" t="str">
        <v>[-11101] All data events are filtered in summary calculation</v>
      </c>
      <c r="GE2712" s="400">
        <f t="shared" si="355"/>
        <v>1</v>
      </c>
      <c r="GF2712" s="529"/>
      <c r="GG2712" s="517"/>
      <c r="GH2712" s="529">
        <v>42253.167361111111</v>
      </c>
      <c r="GI2712" s="668" t="str">
        <v>[-11101] All data events are filtered in summary calculation</v>
      </c>
      <c r="GJ2712" s="669">
        <v>42253.167361111111</v>
      </c>
      <c r="GK2712" s="668" t="str">
        <v>[-11101] All data events are filtered in summary calculation</v>
      </c>
      <c r="GL2712" s="669">
        <v>42253.167361111111</v>
      </c>
      <c r="GM2712" s="668" t="str">
        <v>[-11101] All data events are filtered in summary calculation</v>
      </c>
      <c r="GN2712" s="400" t="str">
        <f t="shared" si="353"/>
        <v>[-11101] All data events are filtered in summary calculation</v>
      </c>
      <c r="GO2712" s="400">
        <f t="shared" si="354"/>
        <v>0</v>
      </c>
    </row>
    <row r="2713" spans="156:197" ht="18.95" customHeight="1" x14ac:dyDescent="0.25">
      <c r="EZ2713" s="837"/>
      <c r="FA2713" s="568">
        <v>42253.16805555555</v>
      </c>
      <c r="FB2713" s="569" t="str">
        <v>[-11101] All data events are filtered in summary calculation</v>
      </c>
      <c r="FC2713" s="570">
        <v>42253.16805555555</v>
      </c>
      <c r="FD2713" s="571" t="str">
        <v>[-11101] All data events are filtered in summary calculation</v>
      </c>
      <c r="FE2713" s="570">
        <v>42253.167708333334</v>
      </c>
      <c r="FF2713" s="571" t="str">
        <v>[-11101] All data events are filtered in summary calculation</v>
      </c>
      <c r="FG2713" s="570">
        <v>42253.167708333334</v>
      </c>
      <c r="FH2713" s="571" t="str">
        <v>[-11101] All data events are filtered in summary calculation</v>
      </c>
      <c r="GE2713" s="400">
        <f t="shared" si="355"/>
        <v>1</v>
      </c>
      <c r="GF2713" s="529"/>
      <c r="GG2713" s="517"/>
      <c r="GH2713" s="529">
        <v>42253.167708333334</v>
      </c>
      <c r="GI2713" s="668" t="str">
        <v>[-11101] All data events are filtered in summary calculation</v>
      </c>
      <c r="GJ2713" s="669">
        <v>42253.167708333334</v>
      </c>
      <c r="GK2713" s="668" t="str">
        <v>[-11101] All data events are filtered in summary calculation</v>
      </c>
      <c r="GL2713" s="669">
        <v>42253.167708333334</v>
      </c>
      <c r="GM2713" s="668" t="str">
        <v>[-11101] All data events are filtered in summary calculation</v>
      </c>
      <c r="GN2713" s="400" t="str">
        <f t="shared" si="353"/>
        <v>[-11101] All data events are filtered in summary calculation</v>
      </c>
      <c r="GO2713" s="400">
        <f t="shared" si="354"/>
        <v>0</v>
      </c>
    </row>
    <row r="2714" spans="156:197" ht="18.95" customHeight="1" x14ac:dyDescent="0.25">
      <c r="EZ2714" s="837"/>
      <c r="FA2714" s="568">
        <v>42253.168402777781</v>
      </c>
      <c r="FB2714" s="569" t="str">
        <v>[-11101] All data events are filtered in summary calculation</v>
      </c>
      <c r="FC2714" s="570">
        <v>42253.168402777781</v>
      </c>
      <c r="FD2714" s="571" t="str">
        <v>[-11101] All data events are filtered in summary calculation</v>
      </c>
      <c r="FE2714" s="570">
        <v>42253.16805555555</v>
      </c>
      <c r="FF2714" s="571" t="str">
        <v>[-11101] All data events are filtered in summary calculation</v>
      </c>
      <c r="FG2714" s="570">
        <v>42253.16805555555</v>
      </c>
      <c r="FH2714" s="571" t="str">
        <v>[-11101] All data events are filtered in summary calculation</v>
      </c>
      <c r="GE2714" s="400">
        <f t="shared" si="355"/>
        <v>1</v>
      </c>
      <c r="GF2714" s="529"/>
      <c r="GG2714" s="517"/>
      <c r="GH2714" s="529">
        <v>42253.16805555555</v>
      </c>
      <c r="GI2714" s="668" t="str">
        <v>[-11101] All data events are filtered in summary calculation</v>
      </c>
      <c r="GJ2714" s="669">
        <v>42253.16805555555</v>
      </c>
      <c r="GK2714" s="668" t="str">
        <v>[-11101] All data events are filtered in summary calculation</v>
      </c>
      <c r="GL2714" s="669">
        <v>42253.16805555555</v>
      </c>
      <c r="GM2714" s="668" t="str">
        <v>[-11101] All data events are filtered in summary calculation</v>
      </c>
      <c r="GN2714" s="400" t="str">
        <f t="shared" si="353"/>
        <v>[-11101] All data events are filtered in summary calculation</v>
      </c>
      <c r="GO2714" s="400">
        <f t="shared" si="354"/>
        <v>0</v>
      </c>
    </row>
    <row r="2715" spans="156:197" ht="18.95" customHeight="1" x14ac:dyDescent="0.25">
      <c r="EZ2715" s="837"/>
      <c r="FA2715" s="568">
        <v>42253.168749999997</v>
      </c>
      <c r="FB2715" s="569" t="str">
        <v>[-11101] All data events are filtered in summary calculation</v>
      </c>
      <c r="FC2715" s="570">
        <v>42253.168749999997</v>
      </c>
      <c r="FD2715" s="571" t="str">
        <v>[-11101] All data events are filtered in summary calculation</v>
      </c>
      <c r="FE2715" s="570">
        <v>42253.168402777781</v>
      </c>
      <c r="FF2715" s="571" t="str">
        <v>[-11101] All data events are filtered in summary calculation</v>
      </c>
      <c r="FG2715" s="570">
        <v>42253.168402777781</v>
      </c>
      <c r="FH2715" s="571" t="str">
        <v>[-11101] All data events are filtered in summary calculation</v>
      </c>
      <c r="GE2715" s="400">
        <f t="shared" si="355"/>
        <v>1</v>
      </c>
      <c r="GF2715" s="529"/>
      <c r="GG2715" s="517"/>
      <c r="GH2715" s="529">
        <v>42253.168402777781</v>
      </c>
      <c r="GI2715" s="668" t="str">
        <v>[-11101] All data events are filtered in summary calculation</v>
      </c>
      <c r="GJ2715" s="669">
        <v>42253.168402777781</v>
      </c>
      <c r="GK2715" s="668" t="str">
        <v>[-11101] All data events are filtered in summary calculation</v>
      </c>
      <c r="GL2715" s="669">
        <v>42253.168402777781</v>
      </c>
      <c r="GM2715" s="668" t="str">
        <v>[-11101] All data events are filtered in summary calculation</v>
      </c>
      <c r="GN2715" s="400" t="str">
        <f t="shared" si="353"/>
        <v>[-11101] All data events are filtered in summary calculation</v>
      </c>
      <c r="GO2715" s="400">
        <f t="shared" si="354"/>
        <v>0</v>
      </c>
    </row>
    <row r="2716" spans="156:197" ht="18.95" customHeight="1" x14ac:dyDescent="0.25">
      <c r="EZ2716" s="837"/>
      <c r="FA2716" s="568">
        <v>42253.16909722222</v>
      </c>
      <c r="FB2716" s="569" t="str">
        <v>[-11101] All data events are filtered in summary calculation</v>
      </c>
      <c r="FC2716" s="570">
        <v>42253.16909722222</v>
      </c>
      <c r="FD2716" s="571" t="str">
        <v>[-11101] All data events are filtered in summary calculation</v>
      </c>
      <c r="FE2716" s="570">
        <v>42253.168749999997</v>
      </c>
      <c r="FF2716" s="571" t="str">
        <v>[-11101] All data events are filtered in summary calculation</v>
      </c>
      <c r="FG2716" s="570">
        <v>42253.168749999997</v>
      </c>
      <c r="FH2716" s="571" t="str">
        <v>[-11101] All data events are filtered in summary calculation</v>
      </c>
      <c r="GE2716" s="400">
        <f t="shared" si="355"/>
        <v>1</v>
      </c>
      <c r="GF2716" s="529"/>
      <c r="GG2716" s="517"/>
      <c r="GH2716" s="529">
        <v>42253.168749999997</v>
      </c>
      <c r="GI2716" s="668" t="str">
        <v>[-11101] All data events are filtered in summary calculation</v>
      </c>
      <c r="GJ2716" s="669">
        <v>42253.168749999997</v>
      </c>
      <c r="GK2716" s="668" t="str">
        <v>[-11101] All data events are filtered in summary calculation</v>
      </c>
      <c r="GL2716" s="669">
        <v>42253.168749999997</v>
      </c>
      <c r="GM2716" s="668" t="str">
        <v>[-11101] All data events are filtered in summary calculation</v>
      </c>
      <c r="GN2716" s="400" t="str">
        <f t="shared" si="353"/>
        <v>[-11101] All data events are filtered in summary calculation</v>
      </c>
      <c r="GO2716" s="400">
        <f t="shared" si="354"/>
        <v>0</v>
      </c>
    </row>
    <row r="2717" spans="156:197" ht="18.95" customHeight="1" x14ac:dyDescent="0.25">
      <c r="EZ2717" s="837"/>
      <c r="FA2717" s="568">
        <v>42253.169444444444</v>
      </c>
      <c r="FB2717" s="569" t="str">
        <v>[-11101] All data events are filtered in summary calculation</v>
      </c>
      <c r="FC2717" s="570">
        <v>42253.169444444444</v>
      </c>
      <c r="FD2717" s="571" t="str">
        <v>[-11101] All data events are filtered in summary calculation</v>
      </c>
      <c r="FE2717" s="570">
        <v>42253.16909722222</v>
      </c>
      <c r="FF2717" s="571" t="str">
        <v>[-11101] All data events are filtered in summary calculation</v>
      </c>
      <c r="FG2717" s="570">
        <v>42253.16909722222</v>
      </c>
      <c r="FH2717" s="571" t="str">
        <v>[-11101] All data events are filtered in summary calculation</v>
      </c>
      <c r="GE2717" s="400">
        <f t="shared" si="355"/>
        <v>1</v>
      </c>
      <c r="GF2717" s="529"/>
      <c r="GG2717" s="517"/>
      <c r="GH2717" s="529">
        <v>42253.16909722222</v>
      </c>
      <c r="GI2717" s="668" t="str">
        <v>[-11101] All data events are filtered in summary calculation</v>
      </c>
      <c r="GJ2717" s="669">
        <v>42253.16909722222</v>
      </c>
      <c r="GK2717" s="668" t="str">
        <v>[-11101] All data events are filtered in summary calculation</v>
      </c>
      <c r="GL2717" s="669">
        <v>42253.16909722222</v>
      </c>
      <c r="GM2717" s="668" t="str">
        <v>[-11101] All data events are filtered in summary calculation</v>
      </c>
      <c r="GN2717" s="400" t="str">
        <f t="shared" si="353"/>
        <v>[-11101] All data events are filtered in summary calculation</v>
      </c>
      <c r="GO2717" s="400">
        <f t="shared" si="354"/>
        <v>0</v>
      </c>
    </row>
    <row r="2718" spans="156:197" ht="18.95" customHeight="1" x14ac:dyDescent="0.25">
      <c r="EZ2718" s="837"/>
      <c r="FA2718" s="568">
        <v>42253.169791666667</v>
      </c>
      <c r="FB2718" s="569" t="str">
        <v>[-11101] All data events are filtered in summary calculation</v>
      </c>
      <c r="FC2718" s="570">
        <v>42253.169791666667</v>
      </c>
      <c r="FD2718" s="571" t="str">
        <v>[-11101] All data events are filtered in summary calculation</v>
      </c>
      <c r="FE2718" s="570">
        <v>42253.169444444444</v>
      </c>
      <c r="FF2718" s="571" t="str">
        <v>[-11101] All data events are filtered in summary calculation</v>
      </c>
      <c r="FG2718" s="570">
        <v>42253.169444444444</v>
      </c>
      <c r="FH2718" s="571" t="str">
        <v>[-11101] All data events are filtered in summary calculation</v>
      </c>
      <c r="GE2718" s="400">
        <f t="shared" si="355"/>
        <v>1</v>
      </c>
      <c r="GF2718" s="529"/>
      <c r="GG2718" s="517"/>
      <c r="GH2718" s="529">
        <v>42253.169444444444</v>
      </c>
      <c r="GI2718" s="668" t="str">
        <v>[-11101] All data events are filtered in summary calculation</v>
      </c>
      <c r="GJ2718" s="669">
        <v>42253.169444444444</v>
      </c>
      <c r="GK2718" s="668" t="str">
        <v>[-11101] All data events are filtered in summary calculation</v>
      </c>
      <c r="GL2718" s="669">
        <v>42253.169444444444</v>
      </c>
      <c r="GM2718" s="668" t="str">
        <v>[-11101] All data events are filtered in summary calculation</v>
      </c>
      <c r="GN2718" s="400" t="str">
        <f t="shared" si="353"/>
        <v>[-11101] All data events are filtered in summary calculation</v>
      </c>
      <c r="GO2718" s="400">
        <f t="shared" si="354"/>
        <v>0</v>
      </c>
    </row>
    <row r="2719" spans="156:197" ht="18.95" customHeight="1" x14ac:dyDescent="0.25">
      <c r="EZ2719" s="837"/>
      <c r="FA2719" s="568">
        <v>42253.170138888891</v>
      </c>
      <c r="FB2719" s="569" t="str">
        <v>[-11101] All data events are filtered in summary calculation</v>
      </c>
      <c r="FC2719" s="570">
        <v>42253.170138888891</v>
      </c>
      <c r="FD2719" s="571" t="str">
        <v>[-11101] All data events are filtered in summary calculation</v>
      </c>
      <c r="FE2719" s="570">
        <v>42253.169791666667</v>
      </c>
      <c r="FF2719" s="571" t="str">
        <v>[-11101] All data events are filtered in summary calculation</v>
      </c>
      <c r="FG2719" s="570">
        <v>42253.169791666667</v>
      </c>
      <c r="FH2719" s="571" t="str">
        <v>[-11101] All data events are filtered in summary calculation</v>
      </c>
      <c r="GE2719" s="400">
        <f t="shared" si="355"/>
        <v>1</v>
      </c>
      <c r="GF2719" s="529"/>
      <c r="GG2719" s="517"/>
      <c r="GH2719" s="529">
        <v>42253.169791666667</v>
      </c>
      <c r="GI2719" s="668" t="str">
        <v>[-11101] All data events are filtered in summary calculation</v>
      </c>
      <c r="GJ2719" s="669">
        <v>42253.169791666667</v>
      </c>
      <c r="GK2719" s="668" t="str">
        <v>[-11101] All data events are filtered in summary calculation</v>
      </c>
      <c r="GL2719" s="669">
        <v>42253.169791666667</v>
      </c>
      <c r="GM2719" s="668" t="str">
        <v>[-11101] All data events are filtered in summary calculation</v>
      </c>
      <c r="GN2719" s="400" t="str">
        <f t="shared" si="353"/>
        <v>[-11101] All data events are filtered in summary calculation</v>
      </c>
      <c r="GO2719" s="400">
        <f t="shared" si="354"/>
        <v>0</v>
      </c>
    </row>
    <row r="2720" spans="156:197" ht="18.95" customHeight="1" x14ac:dyDescent="0.25">
      <c r="EZ2720" s="837"/>
      <c r="FA2720" s="568">
        <v>42253.170486111107</v>
      </c>
      <c r="FB2720" s="569" t="str">
        <v>[-11101] All data events are filtered in summary calculation</v>
      </c>
      <c r="FC2720" s="570">
        <v>42253.170486111107</v>
      </c>
      <c r="FD2720" s="571" t="str">
        <v>[-11101] All data events are filtered in summary calculation</v>
      </c>
      <c r="FE2720" s="570">
        <v>42253.170138888891</v>
      </c>
      <c r="FF2720" s="571" t="str">
        <v>[-11101] All data events are filtered in summary calculation</v>
      </c>
      <c r="FG2720" s="570">
        <v>42253.170138888891</v>
      </c>
      <c r="FH2720" s="571" t="str">
        <v>[-11101] All data events are filtered in summary calculation</v>
      </c>
      <c r="GE2720" s="400">
        <f t="shared" si="355"/>
        <v>1</v>
      </c>
      <c r="GF2720" s="529"/>
      <c r="GG2720" s="517"/>
      <c r="GH2720" s="529">
        <v>42253.170138888891</v>
      </c>
      <c r="GI2720" s="668" t="str">
        <v>[-11101] All data events are filtered in summary calculation</v>
      </c>
      <c r="GJ2720" s="669">
        <v>42253.170138888891</v>
      </c>
      <c r="GK2720" s="668" t="str">
        <v>[-11101] All data events are filtered in summary calculation</v>
      </c>
      <c r="GL2720" s="669">
        <v>42253.170138888891</v>
      </c>
      <c r="GM2720" s="668" t="str">
        <v>[-11101] All data events are filtered in summary calculation</v>
      </c>
      <c r="GN2720" s="400" t="str">
        <f t="shared" si="353"/>
        <v>[-11101] All data events are filtered in summary calculation</v>
      </c>
      <c r="GO2720" s="400">
        <f t="shared" si="354"/>
        <v>0</v>
      </c>
    </row>
    <row r="2721" spans="156:197" ht="18.95" customHeight="1" x14ac:dyDescent="0.25">
      <c r="EZ2721" s="837"/>
      <c r="FA2721" s="568">
        <v>42253.170833333337</v>
      </c>
      <c r="FB2721" s="569" t="str">
        <v>[-11101] All data events are filtered in summary calculation</v>
      </c>
      <c r="FC2721" s="570">
        <v>42253.170833333337</v>
      </c>
      <c r="FD2721" s="571" t="str">
        <v>[-11101] All data events are filtered in summary calculation</v>
      </c>
      <c r="FE2721" s="570">
        <v>42253.170486111107</v>
      </c>
      <c r="FF2721" s="571" t="str">
        <v>[-11101] All data events are filtered in summary calculation</v>
      </c>
      <c r="FG2721" s="570">
        <v>42253.170486111107</v>
      </c>
      <c r="FH2721" s="571" t="str">
        <v>[-11101] All data events are filtered in summary calculation</v>
      </c>
      <c r="GE2721" s="400">
        <f t="shared" si="355"/>
        <v>1</v>
      </c>
      <c r="GF2721" s="529"/>
      <c r="GG2721" s="517"/>
      <c r="GH2721" s="529">
        <v>42253.170486111107</v>
      </c>
      <c r="GI2721" s="668" t="str">
        <v>[-11101] All data events are filtered in summary calculation</v>
      </c>
      <c r="GJ2721" s="669">
        <v>42253.170486111107</v>
      </c>
      <c r="GK2721" s="668" t="str">
        <v>[-11101] All data events are filtered in summary calculation</v>
      </c>
      <c r="GL2721" s="669">
        <v>42253.170486111107</v>
      </c>
      <c r="GM2721" s="668" t="str">
        <v>[-11101] All data events are filtered in summary calculation</v>
      </c>
      <c r="GN2721" s="400" t="str">
        <f t="shared" si="353"/>
        <v>[-11101] All data events are filtered in summary calculation</v>
      </c>
      <c r="GO2721" s="400">
        <f t="shared" si="354"/>
        <v>0</v>
      </c>
    </row>
    <row r="2722" spans="156:197" ht="18.95" customHeight="1" x14ac:dyDescent="0.25">
      <c r="EZ2722" s="837"/>
      <c r="FA2722" s="568">
        <v>42253.171180555553</v>
      </c>
      <c r="FB2722" s="569" t="str">
        <v>[-11101] All data events are filtered in summary calculation</v>
      </c>
      <c r="FC2722" s="570">
        <v>42253.171180555553</v>
      </c>
      <c r="FD2722" s="571" t="str">
        <v>[-11101] All data events are filtered in summary calculation</v>
      </c>
      <c r="FE2722" s="570">
        <v>42253.170833333337</v>
      </c>
      <c r="FF2722" s="571" t="str">
        <v>[-11101] All data events are filtered in summary calculation</v>
      </c>
      <c r="FG2722" s="570">
        <v>42253.170833333337</v>
      </c>
      <c r="FH2722" s="571" t="str">
        <v>[-11101] All data events are filtered in summary calculation</v>
      </c>
      <c r="GE2722" s="400">
        <f t="shared" si="355"/>
        <v>1</v>
      </c>
      <c r="GF2722" s="529"/>
      <c r="GG2722" s="517"/>
      <c r="GH2722" s="529">
        <v>42253.170833333337</v>
      </c>
      <c r="GI2722" s="668" t="str">
        <v>[-11101] All data events are filtered in summary calculation</v>
      </c>
      <c r="GJ2722" s="669">
        <v>42253.170833333337</v>
      </c>
      <c r="GK2722" s="668" t="str">
        <v>[-11101] All data events are filtered in summary calculation</v>
      </c>
      <c r="GL2722" s="669">
        <v>42253.170833333337</v>
      </c>
      <c r="GM2722" s="668" t="str">
        <v>[-11101] All data events are filtered in summary calculation</v>
      </c>
      <c r="GN2722" s="400" t="str">
        <f t="shared" si="353"/>
        <v>[-11101] All data events are filtered in summary calculation</v>
      </c>
      <c r="GO2722" s="400">
        <f t="shared" si="354"/>
        <v>0</v>
      </c>
    </row>
    <row r="2723" spans="156:197" ht="18.95" customHeight="1" x14ac:dyDescent="0.25">
      <c r="EZ2723" s="837"/>
      <c r="FA2723" s="568">
        <v>42253.171527777777</v>
      </c>
      <c r="FB2723" s="569" t="str">
        <v>[-11101] All data events are filtered in summary calculation</v>
      </c>
      <c r="FC2723" s="570">
        <v>42253.171527777777</v>
      </c>
      <c r="FD2723" s="571" t="str">
        <v>[-11101] All data events are filtered in summary calculation</v>
      </c>
      <c r="FE2723" s="570">
        <v>42253.171180555553</v>
      </c>
      <c r="FF2723" s="571" t="str">
        <v>[-11101] All data events are filtered in summary calculation</v>
      </c>
      <c r="FG2723" s="570">
        <v>42253.171180555553</v>
      </c>
      <c r="FH2723" s="571" t="str">
        <v>[-11101] All data events are filtered in summary calculation</v>
      </c>
      <c r="GE2723" s="400">
        <f t="shared" si="355"/>
        <v>1</v>
      </c>
      <c r="GF2723" s="529"/>
      <c r="GG2723" s="517"/>
      <c r="GH2723" s="529">
        <v>42253.171180555553</v>
      </c>
      <c r="GI2723" s="668" t="str">
        <v>[-11101] All data events are filtered in summary calculation</v>
      </c>
      <c r="GJ2723" s="669">
        <v>42253.171180555553</v>
      </c>
      <c r="GK2723" s="668" t="str">
        <v>[-11101] All data events are filtered in summary calculation</v>
      </c>
      <c r="GL2723" s="669">
        <v>42253.171180555553</v>
      </c>
      <c r="GM2723" s="668" t="str">
        <v>[-11101] All data events are filtered in summary calculation</v>
      </c>
      <c r="GN2723" s="400" t="str">
        <f t="shared" si="353"/>
        <v>[-11101] All data events are filtered in summary calculation</v>
      </c>
      <c r="GO2723" s="400">
        <f t="shared" si="354"/>
        <v>0</v>
      </c>
    </row>
    <row r="2724" spans="156:197" ht="18.95" customHeight="1" x14ac:dyDescent="0.25">
      <c r="EZ2724" s="837"/>
      <c r="FA2724" s="568">
        <v>42253.171875</v>
      </c>
      <c r="FB2724" s="569" t="str">
        <v>[-11101] All data events are filtered in summary calculation</v>
      </c>
      <c r="FC2724" s="570">
        <v>42253.171875</v>
      </c>
      <c r="FD2724" s="571" t="str">
        <v>[-11101] All data events are filtered in summary calculation</v>
      </c>
      <c r="FE2724" s="570">
        <v>42253.171527777777</v>
      </c>
      <c r="FF2724" s="571" t="str">
        <v>[-11101] All data events are filtered in summary calculation</v>
      </c>
      <c r="FG2724" s="570">
        <v>42253.171527777777</v>
      </c>
      <c r="FH2724" s="571" t="str">
        <v>[-11101] All data events are filtered in summary calculation</v>
      </c>
      <c r="GE2724" s="400">
        <f t="shared" si="355"/>
        <v>1</v>
      </c>
      <c r="GF2724" s="529"/>
      <c r="GG2724" s="517"/>
      <c r="GH2724" s="529">
        <v>42253.171527777777</v>
      </c>
      <c r="GI2724" s="668" t="str">
        <v>[-11101] All data events are filtered in summary calculation</v>
      </c>
      <c r="GJ2724" s="669">
        <v>42253.171527777777</v>
      </c>
      <c r="GK2724" s="668" t="str">
        <v>[-11101] All data events are filtered in summary calculation</v>
      </c>
      <c r="GL2724" s="669">
        <v>42253.171527777777</v>
      </c>
      <c r="GM2724" s="668" t="str">
        <v>[-11101] All data events are filtered in summary calculation</v>
      </c>
      <c r="GN2724" s="400" t="str">
        <f t="shared" si="353"/>
        <v>[-11101] All data events are filtered in summary calculation</v>
      </c>
      <c r="GO2724" s="400">
        <f t="shared" si="354"/>
        <v>0</v>
      </c>
    </row>
    <row r="2725" spans="156:197" ht="18.95" customHeight="1" x14ac:dyDescent="0.25">
      <c r="EZ2725" s="837"/>
      <c r="FA2725" s="568">
        <v>42253.172222222223</v>
      </c>
      <c r="FB2725" s="569" t="str">
        <v>[-11101] All data events are filtered in summary calculation</v>
      </c>
      <c r="FC2725" s="570">
        <v>42253.172222222223</v>
      </c>
      <c r="FD2725" s="571" t="str">
        <v>[-11101] All data events are filtered in summary calculation</v>
      </c>
      <c r="FE2725" s="570">
        <v>42253.171875</v>
      </c>
      <c r="FF2725" s="571" t="str">
        <v>[-11101] All data events are filtered in summary calculation</v>
      </c>
      <c r="FG2725" s="570">
        <v>42253.171875</v>
      </c>
      <c r="FH2725" s="571" t="str">
        <v>[-11101] All data events are filtered in summary calculation</v>
      </c>
      <c r="GE2725" s="400">
        <f t="shared" si="355"/>
        <v>1</v>
      </c>
      <c r="GF2725" s="529"/>
      <c r="GG2725" s="517"/>
      <c r="GH2725" s="529">
        <v>42253.171875</v>
      </c>
      <c r="GI2725" s="668" t="str">
        <v>[-11101] All data events are filtered in summary calculation</v>
      </c>
      <c r="GJ2725" s="669">
        <v>42253.171875</v>
      </c>
      <c r="GK2725" s="668" t="str">
        <v>[-11101] All data events are filtered in summary calculation</v>
      </c>
      <c r="GL2725" s="669">
        <v>42253.171875</v>
      </c>
      <c r="GM2725" s="668" t="str">
        <v>[-11101] All data events are filtered in summary calculation</v>
      </c>
      <c r="GN2725" s="400" t="str">
        <f t="shared" si="353"/>
        <v>[-11101] All data events are filtered in summary calculation</v>
      </c>
      <c r="GO2725" s="400">
        <f t="shared" si="354"/>
        <v>0</v>
      </c>
    </row>
    <row r="2726" spans="156:197" ht="18.95" customHeight="1" x14ac:dyDescent="0.25">
      <c r="EZ2726" s="837"/>
      <c r="FA2726" s="568">
        <v>42253.172569444447</v>
      </c>
      <c r="FB2726" s="569" t="str">
        <v>[-11101] All data events are filtered in summary calculation</v>
      </c>
      <c r="FC2726" s="570">
        <v>42253.172569444447</v>
      </c>
      <c r="FD2726" s="571" t="str">
        <v>[-11101] All data events are filtered in summary calculation</v>
      </c>
      <c r="FE2726" s="570">
        <v>42253.172222222223</v>
      </c>
      <c r="FF2726" s="571" t="str">
        <v>[-11101] All data events are filtered in summary calculation</v>
      </c>
      <c r="FG2726" s="570">
        <v>42253.172222222223</v>
      </c>
      <c r="FH2726" s="571" t="str">
        <v>[-11101] All data events are filtered in summary calculation</v>
      </c>
      <c r="GE2726" s="400">
        <f t="shared" si="355"/>
        <v>1</v>
      </c>
      <c r="GF2726" s="529"/>
      <c r="GG2726" s="517"/>
      <c r="GH2726" s="529">
        <v>42253.172222222223</v>
      </c>
      <c r="GI2726" s="668" t="str">
        <v>[-11101] All data events are filtered in summary calculation</v>
      </c>
      <c r="GJ2726" s="669">
        <v>42253.172222222223</v>
      </c>
      <c r="GK2726" s="668" t="str">
        <v>[-11101] All data events are filtered in summary calculation</v>
      </c>
      <c r="GL2726" s="669">
        <v>42253.172222222223</v>
      </c>
      <c r="GM2726" s="668" t="str">
        <v>[-11101] All data events are filtered in summary calculation</v>
      </c>
      <c r="GN2726" s="400" t="str">
        <f t="shared" si="353"/>
        <v>[-11101] All data events are filtered in summary calculation</v>
      </c>
      <c r="GO2726" s="400">
        <f t="shared" si="354"/>
        <v>0</v>
      </c>
    </row>
    <row r="2727" spans="156:197" ht="18.95" customHeight="1" x14ac:dyDescent="0.25">
      <c r="EZ2727" s="837"/>
      <c r="FA2727" s="568">
        <v>42253.172916666663</v>
      </c>
      <c r="FB2727" s="569" t="str">
        <v>[-11101] All data events are filtered in summary calculation</v>
      </c>
      <c r="FC2727" s="570">
        <v>42253.172916666663</v>
      </c>
      <c r="FD2727" s="571" t="str">
        <v>[-11101] All data events are filtered in summary calculation</v>
      </c>
      <c r="FE2727" s="570">
        <v>42253.172569444447</v>
      </c>
      <c r="FF2727" s="571" t="str">
        <v>[-11101] All data events are filtered in summary calculation</v>
      </c>
      <c r="FG2727" s="570">
        <v>42253.172569444447</v>
      </c>
      <c r="FH2727" s="571" t="str">
        <v>[-11101] All data events are filtered in summary calculation</v>
      </c>
      <c r="GE2727" s="400">
        <f t="shared" si="355"/>
        <v>1</v>
      </c>
      <c r="GF2727" s="529"/>
      <c r="GG2727" s="517"/>
      <c r="GH2727" s="529">
        <v>42253.172569444447</v>
      </c>
      <c r="GI2727" s="668" t="str">
        <v>[-11101] All data events are filtered in summary calculation</v>
      </c>
      <c r="GJ2727" s="669">
        <v>42253.172569444447</v>
      </c>
      <c r="GK2727" s="668" t="str">
        <v>[-11101] All data events are filtered in summary calculation</v>
      </c>
      <c r="GL2727" s="669">
        <v>42253.172569444447</v>
      </c>
      <c r="GM2727" s="668" t="str">
        <v>[-11101] All data events are filtered in summary calculation</v>
      </c>
      <c r="GN2727" s="400" t="str">
        <f t="shared" si="353"/>
        <v>[-11101] All data events are filtered in summary calculation</v>
      </c>
      <c r="GO2727" s="400">
        <f t="shared" si="354"/>
        <v>0</v>
      </c>
    </row>
    <row r="2728" spans="156:197" ht="18.95" customHeight="1" x14ac:dyDescent="0.25">
      <c r="EZ2728" s="837"/>
      <c r="FA2728" s="568">
        <v>42253.173263888893</v>
      </c>
      <c r="FB2728" s="569" t="str">
        <v>[-11101] All data events are filtered in summary calculation</v>
      </c>
      <c r="FC2728" s="570">
        <v>42253.173263888893</v>
      </c>
      <c r="FD2728" s="571" t="str">
        <v>[-11101] All data events are filtered in summary calculation</v>
      </c>
      <c r="FE2728" s="570">
        <v>42253.172916666663</v>
      </c>
      <c r="FF2728" s="571" t="str">
        <v>[-11101] All data events are filtered in summary calculation</v>
      </c>
      <c r="FG2728" s="570">
        <v>42253.172916666663</v>
      </c>
      <c r="FH2728" s="571" t="str">
        <v>[-11101] All data events are filtered in summary calculation</v>
      </c>
      <c r="GE2728" s="400">
        <f t="shared" si="355"/>
        <v>1</v>
      </c>
      <c r="GF2728" s="529"/>
      <c r="GG2728" s="517"/>
      <c r="GH2728" s="529">
        <v>42253.172916666663</v>
      </c>
      <c r="GI2728" s="668" t="str">
        <v>[-11101] All data events are filtered in summary calculation</v>
      </c>
      <c r="GJ2728" s="669">
        <v>42253.172916666663</v>
      </c>
      <c r="GK2728" s="668" t="str">
        <v>[-11101] All data events are filtered in summary calculation</v>
      </c>
      <c r="GL2728" s="669">
        <v>42253.172916666663</v>
      </c>
      <c r="GM2728" s="668" t="str">
        <v>[-11101] All data events are filtered in summary calculation</v>
      </c>
      <c r="GN2728" s="400" t="str">
        <f t="shared" si="353"/>
        <v>[-11101] All data events are filtered in summary calculation</v>
      </c>
      <c r="GO2728" s="400">
        <f t="shared" si="354"/>
        <v>0</v>
      </c>
    </row>
    <row r="2729" spans="156:197" ht="18.95" customHeight="1" x14ac:dyDescent="0.25">
      <c r="EZ2729" s="837"/>
      <c r="FA2729" s="568">
        <v>42253.173611111109</v>
      </c>
      <c r="FB2729" s="569" t="str">
        <v>[-11101] All data events are filtered in summary calculation</v>
      </c>
      <c r="FC2729" s="570">
        <v>42253.173611111109</v>
      </c>
      <c r="FD2729" s="571" t="str">
        <v>[-11101] All data events are filtered in summary calculation</v>
      </c>
      <c r="FE2729" s="570">
        <v>42253.173263888893</v>
      </c>
      <c r="FF2729" s="571" t="str">
        <v>[-11101] All data events are filtered in summary calculation</v>
      </c>
      <c r="FG2729" s="570">
        <v>42253.173263888893</v>
      </c>
      <c r="FH2729" s="571" t="str">
        <v>[-11101] All data events are filtered in summary calculation</v>
      </c>
      <c r="GE2729" s="400">
        <f t="shared" si="355"/>
        <v>1</v>
      </c>
      <c r="GF2729" s="529"/>
      <c r="GG2729" s="517"/>
      <c r="GH2729" s="529">
        <v>42253.173263888893</v>
      </c>
      <c r="GI2729" s="668" t="str">
        <v>[-11101] All data events are filtered in summary calculation</v>
      </c>
      <c r="GJ2729" s="669">
        <v>42253.173263888893</v>
      </c>
      <c r="GK2729" s="668" t="str">
        <v>[-11101] All data events are filtered in summary calculation</v>
      </c>
      <c r="GL2729" s="669">
        <v>42253.173263888893</v>
      </c>
      <c r="GM2729" s="668" t="str">
        <v>[-11101] All data events are filtered in summary calculation</v>
      </c>
      <c r="GN2729" s="400" t="str">
        <f t="shared" si="353"/>
        <v>[-11101] All data events are filtered in summary calculation</v>
      </c>
      <c r="GO2729" s="400">
        <f t="shared" si="354"/>
        <v>0</v>
      </c>
    </row>
    <row r="2730" spans="156:197" ht="18.95" customHeight="1" x14ac:dyDescent="0.25">
      <c r="EZ2730" s="837"/>
      <c r="FA2730" s="568">
        <v>42253.173958333333</v>
      </c>
      <c r="FB2730" s="569" t="str">
        <v>[-11101] All data events are filtered in summary calculation</v>
      </c>
      <c r="FC2730" s="570">
        <v>42253.173958333333</v>
      </c>
      <c r="FD2730" s="571" t="str">
        <v>[-11101] All data events are filtered in summary calculation</v>
      </c>
      <c r="FE2730" s="570">
        <v>42253.173611111109</v>
      </c>
      <c r="FF2730" s="571" t="str">
        <v>[-11101] All data events are filtered in summary calculation</v>
      </c>
      <c r="FG2730" s="570">
        <v>42253.173611111109</v>
      </c>
      <c r="FH2730" s="571" t="str">
        <v>[-11101] All data events are filtered in summary calculation</v>
      </c>
      <c r="GE2730" s="400">
        <f t="shared" si="355"/>
        <v>1</v>
      </c>
      <c r="GF2730" s="529"/>
      <c r="GG2730" s="517"/>
      <c r="GH2730" s="529">
        <v>42253.173611111109</v>
      </c>
      <c r="GI2730" s="668" t="str">
        <v>[-11101] All data events are filtered in summary calculation</v>
      </c>
      <c r="GJ2730" s="669">
        <v>42253.173611111109</v>
      </c>
      <c r="GK2730" s="668" t="str">
        <v>[-11101] All data events are filtered in summary calculation</v>
      </c>
      <c r="GL2730" s="669">
        <v>42253.173611111109</v>
      </c>
      <c r="GM2730" s="668" t="str">
        <v>[-11101] All data events are filtered in summary calculation</v>
      </c>
      <c r="GN2730" s="400" t="str">
        <f t="shared" si="353"/>
        <v>[-11101] All data events are filtered in summary calculation</v>
      </c>
      <c r="GO2730" s="400">
        <f t="shared" si="354"/>
        <v>0</v>
      </c>
    </row>
    <row r="2731" spans="156:197" ht="18.95" customHeight="1" x14ac:dyDescent="0.25">
      <c r="EZ2731" s="837"/>
      <c r="FA2731" s="568">
        <v>42253.174305555556</v>
      </c>
      <c r="FB2731" s="569" t="str">
        <v>[-11101] All data events are filtered in summary calculation</v>
      </c>
      <c r="FC2731" s="570">
        <v>42253.174305555556</v>
      </c>
      <c r="FD2731" s="571" t="str">
        <v>[-11101] All data events are filtered in summary calculation</v>
      </c>
      <c r="FE2731" s="570">
        <v>42253.173958333333</v>
      </c>
      <c r="FF2731" s="571" t="str">
        <v>[-11101] All data events are filtered in summary calculation</v>
      </c>
      <c r="FG2731" s="570">
        <v>42253.173958333333</v>
      </c>
      <c r="FH2731" s="571" t="str">
        <v>[-11101] All data events are filtered in summary calculation</v>
      </c>
      <c r="GE2731" s="400">
        <f t="shared" si="355"/>
        <v>1</v>
      </c>
      <c r="GF2731" s="529"/>
      <c r="GG2731" s="517"/>
      <c r="GH2731" s="529">
        <v>42253.173958333333</v>
      </c>
      <c r="GI2731" s="668" t="str">
        <v>[-11101] All data events are filtered in summary calculation</v>
      </c>
      <c r="GJ2731" s="669">
        <v>42253.173958333333</v>
      </c>
      <c r="GK2731" s="668" t="str">
        <v>[-11101] All data events are filtered in summary calculation</v>
      </c>
      <c r="GL2731" s="669">
        <v>42253.173958333333</v>
      </c>
      <c r="GM2731" s="668" t="str">
        <v>[-11101] All data events are filtered in summary calculation</v>
      </c>
      <c r="GN2731" s="400" t="str">
        <f t="shared" si="353"/>
        <v>[-11101] All data events are filtered in summary calculation</v>
      </c>
      <c r="GO2731" s="400">
        <f t="shared" si="354"/>
        <v>0</v>
      </c>
    </row>
    <row r="2732" spans="156:197" ht="18.95" customHeight="1" x14ac:dyDescent="0.25">
      <c r="EZ2732" s="837"/>
      <c r="FA2732" s="568">
        <v>42253.17465277778</v>
      </c>
      <c r="FB2732" s="569" t="str">
        <v>[-11101] All data events are filtered in summary calculation</v>
      </c>
      <c r="FC2732" s="570">
        <v>42253.17465277778</v>
      </c>
      <c r="FD2732" s="571" t="str">
        <v>[-11101] All data events are filtered in summary calculation</v>
      </c>
      <c r="FE2732" s="570">
        <v>42253.174305555556</v>
      </c>
      <c r="FF2732" s="571" t="str">
        <v>[-11101] All data events are filtered in summary calculation</v>
      </c>
      <c r="FG2732" s="570">
        <v>42253.174305555556</v>
      </c>
      <c r="FH2732" s="571" t="str">
        <v>[-11101] All data events are filtered in summary calculation</v>
      </c>
      <c r="GE2732" s="400">
        <f t="shared" si="355"/>
        <v>1</v>
      </c>
      <c r="GF2732" s="529"/>
      <c r="GG2732" s="517"/>
      <c r="GH2732" s="529">
        <v>42253.174305555556</v>
      </c>
      <c r="GI2732" s="668" t="str">
        <v>[-11101] All data events are filtered in summary calculation</v>
      </c>
      <c r="GJ2732" s="669">
        <v>42253.174305555556</v>
      </c>
      <c r="GK2732" s="668" t="str">
        <v>[-11101] All data events are filtered in summary calculation</v>
      </c>
      <c r="GL2732" s="669">
        <v>42253.174305555556</v>
      </c>
      <c r="GM2732" s="668" t="str">
        <v>[-11101] All data events are filtered in summary calculation</v>
      </c>
      <c r="GN2732" s="400" t="str">
        <f t="shared" si="353"/>
        <v>[-11101] All data events are filtered in summary calculation</v>
      </c>
      <c r="GO2732" s="400">
        <f t="shared" si="354"/>
        <v>0</v>
      </c>
    </row>
    <row r="2733" spans="156:197" ht="18.95" customHeight="1" x14ac:dyDescent="0.25">
      <c r="EZ2733" s="837"/>
      <c r="FA2733" s="568">
        <v>42253.175000000003</v>
      </c>
      <c r="FB2733" s="569" t="str">
        <v>[-11101] All data events are filtered in summary calculation</v>
      </c>
      <c r="FC2733" s="570">
        <v>42253.175000000003</v>
      </c>
      <c r="FD2733" s="571" t="str">
        <v>[-11101] All data events are filtered in summary calculation</v>
      </c>
      <c r="FE2733" s="570">
        <v>42253.17465277778</v>
      </c>
      <c r="FF2733" s="571" t="str">
        <v>[-11101] All data events are filtered in summary calculation</v>
      </c>
      <c r="FG2733" s="570">
        <v>42253.17465277778</v>
      </c>
      <c r="FH2733" s="571" t="str">
        <v>[-11101] All data events are filtered in summary calculation</v>
      </c>
      <c r="GE2733" s="400">
        <f t="shared" si="355"/>
        <v>1</v>
      </c>
      <c r="GF2733" s="529"/>
      <c r="GG2733" s="517"/>
      <c r="GH2733" s="529">
        <v>42253.17465277778</v>
      </c>
      <c r="GI2733" s="668" t="str">
        <v>[-11101] All data events are filtered in summary calculation</v>
      </c>
      <c r="GJ2733" s="669">
        <v>42253.17465277778</v>
      </c>
      <c r="GK2733" s="668" t="str">
        <v>[-11101] All data events are filtered in summary calculation</v>
      </c>
      <c r="GL2733" s="669">
        <v>42253.17465277778</v>
      </c>
      <c r="GM2733" s="668" t="str">
        <v>[-11101] All data events are filtered in summary calculation</v>
      </c>
      <c r="GN2733" s="400" t="str">
        <f t="shared" si="353"/>
        <v>[-11101] All data events are filtered in summary calculation</v>
      </c>
      <c r="GO2733" s="400">
        <f t="shared" si="354"/>
        <v>0</v>
      </c>
    </row>
    <row r="2734" spans="156:197" ht="18.95" customHeight="1" x14ac:dyDescent="0.25">
      <c r="EZ2734" s="837"/>
      <c r="FA2734" s="568">
        <v>42253.175347222219</v>
      </c>
      <c r="FB2734" s="569" t="str">
        <v>[-11101] All data events are filtered in summary calculation</v>
      </c>
      <c r="FC2734" s="570">
        <v>42253.175347222219</v>
      </c>
      <c r="FD2734" s="571" t="str">
        <v>[-11101] All data events are filtered in summary calculation</v>
      </c>
      <c r="FE2734" s="570">
        <v>42253.175000000003</v>
      </c>
      <c r="FF2734" s="571" t="str">
        <v>[-11101] All data events are filtered in summary calculation</v>
      </c>
      <c r="FG2734" s="570">
        <v>42253.175000000003</v>
      </c>
      <c r="FH2734" s="571" t="str">
        <v>[-11101] All data events are filtered in summary calculation</v>
      </c>
      <c r="GE2734" s="400">
        <f t="shared" si="355"/>
        <v>1</v>
      </c>
      <c r="GF2734" s="529"/>
      <c r="GG2734" s="517"/>
      <c r="GH2734" s="529">
        <v>42253.175000000003</v>
      </c>
      <c r="GI2734" s="668" t="str">
        <v>[-11101] All data events are filtered in summary calculation</v>
      </c>
      <c r="GJ2734" s="669">
        <v>42253.175000000003</v>
      </c>
      <c r="GK2734" s="668" t="str">
        <v>[-11101] All data events are filtered in summary calculation</v>
      </c>
      <c r="GL2734" s="669">
        <v>42253.175000000003</v>
      </c>
      <c r="GM2734" s="668" t="str">
        <v>[-11101] All data events are filtered in summary calculation</v>
      </c>
      <c r="GN2734" s="400" t="str">
        <f t="shared" si="353"/>
        <v>[-11101] All data events are filtered in summary calculation</v>
      </c>
      <c r="GO2734" s="400">
        <f t="shared" si="354"/>
        <v>0</v>
      </c>
    </row>
    <row r="2735" spans="156:197" ht="18.95" customHeight="1" x14ac:dyDescent="0.25">
      <c r="EZ2735" s="837"/>
      <c r="FA2735" s="568">
        <v>42253.17569444445</v>
      </c>
      <c r="FB2735" s="569" t="str">
        <v>[-11101] All data events are filtered in summary calculation</v>
      </c>
      <c r="FC2735" s="570">
        <v>42253.17569444445</v>
      </c>
      <c r="FD2735" s="571" t="str">
        <v>[-11101] All data events are filtered in summary calculation</v>
      </c>
      <c r="FE2735" s="570">
        <v>42253.175347222219</v>
      </c>
      <c r="FF2735" s="571" t="str">
        <v>[-11101] All data events are filtered in summary calculation</v>
      </c>
      <c r="FG2735" s="570">
        <v>42253.175347222219</v>
      </c>
      <c r="FH2735" s="571" t="str">
        <v>[-11101] All data events are filtered in summary calculation</v>
      </c>
      <c r="GE2735" s="400">
        <f t="shared" si="355"/>
        <v>1</v>
      </c>
      <c r="GF2735" s="529"/>
      <c r="GG2735" s="517"/>
      <c r="GH2735" s="529">
        <v>42253.175347222219</v>
      </c>
      <c r="GI2735" s="668" t="str">
        <v>[-11101] All data events are filtered in summary calculation</v>
      </c>
      <c r="GJ2735" s="669">
        <v>42253.175347222219</v>
      </c>
      <c r="GK2735" s="668" t="str">
        <v>[-11101] All data events are filtered in summary calculation</v>
      </c>
      <c r="GL2735" s="669">
        <v>42253.175347222219</v>
      </c>
      <c r="GM2735" s="668" t="str">
        <v>[-11101] All data events are filtered in summary calculation</v>
      </c>
      <c r="GN2735" s="400" t="str">
        <f t="shared" si="353"/>
        <v>[-11101] All data events are filtered in summary calculation</v>
      </c>
      <c r="GO2735" s="400">
        <f t="shared" si="354"/>
        <v>0</v>
      </c>
    </row>
    <row r="2736" spans="156:197" ht="18.95" customHeight="1" x14ac:dyDescent="0.25">
      <c r="EZ2736" s="837"/>
      <c r="FA2736" s="568">
        <v>42253.176041666666</v>
      </c>
      <c r="FB2736" s="569" t="str">
        <v>[-11101] All data events are filtered in summary calculation</v>
      </c>
      <c r="FC2736" s="570">
        <v>42253.176041666666</v>
      </c>
      <c r="FD2736" s="571" t="str">
        <v>[-11101] All data events are filtered in summary calculation</v>
      </c>
      <c r="FE2736" s="570">
        <v>42253.17569444445</v>
      </c>
      <c r="FF2736" s="571" t="str">
        <v>[-11101] All data events are filtered in summary calculation</v>
      </c>
      <c r="FG2736" s="570">
        <v>42253.17569444445</v>
      </c>
      <c r="FH2736" s="571" t="str">
        <v>[-11101] All data events are filtered in summary calculation</v>
      </c>
      <c r="GE2736" s="400">
        <f t="shared" si="355"/>
        <v>1</v>
      </c>
      <c r="GF2736" s="529"/>
      <c r="GG2736" s="517"/>
      <c r="GH2736" s="529">
        <v>42253.17569444445</v>
      </c>
      <c r="GI2736" s="668" t="str">
        <v>[-11101] All data events are filtered in summary calculation</v>
      </c>
      <c r="GJ2736" s="669">
        <v>42253.17569444445</v>
      </c>
      <c r="GK2736" s="668" t="str">
        <v>[-11101] All data events are filtered in summary calculation</v>
      </c>
      <c r="GL2736" s="669">
        <v>42253.17569444445</v>
      </c>
      <c r="GM2736" s="668" t="str">
        <v>[-11101] All data events are filtered in summary calculation</v>
      </c>
      <c r="GN2736" s="400" t="str">
        <f t="shared" si="353"/>
        <v>[-11101] All data events are filtered in summary calculation</v>
      </c>
      <c r="GO2736" s="400">
        <f t="shared" si="354"/>
        <v>0</v>
      </c>
    </row>
    <row r="2737" spans="156:197" ht="18.95" customHeight="1" x14ac:dyDescent="0.25">
      <c r="EZ2737" s="837"/>
      <c r="FA2737" s="568">
        <v>42253.176388888889</v>
      </c>
      <c r="FB2737" s="569" t="str">
        <v>[-11101] All data events are filtered in summary calculation</v>
      </c>
      <c r="FC2737" s="570">
        <v>42253.176388888889</v>
      </c>
      <c r="FD2737" s="571" t="str">
        <v>[-11101] All data events are filtered in summary calculation</v>
      </c>
      <c r="FE2737" s="570">
        <v>42253.176041666666</v>
      </c>
      <c r="FF2737" s="571" t="str">
        <v>[-11101] All data events are filtered in summary calculation</v>
      </c>
      <c r="FG2737" s="570">
        <v>42253.176041666666</v>
      </c>
      <c r="FH2737" s="571" t="str">
        <v>[-11101] All data events are filtered in summary calculation</v>
      </c>
      <c r="GE2737" s="400">
        <f t="shared" si="355"/>
        <v>1</v>
      </c>
      <c r="GF2737" s="529"/>
      <c r="GG2737" s="517"/>
      <c r="GH2737" s="529">
        <v>42253.176041666666</v>
      </c>
      <c r="GI2737" s="668" t="str">
        <v>[-11101] All data events are filtered in summary calculation</v>
      </c>
      <c r="GJ2737" s="669">
        <v>42253.176041666666</v>
      </c>
      <c r="GK2737" s="668" t="str">
        <v>[-11101] All data events are filtered in summary calculation</v>
      </c>
      <c r="GL2737" s="669">
        <v>42253.176041666666</v>
      </c>
      <c r="GM2737" s="668" t="str">
        <v>[-11101] All data events are filtered in summary calculation</v>
      </c>
      <c r="GN2737" s="400" t="str">
        <f t="shared" si="353"/>
        <v>[-11101] All data events are filtered in summary calculation</v>
      </c>
      <c r="GO2737" s="400">
        <f t="shared" si="354"/>
        <v>0</v>
      </c>
    </row>
    <row r="2738" spans="156:197" ht="18.95" customHeight="1" x14ac:dyDescent="0.25">
      <c r="EZ2738" s="837"/>
      <c r="FA2738" s="568">
        <v>42253.176736111112</v>
      </c>
      <c r="FB2738" s="569" t="str">
        <v>[-11101] All data events are filtered in summary calculation</v>
      </c>
      <c r="FC2738" s="570">
        <v>42253.176736111112</v>
      </c>
      <c r="FD2738" s="571" t="str">
        <v>[-11101] All data events are filtered in summary calculation</v>
      </c>
      <c r="FE2738" s="570">
        <v>42253.176388888889</v>
      </c>
      <c r="FF2738" s="571" t="str">
        <v>[-11101] All data events are filtered in summary calculation</v>
      </c>
      <c r="FG2738" s="570">
        <v>42253.176388888889</v>
      </c>
      <c r="FH2738" s="571" t="str">
        <v>[-11101] All data events are filtered in summary calculation</v>
      </c>
      <c r="GE2738" s="400">
        <f t="shared" si="355"/>
        <v>1</v>
      </c>
      <c r="GF2738" s="529"/>
      <c r="GG2738" s="517"/>
      <c r="GH2738" s="529">
        <v>42253.176388888889</v>
      </c>
      <c r="GI2738" s="668" t="str">
        <v>[-11101] All data events are filtered in summary calculation</v>
      </c>
      <c r="GJ2738" s="669">
        <v>42253.176388888889</v>
      </c>
      <c r="GK2738" s="668" t="str">
        <v>[-11101] All data events are filtered in summary calculation</v>
      </c>
      <c r="GL2738" s="669">
        <v>42253.176388888889</v>
      </c>
      <c r="GM2738" s="668" t="str">
        <v>[-11101] All data events are filtered in summary calculation</v>
      </c>
      <c r="GN2738" s="400" t="str">
        <f t="shared" si="353"/>
        <v>[-11101] All data events are filtered in summary calculation</v>
      </c>
      <c r="GO2738" s="400">
        <f t="shared" si="354"/>
        <v>0</v>
      </c>
    </row>
    <row r="2739" spans="156:197" ht="18.95" customHeight="1" x14ac:dyDescent="0.25">
      <c r="EZ2739" s="837"/>
      <c r="FA2739" s="568">
        <v>42253.177083333328</v>
      </c>
      <c r="FB2739" s="569" t="str">
        <v>[-11101] All data events are filtered in summary calculation</v>
      </c>
      <c r="FC2739" s="570">
        <v>42253.177083333328</v>
      </c>
      <c r="FD2739" s="571" t="str">
        <v>[-11101] All data events are filtered in summary calculation</v>
      </c>
      <c r="FE2739" s="570">
        <v>42253.176736111112</v>
      </c>
      <c r="FF2739" s="571" t="str">
        <v>[-11101] All data events are filtered in summary calculation</v>
      </c>
      <c r="FG2739" s="570">
        <v>42253.176736111112</v>
      </c>
      <c r="FH2739" s="571" t="str">
        <v>[-11101] All data events are filtered in summary calculation</v>
      </c>
      <c r="GE2739" s="400">
        <f t="shared" si="355"/>
        <v>1</v>
      </c>
      <c r="GF2739" s="529"/>
      <c r="GG2739" s="517"/>
      <c r="GH2739" s="529">
        <v>42253.176736111112</v>
      </c>
      <c r="GI2739" s="668" t="str">
        <v>[-11101] All data events are filtered in summary calculation</v>
      </c>
      <c r="GJ2739" s="669">
        <v>42253.176736111112</v>
      </c>
      <c r="GK2739" s="668" t="str">
        <v>[-11101] All data events are filtered in summary calculation</v>
      </c>
      <c r="GL2739" s="669">
        <v>42253.176736111112</v>
      </c>
      <c r="GM2739" s="668" t="str">
        <v>[-11101] All data events are filtered in summary calculation</v>
      </c>
      <c r="GN2739" s="400" t="str">
        <f t="shared" si="353"/>
        <v>[-11101] All data events are filtered in summary calculation</v>
      </c>
      <c r="GO2739" s="400">
        <f t="shared" si="354"/>
        <v>0</v>
      </c>
    </row>
    <row r="2740" spans="156:197" ht="18.95" customHeight="1" x14ac:dyDescent="0.25">
      <c r="EZ2740" s="837"/>
      <c r="FA2740" s="568">
        <v>42253.177430555559</v>
      </c>
      <c r="FB2740" s="569" t="str">
        <v>[-11101] All data events are filtered in summary calculation</v>
      </c>
      <c r="FC2740" s="570">
        <v>42253.177430555559</v>
      </c>
      <c r="FD2740" s="571" t="str">
        <v>[-11101] All data events are filtered in summary calculation</v>
      </c>
      <c r="FE2740" s="570">
        <v>42253.177083333328</v>
      </c>
      <c r="FF2740" s="571" t="str">
        <v>[-11101] All data events are filtered in summary calculation</v>
      </c>
      <c r="FG2740" s="570">
        <v>42253.177083333328</v>
      </c>
      <c r="FH2740" s="571" t="str">
        <v>[-11101] All data events are filtered in summary calculation</v>
      </c>
      <c r="GE2740" s="400">
        <f t="shared" si="355"/>
        <v>1</v>
      </c>
      <c r="GF2740" s="529"/>
      <c r="GG2740" s="517"/>
      <c r="GH2740" s="529">
        <v>42253.177083333328</v>
      </c>
      <c r="GI2740" s="668" t="str">
        <v>[-11101] All data events are filtered in summary calculation</v>
      </c>
      <c r="GJ2740" s="669">
        <v>42253.177083333328</v>
      </c>
      <c r="GK2740" s="668" t="str">
        <v>[-11101] All data events are filtered in summary calculation</v>
      </c>
      <c r="GL2740" s="669">
        <v>42253.177083333328</v>
      </c>
      <c r="GM2740" s="668" t="str">
        <v>[-11101] All data events are filtered in summary calculation</v>
      </c>
      <c r="GN2740" s="400" t="str">
        <f t="shared" si="353"/>
        <v>[-11101] All data events are filtered in summary calculation</v>
      </c>
      <c r="GO2740" s="400">
        <f t="shared" si="354"/>
        <v>0</v>
      </c>
    </row>
    <row r="2741" spans="156:197" ht="18.95" customHeight="1" x14ac:dyDescent="0.25">
      <c r="EZ2741" s="837"/>
      <c r="FA2741" s="568">
        <v>42253.177777777775</v>
      </c>
      <c r="FB2741" s="569" t="str">
        <v>[-11101] All data events are filtered in summary calculation</v>
      </c>
      <c r="FC2741" s="570">
        <v>42253.177777777775</v>
      </c>
      <c r="FD2741" s="571" t="str">
        <v>[-11101] All data events are filtered in summary calculation</v>
      </c>
      <c r="FE2741" s="570">
        <v>42253.177430555559</v>
      </c>
      <c r="FF2741" s="571" t="str">
        <v>[-11101] All data events are filtered in summary calculation</v>
      </c>
      <c r="FG2741" s="570">
        <v>42253.177430555559</v>
      </c>
      <c r="FH2741" s="571" t="str">
        <v>[-11101] All data events are filtered in summary calculation</v>
      </c>
      <c r="GE2741" s="400">
        <f t="shared" si="355"/>
        <v>1</v>
      </c>
      <c r="GF2741" s="529"/>
      <c r="GG2741" s="517"/>
      <c r="GH2741" s="529">
        <v>42253.177430555559</v>
      </c>
      <c r="GI2741" s="668" t="str">
        <v>[-11101] All data events are filtered in summary calculation</v>
      </c>
      <c r="GJ2741" s="669">
        <v>42253.177430555559</v>
      </c>
      <c r="GK2741" s="668" t="str">
        <v>[-11101] All data events are filtered in summary calculation</v>
      </c>
      <c r="GL2741" s="669">
        <v>42253.177430555559</v>
      </c>
      <c r="GM2741" s="668" t="str">
        <v>[-11101] All data events are filtered in summary calculation</v>
      </c>
      <c r="GN2741" s="400" t="str">
        <f t="shared" si="353"/>
        <v>[-11101] All data events are filtered in summary calculation</v>
      </c>
      <c r="GO2741" s="400">
        <f t="shared" si="354"/>
        <v>0</v>
      </c>
    </row>
    <row r="2742" spans="156:197" ht="18.95" customHeight="1" x14ac:dyDescent="0.25">
      <c r="EZ2742" s="837"/>
      <c r="FA2742" s="568">
        <v>42253.178124999999</v>
      </c>
      <c r="FB2742" s="569" t="str">
        <v>[-11101] All data events are filtered in summary calculation</v>
      </c>
      <c r="FC2742" s="570">
        <v>42253.178124999999</v>
      </c>
      <c r="FD2742" s="571" t="str">
        <v>[-11101] All data events are filtered in summary calculation</v>
      </c>
      <c r="FE2742" s="570">
        <v>42253.177777777775</v>
      </c>
      <c r="FF2742" s="571" t="str">
        <v>[-11101] All data events are filtered in summary calculation</v>
      </c>
      <c r="FG2742" s="570">
        <v>42253.177777777775</v>
      </c>
      <c r="FH2742" s="571" t="str">
        <v>[-11101] All data events are filtered in summary calculation</v>
      </c>
      <c r="GE2742" s="400">
        <f t="shared" si="355"/>
        <v>1</v>
      </c>
      <c r="GF2742" s="529"/>
      <c r="GG2742" s="517"/>
      <c r="GH2742" s="529">
        <v>42253.177777777775</v>
      </c>
      <c r="GI2742" s="668" t="str">
        <v>[-11101] All data events are filtered in summary calculation</v>
      </c>
      <c r="GJ2742" s="669">
        <v>42253.177777777775</v>
      </c>
      <c r="GK2742" s="668" t="str">
        <v>[-11101] All data events are filtered in summary calculation</v>
      </c>
      <c r="GL2742" s="669">
        <v>42253.177777777775</v>
      </c>
      <c r="GM2742" s="668" t="str">
        <v>[-11101] All data events are filtered in summary calculation</v>
      </c>
      <c r="GN2742" s="400" t="str">
        <f t="shared" si="353"/>
        <v>[-11101] All data events are filtered in summary calculation</v>
      </c>
      <c r="GO2742" s="400">
        <f t="shared" si="354"/>
        <v>0</v>
      </c>
    </row>
    <row r="2743" spans="156:197" ht="18.95" customHeight="1" x14ac:dyDescent="0.25">
      <c r="EZ2743" s="837"/>
      <c r="FA2743" s="568">
        <v>42253.178472222222</v>
      </c>
      <c r="FB2743" s="569" t="str">
        <v>[-11101] All data events are filtered in summary calculation</v>
      </c>
      <c r="FC2743" s="570">
        <v>42253.178472222222</v>
      </c>
      <c r="FD2743" s="571" t="str">
        <v>[-11101] All data events are filtered in summary calculation</v>
      </c>
      <c r="FE2743" s="570">
        <v>42253.178124999999</v>
      </c>
      <c r="FF2743" s="571" t="str">
        <v>[-11101] All data events are filtered in summary calculation</v>
      </c>
      <c r="FG2743" s="570">
        <v>42253.178124999999</v>
      </c>
      <c r="FH2743" s="571" t="str">
        <v>[-11101] All data events are filtered in summary calculation</v>
      </c>
      <c r="GE2743" s="400">
        <f t="shared" si="355"/>
        <v>1</v>
      </c>
      <c r="GF2743" s="529"/>
      <c r="GG2743" s="517"/>
      <c r="GH2743" s="529">
        <v>42253.178124999999</v>
      </c>
      <c r="GI2743" s="668" t="str">
        <v>[-11101] All data events are filtered in summary calculation</v>
      </c>
      <c r="GJ2743" s="669">
        <v>42253.178124999999</v>
      </c>
      <c r="GK2743" s="668" t="str">
        <v>[-11101] All data events are filtered in summary calculation</v>
      </c>
      <c r="GL2743" s="669">
        <v>42253.178124999999</v>
      </c>
      <c r="GM2743" s="668" t="str">
        <v>[-11101] All data events are filtered in summary calculation</v>
      </c>
      <c r="GN2743" s="400" t="str">
        <f t="shared" si="353"/>
        <v>[-11101] All data events are filtered in summary calculation</v>
      </c>
      <c r="GO2743" s="400">
        <f t="shared" si="354"/>
        <v>0</v>
      </c>
    </row>
    <row r="2744" spans="156:197" ht="18.95" customHeight="1" x14ac:dyDescent="0.25">
      <c r="EZ2744" s="837"/>
      <c r="FA2744" s="568">
        <v>42253.178819444445</v>
      </c>
      <c r="FB2744" s="569" t="str">
        <v>[-11101] All data events are filtered in summary calculation</v>
      </c>
      <c r="FC2744" s="570">
        <v>42253.178819444445</v>
      </c>
      <c r="FD2744" s="571" t="str">
        <v>[-11101] All data events are filtered in summary calculation</v>
      </c>
      <c r="FE2744" s="570">
        <v>42253.178472222222</v>
      </c>
      <c r="FF2744" s="571" t="str">
        <v>[-11101] All data events are filtered in summary calculation</v>
      </c>
      <c r="FG2744" s="570">
        <v>42253.178472222222</v>
      </c>
      <c r="FH2744" s="571" t="str">
        <v>[-11101] All data events are filtered in summary calculation</v>
      </c>
      <c r="GE2744" s="400">
        <f t="shared" si="355"/>
        <v>1</v>
      </c>
      <c r="GF2744" s="529"/>
      <c r="GG2744" s="517"/>
      <c r="GH2744" s="529">
        <v>42253.178472222222</v>
      </c>
      <c r="GI2744" s="668" t="str">
        <v>[-11101] All data events are filtered in summary calculation</v>
      </c>
      <c r="GJ2744" s="669">
        <v>42253.178472222222</v>
      </c>
      <c r="GK2744" s="668" t="str">
        <v>[-11101] All data events are filtered in summary calculation</v>
      </c>
      <c r="GL2744" s="669">
        <v>42253.178472222222</v>
      </c>
      <c r="GM2744" s="668" t="str">
        <v>[-11101] All data events are filtered in summary calculation</v>
      </c>
      <c r="GN2744" s="400" t="str">
        <f t="shared" si="353"/>
        <v>[-11101] All data events are filtered in summary calculation</v>
      </c>
      <c r="GO2744" s="400">
        <f t="shared" si="354"/>
        <v>0</v>
      </c>
    </row>
    <row r="2745" spans="156:197" ht="18.95" customHeight="1" x14ac:dyDescent="0.25">
      <c r="EZ2745" s="837"/>
      <c r="FA2745" s="568">
        <v>42253.179166666669</v>
      </c>
      <c r="FB2745" s="569" t="str">
        <v>[-11101] All data events are filtered in summary calculation</v>
      </c>
      <c r="FC2745" s="570">
        <v>42253.179166666669</v>
      </c>
      <c r="FD2745" s="571" t="str">
        <v>[-11101] All data events are filtered in summary calculation</v>
      </c>
      <c r="FE2745" s="570">
        <v>42253.178819444445</v>
      </c>
      <c r="FF2745" s="571" t="str">
        <v>[-11101] All data events are filtered in summary calculation</v>
      </c>
      <c r="FG2745" s="570">
        <v>42253.178819444445</v>
      </c>
      <c r="FH2745" s="571" t="str">
        <v>[-11101] All data events are filtered in summary calculation</v>
      </c>
      <c r="GE2745" s="400">
        <f t="shared" si="355"/>
        <v>1</v>
      </c>
      <c r="GF2745" s="529"/>
      <c r="GG2745" s="517"/>
      <c r="GH2745" s="529">
        <v>42253.178819444445</v>
      </c>
      <c r="GI2745" s="668" t="str">
        <v>[-11101] All data events are filtered in summary calculation</v>
      </c>
      <c r="GJ2745" s="669">
        <v>42253.178819444445</v>
      </c>
      <c r="GK2745" s="668" t="str">
        <v>[-11101] All data events are filtered in summary calculation</v>
      </c>
      <c r="GL2745" s="669">
        <v>42253.178819444445</v>
      </c>
      <c r="GM2745" s="668" t="str">
        <v>[-11101] All data events are filtered in summary calculation</v>
      </c>
      <c r="GN2745" s="400" t="str">
        <f t="shared" si="353"/>
        <v>[-11101] All data events are filtered in summary calculation</v>
      </c>
      <c r="GO2745" s="400">
        <f t="shared" si="354"/>
        <v>0</v>
      </c>
    </row>
    <row r="2746" spans="156:197" ht="18.95" customHeight="1" x14ac:dyDescent="0.25">
      <c r="EZ2746" s="837"/>
      <c r="FA2746" s="568">
        <v>42253.179513888885</v>
      </c>
      <c r="FB2746" s="569" t="str">
        <v>[-11101] All data events are filtered in summary calculation</v>
      </c>
      <c r="FC2746" s="570">
        <v>42253.179513888885</v>
      </c>
      <c r="FD2746" s="571" t="str">
        <v>[-11101] All data events are filtered in summary calculation</v>
      </c>
      <c r="FE2746" s="570">
        <v>42253.179166666669</v>
      </c>
      <c r="FF2746" s="571" t="str">
        <v>[-11101] All data events are filtered in summary calculation</v>
      </c>
      <c r="FG2746" s="570">
        <v>42253.179166666669</v>
      </c>
      <c r="FH2746" s="571" t="str">
        <v>[-11101] All data events are filtered in summary calculation</v>
      </c>
      <c r="GE2746" s="400">
        <f t="shared" si="355"/>
        <v>1</v>
      </c>
      <c r="GF2746" s="529"/>
      <c r="GG2746" s="517"/>
      <c r="GH2746" s="529">
        <v>42253.179166666669</v>
      </c>
      <c r="GI2746" s="668" t="str">
        <v>[-11101] All data events are filtered in summary calculation</v>
      </c>
      <c r="GJ2746" s="669">
        <v>42253.179166666669</v>
      </c>
      <c r="GK2746" s="668" t="str">
        <v>[-11101] All data events are filtered in summary calculation</v>
      </c>
      <c r="GL2746" s="669">
        <v>42253.179166666669</v>
      </c>
      <c r="GM2746" s="668" t="str">
        <v>[-11101] All data events are filtered in summary calculation</v>
      </c>
      <c r="GN2746" s="400" t="str">
        <f t="shared" si="353"/>
        <v>[-11101] All data events are filtered in summary calculation</v>
      </c>
      <c r="GO2746" s="400">
        <f t="shared" si="354"/>
        <v>0</v>
      </c>
    </row>
    <row r="2747" spans="156:197" ht="18.95" customHeight="1" x14ac:dyDescent="0.25">
      <c r="EZ2747" s="837"/>
      <c r="FA2747" s="568">
        <v>42253.179861111115</v>
      </c>
      <c r="FB2747" s="569" t="str">
        <v>[-11101] All data events are filtered in summary calculation</v>
      </c>
      <c r="FC2747" s="570">
        <v>42253.179861111115</v>
      </c>
      <c r="FD2747" s="571" t="str">
        <v>[-11101] All data events are filtered in summary calculation</v>
      </c>
      <c r="FE2747" s="570">
        <v>42253.179513888885</v>
      </c>
      <c r="FF2747" s="571" t="str">
        <v>[-11101] All data events are filtered in summary calculation</v>
      </c>
      <c r="FG2747" s="570">
        <v>42253.179513888885</v>
      </c>
      <c r="FH2747" s="571" t="str">
        <v>[-11101] All data events are filtered in summary calculation</v>
      </c>
      <c r="GE2747" s="400">
        <f t="shared" si="355"/>
        <v>1</v>
      </c>
      <c r="GF2747" s="529"/>
      <c r="GG2747" s="517"/>
      <c r="GH2747" s="529">
        <v>42253.179513888885</v>
      </c>
      <c r="GI2747" s="668" t="str">
        <v>[-11101] All data events are filtered in summary calculation</v>
      </c>
      <c r="GJ2747" s="669">
        <v>42253.179513888885</v>
      </c>
      <c r="GK2747" s="668" t="str">
        <v>[-11101] All data events are filtered in summary calculation</v>
      </c>
      <c r="GL2747" s="669">
        <v>42253.179513888885</v>
      </c>
      <c r="GM2747" s="668" t="str">
        <v>[-11101] All data events are filtered in summary calculation</v>
      </c>
      <c r="GN2747" s="400" t="str">
        <f t="shared" si="353"/>
        <v>[-11101] All data events are filtered in summary calculation</v>
      </c>
      <c r="GO2747" s="400">
        <f t="shared" si="354"/>
        <v>0</v>
      </c>
    </row>
    <row r="2748" spans="156:197" ht="18.95" customHeight="1" x14ac:dyDescent="0.25">
      <c r="EZ2748" s="837"/>
      <c r="FA2748" s="568">
        <v>42253.180208333331</v>
      </c>
      <c r="FB2748" s="569" t="str">
        <v>[-11101] All data events are filtered in summary calculation</v>
      </c>
      <c r="FC2748" s="570">
        <v>42253.180208333331</v>
      </c>
      <c r="FD2748" s="571" t="str">
        <v>[-11101] All data events are filtered in summary calculation</v>
      </c>
      <c r="FE2748" s="570">
        <v>42253.179861111115</v>
      </c>
      <c r="FF2748" s="571" t="str">
        <v>[-11101] All data events are filtered in summary calculation</v>
      </c>
      <c r="FG2748" s="570">
        <v>42253.179861111115</v>
      </c>
      <c r="FH2748" s="571" t="str">
        <v>[-11101] All data events are filtered in summary calculation</v>
      </c>
      <c r="GE2748" s="400">
        <f t="shared" si="355"/>
        <v>1</v>
      </c>
      <c r="GF2748" s="529"/>
      <c r="GG2748" s="517"/>
      <c r="GH2748" s="529">
        <v>42253.179861111115</v>
      </c>
      <c r="GI2748" s="668" t="str">
        <v>[-11101] All data events are filtered in summary calculation</v>
      </c>
      <c r="GJ2748" s="669">
        <v>42253.179861111115</v>
      </c>
      <c r="GK2748" s="668" t="str">
        <v>[-11101] All data events are filtered in summary calculation</v>
      </c>
      <c r="GL2748" s="669">
        <v>42253.179861111115</v>
      </c>
      <c r="GM2748" s="668" t="str">
        <v>[-11101] All data events are filtered in summary calculation</v>
      </c>
      <c r="GN2748" s="400" t="str">
        <f t="shared" si="353"/>
        <v>[-11101] All data events are filtered in summary calculation</v>
      </c>
      <c r="GO2748" s="400">
        <f t="shared" si="354"/>
        <v>0</v>
      </c>
    </row>
    <row r="2749" spans="156:197" ht="18.95" customHeight="1" x14ac:dyDescent="0.25">
      <c r="EZ2749" s="837"/>
      <c r="FA2749" s="568">
        <v>42253.180555555555</v>
      </c>
      <c r="FB2749" s="569" t="str">
        <v>[-11101] All data events are filtered in summary calculation</v>
      </c>
      <c r="FC2749" s="570">
        <v>42253.180555555555</v>
      </c>
      <c r="FD2749" s="571" t="str">
        <v>[-11101] All data events are filtered in summary calculation</v>
      </c>
      <c r="FE2749" s="570">
        <v>42253.180208333331</v>
      </c>
      <c r="FF2749" s="571" t="str">
        <v>[-11101] All data events are filtered in summary calculation</v>
      </c>
      <c r="FG2749" s="570">
        <v>42253.180208333331</v>
      </c>
      <c r="FH2749" s="571" t="str">
        <v>[-11101] All data events are filtered in summary calculation</v>
      </c>
      <c r="GE2749" s="400">
        <f t="shared" si="355"/>
        <v>1</v>
      </c>
      <c r="GF2749" s="529"/>
      <c r="GG2749" s="517"/>
      <c r="GH2749" s="529">
        <v>42253.180208333331</v>
      </c>
      <c r="GI2749" s="668" t="str">
        <v>[-11101] All data events are filtered in summary calculation</v>
      </c>
      <c r="GJ2749" s="669">
        <v>42253.180208333331</v>
      </c>
      <c r="GK2749" s="668" t="str">
        <v>[-11101] All data events are filtered in summary calculation</v>
      </c>
      <c r="GL2749" s="669">
        <v>42253.180208333331</v>
      </c>
      <c r="GM2749" s="668" t="str">
        <v>[-11101] All data events are filtered in summary calculation</v>
      </c>
      <c r="GN2749" s="400" t="str">
        <f t="shared" si="353"/>
        <v>[-11101] All data events are filtered in summary calculation</v>
      </c>
      <c r="GO2749" s="400">
        <f t="shared" si="354"/>
        <v>0</v>
      </c>
    </row>
    <row r="2750" spans="156:197" ht="18.95" customHeight="1" x14ac:dyDescent="0.25">
      <c r="EZ2750" s="837"/>
      <c r="FA2750" s="568">
        <v>42253.180902777778</v>
      </c>
      <c r="FB2750" s="569" t="str">
        <v>[-11101] All data events are filtered in summary calculation</v>
      </c>
      <c r="FC2750" s="570">
        <v>42253.180902777778</v>
      </c>
      <c r="FD2750" s="571" t="str">
        <v>[-11101] All data events are filtered in summary calculation</v>
      </c>
      <c r="FE2750" s="570">
        <v>42253.180555555555</v>
      </c>
      <c r="FF2750" s="571" t="str">
        <v>[-11101] All data events are filtered in summary calculation</v>
      </c>
      <c r="FG2750" s="570">
        <v>42253.180555555555</v>
      </c>
      <c r="FH2750" s="571" t="str">
        <v>[-11101] All data events are filtered in summary calculation</v>
      </c>
      <c r="GE2750" s="400">
        <f t="shared" si="355"/>
        <v>1</v>
      </c>
      <c r="GF2750" s="529"/>
      <c r="GG2750" s="517"/>
      <c r="GH2750" s="529">
        <v>42253.180555555555</v>
      </c>
      <c r="GI2750" s="668" t="str">
        <v>[-11101] All data events are filtered in summary calculation</v>
      </c>
      <c r="GJ2750" s="669">
        <v>42253.180555555555</v>
      </c>
      <c r="GK2750" s="668" t="str">
        <v>[-11101] All data events are filtered in summary calculation</v>
      </c>
      <c r="GL2750" s="669">
        <v>42253.180555555555</v>
      </c>
      <c r="GM2750" s="668" t="str">
        <v>[-11101] All data events are filtered in summary calculation</v>
      </c>
      <c r="GN2750" s="400" t="str">
        <f t="shared" si="353"/>
        <v>[-11101] All data events are filtered in summary calculation</v>
      </c>
      <c r="GO2750" s="400">
        <f t="shared" si="354"/>
        <v>0</v>
      </c>
    </row>
    <row r="2751" spans="156:197" ht="18.95" customHeight="1" x14ac:dyDescent="0.25">
      <c r="EZ2751" s="837"/>
      <c r="FA2751" s="568">
        <v>42253.181250000001</v>
      </c>
      <c r="FB2751" s="569" t="str">
        <v>[-11101] All data events are filtered in summary calculation</v>
      </c>
      <c r="FC2751" s="570">
        <v>42253.181250000001</v>
      </c>
      <c r="FD2751" s="571" t="str">
        <v>[-11101] All data events are filtered in summary calculation</v>
      </c>
      <c r="FE2751" s="570">
        <v>42253.180902777778</v>
      </c>
      <c r="FF2751" s="571" t="str">
        <v>[-11101] All data events are filtered in summary calculation</v>
      </c>
      <c r="FG2751" s="570">
        <v>42253.180902777778</v>
      </c>
      <c r="FH2751" s="571" t="str">
        <v>[-11101] All data events are filtered in summary calculation</v>
      </c>
      <c r="GE2751" s="400">
        <f t="shared" si="355"/>
        <v>1</v>
      </c>
      <c r="GF2751" s="529"/>
      <c r="GG2751" s="517"/>
      <c r="GH2751" s="529">
        <v>42253.180902777778</v>
      </c>
      <c r="GI2751" s="668" t="str">
        <v>[-11101] All data events are filtered in summary calculation</v>
      </c>
      <c r="GJ2751" s="669">
        <v>42253.180902777778</v>
      </c>
      <c r="GK2751" s="668" t="str">
        <v>[-11101] All data events are filtered in summary calculation</v>
      </c>
      <c r="GL2751" s="669">
        <v>42253.180902777778</v>
      </c>
      <c r="GM2751" s="668" t="str">
        <v>[-11101] All data events are filtered in summary calculation</v>
      </c>
      <c r="GN2751" s="400" t="str">
        <f t="shared" si="353"/>
        <v>[-11101] All data events are filtered in summary calculation</v>
      </c>
      <c r="GO2751" s="400">
        <f t="shared" si="354"/>
        <v>0</v>
      </c>
    </row>
    <row r="2752" spans="156:197" ht="18.95" customHeight="1" x14ac:dyDescent="0.25">
      <c r="EZ2752" s="837"/>
      <c r="FA2752" s="568">
        <v>42253.181597222225</v>
      </c>
      <c r="FB2752" s="569" t="str">
        <v>[-11101] All data events are filtered in summary calculation</v>
      </c>
      <c r="FC2752" s="570">
        <v>42253.181597222225</v>
      </c>
      <c r="FD2752" s="571" t="str">
        <v>[-11101] All data events are filtered in summary calculation</v>
      </c>
      <c r="FE2752" s="570">
        <v>42253.181250000001</v>
      </c>
      <c r="FF2752" s="571" t="str">
        <v>[-11101] All data events are filtered in summary calculation</v>
      </c>
      <c r="FG2752" s="570">
        <v>42253.181250000001</v>
      </c>
      <c r="FH2752" s="571" t="str">
        <v>[-11101] All data events are filtered in summary calculation</v>
      </c>
      <c r="GE2752" s="400">
        <f t="shared" si="355"/>
        <v>1</v>
      </c>
      <c r="GF2752" s="529"/>
      <c r="GG2752" s="517"/>
      <c r="GH2752" s="529">
        <v>42253.181250000001</v>
      </c>
      <c r="GI2752" s="668" t="str">
        <v>[-11101] All data events are filtered in summary calculation</v>
      </c>
      <c r="GJ2752" s="669">
        <v>42253.181250000001</v>
      </c>
      <c r="GK2752" s="668" t="str">
        <v>[-11101] All data events are filtered in summary calculation</v>
      </c>
      <c r="GL2752" s="669">
        <v>42253.181250000001</v>
      </c>
      <c r="GM2752" s="668" t="str">
        <v>[-11101] All data events are filtered in summary calculation</v>
      </c>
      <c r="GN2752" s="400" t="str">
        <f t="shared" si="353"/>
        <v>[-11101] All data events are filtered in summary calculation</v>
      </c>
      <c r="GO2752" s="400">
        <f t="shared" si="354"/>
        <v>0</v>
      </c>
    </row>
    <row r="2753" spans="156:197" ht="18.95" customHeight="1" x14ac:dyDescent="0.25">
      <c r="EZ2753" s="837"/>
      <c r="FA2753" s="568">
        <v>42253.181944444441</v>
      </c>
      <c r="FB2753" s="569" t="str">
        <v>[-11101] All data events are filtered in summary calculation</v>
      </c>
      <c r="FC2753" s="570">
        <v>42253.181944444441</v>
      </c>
      <c r="FD2753" s="571" t="str">
        <v>[-11101] All data events are filtered in summary calculation</v>
      </c>
      <c r="FE2753" s="570">
        <v>42253.181597222225</v>
      </c>
      <c r="FF2753" s="571" t="str">
        <v>[-11101] All data events are filtered in summary calculation</v>
      </c>
      <c r="FG2753" s="570">
        <v>42253.181597222225</v>
      </c>
      <c r="FH2753" s="571" t="str">
        <v>[-11101] All data events are filtered in summary calculation</v>
      </c>
      <c r="GE2753" s="400">
        <f t="shared" si="355"/>
        <v>1</v>
      </c>
      <c r="GF2753" s="529"/>
      <c r="GG2753" s="517"/>
      <c r="GH2753" s="529">
        <v>42253.181597222225</v>
      </c>
      <c r="GI2753" s="668" t="str">
        <v>[-11101] All data events are filtered in summary calculation</v>
      </c>
      <c r="GJ2753" s="669">
        <v>42253.181597222225</v>
      </c>
      <c r="GK2753" s="668" t="str">
        <v>[-11101] All data events are filtered in summary calculation</v>
      </c>
      <c r="GL2753" s="669">
        <v>42253.181597222225</v>
      </c>
      <c r="GM2753" s="668" t="str">
        <v>[-11101] All data events are filtered in summary calculation</v>
      </c>
      <c r="GN2753" s="400" t="str">
        <f t="shared" si="353"/>
        <v>[-11101] All data events are filtered in summary calculation</v>
      </c>
      <c r="GO2753" s="400">
        <f t="shared" si="354"/>
        <v>0</v>
      </c>
    </row>
    <row r="2754" spans="156:197" ht="18.95" customHeight="1" x14ac:dyDescent="0.25">
      <c r="EZ2754" s="837"/>
      <c r="FA2754" s="568">
        <v>42253.182291666672</v>
      </c>
      <c r="FB2754" s="569" t="str">
        <v>[-11101] All data events are filtered in summary calculation</v>
      </c>
      <c r="FC2754" s="570">
        <v>42253.182291666672</v>
      </c>
      <c r="FD2754" s="571" t="str">
        <v>[-11101] All data events are filtered in summary calculation</v>
      </c>
      <c r="FE2754" s="570">
        <v>42253.181944444441</v>
      </c>
      <c r="FF2754" s="571" t="str">
        <v>[-11101] All data events are filtered in summary calculation</v>
      </c>
      <c r="FG2754" s="570">
        <v>42253.181944444441</v>
      </c>
      <c r="FH2754" s="571" t="str">
        <v>[-11101] All data events are filtered in summary calculation</v>
      </c>
      <c r="GE2754" s="400">
        <f t="shared" si="355"/>
        <v>1</v>
      </c>
      <c r="GF2754" s="529"/>
      <c r="GG2754" s="517"/>
      <c r="GH2754" s="529">
        <v>42253.181944444441</v>
      </c>
      <c r="GI2754" s="668" t="str">
        <v>[-11101] All data events are filtered in summary calculation</v>
      </c>
      <c r="GJ2754" s="669">
        <v>42253.181944444441</v>
      </c>
      <c r="GK2754" s="668" t="str">
        <v>[-11101] All data events are filtered in summary calculation</v>
      </c>
      <c r="GL2754" s="669">
        <v>42253.181944444441</v>
      </c>
      <c r="GM2754" s="668" t="str">
        <v>[-11101] All data events are filtered in summary calculation</v>
      </c>
      <c r="GN2754" s="400" t="str">
        <f t="shared" si="353"/>
        <v>[-11101] All data events are filtered in summary calculation</v>
      </c>
      <c r="GO2754" s="400">
        <f t="shared" si="354"/>
        <v>0</v>
      </c>
    </row>
    <row r="2755" spans="156:197" ht="18.95" customHeight="1" x14ac:dyDescent="0.25">
      <c r="EZ2755" s="837"/>
      <c r="FA2755" s="568">
        <v>42253.182638888888</v>
      </c>
      <c r="FB2755" s="569" t="str">
        <v>[-11101] All data events are filtered in summary calculation</v>
      </c>
      <c r="FC2755" s="570">
        <v>42253.182638888888</v>
      </c>
      <c r="FD2755" s="571" t="str">
        <v>[-11101] All data events are filtered in summary calculation</v>
      </c>
      <c r="FE2755" s="570">
        <v>42253.182291666672</v>
      </c>
      <c r="FF2755" s="571" t="str">
        <v>[-11101] All data events are filtered in summary calculation</v>
      </c>
      <c r="FG2755" s="570">
        <v>42253.182291666672</v>
      </c>
      <c r="FH2755" s="571" t="str">
        <v>[-11101] All data events are filtered in summary calculation</v>
      </c>
      <c r="GE2755" s="400">
        <f t="shared" si="355"/>
        <v>1</v>
      </c>
      <c r="GF2755" s="529"/>
      <c r="GG2755" s="517"/>
      <c r="GH2755" s="529">
        <v>42253.182291666672</v>
      </c>
      <c r="GI2755" s="668" t="str">
        <v>[-11101] All data events are filtered in summary calculation</v>
      </c>
      <c r="GJ2755" s="669">
        <v>42253.182291666672</v>
      </c>
      <c r="GK2755" s="668" t="str">
        <v>[-11101] All data events are filtered in summary calculation</v>
      </c>
      <c r="GL2755" s="669">
        <v>42253.182291666672</v>
      </c>
      <c r="GM2755" s="668" t="str">
        <v>[-11101] All data events are filtered in summary calculation</v>
      </c>
      <c r="GN2755" s="400" t="str">
        <f t="shared" si="353"/>
        <v>[-11101] All data events are filtered in summary calculation</v>
      </c>
      <c r="GO2755" s="400">
        <f t="shared" si="354"/>
        <v>0</v>
      </c>
    </row>
    <row r="2756" spans="156:197" ht="18.95" customHeight="1" x14ac:dyDescent="0.25">
      <c r="EZ2756" s="837"/>
      <c r="FA2756" s="568">
        <v>42253.182986111111</v>
      </c>
      <c r="FB2756" s="569" t="str">
        <v>[-11101] All data events are filtered in summary calculation</v>
      </c>
      <c r="FC2756" s="570">
        <v>42253.182986111111</v>
      </c>
      <c r="FD2756" s="571" t="str">
        <v>[-11101] All data events are filtered in summary calculation</v>
      </c>
      <c r="FE2756" s="570">
        <v>42253.182638888888</v>
      </c>
      <c r="FF2756" s="571" t="str">
        <v>[-11101] All data events are filtered in summary calculation</v>
      </c>
      <c r="FG2756" s="570">
        <v>42253.182638888888</v>
      </c>
      <c r="FH2756" s="571" t="str">
        <v>[-11101] All data events are filtered in summary calculation</v>
      </c>
      <c r="GE2756" s="400">
        <f t="shared" si="355"/>
        <v>1</v>
      </c>
      <c r="GF2756" s="529"/>
      <c r="GG2756" s="517"/>
      <c r="GH2756" s="529">
        <v>42253.182638888888</v>
      </c>
      <c r="GI2756" s="668" t="str">
        <v>[-11101] All data events are filtered in summary calculation</v>
      </c>
      <c r="GJ2756" s="669">
        <v>42253.182638888888</v>
      </c>
      <c r="GK2756" s="668" t="str">
        <v>[-11101] All data events are filtered in summary calculation</v>
      </c>
      <c r="GL2756" s="669">
        <v>42253.182638888888</v>
      </c>
      <c r="GM2756" s="668" t="str">
        <v>[-11101] All data events are filtered in summary calculation</v>
      </c>
      <c r="GN2756" s="400" t="str">
        <f t="shared" si="353"/>
        <v>[-11101] All data events are filtered in summary calculation</v>
      </c>
      <c r="GO2756" s="400">
        <f t="shared" si="354"/>
        <v>0</v>
      </c>
    </row>
    <row r="2757" spans="156:197" ht="18.95" customHeight="1" x14ac:dyDescent="0.25">
      <c r="EZ2757" s="837"/>
      <c r="FA2757" s="568">
        <v>42253.183333333334</v>
      </c>
      <c r="FB2757" s="569" t="str">
        <v>[-11101] All data events are filtered in summary calculation</v>
      </c>
      <c r="FC2757" s="570">
        <v>42253.183333333334</v>
      </c>
      <c r="FD2757" s="571" t="str">
        <v>[-11101] All data events are filtered in summary calculation</v>
      </c>
      <c r="FE2757" s="570">
        <v>42253.182986111111</v>
      </c>
      <c r="FF2757" s="571" t="str">
        <v>[-11101] All data events are filtered in summary calculation</v>
      </c>
      <c r="FG2757" s="570">
        <v>42253.182986111111</v>
      </c>
      <c r="FH2757" s="571" t="str">
        <v>[-11101] All data events are filtered in summary calculation</v>
      </c>
      <c r="GE2757" s="400">
        <f t="shared" si="355"/>
        <v>1</v>
      </c>
      <c r="GF2757" s="529"/>
      <c r="GG2757" s="517"/>
      <c r="GH2757" s="529">
        <v>42253.182986111111</v>
      </c>
      <c r="GI2757" s="668" t="str">
        <v>[-11101] All data events are filtered in summary calculation</v>
      </c>
      <c r="GJ2757" s="669">
        <v>42253.182986111111</v>
      </c>
      <c r="GK2757" s="668" t="str">
        <v>[-11101] All data events are filtered in summary calculation</v>
      </c>
      <c r="GL2757" s="669">
        <v>42253.182986111111</v>
      </c>
      <c r="GM2757" s="668" t="str">
        <v>[-11101] All data events are filtered in summary calculation</v>
      </c>
      <c r="GN2757" s="400" t="str">
        <f t="shared" si="353"/>
        <v>[-11101] All data events are filtered in summary calculation</v>
      </c>
      <c r="GO2757" s="400">
        <f t="shared" si="354"/>
        <v>0</v>
      </c>
    </row>
    <row r="2758" spans="156:197" ht="18.95" customHeight="1" x14ac:dyDescent="0.25">
      <c r="EZ2758" s="837"/>
      <c r="FA2758" s="568">
        <v>42253.18368055555</v>
      </c>
      <c r="FB2758" s="569" t="str">
        <v>[-11101] All data events are filtered in summary calculation</v>
      </c>
      <c r="FC2758" s="570">
        <v>42253.18368055555</v>
      </c>
      <c r="FD2758" s="571" t="str">
        <v>[-11101] All data events are filtered in summary calculation</v>
      </c>
      <c r="FE2758" s="570">
        <v>42253.183333333334</v>
      </c>
      <c r="FF2758" s="571" t="str">
        <v>[-11101] All data events are filtered in summary calculation</v>
      </c>
      <c r="FG2758" s="570">
        <v>42253.183333333334</v>
      </c>
      <c r="FH2758" s="571" t="str">
        <v>[-11101] All data events are filtered in summary calculation</v>
      </c>
      <c r="GE2758" s="400">
        <f t="shared" si="355"/>
        <v>1</v>
      </c>
      <c r="GF2758" s="529"/>
      <c r="GG2758" s="517"/>
      <c r="GH2758" s="529">
        <v>42253.183333333334</v>
      </c>
      <c r="GI2758" s="668" t="str">
        <v>[-11101] All data events are filtered in summary calculation</v>
      </c>
      <c r="GJ2758" s="669">
        <v>42253.183333333334</v>
      </c>
      <c r="GK2758" s="668" t="str">
        <v>[-11101] All data events are filtered in summary calculation</v>
      </c>
      <c r="GL2758" s="669">
        <v>42253.183333333334</v>
      </c>
      <c r="GM2758" s="668" t="str">
        <v>[-11101] All data events are filtered in summary calculation</v>
      </c>
      <c r="GN2758" s="400" t="str">
        <f t="shared" si="353"/>
        <v>[-11101] All data events are filtered in summary calculation</v>
      </c>
      <c r="GO2758" s="400">
        <f t="shared" si="354"/>
        <v>0</v>
      </c>
    </row>
    <row r="2759" spans="156:197" ht="18.95" customHeight="1" x14ac:dyDescent="0.25">
      <c r="EZ2759" s="837"/>
      <c r="FA2759" s="568">
        <v>42253.184027777781</v>
      </c>
      <c r="FB2759" s="569" t="str">
        <v>[-11101] All data events are filtered in summary calculation</v>
      </c>
      <c r="FC2759" s="570">
        <v>42253.184027777781</v>
      </c>
      <c r="FD2759" s="571" t="str">
        <v>[-11101] All data events are filtered in summary calculation</v>
      </c>
      <c r="FE2759" s="570">
        <v>42253.18368055555</v>
      </c>
      <c r="FF2759" s="571" t="str">
        <v>[-11101] All data events are filtered in summary calculation</v>
      </c>
      <c r="FG2759" s="570">
        <v>42253.18368055555</v>
      </c>
      <c r="FH2759" s="571" t="str">
        <v>[-11101] All data events are filtered in summary calculation</v>
      </c>
      <c r="GE2759" s="400">
        <f t="shared" si="355"/>
        <v>1</v>
      </c>
      <c r="GF2759" s="529"/>
      <c r="GG2759" s="517"/>
      <c r="GH2759" s="529">
        <v>42253.18368055555</v>
      </c>
      <c r="GI2759" s="668" t="str">
        <v>[-11101] All data events are filtered in summary calculation</v>
      </c>
      <c r="GJ2759" s="669">
        <v>42253.18368055555</v>
      </c>
      <c r="GK2759" s="668" t="str">
        <v>[-11101] All data events are filtered in summary calculation</v>
      </c>
      <c r="GL2759" s="669">
        <v>42253.18368055555</v>
      </c>
      <c r="GM2759" s="668" t="str">
        <v>[-11101] All data events are filtered in summary calculation</v>
      </c>
      <c r="GN2759" s="400" t="str">
        <f t="shared" ref="GN2759:GN2822" si="356">IF($GE2759=1,$GM2759,0)</f>
        <v>[-11101] All data events are filtered in summary calculation</v>
      </c>
      <c r="GO2759" s="400">
        <f t="shared" ref="GO2759:GO2822" si="357">IF($GE2759=2,$GM2759,0)</f>
        <v>0</v>
      </c>
    </row>
    <row r="2760" spans="156:197" ht="18.95" customHeight="1" x14ac:dyDescent="0.25">
      <c r="EZ2760" s="837"/>
      <c r="FA2760" s="568">
        <v>42253.184374999997</v>
      </c>
      <c r="FB2760" s="569" t="str">
        <v>[-11101] All data events are filtered in summary calculation</v>
      </c>
      <c r="FC2760" s="570">
        <v>42253.184374999997</v>
      </c>
      <c r="FD2760" s="571" t="str">
        <v>[-11101] All data events are filtered in summary calculation</v>
      </c>
      <c r="FE2760" s="570">
        <v>42253.184027777781</v>
      </c>
      <c r="FF2760" s="571" t="str">
        <v>[-11101] All data events are filtered in summary calculation</v>
      </c>
      <c r="FG2760" s="570">
        <v>42253.184027777781</v>
      </c>
      <c r="FH2760" s="571" t="str">
        <v>[-11101] All data events are filtered in summary calculation</v>
      </c>
      <c r="GE2760" s="400">
        <f t="shared" ref="GE2760:GE2823" si="358">IF(GI2760&lt;&gt;$GF$63,1,IF(GK2760&lt;&gt;$GF$63,2,IF(GE2759&lt;&gt;0,GE2759,0)))</f>
        <v>1</v>
      </c>
      <c r="GF2760" s="529"/>
      <c r="GG2760" s="517"/>
      <c r="GH2760" s="529">
        <v>42253.184027777781</v>
      </c>
      <c r="GI2760" s="668" t="str">
        <v>[-11101] All data events are filtered in summary calculation</v>
      </c>
      <c r="GJ2760" s="669">
        <v>42253.184027777781</v>
      </c>
      <c r="GK2760" s="668" t="str">
        <v>[-11101] All data events are filtered in summary calculation</v>
      </c>
      <c r="GL2760" s="669">
        <v>42253.184027777781</v>
      </c>
      <c r="GM2760" s="668" t="str">
        <v>[-11101] All data events are filtered in summary calculation</v>
      </c>
      <c r="GN2760" s="400" t="str">
        <f t="shared" si="356"/>
        <v>[-11101] All data events are filtered in summary calculation</v>
      </c>
      <c r="GO2760" s="400">
        <f t="shared" si="357"/>
        <v>0</v>
      </c>
    </row>
    <row r="2761" spans="156:197" ht="18.95" customHeight="1" x14ac:dyDescent="0.25">
      <c r="EZ2761" s="837"/>
      <c r="FA2761" s="568">
        <v>42253.18472222222</v>
      </c>
      <c r="FB2761" s="569" t="str">
        <v>[-11101] All data events are filtered in summary calculation</v>
      </c>
      <c r="FC2761" s="570">
        <v>42253.18472222222</v>
      </c>
      <c r="FD2761" s="571" t="str">
        <v>[-11101] All data events are filtered in summary calculation</v>
      </c>
      <c r="FE2761" s="570">
        <v>42253.184374999997</v>
      </c>
      <c r="FF2761" s="571" t="str">
        <v>[-11101] All data events are filtered in summary calculation</v>
      </c>
      <c r="FG2761" s="570">
        <v>42253.184374999997</v>
      </c>
      <c r="FH2761" s="571" t="str">
        <v>[-11101] All data events are filtered in summary calculation</v>
      </c>
      <c r="GE2761" s="400">
        <f t="shared" si="358"/>
        <v>1</v>
      </c>
      <c r="GF2761" s="529"/>
      <c r="GG2761" s="517"/>
      <c r="GH2761" s="529">
        <v>42253.184374999997</v>
      </c>
      <c r="GI2761" s="668" t="str">
        <v>[-11101] All data events are filtered in summary calculation</v>
      </c>
      <c r="GJ2761" s="669">
        <v>42253.184374999997</v>
      </c>
      <c r="GK2761" s="668" t="str">
        <v>[-11101] All data events are filtered in summary calculation</v>
      </c>
      <c r="GL2761" s="669">
        <v>42253.184374999997</v>
      </c>
      <c r="GM2761" s="668" t="str">
        <v>[-11101] All data events are filtered in summary calculation</v>
      </c>
      <c r="GN2761" s="400" t="str">
        <f t="shared" si="356"/>
        <v>[-11101] All data events are filtered in summary calculation</v>
      </c>
      <c r="GO2761" s="400">
        <f t="shared" si="357"/>
        <v>0</v>
      </c>
    </row>
    <row r="2762" spans="156:197" ht="18.95" customHeight="1" x14ac:dyDescent="0.25">
      <c r="EZ2762" s="837"/>
      <c r="FA2762" s="568">
        <v>42253.185069444444</v>
      </c>
      <c r="FB2762" s="569" t="str">
        <v>[-11101] All data events are filtered in summary calculation</v>
      </c>
      <c r="FC2762" s="570">
        <v>42253.185069444444</v>
      </c>
      <c r="FD2762" s="571" t="str">
        <v>[-11101] All data events are filtered in summary calculation</v>
      </c>
      <c r="FE2762" s="570">
        <v>42253.18472222222</v>
      </c>
      <c r="FF2762" s="571" t="str">
        <v>[-11101] All data events are filtered in summary calculation</v>
      </c>
      <c r="FG2762" s="570">
        <v>42253.18472222222</v>
      </c>
      <c r="FH2762" s="571" t="str">
        <v>[-11101] All data events are filtered in summary calculation</v>
      </c>
      <c r="GE2762" s="400">
        <f t="shared" si="358"/>
        <v>1</v>
      </c>
      <c r="GF2762" s="529"/>
      <c r="GG2762" s="517"/>
      <c r="GH2762" s="529">
        <v>42253.18472222222</v>
      </c>
      <c r="GI2762" s="668" t="str">
        <v>[-11101] All data events are filtered in summary calculation</v>
      </c>
      <c r="GJ2762" s="669">
        <v>42253.18472222222</v>
      </c>
      <c r="GK2762" s="668" t="str">
        <v>[-11101] All data events are filtered in summary calculation</v>
      </c>
      <c r="GL2762" s="669">
        <v>42253.18472222222</v>
      </c>
      <c r="GM2762" s="668" t="str">
        <v>[-11101] All data events are filtered in summary calculation</v>
      </c>
      <c r="GN2762" s="400" t="str">
        <f t="shared" si="356"/>
        <v>[-11101] All data events are filtered in summary calculation</v>
      </c>
      <c r="GO2762" s="400">
        <f t="shared" si="357"/>
        <v>0</v>
      </c>
    </row>
    <row r="2763" spans="156:197" ht="18.95" customHeight="1" x14ac:dyDescent="0.25">
      <c r="EZ2763" s="837"/>
      <c r="FA2763" s="568">
        <v>42253.185416666667</v>
      </c>
      <c r="FB2763" s="569" t="str">
        <v>[-11101] All data events are filtered in summary calculation</v>
      </c>
      <c r="FC2763" s="570">
        <v>42253.185416666667</v>
      </c>
      <c r="FD2763" s="571" t="str">
        <v>[-11101] All data events are filtered in summary calculation</v>
      </c>
      <c r="FE2763" s="570">
        <v>42253.185069444444</v>
      </c>
      <c r="FF2763" s="571" t="str">
        <v>[-11101] All data events are filtered in summary calculation</v>
      </c>
      <c r="FG2763" s="570">
        <v>42253.185069444444</v>
      </c>
      <c r="FH2763" s="571" t="str">
        <v>[-11101] All data events are filtered in summary calculation</v>
      </c>
      <c r="GE2763" s="400">
        <f t="shared" si="358"/>
        <v>1</v>
      </c>
      <c r="GF2763" s="529"/>
      <c r="GG2763" s="517"/>
      <c r="GH2763" s="529">
        <v>42253.185069444444</v>
      </c>
      <c r="GI2763" s="668" t="str">
        <v>[-11101] All data events are filtered in summary calculation</v>
      </c>
      <c r="GJ2763" s="669">
        <v>42253.185069444444</v>
      </c>
      <c r="GK2763" s="668" t="str">
        <v>[-11101] All data events are filtered in summary calculation</v>
      </c>
      <c r="GL2763" s="669">
        <v>42253.185069444444</v>
      </c>
      <c r="GM2763" s="668" t="str">
        <v>[-11101] All data events are filtered in summary calculation</v>
      </c>
      <c r="GN2763" s="400" t="str">
        <f t="shared" si="356"/>
        <v>[-11101] All data events are filtered in summary calculation</v>
      </c>
      <c r="GO2763" s="400">
        <f t="shared" si="357"/>
        <v>0</v>
      </c>
    </row>
    <row r="2764" spans="156:197" ht="18.95" customHeight="1" x14ac:dyDescent="0.25">
      <c r="EZ2764" s="837"/>
      <c r="FA2764" s="568">
        <v>42253.185763888891</v>
      </c>
      <c r="FB2764" s="569" t="str">
        <v>[-11101] All data events are filtered in summary calculation</v>
      </c>
      <c r="FC2764" s="570">
        <v>42253.185763888891</v>
      </c>
      <c r="FD2764" s="571" t="str">
        <v>[-11101] All data events are filtered in summary calculation</v>
      </c>
      <c r="FE2764" s="570">
        <v>42253.185416666667</v>
      </c>
      <c r="FF2764" s="571" t="str">
        <v>[-11101] All data events are filtered in summary calculation</v>
      </c>
      <c r="FG2764" s="570">
        <v>42253.185416666667</v>
      </c>
      <c r="FH2764" s="571" t="str">
        <v>[-11101] All data events are filtered in summary calculation</v>
      </c>
      <c r="GE2764" s="400">
        <f t="shared" si="358"/>
        <v>1</v>
      </c>
      <c r="GF2764" s="529"/>
      <c r="GG2764" s="517"/>
      <c r="GH2764" s="529">
        <v>42253.185416666667</v>
      </c>
      <c r="GI2764" s="668" t="str">
        <v>[-11101] All data events are filtered in summary calculation</v>
      </c>
      <c r="GJ2764" s="669">
        <v>42253.185416666667</v>
      </c>
      <c r="GK2764" s="668" t="str">
        <v>[-11101] All data events are filtered in summary calculation</v>
      </c>
      <c r="GL2764" s="669">
        <v>42253.185416666667</v>
      </c>
      <c r="GM2764" s="668" t="str">
        <v>[-11101] All data events are filtered in summary calculation</v>
      </c>
      <c r="GN2764" s="400" t="str">
        <f t="shared" si="356"/>
        <v>[-11101] All data events are filtered in summary calculation</v>
      </c>
      <c r="GO2764" s="400">
        <f t="shared" si="357"/>
        <v>0</v>
      </c>
    </row>
    <row r="2765" spans="156:197" ht="18.95" customHeight="1" x14ac:dyDescent="0.25">
      <c r="EZ2765" s="837"/>
      <c r="FA2765" s="568">
        <v>42253.186111111107</v>
      </c>
      <c r="FB2765" s="569" t="str">
        <v>[-11101] All data events are filtered in summary calculation</v>
      </c>
      <c r="FC2765" s="570">
        <v>42253.186111111107</v>
      </c>
      <c r="FD2765" s="571" t="str">
        <v>[-11101] All data events are filtered in summary calculation</v>
      </c>
      <c r="FE2765" s="570">
        <v>42253.185763888891</v>
      </c>
      <c r="FF2765" s="571" t="str">
        <v>[-11101] All data events are filtered in summary calculation</v>
      </c>
      <c r="FG2765" s="570">
        <v>42253.185763888891</v>
      </c>
      <c r="FH2765" s="571" t="str">
        <v>[-11101] All data events are filtered in summary calculation</v>
      </c>
      <c r="GE2765" s="400">
        <f t="shared" si="358"/>
        <v>1</v>
      </c>
      <c r="GF2765" s="529"/>
      <c r="GG2765" s="517"/>
      <c r="GH2765" s="529">
        <v>42253.185763888891</v>
      </c>
      <c r="GI2765" s="668" t="str">
        <v>[-11101] All data events are filtered in summary calculation</v>
      </c>
      <c r="GJ2765" s="669">
        <v>42253.185763888891</v>
      </c>
      <c r="GK2765" s="668" t="str">
        <v>[-11101] All data events are filtered in summary calculation</v>
      </c>
      <c r="GL2765" s="669">
        <v>42253.185763888891</v>
      </c>
      <c r="GM2765" s="668" t="str">
        <v>[-11101] All data events are filtered in summary calculation</v>
      </c>
      <c r="GN2765" s="400" t="str">
        <f t="shared" si="356"/>
        <v>[-11101] All data events are filtered in summary calculation</v>
      </c>
      <c r="GO2765" s="400">
        <f t="shared" si="357"/>
        <v>0</v>
      </c>
    </row>
    <row r="2766" spans="156:197" ht="18.95" customHeight="1" x14ac:dyDescent="0.25">
      <c r="EZ2766" s="837"/>
      <c r="FA2766" s="568">
        <v>42253.186458333337</v>
      </c>
      <c r="FB2766" s="569" t="str">
        <v>[-11101] All data events are filtered in summary calculation</v>
      </c>
      <c r="FC2766" s="570">
        <v>42253.186458333337</v>
      </c>
      <c r="FD2766" s="571" t="str">
        <v>[-11101] All data events are filtered in summary calculation</v>
      </c>
      <c r="FE2766" s="570">
        <v>42253.186111111107</v>
      </c>
      <c r="FF2766" s="571" t="str">
        <v>[-11101] All data events are filtered in summary calculation</v>
      </c>
      <c r="FG2766" s="570">
        <v>42253.186111111107</v>
      </c>
      <c r="FH2766" s="571" t="str">
        <v>[-11101] All data events are filtered in summary calculation</v>
      </c>
      <c r="GE2766" s="400">
        <f t="shared" si="358"/>
        <v>1</v>
      </c>
      <c r="GF2766" s="529"/>
      <c r="GG2766" s="517"/>
      <c r="GH2766" s="529">
        <v>42253.186111111107</v>
      </c>
      <c r="GI2766" s="668" t="str">
        <v>[-11101] All data events are filtered in summary calculation</v>
      </c>
      <c r="GJ2766" s="669">
        <v>42253.186111111107</v>
      </c>
      <c r="GK2766" s="668" t="str">
        <v>[-11101] All data events are filtered in summary calculation</v>
      </c>
      <c r="GL2766" s="669">
        <v>42253.186111111107</v>
      </c>
      <c r="GM2766" s="668" t="str">
        <v>[-11101] All data events are filtered in summary calculation</v>
      </c>
      <c r="GN2766" s="400" t="str">
        <f t="shared" si="356"/>
        <v>[-11101] All data events are filtered in summary calculation</v>
      </c>
      <c r="GO2766" s="400">
        <f t="shared" si="357"/>
        <v>0</v>
      </c>
    </row>
    <row r="2767" spans="156:197" ht="18.95" customHeight="1" x14ac:dyDescent="0.25">
      <c r="EZ2767" s="837"/>
      <c r="FA2767" s="568">
        <v>42253.186805555553</v>
      </c>
      <c r="FB2767" s="569" t="str">
        <v>[-11101] All data events are filtered in summary calculation</v>
      </c>
      <c r="FC2767" s="570">
        <v>42253.186805555553</v>
      </c>
      <c r="FD2767" s="571" t="str">
        <v>[-11101] All data events are filtered in summary calculation</v>
      </c>
      <c r="FE2767" s="570">
        <v>42253.186458333337</v>
      </c>
      <c r="FF2767" s="571" t="str">
        <v>[-11101] All data events are filtered in summary calculation</v>
      </c>
      <c r="FG2767" s="570">
        <v>42253.186458333337</v>
      </c>
      <c r="FH2767" s="571" t="str">
        <v>[-11101] All data events are filtered in summary calculation</v>
      </c>
      <c r="GE2767" s="400">
        <f t="shared" si="358"/>
        <v>1</v>
      </c>
      <c r="GF2767" s="529"/>
      <c r="GG2767" s="517"/>
      <c r="GH2767" s="529">
        <v>42253.186458333337</v>
      </c>
      <c r="GI2767" s="668" t="str">
        <v>[-11101] All data events are filtered in summary calculation</v>
      </c>
      <c r="GJ2767" s="669">
        <v>42253.186458333337</v>
      </c>
      <c r="GK2767" s="668" t="str">
        <v>[-11101] All data events are filtered in summary calculation</v>
      </c>
      <c r="GL2767" s="669">
        <v>42253.186458333337</v>
      </c>
      <c r="GM2767" s="668" t="str">
        <v>[-11101] All data events are filtered in summary calculation</v>
      </c>
      <c r="GN2767" s="400" t="str">
        <f t="shared" si="356"/>
        <v>[-11101] All data events are filtered in summary calculation</v>
      </c>
      <c r="GO2767" s="400">
        <f t="shared" si="357"/>
        <v>0</v>
      </c>
    </row>
    <row r="2768" spans="156:197" ht="18.95" customHeight="1" x14ac:dyDescent="0.25">
      <c r="EZ2768" s="837"/>
      <c r="FA2768" s="568">
        <v>42253.187152777777</v>
      </c>
      <c r="FB2768" s="569" t="str">
        <v>[-11101] All data events are filtered in summary calculation</v>
      </c>
      <c r="FC2768" s="570">
        <v>42253.187152777777</v>
      </c>
      <c r="FD2768" s="571" t="str">
        <v>[-11101] All data events are filtered in summary calculation</v>
      </c>
      <c r="FE2768" s="570">
        <v>42253.186805555553</v>
      </c>
      <c r="FF2768" s="571" t="str">
        <v>[-11101] All data events are filtered in summary calculation</v>
      </c>
      <c r="FG2768" s="570">
        <v>42253.186805555553</v>
      </c>
      <c r="FH2768" s="571" t="str">
        <v>[-11101] All data events are filtered in summary calculation</v>
      </c>
      <c r="GE2768" s="400">
        <f t="shared" si="358"/>
        <v>1</v>
      </c>
      <c r="GF2768" s="529"/>
      <c r="GG2768" s="517"/>
      <c r="GH2768" s="529">
        <v>42253.186805555553</v>
      </c>
      <c r="GI2768" s="668" t="str">
        <v>[-11101] All data events are filtered in summary calculation</v>
      </c>
      <c r="GJ2768" s="669">
        <v>42253.186805555553</v>
      </c>
      <c r="GK2768" s="668" t="str">
        <v>[-11101] All data events are filtered in summary calculation</v>
      </c>
      <c r="GL2768" s="669">
        <v>42253.186805555553</v>
      </c>
      <c r="GM2768" s="668" t="str">
        <v>[-11101] All data events are filtered in summary calculation</v>
      </c>
      <c r="GN2768" s="400" t="str">
        <f t="shared" si="356"/>
        <v>[-11101] All data events are filtered in summary calculation</v>
      </c>
      <c r="GO2768" s="400">
        <f t="shared" si="357"/>
        <v>0</v>
      </c>
    </row>
    <row r="2769" spans="156:197" ht="18.95" customHeight="1" x14ac:dyDescent="0.25">
      <c r="EZ2769" s="837"/>
      <c r="FA2769" s="568">
        <v>42253.1875</v>
      </c>
      <c r="FB2769" s="569" t="str">
        <v>[-11101] All data events are filtered in summary calculation</v>
      </c>
      <c r="FC2769" s="570">
        <v>42253.1875</v>
      </c>
      <c r="FD2769" s="571" t="str">
        <v>[-11101] All data events are filtered in summary calculation</v>
      </c>
      <c r="FE2769" s="570">
        <v>42253.187152777777</v>
      </c>
      <c r="FF2769" s="571" t="str">
        <v>[-11101] All data events are filtered in summary calculation</v>
      </c>
      <c r="FG2769" s="570">
        <v>42253.187152777777</v>
      </c>
      <c r="FH2769" s="571" t="str">
        <v>[-11101] All data events are filtered in summary calculation</v>
      </c>
      <c r="GE2769" s="400">
        <f t="shared" si="358"/>
        <v>1</v>
      </c>
      <c r="GF2769" s="529"/>
      <c r="GG2769" s="517"/>
      <c r="GH2769" s="529">
        <v>42253.187152777777</v>
      </c>
      <c r="GI2769" s="668" t="str">
        <v>[-11101] All data events are filtered in summary calculation</v>
      </c>
      <c r="GJ2769" s="669">
        <v>42253.187152777777</v>
      </c>
      <c r="GK2769" s="668" t="str">
        <v>[-11101] All data events are filtered in summary calculation</v>
      </c>
      <c r="GL2769" s="669">
        <v>42253.187152777777</v>
      </c>
      <c r="GM2769" s="668" t="str">
        <v>[-11101] All data events are filtered in summary calculation</v>
      </c>
      <c r="GN2769" s="400" t="str">
        <f t="shared" si="356"/>
        <v>[-11101] All data events are filtered in summary calculation</v>
      </c>
      <c r="GO2769" s="400">
        <f t="shared" si="357"/>
        <v>0</v>
      </c>
    </row>
    <row r="2770" spans="156:197" ht="18.95" customHeight="1" x14ac:dyDescent="0.25">
      <c r="EZ2770" s="837"/>
      <c r="FA2770" s="568">
        <v>42253.187847222223</v>
      </c>
      <c r="FB2770" s="569" t="str">
        <v>[-11101] All data events are filtered in summary calculation</v>
      </c>
      <c r="FC2770" s="570">
        <v>42253.187847222223</v>
      </c>
      <c r="FD2770" s="571" t="str">
        <v>[-11101] All data events are filtered in summary calculation</v>
      </c>
      <c r="FE2770" s="570">
        <v>42253.1875</v>
      </c>
      <c r="FF2770" s="571" t="str">
        <v>[-11101] All data events are filtered in summary calculation</v>
      </c>
      <c r="FG2770" s="570">
        <v>42253.1875</v>
      </c>
      <c r="FH2770" s="571" t="str">
        <v>[-11101] All data events are filtered in summary calculation</v>
      </c>
      <c r="GE2770" s="400">
        <f t="shared" si="358"/>
        <v>1</v>
      </c>
      <c r="GF2770" s="529"/>
      <c r="GG2770" s="517"/>
      <c r="GH2770" s="529">
        <v>42253.1875</v>
      </c>
      <c r="GI2770" s="668" t="str">
        <v>[-11101] All data events are filtered in summary calculation</v>
      </c>
      <c r="GJ2770" s="669">
        <v>42253.1875</v>
      </c>
      <c r="GK2770" s="668" t="str">
        <v>[-11101] All data events are filtered in summary calculation</v>
      </c>
      <c r="GL2770" s="669">
        <v>42253.1875</v>
      </c>
      <c r="GM2770" s="668" t="str">
        <v>[-11101] All data events are filtered in summary calculation</v>
      </c>
      <c r="GN2770" s="400" t="str">
        <f t="shared" si="356"/>
        <v>[-11101] All data events are filtered in summary calculation</v>
      </c>
      <c r="GO2770" s="400">
        <f t="shared" si="357"/>
        <v>0</v>
      </c>
    </row>
    <row r="2771" spans="156:197" ht="18.95" customHeight="1" x14ac:dyDescent="0.25">
      <c r="EZ2771" s="837"/>
      <c r="FA2771" s="568">
        <v>42253.188194444447</v>
      </c>
      <c r="FB2771" s="569" t="str">
        <v>[-11101] All data events are filtered in summary calculation</v>
      </c>
      <c r="FC2771" s="570">
        <v>42253.188194444447</v>
      </c>
      <c r="FD2771" s="571" t="str">
        <v>[-11101] All data events are filtered in summary calculation</v>
      </c>
      <c r="FE2771" s="570">
        <v>42253.187847222223</v>
      </c>
      <c r="FF2771" s="571" t="str">
        <v>[-11101] All data events are filtered in summary calculation</v>
      </c>
      <c r="FG2771" s="570">
        <v>42253.187847222223</v>
      </c>
      <c r="FH2771" s="571" t="str">
        <v>[-11101] All data events are filtered in summary calculation</v>
      </c>
      <c r="GE2771" s="400">
        <f t="shared" si="358"/>
        <v>1</v>
      </c>
      <c r="GF2771" s="529"/>
      <c r="GG2771" s="517"/>
      <c r="GH2771" s="529">
        <v>42253.187847222223</v>
      </c>
      <c r="GI2771" s="668" t="str">
        <v>[-11101] All data events are filtered in summary calculation</v>
      </c>
      <c r="GJ2771" s="669">
        <v>42253.187847222223</v>
      </c>
      <c r="GK2771" s="668" t="str">
        <v>[-11101] All data events are filtered in summary calculation</v>
      </c>
      <c r="GL2771" s="669">
        <v>42253.187847222223</v>
      </c>
      <c r="GM2771" s="668" t="str">
        <v>[-11101] All data events are filtered in summary calculation</v>
      </c>
      <c r="GN2771" s="400" t="str">
        <f t="shared" si="356"/>
        <v>[-11101] All data events are filtered in summary calculation</v>
      </c>
      <c r="GO2771" s="400">
        <f t="shared" si="357"/>
        <v>0</v>
      </c>
    </row>
    <row r="2772" spans="156:197" ht="18.95" customHeight="1" x14ac:dyDescent="0.25">
      <c r="EZ2772" s="837"/>
      <c r="FA2772" s="568">
        <v>42253.188541666663</v>
      </c>
      <c r="FB2772" s="569" t="str">
        <v>[-11101] All data events are filtered in summary calculation</v>
      </c>
      <c r="FC2772" s="570">
        <v>42253.188541666663</v>
      </c>
      <c r="FD2772" s="571" t="str">
        <v>[-11101] All data events are filtered in summary calculation</v>
      </c>
      <c r="FE2772" s="570">
        <v>42253.188194444447</v>
      </c>
      <c r="FF2772" s="571" t="str">
        <v>[-11101] All data events are filtered in summary calculation</v>
      </c>
      <c r="FG2772" s="570">
        <v>42253.188194444447</v>
      </c>
      <c r="FH2772" s="571" t="str">
        <v>[-11101] All data events are filtered in summary calculation</v>
      </c>
      <c r="GE2772" s="400">
        <f t="shared" si="358"/>
        <v>1</v>
      </c>
      <c r="GF2772" s="529"/>
      <c r="GG2772" s="517"/>
      <c r="GH2772" s="529">
        <v>42253.188194444447</v>
      </c>
      <c r="GI2772" s="668" t="str">
        <v>[-11101] All data events are filtered in summary calculation</v>
      </c>
      <c r="GJ2772" s="669">
        <v>42253.188194444447</v>
      </c>
      <c r="GK2772" s="668" t="str">
        <v>[-11101] All data events are filtered in summary calculation</v>
      </c>
      <c r="GL2772" s="669">
        <v>42253.188194444447</v>
      </c>
      <c r="GM2772" s="668" t="str">
        <v>[-11101] All data events are filtered in summary calculation</v>
      </c>
      <c r="GN2772" s="400" t="str">
        <f t="shared" si="356"/>
        <v>[-11101] All data events are filtered in summary calculation</v>
      </c>
      <c r="GO2772" s="400">
        <f t="shared" si="357"/>
        <v>0</v>
      </c>
    </row>
    <row r="2773" spans="156:197" ht="18.95" customHeight="1" x14ac:dyDescent="0.25">
      <c r="EZ2773" s="837"/>
      <c r="FA2773" s="568">
        <v>42253.188888888893</v>
      </c>
      <c r="FB2773" s="569" t="str">
        <v>[-11101] All data events are filtered in summary calculation</v>
      </c>
      <c r="FC2773" s="570">
        <v>42253.188888888893</v>
      </c>
      <c r="FD2773" s="571" t="str">
        <v>[-11101] All data events are filtered in summary calculation</v>
      </c>
      <c r="FE2773" s="570">
        <v>42253.188541666663</v>
      </c>
      <c r="FF2773" s="571" t="str">
        <v>[-11101] All data events are filtered in summary calculation</v>
      </c>
      <c r="FG2773" s="570">
        <v>42253.188541666663</v>
      </c>
      <c r="FH2773" s="571" t="str">
        <v>[-11101] All data events are filtered in summary calculation</v>
      </c>
      <c r="GE2773" s="400">
        <f t="shared" si="358"/>
        <v>1</v>
      </c>
      <c r="GF2773" s="529"/>
      <c r="GG2773" s="517"/>
      <c r="GH2773" s="529">
        <v>42253.188541666663</v>
      </c>
      <c r="GI2773" s="668" t="str">
        <v>[-11101] All data events are filtered in summary calculation</v>
      </c>
      <c r="GJ2773" s="669">
        <v>42253.188541666663</v>
      </c>
      <c r="GK2773" s="668" t="str">
        <v>[-11101] All data events are filtered in summary calculation</v>
      </c>
      <c r="GL2773" s="669">
        <v>42253.188541666663</v>
      </c>
      <c r="GM2773" s="668" t="str">
        <v>[-11101] All data events are filtered in summary calculation</v>
      </c>
      <c r="GN2773" s="400" t="str">
        <f t="shared" si="356"/>
        <v>[-11101] All data events are filtered in summary calculation</v>
      </c>
      <c r="GO2773" s="400">
        <f t="shared" si="357"/>
        <v>0</v>
      </c>
    </row>
    <row r="2774" spans="156:197" ht="18.95" customHeight="1" x14ac:dyDescent="0.25">
      <c r="EZ2774" s="837"/>
      <c r="FA2774" s="568">
        <v>42253.189236111109</v>
      </c>
      <c r="FB2774" s="569" t="str">
        <v>[-11101] All data events are filtered in summary calculation</v>
      </c>
      <c r="FC2774" s="570">
        <v>42253.189236111109</v>
      </c>
      <c r="FD2774" s="571" t="str">
        <v>[-11101] All data events are filtered in summary calculation</v>
      </c>
      <c r="FE2774" s="570">
        <v>42253.188888888893</v>
      </c>
      <c r="FF2774" s="571" t="str">
        <v>[-11101] All data events are filtered in summary calculation</v>
      </c>
      <c r="FG2774" s="570">
        <v>42253.188888888893</v>
      </c>
      <c r="FH2774" s="571" t="str">
        <v>[-11101] All data events are filtered in summary calculation</v>
      </c>
      <c r="GE2774" s="400">
        <f t="shared" si="358"/>
        <v>1</v>
      </c>
      <c r="GF2774" s="529"/>
      <c r="GG2774" s="517"/>
      <c r="GH2774" s="529">
        <v>42253.188888888893</v>
      </c>
      <c r="GI2774" s="668" t="str">
        <v>[-11101] All data events are filtered in summary calculation</v>
      </c>
      <c r="GJ2774" s="669">
        <v>42253.188888888893</v>
      </c>
      <c r="GK2774" s="668" t="str">
        <v>[-11101] All data events are filtered in summary calculation</v>
      </c>
      <c r="GL2774" s="669">
        <v>42253.188888888893</v>
      </c>
      <c r="GM2774" s="668" t="str">
        <v>[-11101] All data events are filtered in summary calculation</v>
      </c>
      <c r="GN2774" s="400" t="str">
        <f t="shared" si="356"/>
        <v>[-11101] All data events are filtered in summary calculation</v>
      </c>
      <c r="GO2774" s="400">
        <f t="shared" si="357"/>
        <v>0</v>
      </c>
    </row>
    <row r="2775" spans="156:197" ht="18.95" customHeight="1" x14ac:dyDescent="0.25">
      <c r="EZ2775" s="837"/>
      <c r="FA2775" s="568">
        <v>42253.189583333333</v>
      </c>
      <c r="FB2775" s="569" t="str">
        <v>[-11101] All data events are filtered in summary calculation</v>
      </c>
      <c r="FC2775" s="570">
        <v>42253.189583333333</v>
      </c>
      <c r="FD2775" s="571" t="str">
        <v>[-11101] All data events are filtered in summary calculation</v>
      </c>
      <c r="FE2775" s="570">
        <v>42253.189236111109</v>
      </c>
      <c r="FF2775" s="571" t="str">
        <v>[-11101] All data events are filtered in summary calculation</v>
      </c>
      <c r="FG2775" s="570">
        <v>42253.189236111109</v>
      </c>
      <c r="FH2775" s="571" t="str">
        <v>[-11101] All data events are filtered in summary calculation</v>
      </c>
      <c r="GE2775" s="400">
        <f t="shared" si="358"/>
        <v>1</v>
      </c>
      <c r="GF2775" s="529"/>
      <c r="GG2775" s="517"/>
      <c r="GH2775" s="529">
        <v>42253.189236111109</v>
      </c>
      <c r="GI2775" s="668" t="str">
        <v>[-11101] All data events are filtered in summary calculation</v>
      </c>
      <c r="GJ2775" s="669">
        <v>42253.189236111109</v>
      </c>
      <c r="GK2775" s="668" t="str">
        <v>[-11101] All data events are filtered in summary calculation</v>
      </c>
      <c r="GL2775" s="669">
        <v>42253.189236111109</v>
      </c>
      <c r="GM2775" s="668" t="str">
        <v>[-11101] All data events are filtered in summary calculation</v>
      </c>
      <c r="GN2775" s="400" t="str">
        <f t="shared" si="356"/>
        <v>[-11101] All data events are filtered in summary calculation</v>
      </c>
      <c r="GO2775" s="400">
        <f t="shared" si="357"/>
        <v>0</v>
      </c>
    </row>
    <row r="2776" spans="156:197" ht="18.95" customHeight="1" x14ac:dyDescent="0.25">
      <c r="EZ2776" s="837"/>
      <c r="FA2776" s="568">
        <v>42253.189930555556</v>
      </c>
      <c r="FB2776" s="569" t="str">
        <v>[-11101] All data events are filtered in summary calculation</v>
      </c>
      <c r="FC2776" s="570">
        <v>42253.189930555556</v>
      </c>
      <c r="FD2776" s="571" t="str">
        <v>[-11101] All data events are filtered in summary calculation</v>
      </c>
      <c r="FE2776" s="570">
        <v>42253.189583333333</v>
      </c>
      <c r="FF2776" s="571" t="str">
        <v>[-11101] All data events are filtered in summary calculation</v>
      </c>
      <c r="FG2776" s="570">
        <v>42253.189583333333</v>
      </c>
      <c r="FH2776" s="571" t="str">
        <v>[-11101] All data events are filtered in summary calculation</v>
      </c>
      <c r="GE2776" s="400">
        <f t="shared" si="358"/>
        <v>1</v>
      </c>
      <c r="GF2776" s="529"/>
      <c r="GG2776" s="517"/>
      <c r="GH2776" s="529">
        <v>42253.189583333333</v>
      </c>
      <c r="GI2776" s="668" t="str">
        <v>[-11101] All data events are filtered in summary calculation</v>
      </c>
      <c r="GJ2776" s="669">
        <v>42253.189583333333</v>
      </c>
      <c r="GK2776" s="668" t="str">
        <v>[-11101] All data events are filtered in summary calculation</v>
      </c>
      <c r="GL2776" s="669">
        <v>42253.189583333333</v>
      </c>
      <c r="GM2776" s="668" t="str">
        <v>[-11101] All data events are filtered in summary calculation</v>
      </c>
      <c r="GN2776" s="400" t="str">
        <f t="shared" si="356"/>
        <v>[-11101] All data events are filtered in summary calculation</v>
      </c>
      <c r="GO2776" s="400">
        <f t="shared" si="357"/>
        <v>0</v>
      </c>
    </row>
    <row r="2777" spans="156:197" ht="18.95" customHeight="1" x14ac:dyDescent="0.25">
      <c r="EZ2777" s="837"/>
      <c r="FA2777" s="568">
        <v>42253.19027777778</v>
      </c>
      <c r="FB2777" s="569" t="str">
        <v>[-11101] All data events are filtered in summary calculation</v>
      </c>
      <c r="FC2777" s="570">
        <v>42253.19027777778</v>
      </c>
      <c r="FD2777" s="571" t="str">
        <v>[-11101] All data events are filtered in summary calculation</v>
      </c>
      <c r="FE2777" s="570">
        <v>42253.189930555556</v>
      </c>
      <c r="FF2777" s="571" t="str">
        <v>[-11101] All data events are filtered in summary calculation</v>
      </c>
      <c r="FG2777" s="570">
        <v>42253.189930555556</v>
      </c>
      <c r="FH2777" s="571" t="str">
        <v>[-11101] All data events are filtered in summary calculation</v>
      </c>
      <c r="GE2777" s="400">
        <f t="shared" si="358"/>
        <v>1</v>
      </c>
      <c r="GF2777" s="529"/>
      <c r="GG2777" s="517"/>
      <c r="GH2777" s="529">
        <v>42253.189930555556</v>
      </c>
      <c r="GI2777" s="668" t="str">
        <v>[-11101] All data events are filtered in summary calculation</v>
      </c>
      <c r="GJ2777" s="669">
        <v>42253.189930555556</v>
      </c>
      <c r="GK2777" s="668" t="str">
        <v>[-11101] All data events are filtered in summary calculation</v>
      </c>
      <c r="GL2777" s="669">
        <v>42253.189930555556</v>
      </c>
      <c r="GM2777" s="668" t="str">
        <v>[-11101] All data events are filtered in summary calculation</v>
      </c>
      <c r="GN2777" s="400" t="str">
        <f t="shared" si="356"/>
        <v>[-11101] All data events are filtered in summary calculation</v>
      </c>
      <c r="GO2777" s="400">
        <f t="shared" si="357"/>
        <v>0</v>
      </c>
    </row>
    <row r="2778" spans="156:197" ht="18.95" customHeight="1" x14ac:dyDescent="0.25">
      <c r="EZ2778" s="837"/>
      <c r="FA2778" s="568">
        <v>42253.190625000003</v>
      </c>
      <c r="FB2778" s="569" t="str">
        <v>[-11101] All data events are filtered in summary calculation</v>
      </c>
      <c r="FC2778" s="570">
        <v>42253.190625000003</v>
      </c>
      <c r="FD2778" s="571" t="str">
        <v>[-11101] All data events are filtered in summary calculation</v>
      </c>
      <c r="FE2778" s="570">
        <v>42253.19027777778</v>
      </c>
      <c r="FF2778" s="571" t="str">
        <v>[-11101] All data events are filtered in summary calculation</v>
      </c>
      <c r="FG2778" s="570">
        <v>42253.19027777778</v>
      </c>
      <c r="FH2778" s="571" t="str">
        <v>[-11101] All data events are filtered in summary calculation</v>
      </c>
      <c r="GE2778" s="400">
        <f t="shared" si="358"/>
        <v>1</v>
      </c>
      <c r="GF2778" s="529"/>
      <c r="GG2778" s="517"/>
      <c r="GH2778" s="529">
        <v>42253.19027777778</v>
      </c>
      <c r="GI2778" s="668" t="str">
        <v>[-11101] All data events are filtered in summary calculation</v>
      </c>
      <c r="GJ2778" s="669">
        <v>42253.19027777778</v>
      </c>
      <c r="GK2778" s="668" t="str">
        <v>[-11101] All data events are filtered in summary calculation</v>
      </c>
      <c r="GL2778" s="669">
        <v>42253.19027777778</v>
      </c>
      <c r="GM2778" s="668" t="str">
        <v>[-11101] All data events are filtered in summary calculation</v>
      </c>
      <c r="GN2778" s="400" t="str">
        <f t="shared" si="356"/>
        <v>[-11101] All data events are filtered in summary calculation</v>
      </c>
      <c r="GO2778" s="400">
        <f t="shared" si="357"/>
        <v>0</v>
      </c>
    </row>
    <row r="2779" spans="156:197" ht="18.95" customHeight="1" x14ac:dyDescent="0.25">
      <c r="EZ2779" s="837"/>
      <c r="FA2779" s="568">
        <v>42253.190972222219</v>
      </c>
      <c r="FB2779" s="569" t="str">
        <v>[-11101] All data events are filtered in summary calculation</v>
      </c>
      <c r="FC2779" s="570">
        <v>42253.190972222219</v>
      </c>
      <c r="FD2779" s="571" t="str">
        <v>[-11101] All data events are filtered in summary calculation</v>
      </c>
      <c r="FE2779" s="570">
        <v>42253.190625000003</v>
      </c>
      <c r="FF2779" s="571" t="str">
        <v>[-11101] All data events are filtered in summary calculation</v>
      </c>
      <c r="FG2779" s="570">
        <v>42253.190625000003</v>
      </c>
      <c r="FH2779" s="571" t="str">
        <v>[-11101] All data events are filtered in summary calculation</v>
      </c>
      <c r="GE2779" s="400">
        <f t="shared" si="358"/>
        <v>1</v>
      </c>
      <c r="GF2779" s="529"/>
      <c r="GG2779" s="517"/>
      <c r="GH2779" s="529">
        <v>42253.190625000003</v>
      </c>
      <c r="GI2779" s="668" t="str">
        <v>[-11101] All data events are filtered in summary calculation</v>
      </c>
      <c r="GJ2779" s="669">
        <v>42253.190625000003</v>
      </c>
      <c r="GK2779" s="668" t="str">
        <v>[-11101] All data events are filtered in summary calculation</v>
      </c>
      <c r="GL2779" s="669">
        <v>42253.190625000003</v>
      </c>
      <c r="GM2779" s="668" t="str">
        <v>[-11101] All data events are filtered in summary calculation</v>
      </c>
      <c r="GN2779" s="400" t="str">
        <f t="shared" si="356"/>
        <v>[-11101] All data events are filtered in summary calculation</v>
      </c>
      <c r="GO2779" s="400">
        <f t="shared" si="357"/>
        <v>0</v>
      </c>
    </row>
    <row r="2780" spans="156:197" ht="18.95" customHeight="1" x14ac:dyDescent="0.25">
      <c r="EZ2780" s="837"/>
      <c r="FA2780" s="568">
        <v>42253.19131944445</v>
      </c>
      <c r="FB2780" s="569" t="str">
        <v>[-11101] All data events are filtered in summary calculation</v>
      </c>
      <c r="FC2780" s="570">
        <v>42253.19131944445</v>
      </c>
      <c r="FD2780" s="571" t="str">
        <v>[-11101] All data events are filtered in summary calculation</v>
      </c>
      <c r="FE2780" s="570">
        <v>42253.190972222219</v>
      </c>
      <c r="FF2780" s="571" t="str">
        <v>[-11101] All data events are filtered in summary calculation</v>
      </c>
      <c r="FG2780" s="570">
        <v>42253.190972222219</v>
      </c>
      <c r="FH2780" s="571" t="str">
        <v>[-11101] All data events are filtered in summary calculation</v>
      </c>
      <c r="GE2780" s="400">
        <f t="shared" si="358"/>
        <v>1</v>
      </c>
      <c r="GF2780" s="529"/>
      <c r="GG2780" s="517"/>
      <c r="GH2780" s="529">
        <v>42253.190972222219</v>
      </c>
      <c r="GI2780" s="668" t="str">
        <v>[-11101] All data events are filtered in summary calculation</v>
      </c>
      <c r="GJ2780" s="669">
        <v>42253.190972222219</v>
      </c>
      <c r="GK2780" s="668" t="str">
        <v>[-11101] All data events are filtered in summary calculation</v>
      </c>
      <c r="GL2780" s="669">
        <v>42253.190972222219</v>
      </c>
      <c r="GM2780" s="668" t="str">
        <v>[-11101] All data events are filtered in summary calculation</v>
      </c>
      <c r="GN2780" s="400" t="str">
        <f t="shared" si="356"/>
        <v>[-11101] All data events are filtered in summary calculation</v>
      </c>
      <c r="GO2780" s="400">
        <f t="shared" si="357"/>
        <v>0</v>
      </c>
    </row>
    <row r="2781" spans="156:197" ht="18.95" customHeight="1" x14ac:dyDescent="0.25">
      <c r="EZ2781" s="837"/>
      <c r="FA2781" s="568">
        <v>42253.191666666666</v>
      </c>
      <c r="FB2781" s="569" t="str">
        <v>[-11101] All data events are filtered in summary calculation</v>
      </c>
      <c r="FC2781" s="570">
        <v>42253.191666666666</v>
      </c>
      <c r="FD2781" s="571" t="str">
        <v>[-11101] All data events are filtered in summary calculation</v>
      </c>
      <c r="FE2781" s="570">
        <v>42253.19131944445</v>
      </c>
      <c r="FF2781" s="571" t="str">
        <v>[-11101] All data events are filtered in summary calculation</v>
      </c>
      <c r="FG2781" s="570">
        <v>42253.19131944445</v>
      </c>
      <c r="FH2781" s="571" t="str">
        <v>[-11101] All data events are filtered in summary calculation</v>
      </c>
      <c r="GE2781" s="400">
        <f t="shared" si="358"/>
        <v>1</v>
      </c>
      <c r="GF2781" s="529"/>
      <c r="GG2781" s="517"/>
      <c r="GH2781" s="529">
        <v>42253.19131944445</v>
      </c>
      <c r="GI2781" s="668" t="str">
        <v>[-11101] All data events are filtered in summary calculation</v>
      </c>
      <c r="GJ2781" s="669">
        <v>42253.19131944445</v>
      </c>
      <c r="GK2781" s="668" t="str">
        <v>[-11101] All data events are filtered in summary calculation</v>
      </c>
      <c r="GL2781" s="669">
        <v>42253.19131944445</v>
      </c>
      <c r="GM2781" s="668" t="str">
        <v>[-11101] All data events are filtered in summary calculation</v>
      </c>
      <c r="GN2781" s="400" t="str">
        <f t="shared" si="356"/>
        <v>[-11101] All data events are filtered in summary calculation</v>
      </c>
      <c r="GO2781" s="400">
        <f t="shared" si="357"/>
        <v>0</v>
      </c>
    </row>
    <row r="2782" spans="156:197" ht="18.95" customHeight="1" x14ac:dyDescent="0.25">
      <c r="EZ2782" s="837"/>
      <c r="FA2782" s="568">
        <v>42253.192013888889</v>
      </c>
      <c r="FB2782" s="569" t="str">
        <v>[-11101] All data events are filtered in summary calculation</v>
      </c>
      <c r="FC2782" s="570">
        <v>42253.192013888889</v>
      </c>
      <c r="FD2782" s="571" t="str">
        <v>[-11101] All data events are filtered in summary calculation</v>
      </c>
      <c r="FE2782" s="570">
        <v>42253.191666666666</v>
      </c>
      <c r="FF2782" s="571" t="str">
        <v>[-11101] All data events are filtered in summary calculation</v>
      </c>
      <c r="FG2782" s="570">
        <v>42253.191666666666</v>
      </c>
      <c r="FH2782" s="571" t="str">
        <v>[-11101] All data events are filtered in summary calculation</v>
      </c>
      <c r="GE2782" s="400">
        <f t="shared" si="358"/>
        <v>1</v>
      </c>
      <c r="GF2782" s="529"/>
      <c r="GG2782" s="517"/>
      <c r="GH2782" s="529">
        <v>42253.191666666666</v>
      </c>
      <c r="GI2782" s="668" t="str">
        <v>[-11101] All data events are filtered in summary calculation</v>
      </c>
      <c r="GJ2782" s="669">
        <v>42253.191666666666</v>
      </c>
      <c r="GK2782" s="668" t="str">
        <v>[-11101] All data events are filtered in summary calculation</v>
      </c>
      <c r="GL2782" s="669">
        <v>42253.191666666666</v>
      </c>
      <c r="GM2782" s="668" t="str">
        <v>[-11101] All data events are filtered in summary calculation</v>
      </c>
      <c r="GN2782" s="400" t="str">
        <f t="shared" si="356"/>
        <v>[-11101] All data events are filtered in summary calculation</v>
      </c>
      <c r="GO2782" s="400">
        <f t="shared" si="357"/>
        <v>0</v>
      </c>
    </row>
    <row r="2783" spans="156:197" ht="18.95" customHeight="1" x14ac:dyDescent="0.25">
      <c r="EZ2783" s="837"/>
      <c r="FA2783" s="568">
        <v>42253.192361111112</v>
      </c>
      <c r="FB2783" s="569" t="str">
        <v>[-11101] All data events are filtered in summary calculation</v>
      </c>
      <c r="FC2783" s="570">
        <v>42253.192361111112</v>
      </c>
      <c r="FD2783" s="571" t="str">
        <v>[-11101] All data events are filtered in summary calculation</v>
      </c>
      <c r="FE2783" s="570">
        <v>42253.192013888889</v>
      </c>
      <c r="FF2783" s="571" t="str">
        <v>[-11101] All data events are filtered in summary calculation</v>
      </c>
      <c r="FG2783" s="570">
        <v>42253.192013888889</v>
      </c>
      <c r="FH2783" s="571" t="str">
        <v>[-11101] All data events are filtered in summary calculation</v>
      </c>
      <c r="GE2783" s="400">
        <f t="shared" si="358"/>
        <v>1</v>
      </c>
      <c r="GF2783" s="529"/>
      <c r="GG2783" s="517"/>
      <c r="GH2783" s="529">
        <v>42253.192013888889</v>
      </c>
      <c r="GI2783" s="668" t="str">
        <v>[-11101] All data events are filtered in summary calculation</v>
      </c>
      <c r="GJ2783" s="669">
        <v>42253.192013888889</v>
      </c>
      <c r="GK2783" s="668" t="str">
        <v>[-11101] All data events are filtered in summary calculation</v>
      </c>
      <c r="GL2783" s="669">
        <v>42253.192013888889</v>
      </c>
      <c r="GM2783" s="668" t="str">
        <v>[-11101] All data events are filtered in summary calculation</v>
      </c>
      <c r="GN2783" s="400" t="str">
        <f t="shared" si="356"/>
        <v>[-11101] All data events are filtered in summary calculation</v>
      </c>
      <c r="GO2783" s="400">
        <f t="shared" si="357"/>
        <v>0</v>
      </c>
    </row>
    <row r="2784" spans="156:197" ht="18.95" customHeight="1" x14ac:dyDescent="0.25">
      <c r="EZ2784" s="837"/>
      <c r="FA2784" s="568">
        <v>42253.192708333328</v>
      </c>
      <c r="FB2784" s="569" t="str">
        <v>[-11101] All data events are filtered in summary calculation</v>
      </c>
      <c r="FC2784" s="570">
        <v>42253.192708333328</v>
      </c>
      <c r="FD2784" s="571" t="str">
        <v>[-11101] All data events are filtered in summary calculation</v>
      </c>
      <c r="FE2784" s="570">
        <v>42253.192361111112</v>
      </c>
      <c r="FF2784" s="571" t="str">
        <v>[-11101] All data events are filtered in summary calculation</v>
      </c>
      <c r="FG2784" s="570">
        <v>42253.192361111112</v>
      </c>
      <c r="FH2784" s="571" t="str">
        <v>[-11101] All data events are filtered in summary calculation</v>
      </c>
      <c r="GE2784" s="400">
        <f t="shared" si="358"/>
        <v>1</v>
      </c>
      <c r="GF2784" s="529"/>
      <c r="GG2784" s="517"/>
      <c r="GH2784" s="529">
        <v>42253.192361111112</v>
      </c>
      <c r="GI2784" s="668" t="str">
        <v>[-11101] All data events are filtered in summary calculation</v>
      </c>
      <c r="GJ2784" s="669">
        <v>42253.192361111112</v>
      </c>
      <c r="GK2784" s="668" t="str">
        <v>[-11101] All data events are filtered in summary calculation</v>
      </c>
      <c r="GL2784" s="669">
        <v>42253.192361111112</v>
      </c>
      <c r="GM2784" s="668" t="str">
        <v>[-11101] All data events are filtered in summary calculation</v>
      </c>
      <c r="GN2784" s="400" t="str">
        <f t="shared" si="356"/>
        <v>[-11101] All data events are filtered in summary calculation</v>
      </c>
      <c r="GO2784" s="400">
        <f t="shared" si="357"/>
        <v>0</v>
      </c>
    </row>
    <row r="2785" spans="156:197" ht="18.95" customHeight="1" x14ac:dyDescent="0.25">
      <c r="EZ2785" s="837"/>
      <c r="FA2785" s="568">
        <v>42253.193055555559</v>
      </c>
      <c r="FB2785" s="569" t="str">
        <v>[-11101] All data events are filtered in summary calculation</v>
      </c>
      <c r="FC2785" s="570">
        <v>42253.193055555559</v>
      </c>
      <c r="FD2785" s="571" t="str">
        <v>[-11101] All data events are filtered in summary calculation</v>
      </c>
      <c r="FE2785" s="570">
        <v>42253.192708333328</v>
      </c>
      <c r="FF2785" s="571" t="str">
        <v>[-11101] All data events are filtered in summary calculation</v>
      </c>
      <c r="FG2785" s="570">
        <v>42253.192708333328</v>
      </c>
      <c r="FH2785" s="571" t="str">
        <v>[-11101] All data events are filtered in summary calculation</v>
      </c>
      <c r="GE2785" s="400">
        <f t="shared" si="358"/>
        <v>1</v>
      </c>
      <c r="GF2785" s="529"/>
      <c r="GG2785" s="517"/>
      <c r="GH2785" s="529">
        <v>42253.192708333328</v>
      </c>
      <c r="GI2785" s="668" t="str">
        <v>[-11101] All data events are filtered in summary calculation</v>
      </c>
      <c r="GJ2785" s="669">
        <v>42253.192708333328</v>
      </c>
      <c r="GK2785" s="668" t="str">
        <v>[-11101] All data events are filtered in summary calculation</v>
      </c>
      <c r="GL2785" s="669">
        <v>42253.192708333328</v>
      </c>
      <c r="GM2785" s="668" t="str">
        <v>[-11101] All data events are filtered in summary calculation</v>
      </c>
      <c r="GN2785" s="400" t="str">
        <f t="shared" si="356"/>
        <v>[-11101] All data events are filtered in summary calculation</v>
      </c>
      <c r="GO2785" s="400">
        <f t="shared" si="357"/>
        <v>0</v>
      </c>
    </row>
    <row r="2786" spans="156:197" ht="18.95" customHeight="1" x14ac:dyDescent="0.25">
      <c r="EZ2786" s="837"/>
      <c r="FA2786" s="568">
        <v>42253.193402777775</v>
      </c>
      <c r="FB2786" s="569" t="str">
        <v>[-11101] All data events are filtered in summary calculation</v>
      </c>
      <c r="FC2786" s="570">
        <v>42253.193402777775</v>
      </c>
      <c r="FD2786" s="571" t="str">
        <v>[-11101] All data events are filtered in summary calculation</v>
      </c>
      <c r="FE2786" s="570">
        <v>42253.193055555559</v>
      </c>
      <c r="FF2786" s="571" t="str">
        <v>[-11101] All data events are filtered in summary calculation</v>
      </c>
      <c r="FG2786" s="570">
        <v>42253.193055555559</v>
      </c>
      <c r="FH2786" s="571" t="str">
        <v>[-11101] All data events are filtered in summary calculation</v>
      </c>
      <c r="GE2786" s="400">
        <f t="shared" si="358"/>
        <v>1</v>
      </c>
      <c r="GF2786" s="529"/>
      <c r="GG2786" s="517"/>
      <c r="GH2786" s="529">
        <v>42253.193055555559</v>
      </c>
      <c r="GI2786" s="668" t="str">
        <v>[-11101] All data events are filtered in summary calculation</v>
      </c>
      <c r="GJ2786" s="669">
        <v>42253.193055555559</v>
      </c>
      <c r="GK2786" s="668" t="str">
        <v>[-11101] All data events are filtered in summary calculation</v>
      </c>
      <c r="GL2786" s="669">
        <v>42253.193055555559</v>
      </c>
      <c r="GM2786" s="668" t="str">
        <v>[-11101] All data events are filtered in summary calculation</v>
      </c>
      <c r="GN2786" s="400" t="str">
        <f t="shared" si="356"/>
        <v>[-11101] All data events are filtered in summary calculation</v>
      </c>
      <c r="GO2786" s="400">
        <f t="shared" si="357"/>
        <v>0</v>
      </c>
    </row>
    <row r="2787" spans="156:197" ht="18.95" customHeight="1" x14ac:dyDescent="0.25">
      <c r="EZ2787" s="837"/>
      <c r="FA2787" s="568">
        <v>42253.193749999999</v>
      </c>
      <c r="FB2787" s="569" t="str">
        <v>[-11101] All data events are filtered in summary calculation</v>
      </c>
      <c r="FC2787" s="570">
        <v>42253.193749999999</v>
      </c>
      <c r="FD2787" s="571" t="str">
        <v>[-11101] All data events are filtered in summary calculation</v>
      </c>
      <c r="FE2787" s="570">
        <v>42253.193402777775</v>
      </c>
      <c r="FF2787" s="571" t="str">
        <v>[-11101] All data events are filtered in summary calculation</v>
      </c>
      <c r="FG2787" s="570">
        <v>42253.193402777775</v>
      </c>
      <c r="FH2787" s="571" t="str">
        <v>[-11101] All data events are filtered in summary calculation</v>
      </c>
      <c r="GE2787" s="400">
        <f t="shared" si="358"/>
        <v>1</v>
      </c>
      <c r="GF2787" s="529"/>
      <c r="GG2787" s="517"/>
      <c r="GH2787" s="529">
        <v>42253.193402777775</v>
      </c>
      <c r="GI2787" s="668" t="str">
        <v>[-11101] All data events are filtered in summary calculation</v>
      </c>
      <c r="GJ2787" s="669">
        <v>42253.193402777775</v>
      </c>
      <c r="GK2787" s="668" t="str">
        <v>[-11101] All data events are filtered in summary calculation</v>
      </c>
      <c r="GL2787" s="669">
        <v>42253.193402777775</v>
      </c>
      <c r="GM2787" s="668" t="str">
        <v>[-11101] All data events are filtered in summary calculation</v>
      </c>
      <c r="GN2787" s="400" t="str">
        <f t="shared" si="356"/>
        <v>[-11101] All data events are filtered in summary calculation</v>
      </c>
      <c r="GO2787" s="400">
        <f t="shared" si="357"/>
        <v>0</v>
      </c>
    </row>
    <row r="2788" spans="156:197" ht="18.95" customHeight="1" x14ac:dyDescent="0.25">
      <c r="EZ2788" s="837"/>
      <c r="FA2788" s="568">
        <v>42253.194097222222</v>
      </c>
      <c r="FB2788" s="569" t="str">
        <v>[-11101] All data events are filtered in summary calculation</v>
      </c>
      <c r="FC2788" s="570">
        <v>42253.194097222222</v>
      </c>
      <c r="FD2788" s="571" t="str">
        <v>[-11101] All data events are filtered in summary calculation</v>
      </c>
      <c r="FE2788" s="570">
        <v>42253.193749999999</v>
      </c>
      <c r="FF2788" s="571" t="str">
        <v>[-11101] All data events are filtered in summary calculation</v>
      </c>
      <c r="FG2788" s="570">
        <v>42253.193749999999</v>
      </c>
      <c r="FH2788" s="571" t="str">
        <v>[-11101] All data events are filtered in summary calculation</v>
      </c>
      <c r="GE2788" s="400">
        <f t="shared" si="358"/>
        <v>1</v>
      </c>
      <c r="GF2788" s="529"/>
      <c r="GG2788" s="517"/>
      <c r="GH2788" s="529">
        <v>42253.193749999999</v>
      </c>
      <c r="GI2788" s="668" t="str">
        <v>[-11101] All data events are filtered in summary calculation</v>
      </c>
      <c r="GJ2788" s="669">
        <v>42253.193749999999</v>
      </c>
      <c r="GK2788" s="668" t="str">
        <v>[-11101] All data events are filtered in summary calculation</v>
      </c>
      <c r="GL2788" s="669">
        <v>42253.193749999999</v>
      </c>
      <c r="GM2788" s="668" t="str">
        <v>[-11101] All data events are filtered in summary calculation</v>
      </c>
      <c r="GN2788" s="400" t="str">
        <f t="shared" si="356"/>
        <v>[-11101] All data events are filtered in summary calculation</v>
      </c>
      <c r="GO2788" s="400">
        <f t="shared" si="357"/>
        <v>0</v>
      </c>
    </row>
    <row r="2789" spans="156:197" ht="18.95" customHeight="1" x14ac:dyDescent="0.25">
      <c r="EZ2789" s="837"/>
      <c r="FA2789" s="568">
        <v>42253.194444444445</v>
      </c>
      <c r="FB2789" s="569" t="str">
        <v>[-11101] All data events are filtered in summary calculation</v>
      </c>
      <c r="FC2789" s="570">
        <v>42253.194444444445</v>
      </c>
      <c r="FD2789" s="571" t="str">
        <v>[-11101] All data events are filtered in summary calculation</v>
      </c>
      <c r="FE2789" s="570">
        <v>42253.194097222222</v>
      </c>
      <c r="FF2789" s="571" t="str">
        <v>[-11101] All data events are filtered in summary calculation</v>
      </c>
      <c r="FG2789" s="570">
        <v>42253.194097222222</v>
      </c>
      <c r="FH2789" s="571" t="str">
        <v>[-11101] All data events are filtered in summary calculation</v>
      </c>
      <c r="GE2789" s="400">
        <f t="shared" si="358"/>
        <v>1</v>
      </c>
      <c r="GF2789" s="529"/>
      <c r="GG2789" s="517"/>
      <c r="GH2789" s="529">
        <v>42253.194097222222</v>
      </c>
      <c r="GI2789" s="668" t="str">
        <v>[-11101] All data events are filtered in summary calculation</v>
      </c>
      <c r="GJ2789" s="669">
        <v>42253.194097222222</v>
      </c>
      <c r="GK2789" s="668" t="str">
        <v>[-11101] All data events are filtered in summary calculation</v>
      </c>
      <c r="GL2789" s="669">
        <v>42253.194097222222</v>
      </c>
      <c r="GM2789" s="668" t="str">
        <v>[-11101] All data events are filtered in summary calculation</v>
      </c>
      <c r="GN2789" s="400" t="str">
        <f t="shared" si="356"/>
        <v>[-11101] All data events are filtered in summary calculation</v>
      </c>
      <c r="GO2789" s="400">
        <f t="shared" si="357"/>
        <v>0</v>
      </c>
    </row>
    <row r="2790" spans="156:197" ht="18.95" customHeight="1" x14ac:dyDescent="0.25">
      <c r="EZ2790" s="837"/>
      <c r="FA2790" s="568">
        <v>42253.194791666669</v>
      </c>
      <c r="FB2790" s="569" t="str">
        <v>[-11101] All data events are filtered in summary calculation</v>
      </c>
      <c r="FC2790" s="570">
        <v>42253.194791666669</v>
      </c>
      <c r="FD2790" s="571" t="str">
        <v>[-11101] All data events are filtered in summary calculation</v>
      </c>
      <c r="FE2790" s="570">
        <v>42253.194444444445</v>
      </c>
      <c r="FF2790" s="571" t="str">
        <v>[-11101] All data events are filtered in summary calculation</v>
      </c>
      <c r="FG2790" s="570">
        <v>42253.194444444445</v>
      </c>
      <c r="FH2790" s="571" t="str">
        <v>[-11101] All data events are filtered in summary calculation</v>
      </c>
      <c r="GE2790" s="400">
        <f t="shared" si="358"/>
        <v>1</v>
      </c>
      <c r="GF2790" s="529"/>
      <c r="GG2790" s="517"/>
      <c r="GH2790" s="529">
        <v>42253.194444444445</v>
      </c>
      <c r="GI2790" s="668" t="str">
        <v>[-11101] All data events are filtered in summary calculation</v>
      </c>
      <c r="GJ2790" s="669">
        <v>42253.194444444445</v>
      </c>
      <c r="GK2790" s="668" t="str">
        <v>[-11101] All data events are filtered in summary calculation</v>
      </c>
      <c r="GL2790" s="669">
        <v>42253.194444444445</v>
      </c>
      <c r="GM2790" s="668" t="str">
        <v>[-11101] All data events are filtered in summary calculation</v>
      </c>
      <c r="GN2790" s="400" t="str">
        <f t="shared" si="356"/>
        <v>[-11101] All data events are filtered in summary calculation</v>
      </c>
      <c r="GO2790" s="400">
        <f t="shared" si="357"/>
        <v>0</v>
      </c>
    </row>
    <row r="2791" spans="156:197" ht="18.95" customHeight="1" x14ac:dyDescent="0.25">
      <c r="EZ2791" s="837"/>
      <c r="FA2791" s="568">
        <v>42253.195138888885</v>
      </c>
      <c r="FB2791" s="569" t="str">
        <v>[-11101] All data events are filtered in summary calculation</v>
      </c>
      <c r="FC2791" s="570">
        <v>42253.195138888885</v>
      </c>
      <c r="FD2791" s="571" t="str">
        <v>[-11101] All data events are filtered in summary calculation</v>
      </c>
      <c r="FE2791" s="570">
        <v>42253.194791666669</v>
      </c>
      <c r="FF2791" s="571" t="str">
        <v>[-11101] All data events are filtered in summary calculation</v>
      </c>
      <c r="FG2791" s="570">
        <v>42253.194791666669</v>
      </c>
      <c r="FH2791" s="571" t="str">
        <v>[-11101] All data events are filtered in summary calculation</v>
      </c>
      <c r="GE2791" s="400">
        <f t="shared" si="358"/>
        <v>1</v>
      </c>
      <c r="GF2791" s="529"/>
      <c r="GG2791" s="517"/>
      <c r="GH2791" s="529">
        <v>42253.194791666669</v>
      </c>
      <c r="GI2791" s="668" t="str">
        <v>[-11101] All data events are filtered in summary calculation</v>
      </c>
      <c r="GJ2791" s="669">
        <v>42253.194791666669</v>
      </c>
      <c r="GK2791" s="668" t="str">
        <v>[-11101] All data events are filtered in summary calculation</v>
      </c>
      <c r="GL2791" s="669">
        <v>42253.194791666669</v>
      </c>
      <c r="GM2791" s="668" t="str">
        <v>[-11101] All data events are filtered in summary calculation</v>
      </c>
      <c r="GN2791" s="400" t="str">
        <f t="shared" si="356"/>
        <v>[-11101] All data events are filtered in summary calculation</v>
      </c>
      <c r="GO2791" s="400">
        <f t="shared" si="357"/>
        <v>0</v>
      </c>
    </row>
    <row r="2792" spans="156:197" ht="18.95" customHeight="1" x14ac:dyDescent="0.25">
      <c r="EZ2792" s="837"/>
      <c r="FA2792" s="568">
        <v>42253.195486111115</v>
      </c>
      <c r="FB2792" s="569" t="str">
        <v>[-11101] All data events are filtered in summary calculation</v>
      </c>
      <c r="FC2792" s="570">
        <v>42253.195486111115</v>
      </c>
      <c r="FD2792" s="571" t="str">
        <v>[-11101] All data events are filtered in summary calculation</v>
      </c>
      <c r="FE2792" s="570">
        <v>42253.195138888885</v>
      </c>
      <c r="FF2792" s="571" t="str">
        <v>[-11101] All data events are filtered in summary calculation</v>
      </c>
      <c r="FG2792" s="570">
        <v>42253.195138888885</v>
      </c>
      <c r="FH2792" s="571" t="str">
        <v>[-11101] All data events are filtered in summary calculation</v>
      </c>
      <c r="GE2792" s="400">
        <f t="shared" si="358"/>
        <v>1</v>
      </c>
      <c r="GF2792" s="529"/>
      <c r="GG2792" s="517"/>
      <c r="GH2792" s="529">
        <v>42253.195138888885</v>
      </c>
      <c r="GI2792" s="668" t="str">
        <v>[-11101] All data events are filtered in summary calculation</v>
      </c>
      <c r="GJ2792" s="669">
        <v>42253.195138888885</v>
      </c>
      <c r="GK2792" s="668" t="str">
        <v>[-11101] All data events are filtered in summary calculation</v>
      </c>
      <c r="GL2792" s="669">
        <v>42253.195138888885</v>
      </c>
      <c r="GM2792" s="668" t="str">
        <v>[-11101] All data events are filtered in summary calculation</v>
      </c>
      <c r="GN2792" s="400" t="str">
        <f t="shared" si="356"/>
        <v>[-11101] All data events are filtered in summary calculation</v>
      </c>
      <c r="GO2792" s="400">
        <f t="shared" si="357"/>
        <v>0</v>
      </c>
    </row>
    <row r="2793" spans="156:197" ht="18.95" customHeight="1" x14ac:dyDescent="0.25">
      <c r="EZ2793" s="837"/>
      <c r="FA2793" s="568">
        <v>42253.195833333331</v>
      </c>
      <c r="FB2793" s="569" t="str">
        <v>[-11101] All data events are filtered in summary calculation</v>
      </c>
      <c r="FC2793" s="570">
        <v>42253.195833333331</v>
      </c>
      <c r="FD2793" s="571" t="str">
        <v>[-11101] All data events are filtered in summary calculation</v>
      </c>
      <c r="FE2793" s="570">
        <v>42253.195486111115</v>
      </c>
      <c r="FF2793" s="571" t="str">
        <v>[-11101] All data events are filtered in summary calculation</v>
      </c>
      <c r="FG2793" s="570">
        <v>42253.195486111115</v>
      </c>
      <c r="FH2793" s="571" t="str">
        <v>[-11101] All data events are filtered in summary calculation</v>
      </c>
      <c r="GE2793" s="400">
        <f t="shared" si="358"/>
        <v>1</v>
      </c>
      <c r="GF2793" s="529"/>
      <c r="GG2793" s="517"/>
      <c r="GH2793" s="529">
        <v>42253.195486111115</v>
      </c>
      <c r="GI2793" s="668" t="str">
        <v>[-11101] All data events are filtered in summary calculation</v>
      </c>
      <c r="GJ2793" s="669">
        <v>42253.195486111115</v>
      </c>
      <c r="GK2793" s="668" t="str">
        <v>[-11101] All data events are filtered in summary calculation</v>
      </c>
      <c r="GL2793" s="669">
        <v>42253.195486111115</v>
      </c>
      <c r="GM2793" s="668" t="str">
        <v>[-11101] All data events are filtered in summary calculation</v>
      </c>
      <c r="GN2793" s="400" t="str">
        <f t="shared" si="356"/>
        <v>[-11101] All data events are filtered in summary calculation</v>
      </c>
      <c r="GO2793" s="400">
        <f t="shared" si="357"/>
        <v>0</v>
      </c>
    </row>
    <row r="2794" spans="156:197" ht="18.95" customHeight="1" x14ac:dyDescent="0.25">
      <c r="EZ2794" s="837"/>
      <c r="FA2794" s="568">
        <v>42253.196180555555</v>
      </c>
      <c r="FB2794" s="569" t="str">
        <v>[-11101] All data events are filtered in summary calculation</v>
      </c>
      <c r="FC2794" s="570">
        <v>42253.196180555555</v>
      </c>
      <c r="FD2794" s="571" t="str">
        <v>[-11101] All data events are filtered in summary calculation</v>
      </c>
      <c r="FE2794" s="570">
        <v>42253.195833333331</v>
      </c>
      <c r="FF2794" s="571" t="str">
        <v>[-11101] All data events are filtered in summary calculation</v>
      </c>
      <c r="FG2794" s="570">
        <v>42253.195833333331</v>
      </c>
      <c r="FH2794" s="571" t="str">
        <v>[-11101] All data events are filtered in summary calculation</v>
      </c>
      <c r="GE2794" s="400">
        <f t="shared" si="358"/>
        <v>1</v>
      </c>
      <c r="GF2794" s="529"/>
      <c r="GG2794" s="517"/>
      <c r="GH2794" s="529">
        <v>42253.195833333331</v>
      </c>
      <c r="GI2794" s="668" t="str">
        <v>[-11101] All data events are filtered in summary calculation</v>
      </c>
      <c r="GJ2794" s="669">
        <v>42253.195833333331</v>
      </c>
      <c r="GK2794" s="668" t="str">
        <v>[-11101] All data events are filtered in summary calculation</v>
      </c>
      <c r="GL2794" s="669">
        <v>42253.195833333331</v>
      </c>
      <c r="GM2794" s="668" t="str">
        <v>[-11101] All data events are filtered in summary calculation</v>
      </c>
      <c r="GN2794" s="400" t="str">
        <f t="shared" si="356"/>
        <v>[-11101] All data events are filtered in summary calculation</v>
      </c>
      <c r="GO2794" s="400">
        <f t="shared" si="357"/>
        <v>0</v>
      </c>
    </row>
    <row r="2795" spans="156:197" ht="18.95" customHeight="1" x14ac:dyDescent="0.25">
      <c r="EZ2795" s="837"/>
      <c r="FA2795" s="568">
        <v>42253.196527777778</v>
      </c>
      <c r="FB2795" s="569" t="str">
        <v>[-11101] All data events are filtered in summary calculation</v>
      </c>
      <c r="FC2795" s="570">
        <v>42253.196527777778</v>
      </c>
      <c r="FD2795" s="571" t="str">
        <v>[-11101] All data events are filtered in summary calculation</v>
      </c>
      <c r="FE2795" s="570">
        <v>42253.196180555555</v>
      </c>
      <c r="FF2795" s="571" t="str">
        <v>[-11101] All data events are filtered in summary calculation</v>
      </c>
      <c r="FG2795" s="570">
        <v>42253.196180555555</v>
      </c>
      <c r="FH2795" s="571" t="str">
        <v>[-11101] All data events are filtered in summary calculation</v>
      </c>
      <c r="GE2795" s="400">
        <f t="shared" si="358"/>
        <v>1</v>
      </c>
      <c r="GF2795" s="529"/>
      <c r="GG2795" s="517"/>
      <c r="GH2795" s="529">
        <v>42253.196180555555</v>
      </c>
      <c r="GI2795" s="668" t="str">
        <v>[-11101] All data events are filtered in summary calculation</v>
      </c>
      <c r="GJ2795" s="669">
        <v>42253.196180555555</v>
      </c>
      <c r="GK2795" s="668" t="str">
        <v>[-11101] All data events are filtered in summary calculation</v>
      </c>
      <c r="GL2795" s="669">
        <v>42253.196180555555</v>
      </c>
      <c r="GM2795" s="668" t="str">
        <v>[-11101] All data events are filtered in summary calculation</v>
      </c>
      <c r="GN2795" s="400" t="str">
        <f t="shared" si="356"/>
        <v>[-11101] All data events are filtered in summary calculation</v>
      </c>
      <c r="GO2795" s="400">
        <f t="shared" si="357"/>
        <v>0</v>
      </c>
    </row>
    <row r="2796" spans="156:197" ht="18.95" customHeight="1" x14ac:dyDescent="0.25">
      <c r="EZ2796" s="837"/>
      <c r="FA2796" s="568">
        <v>42253.196875000001</v>
      </c>
      <c r="FB2796" s="569" t="str">
        <v>[-11101] All data events are filtered in summary calculation</v>
      </c>
      <c r="FC2796" s="570">
        <v>42253.196875000001</v>
      </c>
      <c r="FD2796" s="571" t="str">
        <v>[-11101] All data events are filtered in summary calculation</v>
      </c>
      <c r="FE2796" s="570">
        <v>42253.196527777778</v>
      </c>
      <c r="FF2796" s="571" t="str">
        <v>[-11101] All data events are filtered in summary calculation</v>
      </c>
      <c r="FG2796" s="570">
        <v>42253.196527777778</v>
      </c>
      <c r="FH2796" s="571" t="str">
        <v>[-11101] All data events are filtered in summary calculation</v>
      </c>
      <c r="GE2796" s="400">
        <f t="shared" si="358"/>
        <v>1</v>
      </c>
      <c r="GF2796" s="529"/>
      <c r="GG2796" s="517"/>
      <c r="GH2796" s="529">
        <v>42253.196527777778</v>
      </c>
      <c r="GI2796" s="668" t="str">
        <v>[-11101] All data events are filtered in summary calculation</v>
      </c>
      <c r="GJ2796" s="669">
        <v>42253.196527777778</v>
      </c>
      <c r="GK2796" s="668" t="str">
        <v>[-11101] All data events are filtered in summary calculation</v>
      </c>
      <c r="GL2796" s="669">
        <v>42253.196527777778</v>
      </c>
      <c r="GM2796" s="668" t="str">
        <v>[-11101] All data events are filtered in summary calculation</v>
      </c>
      <c r="GN2796" s="400" t="str">
        <f t="shared" si="356"/>
        <v>[-11101] All data events are filtered in summary calculation</v>
      </c>
      <c r="GO2796" s="400">
        <f t="shared" si="357"/>
        <v>0</v>
      </c>
    </row>
    <row r="2797" spans="156:197" ht="18.95" customHeight="1" x14ac:dyDescent="0.25">
      <c r="EZ2797" s="837"/>
      <c r="FA2797" s="568">
        <v>42253.197222222225</v>
      </c>
      <c r="FB2797" s="569" t="str">
        <v>[-11101] All data events are filtered in summary calculation</v>
      </c>
      <c r="FC2797" s="570">
        <v>42253.197222222225</v>
      </c>
      <c r="FD2797" s="571" t="str">
        <v>[-11101] All data events are filtered in summary calculation</v>
      </c>
      <c r="FE2797" s="570">
        <v>42253.196875000001</v>
      </c>
      <c r="FF2797" s="571" t="str">
        <v>[-11101] All data events are filtered in summary calculation</v>
      </c>
      <c r="FG2797" s="570">
        <v>42253.196875000001</v>
      </c>
      <c r="FH2797" s="571" t="str">
        <v>[-11101] All data events are filtered in summary calculation</v>
      </c>
      <c r="GE2797" s="400">
        <f t="shared" si="358"/>
        <v>1</v>
      </c>
      <c r="GF2797" s="529"/>
      <c r="GG2797" s="517"/>
      <c r="GH2797" s="529">
        <v>42253.196875000001</v>
      </c>
      <c r="GI2797" s="668" t="str">
        <v>[-11101] All data events are filtered in summary calculation</v>
      </c>
      <c r="GJ2797" s="669">
        <v>42253.196875000001</v>
      </c>
      <c r="GK2797" s="668" t="str">
        <v>[-11101] All data events are filtered in summary calculation</v>
      </c>
      <c r="GL2797" s="669">
        <v>42253.196875000001</v>
      </c>
      <c r="GM2797" s="668" t="str">
        <v>[-11101] All data events are filtered in summary calculation</v>
      </c>
      <c r="GN2797" s="400" t="str">
        <f t="shared" si="356"/>
        <v>[-11101] All data events are filtered in summary calculation</v>
      </c>
      <c r="GO2797" s="400">
        <f t="shared" si="357"/>
        <v>0</v>
      </c>
    </row>
    <row r="2798" spans="156:197" ht="18.95" customHeight="1" x14ac:dyDescent="0.25">
      <c r="EZ2798" s="837"/>
      <c r="FA2798" s="568">
        <v>42253.197569444441</v>
      </c>
      <c r="FB2798" s="569" t="str">
        <v>[-11101] All data events are filtered in summary calculation</v>
      </c>
      <c r="FC2798" s="570">
        <v>42253.197569444441</v>
      </c>
      <c r="FD2798" s="571" t="str">
        <v>[-11101] All data events are filtered in summary calculation</v>
      </c>
      <c r="FE2798" s="570">
        <v>42253.197222222225</v>
      </c>
      <c r="FF2798" s="571" t="str">
        <v>[-11101] All data events are filtered in summary calculation</v>
      </c>
      <c r="FG2798" s="570">
        <v>42253.197222222225</v>
      </c>
      <c r="FH2798" s="571" t="str">
        <v>[-11101] All data events are filtered in summary calculation</v>
      </c>
      <c r="GE2798" s="400">
        <f t="shared" si="358"/>
        <v>1</v>
      </c>
      <c r="GF2798" s="529"/>
      <c r="GG2798" s="517"/>
      <c r="GH2798" s="529">
        <v>42253.197222222225</v>
      </c>
      <c r="GI2798" s="668" t="str">
        <v>[-11101] All data events are filtered in summary calculation</v>
      </c>
      <c r="GJ2798" s="669">
        <v>42253.197222222225</v>
      </c>
      <c r="GK2798" s="668" t="str">
        <v>[-11101] All data events are filtered in summary calculation</v>
      </c>
      <c r="GL2798" s="669">
        <v>42253.197222222225</v>
      </c>
      <c r="GM2798" s="668" t="str">
        <v>[-11101] All data events are filtered in summary calculation</v>
      </c>
      <c r="GN2798" s="400" t="str">
        <f t="shared" si="356"/>
        <v>[-11101] All data events are filtered in summary calculation</v>
      </c>
      <c r="GO2798" s="400">
        <f t="shared" si="357"/>
        <v>0</v>
      </c>
    </row>
    <row r="2799" spans="156:197" ht="18.95" customHeight="1" x14ac:dyDescent="0.25">
      <c r="EZ2799" s="837"/>
      <c r="FA2799" s="568">
        <v>42253.197916666672</v>
      </c>
      <c r="FB2799" s="569" t="str">
        <v>[-11101] All data events are filtered in summary calculation</v>
      </c>
      <c r="FC2799" s="570">
        <v>42253.197916666672</v>
      </c>
      <c r="FD2799" s="571" t="str">
        <v>[-11101] All data events are filtered in summary calculation</v>
      </c>
      <c r="FE2799" s="570">
        <v>42253.197569444441</v>
      </c>
      <c r="FF2799" s="571" t="str">
        <v>[-11101] All data events are filtered in summary calculation</v>
      </c>
      <c r="FG2799" s="570">
        <v>42253.197569444441</v>
      </c>
      <c r="FH2799" s="571" t="str">
        <v>[-11101] All data events are filtered in summary calculation</v>
      </c>
      <c r="GE2799" s="400">
        <f t="shared" si="358"/>
        <v>1</v>
      </c>
      <c r="GF2799" s="529"/>
      <c r="GG2799" s="517"/>
      <c r="GH2799" s="529">
        <v>42253.197569444441</v>
      </c>
      <c r="GI2799" s="668" t="str">
        <v>[-11101] All data events are filtered in summary calculation</v>
      </c>
      <c r="GJ2799" s="669">
        <v>42253.197569444441</v>
      </c>
      <c r="GK2799" s="668" t="str">
        <v>[-11101] All data events are filtered in summary calculation</v>
      </c>
      <c r="GL2799" s="669">
        <v>42253.197569444441</v>
      </c>
      <c r="GM2799" s="668" t="str">
        <v>[-11101] All data events are filtered in summary calculation</v>
      </c>
      <c r="GN2799" s="400" t="str">
        <f t="shared" si="356"/>
        <v>[-11101] All data events are filtered in summary calculation</v>
      </c>
      <c r="GO2799" s="400">
        <f t="shared" si="357"/>
        <v>0</v>
      </c>
    </row>
    <row r="2800" spans="156:197" ht="18.95" customHeight="1" x14ac:dyDescent="0.25">
      <c r="EZ2800" s="837"/>
      <c r="FA2800" s="568">
        <v>42253.198263888888</v>
      </c>
      <c r="FB2800" s="569" t="str">
        <v>[-11101] All data events are filtered in summary calculation</v>
      </c>
      <c r="FC2800" s="570">
        <v>42253.198263888888</v>
      </c>
      <c r="FD2800" s="571" t="str">
        <v>[-11101] All data events are filtered in summary calculation</v>
      </c>
      <c r="FE2800" s="570">
        <v>42253.197916666672</v>
      </c>
      <c r="FF2800" s="571" t="str">
        <v>[-11101] All data events are filtered in summary calculation</v>
      </c>
      <c r="FG2800" s="570">
        <v>42253.197916666672</v>
      </c>
      <c r="FH2800" s="571" t="str">
        <v>[-11101] All data events are filtered in summary calculation</v>
      </c>
      <c r="GE2800" s="400">
        <f t="shared" si="358"/>
        <v>1</v>
      </c>
      <c r="GF2800" s="529"/>
      <c r="GG2800" s="517"/>
      <c r="GH2800" s="529">
        <v>42253.197916666672</v>
      </c>
      <c r="GI2800" s="668" t="str">
        <v>[-11101] All data events are filtered in summary calculation</v>
      </c>
      <c r="GJ2800" s="669">
        <v>42253.197916666672</v>
      </c>
      <c r="GK2800" s="668" t="str">
        <v>[-11101] All data events are filtered in summary calculation</v>
      </c>
      <c r="GL2800" s="669">
        <v>42253.197916666672</v>
      </c>
      <c r="GM2800" s="668" t="str">
        <v>[-11101] All data events are filtered in summary calculation</v>
      </c>
      <c r="GN2800" s="400" t="str">
        <f t="shared" si="356"/>
        <v>[-11101] All data events are filtered in summary calculation</v>
      </c>
      <c r="GO2800" s="400">
        <f t="shared" si="357"/>
        <v>0</v>
      </c>
    </row>
    <row r="2801" spans="156:197" ht="18.95" customHeight="1" x14ac:dyDescent="0.25">
      <c r="EZ2801" s="837"/>
      <c r="FA2801" s="568">
        <v>42253.198611111111</v>
      </c>
      <c r="FB2801" s="569" t="str">
        <v>[-11101] All data events are filtered in summary calculation</v>
      </c>
      <c r="FC2801" s="570">
        <v>42253.198611111111</v>
      </c>
      <c r="FD2801" s="571" t="str">
        <v>[-11101] All data events are filtered in summary calculation</v>
      </c>
      <c r="FE2801" s="570">
        <v>42253.198263888888</v>
      </c>
      <c r="FF2801" s="571" t="str">
        <v>[-11101] All data events are filtered in summary calculation</v>
      </c>
      <c r="FG2801" s="570">
        <v>42253.198263888888</v>
      </c>
      <c r="FH2801" s="571" t="str">
        <v>[-11101] All data events are filtered in summary calculation</v>
      </c>
      <c r="GE2801" s="400">
        <f t="shared" si="358"/>
        <v>1</v>
      </c>
      <c r="GF2801" s="529"/>
      <c r="GG2801" s="517"/>
      <c r="GH2801" s="529">
        <v>42253.198263888888</v>
      </c>
      <c r="GI2801" s="668" t="str">
        <v>[-11101] All data events are filtered in summary calculation</v>
      </c>
      <c r="GJ2801" s="669">
        <v>42253.198263888888</v>
      </c>
      <c r="GK2801" s="668" t="str">
        <v>[-11101] All data events are filtered in summary calculation</v>
      </c>
      <c r="GL2801" s="669">
        <v>42253.198263888888</v>
      </c>
      <c r="GM2801" s="668" t="str">
        <v>[-11101] All data events are filtered in summary calculation</v>
      </c>
      <c r="GN2801" s="400" t="str">
        <f t="shared" si="356"/>
        <v>[-11101] All data events are filtered in summary calculation</v>
      </c>
      <c r="GO2801" s="400">
        <f t="shared" si="357"/>
        <v>0</v>
      </c>
    </row>
    <row r="2802" spans="156:197" ht="18.95" customHeight="1" x14ac:dyDescent="0.25">
      <c r="EZ2802" s="837"/>
      <c r="FA2802" s="568">
        <v>42253.198958333334</v>
      </c>
      <c r="FB2802" s="569" t="str">
        <v>[-11101] All data events are filtered in summary calculation</v>
      </c>
      <c r="FC2802" s="570">
        <v>42253.198958333334</v>
      </c>
      <c r="FD2802" s="571" t="str">
        <v>[-11101] All data events are filtered in summary calculation</v>
      </c>
      <c r="FE2802" s="570">
        <v>42253.198611111111</v>
      </c>
      <c r="FF2802" s="571" t="str">
        <v>[-11101] All data events are filtered in summary calculation</v>
      </c>
      <c r="FG2802" s="570">
        <v>42253.198611111111</v>
      </c>
      <c r="FH2802" s="571" t="str">
        <v>[-11101] All data events are filtered in summary calculation</v>
      </c>
      <c r="GE2802" s="400">
        <f t="shared" si="358"/>
        <v>1</v>
      </c>
      <c r="GF2802" s="529"/>
      <c r="GG2802" s="517"/>
      <c r="GH2802" s="529">
        <v>42253.198611111111</v>
      </c>
      <c r="GI2802" s="668" t="str">
        <v>[-11101] All data events are filtered in summary calculation</v>
      </c>
      <c r="GJ2802" s="669">
        <v>42253.198611111111</v>
      </c>
      <c r="GK2802" s="668" t="str">
        <v>[-11101] All data events are filtered in summary calculation</v>
      </c>
      <c r="GL2802" s="669">
        <v>42253.198611111111</v>
      </c>
      <c r="GM2802" s="668" t="str">
        <v>[-11101] All data events are filtered in summary calculation</v>
      </c>
      <c r="GN2802" s="400" t="str">
        <f t="shared" si="356"/>
        <v>[-11101] All data events are filtered in summary calculation</v>
      </c>
      <c r="GO2802" s="400">
        <f t="shared" si="357"/>
        <v>0</v>
      </c>
    </row>
    <row r="2803" spans="156:197" ht="18.95" customHeight="1" x14ac:dyDescent="0.25">
      <c r="EZ2803" s="837"/>
      <c r="FA2803" s="568">
        <v>42253.19930555555</v>
      </c>
      <c r="FB2803" s="569" t="str">
        <v>[-11101] All data events are filtered in summary calculation</v>
      </c>
      <c r="FC2803" s="570">
        <v>42253.19930555555</v>
      </c>
      <c r="FD2803" s="571" t="str">
        <v>[-11101] All data events are filtered in summary calculation</v>
      </c>
      <c r="FE2803" s="570">
        <v>42253.198958333334</v>
      </c>
      <c r="FF2803" s="571" t="str">
        <v>[-11101] All data events are filtered in summary calculation</v>
      </c>
      <c r="FG2803" s="570">
        <v>42253.198958333334</v>
      </c>
      <c r="FH2803" s="571" t="str">
        <v>[-11101] All data events are filtered in summary calculation</v>
      </c>
      <c r="GE2803" s="400">
        <f t="shared" si="358"/>
        <v>1</v>
      </c>
      <c r="GF2803" s="529"/>
      <c r="GG2803" s="517"/>
      <c r="GH2803" s="529">
        <v>42253.198958333334</v>
      </c>
      <c r="GI2803" s="668" t="str">
        <v>[-11101] All data events are filtered in summary calculation</v>
      </c>
      <c r="GJ2803" s="669">
        <v>42253.198958333334</v>
      </c>
      <c r="GK2803" s="668" t="str">
        <v>[-11101] All data events are filtered in summary calculation</v>
      </c>
      <c r="GL2803" s="669">
        <v>42253.198958333334</v>
      </c>
      <c r="GM2803" s="668" t="str">
        <v>[-11101] All data events are filtered in summary calculation</v>
      </c>
      <c r="GN2803" s="400" t="str">
        <f t="shared" si="356"/>
        <v>[-11101] All data events are filtered in summary calculation</v>
      </c>
      <c r="GO2803" s="400">
        <f t="shared" si="357"/>
        <v>0</v>
      </c>
    </row>
    <row r="2804" spans="156:197" ht="18.95" customHeight="1" x14ac:dyDescent="0.25">
      <c r="EZ2804" s="837"/>
      <c r="FA2804" s="568">
        <v>42253.199652777781</v>
      </c>
      <c r="FB2804" s="569" t="str">
        <v>[-11101] All data events are filtered in summary calculation</v>
      </c>
      <c r="FC2804" s="570">
        <v>42253.199652777781</v>
      </c>
      <c r="FD2804" s="571" t="str">
        <v>[-11101] All data events are filtered in summary calculation</v>
      </c>
      <c r="FE2804" s="570">
        <v>42253.19930555555</v>
      </c>
      <c r="FF2804" s="571" t="str">
        <v>[-11101] All data events are filtered in summary calculation</v>
      </c>
      <c r="FG2804" s="570">
        <v>42253.19930555555</v>
      </c>
      <c r="FH2804" s="571" t="str">
        <v>[-11101] All data events are filtered in summary calculation</v>
      </c>
      <c r="GE2804" s="400">
        <f t="shared" si="358"/>
        <v>1</v>
      </c>
      <c r="GF2804" s="529"/>
      <c r="GG2804" s="517"/>
      <c r="GH2804" s="529">
        <v>42253.19930555555</v>
      </c>
      <c r="GI2804" s="668" t="str">
        <v>[-11101] All data events are filtered in summary calculation</v>
      </c>
      <c r="GJ2804" s="669">
        <v>42253.19930555555</v>
      </c>
      <c r="GK2804" s="668" t="str">
        <v>[-11101] All data events are filtered in summary calculation</v>
      </c>
      <c r="GL2804" s="669">
        <v>42253.19930555555</v>
      </c>
      <c r="GM2804" s="668" t="str">
        <v>[-11101] All data events are filtered in summary calculation</v>
      </c>
      <c r="GN2804" s="400" t="str">
        <f t="shared" si="356"/>
        <v>[-11101] All data events are filtered in summary calculation</v>
      </c>
      <c r="GO2804" s="400">
        <f t="shared" si="357"/>
        <v>0</v>
      </c>
    </row>
    <row r="2805" spans="156:197" ht="18.95" customHeight="1" x14ac:dyDescent="0.25">
      <c r="EZ2805" s="837"/>
      <c r="FA2805" s="568">
        <v>42253.2</v>
      </c>
      <c r="FB2805" s="569" t="str">
        <v>[-11101] All data events are filtered in summary calculation</v>
      </c>
      <c r="FC2805" s="570">
        <v>42253.2</v>
      </c>
      <c r="FD2805" s="571" t="str">
        <v>[-11101] All data events are filtered in summary calculation</v>
      </c>
      <c r="FE2805" s="570">
        <v>42253.199652777781</v>
      </c>
      <c r="FF2805" s="571" t="str">
        <v>[-11101] All data events are filtered in summary calculation</v>
      </c>
      <c r="FG2805" s="570">
        <v>42253.199652777781</v>
      </c>
      <c r="FH2805" s="571" t="str">
        <v>[-11101] All data events are filtered in summary calculation</v>
      </c>
      <c r="GE2805" s="400">
        <f t="shared" si="358"/>
        <v>1</v>
      </c>
      <c r="GF2805" s="529"/>
      <c r="GG2805" s="517"/>
      <c r="GH2805" s="529">
        <v>42253.199652777781</v>
      </c>
      <c r="GI2805" s="668" t="str">
        <v>[-11101] All data events are filtered in summary calculation</v>
      </c>
      <c r="GJ2805" s="669">
        <v>42253.199652777781</v>
      </c>
      <c r="GK2805" s="668" t="str">
        <v>[-11101] All data events are filtered in summary calculation</v>
      </c>
      <c r="GL2805" s="669">
        <v>42253.199652777781</v>
      </c>
      <c r="GM2805" s="668" t="str">
        <v>[-11101] All data events are filtered in summary calculation</v>
      </c>
      <c r="GN2805" s="400" t="str">
        <f t="shared" si="356"/>
        <v>[-11101] All data events are filtered in summary calculation</v>
      </c>
      <c r="GO2805" s="400">
        <f t="shared" si="357"/>
        <v>0</v>
      </c>
    </row>
    <row r="2806" spans="156:197" ht="18.95" customHeight="1" x14ac:dyDescent="0.25">
      <c r="EZ2806" s="837"/>
      <c r="FA2806" s="568">
        <v>42253.20034722222</v>
      </c>
      <c r="FB2806" s="569" t="str">
        <v>[-11101] All data events are filtered in summary calculation</v>
      </c>
      <c r="FC2806" s="570">
        <v>42253.20034722222</v>
      </c>
      <c r="FD2806" s="571" t="str">
        <v>[-11101] All data events are filtered in summary calculation</v>
      </c>
      <c r="FE2806" s="570">
        <v>42253.2</v>
      </c>
      <c r="FF2806" s="571" t="str">
        <v>[-11101] All data events are filtered in summary calculation</v>
      </c>
      <c r="FG2806" s="570">
        <v>42253.2</v>
      </c>
      <c r="FH2806" s="571" t="str">
        <v>[-11101] All data events are filtered in summary calculation</v>
      </c>
      <c r="GE2806" s="400">
        <f t="shared" si="358"/>
        <v>1</v>
      </c>
      <c r="GF2806" s="529"/>
      <c r="GG2806" s="517"/>
      <c r="GH2806" s="529">
        <v>42253.2</v>
      </c>
      <c r="GI2806" s="668" t="str">
        <v>[-11101] All data events are filtered in summary calculation</v>
      </c>
      <c r="GJ2806" s="669">
        <v>42253.2</v>
      </c>
      <c r="GK2806" s="668" t="str">
        <v>[-11101] All data events are filtered in summary calculation</v>
      </c>
      <c r="GL2806" s="669">
        <v>42253.2</v>
      </c>
      <c r="GM2806" s="668" t="str">
        <v>[-11101] All data events are filtered in summary calculation</v>
      </c>
      <c r="GN2806" s="400" t="str">
        <f t="shared" si="356"/>
        <v>[-11101] All data events are filtered in summary calculation</v>
      </c>
      <c r="GO2806" s="400">
        <f t="shared" si="357"/>
        <v>0</v>
      </c>
    </row>
    <row r="2807" spans="156:197" ht="18.95" customHeight="1" x14ac:dyDescent="0.25">
      <c r="EZ2807" s="837"/>
      <c r="FA2807" s="568">
        <v>42253.200694444444</v>
      </c>
      <c r="FB2807" s="569" t="str">
        <v>[-11101] All data events are filtered in summary calculation</v>
      </c>
      <c r="FC2807" s="570">
        <v>42253.200694444444</v>
      </c>
      <c r="FD2807" s="571" t="str">
        <v>[-11101] All data events are filtered in summary calculation</v>
      </c>
      <c r="FE2807" s="570">
        <v>42253.20034722222</v>
      </c>
      <c r="FF2807" s="571" t="str">
        <v>[-11101] All data events are filtered in summary calculation</v>
      </c>
      <c r="FG2807" s="570">
        <v>42253.20034722222</v>
      </c>
      <c r="FH2807" s="571" t="str">
        <v>[-11101] All data events are filtered in summary calculation</v>
      </c>
      <c r="GE2807" s="400">
        <f t="shared" si="358"/>
        <v>1</v>
      </c>
      <c r="GF2807" s="529"/>
      <c r="GG2807" s="517"/>
      <c r="GH2807" s="529">
        <v>42253.20034722222</v>
      </c>
      <c r="GI2807" s="668" t="str">
        <v>[-11101] All data events are filtered in summary calculation</v>
      </c>
      <c r="GJ2807" s="669">
        <v>42253.20034722222</v>
      </c>
      <c r="GK2807" s="668" t="str">
        <v>[-11101] All data events are filtered in summary calculation</v>
      </c>
      <c r="GL2807" s="669">
        <v>42253.20034722222</v>
      </c>
      <c r="GM2807" s="668" t="str">
        <v>[-11101] All data events are filtered in summary calculation</v>
      </c>
      <c r="GN2807" s="400" t="str">
        <f t="shared" si="356"/>
        <v>[-11101] All data events are filtered in summary calculation</v>
      </c>
      <c r="GO2807" s="400">
        <f t="shared" si="357"/>
        <v>0</v>
      </c>
    </row>
    <row r="2808" spans="156:197" ht="18.95" customHeight="1" x14ac:dyDescent="0.25">
      <c r="EZ2808" s="837"/>
      <c r="FA2808" s="568">
        <v>42253.201041666667</v>
      </c>
      <c r="FB2808" s="569" t="str">
        <v>[-11101] All data events are filtered in summary calculation</v>
      </c>
      <c r="FC2808" s="570">
        <v>42253.201041666667</v>
      </c>
      <c r="FD2808" s="571" t="str">
        <v>[-11101] All data events are filtered in summary calculation</v>
      </c>
      <c r="FE2808" s="570">
        <v>42253.200694444444</v>
      </c>
      <c r="FF2808" s="571" t="str">
        <v>[-11101] All data events are filtered in summary calculation</v>
      </c>
      <c r="FG2808" s="570">
        <v>42253.200694444444</v>
      </c>
      <c r="FH2808" s="571" t="str">
        <v>[-11101] All data events are filtered in summary calculation</v>
      </c>
      <c r="GE2808" s="400">
        <f t="shared" si="358"/>
        <v>1</v>
      </c>
      <c r="GF2808" s="529"/>
      <c r="GG2808" s="517"/>
      <c r="GH2808" s="529">
        <v>42253.200694444444</v>
      </c>
      <c r="GI2808" s="668" t="str">
        <v>[-11101] All data events are filtered in summary calculation</v>
      </c>
      <c r="GJ2808" s="669">
        <v>42253.200694444444</v>
      </c>
      <c r="GK2808" s="668" t="str">
        <v>[-11101] All data events are filtered in summary calculation</v>
      </c>
      <c r="GL2808" s="669">
        <v>42253.200694444444</v>
      </c>
      <c r="GM2808" s="668" t="str">
        <v>[-11101] All data events are filtered in summary calculation</v>
      </c>
      <c r="GN2808" s="400" t="str">
        <f t="shared" si="356"/>
        <v>[-11101] All data events are filtered in summary calculation</v>
      </c>
      <c r="GO2808" s="400">
        <f t="shared" si="357"/>
        <v>0</v>
      </c>
    </row>
    <row r="2809" spans="156:197" ht="18.95" customHeight="1" x14ac:dyDescent="0.25">
      <c r="EZ2809" s="837"/>
      <c r="FA2809" s="568">
        <v>42253.201388888891</v>
      </c>
      <c r="FB2809" s="569" t="str">
        <v>[-11101] All data events are filtered in summary calculation</v>
      </c>
      <c r="FC2809" s="570">
        <v>42253.201388888891</v>
      </c>
      <c r="FD2809" s="571" t="str">
        <v>[-11101] All data events are filtered in summary calculation</v>
      </c>
      <c r="FE2809" s="570">
        <v>42253.201041666667</v>
      </c>
      <c r="FF2809" s="571" t="str">
        <v>[-11101] All data events are filtered in summary calculation</v>
      </c>
      <c r="FG2809" s="570">
        <v>42253.201041666667</v>
      </c>
      <c r="FH2809" s="571" t="str">
        <v>[-11101] All data events are filtered in summary calculation</v>
      </c>
      <c r="GE2809" s="400">
        <f t="shared" si="358"/>
        <v>1</v>
      </c>
      <c r="GF2809" s="529"/>
      <c r="GG2809" s="517"/>
      <c r="GH2809" s="529">
        <v>42253.201041666667</v>
      </c>
      <c r="GI2809" s="668" t="str">
        <v>[-11101] All data events are filtered in summary calculation</v>
      </c>
      <c r="GJ2809" s="669">
        <v>42253.201041666667</v>
      </c>
      <c r="GK2809" s="668" t="str">
        <v>[-11101] All data events are filtered in summary calculation</v>
      </c>
      <c r="GL2809" s="669">
        <v>42253.201041666667</v>
      </c>
      <c r="GM2809" s="668" t="str">
        <v>[-11101] All data events are filtered in summary calculation</v>
      </c>
      <c r="GN2809" s="400" t="str">
        <f t="shared" si="356"/>
        <v>[-11101] All data events are filtered in summary calculation</v>
      </c>
      <c r="GO2809" s="400">
        <f t="shared" si="357"/>
        <v>0</v>
      </c>
    </row>
    <row r="2810" spans="156:197" ht="18.95" customHeight="1" x14ac:dyDescent="0.25">
      <c r="EZ2810" s="837"/>
      <c r="FA2810" s="568">
        <v>42253.201736111107</v>
      </c>
      <c r="FB2810" s="569" t="str">
        <v>[-11101] All data events are filtered in summary calculation</v>
      </c>
      <c r="FC2810" s="570">
        <v>42253.201736111107</v>
      </c>
      <c r="FD2810" s="571" t="str">
        <v>[-11101] All data events are filtered in summary calculation</v>
      </c>
      <c r="FE2810" s="570">
        <v>42253.201388888891</v>
      </c>
      <c r="FF2810" s="571" t="str">
        <v>[-11101] All data events are filtered in summary calculation</v>
      </c>
      <c r="FG2810" s="570">
        <v>42253.201388888891</v>
      </c>
      <c r="FH2810" s="571" t="str">
        <v>[-11101] All data events are filtered in summary calculation</v>
      </c>
      <c r="GE2810" s="400">
        <f t="shared" si="358"/>
        <v>1</v>
      </c>
      <c r="GF2810" s="529"/>
      <c r="GG2810" s="517"/>
      <c r="GH2810" s="529">
        <v>42253.201388888891</v>
      </c>
      <c r="GI2810" s="668" t="str">
        <v>[-11101] All data events are filtered in summary calculation</v>
      </c>
      <c r="GJ2810" s="669">
        <v>42253.201388888891</v>
      </c>
      <c r="GK2810" s="668" t="str">
        <v>[-11101] All data events are filtered in summary calculation</v>
      </c>
      <c r="GL2810" s="669">
        <v>42253.201388888891</v>
      </c>
      <c r="GM2810" s="668" t="str">
        <v>[-11101] All data events are filtered in summary calculation</v>
      </c>
      <c r="GN2810" s="400" t="str">
        <f t="shared" si="356"/>
        <v>[-11101] All data events are filtered in summary calculation</v>
      </c>
      <c r="GO2810" s="400">
        <f t="shared" si="357"/>
        <v>0</v>
      </c>
    </row>
    <row r="2811" spans="156:197" ht="18.95" customHeight="1" x14ac:dyDescent="0.25">
      <c r="EZ2811" s="837"/>
      <c r="FA2811" s="568">
        <v>42253.202083333337</v>
      </c>
      <c r="FB2811" s="569" t="str">
        <v>[-11101] All data events are filtered in summary calculation</v>
      </c>
      <c r="FC2811" s="570">
        <v>42253.202083333337</v>
      </c>
      <c r="FD2811" s="571" t="str">
        <v>[-11101] All data events are filtered in summary calculation</v>
      </c>
      <c r="FE2811" s="570">
        <v>42253.201736111107</v>
      </c>
      <c r="FF2811" s="571" t="str">
        <v>[-11101] All data events are filtered in summary calculation</v>
      </c>
      <c r="FG2811" s="570">
        <v>42253.201736111107</v>
      </c>
      <c r="FH2811" s="571" t="str">
        <v>[-11101] All data events are filtered in summary calculation</v>
      </c>
      <c r="GE2811" s="400">
        <f t="shared" si="358"/>
        <v>1</v>
      </c>
      <c r="GF2811" s="529"/>
      <c r="GG2811" s="517"/>
      <c r="GH2811" s="529">
        <v>42253.201736111107</v>
      </c>
      <c r="GI2811" s="668" t="str">
        <v>[-11101] All data events are filtered in summary calculation</v>
      </c>
      <c r="GJ2811" s="669">
        <v>42253.201736111107</v>
      </c>
      <c r="GK2811" s="668" t="str">
        <v>[-11101] All data events are filtered in summary calculation</v>
      </c>
      <c r="GL2811" s="669">
        <v>42253.201736111107</v>
      </c>
      <c r="GM2811" s="668" t="str">
        <v>[-11101] All data events are filtered in summary calculation</v>
      </c>
      <c r="GN2811" s="400" t="str">
        <f t="shared" si="356"/>
        <v>[-11101] All data events are filtered in summary calculation</v>
      </c>
      <c r="GO2811" s="400">
        <f t="shared" si="357"/>
        <v>0</v>
      </c>
    </row>
    <row r="2812" spans="156:197" ht="18.95" customHeight="1" x14ac:dyDescent="0.25">
      <c r="EZ2812" s="837"/>
      <c r="FA2812" s="568">
        <v>42253.202430555553</v>
      </c>
      <c r="FB2812" s="569" t="str">
        <v>[-11101] All data events are filtered in summary calculation</v>
      </c>
      <c r="FC2812" s="570">
        <v>42253.202430555553</v>
      </c>
      <c r="FD2812" s="571" t="str">
        <v>[-11101] All data events are filtered in summary calculation</v>
      </c>
      <c r="FE2812" s="570">
        <v>42253.202083333337</v>
      </c>
      <c r="FF2812" s="571" t="str">
        <v>[-11101] All data events are filtered in summary calculation</v>
      </c>
      <c r="FG2812" s="570">
        <v>42253.202083333337</v>
      </c>
      <c r="FH2812" s="571" t="str">
        <v>[-11101] All data events are filtered in summary calculation</v>
      </c>
      <c r="GE2812" s="400">
        <f t="shared" si="358"/>
        <v>1</v>
      </c>
      <c r="GF2812" s="529"/>
      <c r="GG2812" s="517"/>
      <c r="GH2812" s="529">
        <v>42253.202083333337</v>
      </c>
      <c r="GI2812" s="668" t="str">
        <v>[-11101] All data events are filtered in summary calculation</v>
      </c>
      <c r="GJ2812" s="669">
        <v>42253.202083333337</v>
      </c>
      <c r="GK2812" s="668" t="str">
        <v>[-11101] All data events are filtered in summary calculation</v>
      </c>
      <c r="GL2812" s="669">
        <v>42253.202083333337</v>
      </c>
      <c r="GM2812" s="668" t="str">
        <v>[-11101] All data events are filtered in summary calculation</v>
      </c>
      <c r="GN2812" s="400" t="str">
        <f t="shared" si="356"/>
        <v>[-11101] All data events are filtered in summary calculation</v>
      </c>
      <c r="GO2812" s="400">
        <f t="shared" si="357"/>
        <v>0</v>
      </c>
    </row>
    <row r="2813" spans="156:197" ht="18.95" customHeight="1" x14ac:dyDescent="0.25">
      <c r="EZ2813" s="837"/>
      <c r="FA2813" s="568">
        <v>42253.202777777777</v>
      </c>
      <c r="FB2813" s="569" t="str">
        <v>[-11101] All data events are filtered in summary calculation</v>
      </c>
      <c r="FC2813" s="570">
        <v>42253.202777777777</v>
      </c>
      <c r="FD2813" s="571" t="str">
        <v>[-11101] All data events are filtered in summary calculation</v>
      </c>
      <c r="FE2813" s="570">
        <v>42253.202430555553</v>
      </c>
      <c r="FF2813" s="571" t="str">
        <v>[-11101] All data events are filtered in summary calculation</v>
      </c>
      <c r="FG2813" s="570">
        <v>42253.202430555553</v>
      </c>
      <c r="FH2813" s="571" t="str">
        <v>[-11101] All data events are filtered in summary calculation</v>
      </c>
      <c r="GE2813" s="400">
        <f t="shared" si="358"/>
        <v>1</v>
      </c>
      <c r="GF2813" s="529"/>
      <c r="GG2813" s="517"/>
      <c r="GH2813" s="529">
        <v>42253.202430555553</v>
      </c>
      <c r="GI2813" s="668" t="str">
        <v>[-11101] All data events are filtered in summary calculation</v>
      </c>
      <c r="GJ2813" s="669">
        <v>42253.202430555553</v>
      </c>
      <c r="GK2813" s="668" t="str">
        <v>[-11101] All data events are filtered in summary calculation</v>
      </c>
      <c r="GL2813" s="669">
        <v>42253.202430555553</v>
      </c>
      <c r="GM2813" s="668" t="str">
        <v>[-11101] All data events are filtered in summary calculation</v>
      </c>
      <c r="GN2813" s="400" t="str">
        <f t="shared" si="356"/>
        <v>[-11101] All data events are filtered in summary calculation</v>
      </c>
      <c r="GO2813" s="400">
        <f t="shared" si="357"/>
        <v>0</v>
      </c>
    </row>
    <row r="2814" spans="156:197" ht="18.95" customHeight="1" x14ac:dyDescent="0.25">
      <c r="EZ2814" s="837"/>
      <c r="FA2814" s="568">
        <v>42253.203125</v>
      </c>
      <c r="FB2814" s="569" t="str">
        <v>[-11101] All data events are filtered in summary calculation</v>
      </c>
      <c r="FC2814" s="570">
        <v>42253.203125</v>
      </c>
      <c r="FD2814" s="571" t="str">
        <v>[-11101] All data events are filtered in summary calculation</v>
      </c>
      <c r="FE2814" s="570">
        <v>42253.202777777777</v>
      </c>
      <c r="FF2814" s="571" t="str">
        <v>[-11101] All data events are filtered in summary calculation</v>
      </c>
      <c r="FG2814" s="570">
        <v>42253.202777777777</v>
      </c>
      <c r="FH2814" s="571" t="str">
        <v>[-11101] All data events are filtered in summary calculation</v>
      </c>
      <c r="GE2814" s="400">
        <f t="shared" si="358"/>
        <v>1</v>
      </c>
      <c r="GF2814" s="529"/>
      <c r="GG2814" s="517"/>
      <c r="GH2814" s="529">
        <v>42253.202777777777</v>
      </c>
      <c r="GI2814" s="668" t="str">
        <v>[-11101] All data events are filtered in summary calculation</v>
      </c>
      <c r="GJ2814" s="669">
        <v>42253.202777777777</v>
      </c>
      <c r="GK2814" s="668" t="str">
        <v>[-11101] All data events are filtered in summary calculation</v>
      </c>
      <c r="GL2814" s="669">
        <v>42253.202777777777</v>
      </c>
      <c r="GM2814" s="668" t="str">
        <v>[-11101] All data events are filtered in summary calculation</v>
      </c>
      <c r="GN2814" s="400" t="str">
        <f t="shared" si="356"/>
        <v>[-11101] All data events are filtered in summary calculation</v>
      </c>
      <c r="GO2814" s="400">
        <f t="shared" si="357"/>
        <v>0</v>
      </c>
    </row>
    <row r="2815" spans="156:197" ht="18.95" customHeight="1" x14ac:dyDescent="0.25">
      <c r="EZ2815" s="837"/>
      <c r="FA2815" s="568">
        <v>42253.203472222223</v>
      </c>
      <c r="FB2815" s="569" t="str">
        <v>[-11101] All data events are filtered in summary calculation</v>
      </c>
      <c r="FC2815" s="570">
        <v>42253.203472222223</v>
      </c>
      <c r="FD2815" s="571" t="str">
        <v>[-11101] All data events are filtered in summary calculation</v>
      </c>
      <c r="FE2815" s="570">
        <v>42253.203125</v>
      </c>
      <c r="FF2815" s="571" t="str">
        <v>[-11101] All data events are filtered in summary calculation</v>
      </c>
      <c r="FG2815" s="570">
        <v>42253.203125</v>
      </c>
      <c r="FH2815" s="571" t="str">
        <v>[-11101] All data events are filtered in summary calculation</v>
      </c>
      <c r="GE2815" s="400">
        <f t="shared" si="358"/>
        <v>1</v>
      </c>
      <c r="GF2815" s="529"/>
      <c r="GG2815" s="517"/>
      <c r="GH2815" s="529">
        <v>42253.203125</v>
      </c>
      <c r="GI2815" s="668" t="str">
        <v>[-11101] All data events are filtered in summary calculation</v>
      </c>
      <c r="GJ2815" s="669">
        <v>42253.203125</v>
      </c>
      <c r="GK2815" s="668" t="str">
        <v>[-11101] All data events are filtered in summary calculation</v>
      </c>
      <c r="GL2815" s="669">
        <v>42253.203125</v>
      </c>
      <c r="GM2815" s="668" t="str">
        <v>[-11101] All data events are filtered in summary calculation</v>
      </c>
      <c r="GN2815" s="400" t="str">
        <f t="shared" si="356"/>
        <v>[-11101] All data events are filtered in summary calculation</v>
      </c>
      <c r="GO2815" s="400">
        <f t="shared" si="357"/>
        <v>0</v>
      </c>
    </row>
    <row r="2816" spans="156:197" ht="18.95" customHeight="1" x14ac:dyDescent="0.25">
      <c r="EZ2816" s="837"/>
      <c r="FA2816" s="568">
        <v>42253.203819444447</v>
      </c>
      <c r="FB2816" s="569" t="str">
        <v>[-11101] All data events are filtered in summary calculation</v>
      </c>
      <c r="FC2816" s="570">
        <v>42253.203819444447</v>
      </c>
      <c r="FD2816" s="571" t="str">
        <v>[-11101] All data events are filtered in summary calculation</v>
      </c>
      <c r="FE2816" s="570">
        <v>42253.203472222223</v>
      </c>
      <c r="FF2816" s="571" t="str">
        <v>[-11101] All data events are filtered in summary calculation</v>
      </c>
      <c r="FG2816" s="570">
        <v>42253.203472222223</v>
      </c>
      <c r="FH2816" s="571" t="str">
        <v>[-11101] All data events are filtered in summary calculation</v>
      </c>
      <c r="GE2816" s="400">
        <f t="shared" si="358"/>
        <v>1</v>
      </c>
      <c r="GF2816" s="529"/>
      <c r="GG2816" s="517"/>
      <c r="GH2816" s="529">
        <v>42253.203472222223</v>
      </c>
      <c r="GI2816" s="668" t="str">
        <v>[-11101] All data events are filtered in summary calculation</v>
      </c>
      <c r="GJ2816" s="669">
        <v>42253.203472222223</v>
      </c>
      <c r="GK2816" s="668" t="str">
        <v>[-11101] All data events are filtered in summary calculation</v>
      </c>
      <c r="GL2816" s="669">
        <v>42253.203472222223</v>
      </c>
      <c r="GM2816" s="668" t="str">
        <v>[-11101] All data events are filtered in summary calculation</v>
      </c>
      <c r="GN2816" s="400" t="str">
        <f t="shared" si="356"/>
        <v>[-11101] All data events are filtered in summary calculation</v>
      </c>
      <c r="GO2816" s="400">
        <f t="shared" si="357"/>
        <v>0</v>
      </c>
    </row>
    <row r="2817" spans="156:197" ht="18.95" customHeight="1" x14ac:dyDescent="0.25">
      <c r="EZ2817" s="837"/>
      <c r="FA2817" s="568">
        <v>42253.204166666663</v>
      </c>
      <c r="FB2817" s="569" t="str">
        <v>[-11101] All data events are filtered in summary calculation</v>
      </c>
      <c r="FC2817" s="570">
        <v>42253.204166666663</v>
      </c>
      <c r="FD2817" s="571" t="str">
        <v>[-11101] All data events are filtered in summary calculation</v>
      </c>
      <c r="FE2817" s="570">
        <v>42253.203819444447</v>
      </c>
      <c r="FF2817" s="571" t="str">
        <v>[-11101] All data events are filtered in summary calculation</v>
      </c>
      <c r="FG2817" s="570">
        <v>42253.203819444447</v>
      </c>
      <c r="FH2817" s="571" t="str">
        <v>[-11101] All data events are filtered in summary calculation</v>
      </c>
      <c r="GE2817" s="400">
        <f t="shared" si="358"/>
        <v>1</v>
      </c>
      <c r="GF2817" s="529"/>
      <c r="GG2817" s="517"/>
      <c r="GH2817" s="529">
        <v>42253.203819444447</v>
      </c>
      <c r="GI2817" s="668" t="str">
        <v>[-11101] All data events are filtered in summary calculation</v>
      </c>
      <c r="GJ2817" s="669">
        <v>42253.203819444447</v>
      </c>
      <c r="GK2817" s="668" t="str">
        <v>[-11101] All data events are filtered in summary calculation</v>
      </c>
      <c r="GL2817" s="669">
        <v>42253.203819444447</v>
      </c>
      <c r="GM2817" s="668" t="str">
        <v>[-11101] All data events are filtered in summary calculation</v>
      </c>
      <c r="GN2817" s="400" t="str">
        <f t="shared" si="356"/>
        <v>[-11101] All data events are filtered in summary calculation</v>
      </c>
      <c r="GO2817" s="400">
        <f t="shared" si="357"/>
        <v>0</v>
      </c>
    </row>
    <row r="2818" spans="156:197" ht="18.95" customHeight="1" x14ac:dyDescent="0.25">
      <c r="EZ2818" s="837"/>
      <c r="FA2818" s="568">
        <v>42253.204513888893</v>
      </c>
      <c r="FB2818" s="569" t="str">
        <v>[-11101] All data events are filtered in summary calculation</v>
      </c>
      <c r="FC2818" s="570">
        <v>42253.204513888893</v>
      </c>
      <c r="FD2818" s="571" t="str">
        <v>[-11101] All data events are filtered in summary calculation</v>
      </c>
      <c r="FE2818" s="570">
        <v>42253.204166666663</v>
      </c>
      <c r="FF2818" s="571" t="str">
        <v>[-11101] All data events are filtered in summary calculation</v>
      </c>
      <c r="FG2818" s="570">
        <v>42253.204166666663</v>
      </c>
      <c r="FH2818" s="571" t="str">
        <v>[-11101] All data events are filtered in summary calculation</v>
      </c>
      <c r="GE2818" s="400">
        <f t="shared" si="358"/>
        <v>1</v>
      </c>
      <c r="GF2818" s="529"/>
      <c r="GG2818" s="517"/>
      <c r="GH2818" s="529">
        <v>42253.204166666663</v>
      </c>
      <c r="GI2818" s="668" t="str">
        <v>[-11101] All data events are filtered in summary calculation</v>
      </c>
      <c r="GJ2818" s="669">
        <v>42253.204166666663</v>
      </c>
      <c r="GK2818" s="668" t="str">
        <v>[-11101] All data events are filtered in summary calculation</v>
      </c>
      <c r="GL2818" s="669">
        <v>42253.204166666663</v>
      </c>
      <c r="GM2818" s="668" t="str">
        <v>[-11101] All data events are filtered in summary calculation</v>
      </c>
      <c r="GN2818" s="400" t="str">
        <f t="shared" si="356"/>
        <v>[-11101] All data events are filtered in summary calculation</v>
      </c>
      <c r="GO2818" s="400">
        <f t="shared" si="357"/>
        <v>0</v>
      </c>
    </row>
    <row r="2819" spans="156:197" ht="18.95" customHeight="1" x14ac:dyDescent="0.25">
      <c r="EZ2819" s="837"/>
      <c r="FA2819" s="568">
        <v>42253.204861111109</v>
      </c>
      <c r="FB2819" s="569" t="str">
        <v>[-11101] All data events are filtered in summary calculation</v>
      </c>
      <c r="FC2819" s="570">
        <v>42253.204861111109</v>
      </c>
      <c r="FD2819" s="571" t="str">
        <v>[-11101] All data events are filtered in summary calculation</v>
      </c>
      <c r="FE2819" s="570">
        <v>42253.204513888893</v>
      </c>
      <c r="FF2819" s="571" t="str">
        <v>[-11101] All data events are filtered in summary calculation</v>
      </c>
      <c r="FG2819" s="570">
        <v>42253.204513888893</v>
      </c>
      <c r="FH2819" s="571" t="str">
        <v>[-11101] All data events are filtered in summary calculation</v>
      </c>
      <c r="GE2819" s="400">
        <f t="shared" si="358"/>
        <v>1</v>
      </c>
      <c r="GF2819" s="529"/>
      <c r="GG2819" s="517"/>
      <c r="GH2819" s="529">
        <v>42253.204513888893</v>
      </c>
      <c r="GI2819" s="668" t="str">
        <v>[-11101] All data events are filtered in summary calculation</v>
      </c>
      <c r="GJ2819" s="669">
        <v>42253.204513888893</v>
      </c>
      <c r="GK2819" s="668" t="str">
        <v>[-11101] All data events are filtered in summary calculation</v>
      </c>
      <c r="GL2819" s="669">
        <v>42253.204513888893</v>
      </c>
      <c r="GM2819" s="668" t="str">
        <v>[-11101] All data events are filtered in summary calculation</v>
      </c>
      <c r="GN2819" s="400" t="str">
        <f t="shared" si="356"/>
        <v>[-11101] All data events are filtered in summary calculation</v>
      </c>
      <c r="GO2819" s="400">
        <f t="shared" si="357"/>
        <v>0</v>
      </c>
    </row>
    <row r="2820" spans="156:197" ht="18.95" customHeight="1" x14ac:dyDescent="0.25">
      <c r="EZ2820" s="837"/>
      <c r="FA2820" s="568">
        <v>42253.205208333333</v>
      </c>
      <c r="FB2820" s="569" t="str">
        <v>[-11101] All data events are filtered in summary calculation</v>
      </c>
      <c r="FC2820" s="570">
        <v>42253.205208333333</v>
      </c>
      <c r="FD2820" s="571" t="str">
        <v>[-11101] All data events are filtered in summary calculation</v>
      </c>
      <c r="FE2820" s="570">
        <v>42253.204861111109</v>
      </c>
      <c r="FF2820" s="571" t="str">
        <v>[-11101] All data events are filtered in summary calculation</v>
      </c>
      <c r="FG2820" s="570">
        <v>42253.204861111109</v>
      </c>
      <c r="FH2820" s="571" t="str">
        <v>[-11101] All data events are filtered in summary calculation</v>
      </c>
      <c r="GE2820" s="400">
        <f t="shared" si="358"/>
        <v>1</v>
      </c>
      <c r="GF2820" s="529"/>
      <c r="GG2820" s="517"/>
      <c r="GH2820" s="529">
        <v>42253.204861111109</v>
      </c>
      <c r="GI2820" s="668" t="str">
        <v>[-11101] All data events are filtered in summary calculation</v>
      </c>
      <c r="GJ2820" s="669">
        <v>42253.204861111109</v>
      </c>
      <c r="GK2820" s="668" t="str">
        <v>[-11101] All data events are filtered in summary calculation</v>
      </c>
      <c r="GL2820" s="669">
        <v>42253.204861111109</v>
      </c>
      <c r="GM2820" s="668" t="str">
        <v>[-11101] All data events are filtered in summary calculation</v>
      </c>
      <c r="GN2820" s="400" t="str">
        <f t="shared" si="356"/>
        <v>[-11101] All data events are filtered in summary calculation</v>
      </c>
      <c r="GO2820" s="400">
        <f t="shared" si="357"/>
        <v>0</v>
      </c>
    </row>
    <row r="2821" spans="156:197" ht="18.95" customHeight="1" x14ac:dyDescent="0.25">
      <c r="EZ2821" s="837"/>
      <c r="FA2821" s="568">
        <v>42253.205555555556</v>
      </c>
      <c r="FB2821" s="569" t="str">
        <v>[-11101] All data events are filtered in summary calculation</v>
      </c>
      <c r="FC2821" s="570">
        <v>42253.205555555556</v>
      </c>
      <c r="FD2821" s="571" t="str">
        <v>[-11101] All data events are filtered in summary calculation</v>
      </c>
      <c r="FE2821" s="570">
        <v>42253.205208333333</v>
      </c>
      <c r="FF2821" s="571" t="str">
        <v>[-11101] All data events are filtered in summary calculation</v>
      </c>
      <c r="FG2821" s="570">
        <v>42253.205208333333</v>
      </c>
      <c r="FH2821" s="571" t="str">
        <v>[-11101] All data events are filtered in summary calculation</v>
      </c>
      <c r="GE2821" s="400">
        <f t="shared" si="358"/>
        <v>1</v>
      </c>
      <c r="GF2821" s="529"/>
      <c r="GG2821" s="517"/>
      <c r="GH2821" s="529">
        <v>42253.205208333333</v>
      </c>
      <c r="GI2821" s="668" t="str">
        <v>[-11101] All data events are filtered in summary calculation</v>
      </c>
      <c r="GJ2821" s="669">
        <v>42253.205208333333</v>
      </c>
      <c r="GK2821" s="668" t="str">
        <v>[-11101] All data events are filtered in summary calculation</v>
      </c>
      <c r="GL2821" s="669">
        <v>42253.205208333333</v>
      </c>
      <c r="GM2821" s="668" t="str">
        <v>[-11101] All data events are filtered in summary calculation</v>
      </c>
      <c r="GN2821" s="400" t="str">
        <f t="shared" si="356"/>
        <v>[-11101] All data events are filtered in summary calculation</v>
      </c>
      <c r="GO2821" s="400">
        <f t="shared" si="357"/>
        <v>0</v>
      </c>
    </row>
    <row r="2822" spans="156:197" ht="18.95" customHeight="1" x14ac:dyDescent="0.25">
      <c r="EZ2822" s="837"/>
      <c r="FA2822" s="568">
        <v>42253.20590277778</v>
      </c>
      <c r="FB2822" s="569" t="str">
        <v>[-11101] All data events are filtered in summary calculation</v>
      </c>
      <c r="FC2822" s="570">
        <v>42253.20590277778</v>
      </c>
      <c r="FD2822" s="571" t="str">
        <v>[-11101] All data events are filtered in summary calculation</v>
      </c>
      <c r="FE2822" s="570">
        <v>42253.205555555556</v>
      </c>
      <c r="FF2822" s="571" t="str">
        <v>[-11101] All data events are filtered in summary calculation</v>
      </c>
      <c r="FG2822" s="570">
        <v>42253.205555555556</v>
      </c>
      <c r="FH2822" s="571" t="str">
        <v>[-11101] All data events are filtered in summary calculation</v>
      </c>
      <c r="GE2822" s="400">
        <f t="shared" si="358"/>
        <v>1</v>
      </c>
      <c r="GF2822" s="529"/>
      <c r="GG2822" s="517"/>
      <c r="GH2822" s="529">
        <v>42253.205555555556</v>
      </c>
      <c r="GI2822" s="668" t="str">
        <v>[-11101] All data events are filtered in summary calculation</v>
      </c>
      <c r="GJ2822" s="669">
        <v>42253.205555555556</v>
      </c>
      <c r="GK2822" s="668" t="str">
        <v>[-11101] All data events are filtered in summary calculation</v>
      </c>
      <c r="GL2822" s="669">
        <v>42253.205555555556</v>
      </c>
      <c r="GM2822" s="668" t="str">
        <v>[-11101] All data events are filtered in summary calculation</v>
      </c>
      <c r="GN2822" s="400" t="str">
        <f t="shared" si="356"/>
        <v>[-11101] All data events are filtered in summary calculation</v>
      </c>
      <c r="GO2822" s="400">
        <f t="shared" si="357"/>
        <v>0</v>
      </c>
    </row>
    <row r="2823" spans="156:197" ht="18.95" customHeight="1" x14ac:dyDescent="0.25">
      <c r="EZ2823" s="837"/>
      <c r="FA2823" s="568">
        <v>42253.206250000003</v>
      </c>
      <c r="FB2823" s="569" t="str">
        <v>[-11101] All data events are filtered in summary calculation</v>
      </c>
      <c r="FC2823" s="570">
        <v>42253.206250000003</v>
      </c>
      <c r="FD2823" s="571" t="str">
        <v>[-11101] All data events are filtered in summary calculation</v>
      </c>
      <c r="FE2823" s="570">
        <v>42253.20590277778</v>
      </c>
      <c r="FF2823" s="571" t="str">
        <v>[-11101] All data events are filtered in summary calculation</v>
      </c>
      <c r="FG2823" s="570">
        <v>42253.20590277778</v>
      </c>
      <c r="FH2823" s="571" t="str">
        <v>[-11101] All data events are filtered in summary calculation</v>
      </c>
      <c r="GE2823" s="400">
        <f t="shared" si="358"/>
        <v>1</v>
      </c>
      <c r="GF2823" s="529"/>
      <c r="GG2823" s="517"/>
      <c r="GH2823" s="529">
        <v>42253.20590277778</v>
      </c>
      <c r="GI2823" s="668" t="str">
        <v>[-11101] All data events are filtered in summary calculation</v>
      </c>
      <c r="GJ2823" s="669">
        <v>42253.20590277778</v>
      </c>
      <c r="GK2823" s="668" t="str">
        <v>[-11101] All data events are filtered in summary calculation</v>
      </c>
      <c r="GL2823" s="669">
        <v>42253.20590277778</v>
      </c>
      <c r="GM2823" s="668" t="str">
        <v>[-11101] All data events are filtered in summary calculation</v>
      </c>
      <c r="GN2823" s="400" t="str">
        <f t="shared" ref="GN2823:GN2886" si="359">IF($GE2823=1,$GM2823,0)</f>
        <v>[-11101] All data events are filtered in summary calculation</v>
      </c>
      <c r="GO2823" s="400">
        <f t="shared" ref="GO2823:GO2886" si="360">IF($GE2823=2,$GM2823,0)</f>
        <v>0</v>
      </c>
    </row>
    <row r="2824" spans="156:197" ht="18.95" customHeight="1" x14ac:dyDescent="0.25">
      <c r="EZ2824" s="837"/>
      <c r="FA2824" s="568">
        <v>42253.206597222219</v>
      </c>
      <c r="FB2824" s="569" t="str">
        <v>[-11101] All data events are filtered in summary calculation</v>
      </c>
      <c r="FC2824" s="570">
        <v>42253.206597222219</v>
      </c>
      <c r="FD2824" s="571" t="str">
        <v>[-11101] All data events are filtered in summary calculation</v>
      </c>
      <c r="FE2824" s="570">
        <v>42253.206250000003</v>
      </c>
      <c r="FF2824" s="571" t="str">
        <v>[-11101] All data events are filtered in summary calculation</v>
      </c>
      <c r="FG2824" s="570">
        <v>42253.206250000003</v>
      </c>
      <c r="FH2824" s="571" t="str">
        <v>[-11101] All data events are filtered in summary calculation</v>
      </c>
      <c r="GE2824" s="400">
        <f t="shared" ref="GE2824:GE2887" si="361">IF(GI2824&lt;&gt;$GF$63,1,IF(GK2824&lt;&gt;$GF$63,2,IF(GE2823&lt;&gt;0,GE2823,0)))</f>
        <v>1</v>
      </c>
      <c r="GF2824" s="529"/>
      <c r="GG2824" s="517"/>
      <c r="GH2824" s="529">
        <v>42253.206250000003</v>
      </c>
      <c r="GI2824" s="668" t="str">
        <v>[-11101] All data events are filtered in summary calculation</v>
      </c>
      <c r="GJ2824" s="669">
        <v>42253.206250000003</v>
      </c>
      <c r="GK2824" s="668" t="str">
        <v>[-11101] All data events are filtered in summary calculation</v>
      </c>
      <c r="GL2824" s="669">
        <v>42253.206250000003</v>
      </c>
      <c r="GM2824" s="668" t="str">
        <v>[-11101] All data events are filtered in summary calculation</v>
      </c>
      <c r="GN2824" s="400" t="str">
        <f t="shared" si="359"/>
        <v>[-11101] All data events are filtered in summary calculation</v>
      </c>
      <c r="GO2824" s="400">
        <f t="shared" si="360"/>
        <v>0</v>
      </c>
    </row>
    <row r="2825" spans="156:197" ht="18.95" customHeight="1" x14ac:dyDescent="0.25">
      <c r="EZ2825" s="837"/>
      <c r="FA2825" s="568">
        <v>42253.20694444445</v>
      </c>
      <c r="FB2825" s="569" t="str">
        <v>[-11101] All data events are filtered in summary calculation</v>
      </c>
      <c r="FC2825" s="570">
        <v>42253.20694444445</v>
      </c>
      <c r="FD2825" s="571" t="str">
        <v>[-11101] All data events are filtered in summary calculation</v>
      </c>
      <c r="FE2825" s="570">
        <v>42253.206597222219</v>
      </c>
      <c r="FF2825" s="571" t="str">
        <v>[-11101] All data events are filtered in summary calculation</v>
      </c>
      <c r="FG2825" s="570">
        <v>42253.206597222219</v>
      </c>
      <c r="FH2825" s="571" t="str">
        <v>[-11101] All data events are filtered in summary calculation</v>
      </c>
      <c r="GE2825" s="400">
        <f t="shared" si="361"/>
        <v>1</v>
      </c>
      <c r="GF2825" s="529"/>
      <c r="GG2825" s="517"/>
      <c r="GH2825" s="529">
        <v>42253.206597222219</v>
      </c>
      <c r="GI2825" s="668" t="str">
        <v>[-11101] All data events are filtered in summary calculation</v>
      </c>
      <c r="GJ2825" s="669">
        <v>42253.206597222219</v>
      </c>
      <c r="GK2825" s="668" t="str">
        <v>[-11101] All data events are filtered in summary calculation</v>
      </c>
      <c r="GL2825" s="669">
        <v>42253.206597222219</v>
      </c>
      <c r="GM2825" s="668" t="str">
        <v>[-11101] All data events are filtered in summary calculation</v>
      </c>
      <c r="GN2825" s="400" t="str">
        <f t="shared" si="359"/>
        <v>[-11101] All data events are filtered in summary calculation</v>
      </c>
      <c r="GO2825" s="400">
        <f t="shared" si="360"/>
        <v>0</v>
      </c>
    </row>
    <row r="2826" spans="156:197" ht="18.95" customHeight="1" x14ac:dyDescent="0.25">
      <c r="EZ2826" s="837"/>
      <c r="FA2826" s="568">
        <v>42253.207291666666</v>
      </c>
      <c r="FB2826" s="569" t="str">
        <v>[-11101] All data events are filtered in summary calculation</v>
      </c>
      <c r="FC2826" s="570">
        <v>42253.207291666666</v>
      </c>
      <c r="FD2826" s="571" t="str">
        <v>[-11101] All data events are filtered in summary calculation</v>
      </c>
      <c r="FE2826" s="570">
        <v>42253.20694444445</v>
      </c>
      <c r="FF2826" s="571" t="str">
        <v>[-11101] All data events are filtered in summary calculation</v>
      </c>
      <c r="FG2826" s="570">
        <v>42253.20694444445</v>
      </c>
      <c r="FH2826" s="571" t="str">
        <v>[-11101] All data events are filtered in summary calculation</v>
      </c>
      <c r="GE2826" s="400">
        <f t="shared" si="361"/>
        <v>1</v>
      </c>
      <c r="GF2826" s="529"/>
      <c r="GG2826" s="517"/>
      <c r="GH2826" s="529">
        <v>42253.20694444445</v>
      </c>
      <c r="GI2826" s="668" t="str">
        <v>[-11101] All data events are filtered in summary calculation</v>
      </c>
      <c r="GJ2826" s="669">
        <v>42253.20694444445</v>
      </c>
      <c r="GK2826" s="668" t="str">
        <v>[-11101] All data events are filtered in summary calculation</v>
      </c>
      <c r="GL2826" s="669">
        <v>42253.20694444445</v>
      </c>
      <c r="GM2826" s="668" t="str">
        <v>[-11101] All data events are filtered in summary calculation</v>
      </c>
      <c r="GN2826" s="400" t="str">
        <f t="shared" si="359"/>
        <v>[-11101] All data events are filtered in summary calculation</v>
      </c>
      <c r="GO2826" s="400">
        <f t="shared" si="360"/>
        <v>0</v>
      </c>
    </row>
    <row r="2827" spans="156:197" ht="18.95" customHeight="1" x14ac:dyDescent="0.25">
      <c r="EZ2827" s="837"/>
      <c r="FA2827" s="568">
        <v>42253.207638888889</v>
      </c>
      <c r="FB2827" s="569" t="str">
        <v>[-11101] All data events are filtered in summary calculation</v>
      </c>
      <c r="FC2827" s="570">
        <v>42253.207638888889</v>
      </c>
      <c r="FD2827" s="571" t="str">
        <v>[-11101] All data events are filtered in summary calculation</v>
      </c>
      <c r="FE2827" s="570">
        <v>42253.207291666666</v>
      </c>
      <c r="FF2827" s="571" t="str">
        <v>[-11101] All data events are filtered in summary calculation</v>
      </c>
      <c r="FG2827" s="570">
        <v>42253.207291666666</v>
      </c>
      <c r="FH2827" s="571" t="str">
        <v>[-11101] All data events are filtered in summary calculation</v>
      </c>
      <c r="GE2827" s="400">
        <f t="shared" si="361"/>
        <v>1</v>
      </c>
      <c r="GF2827" s="529"/>
      <c r="GG2827" s="517"/>
      <c r="GH2827" s="529">
        <v>42253.207291666666</v>
      </c>
      <c r="GI2827" s="668" t="str">
        <v>[-11101] All data events are filtered in summary calculation</v>
      </c>
      <c r="GJ2827" s="669">
        <v>42253.207291666666</v>
      </c>
      <c r="GK2827" s="668" t="str">
        <v>[-11101] All data events are filtered in summary calculation</v>
      </c>
      <c r="GL2827" s="669">
        <v>42253.207291666666</v>
      </c>
      <c r="GM2827" s="668" t="str">
        <v>[-11101] All data events are filtered in summary calculation</v>
      </c>
      <c r="GN2827" s="400" t="str">
        <f t="shared" si="359"/>
        <v>[-11101] All data events are filtered in summary calculation</v>
      </c>
      <c r="GO2827" s="400">
        <f t="shared" si="360"/>
        <v>0</v>
      </c>
    </row>
    <row r="2828" spans="156:197" ht="18.95" customHeight="1" thickBot="1" x14ac:dyDescent="0.3">
      <c r="EZ2828" s="838"/>
      <c r="FA2828" s="568">
        <v>42253.207986111112</v>
      </c>
      <c r="FB2828" s="569" t="str">
        <v>[-11101] All data events are filtered in summary calculation</v>
      </c>
      <c r="FC2828" s="570">
        <v>42253.207986111112</v>
      </c>
      <c r="FD2828" s="571" t="str">
        <v>[-11101] All data events are filtered in summary calculation</v>
      </c>
      <c r="FE2828" s="570">
        <v>42253.207638888889</v>
      </c>
      <c r="FF2828" s="571" t="str">
        <v>[-11101] All data events are filtered in summary calculation</v>
      </c>
      <c r="FG2828" s="570">
        <v>42253.207638888889</v>
      </c>
      <c r="FH2828" s="571" t="str">
        <v>[-11101] All data events are filtered in summary calculation</v>
      </c>
      <c r="GE2828" s="400">
        <f t="shared" si="361"/>
        <v>1</v>
      </c>
      <c r="GF2828" s="529"/>
      <c r="GG2828" s="517"/>
      <c r="GH2828" s="529">
        <v>42253.207638888889</v>
      </c>
      <c r="GI2828" s="668" t="str">
        <v>[-11101] All data events are filtered in summary calculation</v>
      </c>
      <c r="GJ2828" s="669">
        <v>42253.207638888889</v>
      </c>
      <c r="GK2828" s="668" t="str">
        <v>[-11101] All data events are filtered in summary calculation</v>
      </c>
      <c r="GL2828" s="669">
        <v>42253.207638888889</v>
      </c>
      <c r="GM2828" s="668" t="str">
        <v>[-11101] All data events are filtered in summary calculation</v>
      </c>
      <c r="GN2828" s="400" t="str">
        <f t="shared" si="359"/>
        <v>[-11101] All data events are filtered in summary calculation</v>
      </c>
      <c r="GO2828" s="400">
        <f t="shared" si="360"/>
        <v>0</v>
      </c>
    </row>
    <row r="2829" spans="156:197" ht="18.95" customHeight="1" x14ac:dyDescent="0.25">
      <c r="EZ2829" s="836">
        <v>6</v>
      </c>
      <c r="FA2829" s="568">
        <v>42253.208333333328</v>
      </c>
      <c r="FB2829" s="569" t="str">
        <v>[-11101] All data events are filtered in summary calculation</v>
      </c>
      <c r="FC2829" s="570">
        <v>42253.208333333328</v>
      </c>
      <c r="FD2829" s="571" t="str">
        <v>[-11101] All data events are filtered in summary calculation</v>
      </c>
      <c r="FE2829" s="570">
        <v>42253.207986111112</v>
      </c>
      <c r="FF2829" s="571" t="str">
        <v>[-11101] All data events are filtered in summary calculation</v>
      </c>
      <c r="FG2829" s="570">
        <v>42253.207986111112</v>
      </c>
      <c r="FH2829" s="571" t="str">
        <v>[-11101] All data events are filtered in summary calculation</v>
      </c>
      <c r="GE2829" s="400">
        <f t="shared" si="361"/>
        <v>1</v>
      </c>
      <c r="GF2829" s="529"/>
      <c r="GG2829" s="517"/>
      <c r="GH2829" s="529">
        <v>42253.207986111112</v>
      </c>
      <c r="GI2829" s="668" t="str">
        <v>[-11101] All data events are filtered in summary calculation</v>
      </c>
      <c r="GJ2829" s="669">
        <v>42253.207986111112</v>
      </c>
      <c r="GK2829" s="668" t="str">
        <v>[-11101] All data events are filtered in summary calculation</v>
      </c>
      <c r="GL2829" s="669">
        <v>42253.207986111112</v>
      </c>
      <c r="GM2829" s="668" t="str">
        <v>[-11101] All data events are filtered in summary calculation</v>
      </c>
      <c r="GN2829" s="400" t="str">
        <f t="shared" si="359"/>
        <v>[-11101] All data events are filtered in summary calculation</v>
      </c>
      <c r="GO2829" s="400">
        <f t="shared" si="360"/>
        <v>0</v>
      </c>
    </row>
    <row r="2830" spans="156:197" ht="18.95" customHeight="1" x14ac:dyDescent="0.25">
      <c r="EZ2830" s="837"/>
      <c r="FA2830" s="568">
        <v>42253.208680555559</v>
      </c>
      <c r="FB2830" s="569" t="str">
        <v>[-11101] All data events are filtered in summary calculation</v>
      </c>
      <c r="FC2830" s="570">
        <v>42253.208680555559</v>
      </c>
      <c r="FD2830" s="571" t="str">
        <v>[-11101] All data events are filtered in summary calculation</v>
      </c>
      <c r="FE2830" s="570">
        <v>42253.208333333328</v>
      </c>
      <c r="FF2830" s="571" t="str">
        <v>[-11101] All data events are filtered in summary calculation</v>
      </c>
      <c r="FG2830" s="570">
        <v>42253.208333333328</v>
      </c>
      <c r="FH2830" s="571" t="str">
        <v>[-11101] All data events are filtered in summary calculation</v>
      </c>
      <c r="GE2830" s="400">
        <f t="shared" si="361"/>
        <v>1</v>
      </c>
      <c r="GF2830" s="529"/>
      <c r="GG2830" s="517"/>
      <c r="GH2830" s="529">
        <v>42253.208333333328</v>
      </c>
      <c r="GI2830" s="668" t="str">
        <v>[-11101] All data events are filtered in summary calculation</v>
      </c>
      <c r="GJ2830" s="669">
        <v>42253.208333333328</v>
      </c>
      <c r="GK2830" s="668" t="str">
        <v>[-11101] All data events are filtered in summary calculation</v>
      </c>
      <c r="GL2830" s="669">
        <v>42253.208333333328</v>
      </c>
      <c r="GM2830" s="668" t="str">
        <v>[-11101] All data events are filtered in summary calculation</v>
      </c>
      <c r="GN2830" s="400" t="str">
        <f t="shared" si="359"/>
        <v>[-11101] All data events are filtered in summary calculation</v>
      </c>
      <c r="GO2830" s="400">
        <f t="shared" si="360"/>
        <v>0</v>
      </c>
    </row>
    <row r="2831" spans="156:197" ht="18.95" customHeight="1" x14ac:dyDescent="0.25">
      <c r="EZ2831" s="837"/>
      <c r="FA2831" s="568">
        <v>42253.209027777775</v>
      </c>
      <c r="FB2831" s="569" t="str">
        <v>[-11101] All data events are filtered in summary calculation</v>
      </c>
      <c r="FC2831" s="570">
        <v>42253.209027777775</v>
      </c>
      <c r="FD2831" s="571" t="str">
        <v>[-11101] All data events are filtered in summary calculation</v>
      </c>
      <c r="FE2831" s="570">
        <v>42253.208680555559</v>
      </c>
      <c r="FF2831" s="571" t="str">
        <v>[-11101] All data events are filtered in summary calculation</v>
      </c>
      <c r="FG2831" s="570">
        <v>42253.208680555559</v>
      </c>
      <c r="FH2831" s="571" t="str">
        <v>[-11101] All data events are filtered in summary calculation</v>
      </c>
      <c r="GE2831" s="400">
        <f t="shared" si="361"/>
        <v>1</v>
      </c>
      <c r="GF2831" s="529"/>
      <c r="GG2831" s="517"/>
      <c r="GH2831" s="529">
        <v>42253.208680555559</v>
      </c>
      <c r="GI2831" s="668" t="str">
        <v>[-11101] All data events are filtered in summary calculation</v>
      </c>
      <c r="GJ2831" s="669">
        <v>42253.208680555559</v>
      </c>
      <c r="GK2831" s="668" t="str">
        <v>[-11101] All data events are filtered in summary calculation</v>
      </c>
      <c r="GL2831" s="669">
        <v>42253.208680555559</v>
      </c>
      <c r="GM2831" s="668" t="str">
        <v>[-11101] All data events are filtered in summary calculation</v>
      </c>
      <c r="GN2831" s="400" t="str">
        <f t="shared" si="359"/>
        <v>[-11101] All data events are filtered in summary calculation</v>
      </c>
      <c r="GO2831" s="400">
        <f t="shared" si="360"/>
        <v>0</v>
      </c>
    </row>
    <row r="2832" spans="156:197" ht="18.95" customHeight="1" x14ac:dyDescent="0.25">
      <c r="EZ2832" s="837"/>
      <c r="FA2832" s="568">
        <v>42253.209374999999</v>
      </c>
      <c r="FB2832" s="569" t="str">
        <v>[-11101] All data events are filtered in summary calculation</v>
      </c>
      <c r="FC2832" s="570">
        <v>42253.209374999999</v>
      </c>
      <c r="FD2832" s="571" t="str">
        <v>[-11101] All data events are filtered in summary calculation</v>
      </c>
      <c r="FE2832" s="570">
        <v>42253.209027777775</v>
      </c>
      <c r="FF2832" s="571" t="str">
        <v>[-11101] All data events are filtered in summary calculation</v>
      </c>
      <c r="FG2832" s="570">
        <v>42253.209027777775</v>
      </c>
      <c r="FH2832" s="571" t="str">
        <v>[-11101] All data events are filtered in summary calculation</v>
      </c>
      <c r="GE2832" s="400">
        <f t="shared" si="361"/>
        <v>1</v>
      </c>
      <c r="GF2832" s="529"/>
      <c r="GG2832" s="517"/>
      <c r="GH2832" s="529">
        <v>42253.209027777775</v>
      </c>
      <c r="GI2832" s="668" t="str">
        <v>[-11101] All data events are filtered in summary calculation</v>
      </c>
      <c r="GJ2832" s="669">
        <v>42253.209027777775</v>
      </c>
      <c r="GK2832" s="668" t="str">
        <v>[-11101] All data events are filtered in summary calculation</v>
      </c>
      <c r="GL2832" s="669">
        <v>42253.209027777775</v>
      </c>
      <c r="GM2832" s="668" t="str">
        <v>[-11101] All data events are filtered in summary calculation</v>
      </c>
      <c r="GN2832" s="400" t="str">
        <f t="shared" si="359"/>
        <v>[-11101] All data events are filtered in summary calculation</v>
      </c>
      <c r="GO2832" s="400">
        <f t="shared" si="360"/>
        <v>0</v>
      </c>
    </row>
    <row r="2833" spans="156:197" ht="18.95" customHeight="1" x14ac:dyDescent="0.25">
      <c r="EZ2833" s="837"/>
      <c r="FA2833" s="568">
        <v>42253.209722222222</v>
      </c>
      <c r="FB2833" s="569" t="str">
        <v>[-11101] All data events are filtered in summary calculation</v>
      </c>
      <c r="FC2833" s="570">
        <v>42253.209722222222</v>
      </c>
      <c r="FD2833" s="571" t="str">
        <v>[-11101] All data events are filtered in summary calculation</v>
      </c>
      <c r="FE2833" s="570">
        <v>42253.209374999999</v>
      </c>
      <c r="FF2833" s="571" t="str">
        <v>[-11101] All data events are filtered in summary calculation</v>
      </c>
      <c r="FG2833" s="570">
        <v>42253.209374999999</v>
      </c>
      <c r="FH2833" s="571" t="str">
        <v>[-11101] All data events are filtered in summary calculation</v>
      </c>
      <c r="GE2833" s="400">
        <f t="shared" si="361"/>
        <v>1</v>
      </c>
      <c r="GF2833" s="529"/>
      <c r="GG2833" s="517"/>
      <c r="GH2833" s="529">
        <v>42253.209374999999</v>
      </c>
      <c r="GI2833" s="668" t="str">
        <v>[-11101] All data events are filtered in summary calculation</v>
      </c>
      <c r="GJ2833" s="669">
        <v>42253.209374999999</v>
      </c>
      <c r="GK2833" s="668" t="str">
        <v>[-11101] All data events are filtered in summary calculation</v>
      </c>
      <c r="GL2833" s="669">
        <v>42253.209374999999</v>
      </c>
      <c r="GM2833" s="668" t="str">
        <v>[-11101] All data events are filtered in summary calculation</v>
      </c>
      <c r="GN2833" s="400" t="str">
        <f t="shared" si="359"/>
        <v>[-11101] All data events are filtered in summary calculation</v>
      </c>
      <c r="GO2833" s="400">
        <f t="shared" si="360"/>
        <v>0</v>
      </c>
    </row>
    <row r="2834" spans="156:197" ht="18.95" customHeight="1" x14ac:dyDescent="0.25">
      <c r="EZ2834" s="837"/>
      <c r="FA2834" s="568">
        <v>42253.210069444445</v>
      </c>
      <c r="FB2834" s="569" t="str">
        <v>[-11101] All data events are filtered in summary calculation</v>
      </c>
      <c r="FC2834" s="570">
        <v>42253.210069444445</v>
      </c>
      <c r="FD2834" s="571" t="str">
        <v>[-11101] All data events are filtered in summary calculation</v>
      </c>
      <c r="FE2834" s="570">
        <v>42253.209722222222</v>
      </c>
      <c r="FF2834" s="571" t="str">
        <v>[-11101] All data events are filtered in summary calculation</v>
      </c>
      <c r="FG2834" s="570">
        <v>42253.209722222222</v>
      </c>
      <c r="FH2834" s="571" t="str">
        <v>[-11101] All data events are filtered in summary calculation</v>
      </c>
      <c r="GE2834" s="400">
        <f t="shared" si="361"/>
        <v>1</v>
      </c>
      <c r="GF2834" s="529"/>
      <c r="GG2834" s="517"/>
      <c r="GH2834" s="529">
        <v>42253.209722222222</v>
      </c>
      <c r="GI2834" s="668" t="str">
        <v>[-11101] All data events are filtered in summary calculation</v>
      </c>
      <c r="GJ2834" s="669">
        <v>42253.209722222222</v>
      </c>
      <c r="GK2834" s="668" t="str">
        <v>[-11101] All data events are filtered in summary calculation</v>
      </c>
      <c r="GL2834" s="669">
        <v>42253.209722222222</v>
      </c>
      <c r="GM2834" s="668" t="str">
        <v>[-11101] All data events are filtered in summary calculation</v>
      </c>
      <c r="GN2834" s="400" t="str">
        <f t="shared" si="359"/>
        <v>[-11101] All data events are filtered in summary calculation</v>
      </c>
      <c r="GO2834" s="400">
        <f t="shared" si="360"/>
        <v>0</v>
      </c>
    </row>
    <row r="2835" spans="156:197" ht="18.95" customHeight="1" x14ac:dyDescent="0.25">
      <c r="EZ2835" s="837"/>
      <c r="FA2835" s="568">
        <v>42253.210416666669</v>
      </c>
      <c r="FB2835" s="569" t="str">
        <v>[-11101] All data events are filtered in summary calculation</v>
      </c>
      <c r="FC2835" s="570">
        <v>42253.210416666669</v>
      </c>
      <c r="FD2835" s="571" t="str">
        <v>[-11101] All data events are filtered in summary calculation</v>
      </c>
      <c r="FE2835" s="570">
        <v>42253.210069444445</v>
      </c>
      <c r="FF2835" s="571" t="str">
        <v>[-11101] All data events are filtered in summary calculation</v>
      </c>
      <c r="FG2835" s="570">
        <v>42253.210069444445</v>
      </c>
      <c r="FH2835" s="571" t="str">
        <v>[-11101] All data events are filtered in summary calculation</v>
      </c>
      <c r="GE2835" s="400">
        <f t="shared" si="361"/>
        <v>1</v>
      </c>
      <c r="GF2835" s="529"/>
      <c r="GG2835" s="517"/>
      <c r="GH2835" s="529">
        <v>42253.210069444445</v>
      </c>
      <c r="GI2835" s="668" t="str">
        <v>[-11101] All data events are filtered in summary calculation</v>
      </c>
      <c r="GJ2835" s="669">
        <v>42253.210069444445</v>
      </c>
      <c r="GK2835" s="668" t="str">
        <v>[-11101] All data events are filtered in summary calculation</v>
      </c>
      <c r="GL2835" s="669">
        <v>42253.210069444445</v>
      </c>
      <c r="GM2835" s="668" t="str">
        <v>[-11101] All data events are filtered in summary calculation</v>
      </c>
      <c r="GN2835" s="400" t="str">
        <f t="shared" si="359"/>
        <v>[-11101] All data events are filtered in summary calculation</v>
      </c>
      <c r="GO2835" s="400">
        <f t="shared" si="360"/>
        <v>0</v>
      </c>
    </row>
    <row r="2836" spans="156:197" ht="18.95" customHeight="1" x14ac:dyDescent="0.25">
      <c r="EZ2836" s="837"/>
      <c r="FA2836" s="568">
        <v>42253.210763888885</v>
      </c>
      <c r="FB2836" s="569" t="str">
        <v>[-11101] All data events are filtered in summary calculation</v>
      </c>
      <c r="FC2836" s="570">
        <v>42253.210763888885</v>
      </c>
      <c r="FD2836" s="571" t="str">
        <v>[-11101] All data events are filtered in summary calculation</v>
      </c>
      <c r="FE2836" s="570">
        <v>42253.210416666669</v>
      </c>
      <c r="FF2836" s="571" t="str">
        <v>[-11101] All data events are filtered in summary calculation</v>
      </c>
      <c r="FG2836" s="570">
        <v>42253.210416666669</v>
      </c>
      <c r="FH2836" s="571" t="str">
        <v>[-11101] All data events are filtered in summary calculation</v>
      </c>
      <c r="GE2836" s="400">
        <f t="shared" si="361"/>
        <v>1</v>
      </c>
      <c r="GF2836" s="529"/>
      <c r="GG2836" s="517"/>
      <c r="GH2836" s="529">
        <v>42253.210416666669</v>
      </c>
      <c r="GI2836" s="668" t="str">
        <v>[-11101] All data events are filtered in summary calculation</v>
      </c>
      <c r="GJ2836" s="669">
        <v>42253.210416666669</v>
      </c>
      <c r="GK2836" s="668" t="str">
        <v>[-11101] All data events are filtered in summary calculation</v>
      </c>
      <c r="GL2836" s="669">
        <v>42253.210416666669</v>
      </c>
      <c r="GM2836" s="668" t="str">
        <v>[-11101] All data events are filtered in summary calculation</v>
      </c>
      <c r="GN2836" s="400" t="str">
        <f t="shared" si="359"/>
        <v>[-11101] All data events are filtered in summary calculation</v>
      </c>
      <c r="GO2836" s="400">
        <f t="shared" si="360"/>
        <v>0</v>
      </c>
    </row>
    <row r="2837" spans="156:197" ht="18.95" customHeight="1" x14ac:dyDescent="0.25">
      <c r="EZ2837" s="837"/>
      <c r="FA2837" s="568">
        <v>42253.211111111115</v>
      </c>
      <c r="FB2837" s="569" t="str">
        <v>[-11101] All data events are filtered in summary calculation</v>
      </c>
      <c r="FC2837" s="570">
        <v>42253.211111111115</v>
      </c>
      <c r="FD2837" s="571" t="str">
        <v>[-11101] All data events are filtered in summary calculation</v>
      </c>
      <c r="FE2837" s="570">
        <v>42253.210763888885</v>
      </c>
      <c r="FF2837" s="571" t="str">
        <v>[-11101] All data events are filtered in summary calculation</v>
      </c>
      <c r="FG2837" s="570">
        <v>42253.210763888885</v>
      </c>
      <c r="FH2837" s="571" t="str">
        <v>[-11101] All data events are filtered in summary calculation</v>
      </c>
      <c r="GE2837" s="400">
        <f t="shared" si="361"/>
        <v>1</v>
      </c>
      <c r="GF2837" s="529"/>
      <c r="GG2837" s="517"/>
      <c r="GH2837" s="529">
        <v>42253.210763888885</v>
      </c>
      <c r="GI2837" s="668" t="str">
        <v>[-11101] All data events are filtered in summary calculation</v>
      </c>
      <c r="GJ2837" s="669">
        <v>42253.210763888885</v>
      </c>
      <c r="GK2837" s="668" t="str">
        <v>[-11101] All data events are filtered in summary calculation</v>
      </c>
      <c r="GL2837" s="669">
        <v>42253.210763888885</v>
      </c>
      <c r="GM2837" s="668" t="str">
        <v>[-11101] All data events are filtered in summary calculation</v>
      </c>
      <c r="GN2837" s="400" t="str">
        <f t="shared" si="359"/>
        <v>[-11101] All data events are filtered in summary calculation</v>
      </c>
      <c r="GO2837" s="400">
        <f t="shared" si="360"/>
        <v>0</v>
      </c>
    </row>
    <row r="2838" spans="156:197" ht="18.95" customHeight="1" x14ac:dyDescent="0.25">
      <c r="EZ2838" s="837"/>
      <c r="FA2838" s="568">
        <v>42253.211458333331</v>
      </c>
      <c r="FB2838" s="569" t="str">
        <v>[-11101] All data events are filtered in summary calculation</v>
      </c>
      <c r="FC2838" s="570">
        <v>42253.211458333331</v>
      </c>
      <c r="FD2838" s="571" t="str">
        <v>[-11101] All data events are filtered in summary calculation</v>
      </c>
      <c r="FE2838" s="570">
        <v>42253.211111111115</v>
      </c>
      <c r="FF2838" s="571" t="str">
        <v>[-11101] All data events are filtered in summary calculation</v>
      </c>
      <c r="FG2838" s="570">
        <v>42253.211111111115</v>
      </c>
      <c r="FH2838" s="571" t="str">
        <v>[-11101] All data events are filtered in summary calculation</v>
      </c>
      <c r="GE2838" s="400">
        <f t="shared" si="361"/>
        <v>1</v>
      </c>
      <c r="GF2838" s="529"/>
      <c r="GG2838" s="517"/>
      <c r="GH2838" s="529">
        <v>42253.211111111115</v>
      </c>
      <c r="GI2838" s="668" t="str">
        <v>[-11101] All data events are filtered in summary calculation</v>
      </c>
      <c r="GJ2838" s="669">
        <v>42253.211111111115</v>
      </c>
      <c r="GK2838" s="668" t="str">
        <v>[-11101] All data events are filtered in summary calculation</v>
      </c>
      <c r="GL2838" s="669">
        <v>42253.211111111115</v>
      </c>
      <c r="GM2838" s="668" t="str">
        <v>[-11101] All data events are filtered in summary calculation</v>
      </c>
      <c r="GN2838" s="400" t="str">
        <f t="shared" si="359"/>
        <v>[-11101] All data events are filtered in summary calculation</v>
      </c>
      <c r="GO2838" s="400">
        <f t="shared" si="360"/>
        <v>0</v>
      </c>
    </row>
    <row r="2839" spans="156:197" ht="18.95" customHeight="1" x14ac:dyDescent="0.25">
      <c r="EZ2839" s="837"/>
      <c r="FA2839" s="568">
        <v>42253.211805555555</v>
      </c>
      <c r="FB2839" s="569" t="str">
        <v>[-11101] All data events are filtered in summary calculation</v>
      </c>
      <c r="FC2839" s="570">
        <v>42253.211805555555</v>
      </c>
      <c r="FD2839" s="571" t="str">
        <v>[-11101] All data events are filtered in summary calculation</v>
      </c>
      <c r="FE2839" s="570">
        <v>42253.211458333331</v>
      </c>
      <c r="FF2839" s="571" t="str">
        <v>[-11101] All data events are filtered in summary calculation</v>
      </c>
      <c r="FG2839" s="570">
        <v>42253.211458333331</v>
      </c>
      <c r="FH2839" s="571" t="str">
        <v>[-11101] All data events are filtered in summary calculation</v>
      </c>
      <c r="GE2839" s="400">
        <f t="shared" si="361"/>
        <v>1</v>
      </c>
      <c r="GF2839" s="529"/>
      <c r="GG2839" s="517"/>
      <c r="GH2839" s="529">
        <v>42253.211458333331</v>
      </c>
      <c r="GI2839" s="668" t="str">
        <v>[-11101] All data events are filtered in summary calculation</v>
      </c>
      <c r="GJ2839" s="669">
        <v>42253.211458333331</v>
      </c>
      <c r="GK2839" s="668" t="str">
        <v>[-11101] All data events are filtered in summary calculation</v>
      </c>
      <c r="GL2839" s="669">
        <v>42253.211458333331</v>
      </c>
      <c r="GM2839" s="668" t="str">
        <v>[-11101] All data events are filtered in summary calculation</v>
      </c>
      <c r="GN2839" s="400" t="str">
        <f t="shared" si="359"/>
        <v>[-11101] All data events are filtered in summary calculation</v>
      </c>
      <c r="GO2839" s="400">
        <f t="shared" si="360"/>
        <v>0</v>
      </c>
    </row>
    <row r="2840" spans="156:197" ht="18.95" customHeight="1" x14ac:dyDescent="0.25">
      <c r="EZ2840" s="837"/>
      <c r="FA2840" s="568">
        <v>42253.212152777778</v>
      </c>
      <c r="FB2840" s="569" t="str">
        <v>[-11101] All data events are filtered in summary calculation</v>
      </c>
      <c r="FC2840" s="570">
        <v>42253.212152777778</v>
      </c>
      <c r="FD2840" s="571" t="str">
        <v>[-11101] All data events are filtered in summary calculation</v>
      </c>
      <c r="FE2840" s="570">
        <v>42253.211805555555</v>
      </c>
      <c r="FF2840" s="571" t="str">
        <v>[-11101] All data events are filtered in summary calculation</v>
      </c>
      <c r="FG2840" s="570">
        <v>42253.211805555555</v>
      </c>
      <c r="FH2840" s="571" t="str">
        <v>[-11101] All data events are filtered in summary calculation</v>
      </c>
      <c r="GE2840" s="400">
        <f t="shared" si="361"/>
        <v>1</v>
      </c>
      <c r="GF2840" s="529"/>
      <c r="GG2840" s="517"/>
      <c r="GH2840" s="529">
        <v>42253.211805555555</v>
      </c>
      <c r="GI2840" s="668" t="str">
        <v>[-11101] All data events are filtered in summary calculation</v>
      </c>
      <c r="GJ2840" s="669">
        <v>42253.211805555555</v>
      </c>
      <c r="GK2840" s="668" t="str">
        <v>[-11101] All data events are filtered in summary calculation</v>
      </c>
      <c r="GL2840" s="669">
        <v>42253.211805555555</v>
      </c>
      <c r="GM2840" s="668" t="str">
        <v>[-11101] All data events are filtered in summary calculation</v>
      </c>
      <c r="GN2840" s="400" t="str">
        <f t="shared" si="359"/>
        <v>[-11101] All data events are filtered in summary calculation</v>
      </c>
      <c r="GO2840" s="400">
        <f t="shared" si="360"/>
        <v>0</v>
      </c>
    </row>
    <row r="2841" spans="156:197" ht="18.95" customHeight="1" x14ac:dyDescent="0.25">
      <c r="EZ2841" s="837"/>
      <c r="FA2841" s="568">
        <v>42253.212500000001</v>
      </c>
      <c r="FB2841" s="569" t="str">
        <v>[-11101] All data events are filtered in summary calculation</v>
      </c>
      <c r="FC2841" s="570">
        <v>42253.212500000001</v>
      </c>
      <c r="FD2841" s="571" t="str">
        <v>[-11101] All data events are filtered in summary calculation</v>
      </c>
      <c r="FE2841" s="570">
        <v>42253.212152777778</v>
      </c>
      <c r="FF2841" s="571" t="str">
        <v>[-11101] All data events are filtered in summary calculation</v>
      </c>
      <c r="FG2841" s="570">
        <v>42253.212152777778</v>
      </c>
      <c r="FH2841" s="571" t="str">
        <v>[-11101] All data events are filtered in summary calculation</v>
      </c>
      <c r="GE2841" s="400">
        <f t="shared" si="361"/>
        <v>1</v>
      </c>
      <c r="GF2841" s="529"/>
      <c r="GG2841" s="517"/>
      <c r="GH2841" s="529">
        <v>42253.212152777778</v>
      </c>
      <c r="GI2841" s="668" t="str">
        <v>[-11101] All data events are filtered in summary calculation</v>
      </c>
      <c r="GJ2841" s="669">
        <v>42253.212152777778</v>
      </c>
      <c r="GK2841" s="668" t="str">
        <v>[-11101] All data events are filtered in summary calculation</v>
      </c>
      <c r="GL2841" s="669">
        <v>42253.212152777778</v>
      </c>
      <c r="GM2841" s="668" t="str">
        <v>[-11101] All data events are filtered in summary calculation</v>
      </c>
      <c r="GN2841" s="400" t="str">
        <f t="shared" si="359"/>
        <v>[-11101] All data events are filtered in summary calculation</v>
      </c>
      <c r="GO2841" s="400">
        <f t="shared" si="360"/>
        <v>0</v>
      </c>
    </row>
    <row r="2842" spans="156:197" ht="18.95" customHeight="1" x14ac:dyDescent="0.25">
      <c r="EZ2842" s="837"/>
      <c r="FA2842" s="568">
        <v>42253.212847222225</v>
      </c>
      <c r="FB2842" s="569" t="str">
        <v>[-11101] All data events are filtered in summary calculation</v>
      </c>
      <c r="FC2842" s="570">
        <v>42253.212847222225</v>
      </c>
      <c r="FD2842" s="571" t="str">
        <v>[-11101] All data events are filtered in summary calculation</v>
      </c>
      <c r="FE2842" s="570">
        <v>42253.212500000001</v>
      </c>
      <c r="FF2842" s="571" t="str">
        <v>[-11101] All data events are filtered in summary calculation</v>
      </c>
      <c r="FG2842" s="570">
        <v>42253.212500000001</v>
      </c>
      <c r="FH2842" s="571" t="str">
        <v>[-11101] All data events are filtered in summary calculation</v>
      </c>
      <c r="GE2842" s="400">
        <f t="shared" si="361"/>
        <v>1</v>
      </c>
      <c r="GF2842" s="529"/>
      <c r="GG2842" s="517"/>
      <c r="GH2842" s="529">
        <v>42253.212500000001</v>
      </c>
      <c r="GI2842" s="668" t="str">
        <v>[-11101] All data events are filtered in summary calculation</v>
      </c>
      <c r="GJ2842" s="669">
        <v>42253.212500000001</v>
      </c>
      <c r="GK2842" s="668" t="str">
        <v>[-11101] All data events are filtered in summary calculation</v>
      </c>
      <c r="GL2842" s="669">
        <v>42253.212500000001</v>
      </c>
      <c r="GM2842" s="668" t="str">
        <v>[-11101] All data events are filtered in summary calculation</v>
      </c>
      <c r="GN2842" s="400" t="str">
        <f t="shared" si="359"/>
        <v>[-11101] All data events are filtered in summary calculation</v>
      </c>
      <c r="GO2842" s="400">
        <f t="shared" si="360"/>
        <v>0</v>
      </c>
    </row>
    <row r="2843" spans="156:197" ht="18.95" customHeight="1" x14ac:dyDescent="0.25">
      <c r="EZ2843" s="837"/>
      <c r="FA2843" s="568">
        <v>42253.213194444441</v>
      </c>
      <c r="FB2843" s="569" t="str">
        <v>[-11101] All data events are filtered in summary calculation</v>
      </c>
      <c r="FC2843" s="570">
        <v>42253.213194444441</v>
      </c>
      <c r="FD2843" s="571" t="str">
        <v>[-11101] All data events are filtered in summary calculation</v>
      </c>
      <c r="FE2843" s="570">
        <v>42253.212847222225</v>
      </c>
      <c r="FF2843" s="571" t="str">
        <v>[-11101] All data events are filtered in summary calculation</v>
      </c>
      <c r="FG2843" s="570">
        <v>42253.212847222225</v>
      </c>
      <c r="FH2843" s="571" t="str">
        <v>[-11101] All data events are filtered in summary calculation</v>
      </c>
      <c r="GE2843" s="400">
        <f t="shared" si="361"/>
        <v>1</v>
      </c>
      <c r="GF2843" s="529"/>
      <c r="GG2843" s="517"/>
      <c r="GH2843" s="529">
        <v>42253.212847222225</v>
      </c>
      <c r="GI2843" s="668" t="str">
        <v>[-11101] All data events are filtered in summary calculation</v>
      </c>
      <c r="GJ2843" s="669">
        <v>42253.212847222225</v>
      </c>
      <c r="GK2843" s="668" t="str">
        <v>[-11101] All data events are filtered in summary calculation</v>
      </c>
      <c r="GL2843" s="669">
        <v>42253.212847222225</v>
      </c>
      <c r="GM2843" s="668" t="str">
        <v>[-11101] All data events are filtered in summary calculation</v>
      </c>
      <c r="GN2843" s="400" t="str">
        <f t="shared" si="359"/>
        <v>[-11101] All data events are filtered in summary calculation</v>
      </c>
      <c r="GO2843" s="400">
        <f t="shared" si="360"/>
        <v>0</v>
      </c>
    </row>
    <row r="2844" spans="156:197" ht="18.95" customHeight="1" x14ac:dyDescent="0.25">
      <c r="EZ2844" s="837"/>
      <c r="FA2844" s="568">
        <v>42253.213541666672</v>
      </c>
      <c r="FB2844" s="569" t="str">
        <v>[-11101] All data events are filtered in summary calculation</v>
      </c>
      <c r="FC2844" s="570">
        <v>42253.213541666672</v>
      </c>
      <c r="FD2844" s="571" t="str">
        <v>[-11101] All data events are filtered in summary calculation</v>
      </c>
      <c r="FE2844" s="570">
        <v>42253.213194444441</v>
      </c>
      <c r="FF2844" s="571" t="str">
        <v>[-11101] All data events are filtered in summary calculation</v>
      </c>
      <c r="FG2844" s="570">
        <v>42253.213194444441</v>
      </c>
      <c r="FH2844" s="571" t="str">
        <v>[-11101] All data events are filtered in summary calculation</v>
      </c>
      <c r="GE2844" s="400">
        <f t="shared" si="361"/>
        <v>1</v>
      </c>
      <c r="GF2844" s="529"/>
      <c r="GG2844" s="517"/>
      <c r="GH2844" s="529">
        <v>42253.213194444441</v>
      </c>
      <c r="GI2844" s="668" t="str">
        <v>[-11101] All data events are filtered in summary calculation</v>
      </c>
      <c r="GJ2844" s="669">
        <v>42253.213194444441</v>
      </c>
      <c r="GK2844" s="668" t="str">
        <v>[-11101] All data events are filtered in summary calculation</v>
      </c>
      <c r="GL2844" s="669">
        <v>42253.213194444441</v>
      </c>
      <c r="GM2844" s="668" t="str">
        <v>[-11101] All data events are filtered in summary calculation</v>
      </c>
      <c r="GN2844" s="400" t="str">
        <f t="shared" si="359"/>
        <v>[-11101] All data events are filtered in summary calculation</v>
      </c>
      <c r="GO2844" s="400">
        <f t="shared" si="360"/>
        <v>0</v>
      </c>
    </row>
    <row r="2845" spans="156:197" ht="18.95" customHeight="1" x14ac:dyDescent="0.25">
      <c r="EZ2845" s="837"/>
      <c r="FA2845" s="568">
        <v>42253.213888888888</v>
      </c>
      <c r="FB2845" s="569" t="str">
        <v>[-11101] All data events are filtered in summary calculation</v>
      </c>
      <c r="FC2845" s="570">
        <v>42253.213888888888</v>
      </c>
      <c r="FD2845" s="571" t="str">
        <v>[-11101] All data events are filtered in summary calculation</v>
      </c>
      <c r="FE2845" s="570">
        <v>42253.213541666672</v>
      </c>
      <c r="FF2845" s="571" t="str">
        <v>[-11101] All data events are filtered in summary calculation</v>
      </c>
      <c r="FG2845" s="570">
        <v>42253.213541666672</v>
      </c>
      <c r="FH2845" s="571" t="str">
        <v>[-11101] All data events are filtered in summary calculation</v>
      </c>
      <c r="GE2845" s="400">
        <f t="shared" si="361"/>
        <v>1</v>
      </c>
      <c r="GF2845" s="529"/>
      <c r="GG2845" s="517"/>
      <c r="GH2845" s="529">
        <v>42253.213541666672</v>
      </c>
      <c r="GI2845" s="668" t="str">
        <v>[-11101] All data events are filtered in summary calculation</v>
      </c>
      <c r="GJ2845" s="669">
        <v>42253.213541666672</v>
      </c>
      <c r="GK2845" s="668" t="str">
        <v>[-11101] All data events are filtered in summary calculation</v>
      </c>
      <c r="GL2845" s="669">
        <v>42253.213541666672</v>
      </c>
      <c r="GM2845" s="668" t="str">
        <v>[-11101] All data events are filtered in summary calculation</v>
      </c>
      <c r="GN2845" s="400" t="str">
        <f t="shared" si="359"/>
        <v>[-11101] All data events are filtered in summary calculation</v>
      </c>
      <c r="GO2845" s="400">
        <f t="shared" si="360"/>
        <v>0</v>
      </c>
    </row>
    <row r="2846" spans="156:197" ht="18.95" customHeight="1" x14ac:dyDescent="0.25">
      <c r="EZ2846" s="837"/>
      <c r="FA2846" s="568">
        <v>42253.214236111111</v>
      </c>
      <c r="FB2846" s="569" t="str">
        <v>[-11101] All data events are filtered in summary calculation</v>
      </c>
      <c r="FC2846" s="570">
        <v>42253.214236111111</v>
      </c>
      <c r="FD2846" s="571" t="str">
        <v>[-11101] All data events are filtered in summary calculation</v>
      </c>
      <c r="FE2846" s="570">
        <v>42253.213888888888</v>
      </c>
      <c r="FF2846" s="571" t="str">
        <v>[-11101] All data events are filtered in summary calculation</v>
      </c>
      <c r="FG2846" s="570">
        <v>42253.213888888888</v>
      </c>
      <c r="FH2846" s="571" t="str">
        <v>[-11101] All data events are filtered in summary calculation</v>
      </c>
      <c r="GE2846" s="400">
        <f t="shared" si="361"/>
        <v>1</v>
      </c>
      <c r="GF2846" s="529"/>
      <c r="GG2846" s="517"/>
      <c r="GH2846" s="529">
        <v>42253.213888888888</v>
      </c>
      <c r="GI2846" s="668" t="str">
        <v>[-11101] All data events are filtered in summary calculation</v>
      </c>
      <c r="GJ2846" s="669">
        <v>42253.213888888888</v>
      </c>
      <c r="GK2846" s="668" t="str">
        <v>[-11101] All data events are filtered in summary calculation</v>
      </c>
      <c r="GL2846" s="669">
        <v>42253.213888888888</v>
      </c>
      <c r="GM2846" s="668" t="str">
        <v>[-11101] All data events are filtered in summary calculation</v>
      </c>
      <c r="GN2846" s="400" t="str">
        <f t="shared" si="359"/>
        <v>[-11101] All data events are filtered in summary calculation</v>
      </c>
      <c r="GO2846" s="400">
        <f t="shared" si="360"/>
        <v>0</v>
      </c>
    </row>
    <row r="2847" spans="156:197" ht="18.95" customHeight="1" x14ac:dyDescent="0.25">
      <c r="EZ2847" s="837"/>
      <c r="FA2847" s="568">
        <v>42253.214583333334</v>
      </c>
      <c r="FB2847" s="569" t="str">
        <v>[-11101] All data events are filtered in summary calculation</v>
      </c>
      <c r="FC2847" s="570">
        <v>42253.214583333334</v>
      </c>
      <c r="FD2847" s="571" t="str">
        <v>[-11101] All data events are filtered in summary calculation</v>
      </c>
      <c r="FE2847" s="570">
        <v>42253.214236111111</v>
      </c>
      <c r="FF2847" s="571" t="str">
        <v>[-11101] All data events are filtered in summary calculation</v>
      </c>
      <c r="FG2847" s="570">
        <v>42253.214236111111</v>
      </c>
      <c r="FH2847" s="571" t="str">
        <v>[-11101] All data events are filtered in summary calculation</v>
      </c>
      <c r="GE2847" s="400">
        <f t="shared" si="361"/>
        <v>1</v>
      </c>
      <c r="GF2847" s="529"/>
      <c r="GG2847" s="517"/>
      <c r="GH2847" s="529">
        <v>42253.214236111111</v>
      </c>
      <c r="GI2847" s="668" t="str">
        <v>[-11101] All data events are filtered in summary calculation</v>
      </c>
      <c r="GJ2847" s="669">
        <v>42253.214236111111</v>
      </c>
      <c r="GK2847" s="668" t="str">
        <v>[-11101] All data events are filtered in summary calculation</v>
      </c>
      <c r="GL2847" s="669">
        <v>42253.214236111111</v>
      </c>
      <c r="GM2847" s="668" t="str">
        <v>[-11101] All data events are filtered in summary calculation</v>
      </c>
      <c r="GN2847" s="400" t="str">
        <f t="shared" si="359"/>
        <v>[-11101] All data events are filtered in summary calculation</v>
      </c>
      <c r="GO2847" s="400">
        <f t="shared" si="360"/>
        <v>0</v>
      </c>
    </row>
    <row r="2848" spans="156:197" ht="18.95" customHeight="1" x14ac:dyDescent="0.25">
      <c r="EZ2848" s="837"/>
      <c r="FA2848" s="568">
        <v>42253.21493055555</v>
      </c>
      <c r="FB2848" s="569" t="str">
        <v>[-11101] All data events are filtered in summary calculation</v>
      </c>
      <c r="FC2848" s="570">
        <v>42253.21493055555</v>
      </c>
      <c r="FD2848" s="571" t="str">
        <v>[-11101] All data events are filtered in summary calculation</v>
      </c>
      <c r="FE2848" s="570">
        <v>42253.214583333334</v>
      </c>
      <c r="FF2848" s="571" t="str">
        <v>[-11101] All data events are filtered in summary calculation</v>
      </c>
      <c r="FG2848" s="570">
        <v>42253.214583333334</v>
      </c>
      <c r="FH2848" s="571" t="str">
        <v>[-11101] All data events are filtered in summary calculation</v>
      </c>
      <c r="GE2848" s="400">
        <f t="shared" si="361"/>
        <v>1</v>
      </c>
      <c r="GF2848" s="529"/>
      <c r="GG2848" s="517"/>
      <c r="GH2848" s="529">
        <v>42253.214583333334</v>
      </c>
      <c r="GI2848" s="668" t="str">
        <v>[-11101] All data events are filtered in summary calculation</v>
      </c>
      <c r="GJ2848" s="669">
        <v>42253.214583333334</v>
      </c>
      <c r="GK2848" s="668" t="str">
        <v>[-11101] All data events are filtered in summary calculation</v>
      </c>
      <c r="GL2848" s="669">
        <v>42253.214583333334</v>
      </c>
      <c r="GM2848" s="668" t="str">
        <v>[-11101] All data events are filtered in summary calculation</v>
      </c>
      <c r="GN2848" s="400" t="str">
        <f t="shared" si="359"/>
        <v>[-11101] All data events are filtered in summary calculation</v>
      </c>
      <c r="GO2848" s="400">
        <f t="shared" si="360"/>
        <v>0</v>
      </c>
    </row>
    <row r="2849" spans="156:197" ht="18.95" customHeight="1" x14ac:dyDescent="0.25">
      <c r="EZ2849" s="837"/>
      <c r="FA2849" s="568">
        <v>42253.215277777781</v>
      </c>
      <c r="FB2849" s="569" t="str">
        <v>[-11101] All data events are filtered in summary calculation</v>
      </c>
      <c r="FC2849" s="570">
        <v>42253.215277777781</v>
      </c>
      <c r="FD2849" s="571" t="str">
        <v>[-11101] All data events are filtered in summary calculation</v>
      </c>
      <c r="FE2849" s="570">
        <v>42253.21493055555</v>
      </c>
      <c r="FF2849" s="571" t="str">
        <v>[-11101] All data events are filtered in summary calculation</v>
      </c>
      <c r="FG2849" s="570">
        <v>42253.21493055555</v>
      </c>
      <c r="FH2849" s="571" t="str">
        <v>[-11101] All data events are filtered in summary calculation</v>
      </c>
      <c r="GE2849" s="400">
        <f t="shared" si="361"/>
        <v>1</v>
      </c>
      <c r="GF2849" s="529"/>
      <c r="GG2849" s="517"/>
      <c r="GH2849" s="529">
        <v>42253.21493055555</v>
      </c>
      <c r="GI2849" s="668" t="str">
        <v>[-11101] All data events are filtered in summary calculation</v>
      </c>
      <c r="GJ2849" s="669">
        <v>42253.21493055555</v>
      </c>
      <c r="GK2849" s="668" t="str">
        <v>[-11101] All data events are filtered in summary calculation</v>
      </c>
      <c r="GL2849" s="669">
        <v>42253.21493055555</v>
      </c>
      <c r="GM2849" s="668" t="str">
        <v>[-11101] All data events are filtered in summary calculation</v>
      </c>
      <c r="GN2849" s="400" t="str">
        <f t="shared" si="359"/>
        <v>[-11101] All data events are filtered in summary calculation</v>
      </c>
      <c r="GO2849" s="400">
        <f t="shared" si="360"/>
        <v>0</v>
      </c>
    </row>
    <row r="2850" spans="156:197" ht="18.95" customHeight="1" x14ac:dyDescent="0.25">
      <c r="EZ2850" s="837"/>
      <c r="FA2850" s="568">
        <v>42253.215624999997</v>
      </c>
      <c r="FB2850" s="569" t="str">
        <v>[-11101] All data events are filtered in summary calculation</v>
      </c>
      <c r="FC2850" s="570">
        <v>42253.215624999997</v>
      </c>
      <c r="FD2850" s="571" t="str">
        <v>[-11101] All data events are filtered in summary calculation</v>
      </c>
      <c r="FE2850" s="570">
        <v>42253.215277777781</v>
      </c>
      <c r="FF2850" s="571" t="str">
        <v>[-11101] All data events are filtered in summary calculation</v>
      </c>
      <c r="FG2850" s="570">
        <v>42253.215277777781</v>
      </c>
      <c r="FH2850" s="571" t="str">
        <v>[-11101] All data events are filtered in summary calculation</v>
      </c>
      <c r="GE2850" s="400">
        <f t="shared" si="361"/>
        <v>1</v>
      </c>
      <c r="GF2850" s="529"/>
      <c r="GG2850" s="517"/>
      <c r="GH2850" s="529">
        <v>42253.215277777781</v>
      </c>
      <c r="GI2850" s="668" t="str">
        <v>[-11101] All data events are filtered in summary calculation</v>
      </c>
      <c r="GJ2850" s="669">
        <v>42253.215277777781</v>
      </c>
      <c r="GK2850" s="668" t="str">
        <v>[-11101] All data events are filtered in summary calculation</v>
      </c>
      <c r="GL2850" s="669">
        <v>42253.215277777781</v>
      </c>
      <c r="GM2850" s="668" t="str">
        <v>[-11101] All data events are filtered in summary calculation</v>
      </c>
      <c r="GN2850" s="400" t="str">
        <f t="shared" si="359"/>
        <v>[-11101] All data events are filtered in summary calculation</v>
      </c>
      <c r="GO2850" s="400">
        <f t="shared" si="360"/>
        <v>0</v>
      </c>
    </row>
    <row r="2851" spans="156:197" ht="18.95" customHeight="1" x14ac:dyDescent="0.25">
      <c r="EZ2851" s="837"/>
      <c r="FA2851" s="568">
        <v>42253.21597222222</v>
      </c>
      <c r="FB2851" s="569" t="str">
        <v>[-11101] All data events are filtered in summary calculation</v>
      </c>
      <c r="FC2851" s="570">
        <v>42253.21597222222</v>
      </c>
      <c r="FD2851" s="571" t="str">
        <v>[-11101] All data events are filtered in summary calculation</v>
      </c>
      <c r="FE2851" s="570">
        <v>42253.215624999997</v>
      </c>
      <c r="FF2851" s="571" t="str">
        <v>[-11101] All data events are filtered in summary calculation</v>
      </c>
      <c r="FG2851" s="570">
        <v>42253.215624999997</v>
      </c>
      <c r="FH2851" s="571" t="str">
        <v>[-11101] All data events are filtered in summary calculation</v>
      </c>
      <c r="GE2851" s="400">
        <f t="shared" si="361"/>
        <v>1</v>
      </c>
      <c r="GF2851" s="529"/>
      <c r="GG2851" s="517"/>
      <c r="GH2851" s="529">
        <v>42253.215624999997</v>
      </c>
      <c r="GI2851" s="668" t="str">
        <v>[-11101] All data events are filtered in summary calculation</v>
      </c>
      <c r="GJ2851" s="669">
        <v>42253.215624999997</v>
      </c>
      <c r="GK2851" s="668" t="str">
        <v>[-11101] All data events are filtered in summary calculation</v>
      </c>
      <c r="GL2851" s="669">
        <v>42253.215624999997</v>
      </c>
      <c r="GM2851" s="668" t="str">
        <v>[-11101] All data events are filtered in summary calculation</v>
      </c>
      <c r="GN2851" s="400" t="str">
        <f t="shared" si="359"/>
        <v>[-11101] All data events are filtered in summary calculation</v>
      </c>
      <c r="GO2851" s="400">
        <f t="shared" si="360"/>
        <v>0</v>
      </c>
    </row>
    <row r="2852" spans="156:197" ht="18.95" customHeight="1" x14ac:dyDescent="0.25">
      <c r="EZ2852" s="837"/>
      <c r="FA2852" s="568">
        <v>42253.216319444444</v>
      </c>
      <c r="FB2852" s="569" t="str">
        <v>[-11101] All data events are filtered in summary calculation</v>
      </c>
      <c r="FC2852" s="570">
        <v>42253.216319444444</v>
      </c>
      <c r="FD2852" s="571" t="str">
        <v>[-11101] All data events are filtered in summary calculation</v>
      </c>
      <c r="FE2852" s="570">
        <v>42253.21597222222</v>
      </c>
      <c r="FF2852" s="571" t="str">
        <v>[-11101] All data events are filtered in summary calculation</v>
      </c>
      <c r="FG2852" s="570">
        <v>42253.21597222222</v>
      </c>
      <c r="FH2852" s="571" t="str">
        <v>[-11101] All data events are filtered in summary calculation</v>
      </c>
      <c r="GE2852" s="400">
        <f t="shared" si="361"/>
        <v>1</v>
      </c>
      <c r="GF2852" s="529"/>
      <c r="GG2852" s="517"/>
      <c r="GH2852" s="529">
        <v>42253.21597222222</v>
      </c>
      <c r="GI2852" s="668" t="str">
        <v>[-11101] All data events are filtered in summary calculation</v>
      </c>
      <c r="GJ2852" s="669">
        <v>42253.21597222222</v>
      </c>
      <c r="GK2852" s="668" t="str">
        <v>[-11101] All data events are filtered in summary calculation</v>
      </c>
      <c r="GL2852" s="669">
        <v>42253.21597222222</v>
      </c>
      <c r="GM2852" s="668" t="str">
        <v>[-11101] All data events are filtered in summary calculation</v>
      </c>
      <c r="GN2852" s="400" t="str">
        <f t="shared" si="359"/>
        <v>[-11101] All data events are filtered in summary calculation</v>
      </c>
      <c r="GO2852" s="400">
        <f t="shared" si="360"/>
        <v>0</v>
      </c>
    </row>
    <row r="2853" spans="156:197" ht="18.95" customHeight="1" x14ac:dyDescent="0.25">
      <c r="EZ2853" s="837"/>
      <c r="FA2853" s="568">
        <v>42253.216666666667</v>
      </c>
      <c r="FB2853" s="569" t="str">
        <v>[-11101] All data events are filtered in summary calculation</v>
      </c>
      <c r="FC2853" s="570">
        <v>42253.216666666667</v>
      </c>
      <c r="FD2853" s="571" t="str">
        <v>[-11101] All data events are filtered in summary calculation</v>
      </c>
      <c r="FE2853" s="570">
        <v>42253.216319444444</v>
      </c>
      <c r="FF2853" s="571" t="str">
        <v>[-11101] All data events are filtered in summary calculation</v>
      </c>
      <c r="FG2853" s="570">
        <v>42253.216319444444</v>
      </c>
      <c r="FH2853" s="571" t="str">
        <v>[-11101] All data events are filtered in summary calculation</v>
      </c>
      <c r="GE2853" s="400">
        <f t="shared" si="361"/>
        <v>1</v>
      </c>
      <c r="GF2853" s="529"/>
      <c r="GG2853" s="517"/>
      <c r="GH2853" s="529">
        <v>42253.216319444444</v>
      </c>
      <c r="GI2853" s="668" t="str">
        <v>[-11101] All data events are filtered in summary calculation</v>
      </c>
      <c r="GJ2853" s="669">
        <v>42253.216319444444</v>
      </c>
      <c r="GK2853" s="668" t="str">
        <v>[-11101] All data events are filtered in summary calculation</v>
      </c>
      <c r="GL2853" s="669">
        <v>42253.216319444444</v>
      </c>
      <c r="GM2853" s="668" t="str">
        <v>[-11101] All data events are filtered in summary calculation</v>
      </c>
      <c r="GN2853" s="400" t="str">
        <f t="shared" si="359"/>
        <v>[-11101] All data events are filtered in summary calculation</v>
      </c>
      <c r="GO2853" s="400">
        <f t="shared" si="360"/>
        <v>0</v>
      </c>
    </row>
    <row r="2854" spans="156:197" ht="18.95" customHeight="1" x14ac:dyDescent="0.25">
      <c r="EZ2854" s="837"/>
      <c r="FA2854" s="568">
        <v>42253.217013888891</v>
      </c>
      <c r="FB2854" s="569" t="str">
        <v>[-11101] All data events are filtered in summary calculation</v>
      </c>
      <c r="FC2854" s="570">
        <v>42253.217013888891</v>
      </c>
      <c r="FD2854" s="571" t="str">
        <v>[-11101] All data events are filtered in summary calculation</v>
      </c>
      <c r="FE2854" s="570">
        <v>42253.216666666667</v>
      </c>
      <c r="FF2854" s="571" t="str">
        <v>[-11101] All data events are filtered in summary calculation</v>
      </c>
      <c r="FG2854" s="570">
        <v>42253.216666666667</v>
      </c>
      <c r="FH2854" s="571" t="str">
        <v>[-11101] All data events are filtered in summary calculation</v>
      </c>
      <c r="GE2854" s="400">
        <f t="shared" si="361"/>
        <v>1</v>
      </c>
      <c r="GF2854" s="529"/>
      <c r="GG2854" s="517"/>
      <c r="GH2854" s="529">
        <v>42253.216666666667</v>
      </c>
      <c r="GI2854" s="668" t="str">
        <v>[-11101] All data events are filtered in summary calculation</v>
      </c>
      <c r="GJ2854" s="669">
        <v>42253.216666666667</v>
      </c>
      <c r="GK2854" s="668" t="str">
        <v>[-11101] All data events are filtered in summary calculation</v>
      </c>
      <c r="GL2854" s="669">
        <v>42253.216666666667</v>
      </c>
      <c r="GM2854" s="668" t="str">
        <v>[-11101] All data events are filtered in summary calculation</v>
      </c>
      <c r="GN2854" s="400" t="str">
        <f t="shared" si="359"/>
        <v>[-11101] All data events are filtered in summary calculation</v>
      </c>
      <c r="GO2854" s="400">
        <f t="shared" si="360"/>
        <v>0</v>
      </c>
    </row>
    <row r="2855" spans="156:197" ht="18.95" customHeight="1" x14ac:dyDescent="0.25">
      <c r="EZ2855" s="837"/>
      <c r="FA2855" s="568">
        <v>42253.217361111107</v>
      </c>
      <c r="FB2855" s="569" t="str">
        <v>[-11101] All data events are filtered in summary calculation</v>
      </c>
      <c r="FC2855" s="570">
        <v>42253.217361111107</v>
      </c>
      <c r="FD2855" s="571" t="str">
        <v>[-11101] All data events are filtered in summary calculation</v>
      </c>
      <c r="FE2855" s="570">
        <v>42253.217013888891</v>
      </c>
      <c r="FF2855" s="571" t="str">
        <v>[-11101] All data events are filtered in summary calculation</v>
      </c>
      <c r="FG2855" s="570">
        <v>42253.217013888891</v>
      </c>
      <c r="FH2855" s="571" t="str">
        <v>[-11101] All data events are filtered in summary calculation</v>
      </c>
      <c r="GE2855" s="400">
        <f t="shared" si="361"/>
        <v>1</v>
      </c>
      <c r="GF2855" s="529"/>
      <c r="GG2855" s="517"/>
      <c r="GH2855" s="529">
        <v>42253.217013888891</v>
      </c>
      <c r="GI2855" s="668" t="str">
        <v>[-11101] All data events are filtered in summary calculation</v>
      </c>
      <c r="GJ2855" s="669">
        <v>42253.217013888891</v>
      </c>
      <c r="GK2855" s="668" t="str">
        <v>[-11101] All data events are filtered in summary calculation</v>
      </c>
      <c r="GL2855" s="669">
        <v>42253.217013888891</v>
      </c>
      <c r="GM2855" s="668" t="str">
        <v>[-11101] All data events are filtered in summary calculation</v>
      </c>
      <c r="GN2855" s="400" t="str">
        <f t="shared" si="359"/>
        <v>[-11101] All data events are filtered in summary calculation</v>
      </c>
      <c r="GO2855" s="400">
        <f t="shared" si="360"/>
        <v>0</v>
      </c>
    </row>
    <row r="2856" spans="156:197" ht="18.95" customHeight="1" x14ac:dyDescent="0.25">
      <c r="EZ2856" s="837"/>
      <c r="FA2856" s="568">
        <v>42253.217708333337</v>
      </c>
      <c r="FB2856" s="569" t="str">
        <v>[-11101] All data events are filtered in summary calculation</v>
      </c>
      <c r="FC2856" s="570">
        <v>42253.217708333337</v>
      </c>
      <c r="FD2856" s="571" t="str">
        <v>[-11101] All data events are filtered in summary calculation</v>
      </c>
      <c r="FE2856" s="570">
        <v>42253.217361111107</v>
      </c>
      <c r="FF2856" s="571" t="str">
        <v>[-11101] All data events are filtered in summary calculation</v>
      </c>
      <c r="FG2856" s="570">
        <v>42253.217361111107</v>
      </c>
      <c r="FH2856" s="571" t="str">
        <v>[-11101] All data events are filtered in summary calculation</v>
      </c>
      <c r="GE2856" s="400">
        <f t="shared" si="361"/>
        <v>1</v>
      </c>
      <c r="GF2856" s="529"/>
      <c r="GG2856" s="517"/>
      <c r="GH2856" s="529">
        <v>42253.217361111107</v>
      </c>
      <c r="GI2856" s="668" t="str">
        <v>[-11101] All data events are filtered in summary calculation</v>
      </c>
      <c r="GJ2856" s="669">
        <v>42253.217361111107</v>
      </c>
      <c r="GK2856" s="668" t="str">
        <v>[-11101] All data events are filtered in summary calculation</v>
      </c>
      <c r="GL2856" s="669">
        <v>42253.217361111107</v>
      </c>
      <c r="GM2856" s="668" t="str">
        <v>[-11101] All data events are filtered in summary calculation</v>
      </c>
      <c r="GN2856" s="400" t="str">
        <f t="shared" si="359"/>
        <v>[-11101] All data events are filtered in summary calculation</v>
      </c>
      <c r="GO2856" s="400">
        <f t="shared" si="360"/>
        <v>0</v>
      </c>
    </row>
    <row r="2857" spans="156:197" ht="18.95" customHeight="1" x14ac:dyDescent="0.25">
      <c r="EZ2857" s="837"/>
      <c r="FA2857" s="568">
        <v>42253.218055555553</v>
      </c>
      <c r="FB2857" s="569" t="str">
        <v>[-11101] All data events are filtered in summary calculation</v>
      </c>
      <c r="FC2857" s="570">
        <v>42253.218055555553</v>
      </c>
      <c r="FD2857" s="571" t="str">
        <v>[-11101] All data events are filtered in summary calculation</v>
      </c>
      <c r="FE2857" s="570">
        <v>42253.217708333337</v>
      </c>
      <c r="FF2857" s="571" t="str">
        <v>[-11101] All data events are filtered in summary calculation</v>
      </c>
      <c r="FG2857" s="570">
        <v>42253.217708333337</v>
      </c>
      <c r="FH2857" s="571" t="str">
        <v>[-11101] All data events are filtered in summary calculation</v>
      </c>
      <c r="GE2857" s="400">
        <f t="shared" si="361"/>
        <v>1</v>
      </c>
      <c r="GF2857" s="529"/>
      <c r="GG2857" s="517"/>
      <c r="GH2857" s="529">
        <v>42253.217708333337</v>
      </c>
      <c r="GI2857" s="668" t="str">
        <v>[-11101] All data events are filtered in summary calculation</v>
      </c>
      <c r="GJ2857" s="669">
        <v>42253.217708333337</v>
      </c>
      <c r="GK2857" s="668" t="str">
        <v>[-11101] All data events are filtered in summary calculation</v>
      </c>
      <c r="GL2857" s="669">
        <v>42253.217708333337</v>
      </c>
      <c r="GM2857" s="668" t="str">
        <v>[-11101] All data events are filtered in summary calculation</v>
      </c>
      <c r="GN2857" s="400" t="str">
        <f t="shared" si="359"/>
        <v>[-11101] All data events are filtered in summary calculation</v>
      </c>
      <c r="GO2857" s="400">
        <f t="shared" si="360"/>
        <v>0</v>
      </c>
    </row>
    <row r="2858" spans="156:197" ht="18.95" customHeight="1" x14ac:dyDescent="0.25">
      <c r="EZ2858" s="837"/>
      <c r="FA2858" s="568">
        <v>42253.218402777777</v>
      </c>
      <c r="FB2858" s="569" t="str">
        <v>[-11101] All data events are filtered in summary calculation</v>
      </c>
      <c r="FC2858" s="570">
        <v>42253.218402777777</v>
      </c>
      <c r="FD2858" s="571" t="str">
        <v>[-11101] All data events are filtered in summary calculation</v>
      </c>
      <c r="FE2858" s="570">
        <v>42253.218055555553</v>
      </c>
      <c r="FF2858" s="571" t="str">
        <v>[-11101] All data events are filtered in summary calculation</v>
      </c>
      <c r="FG2858" s="570">
        <v>42253.218055555553</v>
      </c>
      <c r="FH2858" s="571" t="str">
        <v>[-11101] All data events are filtered in summary calculation</v>
      </c>
      <c r="GE2858" s="400">
        <f t="shared" si="361"/>
        <v>1</v>
      </c>
      <c r="GF2858" s="529"/>
      <c r="GG2858" s="517"/>
      <c r="GH2858" s="529">
        <v>42253.218055555553</v>
      </c>
      <c r="GI2858" s="668" t="str">
        <v>[-11101] All data events are filtered in summary calculation</v>
      </c>
      <c r="GJ2858" s="669">
        <v>42253.218055555553</v>
      </c>
      <c r="GK2858" s="668" t="str">
        <v>[-11101] All data events are filtered in summary calculation</v>
      </c>
      <c r="GL2858" s="669">
        <v>42253.218055555553</v>
      </c>
      <c r="GM2858" s="668" t="str">
        <v>[-11101] All data events are filtered in summary calculation</v>
      </c>
      <c r="GN2858" s="400" t="str">
        <f t="shared" si="359"/>
        <v>[-11101] All data events are filtered in summary calculation</v>
      </c>
      <c r="GO2858" s="400">
        <f t="shared" si="360"/>
        <v>0</v>
      </c>
    </row>
    <row r="2859" spans="156:197" ht="18.95" customHeight="1" x14ac:dyDescent="0.25">
      <c r="EZ2859" s="837"/>
      <c r="FA2859" s="568">
        <v>42253.21875</v>
      </c>
      <c r="FB2859" s="569" t="str">
        <v>[-11101] All data events are filtered in summary calculation</v>
      </c>
      <c r="FC2859" s="570">
        <v>42253.21875</v>
      </c>
      <c r="FD2859" s="571" t="str">
        <v>[-11101] All data events are filtered in summary calculation</v>
      </c>
      <c r="FE2859" s="570">
        <v>42253.218402777777</v>
      </c>
      <c r="FF2859" s="571" t="str">
        <v>[-11101] All data events are filtered in summary calculation</v>
      </c>
      <c r="FG2859" s="570">
        <v>42253.218402777777</v>
      </c>
      <c r="FH2859" s="571" t="str">
        <v>[-11101] All data events are filtered in summary calculation</v>
      </c>
      <c r="GE2859" s="400">
        <f t="shared" si="361"/>
        <v>1</v>
      </c>
      <c r="GF2859" s="529"/>
      <c r="GG2859" s="517"/>
      <c r="GH2859" s="529">
        <v>42253.218402777777</v>
      </c>
      <c r="GI2859" s="668" t="str">
        <v>[-11101] All data events are filtered in summary calculation</v>
      </c>
      <c r="GJ2859" s="669">
        <v>42253.218402777777</v>
      </c>
      <c r="GK2859" s="668" t="str">
        <v>[-11101] All data events are filtered in summary calculation</v>
      </c>
      <c r="GL2859" s="669">
        <v>42253.218402777777</v>
      </c>
      <c r="GM2859" s="668" t="str">
        <v>[-11101] All data events are filtered in summary calculation</v>
      </c>
      <c r="GN2859" s="400" t="str">
        <f t="shared" si="359"/>
        <v>[-11101] All data events are filtered in summary calculation</v>
      </c>
      <c r="GO2859" s="400">
        <f t="shared" si="360"/>
        <v>0</v>
      </c>
    </row>
    <row r="2860" spans="156:197" ht="18.95" customHeight="1" x14ac:dyDescent="0.25">
      <c r="EZ2860" s="837"/>
      <c r="FA2860" s="568">
        <v>42253.219097222223</v>
      </c>
      <c r="FB2860" s="569" t="str">
        <v>[-11101] All data events are filtered in summary calculation</v>
      </c>
      <c r="FC2860" s="570">
        <v>42253.219097222223</v>
      </c>
      <c r="FD2860" s="571" t="str">
        <v>[-11101] All data events are filtered in summary calculation</v>
      </c>
      <c r="FE2860" s="570">
        <v>42253.21875</v>
      </c>
      <c r="FF2860" s="571" t="str">
        <v>[-11101] All data events are filtered in summary calculation</v>
      </c>
      <c r="FG2860" s="570">
        <v>42253.21875</v>
      </c>
      <c r="FH2860" s="571" t="str">
        <v>[-11101] All data events are filtered in summary calculation</v>
      </c>
      <c r="GE2860" s="400">
        <f t="shared" si="361"/>
        <v>1</v>
      </c>
      <c r="GF2860" s="529"/>
      <c r="GG2860" s="517"/>
      <c r="GH2860" s="529">
        <v>42253.21875</v>
      </c>
      <c r="GI2860" s="668" t="str">
        <v>[-11101] All data events are filtered in summary calculation</v>
      </c>
      <c r="GJ2860" s="669">
        <v>42253.21875</v>
      </c>
      <c r="GK2860" s="668" t="str">
        <v>[-11101] All data events are filtered in summary calculation</v>
      </c>
      <c r="GL2860" s="669">
        <v>42253.21875</v>
      </c>
      <c r="GM2860" s="668" t="str">
        <v>[-11101] All data events are filtered in summary calculation</v>
      </c>
      <c r="GN2860" s="400" t="str">
        <f t="shared" si="359"/>
        <v>[-11101] All data events are filtered in summary calculation</v>
      </c>
      <c r="GO2860" s="400">
        <f t="shared" si="360"/>
        <v>0</v>
      </c>
    </row>
    <row r="2861" spans="156:197" ht="18.95" customHeight="1" x14ac:dyDescent="0.25">
      <c r="EZ2861" s="837"/>
      <c r="FA2861" s="568">
        <v>42253.219444444447</v>
      </c>
      <c r="FB2861" s="569" t="str">
        <v>[-11101] All data events are filtered in summary calculation</v>
      </c>
      <c r="FC2861" s="570">
        <v>42253.219444444447</v>
      </c>
      <c r="FD2861" s="571" t="str">
        <v>[-11101] All data events are filtered in summary calculation</v>
      </c>
      <c r="FE2861" s="570">
        <v>42253.219097222223</v>
      </c>
      <c r="FF2861" s="571" t="str">
        <v>[-11101] All data events are filtered in summary calculation</v>
      </c>
      <c r="FG2861" s="570">
        <v>42253.219097222223</v>
      </c>
      <c r="FH2861" s="571" t="str">
        <v>[-11101] All data events are filtered in summary calculation</v>
      </c>
      <c r="GE2861" s="400">
        <f t="shared" si="361"/>
        <v>1</v>
      </c>
      <c r="GF2861" s="529"/>
      <c r="GG2861" s="517"/>
      <c r="GH2861" s="529">
        <v>42253.219097222223</v>
      </c>
      <c r="GI2861" s="668" t="str">
        <v>[-11101] All data events are filtered in summary calculation</v>
      </c>
      <c r="GJ2861" s="669">
        <v>42253.219097222223</v>
      </c>
      <c r="GK2861" s="668" t="str">
        <v>[-11101] All data events are filtered in summary calculation</v>
      </c>
      <c r="GL2861" s="669">
        <v>42253.219097222223</v>
      </c>
      <c r="GM2861" s="668" t="str">
        <v>[-11101] All data events are filtered in summary calculation</v>
      </c>
      <c r="GN2861" s="400" t="str">
        <f t="shared" si="359"/>
        <v>[-11101] All data events are filtered in summary calculation</v>
      </c>
      <c r="GO2861" s="400">
        <f t="shared" si="360"/>
        <v>0</v>
      </c>
    </row>
    <row r="2862" spans="156:197" ht="18.95" customHeight="1" x14ac:dyDescent="0.25">
      <c r="EZ2862" s="837"/>
      <c r="FA2862" s="568">
        <v>42253.219791666663</v>
      </c>
      <c r="FB2862" s="569" t="str">
        <v>[-11101] All data events are filtered in summary calculation</v>
      </c>
      <c r="FC2862" s="570">
        <v>42253.219791666663</v>
      </c>
      <c r="FD2862" s="571" t="str">
        <v>[-11101] All data events are filtered in summary calculation</v>
      </c>
      <c r="FE2862" s="570">
        <v>42253.219444444447</v>
      </c>
      <c r="FF2862" s="571" t="str">
        <v>[-11101] All data events are filtered in summary calculation</v>
      </c>
      <c r="FG2862" s="570">
        <v>42253.219444444447</v>
      </c>
      <c r="FH2862" s="571" t="str">
        <v>[-11101] All data events are filtered in summary calculation</v>
      </c>
      <c r="GE2862" s="400">
        <f t="shared" si="361"/>
        <v>1</v>
      </c>
      <c r="GF2862" s="529"/>
      <c r="GG2862" s="517"/>
      <c r="GH2862" s="529">
        <v>42253.219444444447</v>
      </c>
      <c r="GI2862" s="668" t="str">
        <v>[-11101] All data events are filtered in summary calculation</v>
      </c>
      <c r="GJ2862" s="669">
        <v>42253.219444444447</v>
      </c>
      <c r="GK2862" s="668" t="str">
        <v>[-11101] All data events are filtered in summary calculation</v>
      </c>
      <c r="GL2862" s="669">
        <v>42253.219444444447</v>
      </c>
      <c r="GM2862" s="668" t="str">
        <v>[-11101] All data events are filtered in summary calculation</v>
      </c>
      <c r="GN2862" s="400" t="str">
        <f t="shared" si="359"/>
        <v>[-11101] All data events are filtered in summary calculation</v>
      </c>
      <c r="GO2862" s="400">
        <f t="shared" si="360"/>
        <v>0</v>
      </c>
    </row>
    <row r="2863" spans="156:197" ht="18.95" customHeight="1" x14ac:dyDescent="0.25">
      <c r="EZ2863" s="837"/>
      <c r="FA2863" s="568">
        <v>42253.220138888893</v>
      </c>
      <c r="FB2863" s="569" t="str">
        <v>[-11101] All data events are filtered in summary calculation</v>
      </c>
      <c r="FC2863" s="570">
        <v>42253.220138888893</v>
      </c>
      <c r="FD2863" s="571" t="str">
        <v>[-11101] All data events are filtered in summary calculation</v>
      </c>
      <c r="FE2863" s="570">
        <v>42253.219791666663</v>
      </c>
      <c r="FF2863" s="571" t="str">
        <v>[-11101] All data events are filtered in summary calculation</v>
      </c>
      <c r="FG2863" s="570">
        <v>42253.219791666663</v>
      </c>
      <c r="FH2863" s="571" t="str">
        <v>[-11101] All data events are filtered in summary calculation</v>
      </c>
      <c r="GE2863" s="400">
        <f t="shared" si="361"/>
        <v>1</v>
      </c>
      <c r="GF2863" s="529"/>
      <c r="GG2863" s="517"/>
      <c r="GH2863" s="529">
        <v>42253.219791666663</v>
      </c>
      <c r="GI2863" s="668" t="str">
        <v>[-11101] All data events are filtered in summary calculation</v>
      </c>
      <c r="GJ2863" s="669">
        <v>42253.219791666663</v>
      </c>
      <c r="GK2863" s="668" t="str">
        <v>[-11101] All data events are filtered in summary calculation</v>
      </c>
      <c r="GL2863" s="669">
        <v>42253.219791666663</v>
      </c>
      <c r="GM2863" s="668" t="str">
        <v>[-11101] All data events are filtered in summary calculation</v>
      </c>
      <c r="GN2863" s="400" t="str">
        <f t="shared" si="359"/>
        <v>[-11101] All data events are filtered in summary calculation</v>
      </c>
      <c r="GO2863" s="400">
        <f t="shared" si="360"/>
        <v>0</v>
      </c>
    </row>
    <row r="2864" spans="156:197" ht="18.95" customHeight="1" x14ac:dyDescent="0.25">
      <c r="EZ2864" s="837"/>
      <c r="FA2864" s="568">
        <v>42253.220486111109</v>
      </c>
      <c r="FB2864" s="569" t="str">
        <v>[-11101] All data events are filtered in summary calculation</v>
      </c>
      <c r="FC2864" s="570">
        <v>42253.220486111109</v>
      </c>
      <c r="FD2864" s="571" t="str">
        <v>[-11101] All data events are filtered in summary calculation</v>
      </c>
      <c r="FE2864" s="570">
        <v>42253.220138888893</v>
      </c>
      <c r="FF2864" s="571" t="str">
        <v>[-11101] All data events are filtered in summary calculation</v>
      </c>
      <c r="FG2864" s="570">
        <v>42253.220138888893</v>
      </c>
      <c r="FH2864" s="571" t="str">
        <v>[-11101] All data events are filtered in summary calculation</v>
      </c>
      <c r="GE2864" s="400">
        <f t="shared" si="361"/>
        <v>1</v>
      </c>
      <c r="GF2864" s="529"/>
      <c r="GG2864" s="517"/>
      <c r="GH2864" s="529">
        <v>42253.220138888893</v>
      </c>
      <c r="GI2864" s="668" t="str">
        <v>[-11101] All data events are filtered in summary calculation</v>
      </c>
      <c r="GJ2864" s="669">
        <v>42253.220138888893</v>
      </c>
      <c r="GK2864" s="668" t="str">
        <v>[-11101] All data events are filtered in summary calculation</v>
      </c>
      <c r="GL2864" s="669">
        <v>42253.220138888893</v>
      </c>
      <c r="GM2864" s="668" t="str">
        <v>[-11101] All data events are filtered in summary calculation</v>
      </c>
      <c r="GN2864" s="400" t="str">
        <f t="shared" si="359"/>
        <v>[-11101] All data events are filtered in summary calculation</v>
      </c>
      <c r="GO2864" s="400">
        <f t="shared" si="360"/>
        <v>0</v>
      </c>
    </row>
    <row r="2865" spans="156:197" ht="18.95" customHeight="1" x14ac:dyDescent="0.25">
      <c r="EZ2865" s="837"/>
      <c r="FA2865" s="568">
        <v>42253.220833333333</v>
      </c>
      <c r="FB2865" s="569" t="str">
        <v>[-11101] All data events are filtered in summary calculation</v>
      </c>
      <c r="FC2865" s="570">
        <v>42253.220833333333</v>
      </c>
      <c r="FD2865" s="571" t="str">
        <v>[-11101] All data events are filtered in summary calculation</v>
      </c>
      <c r="FE2865" s="570">
        <v>42253.220486111109</v>
      </c>
      <c r="FF2865" s="571" t="str">
        <v>[-11101] All data events are filtered in summary calculation</v>
      </c>
      <c r="FG2865" s="570">
        <v>42253.220486111109</v>
      </c>
      <c r="FH2865" s="571" t="str">
        <v>[-11101] All data events are filtered in summary calculation</v>
      </c>
      <c r="GE2865" s="400">
        <f t="shared" si="361"/>
        <v>1</v>
      </c>
      <c r="GF2865" s="529"/>
      <c r="GG2865" s="517"/>
      <c r="GH2865" s="529">
        <v>42253.220486111109</v>
      </c>
      <c r="GI2865" s="668" t="str">
        <v>[-11101] All data events are filtered in summary calculation</v>
      </c>
      <c r="GJ2865" s="669">
        <v>42253.220486111109</v>
      </c>
      <c r="GK2865" s="668" t="str">
        <v>[-11101] All data events are filtered in summary calculation</v>
      </c>
      <c r="GL2865" s="669">
        <v>42253.220486111109</v>
      </c>
      <c r="GM2865" s="668" t="str">
        <v>[-11101] All data events are filtered in summary calculation</v>
      </c>
      <c r="GN2865" s="400" t="str">
        <f t="shared" si="359"/>
        <v>[-11101] All data events are filtered in summary calculation</v>
      </c>
      <c r="GO2865" s="400">
        <f t="shared" si="360"/>
        <v>0</v>
      </c>
    </row>
    <row r="2866" spans="156:197" ht="18.95" customHeight="1" x14ac:dyDescent="0.25">
      <c r="EZ2866" s="837"/>
      <c r="FA2866" s="568">
        <v>42253.221180555556</v>
      </c>
      <c r="FB2866" s="569" t="str">
        <v>[-11101] All data events are filtered in summary calculation</v>
      </c>
      <c r="FC2866" s="570">
        <v>42253.221180555556</v>
      </c>
      <c r="FD2866" s="571" t="str">
        <v>[-11101] All data events are filtered in summary calculation</v>
      </c>
      <c r="FE2866" s="570">
        <v>42253.220833333333</v>
      </c>
      <c r="FF2866" s="571" t="str">
        <v>[-11101] All data events are filtered in summary calculation</v>
      </c>
      <c r="FG2866" s="570">
        <v>42253.220833333333</v>
      </c>
      <c r="FH2866" s="571" t="str">
        <v>[-11101] All data events are filtered in summary calculation</v>
      </c>
      <c r="GE2866" s="400">
        <f t="shared" si="361"/>
        <v>1</v>
      </c>
      <c r="GF2866" s="529"/>
      <c r="GG2866" s="517"/>
      <c r="GH2866" s="529">
        <v>42253.220833333333</v>
      </c>
      <c r="GI2866" s="668" t="str">
        <v>[-11101] All data events are filtered in summary calculation</v>
      </c>
      <c r="GJ2866" s="669">
        <v>42253.220833333333</v>
      </c>
      <c r="GK2866" s="668" t="str">
        <v>[-11101] All data events are filtered in summary calculation</v>
      </c>
      <c r="GL2866" s="669">
        <v>42253.220833333333</v>
      </c>
      <c r="GM2866" s="668" t="str">
        <v>[-11101] All data events are filtered in summary calculation</v>
      </c>
      <c r="GN2866" s="400" t="str">
        <f t="shared" si="359"/>
        <v>[-11101] All data events are filtered in summary calculation</v>
      </c>
      <c r="GO2866" s="400">
        <f t="shared" si="360"/>
        <v>0</v>
      </c>
    </row>
    <row r="2867" spans="156:197" ht="18.95" customHeight="1" x14ac:dyDescent="0.25">
      <c r="EZ2867" s="837"/>
      <c r="FA2867" s="568">
        <v>42253.22152777778</v>
      </c>
      <c r="FB2867" s="569" t="str">
        <v>[-11101] All data events are filtered in summary calculation</v>
      </c>
      <c r="FC2867" s="570">
        <v>42253.22152777778</v>
      </c>
      <c r="FD2867" s="571" t="str">
        <v>[-11101] All data events are filtered in summary calculation</v>
      </c>
      <c r="FE2867" s="570">
        <v>42253.221180555556</v>
      </c>
      <c r="FF2867" s="571" t="str">
        <v>[-11101] All data events are filtered in summary calculation</v>
      </c>
      <c r="FG2867" s="570">
        <v>42253.221180555556</v>
      </c>
      <c r="FH2867" s="571" t="str">
        <v>[-11101] All data events are filtered in summary calculation</v>
      </c>
      <c r="GE2867" s="400">
        <f t="shared" si="361"/>
        <v>1</v>
      </c>
      <c r="GF2867" s="529"/>
      <c r="GG2867" s="517"/>
      <c r="GH2867" s="529">
        <v>42253.221180555556</v>
      </c>
      <c r="GI2867" s="668" t="str">
        <v>[-11101] All data events are filtered in summary calculation</v>
      </c>
      <c r="GJ2867" s="669">
        <v>42253.221180555556</v>
      </c>
      <c r="GK2867" s="668" t="str">
        <v>[-11101] All data events are filtered in summary calculation</v>
      </c>
      <c r="GL2867" s="669">
        <v>42253.221180555556</v>
      </c>
      <c r="GM2867" s="668" t="str">
        <v>[-11101] All data events are filtered in summary calculation</v>
      </c>
      <c r="GN2867" s="400" t="str">
        <f t="shared" si="359"/>
        <v>[-11101] All data events are filtered in summary calculation</v>
      </c>
      <c r="GO2867" s="400">
        <f t="shared" si="360"/>
        <v>0</v>
      </c>
    </row>
    <row r="2868" spans="156:197" ht="18.95" customHeight="1" x14ac:dyDescent="0.25">
      <c r="EZ2868" s="837"/>
      <c r="FA2868" s="568">
        <v>42253.221875000003</v>
      </c>
      <c r="FB2868" s="569" t="str">
        <v>[-11101] All data events are filtered in summary calculation</v>
      </c>
      <c r="FC2868" s="570">
        <v>42253.221875000003</v>
      </c>
      <c r="FD2868" s="571" t="str">
        <v>[-11101] All data events are filtered in summary calculation</v>
      </c>
      <c r="FE2868" s="570">
        <v>42253.22152777778</v>
      </c>
      <c r="FF2868" s="571" t="str">
        <v>[-11101] All data events are filtered in summary calculation</v>
      </c>
      <c r="FG2868" s="570">
        <v>42253.22152777778</v>
      </c>
      <c r="FH2868" s="571" t="str">
        <v>[-11101] All data events are filtered in summary calculation</v>
      </c>
      <c r="GE2868" s="400">
        <f t="shared" si="361"/>
        <v>1</v>
      </c>
      <c r="GF2868" s="529"/>
      <c r="GG2868" s="517"/>
      <c r="GH2868" s="529">
        <v>42253.22152777778</v>
      </c>
      <c r="GI2868" s="668" t="str">
        <v>[-11101] All data events are filtered in summary calculation</v>
      </c>
      <c r="GJ2868" s="669">
        <v>42253.22152777778</v>
      </c>
      <c r="GK2868" s="668" t="str">
        <v>[-11101] All data events are filtered in summary calculation</v>
      </c>
      <c r="GL2868" s="669">
        <v>42253.22152777778</v>
      </c>
      <c r="GM2868" s="668" t="str">
        <v>[-11101] All data events are filtered in summary calculation</v>
      </c>
      <c r="GN2868" s="400" t="str">
        <f t="shared" si="359"/>
        <v>[-11101] All data events are filtered in summary calculation</v>
      </c>
      <c r="GO2868" s="400">
        <f t="shared" si="360"/>
        <v>0</v>
      </c>
    </row>
    <row r="2869" spans="156:197" ht="18.95" customHeight="1" x14ac:dyDescent="0.25">
      <c r="EZ2869" s="837"/>
      <c r="FA2869" s="568">
        <v>42253.222222222219</v>
      </c>
      <c r="FB2869" s="569" t="str">
        <v>[-11101] All data events are filtered in summary calculation</v>
      </c>
      <c r="FC2869" s="570">
        <v>42253.222222222219</v>
      </c>
      <c r="FD2869" s="571" t="str">
        <v>[-11101] All data events are filtered in summary calculation</v>
      </c>
      <c r="FE2869" s="570">
        <v>42253.221875000003</v>
      </c>
      <c r="FF2869" s="571" t="str">
        <v>[-11101] All data events are filtered in summary calculation</v>
      </c>
      <c r="FG2869" s="570">
        <v>42253.221875000003</v>
      </c>
      <c r="FH2869" s="571" t="str">
        <v>[-11101] All data events are filtered in summary calculation</v>
      </c>
      <c r="GE2869" s="400">
        <f t="shared" si="361"/>
        <v>1</v>
      </c>
      <c r="GF2869" s="529"/>
      <c r="GG2869" s="517"/>
      <c r="GH2869" s="529">
        <v>42253.221875000003</v>
      </c>
      <c r="GI2869" s="668" t="str">
        <v>[-11101] All data events are filtered in summary calculation</v>
      </c>
      <c r="GJ2869" s="669">
        <v>42253.221875000003</v>
      </c>
      <c r="GK2869" s="668" t="str">
        <v>[-11101] All data events are filtered in summary calculation</v>
      </c>
      <c r="GL2869" s="669">
        <v>42253.221875000003</v>
      </c>
      <c r="GM2869" s="668" t="str">
        <v>[-11101] All data events are filtered in summary calculation</v>
      </c>
      <c r="GN2869" s="400" t="str">
        <f t="shared" si="359"/>
        <v>[-11101] All data events are filtered in summary calculation</v>
      </c>
      <c r="GO2869" s="400">
        <f t="shared" si="360"/>
        <v>0</v>
      </c>
    </row>
    <row r="2870" spans="156:197" ht="18.95" customHeight="1" x14ac:dyDescent="0.25">
      <c r="EZ2870" s="837"/>
      <c r="FA2870" s="568">
        <v>42253.22256944445</v>
      </c>
      <c r="FB2870" s="569" t="str">
        <v>[-11101] All data events are filtered in summary calculation</v>
      </c>
      <c r="FC2870" s="570">
        <v>42253.22256944445</v>
      </c>
      <c r="FD2870" s="571" t="str">
        <v>[-11101] All data events are filtered in summary calculation</v>
      </c>
      <c r="FE2870" s="570">
        <v>42253.222222222219</v>
      </c>
      <c r="FF2870" s="571" t="str">
        <v>[-11101] All data events are filtered in summary calculation</v>
      </c>
      <c r="FG2870" s="570">
        <v>42253.222222222219</v>
      </c>
      <c r="FH2870" s="571" t="str">
        <v>[-11101] All data events are filtered in summary calculation</v>
      </c>
      <c r="GE2870" s="400">
        <f t="shared" si="361"/>
        <v>1</v>
      </c>
      <c r="GF2870" s="529"/>
      <c r="GG2870" s="517"/>
      <c r="GH2870" s="529">
        <v>42253.222222222219</v>
      </c>
      <c r="GI2870" s="668" t="str">
        <v>[-11101] All data events are filtered in summary calculation</v>
      </c>
      <c r="GJ2870" s="669">
        <v>42253.222222222219</v>
      </c>
      <c r="GK2870" s="668" t="str">
        <v>[-11101] All data events are filtered in summary calculation</v>
      </c>
      <c r="GL2870" s="669">
        <v>42253.222222222219</v>
      </c>
      <c r="GM2870" s="668" t="str">
        <v>[-11101] All data events are filtered in summary calculation</v>
      </c>
      <c r="GN2870" s="400" t="str">
        <f t="shared" si="359"/>
        <v>[-11101] All data events are filtered in summary calculation</v>
      </c>
      <c r="GO2870" s="400">
        <f t="shared" si="360"/>
        <v>0</v>
      </c>
    </row>
    <row r="2871" spans="156:197" ht="18.95" customHeight="1" x14ac:dyDescent="0.25">
      <c r="EZ2871" s="837"/>
      <c r="FA2871" s="568">
        <v>42253.222916666666</v>
      </c>
      <c r="FB2871" s="569" t="str">
        <v>[-11101] All data events are filtered in summary calculation</v>
      </c>
      <c r="FC2871" s="570">
        <v>42253.222916666666</v>
      </c>
      <c r="FD2871" s="571" t="str">
        <v>[-11101] All data events are filtered in summary calculation</v>
      </c>
      <c r="FE2871" s="570">
        <v>42253.22256944445</v>
      </c>
      <c r="FF2871" s="571" t="str">
        <v>[-11101] All data events are filtered in summary calculation</v>
      </c>
      <c r="FG2871" s="570">
        <v>42253.22256944445</v>
      </c>
      <c r="FH2871" s="571" t="str">
        <v>[-11101] All data events are filtered in summary calculation</v>
      </c>
      <c r="GE2871" s="400">
        <f t="shared" si="361"/>
        <v>1</v>
      </c>
      <c r="GF2871" s="529"/>
      <c r="GG2871" s="517"/>
      <c r="GH2871" s="529">
        <v>42253.22256944445</v>
      </c>
      <c r="GI2871" s="668" t="str">
        <v>[-11101] All data events are filtered in summary calculation</v>
      </c>
      <c r="GJ2871" s="669">
        <v>42253.22256944445</v>
      </c>
      <c r="GK2871" s="668" t="str">
        <v>[-11101] All data events are filtered in summary calculation</v>
      </c>
      <c r="GL2871" s="669">
        <v>42253.22256944445</v>
      </c>
      <c r="GM2871" s="668" t="str">
        <v>[-11101] All data events are filtered in summary calculation</v>
      </c>
      <c r="GN2871" s="400" t="str">
        <f t="shared" si="359"/>
        <v>[-11101] All data events are filtered in summary calculation</v>
      </c>
      <c r="GO2871" s="400">
        <f t="shared" si="360"/>
        <v>0</v>
      </c>
    </row>
    <row r="2872" spans="156:197" ht="18.95" customHeight="1" x14ac:dyDescent="0.25">
      <c r="EZ2872" s="837"/>
      <c r="FA2872" s="568">
        <v>42253.223263888889</v>
      </c>
      <c r="FB2872" s="569" t="str">
        <v>[-11101] All data events are filtered in summary calculation</v>
      </c>
      <c r="FC2872" s="570">
        <v>42253.223263888889</v>
      </c>
      <c r="FD2872" s="571" t="str">
        <v>[-11101] All data events are filtered in summary calculation</v>
      </c>
      <c r="FE2872" s="570">
        <v>42253.222916666666</v>
      </c>
      <c r="FF2872" s="571" t="str">
        <v>[-11101] All data events are filtered in summary calculation</v>
      </c>
      <c r="FG2872" s="570">
        <v>42253.222916666666</v>
      </c>
      <c r="FH2872" s="571" t="str">
        <v>[-11101] All data events are filtered in summary calculation</v>
      </c>
      <c r="GE2872" s="400">
        <f t="shared" si="361"/>
        <v>1</v>
      </c>
      <c r="GF2872" s="529"/>
      <c r="GG2872" s="517"/>
      <c r="GH2872" s="529">
        <v>42253.222916666666</v>
      </c>
      <c r="GI2872" s="668" t="str">
        <v>[-11101] All data events are filtered in summary calculation</v>
      </c>
      <c r="GJ2872" s="669">
        <v>42253.222916666666</v>
      </c>
      <c r="GK2872" s="668" t="str">
        <v>[-11101] All data events are filtered in summary calculation</v>
      </c>
      <c r="GL2872" s="669">
        <v>42253.222916666666</v>
      </c>
      <c r="GM2872" s="668" t="str">
        <v>[-11101] All data events are filtered in summary calculation</v>
      </c>
      <c r="GN2872" s="400" t="str">
        <f t="shared" si="359"/>
        <v>[-11101] All data events are filtered in summary calculation</v>
      </c>
      <c r="GO2872" s="400">
        <f t="shared" si="360"/>
        <v>0</v>
      </c>
    </row>
    <row r="2873" spans="156:197" ht="18.95" customHeight="1" x14ac:dyDescent="0.25">
      <c r="EZ2873" s="837"/>
      <c r="FA2873" s="568">
        <v>42253.223611111112</v>
      </c>
      <c r="FB2873" s="569" t="str">
        <v>[-11101] All data events are filtered in summary calculation</v>
      </c>
      <c r="FC2873" s="570">
        <v>42253.223611111112</v>
      </c>
      <c r="FD2873" s="571" t="str">
        <v>[-11101] All data events are filtered in summary calculation</v>
      </c>
      <c r="FE2873" s="570">
        <v>42253.223263888889</v>
      </c>
      <c r="FF2873" s="571" t="str">
        <v>[-11101] All data events are filtered in summary calculation</v>
      </c>
      <c r="FG2873" s="570">
        <v>42253.223263888889</v>
      </c>
      <c r="FH2873" s="571" t="str">
        <v>[-11101] All data events are filtered in summary calculation</v>
      </c>
      <c r="GE2873" s="400">
        <f t="shared" si="361"/>
        <v>1</v>
      </c>
      <c r="GF2873" s="529"/>
      <c r="GG2873" s="517"/>
      <c r="GH2873" s="529">
        <v>42253.223263888889</v>
      </c>
      <c r="GI2873" s="668" t="str">
        <v>[-11101] All data events are filtered in summary calculation</v>
      </c>
      <c r="GJ2873" s="669">
        <v>42253.223263888889</v>
      </c>
      <c r="GK2873" s="668" t="str">
        <v>[-11101] All data events are filtered in summary calculation</v>
      </c>
      <c r="GL2873" s="669">
        <v>42253.223263888889</v>
      </c>
      <c r="GM2873" s="668" t="str">
        <v>[-11101] All data events are filtered in summary calculation</v>
      </c>
      <c r="GN2873" s="400" t="str">
        <f t="shared" si="359"/>
        <v>[-11101] All data events are filtered in summary calculation</v>
      </c>
      <c r="GO2873" s="400">
        <f t="shared" si="360"/>
        <v>0</v>
      </c>
    </row>
    <row r="2874" spans="156:197" ht="18.95" customHeight="1" x14ac:dyDescent="0.25">
      <c r="EZ2874" s="837"/>
      <c r="FA2874" s="568">
        <v>42253.223958333328</v>
      </c>
      <c r="FB2874" s="569" t="str">
        <v>[-11101] All data events are filtered in summary calculation</v>
      </c>
      <c r="FC2874" s="570">
        <v>42253.223958333328</v>
      </c>
      <c r="FD2874" s="571" t="str">
        <v>[-11101] All data events are filtered in summary calculation</v>
      </c>
      <c r="FE2874" s="570">
        <v>42253.223611111112</v>
      </c>
      <c r="FF2874" s="571" t="str">
        <v>[-11101] All data events are filtered in summary calculation</v>
      </c>
      <c r="FG2874" s="570">
        <v>42253.223611111112</v>
      </c>
      <c r="FH2874" s="571" t="str">
        <v>[-11101] All data events are filtered in summary calculation</v>
      </c>
      <c r="GE2874" s="400">
        <f t="shared" si="361"/>
        <v>1</v>
      </c>
      <c r="GF2874" s="529"/>
      <c r="GG2874" s="517"/>
      <c r="GH2874" s="529">
        <v>42253.223611111112</v>
      </c>
      <c r="GI2874" s="668" t="str">
        <v>[-11101] All data events are filtered in summary calculation</v>
      </c>
      <c r="GJ2874" s="669">
        <v>42253.223611111112</v>
      </c>
      <c r="GK2874" s="668" t="str">
        <v>[-11101] All data events are filtered in summary calculation</v>
      </c>
      <c r="GL2874" s="669">
        <v>42253.223611111112</v>
      </c>
      <c r="GM2874" s="668" t="str">
        <v>[-11101] All data events are filtered in summary calculation</v>
      </c>
      <c r="GN2874" s="400" t="str">
        <f t="shared" si="359"/>
        <v>[-11101] All data events are filtered in summary calculation</v>
      </c>
      <c r="GO2874" s="400">
        <f t="shared" si="360"/>
        <v>0</v>
      </c>
    </row>
    <row r="2875" spans="156:197" ht="18.95" customHeight="1" x14ac:dyDescent="0.25">
      <c r="EZ2875" s="837"/>
      <c r="FA2875" s="568">
        <v>42253.224305555559</v>
      </c>
      <c r="FB2875" s="569" t="str">
        <v>[-11101] All data events are filtered in summary calculation</v>
      </c>
      <c r="FC2875" s="570">
        <v>42253.224305555559</v>
      </c>
      <c r="FD2875" s="571" t="str">
        <v>[-11101] All data events are filtered in summary calculation</v>
      </c>
      <c r="FE2875" s="570">
        <v>42253.223958333328</v>
      </c>
      <c r="FF2875" s="571" t="str">
        <v>[-11101] All data events are filtered in summary calculation</v>
      </c>
      <c r="FG2875" s="570">
        <v>42253.223958333328</v>
      </c>
      <c r="FH2875" s="571" t="str">
        <v>[-11101] All data events are filtered in summary calculation</v>
      </c>
      <c r="GE2875" s="400">
        <f t="shared" si="361"/>
        <v>1</v>
      </c>
      <c r="GF2875" s="529"/>
      <c r="GG2875" s="517"/>
      <c r="GH2875" s="529">
        <v>42253.223958333328</v>
      </c>
      <c r="GI2875" s="668" t="str">
        <v>[-11101] All data events are filtered in summary calculation</v>
      </c>
      <c r="GJ2875" s="669">
        <v>42253.223958333328</v>
      </c>
      <c r="GK2875" s="668" t="str">
        <v>[-11101] All data events are filtered in summary calculation</v>
      </c>
      <c r="GL2875" s="669">
        <v>42253.223958333328</v>
      </c>
      <c r="GM2875" s="668" t="str">
        <v>[-11101] All data events are filtered in summary calculation</v>
      </c>
      <c r="GN2875" s="400" t="str">
        <f t="shared" si="359"/>
        <v>[-11101] All data events are filtered in summary calculation</v>
      </c>
      <c r="GO2875" s="400">
        <f t="shared" si="360"/>
        <v>0</v>
      </c>
    </row>
    <row r="2876" spans="156:197" ht="18.95" customHeight="1" x14ac:dyDescent="0.25">
      <c r="EZ2876" s="837"/>
      <c r="FA2876" s="568">
        <v>42253.224652777775</v>
      </c>
      <c r="FB2876" s="569" t="str">
        <v>[-11101] All data events are filtered in summary calculation</v>
      </c>
      <c r="FC2876" s="570">
        <v>42253.224652777775</v>
      </c>
      <c r="FD2876" s="571" t="str">
        <v>[-11101] All data events are filtered in summary calculation</v>
      </c>
      <c r="FE2876" s="570">
        <v>42253.224305555559</v>
      </c>
      <c r="FF2876" s="571" t="str">
        <v>[-11101] All data events are filtered in summary calculation</v>
      </c>
      <c r="FG2876" s="570">
        <v>42253.224305555559</v>
      </c>
      <c r="FH2876" s="571" t="str">
        <v>[-11101] All data events are filtered in summary calculation</v>
      </c>
      <c r="GE2876" s="400">
        <f t="shared" si="361"/>
        <v>1</v>
      </c>
      <c r="GF2876" s="529"/>
      <c r="GG2876" s="517"/>
      <c r="GH2876" s="529">
        <v>42253.224305555559</v>
      </c>
      <c r="GI2876" s="668" t="str">
        <v>[-11101] All data events are filtered in summary calculation</v>
      </c>
      <c r="GJ2876" s="669">
        <v>42253.224305555559</v>
      </c>
      <c r="GK2876" s="668" t="str">
        <v>[-11101] All data events are filtered in summary calculation</v>
      </c>
      <c r="GL2876" s="669">
        <v>42253.224305555559</v>
      </c>
      <c r="GM2876" s="668" t="str">
        <v>[-11101] All data events are filtered in summary calculation</v>
      </c>
      <c r="GN2876" s="400" t="str">
        <f t="shared" si="359"/>
        <v>[-11101] All data events are filtered in summary calculation</v>
      </c>
      <c r="GO2876" s="400">
        <f t="shared" si="360"/>
        <v>0</v>
      </c>
    </row>
    <row r="2877" spans="156:197" ht="18.95" customHeight="1" x14ac:dyDescent="0.25">
      <c r="EZ2877" s="837"/>
      <c r="FA2877" s="568">
        <v>42253.224999999999</v>
      </c>
      <c r="FB2877" s="569" t="str">
        <v>[-11101] All data events are filtered in summary calculation</v>
      </c>
      <c r="FC2877" s="570">
        <v>42253.224999999999</v>
      </c>
      <c r="FD2877" s="571" t="str">
        <v>[-11101] All data events are filtered in summary calculation</v>
      </c>
      <c r="FE2877" s="570">
        <v>42253.224652777775</v>
      </c>
      <c r="FF2877" s="571" t="str">
        <v>[-11101] All data events are filtered in summary calculation</v>
      </c>
      <c r="FG2877" s="570">
        <v>42253.224652777775</v>
      </c>
      <c r="FH2877" s="571" t="str">
        <v>[-11101] All data events are filtered in summary calculation</v>
      </c>
      <c r="GE2877" s="400">
        <f t="shared" si="361"/>
        <v>1</v>
      </c>
      <c r="GF2877" s="529"/>
      <c r="GG2877" s="517"/>
      <c r="GH2877" s="529">
        <v>42253.224652777775</v>
      </c>
      <c r="GI2877" s="668" t="str">
        <v>[-11101] All data events are filtered in summary calculation</v>
      </c>
      <c r="GJ2877" s="669">
        <v>42253.224652777775</v>
      </c>
      <c r="GK2877" s="668" t="str">
        <v>[-11101] All data events are filtered in summary calculation</v>
      </c>
      <c r="GL2877" s="669">
        <v>42253.224652777775</v>
      </c>
      <c r="GM2877" s="668" t="str">
        <v>[-11101] All data events are filtered in summary calculation</v>
      </c>
      <c r="GN2877" s="400" t="str">
        <f t="shared" si="359"/>
        <v>[-11101] All data events are filtered in summary calculation</v>
      </c>
      <c r="GO2877" s="400">
        <f t="shared" si="360"/>
        <v>0</v>
      </c>
    </row>
    <row r="2878" spans="156:197" ht="18.95" customHeight="1" x14ac:dyDescent="0.25">
      <c r="EZ2878" s="837"/>
      <c r="FA2878" s="568">
        <v>42253.225347222222</v>
      </c>
      <c r="FB2878" s="569" t="str">
        <v>[-11101] All data events are filtered in summary calculation</v>
      </c>
      <c r="FC2878" s="570">
        <v>42253.225347222222</v>
      </c>
      <c r="FD2878" s="571" t="str">
        <v>[-11101] All data events are filtered in summary calculation</v>
      </c>
      <c r="FE2878" s="570">
        <v>42253.224999999999</v>
      </c>
      <c r="FF2878" s="571" t="str">
        <v>[-11101] All data events are filtered in summary calculation</v>
      </c>
      <c r="FG2878" s="570">
        <v>42253.224999999999</v>
      </c>
      <c r="FH2878" s="571" t="str">
        <v>[-11101] All data events are filtered in summary calculation</v>
      </c>
      <c r="GE2878" s="400">
        <f t="shared" si="361"/>
        <v>1</v>
      </c>
      <c r="GF2878" s="529"/>
      <c r="GG2878" s="517"/>
      <c r="GH2878" s="529">
        <v>42253.224999999999</v>
      </c>
      <c r="GI2878" s="668" t="str">
        <v>[-11101] All data events are filtered in summary calculation</v>
      </c>
      <c r="GJ2878" s="669">
        <v>42253.224999999999</v>
      </c>
      <c r="GK2878" s="668" t="str">
        <v>[-11101] All data events are filtered in summary calculation</v>
      </c>
      <c r="GL2878" s="669">
        <v>42253.224999999999</v>
      </c>
      <c r="GM2878" s="668" t="str">
        <v>[-11101] All data events are filtered in summary calculation</v>
      </c>
      <c r="GN2878" s="400" t="str">
        <f t="shared" si="359"/>
        <v>[-11101] All data events are filtered in summary calculation</v>
      </c>
      <c r="GO2878" s="400">
        <f t="shared" si="360"/>
        <v>0</v>
      </c>
    </row>
    <row r="2879" spans="156:197" ht="18.95" customHeight="1" x14ac:dyDescent="0.25">
      <c r="EZ2879" s="837"/>
      <c r="FA2879" s="568">
        <v>42253.225694444445</v>
      </c>
      <c r="FB2879" s="569" t="str">
        <v>[-11101] All data events are filtered in summary calculation</v>
      </c>
      <c r="FC2879" s="570">
        <v>42253.225694444445</v>
      </c>
      <c r="FD2879" s="571" t="str">
        <v>[-11101] All data events are filtered in summary calculation</v>
      </c>
      <c r="FE2879" s="570">
        <v>42253.225347222222</v>
      </c>
      <c r="FF2879" s="571" t="str">
        <v>[-11101] All data events are filtered in summary calculation</v>
      </c>
      <c r="FG2879" s="570">
        <v>42253.225347222222</v>
      </c>
      <c r="FH2879" s="571" t="str">
        <v>[-11101] All data events are filtered in summary calculation</v>
      </c>
      <c r="GE2879" s="400">
        <f t="shared" si="361"/>
        <v>1</v>
      </c>
      <c r="GF2879" s="529"/>
      <c r="GG2879" s="517"/>
      <c r="GH2879" s="529">
        <v>42253.225347222222</v>
      </c>
      <c r="GI2879" s="668" t="str">
        <v>[-11101] All data events are filtered in summary calculation</v>
      </c>
      <c r="GJ2879" s="669">
        <v>42253.225347222222</v>
      </c>
      <c r="GK2879" s="668" t="str">
        <v>[-11101] All data events are filtered in summary calculation</v>
      </c>
      <c r="GL2879" s="669">
        <v>42253.225347222222</v>
      </c>
      <c r="GM2879" s="668" t="str">
        <v>[-11101] All data events are filtered in summary calculation</v>
      </c>
      <c r="GN2879" s="400" t="str">
        <f t="shared" si="359"/>
        <v>[-11101] All data events are filtered in summary calculation</v>
      </c>
      <c r="GO2879" s="400">
        <f t="shared" si="360"/>
        <v>0</v>
      </c>
    </row>
    <row r="2880" spans="156:197" ht="18.95" customHeight="1" x14ac:dyDescent="0.25">
      <c r="EZ2880" s="837"/>
      <c r="FA2880" s="568">
        <v>42253.226041666669</v>
      </c>
      <c r="FB2880" s="569" t="str">
        <v>[-11101] All data events are filtered in summary calculation</v>
      </c>
      <c r="FC2880" s="570">
        <v>42253.226041666669</v>
      </c>
      <c r="FD2880" s="571" t="str">
        <v>[-11101] All data events are filtered in summary calculation</v>
      </c>
      <c r="FE2880" s="570">
        <v>42253.225694444445</v>
      </c>
      <c r="FF2880" s="571" t="str">
        <v>[-11101] All data events are filtered in summary calculation</v>
      </c>
      <c r="FG2880" s="570">
        <v>42253.225694444445</v>
      </c>
      <c r="FH2880" s="571" t="str">
        <v>[-11101] All data events are filtered in summary calculation</v>
      </c>
      <c r="GE2880" s="400">
        <f t="shared" si="361"/>
        <v>1</v>
      </c>
      <c r="GF2880" s="529"/>
      <c r="GG2880" s="517"/>
      <c r="GH2880" s="529">
        <v>42253.225694444445</v>
      </c>
      <c r="GI2880" s="668" t="str">
        <v>[-11101] All data events are filtered in summary calculation</v>
      </c>
      <c r="GJ2880" s="669">
        <v>42253.225694444445</v>
      </c>
      <c r="GK2880" s="668" t="str">
        <v>[-11101] All data events are filtered in summary calculation</v>
      </c>
      <c r="GL2880" s="669">
        <v>42253.225694444445</v>
      </c>
      <c r="GM2880" s="668" t="str">
        <v>[-11101] All data events are filtered in summary calculation</v>
      </c>
      <c r="GN2880" s="400" t="str">
        <f t="shared" si="359"/>
        <v>[-11101] All data events are filtered in summary calculation</v>
      </c>
      <c r="GO2880" s="400">
        <f t="shared" si="360"/>
        <v>0</v>
      </c>
    </row>
    <row r="2881" spans="156:197" ht="18.95" customHeight="1" x14ac:dyDescent="0.25">
      <c r="EZ2881" s="837"/>
      <c r="FA2881" s="568">
        <v>42253.226388888885</v>
      </c>
      <c r="FB2881" s="569" t="str">
        <v>[-11101] All data events are filtered in summary calculation</v>
      </c>
      <c r="FC2881" s="570">
        <v>42253.226388888885</v>
      </c>
      <c r="FD2881" s="571" t="str">
        <v>[-11101] All data events are filtered in summary calculation</v>
      </c>
      <c r="FE2881" s="570">
        <v>42253.226041666669</v>
      </c>
      <c r="FF2881" s="571" t="str">
        <v>[-11101] All data events are filtered in summary calculation</v>
      </c>
      <c r="FG2881" s="570">
        <v>42253.226041666669</v>
      </c>
      <c r="FH2881" s="571" t="str">
        <v>[-11101] All data events are filtered in summary calculation</v>
      </c>
      <c r="GE2881" s="400">
        <f t="shared" si="361"/>
        <v>1</v>
      </c>
      <c r="GF2881" s="529"/>
      <c r="GG2881" s="517"/>
      <c r="GH2881" s="529">
        <v>42253.226041666669</v>
      </c>
      <c r="GI2881" s="668" t="str">
        <v>[-11101] All data events are filtered in summary calculation</v>
      </c>
      <c r="GJ2881" s="669">
        <v>42253.226041666669</v>
      </c>
      <c r="GK2881" s="668" t="str">
        <v>[-11101] All data events are filtered in summary calculation</v>
      </c>
      <c r="GL2881" s="669">
        <v>42253.226041666669</v>
      </c>
      <c r="GM2881" s="668" t="str">
        <v>[-11101] All data events are filtered in summary calculation</v>
      </c>
      <c r="GN2881" s="400" t="str">
        <f t="shared" si="359"/>
        <v>[-11101] All data events are filtered in summary calculation</v>
      </c>
      <c r="GO2881" s="400">
        <f t="shared" si="360"/>
        <v>0</v>
      </c>
    </row>
    <row r="2882" spans="156:197" ht="18.95" customHeight="1" x14ac:dyDescent="0.25">
      <c r="EZ2882" s="837"/>
      <c r="FA2882" s="568">
        <v>42253.226736111115</v>
      </c>
      <c r="FB2882" s="569" t="str">
        <v>[-11101] All data events are filtered in summary calculation</v>
      </c>
      <c r="FC2882" s="570">
        <v>42253.226736111115</v>
      </c>
      <c r="FD2882" s="571" t="str">
        <v>[-11101] All data events are filtered in summary calculation</v>
      </c>
      <c r="FE2882" s="570">
        <v>42253.226388888885</v>
      </c>
      <c r="FF2882" s="571" t="str">
        <v>[-11101] All data events are filtered in summary calculation</v>
      </c>
      <c r="FG2882" s="570">
        <v>42253.226388888885</v>
      </c>
      <c r="FH2882" s="571" t="str">
        <v>[-11101] All data events are filtered in summary calculation</v>
      </c>
      <c r="GE2882" s="400">
        <f t="shared" si="361"/>
        <v>1</v>
      </c>
      <c r="GF2882" s="529"/>
      <c r="GG2882" s="517"/>
      <c r="GH2882" s="529">
        <v>42253.226388888885</v>
      </c>
      <c r="GI2882" s="668" t="str">
        <v>[-11101] All data events are filtered in summary calculation</v>
      </c>
      <c r="GJ2882" s="669">
        <v>42253.226388888885</v>
      </c>
      <c r="GK2882" s="668" t="str">
        <v>[-11101] All data events are filtered in summary calculation</v>
      </c>
      <c r="GL2882" s="669">
        <v>42253.226388888885</v>
      </c>
      <c r="GM2882" s="668" t="str">
        <v>[-11101] All data events are filtered in summary calculation</v>
      </c>
      <c r="GN2882" s="400" t="str">
        <f t="shared" si="359"/>
        <v>[-11101] All data events are filtered in summary calculation</v>
      </c>
      <c r="GO2882" s="400">
        <f t="shared" si="360"/>
        <v>0</v>
      </c>
    </row>
    <row r="2883" spans="156:197" ht="18.95" customHeight="1" x14ac:dyDescent="0.25">
      <c r="EZ2883" s="837"/>
      <c r="FA2883" s="568">
        <v>42253.227083333331</v>
      </c>
      <c r="FB2883" s="569" t="str">
        <v>[-11101] All data events are filtered in summary calculation</v>
      </c>
      <c r="FC2883" s="570">
        <v>42253.227083333331</v>
      </c>
      <c r="FD2883" s="571" t="str">
        <v>[-11101] All data events are filtered in summary calculation</v>
      </c>
      <c r="FE2883" s="570">
        <v>42253.226736111115</v>
      </c>
      <c r="FF2883" s="571" t="str">
        <v>[-11101] All data events are filtered in summary calculation</v>
      </c>
      <c r="FG2883" s="570">
        <v>42253.226736111115</v>
      </c>
      <c r="FH2883" s="571" t="str">
        <v>[-11101] All data events are filtered in summary calculation</v>
      </c>
      <c r="GE2883" s="400">
        <f t="shared" si="361"/>
        <v>1</v>
      </c>
      <c r="GF2883" s="529"/>
      <c r="GG2883" s="517"/>
      <c r="GH2883" s="529">
        <v>42253.226736111115</v>
      </c>
      <c r="GI2883" s="668" t="str">
        <v>[-11101] All data events are filtered in summary calculation</v>
      </c>
      <c r="GJ2883" s="669">
        <v>42253.226736111115</v>
      </c>
      <c r="GK2883" s="668" t="str">
        <v>[-11101] All data events are filtered in summary calculation</v>
      </c>
      <c r="GL2883" s="669">
        <v>42253.226736111115</v>
      </c>
      <c r="GM2883" s="668" t="str">
        <v>[-11101] All data events are filtered in summary calculation</v>
      </c>
      <c r="GN2883" s="400" t="str">
        <f t="shared" si="359"/>
        <v>[-11101] All data events are filtered in summary calculation</v>
      </c>
      <c r="GO2883" s="400">
        <f t="shared" si="360"/>
        <v>0</v>
      </c>
    </row>
    <row r="2884" spans="156:197" ht="18.95" customHeight="1" x14ac:dyDescent="0.25">
      <c r="EZ2884" s="837"/>
      <c r="FA2884" s="568">
        <v>42253.227430555555</v>
      </c>
      <c r="FB2884" s="569" t="str">
        <v>[-11101] All data events are filtered in summary calculation</v>
      </c>
      <c r="FC2884" s="570">
        <v>42253.227430555555</v>
      </c>
      <c r="FD2884" s="571" t="str">
        <v>[-11101] All data events are filtered in summary calculation</v>
      </c>
      <c r="FE2884" s="570">
        <v>42253.227083333331</v>
      </c>
      <c r="FF2884" s="571" t="str">
        <v>[-11101] All data events are filtered in summary calculation</v>
      </c>
      <c r="FG2884" s="570">
        <v>42253.227083333331</v>
      </c>
      <c r="FH2884" s="571" t="str">
        <v>[-11101] All data events are filtered in summary calculation</v>
      </c>
      <c r="GE2884" s="400">
        <f t="shared" si="361"/>
        <v>1</v>
      </c>
      <c r="GF2884" s="529"/>
      <c r="GG2884" s="517"/>
      <c r="GH2884" s="529">
        <v>42253.227083333331</v>
      </c>
      <c r="GI2884" s="668" t="str">
        <v>[-11101] All data events are filtered in summary calculation</v>
      </c>
      <c r="GJ2884" s="669">
        <v>42253.227083333331</v>
      </c>
      <c r="GK2884" s="668" t="str">
        <v>[-11101] All data events are filtered in summary calculation</v>
      </c>
      <c r="GL2884" s="669">
        <v>42253.227083333331</v>
      </c>
      <c r="GM2884" s="668" t="str">
        <v>[-11101] All data events are filtered in summary calculation</v>
      </c>
      <c r="GN2884" s="400" t="str">
        <f t="shared" si="359"/>
        <v>[-11101] All data events are filtered in summary calculation</v>
      </c>
      <c r="GO2884" s="400">
        <f t="shared" si="360"/>
        <v>0</v>
      </c>
    </row>
    <row r="2885" spans="156:197" ht="18.95" customHeight="1" x14ac:dyDescent="0.25">
      <c r="EZ2885" s="837"/>
      <c r="FA2885" s="568">
        <v>42253.227777777778</v>
      </c>
      <c r="FB2885" s="569" t="str">
        <v>[-11101] All data events are filtered in summary calculation</v>
      </c>
      <c r="FC2885" s="570">
        <v>42253.227777777778</v>
      </c>
      <c r="FD2885" s="571" t="str">
        <v>[-11101] All data events are filtered in summary calculation</v>
      </c>
      <c r="FE2885" s="570">
        <v>42253.227430555555</v>
      </c>
      <c r="FF2885" s="571" t="str">
        <v>[-11101] All data events are filtered in summary calculation</v>
      </c>
      <c r="FG2885" s="570">
        <v>42253.227430555555</v>
      </c>
      <c r="FH2885" s="571" t="str">
        <v>[-11101] All data events are filtered in summary calculation</v>
      </c>
      <c r="GE2885" s="400">
        <f t="shared" si="361"/>
        <v>1</v>
      </c>
      <c r="GF2885" s="529"/>
      <c r="GG2885" s="517"/>
      <c r="GH2885" s="529">
        <v>42253.227430555555</v>
      </c>
      <c r="GI2885" s="668" t="str">
        <v>[-11101] All data events are filtered in summary calculation</v>
      </c>
      <c r="GJ2885" s="669">
        <v>42253.227430555555</v>
      </c>
      <c r="GK2885" s="668" t="str">
        <v>[-11101] All data events are filtered in summary calculation</v>
      </c>
      <c r="GL2885" s="669">
        <v>42253.227430555555</v>
      </c>
      <c r="GM2885" s="668" t="str">
        <v>[-11101] All data events are filtered in summary calculation</v>
      </c>
      <c r="GN2885" s="400" t="str">
        <f t="shared" si="359"/>
        <v>[-11101] All data events are filtered in summary calculation</v>
      </c>
      <c r="GO2885" s="400">
        <f t="shared" si="360"/>
        <v>0</v>
      </c>
    </row>
    <row r="2886" spans="156:197" ht="18.95" customHeight="1" x14ac:dyDescent="0.25">
      <c r="EZ2886" s="837"/>
      <c r="FA2886" s="568">
        <v>42253.228125000001</v>
      </c>
      <c r="FB2886" s="569" t="str">
        <v>[-11101] All data events are filtered in summary calculation</v>
      </c>
      <c r="FC2886" s="570">
        <v>42253.228125000001</v>
      </c>
      <c r="FD2886" s="571" t="str">
        <v>[-11101] All data events are filtered in summary calculation</v>
      </c>
      <c r="FE2886" s="570">
        <v>42253.227777777778</v>
      </c>
      <c r="FF2886" s="571" t="str">
        <v>[-11101] All data events are filtered in summary calculation</v>
      </c>
      <c r="FG2886" s="570">
        <v>42253.227777777778</v>
      </c>
      <c r="FH2886" s="571" t="str">
        <v>[-11101] All data events are filtered in summary calculation</v>
      </c>
      <c r="GE2886" s="400">
        <f t="shared" si="361"/>
        <v>1</v>
      </c>
      <c r="GF2886" s="529"/>
      <c r="GG2886" s="517"/>
      <c r="GH2886" s="529">
        <v>42253.227777777778</v>
      </c>
      <c r="GI2886" s="668" t="str">
        <v>[-11101] All data events are filtered in summary calculation</v>
      </c>
      <c r="GJ2886" s="669">
        <v>42253.227777777778</v>
      </c>
      <c r="GK2886" s="668" t="str">
        <v>[-11101] All data events are filtered in summary calculation</v>
      </c>
      <c r="GL2886" s="669">
        <v>42253.227777777778</v>
      </c>
      <c r="GM2886" s="668" t="str">
        <v>[-11101] All data events are filtered in summary calculation</v>
      </c>
      <c r="GN2886" s="400" t="str">
        <f t="shared" si="359"/>
        <v>[-11101] All data events are filtered in summary calculation</v>
      </c>
      <c r="GO2886" s="400">
        <f t="shared" si="360"/>
        <v>0</v>
      </c>
    </row>
    <row r="2887" spans="156:197" ht="18.95" customHeight="1" x14ac:dyDescent="0.25">
      <c r="EZ2887" s="837"/>
      <c r="FA2887" s="568">
        <v>42253.228472222225</v>
      </c>
      <c r="FB2887" s="569" t="str">
        <v>[-11101] All data events are filtered in summary calculation</v>
      </c>
      <c r="FC2887" s="570">
        <v>42253.228472222225</v>
      </c>
      <c r="FD2887" s="571" t="str">
        <v>[-11101] All data events are filtered in summary calculation</v>
      </c>
      <c r="FE2887" s="570">
        <v>42253.228125000001</v>
      </c>
      <c r="FF2887" s="571" t="str">
        <v>[-11101] All data events are filtered in summary calculation</v>
      </c>
      <c r="FG2887" s="570">
        <v>42253.228125000001</v>
      </c>
      <c r="FH2887" s="571" t="str">
        <v>[-11101] All data events are filtered in summary calculation</v>
      </c>
      <c r="GE2887" s="400">
        <f t="shared" si="361"/>
        <v>1</v>
      </c>
      <c r="GF2887" s="529"/>
      <c r="GG2887" s="517"/>
      <c r="GH2887" s="529">
        <v>42253.228125000001</v>
      </c>
      <c r="GI2887" s="668" t="str">
        <v>[-11101] All data events are filtered in summary calculation</v>
      </c>
      <c r="GJ2887" s="669">
        <v>42253.228125000001</v>
      </c>
      <c r="GK2887" s="668" t="str">
        <v>[-11101] All data events are filtered in summary calculation</v>
      </c>
      <c r="GL2887" s="669">
        <v>42253.228125000001</v>
      </c>
      <c r="GM2887" s="668" t="str">
        <v>[-11101] All data events are filtered in summary calculation</v>
      </c>
      <c r="GN2887" s="400" t="str">
        <f t="shared" ref="GN2887:GN2949" si="362">IF($GE2887=1,$GM2887,0)</f>
        <v>[-11101] All data events are filtered in summary calculation</v>
      </c>
      <c r="GO2887" s="400">
        <f t="shared" ref="GO2887:GO2949" si="363">IF($GE2887=2,$GM2887,0)</f>
        <v>0</v>
      </c>
    </row>
    <row r="2888" spans="156:197" ht="18.95" customHeight="1" x14ac:dyDescent="0.25">
      <c r="EZ2888" s="837"/>
      <c r="FA2888" s="568">
        <v>42253.228819444441</v>
      </c>
      <c r="FB2888" s="569" t="str">
        <v>[-11101] All data events are filtered in summary calculation</v>
      </c>
      <c r="FC2888" s="570">
        <v>42253.228819444441</v>
      </c>
      <c r="FD2888" s="571" t="str">
        <v>[-11101] All data events are filtered in summary calculation</v>
      </c>
      <c r="FE2888" s="570">
        <v>42253.228472222225</v>
      </c>
      <c r="FF2888" s="571" t="str">
        <v>[-11101] All data events are filtered in summary calculation</v>
      </c>
      <c r="FG2888" s="570">
        <v>42253.228472222225</v>
      </c>
      <c r="FH2888" s="571" t="str">
        <v>[-11101] All data events are filtered in summary calculation</v>
      </c>
      <c r="GE2888" s="400">
        <f t="shared" ref="GE2888:GE2949" si="364">IF(GI2888&lt;&gt;$GF$63,1,IF(GK2888&lt;&gt;$GF$63,2,IF(GE2887&lt;&gt;0,GE2887,0)))</f>
        <v>1</v>
      </c>
      <c r="GF2888" s="529"/>
      <c r="GG2888" s="517"/>
      <c r="GH2888" s="529">
        <v>42253.228472222225</v>
      </c>
      <c r="GI2888" s="668" t="str">
        <v>[-11101] All data events are filtered in summary calculation</v>
      </c>
      <c r="GJ2888" s="669">
        <v>42253.228472222225</v>
      </c>
      <c r="GK2888" s="668" t="str">
        <v>[-11101] All data events are filtered in summary calculation</v>
      </c>
      <c r="GL2888" s="669">
        <v>42253.228472222225</v>
      </c>
      <c r="GM2888" s="668" t="str">
        <v>[-11101] All data events are filtered in summary calculation</v>
      </c>
      <c r="GN2888" s="400" t="str">
        <f t="shared" si="362"/>
        <v>[-11101] All data events are filtered in summary calculation</v>
      </c>
      <c r="GO2888" s="400">
        <f t="shared" si="363"/>
        <v>0</v>
      </c>
    </row>
    <row r="2889" spans="156:197" ht="18.95" customHeight="1" x14ac:dyDescent="0.25">
      <c r="EZ2889" s="837"/>
      <c r="FA2889" s="568">
        <v>42253.229166666672</v>
      </c>
      <c r="FB2889" s="569" t="str">
        <v>[-11101] All data events are filtered in summary calculation</v>
      </c>
      <c r="FC2889" s="570">
        <v>42253.229166666672</v>
      </c>
      <c r="FD2889" s="571" t="str">
        <v>[-11101] All data events are filtered in summary calculation</v>
      </c>
      <c r="FE2889" s="570">
        <v>42253.228819444441</v>
      </c>
      <c r="FF2889" s="571" t="str">
        <v>[-11101] All data events are filtered in summary calculation</v>
      </c>
      <c r="FG2889" s="570">
        <v>42253.228819444441</v>
      </c>
      <c r="FH2889" s="571" t="str">
        <v>[-11101] All data events are filtered in summary calculation</v>
      </c>
      <c r="GE2889" s="400">
        <f t="shared" si="364"/>
        <v>1</v>
      </c>
      <c r="GF2889" s="529"/>
      <c r="GG2889" s="517"/>
      <c r="GH2889" s="529">
        <v>42253.228819444441</v>
      </c>
      <c r="GI2889" s="668" t="str">
        <v>[-11101] All data events are filtered in summary calculation</v>
      </c>
      <c r="GJ2889" s="669">
        <v>42253.228819444441</v>
      </c>
      <c r="GK2889" s="668" t="str">
        <v>[-11101] All data events are filtered in summary calculation</v>
      </c>
      <c r="GL2889" s="669">
        <v>42253.228819444441</v>
      </c>
      <c r="GM2889" s="668" t="str">
        <v>[-11101] All data events are filtered in summary calculation</v>
      </c>
      <c r="GN2889" s="400" t="str">
        <f t="shared" si="362"/>
        <v>[-11101] All data events are filtered in summary calculation</v>
      </c>
      <c r="GO2889" s="400">
        <f t="shared" si="363"/>
        <v>0</v>
      </c>
    </row>
    <row r="2890" spans="156:197" ht="18.95" customHeight="1" x14ac:dyDescent="0.25">
      <c r="EZ2890" s="837"/>
      <c r="FA2890" s="568">
        <v>42253.229513888888</v>
      </c>
      <c r="FB2890" s="569" t="str">
        <v>[-11101] All data events are filtered in summary calculation</v>
      </c>
      <c r="FC2890" s="570">
        <v>42253.229513888888</v>
      </c>
      <c r="FD2890" s="571" t="str">
        <v>[-11101] All data events are filtered in summary calculation</v>
      </c>
      <c r="FE2890" s="570">
        <v>42253.229166666672</v>
      </c>
      <c r="FF2890" s="571" t="str">
        <v>[-11101] All data events are filtered in summary calculation</v>
      </c>
      <c r="FG2890" s="570">
        <v>42253.229166666672</v>
      </c>
      <c r="FH2890" s="571" t="str">
        <v>[-11101] All data events are filtered in summary calculation</v>
      </c>
      <c r="GE2890" s="400">
        <f t="shared" si="364"/>
        <v>1</v>
      </c>
      <c r="GF2890" s="529"/>
      <c r="GG2890" s="517"/>
      <c r="GH2890" s="529">
        <v>42253.229166666672</v>
      </c>
      <c r="GI2890" s="668" t="str">
        <v>[-11101] All data events are filtered in summary calculation</v>
      </c>
      <c r="GJ2890" s="669">
        <v>42253.229166666672</v>
      </c>
      <c r="GK2890" s="668" t="str">
        <v>[-11101] All data events are filtered in summary calculation</v>
      </c>
      <c r="GL2890" s="669">
        <v>42253.229166666672</v>
      </c>
      <c r="GM2890" s="668" t="str">
        <v>[-11101] All data events are filtered in summary calculation</v>
      </c>
      <c r="GN2890" s="400" t="str">
        <f t="shared" si="362"/>
        <v>[-11101] All data events are filtered in summary calculation</v>
      </c>
      <c r="GO2890" s="400">
        <f t="shared" si="363"/>
        <v>0</v>
      </c>
    </row>
    <row r="2891" spans="156:197" ht="18.95" customHeight="1" x14ac:dyDescent="0.25">
      <c r="EZ2891" s="837"/>
      <c r="FA2891" s="568">
        <v>42253.229861111111</v>
      </c>
      <c r="FB2891" s="569" t="str">
        <v>[-11101] All data events are filtered in summary calculation</v>
      </c>
      <c r="FC2891" s="570">
        <v>42253.229861111111</v>
      </c>
      <c r="FD2891" s="571" t="str">
        <v>[-11101] All data events are filtered in summary calculation</v>
      </c>
      <c r="FE2891" s="570">
        <v>42253.229513888888</v>
      </c>
      <c r="FF2891" s="571" t="str">
        <v>[-11101] All data events are filtered in summary calculation</v>
      </c>
      <c r="FG2891" s="570">
        <v>42253.229513888888</v>
      </c>
      <c r="FH2891" s="571" t="str">
        <v>[-11101] All data events are filtered in summary calculation</v>
      </c>
      <c r="GE2891" s="400">
        <f t="shared" si="364"/>
        <v>1</v>
      </c>
      <c r="GF2891" s="529"/>
      <c r="GG2891" s="517"/>
      <c r="GH2891" s="529">
        <v>42253.229513888888</v>
      </c>
      <c r="GI2891" s="668" t="str">
        <v>[-11101] All data events are filtered in summary calculation</v>
      </c>
      <c r="GJ2891" s="669">
        <v>42253.229513888888</v>
      </c>
      <c r="GK2891" s="668" t="str">
        <v>[-11101] All data events are filtered in summary calculation</v>
      </c>
      <c r="GL2891" s="669">
        <v>42253.229513888888</v>
      </c>
      <c r="GM2891" s="668" t="str">
        <v>[-11101] All data events are filtered in summary calculation</v>
      </c>
      <c r="GN2891" s="400" t="str">
        <f t="shared" si="362"/>
        <v>[-11101] All data events are filtered in summary calculation</v>
      </c>
      <c r="GO2891" s="400">
        <f t="shared" si="363"/>
        <v>0</v>
      </c>
    </row>
    <row r="2892" spans="156:197" ht="18.95" customHeight="1" x14ac:dyDescent="0.25">
      <c r="EZ2892" s="837"/>
      <c r="FA2892" s="568">
        <v>42253.230208333334</v>
      </c>
      <c r="FB2892" s="569" t="str">
        <v>[-11101] All data events are filtered in summary calculation</v>
      </c>
      <c r="FC2892" s="570">
        <v>42253.230208333334</v>
      </c>
      <c r="FD2892" s="571" t="str">
        <v>[-11101] All data events are filtered in summary calculation</v>
      </c>
      <c r="FE2892" s="570">
        <v>42253.229861111111</v>
      </c>
      <c r="FF2892" s="571" t="str">
        <v>[-11101] All data events are filtered in summary calculation</v>
      </c>
      <c r="FG2892" s="570">
        <v>42253.229861111111</v>
      </c>
      <c r="FH2892" s="571" t="str">
        <v>[-11101] All data events are filtered in summary calculation</v>
      </c>
      <c r="GE2892" s="400">
        <f t="shared" si="364"/>
        <v>1</v>
      </c>
      <c r="GF2892" s="529"/>
      <c r="GG2892" s="517"/>
      <c r="GH2892" s="529">
        <v>42253.229861111111</v>
      </c>
      <c r="GI2892" s="668" t="str">
        <v>[-11101] All data events are filtered in summary calculation</v>
      </c>
      <c r="GJ2892" s="669">
        <v>42253.229861111111</v>
      </c>
      <c r="GK2892" s="668" t="str">
        <v>[-11101] All data events are filtered in summary calculation</v>
      </c>
      <c r="GL2892" s="669">
        <v>42253.229861111111</v>
      </c>
      <c r="GM2892" s="668" t="str">
        <v>[-11101] All data events are filtered in summary calculation</v>
      </c>
      <c r="GN2892" s="400" t="str">
        <f t="shared" si="362"/>
        <v>[-11101] All data events are filtered in summary calculation</v>
      </c>
      <c r="GO2892" s="400">
        <f t="shared" si="363"/>
        <v>0</v>
      </c>
    </row>
    <row r="2893" spans="156:197" ht="18.95" customHeight="1" x14ac:dyDescent="0.25">
      <c r="EZ2893" s="837"/>
      <c r="FA2893" s="568">
        <v>42253.23055555555</v>
      </c>
      <c r="FB2893" s="569" t="str">
        <v>[-11101] All data events are filtered in summary calculation</v>
      </c>
      <c r="FC2893" s="570">
        <v>42253.23055555555</v>
      </c>
      <c r="FD2893" s="571" t="str">
        <v>[-11101] All data events are filtered in summary calculation</v>
      </c>
      <c r="FE2893" s="570">
        <v>42253.230208333334</v>
      </c>
      <c r="FF2893" s="571" t="str">
        <v>[-11101] All data events are filtered in summary calculation</v>
      </c>
      <c r="FG2893" s="570">
        <v>42253.230208333334</v>
      </c>
      <c r="FH2893" s="571" t="str">
        <v>[-11101] All data events are filtered in summary calculation</v>
      </c>
      <c r="GE2893" s="400">
        <f t="shared" si="364"/>
        <v>1</v>
      </c>
      <c r="GF2893" s="529"/>
      <c r="GG2893" s="517"/>
      <c r="GH2893" s="529">
        <v>42253.230208333334</v>
      </c>
      <c r="GI2893" s="668" t="str">
        <v>[-11101] All data events are filtered in summary calculation</v>
      </c>
      <c r="GJ2893" s="669">
        <v>42253.230208333334</v>
      </c>
      <c r="GK2893" s="668" t="str">
        <v>[-11101] All data events are filtered in summary calculation</v>
      </c>
      <c r="GL2893" s="669">
        <v>42253.230208333334</v>
      </c>
      <c r="GM2893" s="668" t="str">
        <v>[-11101] All data events are filtered in summary calculation</v>
      </c>
      <c r="GN2893" s="400" t="str">
        <f t="shared" si="362"/>
        <v>[-11101] All data events are filtered in summary calculation</v>
      </c>
      <c r="GO2893" s="400">
        <f t="shared" si="363"/>
        <v>0</v>
      </c>
    </row>
    <row r="2894" spans="156:197" ht="18.95" customHeight="1" x14ac:dyDescent="0.25">
      <c r="EZ2894" s="837"/>
      <c r="FA2894" s="568">
        <v>42253.230902777781</v>
      </c>
      <c r="FB2894" s="569" t="str">
        <v>[-11101] All data events are filtered in summary calculation</v>
      </c>
      <c r="FC2894" s="570">
        <v>42253.230902777781</v>
      </c>
      <c r="FD2894" s="571" t="str">
        <v>[-11101] All data events are filtered in summary calculation</v>
      </c>
      <c r="FE2894" s="570">
        <v>42253.23055555555</v>
      </c>
      <c r="FF2894" s="571" t="str">
        <v>[-11101] All data events are filtered in summary calculation</v>
      </c>
      <c r="FG2894" s="570">
        <v>42253.23055555555</v>
      </c>
      <c r="FH2894" s="571" t="str">
        <v>[-11101] All data events are filtered in summary calculation</v>
      </c>
      <c r="GE2894" s="400">
        <f t="shared" si="364"/>
        <v>1</v>
      </c>
      <c r="GF2894" s="529"/>
      <c r="GG2894" s="517"/>
      <c r="GH2894" s="529">
        <v>42253.23055555555</v>
      </c>
      <c r="GI2894" s="668" t="str">
        <v>[-11101] All data events are filtered in summary calculation</v>
      </c>
      <c r="GJ2894" s="669">
        <v>42253.23055555555</v>
      </c>
      <c r="GK2894" s="668" t="str">
        <v>[-11101] All data events are filtered in summary calculation</v>
      </c>
      <c r="GL2894" s="669">
        <v>42253.23055555555</v>
      </c>
      <c r="GM2894" s="668" t="str">
        <v>[-11101] All data events are filtered in summary calculation</v>
      </c>
      <c r="GN2894" s="400" t="str">
        <f t="shared" si="362"/>
        <v>[-11101] All data events are filtered in summary calculation</v>
      </c>
      <c r="GO2894" s="400">
        <f t="shared" si="363"/>
        <v>0</v>
      </c>
    </row>
    <row r="2895" spans="156:197" ht="18.95" customHeight="1" x14ac:dyDescent="0.25">
      <c r="EZ2895" s="837"/>
      <c r="FA2895" s="568">
        <v>42253.231249999997</v>
      </c>
      <c r="FB2895" s="569" t="str">
        <v>[-11101] All data events are filtered in summary calculation</v>
      </c>
      <c r="FC2895" s="570">
        <v>42253.231249999997</v>
      </c>
      <c r="FD2895" s="571" t="str">
        <v>[-11101] All data events are filtered in summary calculation</v>
      </c>
      <c r="FE2895" s="570">
        <v>42253.230902777781</v>
      </c>
      <c r="FF2895" s="571" t="str">
        <v>[-11101] All data events are filtered in summary calculation</v>
      </c>
      <c r="FG2895" s="570">
        <v>42253.230902777781</v>
      </c>
      <c r="FH2895" s="571" t="str">
        <v>[-11101] All data events are filtered in summary calculation</v>
      </c>
      <c r="GE2895" s="400">
        <f t="shared" si="364"/>
        <v>1</v>
      </c>
      <c r="GF2895" s="529"/>
      <c r="GG2895" s="517"/>
      <c r="GH2895" s="529">
        <v>42253.230902777781</v>
      </c>
      <c r="GI2895" s="668" t="str">
        <v>[-11101] All data events are filtered in summary calculation</v>
      </c>
      <c r="GJ2895" s="669">
        <v>42253.230902777781</v>
      </c>
      <c r="GK2895" s="668" t="str">
        <v>[-11101] All data events are filtered in summary calculation</v>
      </c>
      <c r="GL2895" s="669">
        <v>42253.230902777781</v>
      </c>
      <c r="GM2895" s="668" t="str">
        <v>[-11101] All data events are filtered in summary calculation</v>
      </c>
      <c r="GN2895" s="400" t="str">
        <f t="shared" si="362"/>
        <v>[-11101] All data events are filtered in summary calculation</v>
      </c>
      <c r="GO2895" s="400">
        <f t="shared" si="363"/>
        <v>0</v>
      </c>
    </row>
    <row r="2896" spans="156:197" ht="18.95" customHeight="1" x14ac:dyDescent="0.25">
      <c r="EZ2896" s="837"/>
      <c r="FA2896" s="568">
        <v>42253.23159722222</v>
      </c>
      <c r="FB2896" s="569" t="str">
        <v>[-11101] All data events are filtered in summary calculation</v>
      </c>
      <c r="FC2896" s="570">
        <v>42253.23159722222</v>
      </c>
      <c r="FD2896" s="571" t="str">
        <v>[-11101] All data events are filtered in summary calculation</v>
      </c>
      <c r="FE2896" s="570">
        <v>42253.231249999997</v>
      </c>
      <c r="FF2896" s="571" t="str">
        <v>[-11101] All data events are filtered in summary calculation</v>
      </c>
      <c r="FG2896" s="570">
        <v>42253.231249999997</v>
      </c>
      <c r="FH2896" s="571" t="str">
        <v>[-11101] All data events are filtered in summary calculation</v>
      </c>
      <c r="GE2896" s="400">
        <f t="shared" si="364"/>
        <v>1</v>
      </c>
      <c r="GF2896" s="529"/>
      <c r="GG2896" s="517"/>
      <c r="GH2896" s="529">
        <v>42253.231249999997</v>
      </c>
      <c r="GI2896" s="668" t="str">
        <v>[-11101] All data events are filtered in summary calculation</v>
      </c>
      <c r="GJ2896" s="669">
        <v>42253.231249999997</v>
      </c>
      <c r="GK2896" s="668" t="str">
        <v>[-11101] All data events are filtered in summary calculation</v>
      </c>
      <c r="GL2896" s="669">
        <v>42253.231249999997</v>
      </c>
      <c r="GM2896" s="668" t="str">
        <v>[-11101] All data events are filtered in summary calculation</v>
      </c>
      <c r="GN2896" s="400" t="str">
        <f t="shared" si="362"/>
        <v>[-11101] All data events are filtered in summary calculation</v>
      </c>
      <c r="GO2896" s="400">
        <f t="shared" si="363"/>
        <v>0</v>
      </c>
    </row>
    <row r="2897" spans="156:197" ht="18.95" customHeight="1" x14ac:dyDescent="0.25">
      <c r="EZ2897" s="837"/>
      <c r="FA2897" s="568">
        <v>42253.231944444444</v>
      </c>
      <c r="FB2897" s="569" t="str">
        <v>[-11101] All data events are filtered in summary calculation</v>
      </c>
      <c r="FC2897" s="570">
        <v>42253.231944444444</v>
      </c>
      <c r="FD2897" s="571" t="str">
        <v>[-11101] All data events are filtered in summary calculation</v>
      </c>
      <c r="FE2897" s="570">
        <v>42253.23159722222</v>
      </c>
      <c r="FF2897" s="571" t="str">
        <v>[-11101] All data events are filtered in summary calculation</v>
      </c>
      <c r="FG2897" s="570">
        <v>42253.23159722222</v>
      </c>
      <c r="FH2897" s="571" t="str">
        <v>[-11101] All data events are filtered in summary calculation</v>
      </c>
      <c r="GE2897" s="400">
        <f t="shared" si="364"/>
        <v>1</v>
      </c>
      <c r="GF2897" s="529"/>
      <c r="GG2897" s="517"/>
      <c r="GH2897" s="529">
        <v>42253.23159722222</v>
      </c>
      <c r="GI2897" s="668" t="str">
        <v>[-11101] All data events are filtered in summary calculation</v>
      </c>
      <c r="GJ2897" s="669">
        <v>42253.23159722222</v>
      </c>
      <c r="GK2897" s="668" t="str">
        <v>[-11101] All data events are filtered in summary calculation</v>
      </c>
      <c r="GL2897" s="669">
        <v>42253.23159722222</v>
      </c>
      <c r="GM2897" s="668" t="str">
        <v>[-11101] All data events are filtered in summary calculation</v>
      </c>
      <c r="GN2897" s="400" t="str">
        <f t="shared" si="362"/>
        <v>[-11101] All data events are filtered in summary calculation</v>
      </c>
      <c r="GO2897" s="400">
        <f t="shared" si="363"/>
        <v>0</v>
      </c>
    </row>
    <row r="2898" spans="156:197" ht="18.95" customHeight="1" x14ac:dyDescent="0.25">
      <c r="EZ2898" s="837"/>
      <c r="FA2898" s="568">
        <v>42253.232291666667</v>
      </c>
      <c r="FB2898" s="569" t="str">
        <v>[-11101] All data events are filtered in summary calculation</v>
      </c>
      <c r="FC2898" s="570">
        <v>42253.232291666667</v>
      </c>
      <c r="FD2898" s="571" t="str">
        <v>[-11101] All data events are filtered in summary calculation</v>
      </c>
      <c r="FE2898" s="570">
        <v>42253.231944444444</v>
      </c>
      <c r="FF2898" s="571" t="str">
        <v>[-11101] All data events are filtered in summary calculation</v>
      </c>
      <c r="FG2898" s="570">
        <v>42253.231944444444</v>
      </c>
      <c r="FH2898" s="571" t="str">
        <v>[-11101] All data events are filtered in summary calculation</v>
      </c>
      <c r="GE2898" s="400">
        <f t="shared" si="364"/>
        <v>1</v>
      </c>
      <c r="GF2898" s="529"/>
      <c r="GG2898" s="517"/>
      <c r="GH2898" s="529">
        <v>42253.231944444444</v>
      </c>
      <c r="GI2898" s="668" t="str">
        <v>[-11101] All data events are filtered in summary calculation</v>
      </c>
      <c r="GJ2898" s="669">
        <v>42253.231944444444</v>
      </c>
      <c r="GK2898" s="668" t="str">
        <v>[-11101] All data events are filtered in summary calculation</v>
      </c>
      <c r="GL2898" s="669">
        <v>42253.231944444444</v>
      </c>
      <c r="GM2898" s="668" t="str">
        <v>[-11101] All data events are filtered in summary calculation</v>
      </c>
      <c r="GN2898" s="400" t="str">
        <f t="shared" si="362"/>
        <v>[-11101] All data events are filtered in summary calculation</v>
      </c>
      <c r="GO2898" s="400">
        <f t="shared" si="363"/>
        <v>0</v>
      </c>
    </row>
    <row r="2899" spans="156:197" ht="18.95" customHeight="1" x14ac:dyDescent="0.25">
      <c r="EZ2899" s="837"/>
      <c r="FA2899" s="568">
        <v>42253.232638888891</v>
      </c>
      <c r="FB2899" s="569" t="str">
        <v>[-11101] All data events are filtered in summary calculation</v>
      </c>
      <c r="FC2899" s="570">
        <v>42253.232638888891</v>
      </c>
      <c r="FD2899" s="571" t="str">
        <v>[-11101] All data events are filtered in summary calculation</v>
      </c>
      <c r="FE2899" s="570">
        <v>42253.232291666667</v>
      </c>
      <c r="FF2899" s="571" t="str">
        <v>[-11101] All data events are filtered in summary calculation</v>
      </c>
      <c r="FG2899" s="570">
        <v>42253.232291666667</v>
      </c>
      <c r="FH2899" s="571" t="str">
        <v>[-11101] All data events are filtered in summary calculation</v>
      </c>
      <c r="GE2899" s="400">
        <f t="shared" si="364"/>
        <v>1</v>
      </c>
      <c r="GF2899" s="529"/>
      <c r="GG2899" s="517"/>
      <c r="GH2899" s="529">
        <v>42253.232291666667</v>
      </c>
      <c r="GI2899" s="668" t="str">
        <v>[-11101] All data events are filtered in summary calculation</v>
      </c>
      <c r="GJ2899" s="669">
        <v>42253.232291666667</v>
      </c>
      <c r="GK2899" s="668" t="str">
        <v>[-11101] All data events are filtered in summary calculation</v>
      </c>
      <c r="GL2899" s="669">
        <v>42253.232291666667</v>
      </c>
      <c r="GM2899" s="668" t="str">
        <v>[-11101] All data events are filtered in summary calculation</v>
      </c>
      <c r="GN2899" s="400" t="str">
        <f t="shared" si="362"/>
        <v>[-11101] All data events are filtered in summary calculation</v>
      </c>
      <c r="GO2899" s="400">
        <f t="shared" si="363"/>
        <v>0</v>
      </c>
    </row>
    <row r="2900" spans="156:197" ht="18.95" customHeight="1" x14ac:dyDescent="0.25">
      <c r="EZ2900" s="837"/>
      <c r="FA2900" s="568">
        <v>42253.232986111107</v>
      </c>
      <c r="FB2900" s="569" t="str">
        <v>[-11101] All data events are filtered in summary calculation</v>
      </c>
      <c r="FC2900" s="570">
        <v>42253.232986111107</v>
      </c>
      <c r="FD2900" s="571" t="str">
        <v>[-11101] All data events are filtered in summary calculation</v>
      </c>
      <c r="FE2900" s="570">
        <v>42253.232638888891</v>
      </c>
      <c r="FF2900" s="571" t="str">
        <v>[-11101] All data events are filtered in summary calculation</v>
      </c>
      <c r="FG2900" s="570">
        <v>42253.232638888891</v>
      </c>
      <c r="FH2900" s="571" t="str">
        <v>[-11101] All data events are filtered in summary calculation</v>
      </c>
      <c r="GE2900" s="400">
        <f t="shared" si="364"/>
        <v>1</v>
      </c>
      <c r="GF2900" s="529"/>
      <c r="GG2900" s="517"/>
      <c r="GH2900" s="529">
        <v>42253.232638888891</v>
      </c>
      <c r="GI2900" s="668" t="str">
        <v>[-11101] All data events are filtered in summary calculation</v>
      </c>
      <c r="GJ2900" s="669">
        <v>42253.232638888891</v>
      </c>
      <c r="GK2900" s="668" t="str">
        <v>[-11101] All data events are filtered in summary calculation</v>
      </c>
      <c r="GL2900" s="669">
        <v>42253.232638888891</v>
      </c>
      <c r="GM2900" s="668" t="str">
        <v>[-11101] All data events are filtered in summary calculation</v>
      </c>
      <c r="GN2900" s="400" t="str">
        <f t="shared" si="362"/>
        <v>[-11101] All data events are filtered in summary calculation</v>
      </c>
      <c r="GO2900" s="400">
        <f t="shared" si="363"/>
        <v>0</v>
      </c>
    </row>
    <row r="2901" spans="156:197" ht="18.95" customHeight="1" x14ac:dyDescent="0.25">
      <c r="EZ2901" s="837"/>
      <c r="FA2901" s="568">
        <v>42253.233333333337</v>
      </c>
      <c r="FB2901" s="569" t="str">
        <v>[-11101] All data events are filtered in summary calculation</v>
      </c>
      <c r="FC2901" s="570">
        <v>42253.233333333337</v>
      </c>
      <c r="FD2901" s="571" t="str">
        <v>[-11101] All data events are filtered in summary calculation</v>
      </c>
      <c r="FE2901" s="570">
        <v>42253.232986111107</v>
      </c>
      <c r="FF2901" s="571" t="str">
        <v>[-11101] All data events are filtered in summary calculation</v>
      </c>
      <c r="FG2901" s="570">
        <v>42253.232986111107</v>
      </c>
      <c r="FH2901" s="571" t="str">
        <v>[-11101] All data events are filtered in summary calculation</v>
      </c>
      <c r="GE2901" s="400">
        <f t="shared" si="364"/>
        <v>1</v>
      </c>
      <c r="GF2901" s="529"/>
      <c r="GG2901" s="517"/>
      <c r="GH2901" s="529">
        <v>42253.232986111107</v>
      </c>
      <c r="GI2901" s="668" t="str">
        <v>[-11101] All data events are filtered in summary calculation</v>
      </c>
      <c r="GJ2901" s="669">
        <v>42253.232986111107</v>
      </c>
      <c r="GK2901" s="668" t="str">
        <v>[-11101] All data events are filtered in summary calculation</v>
      </c>
      <c r="GL2901" s="669">
        <v>42253.232986111107</v>
      </c>
      <c r="GM2901" s="668" t="str">
        <v>[-11101] All data events are filtered in summary calculation</v>
      </c>
      <c r="GN2901" s="400" t="str">
        <f t="shared" si="362"/>
        <v>[-11101] All data events are filtered in summary calculation</v>
      </c>
      <c r="GO2901" s="400">
        <f t="shared" si="363"/>
        <v>0</v>
      </c>
    </row>
    <row r="2902" spans="156:197" ht="18.95" customHeight="1" x14ac:dyDescent="0.25">
      <c r="EZ2902" s="837"/>
      <c r="FA2902" s="568">
        <v>42253.233680555553</v>
      </c>
      <c r="FB2902" s="569" t="str">
        <v>[-11101] All data events are filtered in summary calculation</v>
      </c>
      <c r="FC2902" s="570">
        <v>42253.233680555553</v>
      </c>
      <c r="FD2902" s="571" t="str">
        <v>[-11101] All data events are filtered in summary calculation</v>
      </c>
      <c r="FE2902" s="570">
        <v>42253.233333333337</v>
      </c>
      <c r="FF2902" s="571" t="str">
        <v>[-11101] All data events are filtered in summary calculation</v>
      </c>
      <c r="FG2902" s="570">
        <v>42253.233333333337</v>
      </c>
      <c r="FH2902" s="571" t="str">
        <v>[-11101] All data events are filtered in summary calculation</v>
      </c>
      <c r="GE2902" s="400">
        <f t="shared" si="364"/>
        <v>1</v>
      </c>
      <c r="GF2902" s="529"/>
      <c r="GG2902" s="517"/>
      <c r="GH2902" s="529">
        <v>42253.233333333337</v>
      </c>
      <c r="GI2902" s="668" t="str">
        <v>[-11101] All data events are filtered in summary calculation</v>
      </c>
      <c r="GJ2902" s="669">
        <v>42253.233333333337</v>
      </c>
      <c r="GK2902" s="668" t="str">
        <v>[-11101] All data events are filtered in summary calculation</v>
      </c>
      <c r="GL2902" s="669">
        <v>42253.233333333337</v>
      </c>
      <c r="GM2902" s="668" t="str">
        <v>[-11101] All data events are filtered in summary calculation</v>
      </c>
      <c r="GN2902" s="400" t="str">
        <f t="shared" si="362"/>
        <v>[-11101] All data events are filtered in summary calculation</v>
      </c>
      <c r="GO2902" s="400">
        <f t="shared" si="363"/>
        <v>0</v>
      </c>
    </row>
    <row r="2903" spans="156:197" ht="18.95" customHeight="1" x14ac:dyDescent="0.25">
      <c r="EZ2903" s="837"/>
      <c r="FA2903" s="568">
        <v>42253.234027777777</v>
      </c>
      <c r="FB2903" s="569" t="str">
        <v>[-11101] All data events are filtered in summary calculation</v>
      </c>
      <c r="FC2903" s="570">
        <v>42253.234027777777</v>
      </c>
      <c r="FD2903" s="571" t="str">
        <v>[-11101] All data events are filtered in summary calculation</v>
      </c>
      <c r="FE2903" s="570">
        <v>42253.233680555553</v>
      </c>
      <c r="FF2903" s="571" t="str">
        <v>[-11101] All data events are filtered in summary calculation</v>
      </c>
      <c r="FG2903" s="570">
        <v>42253.233680555553</v>
      </c>
      <c r="FH2903" s="571" t="str">
        <v>[-11101] All data events are filtered in summary calculation</v>
      </c>
      <c r="GE2903" s="400">
        <f t="shared" si="364"/>
        <v>1</v>
      </c>
      <c r="GF2903" s="529"/>
      <c r="GG2903" s="517"/>
      <c r="GH2903" s="529">
        <v>42253.233680555553</v>
      </c>
      <c r="GI2903" s="668" t="str">
        <v>[-11101] All data events are filtered in summary calculation</v>
      </c>
      <c r="GJ2903" s="669">
        <v>42253.233680555553</v>
      </c>
      <c r="GK2903" s="668" t="str">
        <v>[-11101] All data events are filtered in summary calculation</v>
      </c>
      <c r="GL2903" s="669">
        <v>42253.233680555553</v>
      </c>
      <c r="GM2903" s="668" t="str">
        <v>[-11101] All data events are filtered in summary calculation</v>
      </c>
      <c r="GN2903" s="400" t="str">
        <f t="shared" si="362"/>
        <v>[-11101] All data events are filtered in summary calculation</v>
      </c>
      <c r="GO2903" s="400">
        <f t="shared" si="363"/>
        <v>0</v>
      </c>
    </row>
    <row r="2904" spans="156:197" ht="18.95" customHeight="1" x14ac:dyDescent="0.25">
      <c r="EZ2904" s="837"/>
      <c r="FA2904" s="568">
        <v>42253.234375</v>
      </c>
      <c r="FB2904" s="569" t="str">
        <v>[-11101] All data events are filtered in summary calculation</v>
      </c>
      <c r="FC2904" s="570">
        <v>42253.234375</v>
      </c>
      <c r="FD2904" s="571" t="str">
        <v>[-11101] All data events are filtered in summary calculation</v>
      </c>
      <c r="FE2904" s="570">
        <v>42253.234027777777</v>
      </c>
      <c r="FF2904" s="571" t="str">
        <v>[-11101] All data events are filtered in summary calculation</v>
      </c>
      <c r="FG2904" s="570">
        <v>42253.234027777777</v>
      </c>
      <c r="FH2904" s="571" t="str">
        <v>[-11101] All data events are filtered in summary calculation</v>
      </c>
      <c r="GE2904" s="400">
        <f t="shared" si="364"/>
        <v>1</v>
      </c>
      <c r="GF2904" s="529"/>
      <c r="GG2904" s="517"/>
      <c r="GH2904" s="529">
        <v>42253.234027777777</v>
      </c>
      <c r="GI2904" s="668" t="str">
        <v>[-11101] All data events are filtered in summary calculation</v>
      </c>
      <c r="GJ2904" s="669">
        <v>42253.234027777777</v>
      </c>
      <c r="GK2904" s="668" t="str">
        <v>[-11101] All data events are filtered in summary calculation</v>
      </c>
      <c r="GL2904" s="669">
        <v>42253.234027777777</v>
      </c>
      <c r="GM2904" s="668" t="str">
        <v>[-11101] All data events are filtered in summary calculation</v>
      </c>
      <c r="GN2904" s="400" t="str">
        <f t="shared" si="362"/>
        <v>[-11101] All data events are filtered in summary calculation</v>
      </c>
      <c r="GO2904" s="400">
        <f t="shared" si="363"/>
        <v>0</v>
      </c>
    </row>
    <row r="2905" spans="156:197" ht="18.95" customHeight="1" x14ac:dyDescent="0.25">
      <c r="EZ2905" s="837"/>
      <c r="FA2905" s="568">
        <v>42253.234722222223</v>
      </c>
      <c r="FB2905" s="569" t="str">
        <v>[-11101] All data events are filtered in summary calculation</v>
      </c>
      <c r="FC2905" s="570">
        <v>42253.234722222223</v>
      </c>
      <c r="FD2905" s="571" t="str">
        <v>[-11101] All data events are filtered in summary calculation</v>
      </c>
      <c r="FE2905" s="570">
        <v>42253.234375</v>
      </c>
      <c r="FF2905" s="571" t="str">
        <v>[-11101] All data events are filtered in summary calculation</v>
      </c>
      <c r="FG2905" s="570">
        <v>42253.234375</v>
      </c>
      <c r="FH2905" s="571" t="str">
        <v>[-11101] All data events are filtered in summary calculation</v>
      </c>
      <c r="GE2905" s="400">
        <f t="shared" si="364"/>
        <v>1</v>
      </c>
      <c r="GF2905" s="529"/>
      <c r="GG2905" s="517"/>
      <c r="GH2905" s="529">
        <v>42253.234375</v>
      </c>
      <c r="GI2905" s="668" t="str">
        <v>[-11101] All data events are filtered in summary calculation</v>
      </c>
      <c r="GJ2905" s="669">
        <v>42253.234375</v>
      </c>
      <c r="GK2905" s="668" t="str">
        <v>[-11101] All data events are filtered in summary calculation</v>
      </c>
      <c r="GL2905" s="669">
        <v>42253.234375</v>
      </c>
      <c r="GM2905" s="668" t="str">
        <v>[-11101] All data events are filtered in summary calculation</v>
      </c>
      <c r="GN2905" s="400" t="str">
        <f t="shared" si="362"/>
        <v>[-11101] All data events are filtered in summary calculation</v>
      </c>
      <c r="GO2905" s="400">
        <f t="shared" si="363"/>
        <v>0</v>
      </c>
    </row>
    <row r="2906" spans="156:197" ht="18.95" customHeight="1" x14ac:dyDescent="0.25">
      <c r="EZ2906" s="837"/>
      <c r="FA2906" s="568">
        <v>42253.235069444447</v>
      </c>
      <c r="FB2906" s="569" t="str">
        <v>[-11101] All data events are filtered in summary calculation</v>
      </c>
      <c r="FC2906" s="570">
        <v>42253.235069444447</v>
      </c>
      <c r="FD2906" s="571" t="str">
        <v>[-11101] All data events are filtered in summary calculation</v>
      </c>
      <c r="FE2906" s="570">
        <v>42253.234722222223</v>
      </c>
      <c r="FF2906" s="571" t="str">
        <v>[-11101] All data events are filtered in summary calculation</v>
      </c>
      <c r="FG2906" s="570">
        <v>42253.234722222223</v>
      </c>
      <c r="FH2906" s="571" t="str">
        <v>[-11101] All data events are filtered in summary calculation</v>
      </c>
      <c r="GE2906" s="400">
        <f t="shared" si="364"/>
        <v>1</v>
      </c>
      <c r="GF2906" s="529"/>
      <c r="GG2906" s="517"/>
      <c r="GH2906" s="529">
        <v>42253.234722222223</v>
      </c>
      <c r="GI2906" s="668" t="str">
        <v>[-11101] All data events are filtered in summary calculation</v>
      </c>
      <c r="GJ2906" s="669">
        <v>42253.234722222223</v>
      </c>
      <c r="GK2906" s="668" t="str">
        <v>[-11101] All data events are filtered in summary calculation</v>
      </c>
      <c r="GL2906" s="669">
        <v>42253.234722222223</v>
      </c>
      <c r="GM2906" s="668" t="str">
        <v>[-11101] All data events are filtered in summary calculation</v>
      </c>
      <c r="GN2906" s="400" t="str">
        <f t="shared" si="362"/>
        <v>[-11101] All data events are filtered in summary calculation</v>
      </c>
      <c r="GO2906" s="400">
        <f t="shared" si="363"/>
        <v>0</v>
      </c>
    </row>
    <row r="2907" spans="156:197" ht="18.95" customHeight="1" x14ac:dyDescent="0.25">
      <c r="EZ2907" s="837"/>
      <c r="FA2907" s="568">
        <v>42253.235416666663</v>
      </c>
      <c r="FB2907" s="569" t="str">
        <v>[-11101] All data events are filtered in summary calculation</v>
      </c>
      <c r="FC2907" s="570">
        <v>42253.235416666663</v>
      </c>
      <c r="FD2907" s="571" t="str">
        <v>[-11101] All data events are filtered in summary calculation</v>
      </c>
      <c r="FE2907" s="570">
        <v>42253.235069444447</v>
      </c>
      <c r="FF2907" s="571" t="str">
        <v>[-11101] All data events are filtered in summary calculation</v>
      </c>
      <c r="FG2907" s="570">
        <v>42253.235069444447</v>
      </c>
      <c r="FH2907" s="571" t="str">
        <v>[-11101] All data events are filtered in summary calculation</v>
      </c>
      <c r="GE2907" s="400">
        <f t="shared" si="364"/>
        <v>1</v>
      </c>
      <c r="GF2907" s="529"/>
      <c r="GG2907" s="517"/>
      <c r="GH2907" s="529">
        <v>42253.235069444447</v>
      </c>
      <c r="GI2907" s="668" t="str">
        <v>[-11101] All data events are filtered in summary calculation</v>
      </c>
      <c r="GJ2907" s="669">
        <v>42253.235069444447</v>
      </c>
      <c r="GK2907" s="668" t="str">
        <v>[-11101] All data events are filtered in summary calculation</v>
      </c>
      <c r="GL2907" s="669">
        <v>42253.235069444447</v>
      </c>
      <c r="GM2907" s="668" t="str">
        <v>[-11101] All data events are filtered in summary calculation</v>
      </c>
      <c r="GN2907" s="400" t="str">
        <f t="shared" si="362"/>
        <v>[-11101] All data events are filtered in summary calculation</v>
      </c>
      <c r="GO2907" s="400">
        <f t="shared" si="363"/>
        <v>0</v>
      </c>
    </row>
    <row r="2908" spans="156:197" ht="18.95" customHeight="1" x14ac:dyDescent="0.25">
      <c r="EZ2908" s="837"/>
      <c r="FA2908" s="568">
        <v>42253.235763888893</v>
      </c>
      <c r="FB2908" s="569" t="str">
        <v>[-11101] All data events are filtered in summary calculation</v>
      </c>
      <c r="FC2908" s="570">
        <v>42253.235763888893</v>
      </c>
      <c r="FD2908" s="571" t="str">
        <v>[-11101] All data events are filtered in summary calculation</v>
      </c>
      <c r="FE2908" s="570">
        <v>42253.235416666663</v>
      </c>
      <c r="FF2908" s="571" t="str">
        <v>[-11101] All data events are filtered in summary calculation</v>
      </c>
      <c r="FG2908" s="570">
        <v>42253.235416666663</v>
      </c>
      <c r="FH2908" s="571" t="str">
        <v>[-11101] All data events are filtered in summary calculation</v>
      </c>
      <c r="GE2908" s="400">
        <f t="shared" si="364"/>
        <v>1</v>
      </c>
      <c r="GF2908" s="529"/>
      <c r="GG2908" s="517"/>
      <c r="GH2908" s="529">
        <v>42253.235416666663</v>
      </c>
      <c r="GI2908" s="668" t="str">
        <v>[-11101] All data events are filtered in summary calculation</v>
      </c>
      <c r="GJ2908" s="669">
        <v>42253.235416666663</v>
      </c>
      <c r="GK2908" s="668" t="str">
        <v>[-11101] All data events are filtered in summary calculation</v>
      </c>
      <c r="GL2908" s="669">
        <v>42253.235416666663</v>
      </c>
      <c r="GM2908" s="668" t="str">
        <v>[-11101] All data events are filtered in summary calculation</v>
      </c>
      <c r="GN2908" s="400" t="str">
        <f t="shared" si="362"/>
        <v>[-11101] All data events are filtered in summary calculation</v>
      </c>
      <c r="GO2908" s="400">
        <f t="shared" si="363"/>
        <v>0</v>
      </c>
    </row>
    <row r="2909" spans="156:197" ht="18.95" customHeight="1" x14ac:dyDescent="0.25">
      <c r="EZ2909" s="837"/>
      <c r="FA2909" s="568">
        <v>42253.236111111109</v>
      </c>
      <c r="FB2909" s="569" t="str">
        <v>[-11101] All data events are filtered in summary calculation</v>
      </c>
      <c r="FC2909" s="570">
        <v>42253.236111111109</v>
      </c>
      <c r="FD2909" s="571" t="str">
        <v>[-11101] All data events are filtered in summary calculation</v>
      </c>
      <c r="FE2909" s="570">
        <v>42253.235763888893</v>
      </c>
      <c r="FF2909" s="571" t="str">
        <v>[-11101] All data events are filtered in summary calculation</v>
      </c>
      <c r="FG2909" s="570">
        <v>42253.235763888893</v>
      </c>
      <c r="FH2909" s="571" t="str">
        <v>[-11101] All data events are filtered in summary calculation</v>
      </c>
      <c r="GE2909" s="400">
        <f t="shared" si="364"/>
        <v>1</v>
      </c>
      <c r="GF2909" s="529"/>
      <c r="GG2909" s="517"/>
      <c r="GH2909" s="529">
        <v>42253.235763888893</v>
      </c>
      <c r="GI2909" s="668" t="str">
        <v>[-11101] All data events are filtered in summary calculation</v>
      </c>
      <c r="GJ2909" s="669">
        <v>42253.235763888893</v>
      </c>
      <c r="GK2909" s="668" t="str">
        <v>[-11101] All data events are filtered in summary calculation</v>
      </c>
      <c r="GL2909" s="669">
        <v>42253.235763888893</v>
      </c>
      <c r="GM2909" s="668" t="str">
        <v>[-11101] All data events are filtered in summary calculation</v>
      </c>
      <c r="GN2909" s="400" t="str">
        <f t="shared" si="362"/>
        <v>[-11101] All data events are filtered in summary calculation</v>
      </c>
      <c r="GO2909" s="400">
        <f t="shared" si="363"/>
        <v>0</v>
      </c>
    </row>
    <row r="2910" spans="156:197" ht="18.95" customHeight="1" x14ac:dyDescent="0.25">
      <c r="EZ2910" s="837"/>
      <c r="FA2910" s="568">
        <v>42253.236458333333</v>
      </c>
      <c r="FB2910" s="569" t="str">
        <v>[-11101] All data events are filtered in summary calculation</v>
      </c>
      <c r="FC2910" s="570">
        <v>42253.236458333333</v>
      </c>
      <c r="FD2910" s="571" t="str">
        <v>[-11101] All data events are filtered in summary calculation</v>
      </c>
      <c r="FE2910" s="570">
        <v>42253.236111111109</v>
      </c>
      <c r="FF2910" s="571" t="str">
        <v>[-11101] All data events are filtered in summary calculation</v>
      </c>
      <c r="FG2910" s="570">
        <v>42253.236111111109</v>
      </c>
      <c r="FH2910" s="571" t="str">
        <v>[-11101] All data events are filtered in summary calculation</v>
      </c>
      <c r="GE2910" s="400">
        <f t="shared" si="364"/>
        <v>1</v>
      </c>
      <c r="GF2910" s="529"/>
      <c r="GG2910" s="517"/>
      <c r="GH2910" s="529">
        <v>42253.236111111109</v>
      </c>
      <c r="GI2910" s="668" t="str">
        <v>[-11101] All data events are filtered in summary calculation</v>
      </c>
      <c r="GJ2910" s="669">
        <v>42253.236111111109</v>
      </c>
      <c r="GK2910" s="668" t="str">
        <v>[-11101] All data events are filtered in summary calculation</v>
      </c>
      <c r="GL2910" s="669">
        <v>42253.236111111109</v>
      </c>
      <c r="GM2910" s="668" t="str">
        <v>[-11101] All data events are filtered in summary calculation</v>
      </c>
      <c r="GN2910" s="400" t="str">
        <f t="shared" si="362"/>
        <v>[-11101] All data events are filtered in summary calculation</v>
      </c>
      <c r="GO2910" s="400">
        <f t="shared" si="363"/>
        <v>0</v>
      </c>
    </row>
    <row r="2911" spans="156:197" ht="18.95" customHeight="1" x14ac:dyDescent="0.25">
      <c r="EZ2911" s="837"/>
      <c r="FA2911" s="568">
        <v>42253.236805555556</v>
      </c>
      <c r="FB2911" s="569" t="str">
        <v>[-11101] All data events are filtered in summary calculation</v>
      </c>
      <c r="FC2911" s="570">
        <v>42253.236805555556</v>
      </c>
      <c r="FD2911" s="571" t="str">
        <v>[-11101] All data events are filtered in summary calculation</v>
      </c>
      <c r="FE2911" s="570">
        <v>42253.236458333333</v>
      </c>
      <c r="FF2911" s="571" t="str">
        <v>[-11101] All data events are filtered in summary calculation</v>
      </c>
      <c r="FG2911" s="570">
        <v>42253.236458333333</v>
      </c>
      <c r="FH2911" s="571" t="str">
        <v>[-11101] All data events are filtered in summary calculation</v>
      </c>
      <c r="GE2911" s="400">
        <f t="shared" si="364"/>
        <v>1</v>
      </c>
      <c r="GF2911" s="529"/>
      <c r="GG2911" s="517"/>
      <c r="GH2911" s="529">
        <v>42253.236458333333</v>
      </c>
      <c r="GI2911" s="668" t="str">
        <v>[-11101] All data events are filtered in summary calculation</v>
      </c>
      <c r="GJ2911" s="669">
        <v>42253.236458333333</v>
      </c>
      <c r="GK2911" s="668" t="str">
        <v>[-11101] All data events are filtered in summary calculation</v>
      </c>
      <c r="GL2911" s="669">
        <v>42253.236458333333</v>
      </c>
      <c r="GM2911" s="668" t="str">
        <v>[-11101] All data events are filtered in summary calculation</v>
      </c>
      <c r="GN2911" s="400" t="str">
        <f t="shared" si="362"/>
        <v>[-11101] All data events are filtered in summary calculation</v>
      </c>
      <c r="GO2911" s="400">
        <f t="shared" si="363"/>
        <v>0</v>
      </c>
    </row>
    <row r="2912" spans="156:197" ht="18.95" customHeight="1" x14ac:dyDescent="0.25">
      <c r="EZ2912" s="837"/>
      <c r="FA2912" s="568">
        <v>42253.23715277778</v>
      </c>
      <c r="FB2912" s="569" t="str">
        <v>[-11101] All data events are filtered in summary calculation</v>
      </c>
      <c r="FC2912" s="570">
        <v>42253.23715277778</v>
      </c>
      <c r="FD2912" s="571" t="str">
        <v>[-11101] All data events are filtered in summary calculation</v>
      </c>
      <c r="FE2912" s="570">
        <v>42253.236805555556</v>
      </c>
      <c r="FF2912" s="571" t="str">
        <v>[-11101] All data events are filtered in summary calculation</v>
      </c>
      <c r="FG2912" s="570">
        <v>42253.236805555556</v>
      </c>
      <c r="FH2912" s="571" t="str">
        <v>[-11101] All data events are filtered in summary calculation</v>
      </c>
      <c r="GE2912" s="400">
        <f t="shared" si="364"/>
        <v>1</v>
      </c>
      <c r="GF2912" s="529"/>
      <c r="GG2912" s="517"/>
      <c r="GH2912" s="529">
        <v>42253.236805555556</v>
      </c>
      <c r="GI2912" s="668" t="str">
        <v>[-11101] All data events are filtered in summary calculation</v>
      </c>
      <c r="GJ2912" s="669">
        <v>42253.236805555556</v>
      </c>
      <c r="GK2912" s="668" t="str">
        <v>[-11101] All data events are filtered in summary calculation</v>
      </c>
      <c r="GL2912" s="669">
        <v>42253.236805555556</v>
      </c>
      <c r="GM2912" s="668" t="str">
        <v>[-11101] All data events are filtered in summary calculation</v>
      </c>
      <c r="GN2912" s="400" t="str">
        <f t="shared" si="362"/>
        <v>[-11101] All data events are filtered in summary calculation</v>
      </c>
      <c r="GO2912" s="400">
        <f t="shared" si="363"/>
        <v>0</v>
      </c>
    </row>
    <row r="2913" spans="156:197" ht="18.95" customHeight="1" x14ac:dyDescent="0.25">
      <c r="EZ2913" s="837"/>
      <c r="FA2913" s="568">
        <v>42253.237500000003</v>
      </c>
      <c r="FB2913" s="569" t="str">
        <v>[-11101] All data events are filtered in summary calculation</v>
      </c>
      <c r="FC2913" s="570">
        <v>42253.237500000003</v>
      </c>
      <c r="FD2913" s="571" t="str">
        <v>[-11101] All data events are filtered in summary calculation</v>
      </c>
      <c r="FE2913" s="570">
        <v>42253.23715277778</v>
      </c>
      <c r="FF2913" s="571" t="str">
        <v>[-11101] All data events are filtered in summary calculation</v>
      </c>
      <c r="FG2913" s="570">
        <v>42253.23715277778</v>
      </c>
      <c r="FH2913" s="571" t="str">
        <v>[-11101] All data events are filtered in summary calculation</v>
      </c>
      <c r="GE2913" s="400">
        <f t="shared" si="364"/>
        <v>1</v>
      </c>
      <c r="GF2913" s="529"/>
      <c r="GG2913" s="517"/>
      <c r="GH2913" s="529">
        <v>42253.23715277778</v>
      </c>
      <c r="GI2913" s="668" t="str">
        <v>[-11101] All data events are filtered in summary calculation</v>
      </c>
      <c r="GJ2913" s="669">
        <v>42253.23715277778</v>
      </c>
      <c r="GK2913" s="668" t="str">
        <v>[-11101] All data events are filtered in summary calculation</v>
      </c>
      <c r="GL2913" s="669">
        <v>42253.23715277778</v>
      </c>
      <c r="GM2913" s="668" t="str">
        <v>[-11101] All data events are filtered in summary calculation</v>
      </c>
      <c r="GN2913" s="400" t="str">
        <f t="shared" si="362"/>
        <v>[-11101] All data events are filtered in summary calculation</v>
      </c>
      <c r="GO2913" s="400">
        <f t="shared" si="363"/>
        <v>0</v>
      </c>
    </row>
    <row r="2914" spans="156:197" ht="18.95" customHeight="1" x14ac:dyDescent="0.25">
      <c r="EZ2914" s="837"/>
      <c r="FA2914" s="568">
        <v>42253.237847222219</v>
      </c>
      <c r="FB2914" s="569" t="str">
        <v>[-11101] All data events are filtered in summary calculation</v>
      </c>
      <c r="FC2914" s="570">
        <v>42253.237847222219</v>
      </c>
      <c r="FD2914" s="571" t="str">
        <v>[-11101] All data events are filtered in summary calculation</v>
      </c>
      <c r="FE2914" s="570">
        <v>42253.237500000003</v>
      </c>
      <c r="FF2914" s="571" t="str">
        <v>[-11101] All data events are filtered in summary calculation</v>
      </c>
      <c r="FG2914" s="570">
        <v>42253.237500000003</v>
      </c>
      <c r="FH2914" s="571" t="str">
        <v>[-11101] All data events are filtered in summary calculation</v>
      </c>
      <c r="GE2914" s="400">
        <f t="shared" si="364"/>
        <v>1</v>
      </c>
      <c r="GF2914" s="529"/>
      <c r="GG2914" s="517"/>
      <c r="GH2914" s="529">
        <v>42253.237500000003</v>
      </c>
      <c r="GI2914" s="668" t="str">
        <v>[-11101] All data events are filtered in summary calculation</v>
      </c>
      <c r="GJ2914" s="669">
        <v>42253.237500000003</v>
      </c>
      <c r="GK2914" s="668" t="str">
        <v>[-11101] All data events are filtered in summary calculation</v>
      </c>
      <c r="GL2914" s="669">
        <v>42253.237500000003</v>
      </c>
      <c r="GM2914" s="668" t="str">
        <v>[-11101] All data events are filtered in summary calculation</v>
      </c>
      <c r="GN2914" s="400" t="str">
        <f t="shared" si="362"/>
        <v>[-11101] All data events are filtered in summary calculation</v>
      </c>
      <c r="GO2914" s="400">
        <f t="shared" si="363"/>
        <v>0</v>
      </c>
    </row>
    <row r="2915" spans="156:197" ht="18.95" customHeight="1" x14ac:dyDescent="0.25">
      <c r="EZ2915" s="837"/>
      <c r="FA2915" s="568">
        <v>42253.23819444445</v>
      </c>
      <c r="FB2915" s="569" t="str">
        <v>[-11101] All data events are filtered in summary calculation</v>
      </c>
      <c r="FC2915" s="570">
        <v>42253.23819444445</v>
      </c>
      <c r="FD2915" s="571" t="str">
        <v>[-11101] All data events are filtered in summary calculation</v>
      </c>
      <c r="FE2915" s="570">
        <v>42253.237847222219</v>
      </c>
      <c r="FF2915" s="571" t="str">
        <v>[-11101] All data events are filtered in summary calculation</v>
      </c>
      <c r="FG2915" s="570">
        <v>42253.237847222219</v>
      </c>
      <c r="FH2915" s="571" t="str">
        <v>[-11101] All data events are filtered in summary calculation</v>
      </c>
      <c r="GE2915" s="400">
        <f t="shared" si="364"/>
        <v>1</v>
      </c>
      <c r="GF2915" s="529"/>
      <c r="GG2915" s="517"/>
      <c r="GH2915" s="529">
        <v>42253.237847222219</v>
      </c>
      <c r="GI2915" s="668" t="str">
        <v>[-11101] All data events are filtered in summary calculation</v>
      </c>
      <c r="GJ2915" s="669">
        <v>42253.237847222219</v>
      </c>
      <c r="GK2915" s="668" t="str">
        <v>[-11101] All data events are filtered in summary calculation</v>
      </c>
      <c r="GL2915" s="669">
        <v>42253.237847222219</v>
      </c>
      <c r="GM2915" s="668" t="str">
        <v>[-11101] All data events are filtered in summary calculation</v>
      </c>
      <c r="GN2915" s="400" t="str">
        <f t="shared" si="362"/>
        <v>[-11101] All data events are filtered in summary calculation</v>
      </c>
      <c r="GO2915" s="400">
        <f t="shared" si="363"/>
        <v>0</v>
      </c>
    </row>
    <row r="2916" spans="156:197" ht="18.95" customHeight="1" x14ac:dyDescent="0.25">
      <c r="EZ2916" s="837"/>
      <c r="FA2916" s="568">
        <v>42253.238541666666</v>
      </c>
      <c r="FB2916" s="569" t="str">
        <v>[-11101] All data events are filtered in summary calculation</v>
      </c>
      <c r="FC2916" s="570">
        <v>42253.238541666666</v>
      </c>
      <c r="FD2916" s="571" t="str">
        <v>[-11101] All data events are filtered in summary calculation</v>
      </c>
      <c r="FE2916" s="570">
        <v>42253.23819444445</v>
      </c>
      <c r="FF2916" s="571" t="str">
        <v>[-11101] All data events are filtered in summary calculation</v>
      </c>
      <c r="FG2916" s="570">
        <v>42253.23819444445</v>
      </c>
      <c r="FH2916" s="571" t="str">
        <v>[-11101] All data events are filtered in summary calculation</v>
      </c>
      <c r="GE2916" s="400">
        <f t="shared" si="364"/>
        <v>1</v>
      </c>
      <c r="GF2916" s="529"/>
      <c r="GG2916" s="517"/>
      <c r="GH2916" s="529">
        <v>42253.23819444445</v>
      </c>
      <c r="GI2916" s="668" t="str">
        <v>[-11101] All data events are filtered in summary calculation</v>
      </c>
      <c r="GJ2916" s="669">
        <v>42253.23819444445</v>
      </c>
      <c r="GK2916" s="668" t="str">
        <v>[-11101] All data events are filtered in summary calculation</v>
      </c>
      <c r="GL2916" s="669">
        <v>42253.23819444445</v>
      </c>
      <c r="GM2916" s="668" t="str">
        <v>[-11101] All data events are filtered in summary calculation</v>
      </c>
      <c r="GN2916" s="400" t="str">
        <f t="shared" si="362"/>
        <v>[-11101] All data events are filtered in summary calculation</v>
      </c>
      <c r="GO2916" s="400">
        <f t="shared" si="363"/>
        <v>0</v>
      </c>
    </row>
    <row r="2917" spans="156:197" ht="18.95" customHeight="1" x14ac:dyDescent="0.25">
      <c r="EZ2917" s="837"/>
      <c r="FA2917" s="568">
        <v>42253.238888888889</v>
      </c>
      <c r="FB2917" s="569" t="str">
        <v>[-11101] All data events are filtered in summary calculation</v>
      </c>
      <c r="FC2917" s="570">
        <v>42253.238888888889</v>
      </c>
      <c r="FD2917" s="571" t="str">
        <v>[-11101] All data events are filtered in summary calculation</v>
      </c>
      <c r="FE2917" s="570">
        <v>42253.238541666666</v>
      </c>
      <c r="FF2917" s="571" t="str">
        <v>[-11101] All data events are filtered in summary calculation</v>
      </c>
      <c r="FG2917" s="570">
        <v>42253.238541666666</v>
      </c>
      <c r="FH2917" s="571" t="str">
        <v>[-11101] All data events are filtered in summary calculation</v>
      </c>
      <c r="GE2917" s="400">
        <f t="shared" si="364"/>
        <v>1</v>
      </c>
      <c r="GF2917" s="529"/>
      <c r="GG2917" s="517"/>
      <c r="GH2917" s="529">
        <v>42253.238541666666</v>
      </c>
      <c r="GI2917" s="668" t="str">
        <v>[-11101] All data events are filtered in summary calculation</v>
      </c>
      <c r="GJ2917" s="669">
        <v>42253.238541666666</v>
      </c>
      <c r="GK2917" s="668" t="str">
        <v>[-11101] All data events are filtered in summary calculation</v>
      </c>
      <c r="GL2917" s="669">
        <v>42253.238541666666</v>
      </c>
      <c r="GM2917" s="668" t="str">
        <v>[-11101] All data events are filtered in summary calculation</v>
      </c>
      <c r="GN2917" s="400" t="str">
        <f t="shared" si="362"/>
        <v>[-11101] All data events are filtered in summary calculation</v>
      </c>
      <c r="GO2917" s="400">
        <f t="shared" si="363"/>
        <v>0</v>
      </c>
    </row>
    <row r="2918" spans="156:197" ht="18.95" customHeight="1" x14ac:dyDescent="0.25">
      <c r="EZ2918" s="837"/>
      <c r="FA2918" s="568">
        <v>42253.239236111112</v>
      </c>
      <c r="FB2918" s="569" t="str">
        <v>[-11101] All data events are filtered in summary calculation</v>
      </c>
      <c r="FC2918" s="570">
        <v>42253.239236111112</v>
      </c>
      <c r="FD2918" s="571" t="str">
        <v>[-11101] All data events are filtered in summary calculation</v>
      </c>
      <c r="FE2918" s="570">
        <v>42253.238888888889</v>
      </c>
      <c r="FF2918" s="571" t="str">
        <v>[-11101] All data events are filtered in summary calculation</v>
      </c>
      <c r="FG2918" s="570">
        <v>42253.238888888889</v>
      </c>
      <c r="FH2918" s="571" t="str">
        <v>[-11101] All data events are filtered in summary calculation</v>
      </c>
      <c r="GE2918" s="400">
        <f t="shared" si="364"/>
        <v>1</v>
      </c>
      <c r="GF2918" s="529"/>
      <c r="GG2918" s="517"/>
      <c r="GH2918" s="529">
        <v>42253.238888888889</v>
      </c>
      <c r="GI2918" s="668" t="str">
        <v>[-11101] All data events are filtered in summary calculation</v>
      </c>
      <c r="GJ2918" s="669">
        <v>42253.238888888889</v>
      </c>
      <c r="GK2918" s="668" t="str">
        <v>[-11101] All data events are filtered in summary calculation</v>
      </c>
      <c r="GL2918" s="669">
        <v>42253.238888888889</v>
      </c>
      <c r="GM2918" s="668" t="str">
        <v>[-11101] All data events are filtered in summary calculation</v>
      </c>
      <c r="GN2918" s="400" t="str">
        <f t="shared" si="362"/>
        <v>[-11101] All data events are filtered in summary calculation</v>
      </c>
      <c r="GO2918" s="400">
        <f t="shared" si="363"/>
        <v>0</v>
      </c>
    </row>
    <row r="2919" spans="156:197" ht="18.95" customHeight="1" x14ac:dyDescent="0.25">
      <c r="EZ2919" s="837"/>
      <c r="FA2919" s="568">
        <v>42253.239583333328</v>
      </c>
      <c r="FB2919" s="569" t="str">
        <v>[-11101] All data events are filtered in summary calculation</v>
      </c>
      <c r="FC2919" s="570">
        <v>42253.239583333328</v>
      </c>
      <c r="FD2919" s="571" t="str">
        <v>[-11101] All data events are filtered in summary calculation</v>
      </c>
      <c r="FE2919" s="570">
        <v>42253.239236111112</v>
      </c>
      <c r="FF2919" s="571" t="str">
        <v>[-11101] All data events are filtered in summary calculation</v>
      </c>
      <c r="FG2919" s="570">
        <v>42253.239236111112</v>
      </c>
      <c r="FH2919" s="571" t="str">
        <v>[-11101] All data events are filtered in summary calculation</v>
      </c>
      <c r="GE2919" s="400">
        <f t="shared" si="364"/>
        <v>1</v>
      </c>
      <c r="GF2919" s="529"/>
      <c r="GG2919" s="517"/>
      <c r="GH2919" s="529">
        <v>42253.239236111112</v>
      </c>
      <c r="GI2919" s="668" t="str">
        <v>[-11101] All data events are filtered in summary calculation</v>
      </c>
      <c r="GJ2919" s="669">
        <v>42253.239236111112</v>
      </c>
      <c r="GK2919" s="668" t="str">
        <v>[-11101] All data events are filtered in summary calculation</v>
      </c>
      <c r="GL2919" s="669">
        <v>42253.239236111112</v>
      </c>
      <c r="GM2919" s="668" t="str">
        <v>[-11101] All data events are filtered in summary calculation</v>
      </c>
      <c r="GN2919" s="400" t="str">
        <f t="shared" si="362"/>
        <v>[-11101] All data events are filtered in summary calculation</v>
      </c>
      <c r="GO2919" s="400">
        <f t="shared" si="363"/>
        <v>0</v>
      </c>
    </row>
    <row r="2920" spans="156:197" ht="18.95" customHeight="1" x14ac:dyDescent="0.25">
      <c r="EZ2920" s="837"/>
      <c r="FA2920" s="568">
        <v>42253.239930555559</v>
      </c>
      <c r="FB2920" s="569" t="str">
        <v>[-11101] All data events are filtered in summary calculation</v>
      </c>
      <c r="FC2920" s="570">
        <v>42253.239930555559</v>
      </c>
      <c r="FD2920" s="571" t="str">
        <v>[-11101] All data events are filtered in summary calculation</v>
      </c>
      <c r="FE2920" s="570">
        <v>42253.239583333328</v>
      </c>
      <c r="FF2920" s="571" t="str">
        <v>[-11101] All data events are filtered in summary calculation</v>
      </c>
      <c r="FG2920" s="570">
        <v>42253.239583333328</v>
      </c>
      <c r="FH2920" s="571" t="str">
        <v>[-11101] All data events are filtered in summary calculation</v>
      </c>
      <c r="GE2920" s="400">
        <f t="shared" si="364"/>
        <v>1</v>
      </c>
      <c r="GF2920" s="529"/>
      <c r="GG2920" s="517"/>
      <c r="GH2920" s="529">
        <v>42253.239583333328</v>
      </c>
      <c r="GI2920" s="668" t="str">
        <v>[-11101] All data events are filtered in summary calculation</v>
      </c>
      <c r="GJ2920" s="669">
        <v>42253.239583333328</v>
      </c>
      <c r="GK2920" s="668" t="str">
        <v>[-11101] All data events are filtered in summary calculation</v>
      </c>
      <c r="GL2920" s="669">
        <v>42253.239583333328</v>
      </c>
      <c r="GM2920" s="668" t="str">
        <v>[-11101] All data events are filtered in summary calculation</v>
      </c>
      <c r="GN2920" s="400" t="str">
        <f t="shared" si="362"/>
        <v>[-11101] All data events are filtered in summary calculation</v>
      </c>
      <c r="GO2920" s="400">
        <f t="shared" si="363"/>
        <v>0</v>
      </c>
    </row>
    <row r="2921" spans="156:197" ht="18.95" customHeight="1" x14ac:dyDescent="0.25">
      <c r="EZ2921" s="837"/>
      <c r="FA2921" s="568">
        <v>42253.240277777775</v>
      </c>
      <c r="FB2921" s="569" t="str">
        <v>[-11101] All data events are filtered in summary calculation</v>
      </c>
      <c r="FC2921" s="570">
        <v>42253.240277777775</v>
      </c>
      <c r="FD2921" s="571" t="str">
        <v>[-11101] All data events are filtered in summary calculation</v>
      </c>
      <c r="FE2921" s="570">
        <v>42253.239930555559</v>
      </c>
      <c r="FF2921" s="571" t="str">
        <v>[-11101] All data events are filtered in summary calculation</v>
      </c>
      <c r="FG2921" s="570">
        <v>42253.239930555559</v>
      </c>
      <c r="FH2921" s="571" t="str">
        <v>[-11101] All data events are filtered in summary calculation</v>
      </c>
      <c r="GE2921" s="400">
        <f t="shared" si="364"/>
        <v>1</v>
      </c>
      <c r="GF2921" s="529"/>
      <c r="GG2921" s="517"/>
      <c r="GH2921" s="529">
        <v>42253.239930555559</v>
      </c>
      <c r="GI2921" s="668" t="str">
        <v>[-11101] All data events are filtered in summary calculation</v>
      </c>
      <c r="GJ2921" s="669">
        <v>42253.239930555559</v>
      </c>
      <c r="GK2921" s="668" t="str">
        <v>[-11101] All data events are filtered in summary calculation</v>
      </c>
      <c r="GL2921" s="669">
        <v>42253.239930555559</v>
      </c>
      <c r="GM2921" s="668" t="str">
        <v>[-11101] All data events are filtered in summary calculation</v>
      </c>
      <c r="GN2921" s="400" t="str">
        <f t="shared" si="362"/>
        <v>[-11101] All data events are filtered in summary calculation</v>
      </c>
      <c r="GO2921" s="400">
        <f t="shared" si="363"/>
        <v>0</v>
      </c>
    </row>
    <row r="2922" spans="156:197" ht="18.95" customHeight="1" x14ac:dyDescent="0.25">
      <c r="EZ2922" s="837"/>
      <c r="FA2922" s="568">
        <v>42253.240624999999</v>
      </c>
      <c r="FB2922" s="569" t="str">
        <v>[-11101] All data events are filtered in summary calculation</v>
      </c>
      <c r="FC2922" s="570">
        <v>42253.240624999999</v>
      </c>
      <c r="FD2922" s="571" t="str">
        <v>[-11101] All data events are filtered in summary calculation</v>
      </c>
      <c r="FE2922" s="570">
        <v>42253.240277777775</v>
      </c>
      <c r="FF2922" s="571" t="str">
        <v>[-11101] All data events are filtered in summary calculation</v>
      </c>
      <c r="FG2922" s="570">
        <v>42253.240277777775</v>
      </c>
      <c r="FH2922" s="571" t="str">
        <v>[-11101] All data events are filtered in summary calculation</v>
      </c>
      <c r="GE2922" s="400">
        <f t="shared" si="364"/>
        <v>1</v>
      </c>
      <c r="GF2922" s="529"/>
      <c r="GG2922" s="517"/>
      <c r="GH2922" s="529">
        <v>42253.240277777775</v>
      </c>
      <c r="GI2922" s="668" t="str">
        <v>[-11101] All data events are filtered in summary calculation</v>
      </c>
      <c r="GJ2922" s="669">
        <v>42253.240277777775</v>
      </c>
      <c r="GK2922" s="668" t="str">
        <v>[-11101] All data events are filtered in summary calculation</v>
      </c>
      <c r="GL2922" s="669">
        <v>42253.240277777775</v>
      </c>
      <c r="GM2922" s="668" t="str">
        <v>[-11101] All data events are filtered in summary calculation</v>
      </c>
      <c r="GN2922" s="400" t="str">
        <f t="shared" si="362"/>
        <v>[-11101] All data events are filtered in summary calculation</v>
      </c>
      <c r="GO2922" s="400">
        <f t="shared" si="363"/>
        <v>0</v>
      </c>
    </row>
    <row r="2923" spans="156:197" ht="18.95" customHeight="1" x14ac:dyDescent="0.25">
      <c r="EZ2923" s="837"/>
      <c r="FA2923" s="568">
        <v>42253.240972222222</v>
      </c>
      <c r="FB2923" s="569" t="str">
        <v>[-11101] All data events are filtered in summary calculation</v>
      </c>
      <c r="FC2923" s="570">
        <v>42253.240972222222</v>
      </c>
      <c r="FD2923" s="571" t="str">
        <v>[-11101] All data events are filtered in summary calculation</v>
      </c>
      <c r="FE2923" s="570">
        <v>42253.240624999999</v>
      </c>
      <c r="FF2923" s="571" t="str">
        <v>[-11101] All data events are filtered in summary calculation</v>
      </c>
      <c r="FG2923" s="570">
        <v>42253.240624999999</v>
      </c>
      <c r="FH2923" s="571" t="str">
        <v>[-11101] All data events are filtered in summary calculation</v>
      </c>
      <c r="GE2923" s="400">
        <f t="shared" si="364"/>
        <v>1</v>
      </c>
      <c r="GF2923" s="529"/>
      <c r="GG2923" s="517"/>
      <c r="GH2923" s="529">
        <v>42253.240624999999</v>
      </c>
      <c r="GI2923" s="668" t="str">
        <v>[-11101] All data events are filtered in summary calculation</v>
      </c>
      <c r="GJ2923" s="669">
        <v>42253.240624999999</v>
      </c>
      <c r="GK2923" s="668" t="str">
        <v>[-11101] All data events are filtered in summary calculation</v>
      </c>
      <c r="GL2923" s="669">
        <v>42253.240624999999</v>
      </c>
      <c r="GM2923" s="668" t="str">
        <v>[-11101] All data events are filtered in summary calculation</v>
      </c>
      <c r="GN2923" s="400" t="str">
        <f t="shared" si="362"/>
        <v>[-11101] All data events are filtered in summary calculation</v>
      </c>
      <c r="GO2923" s="400">
        <f t="shared" si="363"/>
        <v>0</v>
      </c>
    </row>
    <row r="2924" spans="156:197" ht="18.95" customHeight="1" x14ac:dyDescent="0.25">
      <c r="EZ2924" s="837"/>
      <c r="FA2924" s="568">
        <v>42253.241319444445</v>
      </c>
      <c r="FB2924" s="569" t="str">
        <v>[-11101] All data events are filtered in summary calculation</v>
      </c>
      <c r="FC2924" s="570">
        <v>42253.241319444445</v>
      </c>
      <c r="FD2924" s="571" t="str">
        <v>[-11101] All data events are filtered in summary calculation</v>
      </c>
      <c r="FE2924" s="570">
        <v>42253.240972222222</v>
      </c>
      <c r="FF2924" s="571" t="str">
        <v>[-11101] All data events are filtered in summary calculation</v>
      </c>
      <c r="FG2924" s="570">
        <v>42253.240972222222</v>
      </c>
      <c r="FH2924" s="571" t="str">
        <v>[-11101] All data events are filtered in summary calculation</v>
      </c>
      <c r="GE2924" s="400">
        <f t="shared" si="364"/>
        <v>1</v>
      </c>
      <c r="GF2924" s="529"/>
      <c r="GG2924" s="517"/>
      <c r="GH2924" s="529">
        <v>42253.240972222222</v>
      </c>
      <c r="GI2924" s="668" t="str">
        <v>[-11101] All data events are filtered in summary calculation</v>
      </c>
      <c r="GJ2924" s="669">
        <v>42253.240972222222</v>
      </c>
      <c r="GK2924" s="668" t="str">
        <v>[-11101] All data events are filtered in summary calculation</v>
      </c>
      <c r="GL2924" s="669">
        <v>42253.240972222222</v>
      </c>
      <c r="GM2924" s="668" t="str">
        <v>[-11101] All data events are filtered in summary calculation</v>
      </c>
      <c r="GN2924" s="400" t="str">
        <f t="shared" si="362"/>
        <v>[-11101] All data events are filtered in summary calculation</v>
      </c>
      <c r="GO2924" s="400">
        <f t="shared" si="363"/>
        <v>0</v>
      </c>
    </row>
    <row r="2925" spans="156:197" ht="18.95" customHeight="1" x14ac:dyDescent="0.25">
      <c r="EZ2925" s="837"/>
      <c r="FA2925" s="568">
        <v>42253.241666666669</v>
      </c>
      <c r="FB2925" s="569" t="str">
        <v>[-11101] All data events are filtered in summary calculation</v>
      </c>
      <c r="FC2925" s="570">
        <v>42253.241666666669</v>
      </c>
      <c r="FD2925" s="571" t="str">
        <v>[-11101] All data events are filtered in summary calculation</v>
      </c>
      <c r="FE2925" s="570">
        <v>42253.241319444445</v>
      </c>
      <c r="FF2925" s="571" t="str">
        <v>[-11101] All data events are filtered in summary calculation</v>
      </c>
      <c r="FG2925" s="570">
        <v>42253.241319444445</v>
      </c>
      <c r="FH2925" s="571" t="str">
        <v>[-11101] All data events are filtered in summary calculation</v>
      </c>
      <c r="GE2925" s="400">
        <f t="shared" si="364"/>
        <v>1</v>
      </c>
      <c r="GF2925" s="529"/>
      <c r="GG2925" s="517"/>
      <c r="GH2925" s="529">
        <v>42253.241319444445</v>
      </c>
      <c r="GI2925" s="668" t="str">
        <v>[-11101] All data events are filtered in summary calculation</v>
      </c>
      <c r="GJ2925" s="669">
        <v>42253.241319444445</v>
      </c>
      <c r="GK2925" s="668" t="str">
        <v>[-11101] All data events are filtered in summary calculation</v>
      </c>
      <c r="GL2925" s="669">
        <v>42253.241319444445</v>
      </c>
      <c r="GM2925" s="668" t="str">
        <v>[-11101] All data events are filtered in summary calculation</v>
      </c>
      <c r="GN2925" s="400" t="str">
        <f t="shared" si="362"/>
        <v>[-11101] All data events are filtered in summary calculation</v>
      </c>
      <c r="GO2925" s="400">
        <f t="shared" si="363"/>
        <v>0</v>
      </c>
    </row>
    <row r="2926" spans="156:197" ht="18.95" customHeight="1" x14ac:dyDescent="0.25">
      <c r="EZ2926" s="837"/>
      <c r="FA2926" s="568">
        <v>42253.242013888885</v>
      </c>
      <c r="FB2926" s="569" t="str">
        <v>[-11101] All data events are filtered in summary calculation</v>
      </c>
      <c r="FC2926" s="570">
        <v>42253.242013888885</v>
      </c>
      <c r="FD2926" s="571" t="str">
        <v>[-11101] All data events are filtered in summary calculation</v>
      </c>
      <c r="FE2926" s="570">
        <v>42253.241666666669</v>
      </c>
      <c r="FF2926" s="571" t="str">
        <v>[-11101] All data events are filtered in summary calculation</v>
      </c>
      <c r="FG2926" s="570">
        <v>42253.241666666669</v>
      </c>
      <c r="FH2926" s="571" t="str">
        <v>[-11101] All data events are filtered in summary calculation</v>
      </c>
      <c r="GE2926" s="400">
        <f t="shared" si="364"/>
        <v>1</v>
      </c>
      <c r="GF2926" s="529"/>
      <c r="GG2926" s="517"/>
      <c r="GH2926" s="529">
        <v>42253.241666666669</v>
      </c>
      <c r="GI2926" s="668" t="str">
        <v>[-11101] All data events are filtered in summary calculation</v>
      </c>
      <c r="GJ2926" s="669">
        <v>42253.241666666669</v>
      </c>
      <c r="GK2926" s="668" t="str">
        <v>[-11101] All data events are filtered in summary calculation</v>
      </c>
      <c r="GL2926" s="669">
        <v>42253.241666666669</v>
      </c>
      <c r="GM2926" s="668" t="str">
        <v>[-11101] All data events are filtered in summary calculation</v>
      </c>
      <c r="GN2926" s="400" t="str">
        <f t="shared" si="362"/>
        <v>[-11101] All data events are filtered in summary calculation</v>
      </c>
      <c r="GO2926" s="400">
        <f t="shared" si="363"/>
        <v>0</v>
      </c>
    </row>
    <row r="2927" spans="156:197" ht="18.95" customHeight="1" x14ac:dyDescent="0.25">
      <c r="EZ2927" s="837"/>
      <c r="FA2927" s="568">
        <v>42253.242361111115</v>
      </c>
      <c r="FB2927" s="569" t="str">
        <v>[-11101] All data events are filtered in summary calculation</v>
      </c>
      <c r="FC2927" s="570">
        <v>42253.242361111115</v>
      </c>
      <c r="FD2927" s="571" t="str">
        <v>[-11101] All data events are filtered in summary calculation</v>
      </c>
      <c r="FE2927" s="570">
        <v>42253.242013888885</v>
      </c>
      <c r="FF2927" s="571" t="str">
        <v>[-11101] All data events are filtered in summary calculation</v>
      </c>
      <c r="FG2927" s="570">
        <v>42253.242013888885</v>
      </c>
      <c r="FH2927" s="571" t="str">
        <v>[-11101] All data events are filtered in summary calculation</v>
      </c>
      <c r="GE2927" s="400">
        <f t="shared" si="364"/>
        <v>1</v>
      </c>
      <c r="GF2927" s="529"/>
      <c r="GG2927" s="517"/>
      <c r="GH2927" s="529">
        <v>42253.242013888885</v>
      </c>
      <c r="GI2927" s="668" t="str">
        <v>[-11101] All data events are filtered in summary calculation</v>
      </c>
      <c r="GJ2927" s="669">
        <v>42253.242013888885</v>
      </c>
      <c r="GK2927" s="668" t="str">
        <v>[-11101] All data events are filtered in summary calculation</v>
      </c>
      <c r="GL2927" s="669">
        <v>42253.242013888885</v>
      </c>
      <c r="GM2927" s="668" t="str">
        <v>[-11101] All data events are filtered in summary calculation</v>
      </c>
      <c r="GN2927" s="400" t="str">
        <f t="shared" si="362"/>
        <v>[-11101] All data events are filtered in summary calculation</v>
      </c>
      <c r="GO2927" s="400">
        <f t="shared" si="363"/>
        <v>0</v>
      </c>
    </row>
    <row r="2928" spans="156:197" ht="18.95" customHeight="1" x14ac:dyDescent="0.25">
      <c r="EZ2928" s="837"/>
      <c r="FA2928" s="568">
        <v>42253.242708333331</v>
      </c>
      <c r="FB2928" s="569" t="str">
        <v>[-11101] All data events are filtered in summary calculation</v>
      </c>
      <c r="FC2928" s="570">
        <v>42253.242708333331</v>
      </c>
      <c r="FD2928" s="571" t="str">
        <v>[-11101] All data events are filtered in summary calculation</v>
      </c>
      <c r="FE2928" s="570">
        <v>42253.242361111115</v>
      </c>
      <c r="FF2928" s="571" t="str">
        <v>[-11101] All data events are filtered in summary calculation</v>
      </c>
      <c r="FG2928" s="570">
        <v>42253.242361111115</v>
      </c>
      <c r="FH2928" s="571" t="str">
        <v>[-11101] All data events are filtered in summary calculation</v>
      </c>
      <c r="GE2928" s="400">
        <f t="shared" si="364"/>
        <v>1</v>
      </c>
      <c r="GF2928" s="529"/>
      <c r="GG2928" s="517"/>
      <c r="GH2928" s="529">
        <v>42253.242361111115</v>
      </c>
      <c r="GI2928" s="668" t="str">
        <v>[-11101] All data events are filtered in summary calculation</v>
      </c>
      <c r="GJ2928" s="669">
        <v>42253.242361111115</v>
      </c>
      <c r="GK2928" s="668" t="str">
        <v>[-11101] All data events are filtered in summary calculation</v>
      </c>
      <c r="GL2928" s="669">
        <v>42253.242361111115</v>
      </c>
      <c r="GM2928" s="668" t="str">
        <v>[-11101] All data events are filtered in summary calculation</v>
      </c>
      <c r="GN2928" s="400" t="str">
        <f t="shared" si="362"/>
        <v>[-11101] All data events are filtered in summary calculation</v>
      </c>
      <c r="GO2928" s="400">
        <f t="shared" si="363"/>
        <v>0</v>
      </c>
    </row>
    <row r="2929" spans="156:197" ht="18.95" customHeight="1" x14ac:dyDescent="0.25">
      <c r="EZ2929" s="837"/>
      <c r="FA2929" s="568">
        <v>42253.243055555555</v>
      </c>
      <c r="FB2929" s="569" t="str">
        <v>[-11101] All data events are filtered in summary calculation</v>
      </c>
      <c r="FC2929" s="570">
        <v>42253.243055555555</v>
      </c>
      <c r="FD2929" s="571" t="str">
        <v>[-11101] All data events are filtered in summary calculation</v>
      </c>
      <c r="FE2929" s="570">
        <v>42253.242708333331</v>
      </c>
      <c r="FF2929" s="571" t="str">
        <v>[-11101] All data events are filtered in summary calculation</v>
      </c>
      <c r="FG2929" s="570">
        <v>42253.242708333331</v>
      </c>
      <c r="FH2929" s="571" t="str">
        <v>[-11101] All data events are filtered in summary calculation</v>
      </c>
      <c r="GE2929" s="400">
        <f t="shared" si="364"/>
        <v>1</v>
      </c>
      <c r="GF2929" s="529"/>
      <c r="GG2929" s="517"/>
      <c r="GH2929" s="529">
        <v>42253.242708333331</v>
      </c>
      <c r="GI2929" s="668" t="str">
        <v>[-11101] All data events are filtered in summary calculation</v>
      </c>
      <c r="GJ2929" s="669">
        <v>42253.242708333331</v>
      </c>
      <c r="GK2929" s="668" t="str">
        <v>[-11101] All data events are filtered in summary calculation</v>
      </c>
      <c r="GL2929" s="669">
        <v>42253.242708333331</v>
      </c>
      <c r="GM2929" s="668" t="str">
        <v>[-11101] All data events are filtered in summary calculation</v>
      </c>
      <c r="GN2929" s="400" t="str">
        <f t="shared" si="362"/>
        <v>[-11101] All data events are filtered in summary calculation</v>
      </c>
      <c r="GO2929" s="400">
        <f t="shared" si="363"/>
        <v>0</v>
      </c>
    </row>
    <row r="2930" spans="156:197" ht="18.95" customHeight="1" x14ac:dyDescent="0.25">
      <c r="EZ2930" s="837"/>
      <c r="FA2930" s="568">
        <v>42253.243402777778</v>
      </c>
      <c r="FB2930" s="569" t="str">
        <v>[-11101] All data events are filtered in summary calculation</v>
      </c>
      <c r="FC2930" s="570">
        <v>42253.243402777778</v>
      </c>
      <c r="FD2930" s="571" t="str">
        <v>[-11101] All data events are filtered in summary calculation</v>
      </c>
      <c r="FE2930" s="570">
        <v>42253.243055555555</v>
      </c>
      <c r="FF2930" s="571" t="str">
        <v>[-11101] All data events are filtered in summary calculation</v>
      </c>
      <c r="FG2930" s="570">
        <v>42253.243055555555</v>
      </c>
      <c r="FH2930" s="571" t="str">
        <v>[-11101] All data events are filtered in summary calculation</v>
      </c>
      <c r="GE2930" s="400">
        <f t="shared" si="364"/>
        <v>1</v>
      </c>
      <c r="GF2930" s="529"/>
      <c r="GG2930" s="517"/>
      <c r="GH2930" s="529">
        <v>42253.243055555555</v>
      </c>
      <c r="GI2930" s="668" t="str">
        <v>[-11101] All data events are filtered in summary calculation</v>
      </c>
      <c r="GJ2930" s="669">
        <v>42253.243055555555</v>
      </c>
      <c r="GK2930" s="668" t="str">
        <v>[-11101] All data events are filtered in summary calculation</v>
      </c>
      <c r="GL2930" s="669">
        <v>42253.243055555555</v>
      </c>
      <c r="GM2930" s="668" t="str">
        <v>[-11101] All data events are filtered in summary calculation</v>
      </c>
      <c r="GN2930" s="400" t="str">
        <f t="shared" si="362"/>
        <v>[-11101] All data events are filtered in summary calculation</v>
      </c>
      <c r="GO2930" s="400">
        <f t="shared" si="363"/>
        <v>0</v>
      </c>
    </row>
    <row r="2931" spans="156:197" ht="18.95" customHeight="1" x14ac:dyDescent="0.25">
      <c r="EZ2931" s="837"/>
      <c r="FA2931" s="568">
        <v>42253.243750000001</v>
      </c>
      <c r="FB2931" s="569" t="str">
        <v>[-11101] All data events are filtered in summary calculation</v>
      </c>
      <c r="FC2931" s="570">
        <v>42253.243750000001</v>
      </c>
      <c r="FD2931" s="571" t="str">
        <v>[-11101] All data events are filtered in summary calculation</v>
      </c>
      <c r="FE2931" s="570">
        <v>42253.243402777778</v>
      </c>
      <c r="FF2931" s="571" t="str">
        <v>[-11101] All data events are filtered in summary calculation</v>
      </c>
      <c r="FG2931" s="570">
        <v>42253.243402777778</v>
      </c>
      <c r="FH2931" s="571" t="str">
        <v>[-11101] All data events are filtered in summary calculation</v>
      </c>
      <c r="GE2931" s="400">
        <f t="shared" si="364"/>
        <v>1</v>
      </c>
      <c r="GF2931" s="529"/>
      <c r="GG2931" s="517"/>
      <c r="GH2931" s="529">
        <v>42253.243402777778</v>
      </c>
      <c r="GI2931" s="668" t="str">
        <v>[-11101] All data events are filtered in summary calculation</v>
      </c>
      <c r="GJ2931" s="669">
        <v>42253.243402777778</v>
      </c>
      <c r="GK2931" s="668" t="str">
        <v>[-11101] All data events are filtered in summary calculation</v>
      </c>
      <c r="GL2931" s="669">
        <v>42253.243402777778</v>
      </c>
      <c r="GM2931" s="668" t="str">
        <v>[-11101] All data events are filtered in summary calculation</v>
      </c>
      <c r="GN2931" s="400" t="str">
        <f t="shared" si="362"/>
        <v>[-11101] All data events are filtered in summary calculation</v>
      </c>
      <c r="GO2931" s="400">
        <f t="shared" si="363"/>
        <v>0</v>
      </c>
    </row>
    <row r="2932" spans="156:197" ht="18.95" customHeight="1" x14ac:dyDescent="0.25">
      <c r="EZ2932" s="837"/>
      <c r="FA2932" s="568">
        <v>42253.244097222225</v>
      </c>
      <c r="FB2932" s="569" t="str">
        <v>[-11101] All data events are filtered in summary calculation</v>
      </c>
      <c r="FC2932" s="570">
        <v>42253.244097222225</v>
      </c>
      <c r="FD2932" s="571" t="str">
        <v>[-11101] All data events are filtered in summary calculation</v>
      </c>
      <c r="FE2932" s="570">
        <v>42253.243750000001</v>
      </c>
      <c r="FF2932" s="571" t="str">
        <v>[-11101] All data events are filtered in summary calculation</v>
      </c>
      <c r="FG2932" s="570">
        <v>42253.243750000001</v>
      </c>
      <c r="FH2932" s="571" t="str">
        <v>[-11101] All data events are filtered in summary calculation</v>
      </c>
      <c r="GE2932" s="400">
        <f t="shared" si="364"/>
        <v>1</v>
      </c>
      <c r="GF2932" s="529"/>
      <c r="GG2932" s="517"/>
      <c r="GH2932" s="529">
        <v>42253.243750000001</v>
      </c>
      <c r="GI2932" s="668" t="str">
        <v>[-11101] All data events are filtered in summary calculation</v>
      </c>
      <c r="GJ2932" s="669">
        <v>42253.243750000001</v>
      </c>
      <c r="GK2932" s="668" t="str">
        <v>[-11101] All data events are filtered in summary calculation</v>
      </c>
      <c r="GL2932" s="669">
        <v>42253.243750000001</v>
      </c>
      <c r="GM2932" s="668" t="str">
        <v>[-11101] All data events are filtered in summary calculation</v>
      </c>
      <c r="GN2932" s="400" t="str">
        <f t="shared" si="362"/>
        <v>[-11101] All data events are filtered in summary calculation</v>
      </c>
      <c r="GO2932" s="400">
        <f t="shared" si="363"/>
        <v>0</v>
      </c>
    </row>
    <row r="2933" spans="156:197" ht="18.95" customHeight="1" x14ac:dyDescent="0.25">
      <c r="EZ2933" s="837"/>
      <c r="FA2933" s="568">
        <v>42253.244444444441</v>
      </c>
      <c r="FB2933" s="569" t="str">
        <v>[-11101] All data events are filtered in summary calculation</v>
      </c>
      <c r="FC2933" s="570">
        <v>42253.244444444441</v>
      </c>
      <c r="FD2933" s="571" t="str">
        <v>[-11101] All data events are filtered in summary calculation</v>
      </c>
      <c r="FE2933" s="570">
        <v>42253.244097222225</v>
      </c>
      <c r="FF2933" s="571" t="str">
        <v>[-11101] All data events are filtered in summary calculation</v>
      </c>
      <c r="FG2933" s="570">
        <v>42253.244097222225</v>
      </c>
      <c r="FH2933" s="571" t="str">
        <v>[-11101] All data events are filtered in summary calculation</v>
      </c>
      <c r="GE2933" s="400">
        <f t="shared" si="364"/>
        <v>1</v>
      </c>
      <c r="GF2933" s="529"/>
      <c r="GG2933" s="517"/>
      <c r="GH2933" s="529">
        <v>42253.244097222225</v>
      </c>
      <c r="GI2933" s="668" t="str">
        <v>[-11101] All data events are filtered in summary calculation</v>
      </c>
      <c r="GJ2933" s="669">
        <v>42253.244097222225</v>
      </c>
      <c r="GK2933" s="668" t="str">
        <v>[-11101] All data events are filtered in summary calculation</v>
      </c>
      <c r="GL2933" s="669">
        <v>42253.244097222225</v>
      </c>
      <c r="GM2933" s="668" t="str">
        <v>[-11101] All data events are filtered in summary calculation</v>
      </c>
      <c r="GN2933" s="400" t="str">
        <f t="shared" si="362"/>
        <v>[-11101] All data events are filtered in summary calculation</v>
      </c>
      <c r="GO2933" s="400">
        <f t="shared" si="363"/>
        <v>0</v>
      </c>
    </row>
    <row r="2934" spans="156:197" ht="18.95" customHeight="1" x14ac:dyDescent="0.25">
      <c r="EZ2934" s="837"/>
      <c r="FA2934" s="568">
        <v>42253.244791666672</v>
      </c>
      <c r="FB2934" s="569" t="str">
        <v>[-11101] All data events are filtered in summary calculation</v>
      </c>
      <c r="FC2934" s="570">
        <v>42253.244791666672</v>
      </c>
      <c r="FD2934" s="571" t="str">
        <v>[-11101] All data events are filtered in summary calculation</v>
      </c>
      <c r="FE2934" s="570">
        <v>42253.244444444441</v>
      </c>
      <c r="FF2934" s="571" t="str">
        <v>[-11101] All data events are filtered in summary calculation</v>
      </c>
      <c r="FG2934" s="570">
        <v>42253.244444444441</v>
      </c>
      <c r="FH2934" s="571" t="str">
        <v>[-11101] All data events are filtered in summary calculation</v>
      </c>
      <c r="GE2934" s="400">
        <f t="shared" si="364"/>
        <v>1</v>
      </c>
      <c r="GF2934" s="529"/>
      <c r="GG2934" s="517"/>
      <c r="GH2934" s="529">
        <v>42253.244444444441</v>
      </c>
      <c r="GI2934" s="668" t="str">
        <v>[-11101] All data events are filtered in summary calculation</v>
      </c>
      <c r="GJ2934" s="669">
        <v>42253.244444444441</v>
      </c>
      <c r="GK2934" s="668" t="str">
        <v>[-11101] All data events are filtered in summary calculation</v>
      </c>
      <c r="GL2934" s="669">
        <v>42253.244444444441</v>
      </c>
      <c r="GM2934" s="668" t="str">
        <v>[-11101] All data events are filtered in summary calculation</v>
      </c>
      <c r="GN2934" s="400" t="str">
        <f t="shared" si="362"/>
        <v>[-11101] All data events are filtered in summary calculation</v>
      </c>
      <c r="GO2934" s="400">
        <f t="shared" si="363"/>
        <v>0</v>
      </c>
    </row>
    <row r="2935" spans="156:197" ht="18.95" customHeight="1" x14ac:dyDescent="0.25">
      <c r="EZ2935" s="837"/>
      <c r="FA2935" s="568">
        <v>42253.245138888888</v>
      </c>
      <c r="FB2935" s="569" t="str">
        <v>[-11101] All data events are filtered in summary calculation</v>
      </c>
      <c r="FC2935" s="570">
        <v>42253.245138888888</v>
      </c>
      <c r="FD2935" s="571" t="str">
        <v>[-11101] All data events are filtered in summary calculation</v>
      </c>
      <c r="FE2935" s="570">
        <v>42253.244791666672</v>
      </c>
      <c r="FF2935" s="571" t="str">
        <v>[-11101] All data events are filtered in summary calculation</v>
      </c>
      <c r="FG2935" s="570">
        <v>42253.244791666672</v>
      </c>
      <c r="FH2935" s="571" t="str">
        <v>[-11101] All data events are filtered in summary calculation</v>
      </c>
      <c r="GE2935" s="400">
        <f t="shared" si="364"/>
        <v>1</v>
      </c>
      <c r="GF2935" s="529"/>
      <c r="GG2935" s="517"/>
      <c r="GH2935" s="529">
        <v>42253.244791666672</v>
      </c>
      <c r="GI2935" s="668" t="str">
        <v>[-11101] All data events are filtered in summary calculation</v>
      </c>
      <c r="GJ2935" s="669">
        <v>42253.244791666672</v>
      </c>
      <c r="GK2935" s="668" t="str">
        <v>[-11101] All data events are filtered in summary calculation</v>
      </c>
      <c r="GL2935" s="669">
        <v>42253.244791666672</v>
      </c>
      <c r="GM2935" s="668" t="str">
        <v>[-11101] All data events are filtered in summary calculation</v>
      </c>
      <c r="GN2935" s="400" t="str">
        <f t="shared" si="362"/>
        <v>[-11101] All data events are filtered in summary calculation</v>
      </c>
      <c r="GO2935" s="400">
        <f t="shared" si="363"/>
        <v>0</v>
      </c>
    </row>
    <row r="2936" spans="156:197" ht="18.95" customHeight="1" x14ac:dyDescent="0.25">
      <c r="EZ2936" s="837"/>
      <c r="FA2936" s="568">
        <v>42253.245486111111</v>
      </c>
      <c r="FB2936" s="569" t="str">
        <v>[-11101] All data events are filtered in summary calculation</v>
      </c>
      <c r="FC2936" s="570">
        <v>42253.245486111111</v>
      </c>
      <c r="FD2936" s="571" t="str">
        <v>[-11101] All data events are filtered in summary calculation</v>
      </c>
      <c r="FE2936" s="570">
        <v>42253.245138888888</v>
      </c>
      <c r="FF2936" s="571" t="str">
        <v>[-11101] All data events are filtered in summary calculation</v>
      </c>
      <c r="FG2936" s="570">
        <v>42253.245138888888</v>
      </c>
      <c r="FH2936" s="571" t="str">
        <v>[-11101] All data events are filtered in summary calculation</v>
      </c>
      <c r="GE2936" s="400">
        <f t="shared" si="364"/>
        <v>1</v>
      </c>
      <c r="GF2936" s="529"/>
      <c r="GG2936" s="517"/>
      <c r="GH2936" s="529">
        <v>42253.245138888888</v>
      </c>
      <c r="GI2936" s="668" t="str">
        <v>[-11101] All data events are filtered in summary calculation</v>
      </c>
      <c r="GJ2936" s="669">
        <v>42253.245138888888</v>
      </c>
      <c r="GK2936" s="668" t="str">
        <v>[-11101] All data events are filtered in summary calculation</v>
      </c>
      <c r="GL2936" s="669">
        <v>42253.245138888888</v>
      </c>
      <c r="GM2936" s="668" t="str">
        <v>[-11101] All data events are filtered in summary calculation</v>
      </c>
      <c r="GN2936" s="400" t="str">
        <f t="shared" si="362"/>
        <v>[-11101] All data events are filtered in summary calculation</v>
      </c>
      <c r="GO2936" s="400">
        <f t="shared" si="363"/>
        <v>0</v>
      </c>
    </row>
    <row r="2937" spans="156:197" ht="18.95" customHeight="1" x14ac:dyDescent="0.25">
      <c r="EZ2937" s="837"/>
      <c r="FA2937" s="568">
        <v>42253.245833333334</v>
      </c>
      <c r="FB2937" s="569" t="str">
        <v>[-11101] All data events are filtered in summary calculation</v>
      </c>
      <c r="FC2937" s="570">
        <v>42253.245833333334</v>
      </c>
      <c r="FD2937" s="571" t="str">
        <v>[-11101] All data events are filtered in summary calculation</v>
      </c>
      <c r="FE2937" s="570">
        <v>42253.245486111111</v>
      </c>
      <c r="FF2937" s="571" t="str">
        <v>[-11101] All data events are filtered in summary calculation</v>
      </c>
      <c r="FG2937" s="570">
        <v>42253.245486111111</v>
      </c>
      <c r="FH2937" s="571" t="str">
        <v>[-11101] All data events are filtered in summary calculation</v>
      </c>
      <c r="GE2937" s="400">
        <f t="shared" si="364"/>
        <v>1</v>
      </c>
      <c r="GF2937" s="529"/>
      <c r="GG2937" s="517"/>
      <c r="GH2937" s="529">
        <v>42253.245486111111</v>
      </c>
      <c r="GI2937" s="668" t="str">
        <v>[-11101] All data events are filtered in summary calculation</v>
      </c>
      <c r="GJ2937" s="669">
        <v>42253.245486111111</v>
      </c>
      <c r="GK2937" s="668" t="str">
        <v>[-11101] All data events are filtered in summary calculation</v>
      </c>
      <c r="GL2937" s="669">
        <v>42253.245486111111</v>
      </c>
      <c r="GM2937" s="668" t="str">
        <v>[-11101] All data events are filtered in summary calculation</v>
      </c>
      <c r="GN2937" s="400" t="str">
        <f t="shared" si="362"/>
        <v>[-11101] All data events are filtered in summary calculation</v>
      </c>
      <c r="GO2937" s="400">
        <f t="shared" si="363"/>
        <v>0</v>
      </c>
    </row>
    <row r="2938" spans="156:197" ht="18.95" customHeight="1" x14ac:dyDescent="0.25">
      <c r="EZ2938" s="837"/>
      <c r="FA2938" s="568">
        <v>42253.24618055555</v>
      </c>
      <c r="FB2938" s="569" t="str">
        <v>[-11101] All data events are filtered in summary calculation</v>
      </c>
      <c r="FC2938" s="570">
        <v>42253.24618055555</v>
      </c>
      <c r="FD2938" s="571" t="str">
        <v>[-11101] All data events are filtered in summary calculation</v>
      </c>
      <c r="FE2938" s="570">
        <v>42253.245833333334</v>
      </c>
      <c r="FF2938" s="571" t="str">
        <v>[-11101] All data events are filtered in summary calculation</v>
      </c>
      <c r="FG2938" s="570">
        <v>42253.245833333334</v>
      </c>
      <c r="FH2938" s="571" t="str">
        <v>[-11101] All data events are filtered in summary calculation</v>
      </c>
      <c r="GE2938" s="400">
        <f t="shared" si="364"/>
        <v>1</v>
      </c>
      <c r="GF2938" s="529"/>
      <c r="GG2938" s="517"/>
      <c r="GH2938" s="529">
        <v>42253.245833333334</v>
      </c>
      <c r="GI2938" s="668" t="str">
        <v>[-11101] All data events are filtered in summary calculation</v>
      </c>
      <c r="GJ2938" s="669">
        <v>42253.245833333334</v>
      </c>
      <c r="GK2938" s="668" t="str">
        <v>[-11101] All data events are filtered in summary calculation</v>
      </c>
      <c r="GL2938" s="669">
        <v>42253.245833333334</v>
      </c>
      <c r="GM2938" s="668" t="str">
        <v>[-11101] All data events are filtered in summary calculation</v>
      </c>
      <c r="GN2938" s="400" t="str">
        <f t="shared" si="362"/>
        <v>[-11101] All data events are filtered in summary calculation</v>
      </c>
      <c r="GO2938" s="400">
        <f t="shared" si="363"/>
        <v>0</v>
      </c>
    </row>
    <row r="2939" spans="156:197" ht="18.95" customHeight="1" x14ac:dyDescent="0.25">
      <c r="EZ2939" s="837"/>
      <c r="FA2939" s="568">
        <v>42253.246527777781</v>
      </c>
      <c r="FB2939" s="569" t="str">
        <v>[-11101] All data events are filtered in summary calculation</v>
      </c>
      <c r="FC2939" s="570">
        <v>42253.246527777781</v>
      </c>
      <c r="FD2939" s="571" t="str">
        <v>[-11101] All data events are filtered in summary calculation</v>
      </c>
      <c r="FE2939" s="570">
        <v>42253.24618055555</v>
      </c>
      <c r="FF2939" s="571" t="str">
        <v>[-11101] All data events are filtered in summary calculation</v>
      </c>
      <c r="FG2939" s="570">
        <v>42253.24618055555</v>
      </c>
      <c r="FH2939" s="571" t="str">
        <v>[-11101] All data events are filtered in summary calculation</v>
      </c>
      <c r="GE2939" s="400">
        <f t="shared" si="364"/>
        <v>1</v>
      </c>
      <c r="GF2939" s="529"/>
      <c r="GG2939" s="517"/>
      <c r="GH2939" s="529">
        <v>42253.24618055555</v>
      </c>
      <c r="GI2939" s="668" t="str">
        <v>[-11101] All data events are filtered in summary calculation</v>
      </c>
      <c r="GJ2939" s="669">
        <v>42253.24618055555</v>
      </c>
      <c r="GK2939" s="668" t="str">
        <v>[-11101] All data events are filtered in summary calculation</v>
      </c>
      <c r="GL2939" s="669">
        <v>42253.24618055555</v>
      </c>
      <c r="GM2939" s="668" t="str">
        <v>[-11101] All data events are filtered in summary calculation</v>
      </c>
      <c r="GN2939" s="400" t="str">
        <f t="shared" si="362"/>
        <v>[-11101] All data events are filtered in summary calculation</v>
      </c>
      <c r="GO2939" s="400">
        <f t="shared" si="363"/>
        <v>0</v>
      </c>
    </row>
    <row r="2940" spans="156:197" ht="18.95" customHeight="1" x14ac:dyDescent="0.25">
      <c r="EZ2940" s="837"/>
      <c r="FA2940" s="568">
        <v>42253.246874999997</v>
      </c>
      <c r="FB2940" s="569" t="str">
        <v>[-11101] All data events are filtered in summary calculation</v>
      </c>
      <c r="FC2940" s="570">
        <v>42253.246874999997</v>
      </c>
      <c r="FD2940" s="571" t="str">
        <v>[-11101] All data events are filtered in summary calculation</v>
      </c>
      <c r="FE2940" s="570">
        <v>42253.246527777781</v>
      </c>
      <c r="FF2940" s="571" t="str">
        <v>[-11101] All data events are filtered in summary calculation</v>
      </c>
      <c r="FG2940" s="570">
        <v>42253.246527777781</v>
      </c>
      <c r="FH2940" s="571" t="str">
        <v>[-11101] All data events are filtered in summary calculation</v>
      </c>
      <c r="GE2940" s="400">
        <f t="shared" si="364"/>
        <v>1</v>
      </c>
      <c r="GF2940" s="529"/>
      <c r="GG2940" s="517"/>
      <c r="GH2940" s="529">
        <v>42253.246527777781</v>
      </c>
      <c r="GI2940" s="668" t="str">
        <v>[-11101] All data events are filtered in summary calculation</v>
      </c>
      <c r="GJ2940" s="669">
        <v>42253.246527777781</v>
      </c>
      <c r="GK2940" s="668" t="str">
        <v>[-11101] All data events are filtered in summary calculation</v>
      </c>
      <c r="GL2940" s="669">
        <v>42253.246527777781</v>
      </c>
      <c r="GM2940" s="668" t="str">
        <v>[-11101] All data events are filtered in summary calculation</v>
      </c>
      <c r="GN2940" s="400" t="str">
        <f t="shared" si="362"/>
        <v>[-11101] All data events are filtered in summary calculation</v>
      </c>
      <c r="GO2940" s="400">
        <f t="shared" si="363"/>
        <v>0</v>
      </c>
    </row>
    <row r="2941" spans="156:197" ht="18.95" customHeight="1" x14ac:dyDescent="0.25">
      <c r="EZ2941" s="837"/>
      <c r="FA2941" s="568">
        <v>42253.24722222222</v>
      </c>
      <c r="FB2941" s="569" t="str">
        <v>[-11101] All data events are filtered in summary calculation</v>
      </c>
      <c r="FC2941" s="570">
        <v>42253.24722222222</v>
      </c>
      <c r="FD2941" s="571" t="str">
        <v>[-11101] All data events are filtered in summary calculation</v>
      </c>
      <c r="FE2941" s="570">
        <v>42253.246874999997</v>
      </c>
      <c r="FF2941" s="571" t="str">
        <v>[-11101] All data events are filtered in summary calculation</v>
      </c>
      <c r="FG2941" s="570">
        <v>42253.246874999997</v>
      </c>
      <c r="FH2941" s="571" t="str">
        <v>[-11101] All data events are filtered in summary calculation</v>
      </c>
      <c r="GE2941" s="400">
        <f t="shared" si="364"/>
        <v>1</v>
      </c>
      <c r="GF2941" s="529"/>
      <c r="GG2941" s="517"/>
      <c r="GH2941" s="529">
        <v>42253.246874999997</v>
      </c>
      <c r="GI2941" s="668" t="str">
        <v>[-11101] All data events are filtered in summary calculation</v>
      </c>
      <c r="GJ2941" s="669">
        <v>42253.246874999997</v>
      </c>
      <c r="GK2941" s="668" t="str">
        <v>[-11101] All data events are filtered in summary calculation</v>
      </c>
      <c r="GL2941" s="669">
        <v>42253.246874999997</v>
      </c>
      <c r="GM2941" s="668" t="str">
        <v>[-11101] All data events are filtered in summary calculation</v>
      </c>
      <c r="GN2941" s="400" t="str">
        <f t="shared" si="362"/>
        <v>[-11101] All data events are filtered in summary calculation</v>
      </c>
      <c r="GO2941" s="400">
        <f t="shared" si="363"/>
        <v>0</v>
      </c>
    </row>
    <row r="2942" spans="156:197" ht="18.95" customHeight="1" x14ac:dyDescent="0.25">
      <c r="EZ2942" s="837"/>
      <c r="FA2942" s="568">
        <v>42253.247569444444</v>
      </c>
      <c r="FB2942" s="569" t="str">
        <v>[-11101] All data events are filtered in summary calculation</v>
      </c>
      <c r="FC2942" s="570">
        <v>42253.247569444444</v>
      </c>
      <c r="FD2942" s="571" t="str">
        <v>[-11101] All data events are filtered in summary calculation</v>
      </c>
      <c r="FE2942" s="570">
        <v>42253.24722222222</v>
      </c>
      <c r="FF2942" s="571" t="str">
        <v>[-11101] All data events are filtered in summary calculation</v>
      </c>
      <c r="FG2942" s="570">
        <v>42253.24722222222</v>
      </c>
      <c r="FH2942" s="571" t="str">
        <v>[-11101] All data events are filtered in summary calculation</v>
      </c>
      <c r="GE2942" s="400">
        <f t="shared" si="364"/>
        <v>1</v>
      </c>
      <c r="GF2942" s="529"/>
      <c r="GG2942" s="517"/>
      <c r="GH2942" s="529">
        <v>42253.24722222222</v>
      </c>
      <c r="GI2942" s="668" t="str">
        <v>[-11101] All data events are filtered in summary calculation</v>
      </c>
      <c r="GJ2942" s="669">
        <v>42253.24722222222</v>
      </c>
      <c r="GK2942" s="668" t="str">
        <v>[-11101] All data events are filtered in summary calculation</v>
      </c>
      <c r="GL2942" s="669">
        <v>42253.24722222222</v>
      </c>
      <c r="GM2942" s="668" t="str">
        <v>[-11101] All data events are filtered in summary calculation</v>
      </c>
      <c r="GN2942" s="400" t="str">
        <f t="shared" si="362"/>
        <v>[-11101] All data events are filtered in summary calculation</v>
      </c>
      <c r="GO2942" s="400">
        <f t="shared" si="363"/>
        <v>0</v>
      </c>
    </row>
    <row r="2943" spans="156:197" ht="18.95" customHeight="1" x14ac:dyDescent="0.25">
      <c r="EZ2943" s="837"/>
      <c r="FA2943" s="568">
        <v>42253.247916666667</v>
      </c>
      <c r="FB2943" s="569" t="str">
        <v>[-11101] All data events are filtered in summary calculation</v>
      </c>
      <c r="FC2943" s="570">
        <v>42253.247916666667</v>
      </c>
      <c r="FD2943" s="571" t="str">
        <v>[-11101] All data events are filtered in summary calculation</v>
      </c>
      <c r="FE2943" s="570">
        <v>42253.247569444444</v>
      </c>
      <c r="FF2943" s="571" t="str">
        <v>[-11101] All data events are filtered in summary calculation</v>
      </c>
      <c r="FG2943" s="570">
        <v>42253.247569444444</v>
      </c>
      <c r="FH2943" s="571" t="str">
        <v>[-11101] All data events are filtered in summary calculation</v>
      </c>
      <c r="GE2943" s="400">
        <f t="shared" si="364"/>
        <v>1</v>
      </c>
      <c r="GF2943" s="529"/>
      <c r="GG2943" s="517"/>
      <c r="GH2943" s="529">
        <v>42253.247569444444</v>
      </c>
      <c r="GI2943" s="668" t="str">
        <v>[-11101] All data events are filtered in summary calculation</v>
      </c>
      <c r="GJ2943" s="669">
        <v>42253.247569444444</v>
      </c>
      <c r="GK2943" s="668" t="str">
        <v>[-11101] All data events are filtered in summary calculation</v>
      </c>
      <c r="GL2943" s="669">
        <v>42253.247569444444</v>
      </c>
      <c r="GM2943" s="668" t="str">
        <v>[-11101] All data events are filtered in summary calculation</v>
      </c>
      <c r="GN2943" s="400" t="str">
        <f t="shared" si="362"/>
        <v>[-11101] All data events are filtered in summary calculation</v>
      </c>
      <c r="GO2943" s="400">
        <f t="shared" si="363"/>
        <v>0</v>
      </c>
    </row>
    <row r="2944" spans="156:197" ht="18.95" customHeight="1" x14ac:dyDescent="0.25">
      <c r="EZ2944" s="837"/>
      <c r="FA2944" s="568">
        <v>42253.248263888891</v>
      </c>
      <c r="FB2944" s="569" t="str">
        <v>[-11101] All data events are filtered in summary calculation</v>
      </c>
      <c r="FC2944" s="570">
        <v>42253.248263888891</v>
      </c>
      <c r="FD2944" s="571" t="str">
        <v>[-11101] All data events are filtered in summary calculation</v>
      </c>
      <c r="FE2944" s="570">
        <v>42253.247916666667</v>
      </c>
      <c r="FF2944" s="571" t="str">
        <v>[-11101] All data events are filtered in summary calculation</v>
      </c>
      <c r="FG2944" s="570">
        <v>42253.247916666667</v>
      </c>
      <c r="FH2944" s="571" t="str">
        <v>[-11101] All data events are filtered in summary calculation</v>
      </c>
      <c r="GE2944" s="400">
        <f t="shared" si="364"/>
        <v>1</v>
      </c>
      <c r="GF2944" s="529"/>
      <c r="GG2944" s="517"/>
      <c r="GH2944" s="529">
        <v>42253.247916666667</v>
      </c>
      <c r="GI2944" s="668" t="str">
        <v>[-11101] All data events are filtered in summary calculation</v>
      </c>
      <c r="GJ2944" s="669">
        <v>42253.247916666667</v>
      </c>
      <c r="GK2944" s="668" t="str">
        <v>[-11101] All data events are filtered in summary calculation</v>
      </c>
      <c r="GL2944" s="669">
        <v>42253.247916666667</v>
      </c>
      <c r="GM2944" s="668" t="str">
        <v>[-11101] All data events are filtered in summary calculation</v>
      </c>
      <c r="GN2944" s="400" t="str">
        <f t="shared" si="362"/>
        <v>[-11101] All data events are filtered in summary calculation</v>
      </c>
      <c r="GO2944" s="400">
        <f t="shared" si="363"/>
        <v>0</v>
      </c>
    </row>
    <row r="2945" spans="155:197" ht="18.95" customHeight="1" x14ac:dyDescent="0.25">
      <c r="EZ2945" s="837"/>
      <c r="FA2945" s="568">
        <v>42253.248611111107</v>
      </c>
      <c r="FB2945" s="569" t="str">
        <v>[-11101] All data events are filtered in summary calculation</v>
      </c>
      <c r="FC2945" s="570">
        <v>42253.248611111107</v>
      </c>
      <c r="FD2945" s="571" t="str">
        <v>[-11101] All data events are filtered in summary calculation</v>
      </c>
      <c r="FE2945" s="570">
        <v>42253.248263888891</v>
      </c>
      <c r="FF2945" s="571" t="str">
        <v>[-11101] All data events are filtered in summary calculation</v>
      </c>
      <c r="FG2945" s="570">
        <v>42253.248263888891</v>
      </c>
      <c r="FH2945" s="571" t="str">
        <v>[-11101] All data events are filtered in summary calculation</v>
      </c>
      <c r="GE2945" s="400">
        <f t="shared" si="364"/>
        <v>1</v>
      </c>
      <c r="GF2945" s="529"/>
      <c r="GG2945" s="517"/>
      <c r="GH2945" s="529">
        <v>42253.248263888891</v>
      </c>
      <c r="GI2945" s="668" t="str">
        <v>[-11101] All data events are filtered in summary calculation</v>
      </c>
      <c r="GJ2945" s="669">
        <v>42253.248263888891</v>
      </c>
      <c r="GK2945" s="668" t="str">
        <v>[-11101] All data events are filtered in summary calculation</v>
      </c>
      <c r="GL2945" s="669">
        <v>42253.248263888891</v>
      </c>
      <c r="GM2945" s="668" t="str">
        <v>[-11101] All data events are filtered in summary calculation</v>
      </c>
      <c r="GN2945" s="400" t="str">
        <f t="shared" si="362"/>
        <v>[-11101] All data events are filtered in summary calculation</v>
      </c>
      <c r="GO2945" s="400">
        <f t="shared" si="363"/>
        <v>0</v>
      </c>
    </row>
    <row r="2946" spans="155:197" ht="18.95" customHeight="1" x14ac:dyDescent="0.25">
      <c r="EZ2946" s="837"/>
      <c r="FA2946" s="568">
        <v>42253.248958333337</v>
      </c>
      <c r="FB2946" s="569" t="str">
        <v>[-11101] All data events are filtered in summary calculation</v>
      </c>
      <c r="FC2946" s="570">
        <v>42253.248958333337</v>
      </c>
      <c r="FD2946" s="571" t="str">
        <v>[-11101] All data events are filtered in summary calculation</v>
      </c>
      <c r="FE2946" s="570">
        <v>42253.248611111107</v>
      </c>
      <c r="FF2946" s="571" t="str">
        <v>[-11101] All data events are filtered in summary calculation</v>
      </c>
      <c r="FG2946" s="570">
        <v>42253.248611111107</v>
      </c>
      <c r="FH2946" s="571" t="str">
        <v>[-11101] All data events are filtered in summary calculation</v>
      </c>
      <c r="GE2946" s="400">
        <f t="shared" si="364"/>
        <v>1</v>
      </c>
      <c r="GF2946" s="529"/>
      <c r="GG2946" s="517"/>
      <c r="GH2946" s="529">
        <v>42253.248611111107</v>
      </c>
      <c r="GI2946" s="668" t="str">
        <v>[-11101] All data events are filtered in summary calculation</v>
      </c>
      <c r="GJ2946" s="669">
        <v>42253.248611111107</v>
      </c>
      <c r="GK2946" s="668" t="str">
        <v>[-11101] All data events are filtered in summary calculation</v>
      </c>
      <c r="GL2946" s="669">
        <v>42253.248611111107</v>
      </c>
      <c r="GM2946" s="668" t="str">
        <v>[-11101] All data events are filtered in summary calculation</v>
      </c>
      <c r="GN2946" s="400" t="str">
        <f t="shared" si="362"/>
        <v>[-11101] All data events are filtered in summary calculation</v>
      </c>
      <c r="GO2946" s="400">
        <f t="shared" si="363"/>
        <v>0</v>
      </c>
    </row>
    <row r="2947" spans="155:197" ht="18.95" customHeight="1" x14ac:dyDescent="0.25">
      <c r="EZ2947" s="837"/>
      <c r="FA2947" s="568">
        <v>42253.249305555553</v>
      </c>
      <c r="FB2947" s="569" t="str">
        <v>[-11101] All data events are filtered in summary calculation</v>
      </c>
      <c r="FC2947" s="570">
        <v>42253.249305555553</v>
      </c>
      <c r="FD2947" s="571" t="str">
        <v>[-11101] All data events are filtered in summary calculation</v>
      </c>
      <c r="FE2947" s="570">
        <v>42253.248958333337</v>
      </c>
      <c r="FF2947" s="571" t="str">
        <v>[-11101] All data events are filtered in summary calculation</v>
      </c>
      <c r="FG2947" s="570">
        <v>42253.248958333337</v>
      </c>
      <c r="FH2947" s="571" t="str">
        <v>[-11101] All data events are filtered in summary calculation</v>
      </c>
      <c r="GE2947" s="400">
        <f t="shared" si="364"/>
        <v>1</v>
      </c>
      <c r="GF2947" s="529"/>
      <c r="GG2947" s="517"/>
      <c r="GH2947" s="529">
        <v>42253.248958333337</v>
      </c>
      <c r="GI2947" s="668" t="str">
        <v>[-11101] All data events are filtered in summary calculation</v>
      </c>
      <c r="GJ2947" s="669">
        <v>42253.248958333337</v>
      </c>
      <c r="GK2947" s="668" t="str">
        <v>[-11101] All data events are filtered in summary calculation</v>
      </c>
      <c r="GL2947" s="669">
        <v>42253.248958333337</v>
      </c>
      <c r="GM2947" s="668" t="str">
        <v>[-11101] All data events are filtered in summary calculation</v>
      </c>
      <c r="GN2947" s="400" t="str">
        <f t="shared" si="362"/>
        <v>[-11101] All data events are filtered in summary calculation</v>
      </c>
      <c r="GO2947" s="400">
        <f t="shared" si="363"/>
        <v>0</v>
      </c>
    </row>
    <row r="2948" spans="155:197" ht="18.95" customHeight="1" x14ac:dyDescent="0.25">
      <c r="EZ2948" s="837"/>
      <c r="FA2948" s="568">
        <v>42253.249652777777</v>
      </c>
      <c r="FB2948" s="569" t="str">
        <v>[-11101] All data events are filtered in summary calculation</v>
      </c>
      <c r="FC2948" s="570">
        <v>42253.249652777777</v>
      </c>
      <c r="FD2948" s="571" t="str">
        <v>[-11101] All data events are filtered in summary calculation</v>
      </c>
      <c r="FE2948" s="570">
        <v>42253.249305555553</v>
      </c>
      <c r="FF2948" s="571" t="str">
        <v>[-11101] All data events are filtered in summary calculation</v>
      </c>
      <c r="FG2948" s="570">
        <v>42253.249305555553</v>
      </c>
      <c r="FH2948" s="571" t="str">
        <v>[-11101] All data events are filtered in summary calculation</v>
      </c>
      <c r="GE2948" s="400">
        <f t="shared" si="364"/>
        <v>1</v>
      </c>
      <c r="GF2948" s="529"/>
      <c r="GG2948" s="517"/>
      <c r="GH2948" s="529">
        <v>42253.249305555553</v>
      </c>
      <c r="GI2948" s="668" t="str">
        <v>[-11101] All data events are filtered in summary calculation</v>
      </c>
      <c r="GJ2948" s="669">
        <v>42253.249305555553</v>
      </c>
      <c r="GK2948" s="668" t="str">
        <v>[-11101] All data events are filtered in summary calculation</v>
      </c>
      <c r="GL2948" s="669">
        <v>42253.249305555553</v>
      </c>
      <c r="GM2948" s="668" t="str">
        <v>[-11101] All data events are filtered in summary calculation</v>
      </c>
      <c r="GN2948" s="400" t="str">
        <f t="shared" si="362"/>
        <v>[-11101] All data events are filtered in summary calculation</v>
      </c>
      <c r="GO2948" s="400">
        <f t="shared" si="363"/>
        <v>0</v>
      </c>
    </row>
    <row r="2949" spans="155:197" ht="18.95" customHeight="1" thickBot="1" x14ac:dyDescent="0.3">
      <c r="EZ2949" s="838"/>
      <c r="FA2949" s="568">
        <v>42253.25</v>
      </c>
      <c r="FB2949" s="569" t="str">
        <v>[-11101] All data events are filtered in summary calculation</v>
      </c>
      <c r="FC2949" s="570">
        <v>42253.25</v>
      </c>
      <c r="FD2949" s="571" t="str">
        <v>[-11101] All data events are filtered in summary calculation</v>
      </c>
      <c r="FE2949" s="570">
        <v>42253.249652777777</v>
      </c>
      <c r="FF2949" s="571" t="str">
        <v>[-11101] All data events are filtered in summary calculation</v>
      </c>
      <c r="FG2949" s="570">
        <v>42253.249652777777</v>
      </c>
      <c r="FH2949" s="571" t="str">
        <v>[-11101] All data events are filtered in summary calculation</v>
      </c>
      <c r="GE2949" s="400">
        <f t="shared" si="364"/>
        <v>1</v>
      </c>
      <c r="GF2949" s="529"/>
      <c r="GG2949" s="517"/>
      <c r="GH2949" s="529">
        <v>42253.249652777777</v>
      </c>
      <c r="GI2949" s="668" t="str">
        <v>[-11101] All data events are filtered in summary calculation</v>
      </c>
      <c r="GJ2949" s="669">
        <v>42253.249652777777</v>
      </c>
      <c r="GK2949" s="668" t="str">
        <v>[-11101] All data events are filtered in summary calculation</v>
      </c>
      <c r="GL2949" s="669">
        <v>42253.249652777777</v>
      </c>
      <c r="GM2949" s="668" t="str">
        <v>[-11101] All data events are filtered in summary calculation</v>
      </c>
      <c r="GN2949" s="400" t="str">
        <f t="shared" si="362"/>
        <v>[-11101] All data events are filtered in summary calculation</v>
      </c>
      <c r="GO2949" s="400">
        <f t="shared" si="363"/>
        <v>0</v>
      </c>
    </row>
    <row r="2950" spans="155:197" ht="18.95" customHeight="1" x14ac:dyDescent="0.25">
      <c r="EY2950" s="400" t="s">
        <v>24</v>
      </c>
      <c r="EZ2950" s="396" t="s">
        <v>24</v>
      </c>
      <c r="FA2950" s="396" t="s">
        <v>24</v>
      </c>
      <c r="FB2950" s="396" t="s">
        <v>24</v>
      </c>
      <c r="FC2950" s="396" t="s">
        <v>24</v>
      </c>
      <c r="FD2950" s="396" t="s">
        <v>24</v>
      </c>
      <c r="FE2950" s="396" t="s">
        <v>24</v>
      </c>
      <c r="FF2950" s="396" t="s">
        <v>24</v>
      </c>
      <c r="FG2950" s="396" t="s">
        <v>24</v>
      </c>
      <c r="FH2950" s="396" t="s">
        <v>24</v>
      </c>
    </row>
  </sheetData>
  <sheetProtection algorithmName="SHA-512" hashValue="pR3e0R+pzcHchHle/+Py34eep716KeO4MuOuhk7BPGtQcdkcatsjzvlJJFhkgwSL3swc9I0/T+lZyLrUgUNGxQ==" saltValue="ZMeKdiZWU9wuqdAhGYXLtQ==" spinCount="100000" sheet="1" objects="1" scenarios="1" selectLockedCells="1"/>
  <mergeCells count="484">
    <mergeCell ref="V1:AB1"/>
    <mergeCell ref="EN392:EW402"/>
    <mergeCell ref="BD55:BE55"/>
    <mergeCell ref="BF55:BG55"/>
    <mergeCell ref="BH55:BI55"/>
    <mergeCell ref="BJ55:BK55"/>
    <mergeCell ref="BL55:BM55"/>
    <mergeCell ref="BN55:BO55"/>
    <mergeCell ref="BP55:BQ55"/>
    <mergeCell ref="BR55:BS55"/>
    <mergeCell ref="BT55:BU55"/>
    <mergeCell ref="AR55:AS55"/>
    <mergeCell ref="AT55:AU55"/>
    <mergeCell ref="AV55:AW55"/>
    <mergeCell ref="AX55:AY55"/>
    <mergeCell ref="AZ55:BA55"/>
    <mergeCell ref="BB55:BC55"/>
    <mergeCell ref="AL55:AM55"/>
    <mergeCell ref="AN55:AO55"/>
    <mergeCell ref="AP55:AQ55"/>
    <mergeCell ref="BW1:CC1"/>
    <mergeCell ref="CR1:CV1"/>
    <mergeCell ref="B2:CU2"/>
    <mergeCell ref="T55:U55"/>
    <mergeCell ref="GB94:GD96"/>
    <mergeCell ref="BV55:BW55"/>
    <mergeCell ref="BX55:BY55"/>
    <mergeCell ref="BZ55:CA55"/>
    <mergeCell ref="CB55:CC55"/>
    <mergeCell ref="CD55:CE55"/>
    <mergeCell ref="CF55:CG55"/>
    <mergeCell ref="CH55:CI55"/>
    <mergeCell ref="CJ55:CK55"/>
    <mergeCell ref="CL55:CM55"/>
    <mergeCell ref="FO94:FQ96"/>
    <mergeCell ref="FU94:FW96"/>
    <mergeCell ref="V55:W55"/>
    <mergeCell ref="X55:Y55"/>
    <mergeCell ref="Z55:AA55"/>
    <mergeCell ref="AB55:AC55"/>
    <mergeCell ref="AD55:AE55"/>
    <mergeCell ref="AF55:AG55"/>
    <mergeCell ref="AH55:AI55"/>
    <mergeCell ref="AJ55:AK55"/>
    <mergeCell ref="B55:C55"/>
    <mergeCell ref="D55:E55"/>
    <mergeCell ref="F55:G55"/>
    <mergeCell ref="H55:I55"/>
    <mergeCell ref="J55:K55"/>
    <mergeCell ref="L55:M55"/>
    <mergeCell ref="N55:O55"/>
    <mergeCell ref="P55:Q55"/>
    <mergeCell ref="R55:S55"/>
    <mergeCell ref="B5:D5"/>
    <mergeCell ref="E5:H5"/>
    <mergeCell ref="AF7:AQ7"/>
    <mergeCell ref="AR7:AW7"/>
    <mergeCell ref="B8:D8"/>
    <mergeCell ref="E8:H8"/>
    <mergeCell ref="I8:O8"/>
    <mergeCell ref="P8:W8"/>
    <mergeCell ref="CO5:CU5"/>
    <mergeCell ref="I6:O6"/>
    <mergeCell ref="BO5:CD5"/>
    <mergeCell ref="CE5:CH5"/>
    <mergeCell ref="CI5:CN5"/>
    <mergeCell ref="BO6:CD6"/>
    <mergeCell ref="CE6:CH6"/>
    <mergeCell ref="CO6:CU6"/>
    <mergeCell ref="I5:O5"/>
    <mergeCell ref="P5:W5"/>
    <mergeCell ref="BO7:CD7"/>
    <mergeCell ref="CE7:CH7"/>
    <mergeCell ref="CO7:CU7"/>
    <mergeCell ref="B7:D7"/>
    <mergeCell ref="E7:H7"/>
    <mergeCell ref="I7:O7"/>
    <mergeCell ref="BP19:BQ19"/>
    <mergeCell ref="BR19:BS19"/>
    <mergeCell ref="BT19:BU19"/>
    <mergeCell ref="BV19:BW19"/>
    <mergeCell ref="CT18:CU18"/>
    <mergeCell ref="AX8:BC8"/>
    <mergeCell ref="BD8:BJ8"/>
    <mergeCell ref="BT18:BU18"/>
    <mergeCell ref="BT16:BU16"/>
    <mergeCell ref="BV16:BW16"/>
    <mergeCell ref="BV18:BW18"/>
    <mergeCell ref="BX18:BY18"/>
    <mergeCell ref="BX14:CA14"/>
    <mergeCell ref="BL16:BM16"/>
    <mergeCell ref="AN13:BS13"/>
    <mergeCell ref="AZ19:BA19"/>
    <mergeCell ref="BH19:BI19"/>
    <mergeCell ref="BN19:BO19"/>
    <mergeCell ref="AF8:AQ8"/>
    <mergeCell ref="AR8:AW8"/>
    <mergeCell ref="AR16:AS16"/>
    <mergeCell ref="AX16:AY16"/>
    <mergeCell ref="BJ16:BK16"/>
    <mergeCell ref="BH17:BI17"/>
    <mergeCell ref="AZ17:BA17"/>
    <mergeCell ref="BB17:BC17"/>
    <mergeCell ref="BD17:BE17"/>
    <mergeCell ref="BF17:BG17"/>
    <mergeCell ref="J17:K17"/>
    <mergeCell ref="L17:M17"/>
    <mergeCell ref="L14:O14"/>
    <mergeCell ref="P14:S14"/>
    <mergeCell ref="T14:W14"/>
    <mergeCell ref="X14:AA14"/>
    <mergeCell ref="AB14:AE14"/>
    <mergeCell ref="AF14:AI14"/>
    <mergeCell ref="N17:O17"/>
    <mergeCell ref="P17:Q17"/>
    <mergeCell ref="R17:S17"/>
    <mergeCell ref="T17:U17"/>
    <mergeCell ref="AL16:AM16"/>
    <mergeCell ref="AN16:AO16"/>
    <mergeCell ref="R16:S16"/>
    <mergeCell ref="AN17:AO17"/>
    <mergeCell ref="AV17:AW17"/>
    <mergeCell ref="AJ17:AK17"/>
    <mergeCell ref="X16:Y16"/>
    <mergeCell ref="Z16:AA16"/>
    <mergeCell ref="BD9:BJ9"/>
    <mergeCell ref="AF9:AQ9"/>
    <mergeCell ref="AR9:AW9"/>
    <mergeCell ref="AX9:BC9"/>
    <mergeCell ref="AF16:AG16"/>
    <mergeCell ref="AH16:AI16"/>
    <mergeCell ref="B9:D9"/>
    <mergeCell ref="E9:H9"/>
    <mergeCell ref="I9:O9"/>
    <mergeCell ref="P9:W9"/>
    <mergeCell ref="B14:C14"/>
    <mergeCell ref="D14:G14"/>
    <mergeCell ref="H14:K14"/>
    <mergeCell ref="T16:U16"/>
    <mergeCell ref="V16:W16"/>
    <mergeCell ref="AX17:AY17"/>
    <mergeCell ref="AJ16:AK16"/>
    <mergeCell ref="AP17:AQ17"/>
    <mergeCell ref="AR17:AS17"/>
    <mergeCell ref="AT17:AU17"/>
    <mergeCell ref="AB16:AC16"/>
    <mergeCell ref="AD16:AE16"/>
    <mergeCell ref="B13:C13"/>
    <mergeCell ref="D13:G13"/>
    <mergeCell ref="H13:AM13"/>
    <mergeCell ref="AP16:AQ16"/>
    <mergeCell ref="AL17:AM17"/>
    <mergeCell ref="D17:E17"/>
    <mergeCell ref="H17:I17"/>
    <mergeCell ref="BN16:BO16"/>
    <mergeCell ref="BP16:BQ16"/>
    <mergeCell ref="BR16:BS16"/>
    <mergeCell ref="AJ14:AM14"/>
    <mergeCell ref="AN14:AQ14"/>
    <mergeCell ref="AR14:AU14"/>
    <mergeCell ref="AV14:AY14"/>
    <mergeCell ref="AZ14:BC14"/>
    <mergeCell ref="BD14:BG14"/>
    <mergeCell ref="BH14:BK14"/>
    <mergeCell ref="BL14:BO14"/>
    <mergeCell ref="BP14:BS14"/>
    <mergeCell ref="EZ189:EZ308"/>
    <mergeCell ref="EZ309:EZ428"/>
    <mergeCell ref="EZ429:EZ548"/>
    <mergeCell ref="EZ549:EZ668"/>
    <mergeCell ref="AT16:AU16"/>
    <mergeCell ref="AV16:AW16"/>
    <mergeCell ref="BX16:BY16"/>
    <mergeCell ref="BZ16:CA16"/>
    <mergeCell ref="CB16:CC16"/>
    <mergeCell ref="CD16:CE16"/>
    <mergeCell ref="CF16:CG16"/>
    <mergeCell ref="CH16:CI16"/>
    <mergeCell ref="CJ16:CK16"/>
    <mergeCell ref="AZ16:BA16"/>
    <mergeCell ref="BB16:BC16"/>
    <mergeCell ref="BD16:BE16"/>
    <mergeCell ref="BF16:BG16"/>
    <mergeCell ref="BH16:BI16"/>
    <mergeCell ref="AZ18:BA18"/>
    <mergeCell ref="BB18:BC18"/>
    <mergeCell ref="BD18:BE18"/>
    <mergeCell ref="BF18:BG18"/>
    <mergeCell ref="CL16:CM16"/>
    <mergeCell ref="CL18:CM18"/>
    <mergeCell ref="EZ789:EZ908"/>
    <mergeCell ref="EZ909:EZ1028"/>
    <mergeCell ref="EZ1029:EZ1148"/>
    <mergeCell ref="EZ1149:EZ1268"/>
    <mergeCell ref="EZ1269:EZ1388"/>
    <mergeCell ref="EZ70:EZ188"/>
    <mergeCell ref="EZ669:EZ788"/>
    <mergeCell ref="CN16:CO16"/>
    <mergeCell ref="CP16:CQ16"/>
    <mergeCell ref="CR16:CS16"/>
    <mergeCell ref="CT16:CU16"/>
    <mergeCell ref="CP18:CQ18"/>
    <mergeCell ref="CR18:CS18"/>
    <mergeCell ref="EC56:ED56"/>
    <mergeCell ref="EE56:EG56"/>
    <mergeCell ref="CP35:CQ35"/>
    <mergeCell ref="CR36:CS36"/>
    <mergeCell ref="CT36:CU36"/>
    <mergeCell ref="CP36:CQ36"/>
    <mergeCell ref="EH56:EI56"/>
    <mergeCell ref="CN55:CO55"/>
    <mergeCell ref="CP55:CQ55"/>
    <mergeCell ref="CR55:CS55"/>
    <mergeCell ref="CT55:CU55"/>
    <mergeCell ref="EZ2829:EZ2949"/>
    <mergeCell ref="EZ2109:EZ2228"/>
    <mergeCell ref="EZ2229:EZ2348"/>
    <mergeCell ref="EZ2349:EZ2468"/>
    <mergeCell ref="EZ2469:EZ2588"/>
    <mergeCell ref="EZ2589:EZ2708"/>
    <mergeCell ref="EZ2709:EZ2828"/>
    <mergeCell ref="EZ1389:EZ1508"/>
    <mergeCell ref="EZ1509:EZ1628"/>
    <mergeCell ref="EZ1629:EZ1748"/>
    <mergeCell ref="EZ1749:EZ1868"/>
    <mergeCell ref="EZ1869:EZ1988"/>
    <mergeCell ref="EZ1989:EZ2108"/>
    <mergeCell ref="P7:W7"/>
    <mergeCell ref="AR5:AW5"/>
    <mergeCell ref="AX5:BC5"/>
    <mergeCell ref="BD5:BJ5"/>
    <mergeCell ref="AF5:AQ5"/>
    <mergeCell ref="AF6:AQ6"/>
    <mergeCell ref="AR6:AW6"/>
    <mergeCell ref="AX6:BC6"/>
    <mergeCell ref="BD6:BJ6"/>
    <mergeCell ref="AX7:BC7"/>
    <mergeCell ref="BD7:BJ7"/>
    <mergeCell ref="B6:D6"/>
    <mergeCell ref="E6:H6"/>
    <mergeCell ref="P6:W6"/>
    <mergeCell ref="CI6:CN6"/>
    <mergeCell ref="CI7:CN7"/>
    <mergeCell ref="P18:Q18"/>
    <mergeCell ref="R18:S18"/>
    <mergeCell ref="B15:C15"/>
    <mergeCell ref="B16:B19"/>
    <mergeCell ref="D16:E16"/>
    <mergeCell ref="F16:G16"/>
    <mergeCell ref="H16:I16"/>
    <mergeCell ref="J16:K16"/>
    <mergeCell ref="L16:M16"/>
    <mergeCell ref="N16:O16"/>
    <mergeCell ref="P16:Q16"/>
    <mergeCell ref="F19:G19"/>
    <mergeCell ref="H19:I19"/>
    <mergeCell ref="J19:K19"/>
    <mergeCell ref="L19:M19"/>
    <mergeCell ref="N19:O19"/>
    <mergeCell ref="P19:Q19"/>
    <mergeCell ref="R19:S19"/>
    <mergeCell ref="F17:G17"/>
    <mergeCell ref="X18:Y18"/>
    <mergeCell ref="Z18:AA18"/>
    <mergeCell ref="AB18:AC18"/>
    <mergeCell ref="AD18:AE18"/>
    <mergeCell ref="AF18:AG18"/>
    <mergeCell ref="AH18:AI18"/>
    <mergeCell ref="AJ18:AK18"/>
    <mergeCell ref="V17:W17"/>
    <mergeCell ref="X17:Y17"/>
    <mergeCell ref="Z17:AA17"/>
    <mergeCell ref="AB17:AC17"/>
    <mergeCell ref="AD17:AE17"/>
    <mergeCell ref="AF17:AG17"/>
    <mergeCell ref="AH17:AI17"/>
    <mergeCell ref="CN18:CO18"/>
    <mergeCell ref="BP18:BQ18"/>
    <mergeCell ref="CL17:CM17"/>
    <mergeCell ref="CN17:CO17"/>
    <mergeCell ref="BT17:BU17"/>
    <mergeCell ref="BV17:BW17"/>
    <mergeCell ref="BH18:BI18"/>
    <mergeCell ref="BJ18:BK18"/>
    <mergeCell ref="BL18:BM18"/>
    <mergeCell ref="BN18:BO18"/>
    <mergeCell ref="BZ18:CA18"/>
    <mergeCell ref="CB18:CC18"/>
    <mergeCell ref="CD18:CE18"/>
    <mergeCell ref="CF18:CG18"/>
    <mergeCell ref="CB17:CC17"/>
    <mergeCell ref="CD17:CE17"/>
    <mergeCell ref="CF17:CG17"/>
    <mergeCell ref="BR17:BS17"/>
    <mergeCell ref="BL17:BM17"/>
    <mergeCell ref="BN17:BO17"/>
    <mergeCell ref="BP17:BQ17"/>
    <mergeCell ref="BJ17:BK17"/>
    <mergeCell ref="BR18:BS18"/>
    <mergeCell ref="CC3:CF3"/>
    <mergeCell ref="CT19:CU19"/>
    <mergeCell ref="CH19:CI19"/>
    <mergeCell ref="CJ19:CK19"/>
    <mergeCell ref="CL19:CM19"/>
    <mergeCell ref="CN19:CO19"/>
    <mergeCell ref="CP19:CQ19"/>
    <mergeCell ref="CR19:CS19"/>
    <mergeCell ref="CH18:CI18"/>
    <mergeCell ref="CB14:CE14"/>
    <mergeCell ref="CF14:CI14"/>
    <mergeCell ref="CJ14:CM14"/>
    <mergeCell ref="CR17:CS17"/>
    <mergeCell ref="CT17:CU17"/>
    <mergeCell ref="CH17:CI17"/>
    <mergeCell ref="CJ17:CK17"/>
    <mergeCell ref="CR14:CU14"/>
    <mergeCell ref="BT13:CU13"/>
    <mergeCell ref="BT14:BW14"/>
    <mergeCell ref="CN14:CQ14"/>
    <mergeCell ref="BX17:BY17"/>
    <mergeCell ref="CP17:CQ17"/>
    <mergeCell ref="BZ17:CA17"/>
    <mergeCell ref="CJ18:CK18"/>
    <mergeCell ref="B24:B25"/>
    <mergeCell ref="B26:B27"/>
    <mergeCell ref="B28:B29"/>
    <mergeCell ref="AX18:AY18"/>
    <mergeCell ref="AR18:AS18"/>
    <mergeCell ref="AN19:AO19"/>
    <mergeCell ref="AP19:AQ19"/>
    <mergeCell ref="AR19:AS19"/>
    <mergeCell ref="AT19:AU19"/>
    <mergeCell ref="AV19:AW19"/>
    <mergeCell ref="AX19:AY19"/>
    <mergeCell ref="AT18:AU18"/>
    <mergeCell ref="AV18:AW18"/>
    <mergeCell ref="AL18:AM18"/>
    <mergeCell ref="AN18:AO18"/>
    <mergeCell ref="AP18:AQ18"/>
    <mergeCell ref="D18:E18"/>
    <mergeCell ref="F18:G18"/>
    <mergeCell ref="H18:I18"/>
    <mergeCell ref="J18:K18"/>
    <mergeCell ref="L18:M18"/>
    <mergeCell ref="N18:O18"/>
    <mergeCell ref="T18:U18"/>
    <mergeCell ref="V18:W18"/>
    <mergeCell ref="B30:B31"/>
    <mergeCell ref="CB19:CC19"/>
    <mergeCell ref="CD19:CE19"/>
    <mergeCell ref="CF19:CG19"/>
    <mergeCell ref="BJ19:BK19"/>
    <mergeCell ref="T19:U19"/>
    <mergeCell ref="BX19:BY19"/>
    <mergeCell ref="BZ19:CA19"/>
    <mergeCell ref="BD19:BE19"/>
    <mergeCell ref="V19:W19"/>
    <mergeCell ref="X19:Y19"/>
    <mergeCell ref="Z19:AA19"/>
    <mergeCell ref="AB19:AC19"/>
    <mergeCell ref="AD19:AE19"/>
    <mergeCell ref="AF19:AG19"/>
    <mergeCell ref="AH19:AI19"/>
    <mergeCell ref="AJ19:AK19"/>
    <mergeCell ref="AL19:AM19"/>
    <mergeCell ref="D19:E19"/>
    <mergeCell ref="BB19:BC19"/>
    <mergeCell ref="BL19:BM19"/>
    <mergeCell ref="BF19:BG19"/>
    <mergeCell ref="B20:B21"/>
    <mergeCell ref="B22:B23"/>
    <mergeCell ref="BF35:BG35"/>
    <mergeCell ref="BH35:BI35"/>
    <mergeCell ref="BJ35:BK35"/>
    <mergeCell ref="BL35:BM35"/>
    <mergeCell ref="BN35:BO35"/>
    <mergeCell ref="BP35:BQ35"/>
    <mergeCell ref="BR35:BS35"/>
    <mergeCell ref="BT35:BU35"/>
    <mergeCell ref="BV35:BW35"/>
    <mergeCell ref="BX35:BY35"/>
    <mergeCell ref="BZ35:CA35"/>
    <mergeCell ref="CB35:CC35"/>
    <mergeCell ref="CD35:CE35"/>
    <mergeCell ref="CF35:CG35"/>
    <mergeCell ref="CH35:CI35"/>
    <mergeCell ref="CJ35:CK35"/>
    <mergeCell ref="CL35:CM35"/>
    <mergeCell ref="CN35:CO35"/>
    <mergeCell ref="CD36:CE36"/>
    <mergeCell ref="CF36:CG36"/>
    <mergeCell ref="CH36:CI36"/>
    <mergeCell ref="CJ36:CK36"/>
    <mergeCell ref="CL36:CM36"/>
    <mergeCell ref="CN36:CO36"/>
    <mergeCell ref="AV36:AW36"/>
    <mergeCell ref="AX36:AY36"/>
    <mergeCell ref="AZ36:BA36"/>
    <mergeCell ref="BB36:BC36"/>
    <mergeCell ref="BD36:BE36"/>
    <mergeCell ref="BF36:BG36"/>
    <mergeCell ref="BH36:BI36"/>
    <mergeCell ref="BJ36:BK36"/>
    <mergeCell ref="BL36:BM36"/>
    <mergeCell ref="BN36:BO36"/>
    <mergeCell ref="BP36:BQ36"/>
    <mergeCell ref="BR36:BS36"/>
    <mergeCell ref="BT36:BU36"/>
    <mergeCell ref="BV36:BW36"/>
    <mergeCell ref="BX36:BY36"/>
    <mergeCell ref="BZ36:CA36"/>
    <mergeCell ref="CB36:CC36"/>
    <mergeCell ref="AP35:AQ35"/>
    <mergeCell ref="AR35:AS35"/>
    <mergeCell ref="AT35:AU35"/>
    <mergeCell ref="AV35:AW35"/>
    <mergeCell ref="AX35:AY35"/>
    <mergeCell ref="AZ35:BA35"/>
    <mergeCell ref="BB35:BC35"/>
    <mergeCell ref="BD35:BE35"/>
    <mergeCell ref="AT36:AU36"/>
    <mergeCell ref="AR36:AS36"/>
    <mergeCell ref="AP36:AQ36"/>
    <mergeCell ref="AH35:AI35"/>
    <mergeCell ref="AJ35:AK35"/>
    <mergeCell ref="AL35:AM35"/>
    <mergeCell ref="D35:E35"/>
    <mergeCell ref="F35:G35"/>
    <mergeCell ref="H35:I35"/>
    <mergeCell ref="J35:K35"/>
    <mergeCell ref="L35:M35"/>
    <mergeCell ref="N35:O35"/>
    <mergeCell ref="P35:Q35"/>
    <mergeCell ref="R35:S35"/>
    <mergeCell ref="T35:U35"/>
    <mergeCell ref="AD35:AE35"/>
    <mergeCell ref="B37:C37"/>
    <mergeCell ref="D37:CU37"/>
    <mergeCell ref="B35:C35"/>
    <mergeCell ref="B36:C36"/>
    <mergeCell ref="CR35:CS35"/>
    <mergeCell ref="CT35:CU35"/>
    <mergeCell ref="D36:E36"/>
    <mergeCell ref="F36:G36"/>
    <mergeCell ref="H36:I36"/>
    <mergeCell ref="J36:K36"/>
    <mergeCell ref="L36:M36"/>
    <mergeCell ref="N36:O36"/>
    <mergeCell ref="P36:Q36"/>
    <mergeCell ref="R36:S36"/>
    <mergeCell ref="T36:U36"/>
    <mergeCell ref="V36:W36"/>
    <mergeCell ref="X36:Y36"/>
    <mergeCell ref="Z36:AA36"/>
    <mergeCell ref="AN35:AO35"/>
    <mergeCell ref="AB36:AC36"/>
    <mergeCell ref="AD36:AE36"/>
    <mergeCell ref="AF36:AG36"/>
    <mergeCell ref="AH36:AI36"/>
    <mergeCell ref="AF35:AG35"/>
    <mergeCell ref="CG3:CO3"/>
    <mergeCell ref="B32:C32"/>
    <mergeCell ref="AR58:AS58"/>
    <mergeCell ref="DB31:DC31"/>
    <mergeCell ref="DN31:DO31"/>
    <mergeCell ref="DW31:DX31"/>
    <mergeCell ref="DB32:DC32"/>
    <mergeCell ref="DN32:DO32"/>
    <mergeCell ref="DW32:DX32"/>
    <mergeCell ref="DB33:DC33"/>
    <mergeCell ref="DW33:DX33"/>
    <mergeCell ref="H57:I57"/>
    <mergeCell ref="AG57:AH57"/>
    <mergeCell ref="AR57:AS57"/>
    <mergeCell ref="H58:I58"/>
    <mergeCell ref="W57:X57"/>
    <mergeCell ref="BA57:BB57"/>
    <mergeCell ref="AJ36:AK36"/>
    <mergeCell ref="AL36:AM36"/>
    <mergeCell ref="AN36:AO36"/>
    <mergeCell ref="V35:W35"/>
    <mergeCell ref="X35:Y35"/>
    <mergeCell ref="Z35:AA35"/>
    <mergeCell ref="AB35:AC35"/>
  </mergeCells>
  <conditionalFormatting sqref="D36:DZ36 EJ36:ES36 D55:CU55">
    <cfRule type="cellIs" dxfId="32" priority="48" operator="equal">
      <formula>0</formula>
    </cfRule>
    <cfRule type="cellIs" dxfId="31" priority="49" operator="equal">
      <formula>4</formula>
    </cfRule>
    <cfRule type="cellIs" dxfId="30" priority="50" operator="equal">
      <formula>3</formula>
    </cfRule>
    <cfRule type="cellIs" dxfId="29" priority="51" operator="equal">
      <formula>2</formula>
    </cfRule>
    <cfRule type="cellIs" dxfId="28" priority="52" operator="equal">
      <formula>1</formula>
    </cfRule>
  </conditionalFormatting>
  <conditionalFormatting sqref="D29:CU29 D31:CU31">
    <cfRule type="cellIs" dxfId="27" priority="47" operator="equal">
      <formula>1</formula>
    </cfRule>
  </conditionalFormatting>
  <conditionalFormatting sqref="D29:CU29 D31:CU31">
    <cfRule type="cellIs" dxfId="26" priority="46" operator="equal">
      <formula>2</formula>
    </cfRule>
  </conditionalFormatting>
  <conditionalFormatting sqref="D29:CU29 D31:CU31">
    <cfRule type="cellIs" dxfId="25" priority="45" operator="equal">
      <formula>3</formula>
    </cfRule>
  </conditionalFormatting>
  <conditionalFormatting sqref="D29:CU29 D31:CU31">
    <cfRule type="cellIs" dxfId="24" priority="44" operator="equal">
      <formula>4</formula>
    </cfRule>
  </conditionalFormatting>
  <conditionalFormatting sqref="D16:CU31">
    <cfRule type="cellIs" dxfId="23" priority="30" operator="equal">
      <formula>0</formula>
    </cfRule>
  </conditionalFormatting>
  <conditionalFormatting sqref="D35:CU43 D55:CU55">
    <cfRule type="cellIs" dxfId="22" priority="39" operator="equal">
      <formula>"c"</formula>
    </cfRule>
    <cfRule type="cellIs" dxfId="21" priority="40" operator="equal">
      <formula>"ca"</formula>
    </cfRule>
    <cfRule type="cellIs" dxfId="20" priority="41" operator="equal">
      <formula>"r"</formula>
    </cfRule>
    <cfRule type="cellIs" dxfId="19" priority="42" operator="equal">
      <formula>"s"</formula>
    </cfRule>
  </conditionalFormatting>
  <conditionalFormatting sqref="D16:CU17">
    <cfRule type="cellIs" dxfId="18" priority="10" operator="equal">
      <formula>0</formula>
    </cfRule>
    <cfRule type="cellIs" dxfId="17" priority="54" operator="lessThan">
      <formula>0</formula>
    </cfRule>
    <cfRule type="cellIs" dxfId="16" priority="55" operator="lessThan">
      <formula>112</formula>
    </cfRule>
    <cfRule type="cellIs" dxfId="15" priority="56" operator="greaterThanOrEqual">
      <formula>112</formula>
    </cfRule>
  </conditionalFormatting>
  <conditionalFormatting sqref="D20:CU31">
    <cfRule type="cellIs" dxfId="14" priority="33" operator="equal">
      <formula>"u"</formula>
    </cfRule>
    <cfRule type="cellIs" dxfId="13" priority="34" operator="equal">
      <formula>"pm"</formula>
    </cfRule>
    <cfRule type="cellIs" dxfId="12" priority="35" operator="equal">
      <formula>"r"</formula>
    </cfRule>
    <cfRule type="cellIs" dxfId="11" priority="36" operator="equal">
      <formula>"ca"</formula>
    </cfRule>
    <cfRule type="cellIs" dxfId="10" priority="37" operator="equal">
      <formula>"c"</formula>
    </cfRule>
    <cfRule type="cellIs" dxfId="9" priority="38" operator="equal">
      <formula>"s"</formula>
    </cfRule>
  </conditionalFormatting>
  <conditionalFormatting sqref="D18:CU19">
    <cfRule type="cellIs" dxfId="8" priority="14" operator="greaterThan">
      <formula>80</formula>
    </cfRule>
    <cfRule type="cellIs" dxfId="7" priority="15" operator="lessThan">
      <formula>65</formula>
    </cfRule>
  </conditionalFormatting>
  <conditionalFormatting sqref="GH70:GI2949">
    <cfRule type="expression" dxfId="6" priority="9">
      <formula>$GI70="[-11101] All data events are filtered in summary calculation"</formula>
    </cfRule>
  </conditionalFormatting>
  <conditionalFormatting sqref="GJ70:GK2949">
    <cfRule type="expression" dxfId="5" priority="8">
      <formula>$GK70="[-11101] All data events are filtered in summary calculation"</formula>
    </cfRule>
  </conditionalFormatting>
  <dataValidations disablePrompts="1" count="1">
    <dataValidation type="list" allowBlank="1" showInputMessage="1" showErrorMessage="1" sqref="C38:C43">
      <formula1>"PM, UNDER REPAIR, OPERATING"</formula1>
    </dataValidation>
  </dataValidations>
  <printOptions horizontalCentered="1" verticalCentered="1"/>
  <pageMargins left="0" right="0" top="0.25" bottom="0.25" header="0.18" footer="0.3"/>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5" r:id="rId4" name="Button 5">
              <controlPr defaultSize="0" print="0" autoFill="0" autoPict="0" macro="[0]!planactual_only">
                <anchor moveWithCells="1" sizeWithCells="1">
                  <from>
                    <xdr:col>95</xdr:col>
                    <xdr:colOff>57150</xdr:colOff>
                    <xdr:row>1</xdr:row>
                    <xdr:rowOff>161925</xdr:rowOff>
                  </from>
                  <to>
                    <xdr:col>99</xdr:col>
                    <xdr:colOff>114300</xdr:colOff>
                    <xdr:row>2</xdr:row>
                    <xdr:rowOff>180975</xdr:rowOff>
                  </to>
                </anchor>
              </controlPr>
            </control>
          </mc:Choice>
        </mc:AlternateContent>
        <mc:AlternateContent xmlns:mc="http://schemas.openxmlformats.org/markup-compatibility/2006">
          <mc:Choice Requires="x14">
            <control shapeId="10247" r:id="rId5" name="Button 7">
              <controlPr defaultSize="0" print="0" autoFill="0" autoPict="0" macro="[0]!RDB_Worksheet_Or_Worksheets_To_PDF">
                <anchor moveWithCells="1" sizeWithCells="1">
                  <from>
                    <xdr:col>99</xdr:col>
                    <xdr:colOff>219075</xdr:colOff>
                    <xdr:row>1</xdr:row>
                    <xdr:rowOff>152400</xdr:rowOff>
                  </from>
                  <to>
                    <xdr:col>100</xdr:col>
                    <xdr:colOff>428625</xdr:colOff>
                    <xdr:row>2</xdr:row>
                    <xdr:rowOff>171450</xdr:rowOff>
                  </to>
                </anchor>
              </controlPr>
            </control>
          </mc:Choice>
        </mc:AlternateContent>
        <mc:AlternateContent xmlns:mc="http://schemas.openxmlformats.org/markup-compatibility/2006">
          <mc:Choice Requires="x14">
            <control shapeId="10248" r:id="rId6" name="Button 8">
              <controlPr defaultSize="0" print="0" autoFill="0" autoPict="0" macro="[0]!save_workbook">
                <anchor moveWithCells="1" sizeWithCells="1">
                  <from>
                    <xdr:col>100</xdr:col>
                    <xdr:colOff>523875</xdr:colOff>
                    <xdr:row>1</xdr:row>
                    <xdr:rowOff>152400</xdr:rowOff>
                  </from>
                  <to>
                    <xdr:col>102</xdr:col>
                    <xdr:colOff>133350</xdr:colOff>
                    <xdr:row>2</xdr:row>
                    <xdr:rowOff>161925</xdr:rowOff>
                  </to>
                </anchor>
              </controlPr>
            </control>
          </mc:Choice>
        </mc:AlternateContent>
        <mc:AlternateContent xmlns:mc="http://schemas.openxmlformats.org/markup-compatibility/2006">
          <mc:Choice Requires="x14">
            <control shapeId="10249" r:id="rId7" name="Button 9">
              <controlPr defaultSize="0" print="0" autoFill="0" autoPict="0" macro="[0]!print_plan_vs_actual">
                <anchor moveWithCells="1" sizeWithCells="1">
                  <from>
                    <xdr:col>75</xdr:col>
                    <xdr:colOff>104775</xdr:colOff>
                    <xdr:row>1</xdr:row>
                    <xdr:rowOff>180975</xdr:rowOff>
                  </from>
                  <to>
                    <xdr:col>80</xdr:col>
                    <xdr:colOff>47625</xdr:colOff>
                    <xdr:row>2</xdr:row>
                    <xdr:rowOff>190500</xdr:rowOff>
                  </to>
                </anchor>
              </controlPr>
            </control>
          </mc:Choice>
        </mc:AlternateContent>
        <mc:AlternateContent xmlns:mc="http://schemas.openxmlformats.org/markup-compatibility/2006">
          <mc:Choice Requires="x14">
            <control shapeId="10251" r:id="rId8" name="Button 11">
              <controlPr defaultSize="0" print="0" autoFill="0" autoPict="0" macro="[0]!Stop_time">
                <anchor moveWithCells="1" sizeWithCells="1">
                  <from>
                    <xdr:col>10</xdr:col>
                    <xdr:colOff>19050</xdr:colOff>
                    <xdr:row>0</xdr:row>
                    <xdr:rowOff>38100</xdr:rowOff>
                  </from>
                  <to>
                    <xdr:col>12</xdr:col>
                    <xdr:colOff>114300</xdr:colOff>
                    <xdr:row>0</xdr:row>
                    <xdr:rowOff>228600</xdr:rowOff>
                  </to>
                </anchor>
              </controlPr>
            </control>
          </mc:Choice>
        </mc:AlternateContent>
        <mc:AlternateContent xmlns:mc="http://schemas.openxmlformats.org/markup-compatibility/2006">
          <mc:Choice Requires="x14">
            <control shapeId="10252" r:id="rId9" name="Button 12">
              <controlPr defaultSize="0" print="0" autoFill="0" autoPict="0" macro="[0]!Start_time">
                <anchor moveWithCells="1" sizeWithCells="1">
                  <from>
                    <xdr:col>4</xdr:col>
                    <xdr:colOff>66675</xdr:colOff>
                    <xdr:row>0</xdr:row>
                    <xdr:rowOff>47625</xdr:rowOff>
                  </from>
                  <to>
                    <xdr:col>7</xdr:col>
                    <xdr:colOff>38100</xdr:colOff>
                    <xdr:row>0</xdr:row>
                    <xdr:rowOff>219075</xdr:rowOff>
                  </to>
                </anchor>
              </controlPr>
            </control>
          </mc:Choice>
        </mc:AlternateContent>
        <mc:AlternateContent xmlns:mc="http://schemas.openxmlformats.org/markup-compatibility/2006">
          <mc:Choice Requires="x14">
            <control shapeId="10253" r:id="rId10" name="Button 13">
              <controlPr defaultSize="0" print="0" autoFill="0" autoPict="0" macro="[0]!showcalendarkeyin">
                <anchor moveWithCells="1" sizeWithCells="1">
                  <from>
                    <xdr:col>91</xdr:col>
                    <xdr:colOff>38100</xdr:colOff>
                    <xdr:row>2</xdr:row>
                    <xdr:rowOff>9525</xdr:rowOff>
                  </from>
                  <to>
                    <xdr:col>93</xdr:col>
                    <xdr:colOff>28575</xdr:colOff>
                    <xdr:row>2</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BU296"/>
  <sheetViews>
    <sheetView zoomScale="55" zoomScaleNormal="55" workbookViewId="0">
      <selection activeCell="D23" sqref="D23"/>
    </sheetView>
  </sheetViews>
  <sheetFormatPr defaultColWidth="9.140625" defaultRowHeight="15" x14ac:dyDescent="0.25"/>
  <cols>
    <col min="1" max="1" width="9.140625" style="3"/>
    <col min="2" max="2" width="21.7109375" style="3" bestFit="1" customWidth="1"/>
    <col min="3" max="3" width="26.140625" style="3" bestFit="1" customWidth="1"/>
    <col min="4" max="4" width="44.5703125" style="3" bestFit="1" customWidth="1"/>
    <col min="5" max="11" width="42" style="3" bestFit="1" customWidth="1"/>
    <col min="12" max="12" width="28" style="3" bestFit="1" customWidth="1"/>
    <col min="13" max="13" width="26.5703125" style="3" bestFit="1" customWidth="1"/>
    <col min="14" max="14" width="17" style="3" customWidth="1"/>
    <col min="15" max="15" width="26.28515625" style="3" bestFit="1" customWidth="1"/>
    <col min="16" max="16" width="17" style="3" customWidth="1"/>
    <col min="17" max="17" width="27.7109375" style="3" bestFit="1" customWidth="1"/>
    <col min="18" max="18" width="17" style="3" customWidth="1"/>
    <col min="19" max="19" width="26.5703125" style="3" bestFit="1" customWidth="1"/>
    <col min="20" max="20" width="17" style="3" customWidth="1"/>
    <col min="21" max="21" width="9.140625" style="3"/>
    <col min="22" max="23" width="10.85546875" style="3" bestFit="1" customWidth="1"/>
    <col min="24" max="27" width="9.140625" style="3"/>
    <col min="28" max="28" width="34.140625" style="3" bestFit="1" customWidth="1"/>
    <col min="29" max="29" width="28" style="10" customWidth="1"/>
    <col min="30" max="30" width="10.42578125" style="11" customWidth="1"/>
    <col min="31" max="31" width="12" style="11" bestFit="1" customWidth="1"/>
    <col min="32" max="32" width="15.85546875" style="11" bestFit="1" customWidth="1"/>
    <col min="33" max="33" width="6.85546875" style="3" bestFit="1" customWidth="1"/>
    <col min="34" max="34" width="21.5703125" style="11" bestFit="1" customWidth="1"/>
    <col min="35" max="35" width="12" style="11" bestFit="1" customWidth="1"/>
    <col min="36" max="36" width="15.85546875" style="11" bestFit="1" customWidth="1"/>
    <col min="37" max="37" width="6.5703125" style="11" bestFit="1" customWidth="1"/>
    <col min="38" max="38" width="23.7109375" style="3" bestFit="1" customWidth="1"/>
    <col min="39" max="39" width="12" style="3" bestFit="1" customWidth="1"/>
    <col min="40" max="40" width="15.85546875" style="3" bestFit="1" customWidth="1"/>
    <col min="41" max="41" width="6.5703125" style="3" bestFit="1" customWidth="1"/>
    <col min="42" max="42" width="23.7109375" style="3" bestFit="1" customWidth="1"/>
    <col min="43" max="43" width="12" style="3" bestFit="1" customWidth="1"/>
    <col min="44" max="44" width="15.85546875" style="3" bestFit="1" customWidth="1"/>
    <col min="45" max="45" width="6.5703125" style="3" bestFit="1" customWidth="1"/>
    <col min="46" max="46" width="23.7109375" style="3" bestFit="1" customWidth="1"/>
    <col min="47" max="47" width="12.28515625" style="11" bestFit="1" customWidth="1"/>
    <col min="48" max="48" width="11.140625" style="3" customWidth="1"/>
    <col min="49" max="49" width="11" style="3" bestFit="1" customWidth="1"/>
    <col min="50" max="50" width="15.42578125" style="3" bestFit="1" customWidth="1"/>
    <col min="51" max="51" width="7.42578125" style="3" bestFit="1" customWidth="1"/>
    <col min="52" max="52" width="15.7109375" style="3" bestFit="1" customWidth="1"/>
    <col min="53" max="53" width="11" style="3" bestFit="1" customWidth="1"/>
    <col min="54" max="54" width="15.42578125" style="3" bestFit="1" customWidth="1"/>
    <col min="55" max="55" width="5.28515625" style="3" bestFit="1" customWidth="1"/>
    <col min="56" max="56" width="17.28515625" style="3" bestFit="1" customWidth="1"/>
    <col min="57" max="57" width="11" style="3" bestFit="1" customWidth="1"/>
    <col min="58" max="58" width="15.42578125" style="3" bestFit="1" customWidth="1"/>
    <col min="59" max="59" width="6.85546875" style="3" bestFit="1" customWidth="1"/>
    <col min="60" max="60" width="17.28515625" style="3" bestFit="1" customWidth="1"/>
    <col min="61" max="61" width="11" style="3" bestFit="1" customWidth="1"/>
    <col min="62" max="62" width="15.42578125" style="3" bestFit="1" customWidth="1"/>
    <col min="63" max="63" width="7.140625" style="3" bestFit="1" customWidth="1"/>
    <col min="64" max="64" width="17.28515625" style="3" bestFit="1" customWidth="1"/>
    <col min="65" max="65" width="12.28515625" style="3" bestFit="1" customWidth="1"/>
    <col min="66" max="16384" width="9.140625" style="3"/>
  </cols>
  <sheetData>
    <row r="1" spans="2:73" ht="32.25" customHeight="1" thickBot="1" x14ac:dyDescent="0.4">
      <c r="E1" s="8" t="s">
        <v>29</v>
      </c>
      <c r="F1" s="9">
        <f>G1-1</f>
        <v>42251.25</v>
      </c>
      <c r="G1" s="9">
        <v>42252.25</v>
      </c>
      <c r="X1" s="5" t="s">
        <v>68</v>
      </c>
      <c r="Y1" s="5" t="s">
        <v>69</v>
      </c>
      <c r="AE1" s="62" t="s">
        <v>57</v>
      </c>
      <c r="AF1" s="62" t="s">
        <v>57</v>
      </c>
      <c r="AG1" s="62" t="s">
        <v>58</v>
      </c>
      <c r="AH1" s="62"/>
      <c r="AI1" s="62" t="s">
        <v>59</v>
      </c>
      <c r="AJ1" s="62" t="s">
        <v>59</v>
      </c>
      <c r="AK1" s="62" t="s">
        <v>60</v>
      </c>
      <c r="AL1" s="62"/>
      <c r="AM1" s="62" t="s">
        <v>62</v>
      </c>
      <c r="AN1" s="62" t="s">
        <v>62</v>
      </c>
      <c r="AO1" s="62" t="s">
        <v>61</v>
      </c>
      <c r="AP1" s="62"/>
      <c r="AQ1" s="62" t="s">
        <v>64</v>
      </c>
      <c r="AR1" s="62" t="s">
        <v>64</v>
      </c>
      <c r="AS1" s="62" t="s">
        <v>63</v>
      </c>
      <c r="AT1" s="62"/>
      <c r="AU1" s="3"/>
      <c r="AW1" s="62" t="s">
        <v>57</v>
      </c>
      <c r="AX1" s="62" t="s">
        <v>57</v>
      </c>
      <c r="AY1" s="62" t="s">
        <v>58</v>
      </c>
      <c r="AZ1" s="62"/>
      <c r="BA1" s="62" t="s">
        <v>59</v>
      </c>
      <c r="BB1" s="62" t="s">
        <v>59</v>
      </c>
      <c r="BC1" s="62" t="s">
        <v>60</v>
      </c>
      <c r="BD1" s="62"/>
      <c r="BE1" s="62" t="s">
        <v>62</v>
      </c>
      <c r="BF1" s="62" t="s">
        <v>62</v>
      </c>
      <c r="BG1" s="62" t="s">
        <v>61</v>
      </c>
      <c r="BH1" s="62"/>
      <c r="BI1" s="62" t="s">
        <v>64</v>
      </c>
      <c r="BJ1" s="62" t="s">
        <v>64</v>
      </c>
      <c r="BK1" s="62" t="s">
        <v>63</v>
      </c>
      <c r="BL1" s="62"/>
    </row>
    <row r="2" spans="2:73" ht="34.5" thickBot="1" x14ac:dyDescent="0.7">
      <c r="E2" s="8" t="s">
        <v>30</v>
      </c>
      <c r="F2" s="12">
        <f>F1+3</f>
        <v>42254.25</v>
      </c>
      <c r="L2" s="3">
        <f>5/1440</f>
        <v>3.472222222222222E-3</v>
      </c>
      <c r="X2" s="4"/>
      <c r="Y2" s="4"/>
      <c r="Z2" s="68">
        <f>IF(AND(X2&lt;&gt;"",Y2&lt;&gt;""),1,0)</f>
        <v>0</v>
      </c>
      <c r="AA2" s="68"/>
      <c r="AB2" s="13">
        <f>G1</f>
        <v>42252.25</v>
      </c>
      <c r="AE2" s="880" t="s">
        <v>31</v>
      </c>
      <c r="AF2" s="881"/>
      <c r="AG2" s="881"/>
      <c r="AH2" s="882"/>
      <c r="AI2" s="883" t="s">
        <v>32</v>
      </c>
      <c r="AJ2" s="884"/>
      <c r="AK2" s="884"/>
      <c r="AL2" s="885"/>
      <c r="AM2" s="886" t="s">
        <v>33</v>
      </c>
      <c r="AN2" s="887"/>
      <c r="AO2" s="887"/>
      <c r="AP2" s="888"/>
      <c r="AQ2" s="863" t="s">
        <v>34</v>
      </c>
      <c r="AR2" s="864"/>
      <c r="AS2" s="864"/>
      <c r="AT2" s="865"/>
      <c r="AU2" s="3"/>
      <c r="AW2" s="880" t="s">
        <v>31</v>
      </c>
      <c r="AX2" s="881"/>
      <c r="AY2" s="881"/>
      <c r="AZ2" s="882"/>
      <c r="BA2" s="883" t="s">
        <v>32</v>
      </c>
      <c r="BB2" s="884"/>
      <c r="BC2" s="884"/>
      <c r="BD2" s="885"/>
      <c r="BE2" s="886" t="s">
        <v>33</v>
      </c>
      <c r="BF2" s="887"/>
      <c r="BG2" s="887"/>
      <c r="BH2" s="888"/>
      <c r="BI2" s="863" t="s">
        <v>34</v>
      </c>
      <c r="BJ2" s="864"/>
      <c r="BK2" s="864"/>
      <c r="BL2" s="865"/>
    </row>
    <row r="3" spans="2:73" ht="23.25" customHeight="1" x14ac:dyDescent="0.35">
      <c r="D3" s="889" t="s">
        <v>35</v>
      </c>
      <c r="E3" s="889"/>
      <c r="F3" s="890" t="s">
        <v>36</v>
      </c>
      <c r="G3" s="890"/>
      <c r="H3" s="891" t="s">
        <v>37</v>
      </c>
      <c r="I3" s="891"/>
      <c r="J3" s="892" t="s">
        <v>38</v>
      </c>
      <c r="K3" s="892"/>
      <c r="M3" s="866" t="s">
        <v>31</v>
      </c>
      <c r="N3" s="866"/>
      <c r="O3" s="866" t="s">
        <v>39</v>
      </c>
      <c r="P3" s="866"/>
      <c r="Q3" s="866" t="s">
        <v>40</v>
      </c>
      <c r="R3" s="866"/>
      <c r="S3" s="866" t="s">
        <v>41</v>
      </c>
      <c r="T3" s="866"/>
      <c r="X3" s="4"/>
      <c r="Y3" s="4"/>
      <c r="Z3" s="68">
        <f>IF(AND(X3&lt;&gt;"",Y3&lt;&gt;""),1,0)</f>
        <v>0</v>
      </c>
      <c r="AA3" s="68"/>
      <c r="AB3" s="14">
        <f>AB2+1</f>
        <v>42253.25</v>
      </c>
      <c r="AC3" s="867" t="s">
        <v>42</v>
      </c>
      <c r="AD3" s="869" t="s">
        <v>43</v>
      </c>
      <c r="AE3" s="871" t="s">
        <v>0</v>
      </c>
      <c r="AF3" s="15" t="s">
        <v>44</v>
      </c>
      <c r="AG3" s="873" t="s">
        <v>45</v>
      </c>
      <c r="AH3" s="874"/>
      <c r="AI3" s="871" t="s">
        <v>0</v>
      </c>
      <c r="AJ3" s="15" t="s">
        <v>44</v>
      </c>
      <c r="AK3" s="873" t="s">
        <v>45</v>
      </c>
      <c r="AL3" s="874"/>
      <c r="AM3" s="871" t="s">
        <v>0</v>
      </c>
      <c r="AN3" s="15" t="s">
        <v>44</v>
      </c>
      <c r="AO3" s="873" t="s">
        <v>45</v>
      </c>
      <c r="AP3" s="874"/>
      <c r="AQ3" s="871" t="s">
        <v>0</v>
      </c>
      <c r="AR3" s="15" t="s">
        <v>44</v>
      </c>
      <c r="AS3" s="873" t="s">
        <v>45</v>
      </c>
      <c r="AT3" s="875"/>
      <c r="AU3" s="876" t="s">
        <v>56</v>
      </c>
      <c r="AW3" s="871" t="s">
        <v>0</v>
      </c>
      <c r="AX3" s="15" t="s">
        <v>44</v>
      </c>
      <c r="AY3" s="873" t="s">
        <v>45</v>
      </c>
      <c r="AZ3" s="874"/>
      <c r="BA3" s="871" t="s">
        <v>0</v>
      </c>
      <c r="BB3" s="15" t="s">
        <v>44</v>
      </c>
      <c r="BC3" s="873" t="s">
        <v>45</v>
      </c>
      <c r="BD3" s="874"/>
      <c r="BE3" s="871" t="s">
        <v>0</v>
      </c>
      <c r="BF3" s="15" t="s">
        <v>44</v>
      </c>
      <c r="BG3" s="873" t="s">
        <v>45</v>
      </c>
      <c r="BH3" s="874"/>
      <c r="BI3" s="871" t="s">
        <v>0</v>
      </c>
      <c r="BJ3" s="15" t="s">
        <v>44</v>
      </c>
      <c r="BK3" s="873" t="s">
        <v>45</v>
      </c>
      <c r="BL3" s="875"/>
      <c r="BM3" s="876" t="s">
        <v>56</v>
      </c>
    </row>
    <row r="4" spans="2:73" s="22" customFormat="1" ht="31.5" customHeight="1" x14ac:dyDescent="0.35">
      <c r="B4" s="16" t="s">
        <v>0</v>
      </c>
      <c r="C4" s="17" t="s">
        <v>46</v>
      </c>
      <c r="D4" s="18" t="s">
        <v>47</v>
      </c>
      <c r="E4" s="18" t="s">
        <v>48</v>
      </c>
      <c r="F4" s="19" t="s">
        <v>49</v>
      </c>
      <c r="G4" s="19" t="s">
        <v>50</v>
      </c>
      <c r="H4" s="20" t="s">
        <v>51</v>
      </c>
      <c r="I4" s="20" t="s">
        <v>52</v>
      </c>
      <c r="J4" s="21" t="s">
        <v>53</v>
      </c>
      <c r="K4" s="21" t="s">
        <v>54</v>
      </c>
      <c r="L4" s="64" t="s">
        <v>65</v>
      </c>
      <c r="M4" s="23" t="s">
        <v>45</v>
      </c>
      <c r="N4" s="23" t="s">
        <v>0</v>
      </c>
      <c r="O4" s="23" t="s">
        <v>45</v>
      </c>
      <c r="P4" s="23" t="s">
        <v>0</v>
      </c>
      <c r="Q4" s="23" t="s">
        <v>45</v>
      </c>
      <c r="R4" s="23" t="s">
        <v>0</v>
      </c>
      <c r="S4" s="23" t="s">
        <v>45</v>
      </c>
      <c r="T4" s="23" t="s">
        <v>0</v>
      </c>
      <c r="U4" s="23" t="s">
        <v>66</v>
      </c>
      <c r="V4" s="67" t="s">
        <v>67</v>
      </c>
      <c r="AC4" s="868"/>
      <c r="AD4" s="870"/>
      <c r="AE4" s="872"/>
      <c r="AF4" s="24" t="s">
        <v>55</v>
      </c>
      <c r="AG4" s="25">
        <v>0</v>
      </c>
      <c r="AH4" s="26" t="s">
        <v>36</v>
      </c>
      <c r="AI4" s="872"/>
      <c r="AJ4" s="24" t="s">
        <v>55</v>
      </c>
      <c r="AK4" s="27">
        <v>0</v>
      </c>
      <c r="AL4" s="28" t="s">
        <v>35</v>
      </c>
      <c r="AM4" s="872"/>
      <c r="AN4" s="24" t="s">
        <v>55</v>
      </c>
      <c r="AO4" s="29">
        <v>0</v>
      </c>
      <c r="AP4" s="30" t="s">
        <v>35</v>
      </c>
      <c r="AQ4" s="872"/>
      <c r="AR4" s="24" t="s">
        <v>55</v>
      </c>
      <c r="AS4" s="31">
        <v>0</v>
      </c>
      <c r="AT4" s="52" t="s">
        <v>35</v>
      </c>
      <c r="AU4" s="877"/>
      <c r="AW4" s="872"/>
      <c r="AX4" s="24" t="s">
        <v>55</v>
      </c>
      <c r="AY4" s="25">
        <v>0</v>
      </c>
      <c r="AZ4" s="26" t="s">
        <v>36</v>
      </c>
      <c r="BA4" s="872"/>
      <c r="BB4" s="24" t="s">
        <v>55</v>
      </c>
      <c r="BC4" s="27">
        <v>0</v>
      </c>
      <c r="BD4" s="28" t="s">
        <v>35</v>
      </c>
      <c r="BE4" s="872"/>
      <c r="BF4" s="24" t="s">
        <v>55</v>
      </c>
      <c r="BG4" s="29">
        <v>0</v>
      </c>
      <c r="BH4" s="30" t="s">
        <v>35</v>
      </c>
      <c r="BI4" s="872"/>
      <c r="BJ4" s="24" t="s">
        <v>55</v>
      </c>
      <c r="BK4" s="31">
        <v>0</v>
      </c>
      <c r="BL4" s="52" t="s">
        <v>35</v>
      </c>
      <c r="BM4" s="877"/>
      <c r="BQ4" s="249" t="s">
        <v>115</v>
      </c>
      <c r="BS4" s="249" t="s">
        <v>116</v>
      </c>
    </row>
    <row r="5" spans="2:73" ht="21" x14ac:dyDescent="0.35">
      <c r="B5" s="32" t="str">
        <f t="array" ref="B5:C5">_xll.PICompDat('pi tag'!$C$4,'pi tag'!$F$1,'pi tag'!$F$2,9,"pi_server","inside")</f>
        <v>No more values:</v>
      </c>
      <c r="C5" s="33" t="str">
        <v>No more values:</v>
      </c>
      <c r="D5" s="34" t="str">
        <f>IF(AND(_xll.PIArcVal('pi tag'!D$4,'pi tag'!$B5,0,"pi_server","exact time")&lt;$AB$2,E5&gt;$AB$2),$AB$2,_xll.PIArcVal('pi tag'!D$4,'pi tag'!$B5,0,"pi_server","exact time"))</f>
        <v>The time is invalid.</v>
      </c>
      <c r="E5" s="34" t="str">
        <f>_xll.PIArcVal('pi tag'!E$4,'pi tag'!$B5,0,"pi_server","exact time")</f>
        <v>The time is invalid.</v>
      </c>
      <c r="F5" s="57" t="str">
        <f>IF(AND(_xll.PIArcVal('pi tag'!F$4,'pi tag'!$B5,0,"pi_server","exact time")&lt;$AB$2,G5&gt;$AB$2),$AB$2,_xll.PIArcVal('pi tag'!F$4,'pi tag'!$B5,0,"pi_server","exact time"))</f>
        <v>The time is invalid.</v>
      </c>
      <c r="G5" s="57" t="str">
        <f>_xll.PIArcVal('pi tag'!G$4,'pi tag'!$B5,0,"pi_server","exact time")</f>
        <v>The time is invalid.</v>
      </c>
      <c r="H5" s="55" t="str">
        <f>IF(AND(_xll.PIArcVal('pi tag'!H$4,'pi tag'!$B5,0,"pi_server","exact time")&lt;$AB$2,I5&gt;$AB$2),$AB$2,_xll.PIArcVal('pi tag'!H$4,'pi tag'!$B5,0,"pi_server","exact time"))</f>
        <v>The time is invalid.</v>
      </c>
      <c r="I5" s="55" t="str">
        <f>_xll.PIArcVal('pi tag'!I$4,'pi tag'!$B5,0,"pi_server","exact time")</f>
        <v>The time is invalid.</v>
      </c>
      <c r="J5" s="35" t="str">
        <f>IFERROR(VLOOKUP($L5,$B$23:$E$34,3,FALSE),"")</f>
        <v/>
      </c>
      <c r="K5" s="35" t="str">
        <f>IFERROR(VLOOKUP($L5,$B$23:$E$34,4,FALSE),"")</f>
        <v/>
      </c>
      <c r="L5" s="65" t="str">
        <f>IF(ISTEXT(_xll.PIArcVal('pi tag'!$L$4,'pi tag'!$B5,0,"pi_server","exact time")),"",_xll.PIArcVal('pi tag'!$L$4,'pi tag'!$B5,0,"pi_server","exact time"))</f>
        <v/>
      </c>
      <c r="M5" s="36">
        <f t="shared" ref="M5:M16" si="0">IF(D5="",0,IF($C5=1,IF(AND(D5&gt;=$AB$2,D5&lt;=$AB$3),IFERROR((E5-D5)/$L$2,0),IF(AND(E5&gt;=$AB$2,E5&lt;=$AB$3),IFERROR((E5-$AB$2)/$L$2,0),0)),0))</f>
        <v>0</v>
      </c>
      <c r="N5" s="36">
        <f>IF(M5=0,0,IF(AND(D5&gt;$AB$2,D5&lt;$AB$3),IFERROR(LOOKUP(D5,$AC$5:$AD$292),0),IF(AND(E5&gt;$AB$2,E5&lt;$AB$3),IFERROR(LOOKUP($AB$2,$AC$5:$AD$292),0),0)))</f>
        <v>0</v>
      </c>
      <c r="O5" s="36">
        <f t="shared" ref="O5:O16" si="1">IF(F5="",0,IF($C5=1,IF(AND(F5&gt;=$AB$2,F5&lt;=$AB$3),IFERROR((G5-F5)/$L$2,0),IF(AND(G5&gt;=$AB$2,G5&lt;=$AB$3),IFERROR((G5-$AB$2)/$L$2,0),0)),0))</f>
        <v>0</v>
      </c>
      <c r="P5" s="36">
        <f>IF(O5=0,0,IF(AND(F5&gt;$AB$2,F5&lt;$AB$3),IFERROR(LOOKUP(F5,$AC$5:$AD$292),0),IF(AND(G5&gt;$AB$2,G5&lt;$AB$3),IFERROR(LOOKUP($AB$2,$AC$5:$AD$292),0),0)))</f>
        <v>0</v>
      </c>
      <c r="Q5" s="36">
        <f t="shared" ref="Q5:Q16" si="2">IF(H5="",0,IF($C5=1,IF(AND(H5&gt;=$AB$2,H5&lt;=$AB$3),IFERROR((I5-H5)/$L$2,0),IF(AND(I5&gt;=$AB$2,I5&lt;=$AB$3),IFERROR((I5-$AB$2)/$L$2,0),0)),0))</f>
        <v>0</v>
      </c>
      <c r="R5" s="36">
        <f>IF(Q5=0,0,IF(AND(H5&gt;$AB$2,H5&lt;$AB$3),IFERROR(LOOKUP(H5,$AC$5:$AD$292),0),IF(AND(I5&gt;$AB$2,I5&lt;$AB$3),IFERROR(LOOKUP($AB$2,$AC$5:$AD$292),0),0)))</f>
        <v>0</v>
      </c>
      <c r="S5" s="36">
        <f>IF(J5="",0,IF($C5=1,IF(AND(J5&gt;=$AB$2,J5&lt;=$AB$3),IFERROR((K5-J5)/$L$2,"a"),IF(AND(K5&gt;=$AB$2,K5&lt;=$AB$3),IFERROR((K5-$AB$2)/$L$2,"b"),"c")),0))</f>
        <v>0</v>
      </c>
      <c r="T5" s="36">
        <f>IF(S5=0,0,IF(AND(J5&gt;$AB$2,J5&lt;$AB$3),IFERROR(LOOKUP(J5,$AC$5:$AD$292),0),IF(AND(K5&gt;$AB$2,K5&lt;$AB$3),IFERROR(LOOKUP($AB$2,$AC$5:$AD$292),0),0)))</f>
        <v>0</v>
      </c>
      <c r="U5" s="66" t="str">
        <f>IF(C5=1,$L5,"")</f>
        <v/>
      </c>
      <c r="V5" s="63" t="str">
        <f>IF(ISBLANK(U5),"",IF(T5&lt;&gt;0,T5,IF(R5&lt;&gt;0,R5,IF(P5&lt;&gt;0,P5,IF(N5&lt;&gt;0,N5,IF(V68&lt;&gt;0,V68,""))))))</f>
        <v/>
      </c>
      <c r="W5" s="68">
        <f>IF(AND(U5&lt;&gt;"",V5&lt;&gt;""),1,0)</f>
        <v>0</v>
      </c>
      <c r="X5" s="37">
        <f>IF(AND(S5,T5)=TRUE,4,IF(AND(Q5,R5)=TRUE,3,IF(AND(O5,P5)=TRUE,2,IF(AND(M5,N5)=TRUE,1,0))))</f>
        <v>0</v>
      </c>
      <c r="Y5" s="373">
        <f>IF(AND(W5=1,S5&lt;&gt;0,T5&lt;&gt;0,IFERROR(VLOOKUP(U5,$F$23:$I$34,4,FALSE)=1,0)),IFERROR(VLOOKUP(U5,$F$23:$G$34,2,FALSE),0),0)</f>
        <v>0</v>
      </c>
      <c r="Z5" s="37"/>
      <c r="AA5" s="37">
        <f>IF(Y5&lt;&gt;0,1,0)</f>
        <v>0</v>
      </c>
      <c r="AB5" s="38">
        <v>0.29166666666666669</v>
      </c>
      <c r="AC5" s="39">
        <f>AB2</f>
        <v>42252.25</v>
      </c>
      <c r="AD5" s="40">
        <v>1</v>
      </c>
      <c r="AE5" s="41">
        <f>IF(OR($AD5=$N$5,$AD5=$N$6,$AD5=$N$7,$AD5=$N$8,$AD5=$N$9,$AD5=$N$10,$AD5=$N$11,$AD5=$N$12,$AD5=$N$13,$AD5=$N$14,$AD5=$N$15,$AD5=$N$16),$AD5,0)</f>
        <v>0</v>
      </c>
      <c r="AF5" s="6">
        <f>IF($AD5=$N$5,1,IF($AD5=$N$6,2,IF($AD5=$N$7,3,IF($AD5=$N$8,4,IF($AD5=$N$9,5,IF($AD5=$N$10,6,IF($AD5=$N$11,7,IF($AD5=$N$12,8,IF($AD5=$N$13,9,IF($AD5=$N$14,10,IF($AD5=$N$15,11,IF($AD5=$N$16,12,0))))))))))))</f>
        <v>0</v>
      </c>
      <c r="AG5" s="42">
        <f>IF(AE5&gt;0,IF(AF5=1,$M$5,IF(AF5=2,$M$6,IF(AF5=3,$M$7,IF(AF5=4,$M$8,IF(AF5=5,$M$9,IF(AF5=6,$M$10,IF(AF5=7,$M$11,IF(AF5=8,$M$12,IF(AF5=9,$M$13,IF(AF5=10,$M$14,IF(AF5=11,$M$15,IF(AF5=12,$M$16,0)))))))))))),IF(AG4&lt;=0,0,IF((AG4-1)&lt;=0,0,AG4-1)))</f>
        <v>0</v>
      </c>
      <c r="AH5" s="43">
        <f>IF(AG5&lt;=0,0,1)</f>
        <v>0</v>
      </c>
      <c r="AI5" s="41">
        <f>IF(OR($AD5=$P$5,$AD5=$P$6,$AD5=$P$7,$AD5=$P$8,$AD5=$P$9,$AD5=$P$10,$AD5=$P$11,$AD5=$P$12,$AD5=$P$13,$AD5=$P$14,$AD5=$P$15,$AD5=$P$16),$AD5,0)</f>
        <v>0</v>
      </c>
      <c r="AJ5" s="6">
        <f>IF($AD5=$P$5,1,IF($AD5=$P$6,2,IF($AD5=$P$7,3,IF($AD5=$P$8,4,IF($AD5=$P$9,5,IF($AD5=$P$10,6,IF($AD5=$P$11,7,IF($AD5=$P$12,8,IF($AD5=$P$13,9,IF($AD5=$P$14,10,IF($AD5=$P$15,11,IF($AD5=$P$16,12,0))))))))))))</f>
        <v>0</v>
      </c>
      <c r="AK5" s="42">
        <f>IF(AI5&gt;0,IF(AJ5=1,$O$5,IF(AJ5=2,$O$6,IF(AJ5=3,$O$7,IF(AJ5=4,$O$8,IF(AJ5=5,$O$9,IF(AJ5=6,$O$10,IF(AJ5=7,$O$11,IF(AJ5=8,$O$12,IF(AJ5=9,$O$13,IF(AJ5=10,$O$14,IF(AJ5=11,$O$15,IF(AJ5=12,$O$16,0)))))))))))),IF(AK4&lt;=0,0,IF((AK4-1)&lt;=0,0,AK4-1)))</f>
        <v>0</v>
      </c>
      <c r="AL5" s="43">
        <f>IF(AK5&lt;=0,0,2)</f>
        <v>0</v>
      </c>
      <c r="AM5" s="41">
        <f>IF(OR($AD5=$R$5,$AD5=$R$6,$AD5=$R$7,$AD5=$R$8,$AD5=$R$9,$AD5=$R$10,$AD5=$R$11,$AD5=$R$12,$AD5=$R$13,$AD5=$R$14,$AD5=$R$15,$AD5=$R$16),$AD5,0)</f>
        <v>0</v>
      </c>
      <c r="AN5" s="6">
        <f>IF($AD5=$R$5,1,IF($AD5=$R$6,2,IF($AD5=$R$7,3,IF($AD5=$R$8,4,IF($AD5=$R$9,5,IF($AD5=$R$10,6,IF($AD5=$R$11,7,IF($AD5=$R$12,8,IF($AD5=$R$13,9,IF($AD5=$R$14,10,IF($AD5=$R$15,11,IF($AD5=$R$16,12,0))))))))))))</f>
        <v>0</v>
      </c>
      <c r="AO5" s="42">
        <f>IF(AM5&gt;0,IF(AN5=1,$Q$5,IF(AN5=2,$Q$6,IF(AN5=3,$Q$7,IF(AN5=4,$Q$8,IF(AN5=5,$Q$9,IF(AN5=6,$Q$10,IF(AN5=7,$Q$11,IF(AN5=8,$Q$12,IF(AN5=9,$Q$13,IF(AN5=10,$Q$14,IF(AN5=11,$Q$15,IF(AN5=12,$Q$16,0)))))))))))),IF(AO4&lt;=0,0,IF((AO4-1)&lt;=0,0,AO4-1)))</f>
        <v>0</v>
      </c>
      <c r="AP5" s="43">
        <f>IF(AO5&lt;=0,0,3)</f>
        <v>0</v>
      </c>
      <c r="AQ5" s="41">
        <f>IF(OR($AD5=$T$5,$AD5=$T$6,$AD5=$T$7,$AD5=$T$8,$AD5=$T$9,$AD5=$T$10,$AD5=$T$11,$AD5=$T$12,$AD5=$T$13,$AD5=$T$14,$AD5=$T$15,$AD5=$T$16),$AD5,0)</f>
        <v>0</v>
      </c>
      <c r="AR5" s="6">
        <f>IF($AD5=$T$5,1,IF($AD5=$T$6,2,IF($AD5=$T$7,3,IF($AD5=$T$8,4,IF($AD5=$T$9,5,IF($AD5=$T$10,6,IF($AD5=$T$11,7,IF($AD5=$T$12,8,IF($AD5=$T$13,9,IF($AD5=$T$14,10,IF($AD5=$T$15,11,IF($AD5=$T$16,12,0))))))))))))</f>
        <v>0</v>
      </c>
      <c r="AS5" s="42">
        <f>IF(AQ5&gt;0,IF(AR5=1,$S$5,IF(AR5=2,$S$6,IF(AR5=3,$S$7,IF(AR5=4,$S$8,IF(AR5=5,$S$9,IF(AR5=6,$S$10,IF(AR5=7,$S$11,IF(AR5=8,$S$12,IF(AR5=9,$S$13,IF(AR5=10,$S$14,IF(AR5=11,$S$15,IF(AR5=12,$S$16,0)))))))))))),IF(AS4&lt;=0,0,IF((AS4-1)&lt;=0,0,AS4-1)))</f>
        <v>0</v>
      </c>
      <c r="AT5" s="43">
        <f>IF(AS5&lt;=0,0,4)</f>
        <v>0</v>
      </c>
      <c r="AU5" s="53">
        <f>IF(AH5=1,1,IF(AL5=2,2,IF(AP5=3,3,IF(AT5=4,4,0))))</f>
        <v>0</v>
      </c>
      <c r="AW5" s="41">
        <f>IF(OR($AD5=$N$20,$AD5=$N$21,$AD5=$N$22,$AD5=$N$23,$AD5=$N$24,$AD5=$N$25,$AD5=$N$26,$AD5=$N$27,$AD5=$N$28,$AD5=$N$29,$AD5=$N$30,$AD5=$N$31),$AD5,0)</f>
        <v>0</v>
      </c>
      <c r="AX5" s="6">
        <f>IF($AD5=$N$20,1,IF($AD5=$N$21,2,IF($AD5=$N$22,3,IF($AD5=$N$23,4,IF($AD5=$N$24,5,IF($AD5=$N$25,6,IF($AD5=$N$26,7,IF($AD5=$N$27,8,IF($AD5=$N$28,9,IF($AD5=$N$29,10,IF($AD5=$N$30,11,IF($AD5=$N$31,12,0))))))))))))</f>
        <v>0</v>
      </c>
      <c r="AY5" s="42">
        <f>IF(AW5&gt;0,IF(AX5=1,$M$20,IF(AX5=2,$M$21,IF(AX5=3,$M$22,IF(AX5=4,$M$23,IF(AX5=5,$M$24,IF(AX5=6,$M$25,IF(AX5=7,$M$26,IF(AX5=8,$M$27,IF(AX5=9,$M$28,IF(AX5=10,$M$29,IF(AX5=11,$M$30,IF(AX5=12,$M$31,0)))))))))))),IF(AY4&lt;=0,0,IF((AY4-1)&lt;=0,0,AY4-1)))</f>
        <v>0</v>
      </c>
      <c r="AZ5" s="43">
        <f>IF(AY5&lt;=0,0,1)</f>
        <v>0</v>
      </c>
      <c r="BA5" s="41">
        <f>IF(OR($AD5=$P$20,$AD5=$P$21,$AD5=$P$22,$AD5=$P$23,$AD5=$P$24,$AD5=$P$25,$AD5=$P$26,$AD5=$P$27,$AD5=$P$28,$AD5=$P$29,$AD5=$P$30,$AD5=$P$31),$AD5,0)</f>
        <v>0</v>
      </c>
      <c r="BB5" s="6">
        <f>IF($AD5=$P$20,1,IF($AD5=$P$21,2,IF($AD5=$P$22,3,IF($AD5=$P$23,4,IF($AD5=$P$24,5,IF($AD5=$P$25,6,IF($AD5=$P$26,7,IF($AD5=$P$27,8,IF($AD5=$P$28,9,IF($AD5=$P$29,10,IF($AD5=$P$30,11,IF($AD5=$P$31,12,0))))))))))))</f>
        <v>0</v>
      </c>
      <c r="BC5" s="42">
        <f>IF(BA5&gt;0,IF(BB5=1,$O$20,IF(BB5=2,$O$21,IF(BB5=3,$O$22,IF(BB5=4,$O$23,IF(BB5=5,$O$24,IF(BB5=6,$O$25,IF(BB5=7,$O$26,IF(BB5=8,$O$27,IF(BB5=9,$O$28,IF(BB5=10,$O$29,IF(BB5=11,$O$30,IF(BB5=12,$O$31,0)))))))))))),IF(BC4&lt;=0,0,IF((BC4-1)&lt;=0,0,BC4-1)))</f>
        <v>0</v>
      </c>
      <c r="BD5" s="43">
        <f>IF(BC5&lt;=0,0,2)</f>
        <v>0</v>
      </c>
      <c r="BE5" s="41">
        <f>IF(OR($AD5=$R$20,$AD5=$R$21,$AD5=$R$22,$AD5=$R$23,$AD5=$R$24,$AD5=$R$25,$AD5=$R$26,$AD5=$R$27,$AD5=$R$28,$AD5=$R$29,$AD5=$R$30,$AD5=$R$31),$AD5,0)</f>
        <v>0</v>
      </c>
      <c r="BF5" s="6">
        <f>IF($AD5=$R$20,1,IF($AD5=$R$21,2,IF($AD5=$R$22,3,IF($AD5=$R$23,4,IF($AD5=$R$24,5,IF($AD5=$R$25,6,IF($AD5=$R$26,7,IF($AD5=$R$27,8,IF($AD5=$R$28,9,IF($AD5=$R$29,10,IF($AD5=$R$30,11,IF($AD5=$R$31,12,0))))))))))))</f>
        <v>0</v>
      </c>
      <c r="BG5" s="42">
        <f>IF(BE5&gt;0,IF(BF5=1,$Q$20,IF(BF5=2,$Q$21,IF(BF5=3,$Q$22,IF(BF5=4,$Q$23,IF(BF5=5,$Q$24,IF(BF5=6,$Q$25,IF(BF5=7,$Q$26,IF(BF5=8,$Q$27,IF(BF5=9,$Q$28,IF(BF5=10,$Q$29,IF(BF5=11,$Q$30,IF(BF5=12,$Q$31,0)))))))))))),IF(BG4&lt;=0,0,IF((BG4-1)&lt;=0,0,BG4-1)))</f>
        <v>0</v>
      </c>
      <c r="BH5" s="43">
        <f>IF(BG5&lt;=0,0,3)</f>
        <v>0</v>
      </c>
      <c r="BI5" s="41">
        <f>IF(OR($AD5=$T$20,$AD5=$T$21,$AD5=$T$22,$AD5=$T$23,$AD5=$T$24,$AD5=$T$25,$AD5=$T$26,$AD5=$T$27,$AD5=$T$28,$AD5=$T$29,$AD5=$T$30,$AD5=$T$31),$AD5,0)</f>
        <v>0</v>
      </c>
      <c r="BJ5" s="6">
        <f>IF($AD5=$T$20,1,IF($AD5=$T$21,2,IF($AD5=$T$22,3,IF($AD5=$T$23,4,IF($AD5=$T$24,5,IF($AD5=$T$25,6,IF($AD5=$T$26,7,IF($AD5=$T$27,8,IF($AD5=$T$28,9,IF($AD5=$T$29,10,IF($AD5=$T$30,11,IF($AD5=$T$31,12,0))))))))))))</f>
        <v>0</v>
      </c>
      <c r="BK5" s="42">
        <f>IF(BI5&gt;0,IF(BJ5=1,$S$20,IF(BJ5=2,$S$21,IF(BJ5=3,$S$22,IF(BJ5=4,$S$23,IF(BJ5=5,$S$24,IF(BJ5=6,$S$25,IF(BJ5=7,$S$26,IF(BJ5=8,$S$27,IF(BJ5=9,$S$28,IF(BJ5=10,$S$29,IF(BJ5=11,$S$30,IF(BJ5=12,$S$31,0)))))))))))),IF(BK4&lt;=0,0,IF((BK4-1)&lt;=0,0,BK4-1)))</f>
        <v>0</v>
      </c>
      <c r="BL5" s="43">
        <f>IF(BK5&lt;=0,0,4)</f>
        <v>0</v>
      </c>
      <c r="BM5" s="53">
        <f>IF(AZ5=1,1,IF(BD5=2,2,IF(BH5=3,3,IF(BL5=4,4,0))))</f>
        <v>0</v>
      </c>
      <c r="BO5" s="3">
        <v>0</v>
      </c>
      <c r="BQ5" s="242">
        <f ca="1">OFFSET($AV$5,BR5,0)</f>
        <v>0</v>
      </c>
      <c r="BR5" s="3">
        <v>3</v>
      </c>
      <c r="BS5" s="242">
        <f ca="1">OFFSET($BN$5,BR5,0)</f>
        <v>0</v>
      </c>
      <c r="BU5" s="3">
        <v>1</v>
      </c>
    </row>
    <row r="6" spans="2:73" ht="21" x14ac:dyDescent="0.35">
      <c r="B6" s="32"/>
      <c r="C6" s="33"/>
      <c r="D6" s="34" t="str">
        <f>IF(AND(_xll.PIArcVal('pi tag'!D$4,'pi tag'!$B6,0,"pi_server","exact time")&lt;$AB$2,E6&gt;$AB$2),$AB$2,_xll.PIArcVal('pi tag'!D$4,'pi tag'!$B6,0,"pi_server","exact time"))</f>
        <v>Argument is not a string or cell reference</v>
      </c>
      <c r="E6" s="34" t="str">
        <f>_xll.PIArcVal('pi tag'!E$4,'pi tag'!$B6,0,"pi_server","exact time")</f>
        <v>Argument is not a string or cell reference</v>
      </c>
      <c r="F6" s="57" t="str">
        <f>IF(AND(_xll.PIArcVal('pi tag'!F$4,'pi tag'!$B6,0,"pi_server","exact time")&lt;$AB$2,G6&gt;$AB$2),$AB$2,_xll.PIArcVal('pi tag'!F$4,'pi tag'!$B6,0,"pi_server","exact time"))</f>
        <v>Argument is not a string or cell reference</v>
      </c>
      <c r="G6" s="57" t="str">
        <f>_xll.PIArcVal('pi tag'!G$4,'pi tag'!$B6,0,"pi_server","exact time")</f>
        <v>Argument is not a string or cell reference</v>
      </c>
      <c r="H6" s="55" t="str">
        <f>IF(AND(_xll.PIArcVal('pi tag'!H$4,'pi tag'!$B6,0,"pi_server","exact time")&lt;$AB$2,I6&gt;$AB$2),$AB$2,_xll.PIArcVal('pi tag'!H$4,'pi tag'!$B6,0,"pi_server","exact time"))</f>
        <v>Argument is not a string or cell reference</v>
      </c>
      <c r="I6" s="55" t="str">
        <f>_xll.PIArcVal('pi tag'!I$4,'pi tag'!$B6,0,"pi_server","exact time")</f>
        <v>Argument is not a string or cell reference</v>
      </c>
      <c r="J6" s="35" t="str">
        <f t="shared" ref="J6:J16" si="3">IFERROR(VLOOKUP($L6,$B$23:$E$34,3,FALSE),"")</f>
        <v/>
      </c>
      <c r="K6" s="35" t="str">
        <f t="shared" ref="K6:K16" si="4">IFERROR(VLOOKUP($L6,$B$23:$E$34,4,FALSE),"")</f>
        <v/>
      </c>
      <c r="L6" s="65" t="str">
        <f>IF(ISTEXT(_xll.PIArcVal('pi tag'!$L$4,'pi tag'!$B6,0,"pi_server","exact time")),"",_xll.PIArcVal('pi tag'!$L$4,'pi tag'!$B6,0,"pi_server","exact time"))</f>
        <v/>
      </c>
      <c r="M6" s="36">
        <f t="shared" si="0"/>
        <v>0</v>
      </c>
      <c r="N6" s="36">
        <f t="shared" ref="N6:N16" si="5">IF(M6=0,0,IF(AND(D6&gt;$AB$2,D6&lt;$AB$3),IFERROR(LOOKUP(D6,$AC$5:$AD$292),0),IF(AND(E6&gt;$AB$2,E6&lt;$AB$3),IFERROR(LOOKUP($AB$2,$AC$5:$AD$292),0),0)))</f>
        <v>0</v>
      </c>
      <c r="O6" s="36">
        <f t="shared" si="1"/>
        <v>0</v>
      </c>
      <c r="P6" s="36">
        <f t="shared" ref="P6:P16" si="6">IF(O6=0,0,IF(AND(F6&gt;$AB$2,F6&lt;$AB$3),IFERROR(LOOKUP(F6,$AC$5:$AD$292),0),IF(AND(G6&gt;$AB$2,G6&lt;$AB$3),IFERROR(LOOKUP($AB$2,$AC$5:$AD$292),0),0)))</f>
        <v>0</v>
      </c>
      <c r="Q6" s="36">
        <f t="shared" si="2"/>
        <v>0</v>
      </c>
      <c r="R6" s="36">
        <f t="shared" ref="R6:R16" si="7">IF(Q6=0,0,IF(AND(H6&gt;$AB$2,H6&lt;$AB$3),IFERROR(LOOKUP(H6,$AC$5:$AD$292),0),IF(AND(I6&gt;$AB$2,I6&lt;$AB$3),IFERROR(LOOKUP($AB$2,$AC$5:$AD$292),0),0)))</f>
        <v>0</v>
      </c>
      <c r="S6" s="36">
        <f t="shared" ref="S6:S16" si="8">IF(J6="",0,IF($C6=1,IF(AND(J6&gt;=$AB$2,J6&lt;=$AB$3),IFERROR((K6-J6)/$L$2,"a"),IF(AND(K6&gt;=$AB$2,K6&lt;=$AB$3),IFERROR((K6-$AB$2)/$L$2,"b"),"c")),0))</f>
        <v>0</v>
      </c>
      <c r="T6" s="36">
        <f t="shared" ref="T6:T16" si="9">IF(S6=0,0,IF(AND(J6&gt;=$AB$2,J6&lt;=$AB$3),IFERROR(LOOKUP(J6,$AC$5:$AD$292),0),IF(AND(K6&gt;=$AB$2,K6&lt;=$AB$3),IFERROR(LOOKUP($AB$2,$AC$5:$AD$292),0),0)))</f>
        <v>0</v>
      </c>
      <c r="U6" s="66" t="str">
        <f t="shared" ref="U6:U16" si="10">IF(C6=1,$L6,"")</f>
        <v/>
      </c>
      <c r="V6" s="370" t="str">
        <f t="shared" ref="V6:V16" si="11">IF(ISBLANK(U6),"",IF(T6&lt;&gt;0,T6,IF(R6&lt;&gt;0,R6,IF(P6&lt;&gt;0,P6,IF(N6&lt;&gt;0,N6,IF(V69&lt;&gt;0,V69,""))))))</f>
        <v/>
      </c>
      <c r="W6" s="68">
        <f t="shared" ref="W6:W16" si="12">IF(AND(U6&lt;&gt;"",V6&lt;&gt;""),1,0)</f>
        <v>0</v>
      </c>
      <c r="X6" s="37">
        <f t="shared" ref="X6:X16" si="13">IF(AND(S6,T6)=TRUE,4,IF(AND(Q6,R6)=TRUE,3,IF(AND(O6,P6)=TRUE,2,IF(AND(M6,N6)=TRUE,1,0))))</f>
        <v>0</v>
      </c>
      <c r="Y6" s="373">
        <f t="shared" ref="Y6:Y16" si="14">IF(AND(W6=1,S6&lt;&gt;0,T6&lt;&gt;0,IFERROR(VLOOKUP(U6,$F$23:$I$34,4,FALSE)=1,0)),IFERROR(VLOOKUP(U6,$F$23:$G$34,2,FALSE),0),0)</f>
        <v>0</v>
      </c>
      <c r="AA6" s="37">
        <f t="shared" ref="AA6:AA31" si="15">IF(Y6&lt;&gt;0,1,0)</f>
        <v>0</v>
      </c>
      <c r="AB6" s="38">
        <v>0.2951388888888889</v>
      </c>
      <c r="AC6" s="44">
        <f>AC5+$L$2</f>
        <v>42252.253472222219</v>
      </c>
      <c r="AD6" s="45">
        <v>2</v>
      </c>
      <c r="AE6" s="41">
        <f t="shared" ref="AE6:AE69" si="16">IF(OR($AD6=$N$5,$AD6=$N$6,$AD6=$N$7,$AD6=$N$8,$AD6=$N$9,$AD6=$N$10,$AD6=$N$11,$AD6=$N$12,$AD6=$N$13,$AD6=$N$14,$AD6=$N$15,$AD6=$N$16),$AD6,0)</f>
        <v>0</v>
      </c>
      <c r="AF6" s="6">
        <f t="shared" ref="AF6:AF69" si="17">IF($AD6=$N$5,1,IF($AD6=$N$6,2,IF($AD6=$N$7,3,IF($AD6=$N$8,4,IF($AD6=$N$9,5,IF($AD6=$N$10,6,IF($AD6=$N$11,7,IF($AD6=$N$12,8,IF($AD6=$N$13,9,IF($AD6=$N$14,10,IF($AD6=$N$15,11,IF($AD6=$N$16,12,0))))))))))))</f>
        <v>0</v>
      </c>
      <c r="AG6" s="42">
        <f t="shared" ref="AG6:AG69" si="18">IF(AE6&gt;0,IF(AF6=1,$M$5,IF(AF6=2,$M$6,IF(AF6=3,$M$7,IF(AF6=4,$M$8,IF(AF6=5,$M$9,IF(AF6=6,$M$10,IF(AF6=7,$M$11,IF(AF6=8,$M$12,IF(AF6=9,$M$13,IF(AF6=10,$M$14,IF(AF6=11,$M$15,IF(AF6=12,$M$16,0)))))))))))),IF(AG5&lt;=0,0,IF((AG5-1)&lt;=0,0,AG5-1)))</f>
        <v>0</v>
      </c>
      <c r="AH6" s="43">
        <f t="shared" ref="AH6:AH69" si="19">IF(AG6&lt;=0,0,1)</f>
        <v>0</v>
      </c>
      <c r="AI6" s="41">
        <f t="shared" ref="AI6:AI69" si="20">IF(OR($AD6=$P$5,$AD6=$P$6,$AD6=$P$7,$AD6=$P$8,$AD6=$P$9,$AD6=$P$10,$AD6=$P$11,$AD6=$P$12,$AD6=$P$13,$AD6=$P$14,$AD6=$P$15,$AD6=$P$16),$AD6,0)</f>
        <v>0</v>
      </c>
      <c r="AJ6" s="6">
        <f t="shared" ref="AJ6:AJ69" si="21">IF($AD6=$P$5,1,IF($AD6=$P$6,2,IF($AD6=$P$7,3,IF($AD6=$P$8,4,IF($AD6=$P$9,5,IF($AD6=$P$10,6,IF($AD6=$P$11,7,IF($AD6=$P$12,8,IF($AD6=$P$13,9,IF($AD6=$P$14,10,IF($AD6=$P$15,11,IF($AD6=$P$16,12,0))))))))))))</f>
        <v>0</v>
      </c>
      <c r="AK6" s="42">
        <f t="shared" ref="AK6:AK69" si="22">IF(AI6&gt;0,IF(AJ6=1,$O$5,IF(AJ6=2,$O$6,IF(AJ6=3,$O$7,IF(AJ6=4,$O$8,IF(AJ6=5,$O$9,IF(AJ6=6,$O$10,IF(AJ6=7,$O$11,IF(AJ6=8,$O$12,IF(AJ6=9,$O$13,IF(AJ6=10,$O$14,IF(AJ6=11,$O$15,IF(AJ6=12,$O$16,0)))))))))))),IF(AK5&lt;=0,0,IF((AK5-1)&lt;=0,0,AK5-1)))</f>
        <v>0</v>
      </c>
      <c r="AL6" s="43">
        <f t="shared" ref="AL6:AL69" si="23">IF(AK6&lt;=0,0,2)</f>
        <v>0</v>
      </c>
      <c r="AM6" s="41">
        <f t="shared" ref="AM6:AM69" si="24">IF(OR($AD6=$R$5,$AD6=$R$6,$AD6=$R$7,$AD6=$R$8,$AD6=$R$9,$AD6=$R$10,$AD6=$R$11,$AD6=$R$12,$AD6=$R$13,$AD6=$R$14,$AD6=$R$15,$AD6=$R$16),$AD6,0)</f>
        <v>0</v>
      </c>
      <c r="AN6" s="6">
        <f t="shared" ref="AN6:AN69" si="25">IF($AD6=$R$5,1,IF($AD6=$R$6,2,IF($AD6=$R$7,3,IF($AD6=$R$8,4,IF($AD6=$R$9,5,IF($AD6=$R$10,6,IF($AD6=$R$11,7,IF($AD6=$R$12,8,IF($AD6=$R$13,9,IF($AD6=$R$14,10,IF($AD6=$R$15,11,IF($AD6=$R$16,12,0))))))))))))</f>
        <v>0</v>
      </c>
      <c r="AO6" s="42">
        <f t="shared" ref="AO6:AO69" si="26">IF(AM6&gt;0,IF(AN6=1,$Q$5,IF(AN6=2,$Q$6,IF(AN6=3,$Q$7,IF(AN6=4,$Q$8,IF(AN6=5,$Q$9,IF(AN6=6,$Q$10,IF(AN6=7,$Q$11,IF(AN6=8,$Q$12,IF(AN6=9,$Q$13,IF(AN6=10,$Q$14,IF(AN6=11,$Q$15,IF(AN6=12,$Q$16,0)))))))))))),IF(AO5&lt;=0,0,IF((AO5-1)&lt;=0,0,AO5-1)))</f>
        <v>0</v>
      </c>
      <c r="AP6" s="43">
        <f t="shared" ref="AP6:AP69" si="27">IF(AO6&lt;=0,0,3)</f>
        <v>0</v>
      </c>
      <c r="AQ6" s="41">
        <f t="shared" ref="AQ6:AQ69" si="28">IF(OR($AD6=$T$5,$AD6=$T$6,$AD6=$T$7,$AD6=$T$8,$AD6=$T$9,$AD6=$T$10,$AD6=$T$11,$AD6=$T$12,$AD6=$T$13,$AD6=$T$14,$AD6=$T$15,$AD6=$T$16),$AD6,0)</f>
        <v>0</v>
      </c>
      <c r="AR6" s="6">
        <f t="shared" ref="AR6:AR69" si="29">IF($AD6=$T$5,1,IF($AD6=$T$6,2,IF($AD6=$T$7,3,IF($AD6=$T$8,4,IF($AD6=$T$9,5,IF($AD6=$T$10,6,IF($AD6=$T$11,7,IF($AD6=$T$12,8,IF($AD6=$T$13,9,IF($AD6=$T$14,10,IF($AD6=$T$15,11,IF($AD6=$T$16,12,0))))))))))))</f>
        <v>0</v>
      </c>
      <c r="AS6" s="42">
        <f t="shared" ref="AS6:AS69" si="30">IF(AQ6&gt;0,IF(AR6=1,$S$5,IF(AR6=2,$S$6,IF(AR6=3,$S$7,IF(AR6=4,$S$8,IF(AR6=5,$S$9,IF(AR6=6,$S$10,IF(AR6=7,$S$11,IF(AR6=8,$S$12,IF(AR6=9,$S$13,IF(AR6=10,$S$14,IF(AR6=11,$S$15,IF(AR6=12,$S$16,0)))))))))))),IF(AS5&lt;=0,0,IF((AS5-1)&lt;=0,0,AS5-1)))</f>
        <v>0</v>
      </c>
      <c r="AT6" s="43">
        <f t="shared" ref="AT6:AT69" si="31">IF(AS6&lt;=0,0,4)</f>
        <v>0</v>
      </c>
      <c r="AU6" s="53">
        <f t="shared" ref="AU6:AU69" si="32">IF(AH6=1,1,IF(AL6=2,2,IF(AP6=3,3,IF(AT6=4,4,0))))</f>
        <v>0</v>
      </c>
      <c r="AW6" s="41">
        <f t="shared" ref="AW6:AW69" si="33">IF(OR($AD6=$N$20,$AD6=$N$21,$AD6=$N$22,$AD6=$N$23,$AD6=$N$24,$AD6=$N$25,$AD6=$N$26,$AD6=$N$27,$AD6=$N$28,$AD6=$N$29,$AD6=$N$30,$AD6=$N$31),$AD6,0)</f>
        <v>0</v>
      </c>
      <c r="AX6" s="6">
        <f t="shared" ref="AX6:AX69" si="34">IF($AD6=$N$20,1,IF($AD6=$N$21,2,IF($AD6=$N$22,3,IF($AD6=$N$23,4,IF($AD6=$N$24,5,IF($AD6=$N$25,6,IF($AD6=$N$26,7,IF($AD6=$N$27,8,IF($AD6=$N$28,9,IF($AD6=$N$29,10,IF($AD6=$N$30,11,IF($AD6=$N$31,12,0))))))))))))</f>
        <v>0</v>
      </c>
      <c r="AY6" s="42">
        <f t="shared" ref="AY6:AY69" si="35">IF(AW6&gt;0,IF(AX6=1,$M$20,IF(AX6=2,$M$21,IF(AX6=3,$M$22,IF(AX6=4,$M$23,IF(AX6=5,$M$24,IF(AX6=6,$M$25,IF(AX6=7,$M$26,IF(AX6=8,$M$27,IF(AX6=9,$M$28,IF(AX6=10,$M$29,IF(AX6=11,$M$30,IF(AX6=12,$M$31,0)))))))))))),IF(AY5&lt;=0,0,IF((AY5-1)&lt;=0,0,AY5-1)))</f>
        <v>0</v>
      </c>
      <c r="AZ6" s="43">
        <f t="shared" ref="AZ6:AZ69" si="36">IF(AY6&lt;=0,0,1)</f>
        <v>0</v>
      </c>
      <c r="BA6" s="41">
        <f t="shared" ref="BA6:BA69" si="37">IF(OR($AD6=$P$20,$AD6=$P$21,$AD6=$P$22,$AD6=$P$23,$AD6=$P$24,$AD6=$P$25,$AD6=$P$26,$AD6=$P$27,$AD6=$P$28,$AD6=$P$29,$AD6=$P$30,$AD6=$P$31),$AD6,0)</f>
        <v>0</v>
      </c>
      <c r="BB6" s="6">
        <f t="shared" ref="BB6:BB69" si="38">IF($AD6=$P$20,1,IF($AD6=$P$21,2,IF($AD6=$P$22,3,IF($AD6=$P$23,4,IF($AD6=$P$24,5,IF($AD6=$P$25,6,IF($AD6=$P$26,7,IF($AD6=$P$27,8,IF($AD6=$P$28,9,IF($AD6=$P$29,10,IF($AD6=$P$30,11,IF($AD6=$P$31,12,0))))))))))))</f>
        <v>0</v>
      </c>
      <c r="BC6" s="42">
        <f t="shared" ref="BC6:BC69" si="39">IF(BA6&gt;0,IF(BB6=1,$O$20,IF(BB6=2,$O$21,IF(BB6=3,$O$22,IF(BB6=4,$O$23,IF(BB6=5,$O$24,IF(BB6=6,$O$25,IF(BB6=7,$O$26,IF(BB6=8,$O$27,IF(BB6=9,$O$28,IF(BB6=10,$O$29,IF(BB6=11,$O$30,IF(BB6=12,$O$31,0)))))))))))),IF(BC5&lt;=0,0,IF((BC5-1)&lt;=0,0,BC5-1)))</f>
        <v>0</v>
      </c>
      <c r="BD6" s="43">
        <f t="shared" ref="BD6:BD69" si="40">IF(BC6&lt;=0,0,2)</f>
        <v>0</v>
      </c>
      <c r="BE6" s="41">
        <f t="shared" ref="BE6:BE69" si="41">IF(OR($AD6=$R$20,$AD6=$R$21,$AD6=$R$22,$AD6=$R$23,$AD6=$R$24,$AD6=$R$25,$AD6=$R$26,$AD6=$R$27,$AD6=$R$28,$AD6=$R$29,$AD6=$R$30,$AD6=$R$31),$AD6,0)</f>
        <v>0</v>
      </c>
      <c r="BF6" s="6">
        <f t="shared" ref="BF6:BF69" si="42">IF($AD6=$R$20,1,IF($AD6=$R$21,2,IF($AD6=$R$22,3,IF($AD6=$R$23,4,IF($AD6=$R$24,5,IF($AD6=$R$25,6,IF($AD6=$R$26,7,IF($AD6=$R$27,8,IF($AD6=$R$28,9,IF($AD6=$R$29,10,IF($AD6=$R$30,11,IF($AD6=$R$31,12,0))))))))))))</f>
        <v>0</v>
      </c>
      <c r="BG6" s="42">
        <f t="shared" ref="BG6:BG69" si="43">IF(BE6&gt;0,IF(BF6=1,$Q$20,IF(BF6=2,$Q$21,IF(BF6=3,$Q$22,IF(BF6=4,$Q$23,IF(BF6=5,$Q$24,IF(BF6=6,$Q$25,IF(BF6=7,$Q$26,IF(BF6=8,$Q$27,IF(BF6=9,$Q$28,IF(BF6=10,$Q$29,IF(BF6=11,$Q$30,IF(BF6=12,$Q$31,0)))))))))))),IF(BG5&lt;=0,0,IF((BG5-1)&lt;=0,0,BG5-1)))</f>
        <v>0</v>
      </c>
      <c r="BH6" s="43">
        <f t="shared" ref="BH6:BH69" si="44">IF(BG6&lt;=0,0,3)</f>
        <v>0</v>
      </c>
      <c r="BI6" s="41">
        <f t="shared" ref="BI6:BI69" si="45">IF(OR($AD6=$T$20,$AD6=$T$21,$AD6=$T$22,$AD6=$T$23,$AD6=$T$24,$AD6=$T$25,$AD6=$T$26,$AD6=$T$27,$AD6=$T$28,$AD6=$T$29,$AD6=$T$30,$AD6=$T$31),$AD6,0)</f>
        <v>0</v>
      </c>
      <c r="BJ6" s="6">
        <f t="shared" ref="BJ6:BJ69" si="46">IF($AD6=$T$20,1,IF($AD6=$T$21,2,IF($AD6=$T$22,3,IF($AD6=$T$23,4,IF($AD6=$T$24,5,IF($AD6=$T$25,6,IF($AD6=$T$26,7,IF($AD6=$T$27,8,IF($AD6=$T$28,9,IF($AD6=$T$29,10,IF($AD6=$T$30,11,IF($AD6=$T$31,12,0))))))))))))</f>
        <v>0</v>
      </c>
      <c r="BK6" s="42">
        <f t="shared" ref="BK6:BK69" si="47">IF(BI6&gt;0,IF(BJ6=1,$S$20,IF(BJ6=2,$S$21,IF(BJ6=3,$S$22,IF(BJ6=4,$S$23,IF(BJ6=5,$S$24,IF(BJ6=6,$S$25,IF(BJ6=7,$S$26,IF(BJ6=8,$S$27,IF(BJ6=9,$S$28,IF(BJ6=10,$S$29,IF(BJ6=11,$S$30,IF(BJ6=12,$S$31,0)))))))))))),IF(BK5&lt;=0,0,IF((BK5-1)&lt;=0,0,BK5-1)))</f>
        <v>0</v>
      </c>
      <c r="BL6" s="43">
        <f t="shared" ref="BL6:BL69" si="48">IF(BK6&lt;=0,0,4)</f>
        <v>0</v>
      </c>
      <c r="BM6" s="53">
        <f t="shared" ref="BM6:BM69" si="49">IF(AZ6=1,1,IF(BD6=2,2,IF(BH6=3,3,IF(BL6=4,4,0))))</f>
        <v>0</v>
      </c>
      <c r="BO6" s="3">
        <v>1</v>
      </c>
      <c r="BQ6" s="242">
        <f t="shared" ref="BQ6:BQ69" ca="1" si="50">OFFSET($AV$5,BR6,0)</f>
        <v>0</v>
      </c>
      <c r="BR6" s="3">
        <v>6</v>
      </c>
      <c r="BS6" s="243">
        <f t="shared" ref="BS6:BS69" ca="1" si="51">OFFSET($BN$5,BR6,0)</f>
        <v>0</v>
      </c>
      <c r="BU6" s="3">
        <v>2</v>
      </c>
    </row>
    <row r="7" spans="2:73" ht="21" x14ac:dyDescent="0.35">
      <c r="B7" s="32"/>
      <c r="C7" s="33"/>
      <c r="D7" s="34" t="str">
        <f>IF(AND(_xll.PIArcVal('pi tag'!D$4,'pi tag'!$B7,0,"pi_server","exact time")&lt;$AB$2,E7&gt;$AB$2),$AB$2,_xll.PIArcVal('pi tag'!D$4,'pi tag'!$B7,0,"pi_server","exact time"))</f>
        <v>Argument is not a string or cell reference</v>
      </c>
      <c r="E7" s="34" t="str">
        <f>_xll.PIArcVal('pi tag'!E$4,'pi tag'!$B7,0,"pi_server","exact time")</f>
        <v>Argument is not a string or cell reference</v>
      </c>
      <c r="F7" s="57" t="str">
        <f>IF(AND(_xll.PIArcVal('pi tag'!F$4,'pi tag'!$B7,0,"pi_server","exact time")&lt;$AB$2,G7&gt;$AB$2),$AB$2,_xll.PIArcVal('pi tag'!F$4,'pi tag'!$B7,0,"pi_server","exact time"))</f>
        <v>Argument is not a string or cell reference</v>
      </c>
      <c r="G7" s="57" t="str">
        <f>_xll.PIArcVal('pi tag'!G$4,'pi tag'!$B7,0,"pi_server","exact time")</f>
        <v>Argument is not a string or cell reference</v>
      </c>
      <c r="H7" s="55" t="str">
        <f>IF(AND(_xll.PIArcVal('pi tag'!H$4,'pi tag'!$B7,0,"pi_server","exact time")&lt;$AB$2,I7&gt;$AB$2),$AB$2,_xll.PIArcVal('pi tag'!H$4,'pi tag'!$B7,0,"pi_server","exact time"))</f>
        <v>Argument is not a string or cell reference</v>
      </c>
      <c r="I7" s="55" t="str">
        <f>_xll.PIArcVal('pi tag'!I$4,'pi tag'!$B7,0,"pi_server","exact time")</f>
        <v>Argument is not a string or cell reference</v>
      </c>
      <c r="J7" s="35" t="str">
        <f t="shared" si="3"/>
        <v/>
      </c>
      <c r="K7" s="35" t="str">
        <f t="shared" si="4"/>
        <v/>
      </c>
      <c r="L7" s="65" t="str">
        <f>IF(ISTEXT(_xll.PIArcVal('pi tag'!$L$4,'pi tag'!$B7,0,"pi_server","exact time")),"",_xll.PIArcVal('pi tag'!$L$4,'pi tag'!$B7,0,"pi_server","exact time"))</f>
        <v/>
      </c>
      <c r="M7" s="36">
        <f t="shared" si="0"/>
        <v>0</v>
      </c>
      <c r="N7" s="36">
        <f t="shared" si="5"/>
        <v>0</v>
      </c>
      <c r="O7" s="36">
        <f t="shared" si="1"/>
        <v>0</v>
      </c>
      <c r="P7" s="36">
        <f t="shared" si="6"/>
        <v>0</v>
      </c>
      <c r="Q7" s="36">
        <f t="shared" si="2"/>
        <v>0</v>
      </c>
      <c r="R7" s="36">
        <f t="shared" si="7"/>
        <v>0</v>
      </c>
      <c r="S7" s="36">
        <f t="shared" si="8"/>
        <v>0</v>
      </c>
      <c r="T7" s="36">
        <f t="shared" si="9"/>
        <v>0</v>
      </c>
      <c r="U7" s="66" t="str">
        <f t="shared" si="10"/>
        <v/>
      </c>
      <c r="V7" s="370" t="str">
        <f t="shared" si="11"/>
        <v/>
      </c>
      <c r="W7" s="68">
        <f t="shared" si="12"/>
        <v>0</v>
      </c>
      <c r="X7" s="37">
        <f t="shared" si="13"/>
        <v>0</v>
      </c>
      <c r="Y7" s="373">
        <f t="shared" si="14"/>
        <v>0</v>
      </c>
      <c r="AA7" s="37">
        <f t="shared" si="15"/>
        <v>0</v>
      </c>
      <c r="AB7" s="38">
        <v>0.29861111111111099</v>
      </c>
      <c r="AC7" s="44">
        <f t="shared" ref="AC7:AC70" si="52">AC6+$L$2</f>
        <v>42252.256944444438</v>
      </c>
      <c r="AD7" s="45">
        <v>3</v>
      </c>
      <c r="AE7" s="41">
        <f t="shared" si="16"/>
        <v>0</v>
      </c>
      <c r="AF7" s="6">
        <f t="shared" si="17"/>
        <v>0</v>
      </c>
      <c r="AG7" s="42">
        <f t="shared" si="18"/>
        <v>0</v>
      </c>
      <c r="AH7" s="43">
        <f t="shared" si="19"/>
        <v>0</v>
      </c>
      <c r="AI7" s="41">
        <f t="shared" si="20"/>
        <v>0</v>
      </c>
      <c r="AJ7" s="6">
        <f t="shared" si="21"/>
        <v>0</v>
      </c>
      <c r="AK7" s="42">
        <f t="shared" si="22"/>
        <v>0</v>
      </c>
      <c r="AL7" s="43">
        <f t="shared" si="23"/>
        <v>0</v>
      </c>
      <c r="AM7" s="41">
        <f t="shared" si="24"/>
        <v>0</v>
      </c>
      <c r="AN7" s="6">
        <f t="shared" si="25"/>
        <v>0</v>
      </c>
      <c r="AO7" s="42">
        <f t="shared" si="26"/>
        <v>0</v>
      </c>
      <c r="AP7" s="43">
        <f t="shared" si="27"/>
        <v>0</v>
      </c>
      <c r="AQ7" s="41">
        <f t="shared" si="28"/>
        <v>0</v>
      </c>
      <c r="AR7" s="6">
        <f t="shared" si="29"/>
        <v>0</v>
      </c>
      <c r="AS7" s="42">
        <f t="shared" si="30"/>
        <v>0</v>
      </c>
      <c r="AT7" s="43">
        <f t="shared" si="31"/>
        <v>0</v>
      </c>
      <c r="AU7" s="53">
        <f t="shared" si="32"/>
        <v>0</v>
      </c>
      <c r="AW7" s="41">
        <f t="shared" si="33"/>
        <v>0</v>
      </c>
      <c r="AX7" s="6">
        <f t="shared" si="34"/>
        <v>0</v>
      </c>
      <c r="AY7" s="42">
        <f t="shared" si="35"/>
        <v>0</v>
      </c>
      <c r="AZ7" s="43">
        <f t="shared" si="36"/>
        <v>0</v>
      </c>
      <c r="BA7" s="41">
        <f t="shared" si="37"/>
        <v>0</v>
      </c>
      <c r="BB7" s="6">
        <f t="shared" si="38"/>
        <v>0</v>
      </c>
      <c r="BC7" s="42">
        <f t="shared" si="39"/>
        <v>0</v>
      </c>
      <c r="BD7" s="43">
        <f t="shared" si="40"/>
        <v>0</v>
      </c>
      <c r="BE7" s="41">
        <f t="shared" si="41"/>
        <v>0</v>
      </c>
      <c r="BF7" s="6">
        <f t="shared" si="42"/>
        <v>0</v>
      </c>
      <c r="BG7" s="42">
        <f t="shared" si="43"/>
        <v>0</v>
      </c>
      <c r="BH7" s="43">
        <f t="shared" si="44"/>
        <v>0</v>
      </c>
      <c r="BI7" s="41">
        <f t="shared" si="45"/>
        <v>0</v>
      </c>
      <c r="BJ7" s="6">
        <f t="shared" si="46"/>
        <v>0</v>
      </c>
      <c r="BK7" s="42">
        <f t="shared" si="47"/>
        <v>0</v>
      </c>
      <c r="BL7" s="43">
        <f t="shared" si="48"/>
        <v>0</v>
      </c>
      <c r="BM7" s="53">
        <f t="shared" si="49"/>
        <v>0</v>
      </c>
      <c r="BO7" s="3">
        <v>2</v>
      </c>
      <c r="BQ7" s="242">
        <f t="shared" ca="1" si="50"/>
        <v>0</v>
      </c>
      <c r="BR7" s="3">
        <v>9</v>
      </c>
      <c r="BS7" s="243">
        <f t="shared" ca="1" si="51"/>
        <v>0</v>
      </c>
      <c r="BU7" s="3">
        <v>3</v>
      </c>
    </row>
    <row r="8" spans="2:73" ht="21.75" thickBot="1" x14ac:dyDescent="0.4">
      <c r="B8" s="32"/>
      <c r="C8" s="33"/>
      <c r="D8" s="34" t="str">
        <f>IF(AND(_xll.PIArcVal('pi tag'!D$4,'pi tag'!$B8,0,"pi_server","exact time")&lt;$AB$2,E8&gt;$AB$2),$AB$2,_xll.PIArcVal('pi tag'!D$4,'pi tag'!$B8,0,"pi_server","exact time"))</f>
        <v>Argument is not a string or cell reference</v>
      </c>
      <c r="E8" s="34" t="str">
        <f>_xll.PIArcVal('pi tag'!E$4,'pi tag'!$B8,0,"pi_server","exact time")</f>
        <v>Argument is not a string or cell reference</v>
      </c>
      <c r="F8" s="57" t="str">
        <f>IF(AND(_xll.PIArcVal('pi tag'!F$4,'pi tag'!$B8,0,"pi_server","exact time")&lt;$AB$2,G8&gt;$AB$2),$AB$2,_xll.PIArcVal('pi tag'!F$4,'pi tag'!$B8,0,"pi_server","exact time"))</f>
        <v>Argument is not a string or cell reference</v>
      </c>
      <c r="G8" s="57" t="str">
        <f>_xll.PIArcVal('pi tag'!G$4,'pi tag'!$B8,0,"pi_server","exact time")</f>
        <v>Argument is not a string or cell reference</v>
      </c>
      <c r="H8" s="55" t="str">
        <f>IF(AND(_xll.PIArcVal('pi tag'!H$4,'pi tag'!$B8,0,"pi_server","exact time")&lt;$AB$2,I8&gt;$AB$2),$AB$2,_xll.PIArcVal('pi tag'!H$4,'pi tag'!$B8,0,"pi_server","exact time"))</f>
        <v>Argument is not a string or cell reference</v>
      </c>
      <c r="I8" s="55" t="str">
        <f>_xll.PIArcVal('pi tag'!I$4,'pi tag'!$B8,0,"pi_server","exact time")</f>
        <v>Argument is not a string or cell reference</v>
      </c>
      <c r="J8" s="35" t="str">
        <f t="shared" si="3"/>
        <v/>
      </c>
      <c r="K8" s="35" t="str">
        <f t="shared" si="4"/>
        <v/>
      </c>
      <c r="L8" s="65" t="str">
        <f>IF(ISTEXT(_xll.PIArcVal('pi tag'!$L$4,'pi tag'!$B8,0,"pi_server","exact time")),"",_xll.PIArcVal('pi tag'!$L$4,'pi tag'!$B8,0,"pi_server","exact time"))</f>
        <v/>
      </c>
      <c r="M8" s="36">
        <f t="shared" si="0"/>
        <v>0</v>
      </c>
      <c r="N8" s="36">
        <f t="shared" si="5"/>
        <v>0</v>
      </c>
      <c r="O8" s="36">
        <f t="shared" si="1"/>
        <v>0</v>
      </c>
      <c r="P8" s="36">
        <f t="shared" si="6"/>
        <v>0</v>
      </c>
      <c r="Q8" s="36">
        <f t="shared" si="2"/>
        <v>0</v>
      </c>
      <c r="R8" s="36">
        <f t="shared" si="7"/>
        <v>0</v>
      </c>
      <c r="S8" s="36">
        <f t="shared" si="8"/>
        <v>0</v>
      </c>
      <c r="T8" s="36">
        <f t="shared" si="9"/>
        <v>0</v>
      </c>
      <c r="U8" s="66" t="str">
        <f t="shared" si="10"/>
        <v/>
      </c>
      <c r="V8" s="370" t="str">
        <f t="shared" si="11"/>
        <v/>
      </c>
      <c r="W8" s="68">
        <f t="shared" si="12"/>
        <v>0</v>
      </c>
      <c r="X8" s="37">
        <f t="shared" si="13"/>
        <v>0</v>
      </c>
      <c r="Y8" s="373">
        <f t="shared" si="14"/>
        <v>0</v>
      </c>
      <c r="AA8" s="37">
        <f t="shared" si="15"/>
        <v>0</v>
      </c>
      <c r="AB8" s="38">
        <v>0.30208333333333298</v>
      </c>
      <c r="AC8" s="44">
        <f t="shared" si="52"/>
        <v>42252.260416666657</v>
      </c>
      <c r="AD8" s="45">
        <v>4</v>
      </c>
      <c r="AE8" s="41">
        <f t="shared" si="16"/>
        <v>0</v>
      </c>
      <c r="AF8" s="6">
        <f t="shared" si="17"/>
        <v>0</v>
      </c>
      <c r="AG8" s="42">
        <f t="shared" si="18"/>
        <v>0</v>
      </c>
      <c r="AH8" s="43">
        <f t="shared" si="19"/>
        <v>0</v>
      </c>
      <c r="AI8" s="41">
        <f t="shared" si="20"/>
        <v>0</v>
      </c>
      <c r="AJ8" s="6">
        <f t="shared" si="21"/>
        <v>0</v>
      </c>
      <c r="AK8" s="42">
        <f t="shared" si="22"/>
        <v>0</v>
      </c>
      <c r="AL8" s="43">
        <f t="shared" si="23"/>
        <v>0</v>
      </c>
      <c r="AM8" s="41">
        <f t="shared" si="24"/>
        <v>0</v>
      </c>
      <c r="AN8" s="6">
        <f t="shared" si="25"/>
        <v>0</v>
      </c>
      <c r="AO8" s="42">
        <f t="shared" si="26"/>
        <v>0</v>
      </c>
      <c r="AP8" s="43">
        <f t="shared" si="27"/>
        <v>0</v>
      </c>
      <c r="AQ8" s="41">
        <f t="shared" si="28"/>
        <v>0</v>
      </c>
      <c r="AR8" s="6">
        <f t="shared" si="29"/>
        <v>0</v>
      </c>
      <c r="AS8" s="42">
        <f t="shared" si="30"/>
        <v>0</v>
      </c>
      <c r="AT8" s="43">
        <f t="shared" si="31"/>
        <v>0</v>
      </c>
      <c r="AU8" s="245">
        <f t="shared" si="32"/>
        <v>0</v>
      </c>
      <c r="AV8" s="3">
        <f>IF(COUNTIF(AU5:AU8,0)&gt;=2,0,IF(COUNTIF(AU5:AU8,1)&gt;=2,1,IF(COUNTIF(AU5:AU8,2)&gt;=2,2,IF(COUNTIF(AU5:AU8,3)&gt;=2,3,IF(COUNTIF(AU5:AU8,4)&gt;=2,4,0)))))</f>
        <v>0</v>
      </c>
      <c r="AW8" s="41">
        <f t="shared" si="33"/>
        <v>0</v>
      </c>
      <c r="AX8" s="6">
        <f t="shared" si="34"/>
        <v>0</v>
      </c>
      <c r="AY8" s="42">
        <f t="shared" si="35"/>
        <v>0</v>
      </c>
      <c r="AZ8" s="43">
        <f t="shared" si="36"/>
        <v>0</v>
      </c>
      <c r="BA8" s="41">
        <f t="shared" si="37"/>
        <v>0</v>
      </c>
      <c r="BB8" s="6">
        <f t="shared" si="38"/>
        <v>0</v>
      </c>
      <c r="BC8" s="42">
        <f t="shared" si="39"/>
        <v>0</v>
      </c>
      <c r="BD8" s="43">
        <f t="shared" si="40"/>
        <v>0</v>
      </c>
      <c r="BE8" s="41">
        <f t="shared" si="41"/>
        <v>0</v>
      </c>
      <c r="BF8" s="6">
        <f t="shared" si="42"/>
        <v>0</v>
      </c>
      <c r="BG8" s="42">
        <f t="shared" si="43"/>
        <v>0</v>
      </c>
      <c r="BH8" s="43">
        <f t="shared" si="44"/>
        <v>0</v>
      </c>
      <c r="BI8" s="41">
        <f t="shared" si="45"/>
        <v>0</v>
      </c>
      <c r="BJ8" s="6">
        <f t="shared" si="46"/>
        <v>0</v>
      </c>
      <c r="BK8" s="42">
        <f t="shared" si="47"/>
        <v>0</v>
      </c>
      <c r="BL8" s="43">
        <f t="shared" si="48"/>
        <v>0</v>
      </c>
      <c r="BM8" s="245">
        <f t="shared" si="49"/>
        <v>0</v>
      </c>
      <c r="BN8" s="3">
        <f>IF(COUNTIF(BM5:BM8,0)&gt;=2,0,IF(COUNTIF(BM5:BM8,1)&gt;=2,1,IF(COUNTIF(BM5:BM8,2)&gt;=2,2,IF(COUNTIF(BM5:BM8,3)&gt;=2,3,IF(COUNTIF(BM5:BM8,4)&gt;=2,4,0)))))</f>
        <v>0</v>
      </c>
      <c r="BO8" s="3">
        <v>3</v>
      </c>
      <c r="BQ8" s="242">
        <f t="shared" ca="1" si="50"/>
        <v>0</v>
      </c>
      <c r="BR8" s="3">
        <v>12</v>
      </c>
      <c r="BS8" s="243">
        <f t="shared" ca="1" si="51"/>
        <v>0</v>
      </c>
      <c r="BU8" s="3">
        <v>4</v>
      </c>
    </row>
    <row r="9" spans="2:73" ht="21" x14ac:dyDescent="0.35">
      <c r="B9" s="32"/>
      <c r="C9" s="33"/>
      <c r="D9" s="34" t="str">
        <f>IF(AND(_xll.PIArcVal('pi tag'!D$4,'pi tag'!$B9,0,"pi_server","exact time")&lt;$AB$2,E9&gt;$AB$2),$AB$2,_xll.PIArcVal('pi tag'!D$4,'pi tag'!$B9,0,"pi_server","exact time"))</f>
        <v>Argument is not a string or cell reference</v>
      </c>
      <c r="E9" s="34" t="str">
        <f>_xll.PIArcVal('pi tag'!E$4,'pi tag'!$B9,0,"pi_server","exact time")</f>
        <v>Argument is not a string or cell reference</v>
      </c>
      <c r="F9" s="57" t="str">
        <f>IF(AND(_xll.PIArcVal('pi tag'!F$4,'pi tag'!$B9,0,"pi_server","exact time")&lt;$AB$2,G9&gt;$AB$2),$AB$2,_xll.PIArcVal('pi tag'!F$4,'pi tag'!$B9,0,"pi_server","exact time"))</f>
        <v>Argument is not a string or cell reference</v>
      </c>
      <c r="G9" s="57" t="str">
        <f>_xll.PIArcVal('pi tag'!G$4,'pi tag'!$B9,0,"pi_server","exact time")</f>
        <v>Argument is not a string or cell reference</v>
      </c>
      <c r="H9" s="55" t="str">
        <f>IF(AND(_xll.PIArcVal('pi tag'!H$4,'pi tag'!$B9,0,"pi_server","exact time")&lt;$AB$2,I9&gt;$AB$2),$AB$2,_xll.PIArcVal('pi tag'!H$4,'pi tag'!$B9,0,"pi_server","exact time"))</f>
        <v>Argument is not a string or cell reference</v>
      </c>
      <c r="I9" s="55" t="str">
        <f>_xll.PIArcVal('pi tag'!I$4,'pi tag'!$B9,0,"pi_server","exact time")</f>
        <v>Argument is not a string or cell reference</v>
      </c>
      <c r="J9" s="35" t="str">
        <f t="shared" si="3"/>
        <v/>
      </c>
      <c r="K9" s="35" t="str">
        <f t="shared" si="4"/>
        <v/>
      </c>
      <c r="L9" s="65" t="str">
        <f>IF(ISTEXT(_xll.PIArcVal('pi tag'!$L$4,'pi tag'!$B9,0,"pi_server","exact time")),"",_xll.PIArcVal('pi tag'!$L$4,'pi tag'!$B9,0,"pi_server","exact time"))</f>
        <v/>
      </c>
      <c r="M9" s="36">
        <f t="shared" si="0"/>
        <v>0</v>
      </c>
      <c r="N9" s="36">
        <f t="shared" si="5"/>
        <v>0</v>
      </c>
      <c r="O9" s="36">
        <f t="shared" si="1"/>
        <v>0</v>
      </c>
      <c r="P9" s="36">
        <f t="shared" si="6"/>
        <v>0</v>
      </c>
      <c r="Q9" s="36">
        <f t="shared" si="2"/>
        <v>0</v>
      </c>
      <c r="R9" s="36">
        <f t="shared" si="7"/>
        <v>0</v>
      </c>
      <c r="S9" s="36">
        <f t="shared" si="8"/>
        <v>0</v>
      </c>
      <c r="T9" s="36">
        <f t="shared" si="9"/>
        <v>0</v>
      </c>
      <c r="U9" s="66" t="str">
        <f t="shared" si="10"/>
        <v/>
      </c>
      <c r="V9" s="370" t="str">
        <f t="shared" si="11"/>
        <v/>
      </c>
      <c r="W9" s="68">
        <f t="shared" si="12"/>
        <v>0</v>
      </c>
      <c r="X9" s="37">
        <f t="shared" si="13"/>
        <v>0</v>
      </c>
      <c r="Y9" s="373">
        <f t="shared" si="14"/>
        <v>0</v>
      </c>
      <c r="AA9" s="37">
        <f t="shared" si="15"/>
        <v>0</v>
      </c>
      <c r="AB9" s="38">
        <v>0.30555555555555503</v>
      </c>
      <c r="AC9" s="44">
        <f t="shared" si="52"/>
        <v>42252.263888888876</v>
      </c>
      <c r="AD9" s="45">
        <v>5</v>
      </c>
      <c r="AE9" s="41">
        <f t="shared" si="16"/>
        <v>0</v>
      </c>
      <c r="AF9" s="6">
        <f t="shared" si="17"/>
        <v>0</v>
      </c>
      <c r="AG9" s="42">
        <f t="shared" si="18"/>
        <v>0</v>
      </c>
      <c r="AH9" s="43">
        <f t="shared" si="19"/>
        <v>0</v>
      </c>
      <c r="AI9" s="41">
        <f t="shared" si="20"/>
        <v>0</v>
      </c>
      <c r="AJ9" s="6">
        <f t="shared" si="21"/>
        <v>0</v>
      </c>
      <c r="AK9" s="42">
        <f t="shared" si="22"/>
        <v>0</v>
      </c>
      <c r="AL9" s="43">
        <f t="shared" si="23"/>
        <v>0</v>
      </c>
      <c r="AM9" s="41">
        <f t="shared" si="24"/>
        <v>0</v>
      </c>
      <c r="AN9" s="6">
        <f t="shared" si="25"/>
        <v>0</v>
      </c>
      <c r="AO9" s="42">
        <f t="shared" si="26"/>
        <v>0</v>
      </c>
      <c r="AP9" s="43">
        <f t="shared" si="27"/>
        <v>0</v>
      </c>
      <c r="AQ9" s="41">
        <f t="shared" si="28"/>
        <v>0</v>
      </c>
      <c r="AR9" s="6">
        <f t="shared" si="29"/>
        <v>0</v>
      </c>
      <c r="AS9" s="42">
        <f t="shared" si="30"/>
        <v>0</v>
      </c>
      <c r="AT9" s="43">
        <f t="shared" si="31"/>
        <v>0</v>
      </c>
      <c r="AU9" s="244">
        <f t="shared" si="32"/>
        <v>0</v>
      </c>
      <c r="AW9" s="41">
        <f t="shared" si="33"/>
        <v>0</v>
      </c>
      <c r="AX9" s="6">
        <f t="shared" si="34"/>
        <v>0</v>
      </c>
      <c r="AY9" s="42">
        <f t="shared" si="35"/>
        <v>0</v>
      </c>
      <c r="AZ9" s="43">
        <f t="shared" si="36"/>
        <v>0</v>
      </c>
      <c r="BA9" s="41">
        <f t="shared" si="37"/>
        <v>0</v>
      </c>
      <c r="BB9" s="6">
        <f t="shared" si="38"/>
        <v>0</v>
      </c>
      <c r="BC9" s="42">
        <f t="shared" si="39"/>
        <v>0</v>
      </c>
      <c r="BD9" s="43">
        <f t="shared" si="40"/>
        <v>0</v>
      </c>
      <c r="BE9" s="41">
        <f t="shared" si="41"/>
        <v>0</v>
      </c>
      <c r="BF9" s="6">
        <f t="shared" si="42"/>
        <v>0</v>
      </c>
      <c r="BG9" s="42">
        <f t="shared" si="43"/>
        <v>0</v>
      </c>
      <c r="BH9" s="43">
        <f t="shared" si="44"/>
        <v>0</v>
      </c>
      <c r="BI9" s="41">
        <f t="shared" si="45"/>
        <v>0</v>
      </c>
      <c r="BJ9" s="6">
        <f t="shared" si="46"/>
        <v>0</v>
      </c>
      <c r="BK9" s="42">
        <f t="shared" si="47"/>
        <v>0</v>
      </c>
      <c r="BL9" s="43">
        <f t="shared" si="48"/>
        <v>0</v>
      </c>
      <c r="BM9" s="244">
        <f t="shared" si="49"/>
        <v>0</v>
      </c>
      <c r="BO9" s="3">
        <v>4</v>
      </c>
      <c r="BQ9" s="242">
        <f t="shared" ca="1" si="50"/>
        <v>0</v>
      </c>
      <c r="BR9" s="3">
        <v>15</v>
      </c>
      <c r="BS9" s="243">
        <f t="shared" ca="1" si="51"/>
        <v>0</v>
      </c>
      <c r="BU9" s="3">
        <v>5</v>
      </c>
    </row>
    <row r="10" spans="2:73" ht="21.75" thickBot="1" x14ac:dyDescent="0.4">
      <c r="B10" s="32"/>
      <c r="C10" s="33"/>
      <c r="D10" s="34" t="str">
        <f>IF(AND(_xll.PIArcVal('pi tag'!D$4,'pi tag'!$B10,0,"pi_server","exact time")&lt;$AB$2,E10&gt;$AB$2),$AB$2,_xll.PIArcVal('pi tag'!D$4,'pi tag'!$B10,0,"pi_server","exact time"))</f>
        <v>Argument is not a string or cell reference</v>
      </c>
      <c r="E10" s="34" t="str">
        <f>_xll.PIArcVal('pi tag'!E$4,'pi tag'!$B10,0,"pi_server","exact time")</f>
        <v>Argument is not a string or cell reference</v>
      </c>
      <c r="F10" s="57" t="str">
        <f>IF(AND(_xll.PIArcVal('pi tag'!F$4,'pi tag'!$B10,0,"pi_server","exact time")&lt;$AB$2,G10&gt;$AB$2),$AB$2,_xll.PIArcVal('pi tag'!F$4,'pi tag'!$B10,0,"pi_server","exact time"))</f>
        <v>Argument is not a string or cell reference</v>
      </c>
      <c r="G10" s="57" t="str">
        <f>_xll.PIArcVal('pi tag'!G$4,'pi tag'!$B10,0,"pi_server","exact time")</f>
        <v>Argument is not a string or cell reference</v>
      </c>
      <c r="H10" s="55" t="str">
        <f>IF(AND(_xll.PIArcVal('pi tag'!H$4,'pi tag'!$B10,0,"pi_server","exact time")&lt;$AB$2,I10&gt;$AB$2),$AB$2,_xll.PIArcVal('pi tag'!H$4,'pi tag'!$B10,0,"pi_server","exact time"))</f>
        <v>Argument is not a string or cell reference</v>
      </c>
      <c r="I10" s="55" t="str">
        <f>_xll.PIArcVal('pi tag'!I$4,'pi tag'!$B10,0,"pi_server","exact time")</f>
        <v>Argument is not a string or cell reference</v>
      </c>
      <c r="J10" s="35" t="str">
        <f t="shared" si="3"/>
        <v/>
      </c>
      <c r="K10" s="35" t="str">
        <f t="shared" si="4"/>
        <v/>
      </c>
      <c r="L10" s="65" t="str">
        <f>IF(ISTEXT(_xll.PIArcVal('pi tag'!$L$4,'pi tag'!$B10,0,"pi_server","exact time")),"",_xll.PIArcVal('pi tag'!$L$4,'pi tag'!$B10,0,"pi_server","exact time"))</f>
        <v/>
      </c>
      <c r="M10" s="36">
        <f t="shared" si="0"/>
        <v>0</v>
      </c>
      <c r="N10" s="36">
        <f t="shared" si="5"/>
        <v>0</v>
      </c>
      <c r="O10" s="36">
        <f t="shared" si="1"/>
        <v>0</v>
      </c>
      <c r="P10" s="36">
        <f t="shared" si="6"/>
        <v>0</v>
      </c>
      <c r="Q10" s="36">
        <f t="shared" si="2"/>
        <v>0</v>
      </c>
      <c r="R10" s="36">
        <f t="shared" si="7"/>
        <v>0</v>
      </c>
      <c r="S10" s="36">
        <f t="shared" si="8"/>
        <v>0</v>
      </c>
      <c r="T10" s="36">
        <f t="shared" si="9"/>
        <v>0</v>
      </c>
      <c r="U10" s="66" t="str">
        <f t="shared" si="10"/>
        <v/>
      </c>
      <c r="V10" s="370" t="str">
        <f t="shared" si="11"/>
        <v/>
      </c>
      <c r="W10" s="68">
        <f t="shared" si="12"/>
        <v>0</v>
      </c>
      <c r="X10" s="37">
        <f t="shared" si="13"/>
        <v>0</v>
      </c>
      <c r="Y10" s="373">
        <f t="shared" si="14"/>
        <v>0</v>
      </c>
      <c r="AA10" s="37">
        <f t="shared" si="15"/>
        <v>0</v>
      </c>
      <c r="AB10" s="38">
        <v>0.30902777777777801</v>
      </c>
      <c r="AC10" s="44">
        <f t="shared" si="52"/>
        <v>42252.267361111095</v>
      </c>
      <c r="AD10" s="45">
        <v>6</v>
      </c>
      <c r="AE10" s="41">
        <f t="shared" si="16"/>
        <v>0</v>
      </c>
      <c r="AF10" s="6">
        <f t="shared" si="17"/>
        <v>0</v>
      </c>
      <c r="AG10" s="42">
        <f t="shared" si="18"/>
        <v>0</v>
      </c>
      <c r="AH10" s="43">
        <f t="shared" si="19"/>
        <v>0</v>
      </c>
      <c r="AI10" s="41">
        <f t="shared" si="20"/>
        <v>0</v>
      </c>
      <c r="AJ10" s="6">
        <f t="shared" si="21"/>
        <v>0</v>
      </c>
      <c r="AK10" s="42">
        <f t="shared" si="22"/>
        <v>0</v>
      </c>
      <c r="AL10" s="43">
        <f t="shared" si="23"/>
        <v>0</v>
      </c>
      <c r="AM10" s="41">
        <f t="shared" si="24"/>
        <v>0</v>
      </c>
      <c r="AN10" s="6">
        <f t="shared" si="25"/>
        <v>0</v>
      </c>
      <c r="AO10" s="42">
        <f t="shared" si="26"/>
        <v>0</v>
      </c>
      <c r="AP10" s="43">
        <f t="shared" si="27"/>
        <v>0</v>
      </c>
      <c r="AQ10" s="41">
        <f t="shared" si="28"/>
        <v>0</v>
      </c>
      <c r="AR10" s="6">
        <f t="shared" si="29"/>
        <v>0</v>
      </c>
      <c r="AS10" s="42">
        <f t="shared" si="30"/>
        <v>0</v>
      </c>
      <c r="AT10" s="43">
        <f t="shared" si="31"/>
        <v>0</v>
      </c>
      <c r="AU10" s="53">
        <f t="shared" si="32"/>
        <v>0</v>
      </c>
      <c r="AW10" s="41">
        <f t="shared" si="33"/>
        <v>0</v>
      </c>
      <c r="AX10" s="6">
        <f t="shared" si="34"/>
        <v>0</v>
      </c>
      <c r="AY10" s="42">
        <f t="shared" si="35"/>
        <v>0</v>
      </c>
      <c r="AZ10" s="43">
        <f t="shared" si="36"/>
        <v>0</v>
      </c>
      <c r="BA10" s="41">
        <f t="shared" si="37"/>
        <v>0</v>
      </c>
      <c r="BB10" s="6">
        <f t="shared" si="38"/>
        <v>0</v>
      </c>
      <c r="BC10" s="42">
        <f t="shared" si="39"/>
        <v>0</v>
      </c>
      <c r="BD10" s="43">
        <f t="shared" si="40"/>
        <v>0</v>
      </c>
      <c r="BE10" s="41">
        <f t="shared" si="41"/>
        <v>0</v>
      </c>
      <c r="BF10" s="6">
        <f t="shared" si="42"/>
        <v>0</v>
      </c>
      <c r="BG10" s="42">
        <f t="shared" si="43"/>
        <v>0</v>
      </c>
      <c r="BH10" s="43">
        <f t="shared" si="44"/>
        <v>0</v>
      </c>
      <c r="BI10" s="41">
        <f t="shared" si="45"/>
        <v>0</v>
      </c>
      <c r="BJ10" s="6">
        <f t="shared" si="46"/>
        <v>0</v>
      </c>
      <c r="BK10" s="42">
        <f t="shared" si="47"/>
        <v>0</v>
      </c>
      <c r="BL10" s="43">
        <f t="shared" si="48"/>
        <v>0</v>
      </c>
      <c r="BM10" s="53">
        <f t="shared" si="49"/>
        <v>0</v>
      </c>
      <c r="BO10" s="3">
        <v>5</v>
      </c>
      <c r="BQ10" s="242">
        <f t="shared" ca="1" si="50"/>
        <v>0</v>
      </c>
      <c r="BR10" s="3">
        <v>18</v>
      </c>
      <c r="BS10" s="243">
        <f t="shared" ca="1" si="51"/>
        <v>0</v>
      </c>
      <c r="BU10" s="3">
        <v>6</v>
      </c>
    </row>
    <row r="11" spans="2:73" ht="21.75" thickBot="1" x14ac:dyDescent="0.4">
      <c r="B11" s="32"/>
      <c r="C11" s="33"/>
      <c r="D11" s="34" t="str">
        <f>IF(AND(_xll.PIArcVal('pi tag'!D$4,'pi tag'!$B11,0,"pi_server","exact time")&lt;$AB$2,E11&gt;$AB$2),$AB$2,_xll.PIArcVal('pi tag'!D$4,'pi tag'!$B11,0,"pi_server","exact time"))</f>
        <v>Argument is not a string or cell reference</v>
      </c>
      <c r="E11" s="34" t="str">
        <f>_xll.PIArcVal('pi tag'!E$4,'pi tag'!$B11,0,"pi_server","exact time")</f>
        <v>Argument is not a string or cell reference</v>
      </c>
      <c r="F11" s="57" t="str">
        <f>IF(AND(_xll.PIArcVal('pi tag'!F$4,'pi tag'!$B11,0,"pi_server","exact time")&lt;$AB$2,G11&gt;$AB$2),$AB$2,_xll.PIArcVal('pi tag'!F$4,'pi tag'!$B11,0,"pi_server","exact time"))</f>
        <v>Argument is not a string or cell reference</v>
      </c>
      <c r="G11" s="57" t="str">
        <f>_xll.PIArcVal('pi tag'!G$4,'pi tag'!$B11,0,"pi_server","exact time")</f>
        <v>Argument is not a string or cell reference</v>
      </c>
      <c r="H11" s="55" t="str">
        <f>IF(AND(_xll.PIArcVal('pi tag'!H$4,'pi tag'!$B11,0,"pi_server","exact time")&lt;$AB$2,I11&gt;$AB$2),$AB$2,_xll.PIArcVal('pi tag'!H$4,'pi tag'!$B11,0,"pi_server","exact time"))</f>
        <v>Argument is not a string or cell reference</v>
      </c>
      <c r="I11" s="55" t="str">
        <f>_xll.PIArcVal('pi tag'!I$4,'pi tag'!$B11,0,"pi_server","exact time")</f>
        <v>Argument is not a string or cell reference</v>
      </c>
      <c r="J11" s="35" t="str">
        <f t="shared" si="3"/>
        <v/>
      </c>
      <c r="K11" s="35" t="str">
        <f t="shared" si="4"/>
        <v/>
      </c>
      <c r="L11" s="65" t="str">
        <f>IF(ISTEXT(_xll.PIArcVal('pi tag'!$L$4,'pi tag'!$B11,0,"pi_server","exact time")),"",_xll.PIArcVal('pi tag'!$L$4,'pi tag'!$B11,0,"pi_server","exact time"))</f>
        <v/>
      </c>
      <c r="M11" s="36">
        <f t="shared" si="0"/>
        <v>0</v>
      </c>
      <c r="N11" s="36">
        <f t="shared" si="5"/>
        <v>0</v>
      </c>
      <c r="O11" s="36">
        <f t="shared" si="1"/>
        <v>0</v>
      </c>
      <c r="P11" s="36">
        <f t="shared" si="6"/>
        <v>0</v>
      </c>
      <c r="Q11" s="36">
        <f t="shared" si="2"/>
        <v>0</v>
      </c>
      <c r="R11" s="36">
        <f t="shared" si="7"/>
        <v>0</v>
      </c>
      <c r="S11" s="36">
        <f t="shared" si="8"/>
        <v>0</v>
      </c>
      <c r="T11" s="36">
        <f t="shared" si="9"/>
        <v>0</v>
      </c>
      <c r="U11" s="66" t="str">
        <f t="shared" si="10"/>
        <v/>
      </c>
      <c r="V11" s="370" t="str">
        <f t="shared" si="11"/>
        <v/>
      </c>
      <c r="W11" s="68">
        <f t="shared" si="12"/>
        <v>0</v>
      </c>
      <c r="X11" s="37">
        <f t="shared" si="13"/>
        <v>0</v>
      </c>
      <c r="Y11" s="373">
        <f t="shared" si="14"/>
        <v>0</v>
      </c>
      <c r="AA11" s="37">
        <f t="shared" si="15"/>
        <v>0</v>
      </c>
      <c r="AB11" s="38">
        <v>0.3125</v>
      </c>
      <c r="AC11" s="44">
        <f t="shared" si="52"/>
        <v>42252.270833333314</v>
      </c>
      <c r="AD11" s="45">
        <v>7</v>
      </c>
      <c r="AE11" s="41">
        <f t="shared" si="16"/>
        <v>0</v>
      </c>
      <c r="AF11" s="6">
        <f t="shared" si="17"/>
        <v>0</v>
      </c>
      <c r="AG11" s="42">
        <f t="shared" si="18"/>
        <v>0</v>
      </c>
      <c r="AH11" s="43">
        <f t="shared" si="19"/>
        <v>0</v>
      </c>
      <c r="AI11" s="41">
        <f t="shared" si="20"/>
        <v>0</v>
      </c>
      <c r="AJ11" s="6">
        <f t="shared" si="21"/>
        <v>0</v>
      </c>
      <c r="AK11" s="42">
        <f t="shared" si="22"/>
        <v>0</v>
      </c>
      <c r="AL11" s="43">
        <f t="shared" si="23"/>
        <v>0</v>
      </c>
      <c r="AM11" s="41">
        <f t="shared" si="24"/>
        <v>0</v>
      </c>
      <c r="AN11" s="6">
        <f t="shared" si="25"/>
        <v>0</v>
      </c>
      <c r="AO11" s="42">
        <f t="shared" si="26"/>
        <v>0</v>
      </c>
      <c r="AP11" s="43">
        <f t="shared" si="27"/>
        <v>0</v>
      </c>
      <c r="AQ11" s="41">
        <f t="shared" si="28"/>
        <v>0</v>
      </c>
      <c r="AR11" s="6">
        <f t="shared" si="29"/>
        <v>0</v>
      </c>
      <c r="AS11" s="42">
        <f t="shared" si="30"/>
        <v>0</v>
      </c>
      <c r="AT11" s="43">
        <f t="shared" si="31"/>
        <v>0</v>
      </c>
      <c r="AU11" s="245">
        <f t="shared" si="32"/>
        <v>0</v>
      </c>
      <c r="AV11" s="248">
        <f>IF(COUNTIF(AU9:AU11,0)&gt;=2,0,IF(COUNTIF(AU9:AU11,1)&gt;=2,1,IF(COUNTIF(AU9:AU11,2)&gt;=2,2,IF(COUNTIF(AU9:AU11,3)&gt;=2,3,IF(COUNTIF(AU9:AU11,4)&gt;=2,4,0)))))</f>
        <v>0</v>
      </c>
      <c r="AW11" s="41">
        <f t="shared" si="33"/>
        <v>0</v>
      </c>
      <c r="AX11" s="6">
        <f t="shared" si="34"/>
        <v>0</v>
      </c>
      <c r="AY11" s="42">
        <f t="shared" si="35"/>
        <v>0</v>
      </c>
      <c r="AZ11" s="43">
        <f t="shared" si="36"/>
        <v>0</v>
      </c>
      <c r="BA11" s="41">
        <f t="shared" si="37"/>
        <v>0</v>
      </c>
      <c r="BB11" s="6">
        <f t="shared" si="38"/>
        <v>0</v>
      </c>
      <c r="BC11" s="42">
        <f t="shared" si="39"/>
        <v>0</v>
      </c>
      <c r="BD11" s="43">
        <f t="shared" si="40"/>
        <v>0</v>
      </c>
      <c r="BE11" s="41">
        <f t="shared" si="41"/>
        <v>0</v>
      </c>
      <c r="BF11" s="6">
        <f t="shared" si="42"/>
        <v>0</v>
      </c>
      <c r="BG11" s="42">
        <f t="shared" si="43"/>
        <v>0</v>
      </c>
      <c r="BH11" s="43">
        <f t="shared" si="44"/>
        <v>0</v>
      </c>
      <c r="BI11" s="41">
        <f t="shared" si="45"/>
        <v>0</v>
      </c>
      <c r="BJ11" s="6">
        <f t="shared" si="46"/>
        <v>0</v>
      </c>
      <c r="BK11" s="42">
        <f t="shared" si="47"/>
        <v>0</v>
      </c>
      <c r="BL11" s="43">
        <f t="shared" si="48"/>
        <v>0</v>
      </c>
      <c r="BM11" s="245">
        <f t="shared" si="49"/>
        <v>0</v>
      </c>
      <c r="BN11" s="248">
        <f>IF(COUNTIF(BM9:BM11,0)&gt;=2,0,IF(COUNTIF(BM9:BM11,1)&gt;=2,1,IF(COUNTIF(BM9:BM11,2)&gt;=2,2,IF(COUNTIF(BM9:BM11,3)&gt;=2,3,IF(COUNTIF(BM9:BM11,4)&gt;=2,4,0)))))</f>
        <v>0</v>
      </c>
      <c r="BO11" s="3">
        <v>6</v>
      </c>
      <c r="BQ11" s="242">
        <f t="shared" ca="1" si="50"/>
        <v>0</v>
      </c>
      <c r="BR11" s="3">
        <v>21</v>
      </c>
      <c r="BS11" s="243">
        <f t="shared" ca="1" si="51"/>
        <v>0</v>
      </c>
      <c r="BU11" s="3">
        <v>7</v>
      </c>
    </row>
    <row r="12" spans="2:73" ht="21" x14ac:dyDescent="0.35">
      <c r="B12" s="32"/>
      <c r="C12" s="33"/>
      <c r="D12" s="34" t="str">
        <f>IF(AND(_xll.PIArcVal('pi tag'!D$4,'pi tag'!$B12,0,"pi_server","exact time")&lt;$AB$2,E12&gt;$AB$2),$AB$2,_xll.PIArcVal('pi tag'!D$4,'pi tag'!$B12,0,"pi_server","exact time"))</f>
        <v>Argument is not a string or cell reference</v>
      </c>
      <c r="E12" s="34" t="str">
        <f>_xll.PIArcVal('pi tag'!E$4,'pi tag'!$B12,0,"pi_server","exact time")</f>
        <v>Argument is not a string or cell reference</v>
      </c>
      <c r="F12" s="57" t="str">
        <f>IF(AND(_xll.PIArcVal('pi tag'!F$4,'pi tag'!$B12,0,"pi_server","exact time")&lt;$AB$2,G12&gt;$AB$2),$AB$2,_xll.PIArcVal('pi tag'!F$4,'pi tag'!$B12,0,"pi_server","exact time"))</f>
        <v>Argument is not a string or cell reference</v>
      </c>
      <c r="G12" s="57" t="str">
        <f>_xll.PIArcVal('pi tag'!G$4,'pi tag'!$B12,0,"pi_server","exact time")</f>
        <v>Argument is not a string or cell reference</v>
      </c>
      <c r="H12" s="55" t="str">
        <f>IF(AND(_xll.PIArcVal('pi tag'!H$4,'pi tag'!$B12,0,"pi_server","exact time")&lt;$AB$2,I12&gt;$AB$2),$AB$2,_xll.PIArcVal('pi tag'!H$4,'pi tag'!$B12,0,"pi_server","exact time"))</f>
        <v>Argument is not a string or cell reference</v>
      </c>
      <c r="I12" s="55" t="str">
        <f>_xll.PIArcVal('pi tag'!I$4,'pi tag'!$B12,0,"pi_server","exact time")</f>
        <v>Argument is not a string or cell reference</v>
      </c>
      <c r="J12" s="35" t="str">
        <f t="shared" si="3"/>
        <v/>
      </c>
      <c r="K12" s="35" t="str">
        <f t="shared" si="4"/>
        <v/>
      </c>
      <c r="L12" s="65" t="str">
        <f>IF(ISTEXT(_xll.PIArcVal('pi tag'!$L$4,'pi tag'!$B12,0,"pi_server","exact time")),"",_xll.PIArcVal('pi tag'!$L$4,'pi tag'!$B12,0,"pi_server","exact time"))</f>
        <v/>
      </c>
      <c r="M12" s="36">
        <f t="shared" si="0"/>
        <v>0</v>
      </c>
      <c r="N12" s="36">
        <f t="shared" si="5"/>
        <v>0</v>
      </c>
      <c r="O12" s="36">
        <f t="shared" si="1"/>
        <v>0</v>
      </c>
      <c r="P12" s="36">
        <f t="shared" si="6"/>
        <v>0</v>
      </c>
      <c r="Q12" s="36">
        <f t="shared" si="2"/>
        <v>0</v>
      </c>
      <c r="R12" s="36">
        <f t="shared" si="7"/>
        <v>0</v>
      </c>
      <c r="S12" s="36">
        <f t="shared" si="8"/>
        <v>0</v>
      </c>
      <c r="T12" s="36">
        <f t="shared" si="9"/>
        <v>0</v>
      </c>
      <c r="U12" s="66" t="str">
        <f t="shared" si="10"/>
        <v/>
      </c>
      <c r="V12" s="370" t="str">
        <f t="shared" si="11"/>
        <v/>
      </c>
      <c r="W12" s="68">
        <f t="shared" si="12"/>
        <v>0</v>
      </c>
      <c r="X12" s="37">
        <f t="shared" si="13"/>
        <v>0</v>
      </c>
      <c r="Y12" s="373">
        <f t="shared" si="14"/>
        <v>0</v>
      </c>
      <c r="AA12" s="37">
        <f t="shared" si="15"/>
        <v>0</v>
      </c>
      <c r="AB12" s="38">
        <v>0.31597222222222199</v>
      </c>
      <c r="AC12" s="44">
        <f t="shared" si="52"/>
        <v>42252.274305555533</v>
      </c>
      <c r="AD12" s="45">
        <v>8</v>
      </c>
      <c r="AE12" s="41">
        <f t="shared" si="16"/>
        <v>0</v>
      </c>
      <c r="AF12" s="6">
        <f t="shared" si="17"/>
        <v>0</v>
      </c>
      <c r="AG12" s="42">
        <f t="shared" si="18"/>
        <v>0</v>
      </c>
      <c r="AH12" s="43">
        <f t="shared" si="19"/>
        <v>0</v>
      </c>
      <c r="AI12" s="41">
        <f t="shared" si="20"/>
        <v>0</v>
      </c>
      <c r="AJ12" s="6">
        <f t="shared" si="21"/>
        <v>0</v>
      </c>
      <c r="AK12" s="42">
        <f t="shared" si="22"/>
        <v>0</v>
      </c>
      <c r="AL12" s="43">
        <f t="shared" si="23"/>
        <v>0</v>
      </c>
      <c r="AM12" s="41">
        <f t="shared" si="24"/>
        <v>0</v>
      </c>
      <c r="AN12" s="6">
        <f t="shared" si="25"/>
        <v>0</v>
      </c>
      <c r="AO12" s="42">
        <f t="shared" si="26"/>
        <v>0</v>
      </c>
      <c r="AP12" s="43">
        <f t="shared" si="27"/>
        <v>0</v>
      </c>
      <c r="AQ12" s="41">
        <f t="shared" si="28"/>
        <v>0</v>
      </c>
      <c r="AR12" s="6">
        <f t="shared" si="29"/>
        <v>0</v>
      </c>
      <c r="AS12" s="42">
        <f t="shared" si="30"/>
        <v>0</v>
      </c>
      <c r="AT12" s="43">
        <f t="shared" si="31"/>
        <v>0</v>
      </c>
      <c r="AU12" s="244">
        <f t="shared" si="32"/>
        <v>0</v>
      </c>
      <c r="AW12" s="41">
        <f t="shared" si="33"/>
        <v>0</v>
      </c>
      <c r="AX12" s="6">
        <f t="shared" si="34"/>
        <v>0</v>
      </c>
      <c r="AY12" s="42">
        <f t="shared" si="35"/>
        <v>0</v>
      </c>
      <c r="AZ12" s="43">
        <f t="shared" si="36"/>
        <v>0</v>
      </c>
      <c r="BA12" s="41">
        <f t="shared" si="37"/>
        <v>0</v>
      </c>
      <c r="BB12" s="6">
        <f t="shared" si="38"/>
        <v>0</v>
      </c>
      <c r="BC12" s="42">
        <f t="shared" si="39"/>
        <v>0</v>
      </c>
      <c r="BD12" s="43">
        <f t="shared" si="40"/>
        <v>0</v>
      </c>
      <c r="BE12" s="41">
        <f t="shared" si="41"/>
        <v>0</v>
      </c>
      <c r="BF12" s="6">
        <f t="shared" si="42"/>
        <v>0</v>
      </c>
      <c r="BG12" s="42">
        <f t="shared" si="43"/>
        <v>0</v>
      </c>
      <c r="BH12" s="43">
        <f t="shared" si="44"/>
        <v>0</v>
      </c>
      <c r="BI12" s="41">
        <f t="shared" si="45"/>
        <v>0</v>
      </c>
      <c r="BJ12" s="6">
        <f t="shared" si="46"/>
        <v>0</v>
      </c>
      <c r="BK12" s="42">
        <f t="shared" si="47"/>
        <v>0</v>
      </c>
      <c r="BL12" s="43">
        <f t="shared" si="48"/>
        <v>0</v>
      </c>
      <c r="BM12" s="244">
        <f t="shared" si="49"/>
        <v>0</v>
      </c>
      <c r="BO12" s="3">
        <v>7</v>
      </c>
      <c r="BQ12" s="242">
        <f t="shared" ca="1" si="50"/>
        <v>0</v>
      </c>
      <c r="BR12" s="3">
        <v>24</v>
      </c>
      <c r="BS12" s="243">
        <f t="shared" ca="1" si="51"/>
        <v>0</v>
      </c>
      <c r="BU12" s="3">
        <v>8</v>
      </c>
    </row>
    <row r="13" spans="2:73" ht="21.75" thickBot="1" x14ac:dyDescent="0.4">
      <c r="B13" s="32"/>
      <c r="C13" s="33"/>
      <c r="D13" s="34" t="str">
        <f>IF(AND(_xll.PIArcVal('pi tag'!D$4,'pi tag'!$B13,0,"pi_server","exact time")&lt;$AB$2,E13&gt;$AB$2),$AB$2,_xll.PIArcVal('pi tag'!D$4,'pi tag'!$B13,0,"pi_server","exact time"))</f>
        <v>Argument is not a string or cell reference</v>
      </c>
      <c r="E13" s="34" t="str">
        <f>_xll.PIArcVal('pi tag'!E$4,'pi tag'!$B13,0,"pi_server","exact time")</f>
        <v>Argument is not a string or cell reference</v>
      </c>
      <c r="F13" s="57" t="str">
        <f>IF(AND(_xll.PIArcVal('pi tag'!F$4,'pi tag'!$B13,0,"pi_server","exact time")&lt;$AB$2,G13&gt;$AB$2),$AB$2,_xll.PIArcVal('pi tag'!F$4,'pi tag'!$B13,0,"pi_server","exact time"))</f>
        <v>Argument is not a string or cell reference</v>
      </c>
      <c r="G13" s="57" t="str">
        <f>_xll.PIArcVal('pi tag'!G$4,'pi tag'!$B13,0,"pi_server","exact time")</f>
        <v>Argument is not a string or cell reference</v>
      </c>
      <c r="H13" s="55" t="str">
        <f>IF(AND(_xll.PIArcVal('pi tag'!H$4,'pi tag'!$B13,0,"pi_server","exact time")&lt;$AB$2,I13&gt;$AB$2),$AB$2,_xll.PIArcVal('pi tag'!H$4,'pi tag'!$B13,0,"pi_server","exact time"))</f>
        <v>Argument is not a string or cell reference</v>
      </c>
      <c r="I13" s="55" t="str">
        <f>_xll.PIArcVal('pi tag'!I$4,'pi tag'!$B13,0,"pi_server","exact time")</f>
        <v>Argument is not a string or cell reference</v>
      </c>
      <c r="J13" s="35" t="str">
        <f t="shared" si="3"/>
        <v/>
      </c>
      <c r="K13" s="35" t="str">
        <f t="shared" si="4"/>
        <v/>
      </c>
      <c r="L13" s="65" t="str">
        <f>IF(ISTEXT(_xll.PIArcVal('pi tag'!$L$4,'pi tag'!$B13,0,"pi_server","exact time")),"",_xll.PIArcVal('pi tag'!$L$4,'pi tag'!$B13,0,"pi_server","exact time"))</f>
        <v/>
      </c>
      <c r="M13" s="36">
        <f t="shared" si="0"/>
        <v>0</v>
      </c>
      <c r="N13" s="36">
        <f t="shared" si="5"/>
        <v>0</v>
      </c>
      <c r="O13" s="36">
        <f t="shared" si="1"/>
        <v>0</v>
      </c>
      <c r="P13" s="36">
        <f t="shared" si="6"/>
        <v>0</v>
      </c>
      <c r="Q13" s="36">
        <f t="shared" si="2"/>
        <v>0</v>
      </c>
      <c r="R13" s="36">
        <f t="shared" si="7"/>
        <v>0</v>
      </c>
      <c r="S13" s="36">
        <f t="shared" si="8"/>
        <v>0</v>
      </c>
      <c r="T13" s="36">
        <f t="shared" si="9"/>
        <v>0</v>
      </c>
      <c r="U13" s="66" t="str">
        <f t="shared" si="10"/>
        <v/>
      </c>
      <c r="V13" s="370" t="str">
        <f t="shared" si="11"/>
        <v/>
      </c>
      <c r="W13" s="68">
        <f t="shared" si="12"/>
        <v>0</v>
      </c>
      <c r="X13" s="37">
        <f t="shared" si="13"/>
        <v>0</v>
      </c>
      <c r="Y13" s="373">
        <f t="shared" si="14"/>
        <v>0</v>
      </c>
      <c r="AA13" s="37">
        <f t="shared" si="15"/>
        <v>0</v>
      </c>
      <c r="AB13" s="38">
        <v>0.31944444444444398</v>
      </c>
      <c r="AC13" s="44">
        <f t="shared" si="52"/>
        <v>42252.277777777752</v>
      </c>
      <c r="AD13" s="45">
        <v>9</v>
      </c>
      <c r="AE13" s="41">
        <f t="shared" si="16"/>
        <v>0</v>
      </c>
      <c r="AF13" s="6">
        <f t="shared" si="17"/>
        <v>0</v>
      </c>
      <c r="AG13" s="42">
        <f t="shared" si="18"/>
        <v>0</v>
      </c>
      <c r="AH13" s="43">
        <f t="shared" si="19"/>
        <v>0</v>
      </c>
      <c r="AI13" s="41">
        <f t="shared" si="20"/>
        <v>0</v>
      </c>
      <c r="AJ13" s="6">
        <f t="shared" si="21"/>
        <v>0</v>
      </c>
      <c r="AK13" s="42">
        <f t="shared" si="22"/>
        <v>0</v>
      </c>
      <c r="AL13" s="43">
        <f t="shared" si="23"/>
        <v>0</v>
      </c>
      <c r="AM13" s="41">
        <f t="shared" si="24"/>
        <v>0</v>
      </c>
      <c r="AN13" s="6">
        <f t="shared" si="25"/>
        <v>0</v>
      </c>
      <c r="AO13" s="42">
        <f t="shared" si="26"/>
        <v>0</v>
      </c>
      <c r="AP13" s="43">
        <f t="shared" si="27"/>
        <v>0</v>
      </c>
      <c r="AQ13" s="41">
        <f t="shared" si="28"/>
        <v>0</v>
      </c>
      <c r="AR13" s="6">
        <f t="shared" si="29"/>
        <v>0</v>
      </c>
      <c r="AS13" s="42">
        <f t="shared" si="30"/>
        <v>0</v>
      </c>
      <c r="AT13" s="43">
        <f t="shared" si="31"/>
        <v>0</v>
      </c>
      <c r="AU13" s="53">
        <f t="shared" si="32"/>
        <v>0</v>
      </c>
      <c r="AW13" s="41">
        <f t="shared" si="33"/>
        <v>0</v>
      </c>
      <c r="AX13" s="6">
        <f t="shared" si="34"/>
        <v>0</v>
      </c>
      <c r="AY13" s="42">
        <f t="shared" si="35"/>
        <v>0</v>
      </c>
      <c r="AZ13" s="43">
        <f t="shared" si="36"/>
        <v>0</v>
      </c>
      <c r="BA13" s="41">
        <f t="shared" si="37"/>
        <v>0</v>
      </c>
      <c r="BB13" s="6">
        <f t="shared" si="38"/>
        <v>0</v>
      </c>
      <c r="BC13" s="42">
        <f t="shared" si="39"/>
        <v>0</v>
      </c>
      <c r="BD13" s="43">
        <f t="shared" si="40"/>
        <v>0</v>
      </c>
      <c r="BE13" s="41">
        <f t="shared" si="41"/>
        <v>0</v>
      </c>
      <c r="BF13" s="6">
        <f t="shared" si="42"/>
        <v>0</v>
      </c>
      <c r="BG13" s="42">
        <f t="shared" si="43"/>
        <v>0</v>
      </c>
      <c r="BH13" s="43">
        <f t="shared" si="44"/>
        <v>0</v>
      </c>
      <c r="BI13" s="41">
        <f t="shared" si="45"/>
        <v>0</v>
      </c>
      <c r="BJ13" s="6">
        <f t="shared" si="46"/>
        <v>0</v>
      </c>
      <c r="BK13" s="42">
        <f t="shared" si="47"/>
        <v>0</v>
      </c>
      <c r="BL13" s="43">
        <f t="shared" si="48"/>
        <v>0</v>
      </c>
      <c r="BM13" s="53">
        <f t="shared" si="49"/>
        <v>0</v>
      </c>
      <c r="BO13" s="3">
        <v>8</v>
      </c>
      <c r="BQ13" s="242">
        <f t="shared" ca="1" si="50"/>
        <v>0</v>
      </c>
      <c r="BR13" s="3">
        <v>27</v>
      </c>
      <c r="BS13" s="243">
        <f t="shared" ca="1" si="51"/>
        <v>0</v>
      </c>
      <c r="BU13" s="3">
        <v>9</v>
      </c>
    </row>
    <row r="14" spans="2:73" ht="21.75" thickBot="1" x14ac:dyDescent="0.4">
      <c r="B14" s="32"/>
      <c r="C14" s="33"/>
      <c r="D14" s="34" t="str">
        <f>IF(AND(_xll.PIArcVal('pi tag'!D$4,'pi tag'!$B14,0,"pi_server","exact time")&lt;$AB$2,E14&gt;$AB$2),$AB$2,_xll.PIArcVal('pi tag'!D$4,'pi tag'!$B14,0,"pi_server","exact time"))</f>
        <v>Argument is not a string or cell reference</v>
      </c>
      <c r="E14" s="34" t="str">
        <f>_xll.PIArcVal('pi tag'!E$4,'pi tag'!$B14,0,"pi_server","exact time")</f>
        <v>Argument is not a string or cell reference</v>
      </c>
      <c r="F14" s="57" t="str">
        <f>IF(AND(_xll.PIArcVal('pi tag'!F$4,'pi tag'!$B14,0,"pi_server","exact time")&lt;$AB$2,G14&gt;$AB$2),$AB$2,_xll.PIArcVal('pi tag'!F$4,'pi tag'!$B14,0,"pi_server","exact time"))</f>
        <v>Argument is not a string or cell reference</v>
      </c>
      <c r="G14" s="57" t="str">
        <f>_xll.PIArcVal('pi tag'!G$4,'pi tag'!$B14,0,"pi_server","exact time")</f>
        <v>Argument is not a string or cell reference</v>
      </c>
      <c r="H14" s="55" t="str">
        <f>IF(AND(_xll.PIArcVal('pi tag'!H$4,'pi tag'!$B14,0,"pi_server","exact time")&lt;$AB$2,I14&gt;$AB$2),$AB$2,_xll.PIArcVal('pi tag'!H$4,'pi tag'!$B14,0,"pi_server","exact time"))</f>
        <v>Argument is not a string or cell reference</v>
      </c>
      <c r="I14" s="55" t="str">
        <f>_xll.PIArcVal('pi tag'!I$4,'pi tag'!$B14,0,"pi_server","exact time")</f>
        <v>Argument is not a string or cell reference</v>
      </c>
      <c r="J14" s="35" t="str">
        <f t="shared" si="3"/>
        <v/>
      </c>
      <c r="K14" s="35" t="str">
        <f t="shared" si="4"/>
        <v/>
      </c>
      <c r="L14" s="65" t="str">
        <f>IF(ISTEXT(_xll.PIArcVal('pi tag'!$L$4,'pi tag'!$B14,0,"pi_server","exact time")),"",_xll.PIArcVal('pi tag'!$L$4,'pi tag'!$B14,0,"pi_server","exact time"))</f>
        <v/>
      </c>
      <c r="M14" s="36">
        <f t="shared" si="0"/>
        <v>0</v>
      </c>
      <c r="N14" s="36">
        <f t="shared" si="5"/>
        <v>0</v>
      </c>
      <c r="O14" s="36">
        <f t="shared" si="1"/>
        <v>0</v>
      </c>
      <c r="P14" s="36">
        <f t="shared" si="6"/>
        <v>0</v>
      </c>
      <c r="Q14" s="36">
        <f t="shared" si="2"/>
        <v>0</v>
      </c>
      <c r="R14" s="36">
        <f t="shared" si="7"/>
        <v>0</v>
      </c>
      <c r="S14" s="36">
        <f t="shared" si="8"/>
        <v>0</v>
      </c>
      <c r="T14" s="36">
        <f t="shared" si="9"/>
        <v>0</v>
      </c>
      <c r="U14" s="66" t="str">
        <f t="shared" si="10"/>
        <v/>
      </c>
      <c r="V14" s="370" t="str">
        <f t="shared" si="11"/>
        <v/>
      </c>
      <c r="W14" s="68">
        <f t="shared" si="12"/>
        <v>0</v>
      </c>
      <c r="X14" s="37">
        <f t="shared" si="13"/>
        <v>0</v>
      </c>
      <c r="Y14" s="373">
        <f t="shared" si="14"/>
        <v>0</v>
      </c>
      <c r="AA14" s="37">
        <f t="shared" si="15"/>
        <v>0</v>
      </c>
      <c r="AB14" s="38">
        <v>0.32291666666666702</v>
      </c>
      <c r="AC14" s="44">
        <f t="shared" si="52"/>
        <v>42252.281249999971</v>
      </c>
      <c r="AD14" s="45">
        <v>10</v>
      </c>
      <c r="AE14" s="41">
        <f t="shared" si="16"/>
        <v>0</v>
      </c>
      <c r="AF14" s="6">
        <f t="shared" si="17"/>
        <v>0</v>
      </c>
      <c r="AG14" s="42">
        <f t="shared" si="18"/>
        <v>0</v>
      </c>
      <c r="AH14" s="43">
        <f t="shared" si="19"/>
        <v>0</v>
      </c>
      <c r="AI14" s="41">
        <f t="shared" si="20"/>
        <v>0</v>
      </c>
      <c r="AJ14" s="6">
        <f t="shared" si="21"/>
        <v>0</v>
      </c>
      <c r="AK14" s="42">
        <f t="shared" si="22"/>
        <v>0</v>
      </c>
      <c r="AL14" s="43">
        <f t="shared" si="23"/>
        <v>0</v>
      </c>
      <c r="AM14" s="41">
        <f t="shared" si="24"/>
        <v>0</v>
      </c>
      <c r="AN14" s="6">
        <f t="shared" si="25"/>
        <v>0</v>
      </c>
      <c r="AO14" s="42">
        <f t="shared" si="26"/>
        <v>0</v>
      </c>
      <c r="AP14" s="43">
        <f t="shared" si="27"/>
        <v>0</v>
      </c>
      <c r="AQ14" s="41">
        <f t="shared" si="28"/>
        <v>0</v>
      </c>
      <c r="AR14" s="6">
        <f t="shared" si="29"/>
        <v>0</v>
      </c>
      <c r="AS14" s="42">
        <f t="shared" si="30"/>
        <v>0</v>
      </c>
      <c r="AT14" s="43">
        <f t="shared" si="31"/>
        <v>0</v>
      </c>
      <c r="AU14" s="245">
        <f t="shared" si="32"/>
        <v>0</v>
      </c>
      <c r="AV14" s="248">
        <f>IF(COUNTIF(AU12:AU14,0)&gt;=2,0,IF(COUNTIF(AU12:AU14,1)&gt;=2,1,IF(COUNTIF(AU12:AU14,2)&gt;=2,2,IF(COUNTIF(AU12:AU14,3)&gt;=2,3,IF(COUNTIF(AU12:AU14,4)&gt;=2,4,0)))))</f>
        <v>0</v>
      </c>
      <c r="AW14" s="41">
        <f t="shared" si="33"/>
        <v>0</v>
      </c>
      <c r="AX14" s="6">
        <f t="shared" si="34"/>
        <v>0</v>
      </c>
      <c r="AY14" s="42">
        <f t="shared" si="35"/>
        <v>0</v>
      </c>
      <c r="AZ14" s="43">
        <f t="shared" si="36"/>
        <v>0</v>
      </c>
      <c r="BA14" s="41">
        <f t="shared" si="37"/>
        <v>0</v>
      </c>
      <c r="BB14" s="6">
        <f t="shared" si="38"/>
        <v>0</v>
      </c>
      <c r="BC14" s="42">
        <f t="shared" si="39"/>
        <v>0</v>
      </c>
      <c r="BD14" s="43">
        <f t="shared" si="40"/>
        <v>0</v>
      </c>
      <c r="BE14" s="41">
        <f t="shared" si="41"/>
        <v>0</v>
      </c>
      <c r="BF14" s="6">
        <f t="shared" si="42"/>
        <v>0</v>
      </c>
      <c r="BG14" s="42">
        <f t="shared" si="43"/>
        <v>0</v>
      </c>
      <c r="BH14" s="43">
        <f t="shared" si="44"/>
        <v>0</v>
      </c>
      <c r="BI14" s="41">
        <f t="shared" si="45"/>
        <v>0</v>
      </c>
      <c r="BJ14" s="6">
        <f t="shared" si="46"/>
        <v>0</v>
      </c>
      <c r="BK14" s="42">
        <f t="shared" si="47"/>
        <v>0</v>
      </c>
      <c r="BL14" s="43">
        <f t="shared" si="48"/>
        <v>0</v>
      </c>
      <c r="BM14" s="245">
        <f t="shared" si="49"/>
        <v>0</v>
      </c>
      <c r="BN14" s="248">
        <f>IF(COUNTIF(BM12:BM14,0)&gt;=2,0,IF(COUNTIF(BM12:BM14,1)&gt;=2,1,IF(COUNTIF(BM12:BM14,2)&gt;=2,2,IF(COUNTIF(BM12:BM14,3)&gt;=2,3,IF(COUNTIF(BM12:BM14,4)&gt;=2,4,0)))))</f>
        <v>0</v>
      </c>
      <c r="BO14" s="3">
        <v>9</v>
      </c>
      <c r="BQ14" s="242">
        <f t="shared" ca="1" si="50"/>
        <v>0</v>
      </c>
      <c r="BR14" s="3">
        <v>30</v>
      </c>
      <c r="BS14" s="243">
        <f t="shared" ca="1" si="51"/>
        <v>0</v>
      </c>
      <c r="BU14" s="3">
        <v>10</v>
      </c>
    </row>
    <row r="15" spans="2:73" ht="21" x14ac:dyDescent="0.35">
      <c r="B15" s="32"/>
      <c r="C15" s="69"/>
      <c r="D15" s="58" t="str">
        <f>IF(AND(_xll.PIArcVal('pi tag'!D$4,'pi tag'!$B15,0,"pi_server","exact time")&lt;$AB$2,E15&gt;$AB$2),$AB$2,_xll.PIArcVal('pi tag'!D$4,'pi tag'!$B15,0,"pi_server","exact time"))</f>
        <v>Argument is not a string or cell reference</v>
      </c>
      <c r="E15" s="58" t="str">
        <f>_xll.PIArcVal('pi tag'!E$4,'pi tag'!$B15,0,"pi_server","exact time")</f>
        <v>Argument is not a string or cell reference</v>
      </c>
      <c r="F15" s="59" t="str">
        <f>IF(AND(_xll.PIArcVal('pi tag'!F$4,'pi tag'!$B15,0,"pi_server","exact time")&lt;$AB$2,G15&gt;$AB$2),$AB$2,_xll.PIArcVal('pi tag'!F$4,'pi tag'!$B15,0,"pi_server","exact time"))</f>
        <v>Argument is not a string or cell reference</v>
      </c>
      <c r="G15" s="59" t="str">
        <f>_xll.PIArcVal('pi tag'!G$4,'pi tag'!$B15,0,"pi_server","exact time")</f>
        <v>Argument is not a string or cell reference</v>
      </c>
      <c r="H15" s="60" t="str">
        <f>IF(AND(_xll.PIArcVal('pi tag'!H$4,'pi tag'!$B15,0,"pi_server","exact time")&lt;$AB$2,I15&gt;$AB$2),$AB$2,_xll.PIArcVal('pi tag'!H$4,'pi tag'!$B15,0,"pi_server","exact time"))</f>
        <v>Argument is not a string or cell reference</v>
      </c>
      <c r="I15" s="60" t="str">
        <f>_xll.PIArcVal('pi tag'!I$4,'pi tag'!$B15,0,"pi_server","exact time")</f>
        <v>Argument is not a string or cell reference</v>
      </c>
      <c r="J15" s="35" t="str">
        <f t="shared" si="3"/>
        <v/>
      </c>
      <c r="K15" s="35" t="str">
        <f t="shared" si="4"/>
        <v/>
      </c>
      <c r="L15" s="65" t="str">
        <f>IF(ISTEXT(_xll.PIArcVal('pi tag'!$L$4,'pi tag'!$B15,0,"pi_server","exact time")),"",_xll.PIArcVal('pi tag'!$L$4,'pi tag'!$B15,0,"pi_server","exact time"))</f>
        <v/>
      </c>
      <c r="M15" s="36">
        <f t="shared" si="0"/>
        <v>0</v>
      </c>
      <c r="N15" s="36">
        <f t="shared" si="5"/>
        <v>0</v>
      </c>
      <c r="O15" s="36">
        <f t="shared" si="1"/>
        <v>0</v>
      </c>
      <c r="P15" s="36">
        <f t="shared" si="6"/>
        <v>0</v>
      </c>
      <c r="Q15" s="36">
        <f t="shared" si="2"/>
        <v>0</v>
      </c>
      <c r="R15" s="36">
        <f t="shared" si="7"/>
        <v>0</v>
      </c>
      <c r="S15" s="36">
        <f t="shared" si="8"/>
        <v>0</v>
      </c>
      <c r="T15" s="36">
        <f t="shared" si="9"/>
        <v>0</v>
      </c>
      <c r="U15" s="66" t="str">
        <f t="shared" si="10"/>
        <v/>
      </c>
      <c r="V15" s="370" t="str">
        <f t="shared" si="11"/>
        <v/>
      </c>
      <c r="W15" s="68">
        <f t="shared" si="12"/>
        <v>0</v>
      </c>
      <c r="X15" s="37">
        <f t="shared" si="13"/>
        <v>0</v>
      </c>
      <c r="Y15" s="373">
        <f t="shared" si="14"/>
        <v>0</v>
      </c>
      <c r="AA15" s="37">
        <f t="shared" si="15"/>
        <v>0</v>
      </c>
      <c r="AB15" s="38">
        <v>0.32638888888888901</v>
      </c>
      <c r="AC15" s="44">
        <f t="shared" si="52"/>
        <v>42252.28472222219</v>
      </c>
      <c r="AD15" s="45">
        <v>11</v>
      </c>
      <c r="AE15" s="41">
        <f t="shared" si="16"/>
        <v>0</v>
      </c>
      <c r="AF15" s="6">
        <f t="shared" si="17"/>
        <v>0</v>
      </c>
      <c r="AG15" s="42">
        <f t="shared" si="18"/>
        <v>0</v>
      </c>
      <c r="AH15" s="43">
        <f t="shared" si="19"/>
        <v>0</v>
      </c>
      <c r="AI15" s="41">
        <f t="shared" si="20"/>
        <v>0</v>
      </c>
      <c r="AJ15" s="6">
        <f t="shared" si="21"/>
        <v>0</v>
      </c>
      <c r="AK15" s="42">
        <f t="shared" si="22"/>
        <v>0</v>
      </c>
      <c r="AL15" s="43">
        <f t="shared" si="23"/>
        <v>0</v>
      </c>
      <c r="AM15" s="41">
        <f t="shared" si="24"/>
        <v>0</v>
      </c>
      <c r="AN15" s="6">
        <f t="shared" si="25"/>
        <v>0</v>
      </c>
      <c r="AO15" s="42">
        <f t="shared" si="26"/>
        <v>0</v>
      </c>
      <c r="AP15" s="43">
        <f t="shared" si="27"/>
        <v>0</v>
      </c>
      <c r="AQ15" s="41">
        <f t="shared" si="28"/>
        <v>0</v>
      </c>
      <c r="AR15" s="6">
        <f t="shared" si="29"/>
        <v>0</v>
      </c>
      <c r="AS15" s="42">
        <f t="shared" si="30"/>
        <v>0</v>
      </c>
      <c r="AT15" s="43">
        <f t="shared" si="31"/>
        <v>0</v>
      </c>
      <c r="AU15" s="244">
        <f t="shared" si="32"/>
        <v>0</v>
      </c>
      <c r="AW15" s="41">
        <f t="shared" si="33"/>
        <v>0</v>
      </c>
      <c r="AX15" s="6">
        <f t="shared" si="34"/>
        <v>0</v>
      </c>
      <c r="AY15" s="42">
        <f t="shared" si="35"/>
        <v>0</v>
      </c>
      <c r="AZ15" s="43">
        <f t="shared" si="36"/>
        <v>0</v>
      </c>
      <c r="BA15" s="41">
        <f t="shared" si="37"/>
        <v>0</v>
      </c>
      <c r="BB15" s="6">
        <f t="shared" si="38"/>
        <v>0</v>
      </c>
      <c r="BC15" s="42">
        <f t="shared" si="39"/>
        <v>0</v>
      </c>
      <c r="BD15" s="43">
        <f t="shared" si="40"/>
        <v>0</v>
      </c>
      <c r="BE15" s="41">
        <f t="shared" si="41"/>
        <v>0</v>
      </c>
      <c r="BF15" s="6">
        <f t="shared" si="42"/>
        <v>0</v>
      </c>
      <c r="BG15" s="42">
        <f t="shared" si="43"/>
        <v>0</v>
      </c>
      <c r="BH15" s="43">
        <f t="shared" si="44"/>
        <v>0</v>
      </c>
      <c r="BI15" s="41">
        <f t="shared" si="45"/>
        <v>0</v>
      </c>
      <c r="BJ15" s="6">
        <f t="shared" si="46"/>
        <v>0</v>
      </c>
      <c r="BK15" s="42">
        <f t="shared" si="47"/>
        <v>0</v>
      </c>
      <c r="BL15" s="43">
        <f t="shared" si="48"/>
        <v>0</v>
      </c>
      <c r="BM15" s="244">
        <f t="shared" si="49"/>
        <v>0</v>
      </c>
      <c r="BO15" s="3">
        <v>10</v>
      </c>
      <c r="BQ15" s="242">
        <f t="shared" ca="1" si="50"/>
        <v>0</v>
      </c>
      <c r="BR15" s="3">
        <v>33</v>
      </c>
      <c r="BS15" s="243">
        <f t="shared" ca="1" si="51"/>
        <v>0</v>
      </c>
      <c r="BU15" s="3">
        <v>11</v>
      </c>
    </row>
    <row r="16" spans="2:73" ht="21.75" thickBot="1" x14ac:dyDescent="0.4">
      <c r="B16" s="32"/>
      <c r="C16" s="70"/>
      <c r="D16" s="58" t="str">
        <f>IF(AND(_xll.PIArcVal('pi tag'!D$4,'pi tag'!$B16,0,"pi_server","exact time")&lt;$AB$2,E16&gt;$AB$2),$AB$2,_xll.PIArcVal('pi tag'!D$4,'pi tag'!$B16,0,"pi_server","exact time"))</f>
        <v>Argument is not a string or cell reference</v>
      </c>
      <c r="E16" s="58" t="str">
        <f>_xll.PIArcVal('pi tag'!E$4,'pi tag'!$B16,0,"pi_server","exact time")</f>
        <v>Argument is not a string or cell reference</v>
      </c>
      <c r="F16" s="59" t="str">
        <f>IF(AND(_xll.PIArcVal('pi tag'!F$4,'pi tag'!$B16,0,"pi_server","exact time")&lt;$AB$2,G16&gt;$AB$2),$AB$2,_xll.PIArcVal('pi tag'!F$4,'pi tag'!$B16,0,"pi_server","exact time"))</f>
        <v>Argument is not a string or cell reference</v>
      </c>
      <c r="G16" s="59" t="str">
        <f>_xll.PIArcVal('pi tag'!G$4,'pi tag'!$B16,0,"pi_server","exact time")</f>
        <v>Argument is not a string or cell reference</v>
      </c>
      <c r="H16" s="60" t="str">
        <f>IF(AND(_xll.PIArcVal('pi tag'!H$4,'pi tag'!$B16,0,"pi_server","exact time")&lt;$AB$2,I16&gt;$AB$2),$AB$2,_xll.PIArcVal('pi tag'!H$4,'pi tag'!$B16,0,"pi_server","exact time"))</f>
        <v>Argument is not a string or cell reference</v>
      </c>
      <c r="I16" s="60" t="str">
        <f>_xll.PIArcVal('pi tag'!I$4,'pi tag'!$B16,0,"pi_server","exact time")</f>
        <v>Argument is not a string or cell reference</v>
      </c>
      <c r="J16" s="35" t="str">
        <f t="shared" si="3"/>
        <v/>
      </c>
      <c r="K16" s="35" t="str">
        <f t="shared" si="4"/>
        <v/>
      </c>
      <c r="L16" s="65" t="str">
        <f>IF(ISTEXT(_xll.PIArcVal('pi tag'!$L$4,'pi tag'!$B16,0,"pi_server","exact time")),"",_xll.PIArcVal('pi tag'!$L$4,'pi tag'!$B16,0,"pi_server","exact time"))</f>
        <v/>
      </c>
      <c r="M16" s="36">
        <f t="shared" si="0"/>
        <v>0</v>
      </c>
      <c r="N16" s="36">
        <f t="shared" si="5"/>
        <v>0</v>
      </c>
      <c r="O16" s="36">
        <f t="shared" si="1"/>
        <v>0</v>
      </c>
      <c r="P16" s="36">
        <f t="shared" si="6"/>
        <v>0</v>
      </c>
      <c r="Q16" s="36">
        <f t="shared" si="2"/>
        <v>0</v>
      </c>
      <c r="R16" s="36">
        <f t="shared" si="7"/>
        <v>0</v>
      </c>
      <c r="S16" s="36">
        <f t="shared" si="8"/>
        <v>0</v>
      </c>
      <c r="T16" s="36">
        <f t="shared" si="9"/>
        <v>0</v>
      </c>
      <c r="U16" s="66" t="str">
        <f t="shared" si="10"/>
        <v/>
      </c>
      <c r="V16" s="370" t="str">
        <f t="shared" si="11"/>
        <v/>
      </c>
      <c r="W16" s="68">
        <f t="shared" si="12"/>
        <v>0</v>
      </c>
      <c r="X16" s="37">
        <f t="shared" si="13"/>
        <v>0</v>
      </c>
      <c r="Y16" s="373">
        <f t="shared" si="14"/>
        <v>0</v>
      </c>
      <c r="AA16" s="37">
        <f t="shared" si="15"/>
        <v>0</v>
      </c>
      <c r="AB16" s="38">
        <v>0.32986111111111099</v>
      </c>
      <c r="AC16" s="44">
        <f t="shared" si="52"/>
        <v>42252.288194444409</v>
      </c>
      <c r="AD16" s="45">
        <v>12</v>
      </c>
      <c r="AE16" s="41">
        <f t="shared" si="16"/>
        <v>0</v>
      </c>
      <c r="AF16" s="6">
        <f t="shared" si="17"/>
        <v>0</v>
      </c>
      <c r="AG16" s="42">
        <f t="shared" si="18"/>
        <v>0</v>
      </c>
      <c r="AH16" s="43">
        <f t="shared" si="19"/>
        <v>0</v>
      </c>
      <c r="AI16" s="41">
        <f t="shared" si="20"/>
        <v>0</v>
      </c>
      <c r="AJ16" s="6">
        <f t="shared" si="21"/>
        <v>0</v>
      </c>
      <c r="AK16" s="42">
        <f t="shared" si="22"/>
        <v>0</v>
      </c>
      <c r="AL16" s="43">
        <f t="shared" si="23"/>
        <v>0</v>
      </c>
      <c r="AM16" s="41">
        <f t="shared" si="24"/>
        <v>0</v>
      </c>
      <c r="AN16" s="6">
        <f t="shared" si="25"/>
        <v>0</v>
      </c>
      <c r="AO16" s="42">
        <f t="shared" si="26"/>
        <v>0</v>
      </c>
      <c r="AP16" s="43">
        <f t="shared" si="27"/>
        <v>0</v>
      </c>
      <c r="AQ16" s="41">
        <f t="shared" si="28"/>
        <v>0</v>
      </c>
      <c r="AR16" s="6">
        <f t="shared" si="29"/>
        <v>0</v>
      </c>
      <c r="AS16" s="42">
        <f t="shared" si="30"/>
        <v>0</v>
      </c>
      <c r="AT16" s="43">
        <f t="shared" si="31"/>
        <v>0</v>
      </c>
      <c r="AU16" s="53">
        <f t="shared" si="32"/>
        <v>0</v>
      </c>
      <c r="AW16" s="41">
        <f t="shared" si="33"/>
        <v>0</v>
      </c>
      <c r="AX16" s="6">
        <f t="shared" si="34"/>
        <v>0</v>
      </c>
      <c r="AY16" s="42">
        <f t="shared" si="35"/>
        <v>0</v>
      </c>
      <c r="AZ16" s="43">
        <f t="shared" si="36"/>
        <v>0</v>
      </c>
      <c r="BA16" s="41">
        <f t="shared" si="37"/>
        <v>0</v>
      </c>
      <c r="BB16" s="6">
        <f t="shared" si="38"/>
        <v>0</v>
      </c>
      <c r="BC16" s="42">
        <f t="shared" si="39"/>
        <v>0</v>
      </c>
      <c r="BD16" s="43">
        <f t="shared" si="40"/>
        <v>0</v>
      </c>
      <c r="BE16" s="41">
        <f t="shared" si="41"/>
        <v>0</v>
      </c>
      <c r="BF16" s="6">
        <f t="shared" si="42"/>
        <v>0</v>
      </c>
      <c r="BG16" s="42">
        <f t="shared" si="43"/>
        <v>0</v>
      </c>
      <c r="BH16" s="43">
        <f t="shared" si="44"/>
        <v>0</v>
      </c>
      <c r="BI16" s="41">
        <f t="shared" si="45"/>
        <v>0</v>
      </c>
      <c r="BJ16" s="6">
        <f t="shared" si="46"/>
        <v>0</v>
      </c>
      <c r="BK16" s="42">
        <f t="shared" si="47"/>
        <v>0</v>
      </c>
      <c r="BL16" s="43">
        <f t="shared" si="48"/>
        <v>0</v>
      </c>
      <c r="BM16" s="53">
        <f t="shared" si="49"/>
        <v>0</v>
      </c>
      <c r="BO16" s="3">
        <v>11</v>
      </c>
      <c r="BQ16" s="242">
        <f t="shared" ca="1" si="50"/>
        <v>0</v>
      </c>
      <c r="BR16" s="3">
        <v>36</v>
      </c>
      <c r="BS16" s="243">
        <f t="shared" ca="1" si="51"/>
        <v>0</v>
      </c>
      <c r="BU16" s="3">
        <v>12</v>
      </c>
    </row>
    <row r="17" spans="2:73" ht="21.75" thickBot="1" x14ac:dyDescent="0.4">
      <c r="B17" s="32"/>
      <c r="C17" s="7"/>
      <c r="W17" s="7"/>
      <c r="X17" s="5"/>
      <c r="Y17" s="5"/>
      <c r="AA17" s="37">
        <f t="shared" si="15"/>
        <v>0</v>
      </c>
      <c r="AB17" s="38">
        <v>0.33333333333333298</v>
      </c>
      <c r="AC17" s="44">
        <f t="shared" si="52"/>
        <v>42252.291666666628</v>
      </c>
      <c r="AD17" s="45">
        <v>13</v>
      </c>
      <c r="AE17" s="41">
        <f t="shared" si="16"/>
        <v>0</v>
      </c>
      <c r="AF17" s="6">
        <f t="shared" si="17"/>
        <v>0</v>
      </c>
      <c r="AG17" s="42">
        <f t="shared" si="18"/>
        <v>0</v>
      </c>
      <c r="AH17" s="43">
        <f t="shared" si="19"/>
        <v>0</v>
      </c>
      <c r="AI17" s="41">
        <f t="shared" si="20"/>
        <v>0</v>
      </c>
      <c r="AJ17" s="6">
        <f t="shared" si="21"/>
        <v>0</v>
      </c>
      <c r="AK17" s="42">
        <f t="shared" si="22"/>
        <v>0</v>
      </c>
      <c r="AL17" s="43">
        <f t="shared" si="23"/>
        <v>0</v>
      </c>
      <c r="AM17" s="41">
        <f t="shared" si="24"/>
        <v>0</v>
      </c>
      <c r="AN17" s="6">
        <f t="shared" si="25"/>
        <v>0</v>
      </c>
      <c r="AO17" s="42">
        <f t="shared" si="26"/>
        <v>0</v>
      </c>
      <c r="AP17" s="43">
        <f t="shared" si="27"/>
        <v>0</v>
      </c>
      <c r="AQ17" s="41">
        <f t="shared" si="28"/>
        <v>0</v>
      </c>
      <c r="AR17" s="6">
        <f t="shared" si="29"/>
        <v>0</v>
      </c>
      <c r="AS17" s="42">
        <f t="shared" si="30"/>
        <v>0</v>
      </c>
      <c r="AT17" s="43">
        <f t="shared" si="31"/>
        <v>0</v>
      </c>
      <c r="AU17" s="245">
        <f t="shared" si="32"/>
        <v>0</v>
      </c>
      <c r="AV17" s="248">
        <f t="shared" ref="AV17" si="53">IF(COUNTIF(AU15:AU17,0)&gt;=2,0,IF(COUNTIF(AU15:AU17,1)&gt;=2,1,IF(COUNTIF(AU15:AU17,2)&gt;=2,2,IF(COUNTIF(AU15:AU17,3)&gt;=2,3,IF(COUNTIF(AU15:AU17,4)&gt;=2,4,0)))))</f>
        <v>0</v>
      </c>
      <c r="AW17" s="41">
        <f t="shared" si="33"/>
        <v>0</v>
      </c>
      <c r="AX17" s="6">
        <f t="shared" si="34"/>
        <v>0</v>
      </c>
      <c r="AY17" s="42">
        <f t="shared" si="35"/>
        <v>0</v>
      </c>
      <c r="AZ17" s="43">
        <f t="shared" si="36"/>
        <v>0</v>
      </c>
      <c r="BA17" s="41">
        <f t="shared" si="37"/>
        <v>0</v>
      </c>
      <c r="BB17" s="6">
        <f t="shared" si="38"/>
        <v>0</v>
      </c>
      <c r="BC17" s="42">
        <f t="shared" si="39"/>
        <v>0</v>
      </c>
      <c r="BD17" s="43">
        <f t="shared" si="40"/>
        <v>0</v>
      </c>
      <c r="BE17" s="41">
        <f t="shared" si="41"/>
        <v>0</v>
      </c>
      <c r="BF17" s="6">
        <f t="shared" si="42"/>
        <v>0</v>
      </c>
      <c r="BG17" s="42">
        <f t="shared" si="43"/>
        <v>0</v>
      </c>
      <c r="BH17" s="43">
        <f t="shared" si="44"/>
        <v>0</v>
      </c>
      <c r="BI17" s="41">
        <f t="shared" si="45"/>
        <v>0</v>
      </c>
      <c r="BJ17" s="6">
        <f t="shared" si="46"/>
        <v>0</v>
      </c>
      <c r="BK17" s="42">
        <f t="shared" si="47"/>
        <v>0</v>
      </c>
      <c r="BL17" s="43">
        <f t="shared" si="48"/>
        <v>0</v>
      </c>
      <c r="BM17" s="245">
        <f t="shared" si="49"/>
        <v>0</v>
      </c>
      <c r="BN17" s="248">
        <f t="shared" ref="BN17" si="54">IF(COUNTIF(BM15:BM17,0)&gt;=2,0,IF(COUNTIF(BM15:BM17,1)&gt;=2,1,IF(COUNTIF(BM15:BM17,2)&gt;=2,2,IF(COUNTIF(BM15:BM17,3)&gt;=2,3,IF(COUNTIF(BM15:BM17,4)&gt;=2,4,0)))))</f>
        <v>0</v>
      </c>
      <c r="BO17" s="3">
        <v>12</v>
      </c>
      <c r="BQ17" s="242">
        <f t="shared" ca="1" si="50"/>
        <v>0</v>
      </c>
      <c r="BR17" s="3">
        <v>39</v>
      </c>
      <c r="BS17" s="243">
        <f t="shared" ca="1" si="51"/>
        <v>0</v>
      </c>
      <c r="BU17" s="3">
        <v>13</v>
      </c>
    </row>
    <row r="18" spans="2:73" ht="21" x14ac:dyDescent="0.35">
      <c r="B18" s="32"/>
      <c r="C18" s="7"/>
      <c r="M18" s="866" t="s">
        <v>31</v>
      </c>
      <c r="N18" s="866"/>
      <c r="O18" s="866" t="s">
        <v>39</v>
      </c>
      <c r="P18" s="866"/>
      <c r="Q18" s="866" t="s">
        <v>40</v>
      </c>
      <c r="R18" s="866"/>
      <c r="S18" s="866" t="s">
        <v>41</v>
      </c>
      <c r="T18" s="866"/>
      <c r="W18" s="7"/>
      <c r="X18" s="4"/>
      <c r="Y18" s="4"/>
      <c r="Z18" s="68">
        <f>IF(AND(X18&lt;&gt;"",Y18&lt;&gt;""),1,0)</f>
        <v>0</v>
      </c>
      <c r="AA18" s="37">
        <f t="shared" si="15"/>
        <v>0</v>
      </c>
      <c r="AB18" s="38">
        <v>0.33680555555555503</v>
      </c>
      <c r="AC18" s="44">
        <f t="shared" si="52"/>
        <v>42252.295138888847</v>
      </c>
      <c r="AD18" s="45">
        <v>14</v>
      </c>
      <c r="AE18" s="41">
        <f t="shared" si="16"/>
        <v>0</v>
      </c>
      <c r="AF18" s="6">
        <f t="shared" si="17"/>
        <v>0</v>
      </c>
      <c r="AG18" s="42">
        <f t="shared" si="18"/>
        <v>0</v>
      </c>
      <c r="AH18" s="43">
        <f t="shared" si="19"/>
        <v>0</v>
      </c>
      <c r="AI18" s="41">
        <f t="shared" si="20"/>
        <v>0</v>
      </c>
      <c r="AJ18" s="6">
        <f t="shared" si="21"/>
        <v>0</v>
      </c>
      <c r="AK18" s="42">
        <f t="shared" si="22"/>
        <v>0</v>
      </c>
      <c r="AL18" s="43">
        <f t="shared" si="23"/>
        <v>0</v>
      </c>
      <c r="AM18" s="41">
        <f t="shared" si="24"/>
        <v>0</v>
      </c>
      <c r="AN18" s="6">
        <f t="shared" si="25"/>
        <v>0</v>
      </c>
      <c r="AO18" s="42">
        <f t="shared" si="26"/>
        <v>0</v>
      </c>
      <c r="AP18" s="43">
        <f t="shared" si="27"/>
        <v>0</v>
      </c>
      <c r="AQ18" s="41">
        <f t="shared" si="28"/>
        <v>0</v>
      </c>
      <c r="AR18" s="6">
        <f t="shared" si="29"/>
        <v>0</v>
      </c>
      <c r="AS18" s="42">
        <f t="shared" si="30"/>
        <v>0</v>
      </c>
      <c r="AT18" s="43">
        <f t="shared" si="31"/>
        <v>0</v>
      </c>
      <c r="AU18" s="244">
        <f t="shared" si="32"/>
        <v>0</v>
      </c>
      <c r="AW18" s="41">
        <f t="shared" si="33"/>
        <v>0</v>
      </c>
      <c r="AX18" s="6">
        <f t="shared" si="34"/>
        <v>0</v>
      </c>
      <c r="AY18" s="42">
        <f t="shared" si="35"/>
        <v>0</v>
      </c>
      <c r="AZ18" s="43">
        <f t="shared" si="36"/>
        <v>0</v>
      </c>
      <c r="BA18" s="41">
        <f t="shared" si="37"/>
        <v>0</v>
      </c>
      <c r="BB18" s="6">
        <f t="shared" si="38"/>
        <v>0</v>
      </c>
      <c r="BC18" s="42">
        <f t="shared" si="39"/>
        <v>0</v>
      </c>
      <c r="BD18" s="43">
        <f t="shared" si="40"/>
        <v>0</v>
      </c>
      <c r="BE18" s="41">
        <f t="shared" si="41"/>
        <v>0</v>
      </c>
      <c r="BF18" s="6">
        <f t="shared" si="42"/>
        <v>0</v>
      </c>
      <c r="BG18" s="42">
        <f t="shared" si="43"/>
        <v>0</v>
      </c>
      <c r="BH18" s="43">
        <f t="shared" si="44"/>
        <v>0</v>
      </c>
      <c r="BI18" s="41">
        <f t="shared" si="45"/>
        <v>0</v>
      </c>
      <c r="BJ18" s="6">
        <f t="shared" si="46"/>
        <v>0</v>
      </c>
      <c r="BK18" s="42">
        <f t="shared" si="47"/>
        <v>0</v>
      </c>
      <c r="BL18" s="43">
        <f t="shared" si="48"/>
        <v>0</v>
      </c>
      <c r="BM18" s="244">
        <f t="shared" si="49"/>
        <v>0</v>
      </c>
      <c r="BO18" s="3">
        <v>13</v>
      </c>
      <c r="BQ18" s="242">
        <f t="shared" ca="1" si="50"/>
        <v>0</v>
      </c>
      <c r="BR18" s="3">
        <v>42</v>
      </c>
      <c r="BS18" s="243">
        <f t="shared" ca="1" si="51"/>
        <v>0</v>
      </c>
      <c r="BU18" s="3">
        <v>14</v>
      </c>
    </row>
    <row r="19" spans="2:73" ht="21.75" thickBot="1" x14ac:dyDescent="0.4">
      <c r="B19" s="32"/>
      <c r="C19" s="7"/>
      <c r="D19" s="56"/>
      <c r="M19" s="23" t="s">
        <v>45</v>
      </c>
      <c r="N19" s="23" t="s">
        <v>0</v>
      </c>
      <c r="O19" s="23" t="s">
        <v>45</v>
      </c>
      <c r="P19" s="23" t="s">
        <v>0</v>
      </c>
      <c r="Q19" s="23" t="s">
        <v>45</v>
      </c>
      <c r="R19" s="23" t="s">
        <v>0</v>
      </c>
      <c r="S19" s="23" t="s">
        <v>45</v>
      </c>
      <c r="T19" s="23" t="s">
        <v>0</v>
      </c>
      <c r="U19" s="23" t="s">
        <v>66</v>
      </c>
      <c r="V19" s="67" t="s">
        <v>67</v>
      </c>
      <c r="W19" s="7"/>
      <c r="X19" s="4"/>
      <c r="Y19" s="4"/>
      <c r="Z19" s="68">
        <f>IF(AND(X19&lt;&gt;"",Y19&lt;&gt;""),1,0)</f>
        <v>0</v>
      </c>
      <c r="AA19" s="37">
        <f t="shared" si="15"/>
        <v>0</v>
      </c>
      <c r="AB19" s="38">
        <v>0.34027777777777801</v>
      </c>
      <c r="AC19" s="44">
        <f t="shared" si="52"/>
        <v>42252.298611111066</v>
      </c>
      <c r="AD19" s="45">
        <v>15</v>
      </c>
      <c r="AE19" s="41">
        <f t="shared" si="16"/>
        <v>0</v>
      </c>
      <c r="AF19" s="6">
        <f t="shared" si="17"/>
        <v>0</v>
      </c>
      <c r="AG19" s="42">
        <f t="shared" si="18"/>
        <v>0</v>
      </c>
      <c r="AH19" s="43">
        <f t="shared" si="19"/>
        <v>0</v>
      </c>
      <c r="AI19" s="41">
        <f t="shared" si="20"/>
        <v>0</v>
      </c>
      <c r="AJ19" s="6">
        <f t="shared" si="21"/>
        <v>0</v>
      </c>
      <c r="AK19" s="42">
        <f t="shared" si="22"/>
        <v>0</v>
      </c>
      <c r="AL19" s="43">
        <f t="shared" si="23"/>
        <v>0</v>
      </c>
      <c r="AM19" s="41">
        <f t="shared" si="24"/>
        <v>0</v>
      </c>
      <c r="AN19" s="6">
        <f t="shared" si="25"/>
        <v>0</v>
      </c>
      <c r="AO19" s="42">
        <f t="shared" si="26"/>
        <v>0</v>
      </c>
      <c r="AP19" s="43">
        <f t="shared" si="27"/>
        <v>0</v>
      </c>
      <c r="AQ19" s="41">
        <f t="shared" si="28"/>
        <v>0</v>
      </c>
      <c r="AR19" s="6">
        <f t="shared" si="29"/>
        <v>0</v>
      </c>
      <c r="AS19" s="42">
        <f t="shared" si="30"/>
        <v>0</v>
      </c>
      <c r="AT19" s="43">
        <f t="shared" si="31"/>
        <v>0</v>
      </c>
      <c r="AU19" s="53">
        <f t="shared" si="32"/>
        <v>0</v>
      </c>
      <c r="AW19" s="41">
        <f t="shared" si="33"/>
        <v>0</v>
      </c>
      <c r="AX19" s="6">
        <f t="shared" si="34"/>
        <v>0</v>
      </c>
      <c r="AY19" s="42">
        <f t="shared" si="35"/>
        <v>0</v>
      </c>
      <c r="AZ19" s="43">
        <f t="shared" si="36"/>
        <v>0</v>
      </c>
      <c r="BA19" s="41">
        <f t="shared" si="37"/>
        <v>0</v>
      </c>
      <c r="BB19" s="6">
        <f t="shared" si="38"/>
        <v>0</v>
      </c>
      <c r="BC19" s="42">
        <f t="shared" si="39"/>
        <v>0</v>
      </c>
      <c r="BD19" s="43">
        <f t="shared" si="40"/>
        <v>0</v>
      </c>
      <c r="BE19" s="41">
        <f t="shared" si="41"/>
        <v>0</v>
      </c>
      <c r="BF19" s="6">
        <f t="shared" si="42"/>
        <v>0</v>
      </c>
      <c r="BG19" s="42">
        <f t="shared" si="43"/>
        <v>0</v>
      </c>
      <c r="BH19" s="43">
        <f t="shared" si="44"/>
        <v>0</v>
      </c>
      <c r="BI19" s="41">
        <f t="shared" si="45"/>
        <v>0</v>
      </c>
      <c r="BJ19" s="6">
        <f t="shared" si="46"/>
        <v>0</v>
      </c>
      <c r="BK19" s="42">
        <f t="shared" si="47"/>
        <v>0</v>
      </c>
      <c r="BL19" s="43">
        <f t="shared" si="48"/>
        <v>0</v>
      </c>
      <c r="BM19" s="53">
        <f t="shared" si="49"/>
        <v>0</v>
      </c>
      <c r="BO19" s="3">
        <v>14</v>
      </c>
      <c r="BQ19" s="242">
        <f t="shared" ca="1" si="50"/>
        <v>0</v>
      </c>
      <c r="BR19" s="3">
        <v>45</v>
      </c>
      <c r="BS19" s="243">
        <f t="shared" ca="1" si="51"/>
        <v>0</v>
      </c>
      <c r="BU19" s="3">
        <v>15</v>
      </c>
    </row>
    <row r="20" spans="2:73" ht="21.75" thickBot="1" x14ac:dyDescent="0.4">
      <c r="B20" s="32"/>
      <c r="C20" s="7"/>
      <c r="D20" s="54"/>
      <c r="K20" s="54" t="s">
        <v>202</v>
      </c>
      <c r="M20" s="36">
        <f t="shared" ref="M20:M31" si="55">IF(D5="",0,IF($C5=2,IF(AND(D5&gt;=$AB$2,D5&lt;=$AB$3),IFERROR((E5-D5)/$L$2,0),IF(AND(E5&gt;=$AB$2,E5&lt;=$AB$3),IFERROR((E5-$AB$2)/$L$2,0),0)),0))</f>
        <v>0</v>
      </c>
      <c r="N20" s="36">
        <f>IF(M20=0,0,IF(AND(D5&gt;$AB$2,D5&lt;$AB$3),IFERROR(LOOKUP(D5,$AC$5:$AD$292),0),IF(AND(E5&gt;$AB$2,E5&lt;$AB$3),IFERROR(LOOKUP($AB$2,$AC$5:$AD$292),0),0)))</f>
        <v>0</v>
      </c>
      <c r="O20" s="36">
        <f t="shared" ref="O20:O31" si="56">IF(F5="",0,IF($C5=2,IF(AND(F5&gt;=$AB$2,F5&lt;=$AB$3),IFERROR((G5-F5)/$L$2,0),IF(AND(G5&gt;=$AB$2,G5&lt;=$AB$3),IFERROR((G5-$AB$2)/$L$2,0),0)),0))</f>
        <v>0</v>
      </c>
      <c r="P20" s="36">
        <f>IF(O20=0,0,IF(AND(F5&gt;$AB$2,F5&lt;$AB$3),IFERROR(LOOKUP(F5,$AC$5:$AD$292),0),IF(AND(G5&gt;$AB$2,G5&lt;$AB$3),IFERROR(LOOKUP($AB$2,$AC$5:$AD$292),0),0)))</f>
        <v>0</v>
      </c>
      <c r="Q20" s="36">
        <f t="shared" ref="Q20:Q31" si="57">IF(H5="",0,IF($C5=2,IF(AND(H5&gt;=$AB$2,H5&lt;=$AB$3),IFERROR((I5-H5)/$L$2,0),IF(AND(I5&gt;=$AB$2,I5&lt;=$AB$3),IFERROR((I5-$AB$2)/$L$2,0),0)),0))</f>
        <v>0</v>
      </c>
      <c r="R20" s="36">
        <f>IF(Q20=0,0,IF(AND(H5&gt;$AB$2,H5&lt;$AB$3),IFERROR(LOOKUP(H5,$AC$5:$AD$292),0),IF(AND(I5&gt;$AB$2,I5&lt;$AB$3),IFERROR(LOOKUP($AB$2,$AC$5:$AD$292),0),0)))</f>
        <v>0</v>
      </c>
      <c r="S20" s="36">
        <f t="shared" ref="S20:S31" si="58">IF(J5="",0,IF($C5=2,IF(AND(J5&gt;=$AB$2,J5&lt;=$AB$3),IFERROR((K5-J5)/$L$2,0),IF(AND(K5&gt;=$AB$2,K5&lt;=$AB$3),IFERROR((K5-$AB$2)/$L$2,0),0)),0))</f>
        <v>0</v>
      </c>
      <c r="T20" s="36">
        <f>IF(S20=0,0,IF(AND(J5&gt;$AB$2,J5&lt;$AB$3),IFERROR(LOOKUP(J5,$AC$5:$AD$292),0),IF(AND(K5&gt;$AB$2,K5&lt;$AB$3),IFERROR(LOOKUP($AB$2,$AC$5:$AD$292),0),0)))</f>
        <v>0</v>
      </c>
      <c r="U20" s="42" t="str">
        <f>IF(C5=2,$L5,"")</f>
        <v/>
      </c>
      <c r="V20" s="370" t="str">
        <f>IF(ISBLANK(U20),"",IF(T20&lt;&gt;0,T20,IF(R20&lt;&gt;0,R20,IF(P20&lt;&gt;0,P20,IF(N20&lt;&gt;0,N20,IF(V83&lt;&gt;0,V83,""))))))</f>
        <v/>
      </c>
      <c r="W20" s="68">
        <f>IF(AND(U20&lt;&gt;"",V20&lt;&gt;""),1,0)</f>
        <v>0</v>
      </c>
      <c r="X20" s="37">
        <f>IF(AND(S20,T20)=TRUE,4,IF(AND(Q20,R20)=TRUE,3,IF(AND(O20,P20)=TRUE,2,IF(AND(M20,N20)=TRUE,1,0))))</f>
        <v>0</v>
      </c>
      <c r="Y20" s="373">
        <f>IF(AND(W20=1,S20&lt;&gt;0,T20&lt;&gt;0,IFERROR(VLOOKUP(U20,$F$23:$I$34,4,FALSE)=1,0)),IFERROR(VLOOKUP(U20,$F$23:$G$34,2,FALSE),0),0)</f>
        <v>0</v>
      </c>
      <c r="AA20" s="37">
        <f t="shared" si="15"/>
        <v>0</v>
      </c>
      <c r="AB20" s="38">
        <v>0.34375</v>
      </c>
      <c r="AC20" s="44">
        <f t="shared" si="52"/>
        <v>42252.302083333285</v>
      </c>
      <c r="AD20" s="45">
        <v>16</v>
      </c>
      <c r="AE20" s="41">
        <f t="shared" si="16"/>
        <v>0</v>
      </c>
      <c r="AF20" s="6">
        <f t="shared" si="17"/>
        <v>0</v>
      </c>
      <c r="AG20" s="42">
        <f t="shared" si="18"/>
        <v>0</v>
      </c>
      <c r="AH20" s="43">
        <f t="shared" si="19"/>
        <v>0</v>
      </c>
      <c r="AI20" s="41">
        <f t="shared" si="20"/>
        <v>0</v>
      </c>
      <c r="AJ20" s="6">
        <f t="shared" si="21"/>
        <v>0</v>
      </c>
      <c r="AK20" s="42">
        <f t="shared" si="22"/>
        <v>0</v>
      </c>
      <c r="AL20" s="43">
        <f t="shared" si="23"/>
        <v>0</v>
      </c>
      <c r="AM20" s="41">
        <f t="shared" si="24"/>
        <v>0</v>
      </c>
      <c r="AN20" s="6">
        <f t="shared" si="25"/>
        <v>0</v>
      </c>
      <c r="AO20" s="42">
        <f t="shared" si="26"/>
        <v>0</v>
      </c>
      <c r="AP20" s="43">
        <f t="shared" si="27"/>
        <v>0</v>
      </c>
      <c r="AQ20" s="41">
        <f t="shared" si="28"/>
        <v>0</v>
      </c>
      <c r="AR20" s="6">
        <f t="shared" si="29"/>
        <v>0</v>
      </c>
      <c r="AS20" s="42">
        <f t="shared" si="30"/>
        <v>0</v>
      </c>
      <c r="AT20" s="43">
        <f t="shared" si="31"/>
        <v>0</v>
      </c>
      <c r="AU20" s="245">
        <f t="shared" si="32"/>
        <v>0</v>
      </c>
      <c r="AV20" s="248">
        <f t="shared" ref="AV20" si="59">IF(COUNTIF(AU18:AU20,0)&gt;=2,0,IF(COUNTIF(AU18:AU20,1)&gt;=2,1,IF(COUNTIF(AU18:AU20,2)&gt;=2,2,IF(COUNTIF(AU18:AU20,3)&gt;=2,3,IF(COUNTIF(AU18:AU20,4)&gt;=2,4,0)))))</f>
        <v>0</v>
      </c>
      <c r="AW20" s="41">
        <f t="shared" si="33"/>
        <v>0</v>
      </c>
      <c r="AX20" s="6">
        <f t="shared" si="34"/>
        <v>0</v>
      </c>
      <c r="AY20" s="42">
        <f t="shared" si="35"/>
        <v>0</v>
      </c>
      <c r="AZ20" s="43">
        <f t="shared" si="36"/>
        <v>0</v>
      </c>
      <c r="BA20" s="41">
        <f t="shared" si="37"/>
        <v>0</v>
      </c>
      <c r="BB20" s="6">
        <f t="shared" si="38"/>
        <v>0</v>
      </c>
      <c r="BC20" s="42">
        <f t="shared" si="39"/>
        <v>0</v>
      </c>
      <c r="BD20" s="43">
        <f t="shared" si="40"/>
        <v>0</v>
      </c>
      <c r="BE20" s="41">
        <f t="shared" si="41"/>
        <v>0</v>
      </c>
      <c r="BF20" s="6">
        <f t="shared" si="42"/>
        <v>0</v>
      </c>
      <c r="BG20" s="42">
        <f t="shared" si="43"/>
        <v>0</v>
      </c>
      <c r="BH20" s="43">
        <f t="shared" si="44"/>
        <v>0</v>
      </c>
      <c r="BI20" s="41">
        <f t="shared" si="45"/>
        <v>0</v>
      </c>
      <c r="BJ20" s="6">
        <f t="shared" si="46"/>
        <v>0</v>
      </c>
      <c r="BK20" s="42">
        <f t="shared" si="47"/>
        <v>0</v>
      </c>
      <c r="BL20" s="43">
        <f t="shared" si="48"/>
        <v>0</v>
      </c>
      <c r="BM20" s="245">
        <f t="shared" si="49"/>
        <v>0</v>
      </c>
      <c r="BN20" s="248">
        <f t="shared" ref="BN20" si="60">IF(COUNTIF(BM18:BM20,0)&gt;=2,0,IF(COUNTIF(BM18:BM20,1)&gt;=2,1,IF(COUNTIF(BM18:BM20,2)&gt;=2,2,IF(COUNTIF(BM18:BM20,3)&gt;=2,3,IF(COUNTIF(BM18:BM20,4)&gt;=2,4,0)))))</f>
        <v>0</v>
      </c>
      <c r="BO20" s="3">
        <v>15</v>
      </c>
      <c r="BQ20" s="242">
        <f t="shared" ca="1" si="50"/>
        <v>0</v>
      </c>
      <c r="BR20" s="3">
        <v>48</v>
      </c>
      <c r="BS20" s="243">
        <f t="shared" ca="1" si="51"/>
        <v>0</v>
      </c>
      <c r="BU20" s="3">
        <v>16</v>
      </c>
    </row>
    <row r="21" spans="2:73" ht="23.25" x14ac:dyDescent="0.35">
      <c r="B21" s="32"/>
      <c r="C21" s="7"/>
      <c r="D21" s="878" t="s">
        <v>38</v>
      </c>
      <c r="E21" s="879"/>
      <c r="K21" s="54" t="s">
        <v>203</v>
      </c>
      <c r="M21" s="36">
        <f t="shared" si="55"/>
        <v>0</v>
      </c>
      <c r="N21" s="36">
        <f t="shared" ref="N21:N31" si="61">IF(M21=0,0,IF(AND(D6&gt;$AB$2,D6&lt;$AB$3),IFERROR(LOOKUP(D6,$AC$5:$AD$292),0),IF(AND(E6&gt;$AB$2,E6&lt;$AB$3),IFERROR(LOOKUP($AB$2,$AC$5:$AD$292),0),0)))</f>
        <v>0</v>
      </c>
      <c r="O21" s="36">
        <f t="shared" si="56"/>
        <v>0</v>
      </c>
      <c r="P21" s="36">
        <f t="shared" ref="P21:P31" si="62">IF(O21=0,0,IF(AND(F6&gt;$AB$2,F6&lt;$AB$3),IFERROR(LOOKUP(F6,$AC$5:$AD$292),0),IF(AND(G6&gt;$AB$2,G6&lt;$AB$3),IFERROR(LOOKUP($AB$2,$AC$5:$AD$292),0),0)))</f>
        <v>0</v>
      </c>
      <c r="Q21" s="36">
        <f t="shared" si="57"/>
        <v>0</v>
      </c>
      <c r="R21" s="36">
        <f t="shared" ref="R21:R31" si="63">IF(Q21=0,0,IF(AND(H6&gt;$AB$2,H6&lt;$AB$3),IFERROR(LOOKUP(H6,$AC$5:$AD$292),0),IF(AND(I6&gt;$AB$2,I6&lt;$AB$3),IFERROR(LOOKUP($AB$2,$AC$5:$AD$292),0),0)))</f>
        <v>0</v>
      </c>
      <c r="S21" s="36">
        <f t="shared" si="58"/>
        <v>0</v>
      </c>
      <c r="T21" s="36">
        <f t="shared" ref="T21:T31" si="64">IF(S21=0,0,IF(AND(J6&gt;$AB$2,J6&lt;$AB$3),IFERROR(LOOKUP(J6,$AC$5:$AD$292),0),IF(AND(K6&gt;$AB$2,K6&lt;$AB$3),IFERROR(LOOKUP($AB$2,$AC$5:$AD$292),0),0)))</f>
        <v>0</v>
      </c>
      <c r="U21" s="42" t="str">
        <f t="shared" ref="U21:U31" si="65">IF(C6=2,$L6,"")</f>
        <v/>
      </c>
      <c r="V21" s="370" t="str">
        <f t="shared" ref="V21:V31" si="66">IF(ISBLANK(U21),"",IF(T21&lt;&gt;0,T21,IF(R21&lt;&gt;0,R21,IF(P21&lt;&gt;0,P21,IF(N21&lt;&gt;0,N21,IF(V84&lt;&gt;0,V84,""))))))</f>
        <v/>
      </c>
      <c r="W21" s="68">
        <f t="shared" ref="W21:W31" si="67">IF(AND(U21&lt;&gt;"",V21&lt;&gt;""),1,0)</f>
        <v>0</v>
      </c>
      <c r="X21" s="37">
        <f t="shared" ref="X21:X31" si="68">IF(AND(S21,T21)=TRUE,4,IF(AND(Q21,R21)=TRUE,3,IF(AND(O21,P21)=TRUE,2,IF(AND(M21,N21)=TRUE,1,0))))</f>
        <v>0</v>
      </c>
      <c r="Y21" s="373">
        <f t="shared" ref="Y21:Y31" si="69">IF(AND(W21=1,S21&lt;&gt;0,T21&lt;&gt;0,IFERROR(VLOOKUP(U21,$F$23:$I$34,4,FALSE)=1,0)),IFERROR(VLOOKUP(U21,$F$23:$G$34,2,FALSE),0),0)</f>
        <v>0</v>
      </c>
      <c r="AA21" s="37">
        <f t="shared" si="15"/>
        <v>0</v>
      </c>
      <c r="AB21" s="38">
        <v>0.34722222222222199</v>
      </c>
      <c r="AC21" s="44">
        <f t="shared" si="52"/>
        <v>42252.305555555504</v>
      </c>
      <c r="AD21" s="45">
        <v>17</v>
      </c>
      <c r="AE21" s="41">
        <f t="shared" si="16"/>
        <v>0</v>
      </c>
      <c r="AF21" s="6">
        <f t="shared" si="17"/>
        <v>0</v>
      </c>
      <c r="AG21" s="42">
        <f t="shared" si="18"/>
        <v>0</v>
      </c>
      <c r="AH21" s="43">
        <f t="shared" si="19"/>
        <v>0</v>
      </c>
      <c r="AI21" s="41">
        <f t="shared" si="20"/>
        <v>0</v>
      </c>
      <c r="AJ21" s="6">
        <f t="shared" si="21"/>
        <v>0</v>
      </c>
      <c r="AK21" s="42">
        <f t="shared" si="22"/>
        <v>0</v>
      </c>
      <c r="AL21" s="43">
        <f t="shared" si="23"/>
        <v>0</v>
      </c>
      <c r="AM21" s="41">
        <f t="shared" si="24"/>
        <v>0</v>
      </c>
      <c r="AN21" s="6">
        <f t="shared" si="25"/>
        <v>0</v>
      </c>
      <c r="AO21" s="42">
        <f t="shared" si="26"/>
        <v>0</v>
      </c>
      <c r="AP21" s="43">
        <f t="shared" si="27"/>
        <v>0</v>
      </c>
      <c r="AQ21" s="41">
        <f t="shared" si="28"/>
        <v>0</v>
      </c>
      <c r="AR21" s="6">
        <f t="shared" si="29"/>
        <v>0</v>
      </c>
      <c r="AS21" s="42">
        <f t="shared" si="30"/>
        <v>0</v>
      </c>
      <c r="AT21" s="43">
        <f t="shared" si="31"/>
        <v>0</v>
      </c>
      <c r="AU21" s="244">
        <f t="shared" si="32"/>
        <v>0</v>
      </c>
      <c r="AW21" s="41">
        <f t="shared" si="33"/>
        <v>0</v>
      </c>
      <c r="AX21" s="6">
        <f t="shared" si="34"/>
        <v>0</v>
      </c>
      <c r="AY21" s="42">
        <f t="shared" si="35"/>
        <v>0</v>
      </c>
      <c r="AZ21" s="43">
        <f t="shared" si="36"/>
        <v>0</v>
      </c>
      <c r="BA21" s="41">
        <f t="shared" si="37"/>
        <v>0</v>
      </c>
      <c r="BB21" s="6">
        <f t="shared" si="38"/>
        <v>0</v>
      </c>
      <c r="BC21" s="42">
        <f t="shared" si="39"/>
        <v>0</v>
      </c>
      <c r="BD21" s="43">
        <f t="shared" si="40"/>
        <v>0</v>
      </c>
      <c r="BE21" s="41">
        <f t="shared" si="41"/>
        <v>0</v>
      </c>
      <c r="BF21" s="6">
        <f t="shared" si="42"/>
        <v>0</v>
      </c>
      <c r="BG21" s="42">
        <f t="shared" si="43"/>
        <v>0</v>
      </c>
      <c r="BH21" s="43">
        <f t="shared" si="44"/>
        <v>0</v>
      </c>
      <c r="BI21" s="41">
        <f t="shared" si="45"/>
        <v>0</v>
      </c>
      <c r="BJ21" s="6">
        <f t="shared" si="46"/>
        <v>0</v>
      </c>
      <c r="BK21" s="42">
        <f t="shared" si="47"/>
        <v>0</v>
      </c>
      <c r="BL21" s="43">
        <f t="shared" si="48"/>
        <v>0</v>
      </c>
      <c r="BM21" s="244">
        <f t="shared" si="49"/>
        <v>0</v>
      </c>
      <c r="BO21" s="3">
        <v>16</v>
      </c>
      <c r="BQ21" s="242">
        <f t="shared" ca="1" si="50"/>
        <v>0</v>
      </c>
      <c r="BR21" s="3">
        <v>51</v>
      </c>
      <c r="BS21" s="243">
        <f t="shared" ca="1" si="51"/>
        <v>0</v>
      </c>
      <c r="BU21" s="3">
        <v>17</v>
      </c>
    </row>
    <row r="22" spans="2:73" ht="21.75" thickBot="1" x14ac:dyDescent="0.4">
      <c r="B22" s="32"/>
      <c r="C22" s="7"/>
      <c r="D22" s="21" t="s">
        <v>53</v>
      </c>
      <c r="E22" s="21" t="s">
        <v>54</v>
      </c>
      <c r="F22" s="21" t="s">
        <v>182</v>
      </c>
      <c r="G22" s="21" t="s">
        <v>183</v>
      </c>
      <c r="M22" s="36">
        <f t="shared" si="55"/>
        <v>0</v>
      </c>
      <c r="N22" s="36">
        <f t="shared" si="61"/>
        <v>0</v>
      </c>
      <c r="O22" s="36">
        <f t="shared" si="56"/>
        <v>0</v>
      </c>
      <c r="P22" s="36">
        <f t="shared" si="62"/>
        <v>0</v>
      </c>
      <c r="Q22" s="36">
        <f t="shared" si="57"/>
        <v>0</v>
      </c>
      <c r="R22" s="36">
        <f t="shared" si="63"/>
        <v>0</v>
      </c>
      <c r="S22" s="36">
        <f t="shared" si="58"/>
        <v>0</v>
      </c>
      <c r="T22" s="36">
        <f t="shared" si="64"/>
        <v>0</v>
      </c>
      <c r="U22" s="42" t="str">
        <f t="shared" si="65"/>
        <v/>
      </c>
      <c r="V22" s="370" t="str">
        <f t="shared" si="66"/>
        <v/>
      </c>
      <c r="W22" s="68">
        <f t="shared" si="67"/>
        <v>0</v>
      </c>
      <c r="X22" s="37">
        <f t="shared" si="68"/>
        <v>0</v>
      </c>
      <c r="Y22" s="373">
        <f t="shared" si="69"/>
        <v>0</v>
      </c>
      <c r="AA22" s="37">
        <f t="shared" si="15"/>
        <v>0</v>
      </c>
      <c r="AB22" s="38">
        <v>0.35069444444444398</v>
      </c>
      <c r="AC22" s="44">
        <f t="shared" si="52"/>
        <v>42252.309027777723</v>
      </c>
      <c r="AD22" s="45">
        <v>18</v>
      </c>
      <c r="AE22" s="41">
        <f t="shared" si="16"/>
        <v>0</v>
      </c>
      <c r="AF22" s="6">
        <f t="shared" si="17"/>
        <v>0</v>
      </c>
      <c r="AG22" s="42">
        <f t="shared" si="18"/>
        <v>0</v>
      </c>
      <c r="AH22" s="43">
        <f t="shared" si="19"/>
        <v>0</v>
      </c>
      <c r="AI22" s="41">
        <f t="shared" si="20"/>
        <v>0</v>
      </c>
      <c r="AJ22" s="6">
        <f t="shared" si="21"/>
        <v>0</v>
      </c>
      <c r="AK22" s="42">
        <f t="shared" si="22"/>
        <v>0</v>
      </c>
      <c r="AL22" s="43">
        <f t="shared" si="23"/>
        <v>0</v>
      </c>
      <c r="AM22" s="41">
        <f t="shared" si="24"/>
        <v>0</v>
      </c>
      <c r="AN22" s="6">
        <f t="shared" si="25"/>
        <v>0</v>
      </c>
      <c r="AO22" s="42">
        <f t="shared" si="26"/>
        <v>0</v>
      </c>
      <c r="AP22" s="43">
        <f t="shared" si="27"/>
        <v>0</v>
      </c>
      <c r="AQ22" s="41">
        <f t="shared" si="28"/>
        <v>0</v>
      </c>
      <c r="AR22" s="6">
        <f t="shared" si="29"/>
        <v>0</v>
      </c>
      <c r="AS22" s="42">
        <f t="shared" si="30"/>
        <v>0</v>
      </c>
      <c r="AT22" s="43">
        <f t="shared" si="31"/>
        <v>0</v>
      </c>
      <c r="AU22" s="53">
        <f t="shared" si="32"/>
        <v>0</v>
      </c>
      <c r="AW22" s="41">
        <f t="shared" si="33"/>
        <v>0</v>
      </c>
      <c r="AX22" s="6">
        <f t="shared" si="34"/>
        <v>0</v>
      </c>
      <c r="AY22" s="42">
        <f t="shared" si="35"/>
        <v>0</v>
      </c>
      <c r="AZ22" s="43">
        <f t="shared" si="36"/>
        <v>0</v>
      </c>
      <c r="BA22" s="41">
        <f t="shared" si="37"/>
        <v>0</v>
      </c>
      <c r="BB22" s="6">
        <f t="shared" si="38"/>
        <v>0</v>
      </c>
      <c r="BC22" s="42">
        <f t="shared" si="39"/>
        <v>0</v>
      </c>
      <c r="BD22" s="43">
        <f t="shared" si="40"/>
        <v>0</v>
      </c>
      <c r="BE22" s="41">
        <f t="shared" si="41"/>
        <v>0</v>
      </c>
      <c r="BF22" s="6">
        <f t="shared" si="42"/>
        <v>0</v>
      </c>
      <c r="BG22" s="42">
        <f t="shared" si="43"/>
        <v>0</v>
      </c>
      <c r="BH22" s="43">
        <f t="shared" si="44"/>
        <v>0</v>
      </c>
      <c r="BI22" s="41">
        <f t="shared" si="45"/>
        <v>0</v>
      </c>
      <c r="BJ22" s="6">
        <f t="shared" si="46"/>
        <v>0</v>
      </c>
      <c r="BK22" s="42">
        <f t="shared" si="47"/>
        <v>0</v>
      </c>
      <c r="BL22" s="43">
        <f t="shared" si="48"/>
        <v>0</v>
      </c>
      <c r="BM22" s="53">
        <f t="shared" si="49"/>
        <v>0</v>
      </c>
      <c r="BO22" s="3">
        <v>17</v>
      </c>
      <c r="BQ22" s="242">
        <f t="shared" ca="1" si="50"/>
        <v>0</v>
      </c>
      <c r="BR22" s="3">
        <v>54</v>
      </c>
      <c r="BS22" s="243">
        <f t="shared" ca="1" si="51"/>
        <v>0</v>
      </c>
      <c r="BU22" s="3">
        <v>18</v>
      </c>
    </row>
    <row r="23" spans="2:73" ht="21.75" thickBot="1" x14ac:dyDescent="0.4">
      <c r="B23" s="317" t="str">
        <f>F23</f>
        <v>The time is invalid.</v>
      </c>
      <c r="C23" s="316" t="str">
        <f t="array" ref="C23:D23">_xll.PICompDat('pi tag'!$D$22,'pi tag'!$F$1,'pi tag'!$F$2,9,"pi_server","inside")</f>
        <v>No more values:</v>
      </c>
      <c r="D23" s="35" t="str">
        <v>No more values:</v>
      </c>
      <c r="E23" s="35" t="str">
        <f t="array" ref="E23">_xll.PIArcVal('pi tag'!$E$22,'pi tag'!$C$23,0,"pi_server","auto")</f>
        <v>The time is invalid.</v>
      </c>
      <c r="F23" s="65" t="str">
        <f t="array" ref="F23">_xll.PIArcVal('pi tag'!$F$22,'pi tag'!$C$23,0,"PI_SERVER","interpolated")</f>
        <v>The time is invalid.</v>
      </c>
      <c r="G23" s="65" t="str">
        <f t="array" ref="G23">_xll.PIArcVal('pi tag'!$G$22,'pi tag'!$C$23,0,"PI_SERVER","interpolated")</f>
        <v>The time is invalid.</v>
      </c>
      <c r="H23" s="35" t="str">
        <f>E23</f>
        <v>The time is invalid.</v>
      </c>
      <c r="I23" s="375">
        <f>IF(AND(H23&lt;$AB$3,ISNONTEXT(H23)),1,0)</f>
        <v>0</v>
      </c>
      <c r="K23" s="3" t="e">
        <f>(K6-AB2)/L2</f>
        <v>#VALUE!</v>
      </c>
      <c r="M23" s="36">
        <f t="shared" si="55"/>
        <v>0</v>
      </c>
      <c r="N23" s="36">
        <f t="shared" si="61"/>
        <v>0</v>
      </c>
      <c r="O23" s="36">
        <f t="shared" si="56"/>
        <v>0</v>
      </c>
      <c r="P23" s="36">
        <f t="shared" si="62"/>
        <v>0</v>
      </c>
      <c r="Q23" s="36">
        <f t="shared" si="57"/>
        <v>0</v>
      </c>
      <c r="R23" s="36">
        <f t="shared" si="63"/>
        <v>0</v>
      </c>
      <c r="S23" s="36">
        <f t="shared" si="58"/>
        <v>0</v>
      </c>
      <c r="T23" s="36">
        <f t="shared" si="64"/>
        <v>0</v>
      </c>
      <c r="U23" s="42" t="str">
        <f t="shared" si="65"/>
        <v/>
      </c>
      <c r="V23" s="370" t="str">
        <f t="shared" si="66"/>
        <v/>
      </c>
      <c r="W23" s="68">
        <f t="shared" si="67"/>
        <v>0</v>
      </c>
      <c r="X23" s="37">
        <f t="shared" si="68"/>
        <v>0</v>
      </c>
      <c r="Y23" s="373">
        <f t="shared" si="69"/>
        <v>0</v>
      </c>
      <c r="AA23" s="37">
        <f t="shared" si="15"/>
        <v>0</v>
      </c>
      <c r="AB23" s="38">
        <v>0.35416666666666602</v>
      </c>
      <c r="AC23" s="44">
        <f t="shared" si="52"/>
        <v>42252.312499999942</v>
      </c>
      <c r="AD23" s="45">
        <v>19</v>
      </c>
      <c r="AE23" s="41">
        <f t="shared" si="16"/>
        <v>0</v>
      </c>
      <c r="AF23" s="6">
        <f t="shared" si="17"/>
        <v>0</v>
      </c>
      <c r="AG23" s="42">
        <f t="shared" si="18"/>
        <v>0</v>
      </c>
      <c r="AH23" s="43">
        <f t="shared" si="19"/>
        <v>0</v>
      </c>
      <c r="AI23" s="41">
        <f t="shared" si="20"/>
        <v>0</v>
      </c>
      <c r="AJ23" s="6">
        <f t="shared" si="21"/>
        <v>0</v>
      </c>
      <c r="AK23" s="42">
        <f t="shared" si="22"/>
        <v>0</v>
      </c>
      <c r="AL23" s="43">
        <f t="shared" si="23"/>
        <v>0</v>
      </c>
      <c r="AM23" s="41">
        <f t="shared" si="24"/>
        <v>0</v>
      </c>
      <c r="AN23" s="6">
        <f t="shared" si="25"/>
        <v>0</v>
      </c>
      <c r="AO23" s="42">
        <f t="shared" si="26"/>
        <v>0</v>
      </c>
      <c r="AP23" s="43">
        <f t="shared" si="27"/>
        <v>0</v>
      </c>
      <c r="AQ23" s="41">
        <f t="shared" si="28"/>
        <v>0</v>
      </c>
      <c r="AR23" s="6">
        <f t="shared" si="29"/>
        <v>0</v>
      </c>
      <c r="AS23" s="42">
        <f t="shared" si="30"/>
        <v>0</v>
      </c>
      <c r="AT23" s="43">
        <f t="shared" si="31"/>
        <v>0</v>
      </c>
      <c r="AU23" s="245">
        <f t="shared" si="32"/>
        <v>0</v>
      </c>
      <c r="AV23" s="248">
        <f t="shared" ref="AV23" si="70">IF(COUNTIF(AU21:AU23,0)&gt;=2,0,IF(COUNTIF(AU21:AU23,1)&gt;=2,1,IF(COUNTIF(AU21:AU23,2)&gt;=2,2,IF(COUNTIF(AU21:AU23,3)&gt;=2,3,IF(COUNTIF(AU21:AU23,4)&gt;=2,4,0)))))</f>
        <v>0</v>
      </c>
      <c r="AW23" s="41">
        <f t="shared" si="33"/>
        <v>0</v>
      </c>
      <c r="AX23" s="6">
        <f t="shared" si="34"/>
        <v>0</v>
      </c>
      <c r="AY23" s="42">
        <f t="shared" si="35"/>
        <v>0</v>
      </c>
      <c r="AZ23" s="43">
        <f t="shared" si="36"/>
        <v>0</v>
      </c>
      <c r="BA23" s="41">
        <f t="shared" si="37"/>
        <v>0</v>
      </c>
      <c r="BB23" s="6">
        <f t="shared" si="38"/>
        <v>0</v>
      </c>
      <c r="BC23" s="42">
        <f t="shared" si="39"/>
        <v>0</v>
      </c>
      <c r="BD23" s="43">
        <f t="shared" si="40"/>
        <v>0</v>
      </c>
      <c r="BE23" s="41">
        <f t="shared" si="41"/>
        <v>0</v>
      </c>
      <c r="BF23" s="6">
        <f t="shared" si="42"/>
        <v>0</v>
      </c>
      <c r="BG23" s="42">
        <f t="shared" si="43"/>
        <v>0</v>
      </c>
      <c r="BH23" s="43">
        <f t="shared" si="44"/>
        <v>0</v>
      </c>
      <c r="BI23" s="41">
        <f t="shared" si="45"/>
        <v>0</v>
      </c>
      <c r="BJ23" s="6">
        <f t="shared" si="46"/>
        <v>0</v>
      </c>
      <c r="BK23" s="42">
        <f t="shared" si="47"/>
        <v>0</v>
      </c>
      <c r="BL23" s="43">
        <f t="shared" si="48"/>
        <v>0</v>
      </c>
      <c r="BM23" s="245">
        <f t="shared" si="49"/>
        <v>0</v>
      </c>
      <c r="BN23" s="248">
        <f t="shared" ref="BN23" si="71">IF(COUNTIF(BM21:BM23,0)&gt;=2,0,IF(COUNTIF(BM21:BM23,1)&gt;=2,1,IF(COUNTIF(BM21:BM23,2)&gt;=2,2,IF(COUNTIF(BM21:BM23,3)&gt;=2,3,IF(COUNTIF(BM21:BM23,4)&gt;=2,4,0)))))</f>
        <v>0</v>
      </c>
      <c r="BO23" s="3">
        <v>18</v>
      </c>
      <c r="BQ23" s="242">
        <f t="shared" ca="1" si="50"/>
        <v>0</v>
      </c>
      <c r="BR23" s="3">
        <v>57</v>
      </c>
      <c r="BS23" s="243">
        <f t="shared" ca="1" si="51"/>
        <v>0</v>
      </c>
      <c r="BU23" s="3">
        <v>19</v>
      </c>
    </row>
    <row r="24" spans="2:73" ht="21" x14ac:dyDescent="0.35">
      <c r="B24" s="317" t="str">
        <f t="shared" ref="B24:B34" si="72">F24</f>
        <v>Argument is not a string or cell reference</v>
      </c>
      <c r="C24" s="316"/>
      <c r="D24" s="35"/>
      <c r="E24" s="35" t="str">
        <f>_xll.PIArcVal('pi tag'!E$22,'pi tag'!$C24,0,"pi_server","interpolated")</f>
        <v>Argument is not a string or cell reference</v>
      </c>
      <c r="F24" s="65" t="str">
        <f>_xll.PIArcVal('pi tag'!$F$22,'pi tag'!$C24,0,"pi_server","interpolated")</f>
        <v>Argument is not a string or cell reference</v>
      </c>
      <c r="G24" s="65" t="str">
        <f>_xll.PIArcVal('pi tag'!G$22,'pi tag'!$C24,0,"pi_server","interpolated")</f>
        <v>Argument is not a string or cell reference</v>
      </c>
      <c r="H24" s="35" t="str">
        <f t="shared" ref="H24:H34" si="73">E24</f>
        <v>Argument is not a string or cell reference</v>
      </c>
      <c r="I24" s="375">
        <f t="shared" ref="I24:I34" si="74">IF(AND(H24&lt;$AB$3,ISNONTEXT(H24)),1,0)</f>
        <v>0</v>
      </c>
      <c r="M24" s="36">
        <f t="shared" si="55"/>
        <v>0</v>
      </c>
      <c r="N24" s="36">
        <f t="shared" si="61"/>
        <v>0</v>
      </c>
      <c r="O24" s="36">
        <f t="shared" si="56"/>
        <v>0</v>
      </c>
      <c r="P24" s="36">
        <f t="shared" si="62"/>
        <v>0</v>
      </c>
      <c r="Q24" s="36">
        <f t="shared" si="57"/>
        <v>0</v>
      </c>
      <c r="R24" s="36">
        <f t="shared" si="63"/>
        <v>0</v>
      </c>
      <c r="S24" s="36">
        <f t="shared" si="58"/>
        <v>0</v>
      </c>
      <c r="T24" s="36">
        <f t="shared" si="64"/>
        <v>0</v>
      </c>
      <c r="U24" s="42" t="str">
        <f t="shared" si="65"/>
        <v/>
      </c>
      <c r="V24" s="370" t="str">
        <f t="shared" si="66"/>
        <v/>
      </c>
      <c r="W24" s="68">
        <f t="shared" si="67"/>
        <v>0</v>
      </c>
      <c r="X24" s="37">
        <f t="shared" si="68"/>
        <v>0</v>
      </c>
      <c r="Y24" s="373">
        <f t="shared" si="69"/>
        <v>0</v>
      </c>
      <c r="AA24" s="37">
        <f t="shared" si="15"/>
        <v>0</v>
      </c>
      <c r="AB24" s="38">
        <v>0.35763888888888901</v>
      </c>
      <c r="AC24" s="44">
        <f t="shared" si="52"/>
        <v>42252.315972222161</v>
      </c>
      <c r="AD24" s="45">
        <v>20</v>
      </c>
      <c r="AE24" s="41">
        <f t="shared" si="16"/>
        <v>0</v>
      </c>
      <c r="AF24" s="6">
        <f t="shared" si="17"/>
        <v>0</v>
      </c>
      <c r="AG24" s="42">
        <f t="shared" si="18"/>
        <v>0</v>
      </c>
      <c r="AH24" s="43">
        <f t="shared" si="19"/>
        <v>0</v>
      </c>
      <c r="AI24" s="41">
        <f t="shared" si="20"/>
        <v>0</v>
      </c>
      <c r="AJ24" s="6">
        <f t="shared" si="21"/>
        <v>0</v>
      </c>
      <c r="AK24" s="42">
        <f t="shared" si="22"/>
        <v>0</v>
      </c>
      <c r="AL24" s="43">
        <f t="shared" si="23"/>
        <v>0</v>
      </c>
      <c r="AM24" s="41">
        <f t="shared" si="24"/>
        <v>0</v>
      </c>
      <c r="AN24" s="6">
        <f t="shared" si="25"/>
        <v>0</v>
      </c>
      <c r="AO24" s="42">
        <f t="shared" si="26"/>
        <v>0</v>
      </c>
      <c r="AP24" s="43">
        <f t="shared" si="27"/>
        <v>0</v>
      </c>
      <c r="AQ24" s="41">
        <f t="shared" si="28"/>
        <v>0</v>
      </c>
      <c r="AR24" s="6">
        <f t="shared" si="29"/>
        <v>0</v>
      </c>
      <c r="AS24" s="42">
        <f t="shared" si="30"/>
        <v>0</v>
      </c>
      <c r="AT24" s="43">
        <f t="shared" si="31"/>
        <v>0</v>
      </c>
      <c r="AU24" s="244">
        <f t="shared" si="32"/>
        <v>0</v>
      </c>
      <c r="AW24" s="41">
        <f t="shared" si="33"/>
        <v>0</v>
      </c>
      <c r="AX24" s="6">
        <f t="shared" si="34"/>
        <v>0</v>
      </c>
      <c r="AY24" s="42">
        <f t="shared" si="35"/>
        <v>0</v>
      </c>
      <c r="AZ24" s="43">
        <f t="shared" si="36"/>
        <v>0</v>
      </c>
      <c r="BA24" s="41">
        <f t="shared" si="37"/>
        <v>0</v>
      </c>
      <c r="BB24" s="6">
        <f t="shared" si="38"/>
        <v>0</v>
      </c>
      <c r="BC24" s="42">
        <f t="shared" si="39"/>
        <v>0</v>
      </c>
      <c r="BD24" s="43">
        <f t="shared" si="40"/>
        <v>0</v>
      </c>
      <c r="BE24" s="41">
        <f t="shared" si="41"/>
        <v>0</v>
      </c>
      <c r="BF24" s="6">
        <f t="shared" si="42"/>
        <v>0</v>
      </c>
      <c r="BG24" s="42">
        <f t="shared" si="43"/>
        <v>0</v>
      </c>
      <c r="BH24" s="43">
        <f t="shared" si="44"/>
        <v>0</v>
      </c>
      <c r="BI24" s="41">
        <f t="shared" si="45"/>
        <v>0</v>
      </c>
      <c r="BJ24" s="6">
        <f t="shared" si="46"/>
        <v>0</v>
      </c>
      <c r="BK24" s="42">
        <f t="shared" si="47"/>
        <v>0</v>
      </c>
      <c r="BL24" s="43">
        <f t="shared" si="48"/>
        <v>0</v>
      </c>
      <c r="BM24" s="244">
        <f t="shared" si="49"/>
        <v>0</v>
      </c>
      <c r="BO24" s="3">
        <v>19</v>
      </c>
      <c r="BQ24" s="242">
        <f t="shared" ca="1" si="50"/>
        <v>0</v>
      </c>
      <c r="BR24" s="3">
        <v>60</v>
      </c>
      <c r="BS24" s="243">
        <f t="shared" ca="1" si="51"/>
        <v>0</v>
      </c>
      <c r="BU24" s="3">
        <v>20</v>
      </c>
    </row>
    <row r="25" spans="2:73" ht="21.75" thickBot="1" x14ac:dyDescent="0.4">
      <c r="B25" s="317" t="str">
        <f t="shared" si="72"/>
        <v>Argument is not a string or cell reference</v>
      </c>
      <c r="C25" s="316"/>
      <c r="D25" s="35"/>
      <c r="E25" s="35" t="str">
        <f>_xll.PIArcVal('pi tag'!E$22,'pi tag'!$C25,0,"pi_server","interpolated")</f>
        <v>Argument is not a string or cell reference</v>
      </c>
      <c r="F25" s="65" t="str">
        <f>_xll.PIArcVal('pi tag'!$F$22,'pi tag'!$C25,0,"pi_server","interpolated")</f>
        <v>Argument is not a string or cell reference</v>
      </c>
      <c r="G25" s="65" t="str">
        <f>_xll.PIArcVal('pi tag'!G$22,'pi tag'!$C25,0,"pi_server","interpolated")</f>
        <v>Argument is not a string or cell reference</v>
      </c>
      <c r="H25" s="35" t="str">
        <f t="shared" si="73"/>
        <v>Argument is not a string or cell reference</v>
      </c>
      <c r="I25" s="375">
        <f t="shared" si="74"/>
        <v>0</v>
      </c>
      <c r="K25" s="7" t="e">
        <f>1/0</f>
        <v>#DIV/0!</v>
      </c>
      <c r="M25" s="36">
        <f t="shared" si="55"/>
        <v>0</v>
      </c>
      <c r="N25" s="36">
        <f t="shared" si="61"/>
        <v>0</v>
      </c>
      <c r="O25" s="36">
        <f t="shared" si="56"/>
        <v>0</v>
      </c>
      <c r="P25" s="36">
        <f t="shared" si="62"/>
        <v>0</v>
      </c>
      <c r="Q25" s="36">
        <f t="shared" si="57"/>
        <v>0</v>
      </c>
      <c r="R25" s="36">
        <f t="shared" si="63"/>
        <v>0</v>
      </c>
      <c r="S25" s="36">
        <f t="shared" si="58"/>
        <v>0</v>
      </c>
      <c r="T25" s="36">
        <f t="shared" si="64"/>
        <v>0</v>
      </c>
      <c r="U25" s="42" t="str">
        <f t="shared" si="65"/>
        <v/>
      </c>
      <c r="V25" s="370" t="str">
        <f t="shared" si="66"/>
        <v/>
      </c>
      <c r="W25" s="68">
        <f t="shared" si="67"/>
        <v>0</v>
      </c>
      <c r="X25" s="37">
        <f t="shared" si="68"/>
        <v>0</v>
      </c>
      <c r="Y25" s="373">
        <f t="shared" si="69"/>
        <v>0</v>
      </c>
      <c r="AA25" s="37">
        <f t="shared" si="15"/>
        <v>0</v>
      </c>
      <c r="AB25" s="38">
        <v>0.36111111111111099</v>
      </c>
      <c r="AC25" s="44">
        <f t="shared" si="52"/>
        <v>42252.31944444438</v>
      </c>
      <c r="AD25" s="45">
        <v>21</v>
      </c>
      <c r="AE25" s="41">
        <f t="shared" si="16"/>
        <v>0</v>
      </c>
      <c r="AF25" s="6">
        <f t="shared" si="17"/>
        <v>0</v>
      </c>
      <c r="AG25" s="42">
        <f t="shared" si="18"/>
        <v>0</v>
      </c>
      <c r="AH25" s="43">
        <f t="shared" si="19"/>
        <v>0</v>
      </c>
      <c r="AI25" s="41">
        <f t="shared" si="20"/>
        <v>0</v>
      </c>
      <c r="AJ25" s="6">
        <f t="shared" si="21"/>
        <v>0</v>
      </c>
      <c r="AK25" s="42">
        <f t="shared" si="22"/>
        <v>0</v>
      </c>
      <c r="AL25" s="43">
        <f t="shared" si="23"/>
        <v>0</v>
      </c>
      <c r="AM25" s="41">
        <f t="shared" si="24"/>
        <v>0</v>
      </c>
      <c r="AN25" s="6">
        <f t="shared" si="25"/>
        <v>0</v>
      </c>
      <c r="AO25" s="42">
        <f t="shared" si="26"/>
        <v>0</v>
      </c>
      <c r="AP25" s="43">
        <f t="shared" si="27"/>
        <v>0</v>
      </c>
      <c r="AQ25" s="41">
        <f t="shared" si="28"/>
        <v>0</v>
      </c>
      <c r="AR25" s="6">
        <f t="shared" si="29"/>
        <v>0</v>
      </c>
      <c r="AS25" s="42">
        <f t="shared" si="30"/>
        <v>0</v>
      </c>
      <c r="AT25" s="43">
        <f t="shared" si="31"/>
        <v>0</v>
      </c>
      <c r="AU25" s="53">
        <f t="shared" si="32"/>
        <v>0</v>
      </c>
      <c r="AW25" s="41">
        <f t="shared" si="33"/>
        <v>0</v>
      </c>
      <c r="AX25" s="6">
        <f t="shared" si="34"/>
        <v>0</v>
      </c>
      <c r="AY25" s="42">
        <f t="shared" si="35"/>
        <v>0</v>
      </c>
      <c r="AZ25" s="43">
        <f t="shared" si="36"/>
        <v>0</v>
      </c>
      <c r="BA25" s="41">
        <f t="shared" si="37"/>
        <v>0</v>
      </c>
      <c r="BB25" s="6">
        <f t="shared" si="38"/>
        <v>0</v>
      </c>
      <c r="BC25" s="42">
        <f t="shared" si="39"/>
        <v>0</v>
      </c>
      <c r="BD25" s="43">
        <f t="shared" si="40"/>
        <v>0</v>
      </c>
      <c r="BE25" s="41">
        <f t="shared" si="41"/>
        <v>0</v>
      </c>
      <c r="BF25" s="6">
        <f t="shared" si="42"/>
        <v>0</v>
      </c>
      <c r="BG25" s="42">
        <f t="shared" si="43"/>
        <v>0</v>
      </c>
      <c r="BH25" s="43">
        <f t="shared" si="44"/>
        <v>0</v>
      </c>
      <c r="BI25" s="41">
        <f t="shared" si="45"/>
        <v>0</v>
      </c>
      <c r="BJ25" s="6">
        <f t="shared" si="46"/>
        <v>0</v>
      </c>
      <c r="BK25" s="42">
        <f t="shared" si="47"/>
        <v>0</v>
      </c>
      <c r="BL25" s="43">
        <f t="shared" si="48"/>
        <v>0</v>
      </c>
      <c r="BM25" s="53">
        <f t="shared" si="49"/>
        <v>0</v>
      </c>
      <c r="BO25" s="3">
        <v>20</v>
      </c>
      <c r="BQ25" s="242">
        <f t="shared" ca="1" si="50"/>
        <v>0</v>
      </c>
      <c r="BR25" s="3">
        <v>63</v>
      </c>
      <c r="BS25" s="243">
        <f t="shared" ca="1" si="51"/>
        <v>0</v>
      </c>
      <c r="BU25" s="3">
        <v>21</v>
      </c>
    </row>
    <row r="26" spans="2:73" ht="21.75" thickBot="1" x14ac:dyDescent="0.4">
      <c r="B26" s="317" t="str">
        <f t="shared" si="72"/>
        <v>Argument is not a string or cell reference</v>
      </c>
      <c r="C26" s="316"/>
      <c r="D26" s="35"/>
      <c r="E26" s="35" t="str">
        <f>_xll.PIArcVal('pi tag'!E$22,'pi tag'!$C26,0,"pi_server","interpolated")</f>
        <v>Argument is not a string or cell reference</v>
      </c>
      <c r="F26" s="65" t="str">
        <f>_xll.PIArcVal('pi tag'!$F$22,'pi tag'!$C26,0,"pi_server","interpolated")</f>
        <v>Argument is not a string or cell reference</v>
      </c>
      <c r="G26" s="65" t="str">
        <f>_xll.PIArcVal('pi tag'!G$22,'pi tag'!$C26,0,"pi_server","interpolated")</f>
        <v>Argument is not a string or cell reference</v>
      </c>
      <c r="H26" s="35" t="str">
        <f t="shared" si="73"/>
        <v>Argument is not a string or cell reference</v>
      </c>
      <c r="I26" s="375">
        <f t="shared" si="74"/>
        <v>0</v>
      </c>
      <c r="M26" s="36">
        <f t="shared" si="55"/>
        <v>0</v>
      </c>
      <c r="N26" s="36">
        <f t="shared" si="61"/>
        <v>0</v>
      </c>
      <c r="O26" s="36">
        <f t="shared" si="56"/>
        <v>0</v>
      </c>
      <c r="P26" s="36">
        <f t="shared" si="62"/>
        <v>0</v>
      </c>
      <c r="Q26" s="36">
        <f t="shared" si="57"/>
        <v>0</v>
      </c>
      <c r="R26" s="36">
        <f t="shared" si="63"/>
        <v>0</v>
      </c>
      <c r="S26" s="36">
        <f t="shared" si="58"/>
        <v>0</v>
      </c>
      <c r="T26" s="36">
        <f t="shared" si="64"/>
        <v>0</v>
      </c>
      <c r="U26" s="42" t="str">
        <f t="shared" si="65"/>
        <v/>
      </c>
      <c r="V26" s="370" t="str">
        <f t="shared" si="66"/>
        <v/>
      </c>
      <c r="W26" s="68">
        <f t="shared" si="67"/>
        <v>0</v>
      </c>
      <c r="X26" s="37">
        <f t="shared" si="68"/>
        <v>0</v>
      </c>
      <c r="Y26" s="373">
        <f t="shared" si="69"/>
        <v>0</v>
      </c>
      <c r="AA26" s="37">
        <f t="shared" si="15"/>
        <v>0</v>
      </c>
      <c r="AB26" s="38">
        <v>0.36458333333333298</v>
      </c>
      <c r="AC26" s="44">
        <f t="shared" si="52"/>
        <v>42252.322916666599</v>
      </c>
      <c r="AD26" s="45">
        <v>22</v>
      </c>
      <c r="AE26" s="41">
        <f t="shared" si="16"/>
        <v>0</v>
      </c>
      <c r="AF26" s="6">
        <f t="shared" si="17"/>
        <v>0</v>
      </c>
      <c r="AG26" s="42">
        <f t="shared" si="18"/>
        <v>0</v>
      </c>
      <c r="AH26" s="43">
        <f t="shared" si="19"/>
        <v>0</v>
      </c>
      <c r="AI26" s="41">
        <f t="shared" si="20"/>
        <v>0</v>
      </c>
      <c r="AJ26" s="6">
        <f t="shared" si="21"/>
        <v>0</v>
      </c>
      <c r="AK26" s="42">
        <f t="shared" si="22"/>
        <v>0</v>
      </c>
      <c r="AL26" s="43">
        <f t="shared" si="23"/>
        <v>0</v>
      </c>
      <c r="AM26" s="41">
        <f t="shared" si="24"/>
        <v>0</v>
      </c>
      <c r="AN26" s="6">
        <f t="shared" si="25"/>
        <v>0</v>
      </c>
      <c r="AO26" s="42">
        <f t="shared" si="26"/>
        <v>0</v>
      </c>
      <c r="AP26" s="43">
        <f t="shared" si="27"/>
        <v>0</v>
      </c>
      <c r="AQ26" s="41">
        <f t="shared" si="28"/>
        <v>0</v>
      </c>
      <c r="AR26" s="6">
        <f t="shared" si="29"/>
        <v>0</v>
      </c>
      <c r="AS26" s="42">
        <f t="shared" si="30"/>
        <v>0</v>
      </c>
      <c r="AT26" s="43">
        <f t="shared" si="31"/>
        <v>0</v>
      </c>
      <c r="AU26" s="245">
        <f t="shared" si="32"/>
        <v>0</v>
      </c>
      <c r="AV26" s="248">
        <f t="shared" ref="AV26" si="75">IF(COUNTIF(AU24:AU26,0)&gt;=2,0,IF(COUNTIF(AU24:AU26,1)&gt;=2,1,IF(COUNTIF(AU24:AU26,2)&gt;=2,2,IF(COUNTIF(AU24:AU26,3)&gt;=2,3,IF(COUNTIF(AU24:AU26,4)&gt;=2,4,0)))))</f>
        <v>0</v>
      </c>
      <c r="AW26" s="41">
        <f t="shared" si="33"/>
        <v>0</v>
      </c>
      <c r="AX26" s="6">
        <f t="shared" si="34"/>
        <v>0</v>
      </c>
      <c r="AY26" s="42">
        <f t="shared" si="35"/>
        <v>0</v>
      </c>
      <c r="AZ26" s="43">
        <f t="shared" si="36"/>
        <v>0</v>
      </c>
      <c r="BA26" s="41">
        <f t="shared" si="37"/>
        <v>0</v>
      </c>
      <c r="BB26" s="6">
        <f t="shared" si="38"/>
        <v>0</v>
      </c>
      <c r="BC26" s="42">
        <f t="shared" si="39"/>
        <v>0</v>
      </c>
      <c r="BD26" s="43">
        <f t="shared" si="40"/>
        <v>0</v>
      </c>
      <c r="BE26" s="41">
        <f t="shared" si="41"/>
        <v>0</v>
      </c>
      <c r="BF26" s="6">
        <f t="shared" si="42"/>
        <v>0</v>
      </c>
      <c r="BG26" s="42">
        <f t="shared" si="43"/>
        <v>0</v>
      </c>
      <c r="BH26" s="43">
        <f t="shared" si="44"/>
        <v>0</v>
      </c>
      <c r="BI26" s="41">
        <f t="shared" si="45"/>
        <v>0</v>
      </c>
      <c r="BJ26" s="6">
        <f t="shared" si="46"/>
        <v>0</v>
      </c>
      <c r="BK26" s="42">
        <f t="shared" si="47"/>
        <v>0</v>
      </c>
      <c r="BL26" s="43">
        <f t="shared" si="48"/>
        <v>0</v>
      </c>
      <c r="BM26" s="245">
        <f t="shared" si="49"/>
        <v>0</v>
      </c>
      <c r="BN26" s="248">
        <f t="shared" ref="BN26" si="76">IF(COUNTIF(BM24:BM26,0)&gt;=2,0,IF(COUNTIF(BM24:BM26,1)&gt;=2,1,IF(COUNTIF(BM24:BM26,2)&gt;=2,2,IF(COUNTIF(BM24:BM26,3)&gt;=2,3,IF(COUNTIF(BM24:BM26,4)&gt;=2,4,0)))))</f>
        <v>0</v>
      </c>
      <c r="BO26" s="3">
        <v>21</v>
      </c>
      <c r="BQ26" s="242">
        <f t="shared" ca="1" si="50"/>
        <v>0</v>
      </c>
      <c r="BR26" s="3">
        <v>66</v>
      </c>
      <c r="BS26" s="243">
        <f t="shared" ca="1" si="51"/>
        <v>0</v>
      </c>
      <c r="BU26" s="3">
        <v>22</v>
      </c>
    </row>
    <row r="27" spans="2:73" ht="21" x14ac:dyDescent="0.35">
      <c r="B27" s="317" t="str">
        <f t="shared" si="72"/>
        <v>Argument is not a string or cell reference</v>
      </c>
      <c r="C27" s="316"/>
      <c r="D27" s="35"/>
      <c r="E27" s="35" t="str">
        <f>_xll.PIArcVal('pi tag'!E$22,'pi tag'!$C27,0,"pi_server","interpolated")</f>
        <v>Argument is not a string or cell reference</v>
      </c>
      <c r="F27" s="65" t="str">
        <f>_xll.PIArcVal('pi tag'!$F$22,'pi tag'!$C27,0,"pi_server","interpolated")</f>
        <v>Argument is not a string or cell reference</v>
      </c>
      <c r="G27" s="65" t="str">
        <f>_xll.PIArcVal('pi tag'!G$22,'pi tag'!$C27,0,"pi_server","interpolated")</f>
        <v>Argument is not a string or cell reference</v>
      </c>
      <c r="H27" s="35" t="str">
        <f t="shared" si="73"/>
        <v>Argument is not a string or cell reference</v>
      </c>
      <c r="I27" s="375">
        <f t="shared" si="74"/>
        <v>0</v>
      </c>
      <c r="M27" s="36">
        <f t="shared" si="55"/>
        <v>0</v>
      </c>
      <c r="N27" s="36">
        <f t="shared" si="61"/>
        <v>0</v>
      </c>
      <c r="O27" s="36">
        <f t="shared" si="56"/>
        <v>0</v>
      </c>
      <c r="P27" s="36">
        <f t="shared" si="62"/>
        <v>0</v>
      </c>
      <c r="Q27" s="36">
        <f t="shared" si="57"/>
        <v>0</v>
      </c>
      <c r="R27" s="36">
        <f t="shared" si="63"/>
        <v>0</v>
      </c>
      <c r="S27" s="36">
        <f t="shared" si="58"/>
        <v>0</v>
      </c>
      <c r="T27" s="36">
        <f t="shared" si="64"/>
        <v>0</v>
      </c>
      <c r="U27" s="42" t="str">
        <f t="shared" si="65"/>
        <v/>
      </c>
      <c r="V27" s="370" t="str">
        <f t="shared" si="66"/>
        <v/>
      </c>
      <c r="W27" s="68">
        <f t="shared" si="67"/>
        <v>0</v>
      </c>
      <c r="X27" s="37">
        <f t="shared" si="68"/>
        <v>0</v>
      </c>
      <c r="Y27" s="373">
        <f t="shared" si="69"/>
        <v>0</v>
      </c>
      <c r="AA27" s="37">
        <f t="shared" si="15"/>
        <v>0</v>
      </c>
      <c r="AB27" s="38">
        <v>0.36805555555555503</v>
      </c>
      <c r="AC27" s="44">
        <f t="shared" si="52"/>
        <v>42252.326388888818</v>
      </c>
      <c r="AD27" s="45">
        <v>23</v>
      </c>
      <c r="AE27" s="41">
        <f t="shared" si="16"/>
        <v>0</v>
      </c>
      <c r="AF27" s="6">
        <f t="shared" si="17"/>
        <v>0</v>
      </c>
      <c r="AG27" s="42">
        <f t="shared" si="18"/>
        <v>0</v>
      </c>
      <c r="AH27" s="43">
        <f t="shared" si="19"/>
        <v>0</v>
      </c>
      <c r="AI27" s="41">
        <f t="shared" si="20"/>
        <v>0</v>
      </c>
      <c r="AJ27" s="6">
        <f t="shared" si="21"/>
        <v>0</v>
      </c>
      <c r="AK27" s="42">
        <f t="shared" si="22"/>
        <v>0</v>
      </c>
      <c r="AL27" s="43">
        <f t="shared" si="23"/>
        <v>0</v>
      </c>
      <c r="AM27" s="41">
        <f t="shared" si="24"/>
        <v>0</v>
      </c>
      <c r="AN27" s="6">
        <f t="shared" si="25"/>
        <v>0</v>
      </c>
      <c r="AO27" s="42">
        <f t="shared" si="26"/>
        <v>0</v>
      </c>
      <c r="AP27" s="43">
        <f t="shared" si="27"/>
        <v>0</v>
      </c>
      <c r="AQ27" s="41">
        <f t="shared" si="28"/>
        <v>0</v>
      </c>
      <c r="AR27" s="6">
        <f t="shared" si="29"/>
        <v>0</v>
      </c>
      <c r="AS27" s="42">
        <f t="shared" si="30"/>
        <v>0</v>
      </c>
      <c r="AT27" s="43">
        <f t="shared" si="31"/>
        <v>0</v>
      </c>
      <c r="AU27" s="244">
        <f t="shared" si="32"/>
        <v>0</v>
      </c>
      <c r="AW27" s="41">
        <f t="shared" si="33"/>
        <v>0</v>
      </c>
      <c r="AX27" s="6">
        <f t="shared" si="34"/>
        <v>0</v>
      </c>
      <c r="AY27" s="42">
        <f t="shared" si="35"/>
        <v>0</v>
      </c>
      <c r="AZ27" s="43">
        <f t="shared" si="36"/>
        <v>0</v>
      </c>
      <c r="BA27" s="41">
        <f t="shared" si="37"/>
        <v>0</v>
      </c>
      <c r="BB27" s="6">
        <f t="shared" si="38"/>
        <v>0</v>
      </c>
      <c r="BC27" s="42">
        <f t="shared" si="39"/>
        <v>0</v>
      </c>
      <c r="BD27" s="43">
        <f t="shared" si="40"/>
        <v>0</v>
      </c>
      <c r="BE27" s="41">
        <f t="shared" si="41"/>
        <v>0</v>
      </c>
      <c r="BF27" s="6">
        <f t="shared" si="42"/>
        <v>0</v>
      </c>
      <c r="BG27" s="42">
        <f t="shared" si="43"/>
        <v>0</v>
      </c>
      <c r="BH27" s="43">
        <f t="shared" si="44"/>
        <v>0</v>
      </c>
      <c r="BI27" s="41">
        <f t="shared" si="45"/>
        <v>0</v>
      </c>
      <c r="BJ27" s="6">
        <f t="shared" si="46"/>
        <v>0</v>
      </c>
      <c r="BK27" s="42">
        <f t="shared" si="47"/>
        <v>0</v>
      </c>
      <c r="BL27" s="43">
        <f t="shared" si="48"/>
        <v>0</v>
      </c>
      <c r="BM27" s="244">
        <f t="shared" si="49"/>
        <v>0</v>
      </c>
      <c r="BO27" s="3">
        <v>22</v>
      </c>
      <c r="BQ27" s="242">
        <f t="shared" ca="1" si="50"/>
        <v>0</v>
      </c>
      <c r="BR27" s="3">
        <v>69</v>
      </c>
      <c r="BS27" s="243">
        <f t="shared" ca="1" si="51"/>
        <v>0</v>
      </c>
      <c r="BU27" s="3">
        <v>23</v>
      </c>
    </row>
    <row r="28" spans="2:73" ht="21.75" thickBot="1" x14ac:dyDescent="0.4">
      <c r="B28" s="317" t="str">
        <f t="shared" si="72"/>
        <v>Argument is not a string or cell reference</v>
      </c>
      <c r="C28" s="316"/>
      <c r="D28" s="35"/>
      <c r="E28" s="35" t="str">
        <f>_xll.PIArcVal('pi tag'!E$22,'pi tag'!$C28,0,"pi_server","interpolated")</f>
        <v>Argument is not a string or cell reference</v>
      </c>
      <c r="F28" s="65" t="str">
        <f>_xll.PIArcVal('pi tag'!$F$22,'pi tag'!$C28,0,"pi_server","interpolated")</f>
        <v>Argument is not a string or cell reference</v>
      </c>
      <c r="G28" s="65" t="str">
        <f>_xll.PIArcVal('pi tag'!G$22,'pi tag'!$C28,0,"pi_server","interpolated")</f>
        <v>Argument is not a string or cell reference</v>
      </c>
      <c r="H28" s="35" t="str">
        <f t="shared" si="73"/>
        <v>Argument is not a string or cell reference</v>
      </c>
      <c r="I28" s="375">
        <f t="shared" si="74"/>
        <v>0</v>
      </c>
      <c r="M28" s="36">
        <f t="shared" si="55"/>
        <v>0</v>
      </c>
      <c r="N28" s="36">
        <f t="shared" si="61"/>
        <v>0</v>
      </c>
      <c r="O28" s="36">
        <f t="shared" si="56"/>
        <v>0</v>
      </c>
      <c r="P28" s="36">
        <f t="shared" si="62"/>
        <v>0</v>
      </c>
      <c r="Q28" s="36">
        <f t="shared" si="57"/>
        <v>0</v>
      </c>
      <c r="R28" s="36">
        <f t="shared" si="63"/>
        <v>0</v>
      </c>
      <c r="S28" s="36">
        <f t="shared" si="58"/>
        <v>0</v>
      </c>
      <c r="T28" s="36">
        <f t="shared" si="64"/>
        <v>0</v>
      </c>
      <c r="U28" s="42" t="str">
        <f t="shared" si="65"/>
        <v/>
      </c>
      <c r="V28" s="370" t="str">
        <f t="shared" si="66"/>
        <v/>
      </c>
      <c r="W28" s="68">
        <f t="shared" si="67"/>
        <v>0</v>
      </c>
      <c r="X28" s="37">
        <f t="shared" si="68"/>
        <v>0</v>
      </c>
      <c r="Y28" s="373">
        <f t="shared" si="69"/>
        <v>0</v>
      </c>
      <c r="AA28" s="37">
        <f t="shared" si="15"/>
        <v>0</v>
      </c>
      <c r="AB28" s="38">
        <v>0.37152777777777701</v>
      </c>
      <c r="AC28" s="44">
        <f t="shared" si="52"/>
        <v>42252.329861111037</v>
      </c>
      <c r="AD28" s="45">
        <v>24</v>
      </c>
      <c r="AE28" s="41">
        <f t="shared" si="16"/>
        <v>0</v>
      </c>
      <c r="AF28" s="6">
        <f t="shared" si="17"/>
        <v>0</v>
      </c>
      <c r="AG28" s="42">
        <f t="shared" si="18"/>
        <v>0</v>
      </c>
      <c r="AH28" s="43">
        <f t="shared" si="19"/>
        <v>0</v>
      </c>
      <c r="AI28" s="41">
        <f t="shared" si="20"/>
        <v>0</v>
      </c>
      <c r="AJ28" s="6">
        <f t="shared" si="21"/>
        <v>0</v>
      </c>
      <c r="AK28" s="42">
        <f t="shared" si="22"/>
        <v>0</v>
      </c>
      <c r="AL28" s="43">
        <f t="shared" si="23"/>
        <v>0</v>
      </c>
      <c r="AM28" s="41">
        <f t="shared" si="24"/>
        <v>0</v>
      </c>
      <c r="AN28" s="6">
        <f t="shared" si="25"/>
        <v>0</v>
      </c>
      <c r="AO28" s="42">
        <f t="shared" si="26"/>
        <v>0</v>
      </c>
      <c r="AP28" s="43">
        <f t="shared" si="27"/>
        <v>0</v>
      </c>
      <c r="AQ28" s="41">
        <f t="shared" si="28"/>
        <v>0</v>
      </c>
      <c r="AR28" s="6">
        <f t="shared" si="29"/>
        <v>0</v>
      </c>
      <c r="AS28" s="42">
        <f t="shared" si="30"/>
        <v>0</v>
      </c>
      <c r="AT28" s="43">
        <f t="shared" si="31"/>
        <v>0</v>
      </c>
      <c r="AU28" s="53">
        <f t="shared" si="32"/>
        <v>0</v>
      </c>
      <c r="AW28" s="41">
        <f t="shared" si="33"/>
        <v>0</v>
      </c>
      <c r="AX28" s="6">
        <f t="shared" si="34"/>
        <v>0</v>
      </c>
      <c r="AY28" s="42">
        <f t="shared" si="35"/>
        <v>0</v>
      </c>
      <c r="AZ28" s="43">
        <f t="shared" si="36"/>
        <v>0</v>
      </c>
      <c r="BA28" s="41">
        <f t="shared" si="37"/>
        <v>0</v>
      </c>
      <c r="BB28" s="6">
        <f t="shared" si="38"/>
        <v>0</v>
      </c>
      <c r="BC28" s="42">
        <f t="shared" si="39"/>
        <v>0</v>
      </c>
      <c r="BD28" s="43">
        <f t="shared" si="40"/>
        <v>0</v>
      </c>
      <c r="BE28" s="41">
        <f t="shared" si="41"/>
        <v>0</v>
      </c>
      <c r="BF28" s="6">
        <f t="shared" si="42"/>
        <v>0</v>
      </c>
      <c r="BG28" s="42">
        <f t="shared" si="43"/>
        <v>0</v>
      </c>
      <c r="BH28" s="43">
        <f t="shared" si="44"/>
        <v>0</v>
      </c>
      <c r="BI28" s="41">
        <f t="shared" si="45"/>
        <v>0</v>
      </c>
      <c r="BJ28" s="6">
        <f t="shared" si="46"/>
        <v>0</v>
      </c>
      <c r="BK28" s="42">
        <f t="shared" si="47"/>
        <v>0</v>
      </c>
      <c r="BL28" s="43">
        <f t="shared" si="48"/>
        <v>0</v>
      </c>
      <c r="BM28" s="53">
        <f t="shared" si="49"/>
        <v>0</v>
      </c>
      <c r="BO28" s="3">
        <v>23</v>
      </c>
      <c r="BQ28" s="242">
        <f t="shared" ca="1" si="50"/>
        <v>0</v>
      </c>
      <c r="BR28" s="3">
        <v>72</v>
      </c>
      <c r="BS28" s="243">
        <f t="shared" ca="1" si="51"/>
        <v>0</v>
      </c>
      <c r="BU28" s="3">
        <v>24</v>
      </c>
    </row>
    <row r="29" spans="2:73" ht="21.75" thickBot="1" x14ac:dyDescent="0.4">
      <c r="B29" s="317" t="str">
        <f t="shared" si="72"/>
        <v>Argument is not a string or cell reference</v>
      </c>
      <c r="C29" s="316"/>
      <c r="D29" s="35"/>
      <c r="E29" s="35" t="str">
        <f>_xll.PIArcVal('pi tag'!E$22,'pi tag'!$C29,0,"pi_server","interpolated")</f>
        <v>Argument is not a string or cell reference</v>
      </c>
      <c r="F29" s="65" t="str">
        <f>_xll.PIArcVal('pi tag'!$F$22,'pi tag'!$C29,0,"pi_server","interpolated")</f>
        <v>Argument is not a string or cell reference</v>
      </c>
      <c r="G29" s="65" t="str">
        <f>_xll.PIArcVal('pi tag'!G$22,'pi tag'!$C29,0,"pi_server","interpolated")</f>
        <v>Argument is not a string or cell reference</v>
      </c>
      <c r="H29" s="35" t="str">
        <f t="shared" si="73"/>
        <v>Argument is not a string or cell reference</v>
      </c>
      <c r="I29" s="375">
        <f t="shared" si="74"/>
        <v>0</v>
      </c>
      <c r="M29" s="36">
        <f t="shared" si="55"/>
        <v>0</v>
      </c>
      <c r="N29" s="36">
        <f t="shared" si="61"/>
        <v>0</v>
      </c>
      <c r="O29" s="36">
        <f t="shared" si="56"/>
        <v>0</v>
      </c>
      <c r="P29" s="36">
        <f t="shared" si="62"/>
        <v>0</v>
      </c>
      <c r="Q29" s="36">
        <f t="shared" si="57"/>
        <v>0</v>
      </c>
      <c r="R29" s="36">
        <f t="shared" si="63"/>
        <v>0</v>
      </c>
      <c r="S29" s="36">
        <f t="shared" si="58"/>
        <v>0</v>
      </c>
      <c r="T29" s="36">
        <f t="shared" si="64"/>
        <v>0</v>
      </c>
      <c r="U29" s="42" t="str">
        <f t="shared" si="65"/>
        <v/>
      </c>
      <c r="V29" s="370" t="str">
        <f t="shared" si="66"/>
        <v/>
      </c>
      <c r="W29" s="68">
        <f t="shared" si="67"/>
        <v>0</v>
      </c>
      <c r="X29" s="37">
        <f t="shared" si="68"/>
        <v>0</v>
      </c>
      <c r="Y29" s="373">
        <f t="shared" si="69"/>
        <v>0</v>
      </c>
      <c r="AA29" s="37">
        <f t="shared" si="15"/>
        <v>0</v>
      </c>
      <c r="AB29" s="38">
        <v>0.375</v>
      </c>
      <c r="AC29" s="44">
        <f t="shared" si="52"/>
        <v>42252.333333333256</v>
      </c>
      <c r="AD29" s="45">
        <v>25</v>
      </c>
      <c r="AE29" s="41">
        <f t="shared" si="16"/>
        <v>0</v>
      </c>
      <c r="AF29" s="6">
        <f t="shared" si="17"/>
        <v>0</v>
      </c>
      <c r="AG29" s="42">
        <f t="shared" si="18"/>
        <v>0</v>
      </c>
      <c r="AH29" s="43">
        <f t="shared" si="19"/>
        <v>0</v>
      </c>
      <c r="AI29" s="41">
        <f t="shared" si="20"/>
        <v>0</v>
      </c>
      <c r="AJ29" s="6">
        <f t="shared" si="21"/>
        <v>0</v>
      </c>
      <c r="AK29" s="42">
        <f t="shared" si="22"/>
        <v>0</v>
      </c>
      <c r="AL29" s="43">
        <f t="shared" si="23"/>
        <v>0</v>
      </c>
      <c r="AM29" s="41">
        <f t="shared" si="24"/>
        <v>0</v>
      </c>
      <c r="AN29" s="6">
        <f t="shared" si="25"/>
        <v>0</v>
      </c>
      <c r="AO29" s="42">
        <f t="shared" si="26"/>
        <v>0</v>
      </c>
      <c r="AP29" s="43">
        <f t="shared" si="27"/>
        <v>0</v>
      </c>
      <c r="AQ29" s="41">
        <f t="shared" si="28"/>
        <v>0</v>
      </c>
      <c r="AR29" s="6">
        <f t="shared" si="29"/>
        <v>0</v>
      </c>
      <c r="AS29" s="42">
        <f t="shared" si="30"/>
        <v>0</v>
      </c>
      <c r="AT29" s="43">
        <f t="shared" si="31"/>
        <v>0</v>
      </c>
      <c r="AU29" s="245">
        <f t="shared" si="32"/>
        <v>0</v>
      </c>
      <c r="AV29" s="248">
        <f t="shared" ref="AV29" si="77">IF(COUNTIF(AU27:AU29,0)&gt;=2,0,IF(COUNTIF(AU27:AU29,1)&gt;=2,1,IF(COUNTIF(AU27:AU29,2)&gt;=2,2,IF(COUNTIF(AU27:AU29,3)&gt;=2,3,IF(COUNTIF(AU27:AU29,4)&gt;=2,4,0)))))</f>
        <v>0</v>
      </c>
      <c r="AW29" s="41">
        <f t="shared" si="33"/>
        <v>0</v>
      </c>
      <c r="AX29" s="6">
        <f t="shared" si="34"/>
        <v>0</v>
      </c>
      <c r="AY29" s="42">
        <f t="shared" si="35"/>
        <v>0</v>
      </c>
      <c r="AZ29" s="43">
        <f t="shared" si="36"/>
        <v>0</v>
      </c>
      <c r="BA29" s="41">
        <f t="shared" si="37"/>
        <v>0</v>
      </c>
      <c r="BB29" s="6">
        <f t="shared" si="38"/>
        <v>0</v>
      </c>
      <c r="BC29" s="42">
        <f t="shared" si="39"/>
        <v>0</v>
      </c>
      <c r="BD29" s="43">
        <f t="shared" si="40"/>
        <v>0</v>
      </c>
      <c r="BE29" s="41">
        <f t="shared" si="41"/>
        <v>0</v>
      </c>
      <c r="BF29" s="6">
        <f t="shared" si="42"/>
        <v>0</v>
      </c>
      <c r="BG29" s="42">
        <f t="shared" si="43"/>
        <v>0</v>
      </c>
      <c r="BH29" s="43">
        <f t="shared" si="44"/>
        <v>0</v>
      </c>
      <c r="BI29" s="41">
        <f t="shared" si="45"/>
        <v>0</v>
      </c>
      <c r="BJ29" s="6">
        <f t="shared" si="46"/>
        <v>0</v>
      </c>
      <c r="BK29" s="42">
        <f t="shared" si="47"/>
        <v>0</v>
      </c>
      <c r="BL29" s="43">
        <f t="shared" si="48"/>
        <v>0</v>
      </c>
      <c r="BM29" s="245">
        <f t="shared" si="49"/>
        <v>0</v>
      </c>
      <c r="BN29" s="248">
        <f t="shared" ref="BN29" si="78">IF(COUNTIF(BM27:BM29,0)&gt;=2,0,IF(COUNTIF(BM27:BM29,1)&gt;=2,1,IF(COUNTIF(BM27:BM29,2)&gt;=2,2,IF(COUNTIF(BM27:BM29,3)&gt;=2,3,IF(COUNTIF(BM27:BM29,4)&gt;=2,4,0)))))</f>
        <v>0</v>
      </c>
      <c r="BO29" s="3">
        <v>24</v>
      </c>
      <c r="BQ29" s="242">
        <f t="shared" ca="1" si="50"/>
        <v>0</v>
      </c>
      <c r="BR29" s="3">
        <v>75</v>
      </c>
      <c r="BS29" s="243">
        <f t="shared" ca="1" si="51"/>
        <v>0</v>
      </c>
      <c r="BU29" s="3">
        <v>25</v>
      </c>
    </row>
    <row r="30" spans="2:73" ht="21" x14ac:dyDescent="0.35">
      <c r="B30" s="317" t="str">
        <f t="shared" si="72"/>
        <v>Argument is not a string or cell reference</v>
      </c>
      <c r="C30" s="316"/>
      <c r="D30" s="35"/>
      <c r="E30" s="35" t="str">
        <f>_xll.PIArcVal('pi tag'!E$22,'pi tag'!$C30,0,"pi_server","interpolated")</f>
        <v>Argument is not a string or cell reference</v>
      </c>
      <c r="F30" s="65" t="str">
        <f>_xll.PIArcVal('pi tag'!$F$22,'pi tag'!$C30,0,"pi_server","interpolated")</f>
        <v>Argument is not a string or cell reference</v>
      </c>
      <c r="G30" s="65" t="str">
        <f>_xll.PIArcVal('pi tag'!G$22,'pi tag'!$C30,0,"pi_server","interpolated")</f>
        <v>Argument is not a string or cell reference</v>
      </c>
      <c r="H30" s="35" t="str">
        <f t="shared" si="73"/>
        <v>Argument is not a string or cell reference</v>
      </c>
      <c r="I30" s="375">
        <f t="shared" si="74"/>
        <v>0</v>
      </c>
      <c r="M30" s="36">
        <f t="shared" si="55"/>
        <v>0</v>
      </c>
      <c r="N30" s="36">
        <f t="shared" si="61"/>
        <v>0</v>
      </c>
      <c r="O30" s="36">
        <f t="shared" si="56"/>
        <v>0</v>
      </c>
      <c r="P30" s="36">
        <f t="shared" si="62"/>
        <v>0</v>
      </c>
      <c r="Q30" s="36">
        <f t="shared" si="57"/>
        <v>0</v>
      </c>
      <c r="R30" s="36">
        <f t="shared" si="63"/>
        <v>0</v>
      </c>
      <c r="S30" s="36">
        <f t="shared" si="58"/>
        <v>0</v>
      </c>
      <c r="T30" s="36">
        <f t="shared" si="64"/>
        <v>0</v>
      </c>
      <c r="U30" s="42" t="str">
        <f t="shared" si="65"/>
        <v/>
      </c>
      <c r="V30" s="370" t="str">
        <f t="shared" si="66"/>
        <v/>
      </c>
      <c r="W30" s="68">
        <f t="shared" si="67"/>
        <v>0</v>
      </c>
      <c r="X30" s="37">
        <f t="shared" si="68"/>
        <v>0</v>
      </c>
      <c r="Y30" s="373">
        <f t="shared" si="69"/>
        <v>0</v>
      </c>
      <c r="AA30" s="37">
        <f t="shared" si="15"/>
        <v>0</v>
      </c>
      <c r="AB30" s="38">
        <v>0.37847222222222199</v>
      </c>
      <c r="AC30" s="44">
        <f t="shared" si="52"/>
        <v>42252.336805555475</v>
      </c>
      <c r="AD30" s="45">
        <v>26</v>
      </c>
      <c r="AE30" s="41">
        <f t="shared" si="16"/>
        <v>0</v>
      </c>
      <c r="AF30" s="6">
        <f t="shared" si="17"/>
        <v>0</v>
      </c>
      <c r="AG30" s="42">
        <f t="shared" si="18"/>
        <v>0</v>
      </c>
      <c r="AH30" s="43">
        <f t="shared" si="19"/>
        <v>0</v>
      </c>
      <c r="AI30" s="41">
        <f t="shared" si="20"/>
        <v>0</v>
      </c>
      <c r="AJ30" s="6">
        <f t="shared" si="21"/>
        <v>0</v>
      </c>
      <c r="AK30" s="42">
        <f t="shared" si="22"/>
        <v>0</v>
      </c>
      <c r="AL30" s="43">
        <f t="shared" si="23"/>
        <v>0</v>
      </c>
      <c r="AM30" s="41">
        <f t="shared" si="24"/>
        <v>0</v>
      </c>
      <c r="AN30" s="6">
        <f t="shared" si="25"/>
        <v>0</v>
      </c>
      <c r="AO30" s="42">
        <f t="shared" si="26"/>
        <v>0</v>
      </c>
      <c r="AP30" s="43">
        <f t="shared" si="27"/>
        <v>0</v>
      </c>
      <c r="AQ30" s="41">
        <f t="shared" si="28"/>
        <v>0</v>
      </c>
      <c r="AR30" s="6">
        <f t="shared" si="29"/>
        <v>0</v>
      </c>
      <c r="AS30" s="42">
        <f t="shared" si="30"/>
        <v>0</v>
      </c>
      <c r="AT30" s="43">
        <f t="shared" si="31"/>
        <v>0</v>
      </c>
      <c r="AU30" s="244">
        <f t="shared" si="32"/>
        <v>0</v>
      </c>
      <c r="AW30" s="41">
        <f t="shared" si="33"/>
        <v>0</v>
      </c>
      <c r="AX30" s="6">
        <f t="shared" si="34"/>
        <v>0</v>
      </c>
      <c r="AY30" s="42">
        <f t="shared" si="35"/>
        <v>0</v>
      </c>
      <c r="AZ30" s="43">
        <f t="shared" si="36"/>
        <v>0</v>
      </c>
      <c r="BA30" s="41">
        <f t="shared" si="37"/>
        <v>0</v>
      </c>
      <c r="BB30" s="6">
        <f t="shared" si="38"/>
        <v>0</v>
      </c>
      <c r="BC30" s="42">
        <f t="shared" si="39"/>
        <v>0</v>
      </c>
      <c r="BD30" s="43">
        <f t="shared" si="40"/>
        <v>0</v>
      </c>
      <c r="BE30" s="41">
        <f t="shared" si="41"/>
        <v>0</v>
      </c>
      <c r="BF30" s="6">
        <f t="shared" si="42"/>
        <v>0</v>
      </c>
      <c r="BG30" s="42">
        <f t="shared" si="43"/>
        <v>0</v>
      </c>
      <c r="BH30" s="43">
        <f t="shared" si="44"/>
        <v>0</v>
      </c>
      <c r="BI30" s="41">
        <f t="shared" si="45"/>
        <v>0</v>
      </c>
      <c r="BJ30" s="6">
        <f t="shared" si="46"/>
        <v>0</v>
      </c>
      <c r="BK30" s="42">
        <f t="shared" si="47"/>
        <v>0</v>
      </c>
      <c r="BL30" s="43">
        <f t="shared" si="48"/>
        <v>0</v>
      </c>
      <c r="BM30" s="244">
        <f t="shared" si="49"/>
        <v>0</v>
      </c>
      <c r="BO30" s="3">
        <v>25</v>
      </c>
      <c r="BQ30" s="242">
        <f t="shared" ca="1" si="50"/>
        <v>0</v>
      </c>
      <c r="BR30" s="3">
        <v>78</v>
      </c>
      <c r="BS30" s="243">
        <f t="shared" ca="1" si="51"/>
        <v>0</v>
      </c>
      <c r="BU30" s="3">
        <v>26</v>
      </c>
    </row>
    <row r="31" spans="2:73" ht="21.75" thickBot="1" x14ac:dyDescent="0.4">
      <c r="B31" s="317" t="str">
        <f t="shared" si="72"/>
        <v>Argument is not a string or cell reference</v>
      </c>
      <c r="C31" s="316"/>
      <c r="D31" s="35"/>
      <c r="E31" s="35" t="str">
        <f>_xll.PIArcVal('pi tag'!E$22,'pi tag'!$C31,0,"pi_server","interpolated")</f>
        <v>Argument is not a string or cell reference</v>
      </c>
      <c r="F31" s="65" t="str">
        <f>_xll.PIArcVal('pi tag'!$F$22,'pi tag'!$C31,0,"pi_server","interpolated")</f>
        <v>Argument is not a string or cell reference</v>
      </c>
      <c r="G31" s="65" t="str">
        <f>_xll.PIArcVal('pi tag'!G$22,'pi tag'!$C31,0,"pi_server","interpolated")</f>
        <v>Argument is not a string or cell reference</v>
      </c>
      <c r="H31" s="35" t="str">
        <f t="shared" si="73"/>
        <v>Argument is not a string or cell reference</v>
      </c>
      <c r="I31" s="375">
        <f t="shared" si="74"/>
        <v>0</v>
      </c>
      <c r="M31" s="36">
        <f t="shared" si="55"/>
        <v>0</v>
      </c>
      <c r="N31" s="36">
        <f t="shared" si="61"/>
        <v>0</v>
      </c>
      <c r="O31" s="36">
        <f t="shared" si="56"/>
        <v>0</v>
      </c>
      <c r="P31" s="36">
        <f t="shared" si="62"/>
        <v>0</v>
      </c>
      <c r="Q31" s="36">
        <f t="shared" si="57"/>
        <v>0</v>
      </c>
      <c r="R31" s="36">
        <f t="shared" si="63"/>
        <v>0</v>
      </c>
      <c r="S31" s="36">
        <f t="shared" si="58"/>
        <v>0</v>
      </c>
      <c r="T31" s="36">
        <f t="shared" si="64"/>
        <v>0</v>
      </c>
      <c r="U31" s="42" t="str">
        <f t="shared" si="65"/>
        <v/>
      </c>
      <c r="V31" s="370" t="str">
        <f t="shared" si="66"/>
        <v/>
      </c>
      <c r="W31" s="68">
        <f t="shared" si="67"/>
        <v>0</v>
      </c>
      <c r="X31" s="37">
        <f t="shared" si="68"/>
        <v>0</v>
      </c>
      <c r="Y31" s="373">
        <f t="shared" si="69"/>
        <v>0</v>
      </c>
      <c r="AA31" s="37">
        <f t="shared" si="15"/>
        <v>0</v>
      </c>
      <c r="AB31" s="38">
        <v>0.38194444444444398</v>
      </c>
      <c r="AC31" s="44">
        <f t="shared" si="52"/>
        <v>42252.340277777694</v>
      </c>
      <c r="AD31" s="45">
        <v>27</v>
      </c>
      <c r="AE31" s="41">
        <f t="shared" si="16"/>
        <v>0</v>
      </c>
      <c r="AF31" s="6">
        <f t="shared" si="17"/>
        <v>0</v>
      </c>
      <c r="AG31" s="42">
        <f t="shared" si="18"/>
        <v>0</v>
      </c>
      <c r="AH31" s="43">
        <f t="shared" si="19"/>
        <v>0</v>
      </c>
      <c r="AI31" s="41">
        <f t="shared" si="20"/>
        <v>0</v>
      </c>
      <c r="AJ31" s="6">
        <f t="shared" si="21"/>
        <v>0</v>
      </c>
      <c r="AK31" s="42">
        <f t="shared" si="22"/>
        <v>0</v>
      </c>
      <c r="AL31" s="43">
        <f t="shared" si="23"/>
        <v>0</v>
      </c>
      <c r="AM31" s="41">
        <f t="shared" si="24"/>
        <v>0</v>
      </c>
      <c r="AN31" s="6">
        <f t="shared" si="25"/>
        <v>0</v>
      </c>
      <c r="AO31" s="42">
        <f t="shared" si="26"/>
        <v>0</v>
      </c>
      <c r="AP31" s="43">
        <f t="shared" si="27"/>
        <v>0</v>
      </c>
      <c r="AQ31" s="41">
        <f t="shared" si="28"/>
        <v>0</v>
      </c>
      <c r="AR31" s="6">
        <f t="shared" si="29"/>
        <v>0</v>
      </c>
      <c r="AS31" s="42">
        <f t="shared" si="30"/>
        <v>0</v>
      </c>
      <c r="AT31" s="43">
        <f t="shared" si="31"/>
        <v>0</v>
      </c>
      <c r="AU31" s="53">
        <f t="shared" si="32"/>
        <v>0</v>
      </c>
      <c r="AW31" s="41">
        <f t="shared" si="33"/>
        <v>0</v>
      </c>
      <c r="AX31" s="6">
        <f t="shared" si="34"/>
        <v>0</v>
      </c>
      <c r="AY31" s="42">
        <f t="shared" si="35"/>
        <v>0</v>
      </c>
      <c r="AZ31" s="43">
        <f t="shared" si="36"/>
        <v>0</v>
      </c>
      <c r="BA31" s="41">
        <f t="shared" si="37"/>
        <v>0</v>
      </c>
      <c r="BB31" s="6">
        <f t="shared" si="38"/>
        <v>0</v>
      </c>
      <c r="BC31" s="42">
        <f t="shared" si="39"/>
        <v>0</v>
      </c>
      <c r="BD31" s="43">
        <f t="shared" si="40"/>
        <v>0</v>
      </c>
      <c r="BE31" s="41">
        <f t="shared" si="41"/>
        <v>0</v>
      </c>
      <c r="BF31" s="6">
        <f t="shared" si="42"/>
        <v>0</v>
      </c>
      <c r="BG31" s="42">
        <f t="shared" si="43"/>
        <v>0</v>
      </c>
      <c r="BH31" s="43">
        <f t="shared" si="44"/>
        <v>0</v>
      </c>
      <c r="BI31" s="41">
        <f t="shared" si="45"/>
        <v>0</v>
      </c>
      <c r="BJ31" s="6">
        <f t="shared" si="46"/>
        <v>0</v>
      </c>
      <c r="BK31" s="42">
        <f t="shared" si="47"/>
        <v>0</v>
      </c>
      <c r="BL31" s="43">
        <f t="shared" si="48"/>
        <v>0</v>
      </c>
      <c r="BM31" s="53">
        <f t="shared" si="49"/>
        <v>0</v>
      </c>
      <c r="BO31" s="3">
        <v>26</v>
      </c>
      <c r="BQ31" s="242">
        <f t="shared" ca="1" si="50"/>
        <v>0</v>
      </c>
      <c r="BR31" s="3">
        <v>81</v>
      </c>
      <c r="BS31" s="243">
        <f t="shared" ca="1" si="51"/>
        <v>0</v>
      </c>
      <c r="BU31" s="3">
        <v>27</v>
      </c>
    </row>
    <row r="32" spans="2:73" ht="21.75" thickBot="1" x14ac:dyDescent="0.4">
      <c r="B32" s="317" t="str">
        <f t="shared" si="72"/>
        <v>Argument is not a string or cell reference</v>
      </c>
      <c r="C32" s="316"/>
      <c r="D32" s="35"/>
      <c r="E32" s="35" t="str">
        <f>_xll.PIArcVal('pi tag'!E$22,'pi tag'!$C32,0,"pi_server","interpolated")</f>
        <v>Argument is not a string or cell reference</v>
      </c>
      <c r="F32" s="65" t="str">
        <f>_xll.PIArcVal('pi tag'!$F$22,'pi tag'!$C32,0,"pi_server","interpolated")</f>
        <v>Argument is not a string or cell reference</v>
      </c>
      <c r="G32" s="65" t="str">
        <f>_xll.PIArcVal('pi tag'!G$22,'pi tag'!$C32,0,"pi_server","interpolated")</f>
        <v>Argument is not a string or cell reference</v>
      </c>
      <c r="H32" s="35" t="str">
        <f t="shared" si="73"/>
        <v>Argument is not a string or cell reference</v>
      </c>
      <c r="I32" s="375">
        <f t="shared" si="74"/>
        <v>0</v>
      </c>
      <c r="Y32" s="374">
        <f>SUM(Y20:Y31,Y5:Y16)</f>
        <v>0</v>
      </c>
      <c r="AA32" s="3">
        <f>COUNTIF(AA5:AA31,1)</f>
        <v>0</v>
      </c>
      <c r="AB32" s="38">
        <v>0.38541666666666602</v>
      </c>
      <c r="AC32" s="44">
        <f t="shared" si="52"/>
        <v>42252.343749999913</v>
      </c>
      <c r="AD32" s="45">
        <v>28</v>
      </c>
      <c r="AE32" s="41">
        <f t="shared" si="16"/>
        <v>0</v>
      </c>
      <c r="AF32" s="6">
        <f t="shared" si="17"/>
        <v>0</v>
      </c>
      <c r="AG32" s="42">
        <f t="shared" si="18"/>
        <v>0</v>
      </c>
      <c r="AH32" s="43">
        <f t="shared" si="19"/>
        <v>0</v>
      </c>
      <c r="AI32" s="41">
        <f t="shared" si="20"/>
        <v>0</v>
      </c>
      <c r="AJ32" s="6">
        <f t="shared" si="21"/>
        <v>0</v>
      </c>
      <c r="AK32" s="42">
        <f t="shared" si="22"/>
        <v>0</v>
      </c>
      <c r="AL32" s="43">
        <f t="shared" si="23"/>
        <v>0</v>
      </c>
      <c r="AM32" s="41">
        <f t="shared" si="24"/>
        <v>0</v>
      </c>
      <c r="AN32" s="6">
        <f t="shared" si="25"/>
        <v>0</v>
      </c>
      <c r="AO32" s="42">
        <f t="shared" si="26"/>
        <v>0</v>
      </c>
      <c r="AP32" s="43">
        <f t="shared" si="27"/>
        <v>0</v>
      </c>
      <c r="AQ32" s="41">
        <f t="shared" si="28"/>
        <v>0</v>
      </c>
      <c r="AR32" s="6">
        <f t="shared" si="29"/>
        <v>0</v>
      </c>
      <c r="AS32" s="42">
        <f t="shared" si="30"/>
        <v>0</v>
      </c>
      <c r="AT32" s="43">
        <f t="shared" si="31"/>
        <v>0</v>
      </c>
      <c r="AU32" s="245">
        <f t="shared" si="32"/>
        <v>0</v>
      </c>
      <c r="AV32" s="248">
        <f t="shared" ref="AV32" si="79">IF(COUNTIF(AU30:AU32,0)&gt;=2,0,IF(COUNTIF(AU30:AU32,1)&gt;=2,1,IF(COUNTIF(AU30:AU32,2)&gt;=2,2,IF(COUNTIF(AU30:AU32,3)&gt;=2,3,IF(COUNTIF(AU30:AU32,4)&gt;=2,4,0)))))</f>
        <v>0</v>
      </c>
      <c r="AW32" s="41">
        <f t="shared" si="33"/>
        <v>0</v>
      </c>
      <c r="AX32" s="6">
        <f t="shared" si="34"/>
        <v>0</v>
      </c>
      <c r="AY32" s="42">
        <f t="shared" si="35"/>
        <v>0</v>
      </c>
      <c r="AZ32" s="43">
        <f t="shared" si="36"/>
        <v>0</v>
      </c>
      <c r="BA32" s="41">
        <f t="shared" si="37"/>
        <v>0</v>
      </c>
      <c r="BB32" s="6">
        <f t="shared" si="38"/>
        <v>0</v>
      </c>
      <c r="BC32" s="42">
        <f t="shared" si="39"/>
        <v>0</v>
      </c>
      <c r="BD32" s="43">
        <f t="shared" si="40"/>
        <v>0</v>
      </c>
      <c r="BE32" s="41">
        <f t="shared" si="41"/>
        <v>0</v>
      </c>
      <c r="BF32" s="6">
        <f t="shared" si="42"/>
        <v>0</v>
      </c>
      <c r="BG32" s="42">
        <f t="shared" si="43"/>
        <v>0</v>
      </c>
      <c r="BH32" s="43">
        <f t="shared" si="44"/>
        <v>0</v>
      </c>
      <c r="BI32" s="41">
        <f t="shared" si="45"/>
        <v>0</v>
      </c>
      <c r="BJ32" s="6">
        <f t="shared" si="46"/>
        <v>0</v>
      </c>
      <c r="BK32" s="42">
        <f t="shared" si="47"/>
        <v>0</v>
      </c>
      <c r="BL32" s="43">
        <f t="shared" si="48"/>
        <v>0</v>
      </c>
      <c r="BM32" s="245">
        <f t="shared" si="49"/>
        <v>0</v>
      </c>
      <c r="BN32" s="248">
        <f t="shared" ref="BN32" si="80">IF(COUNTIF(BM30:BM32,0)&gt;=2,0,IF(COUNTIF(BM30:BM32,1)&gt;=2,1,IF(COUNTIF(BM30:BM32,2)&gt;=2,2,IF(COUNTIF(BM30:BM32,3)&gt;=2,3,IF(COUNTIF(BM30:BM32,4)&gt;=2,4,0)))))</f>
        <v>0</v>
      </c>
      <c r="BO32" s="3">
        <v>27</v>
      </c>
      <c r="BQ32" s="242">
        <f t="shared" ca="1" si="50"/>
        <v>0</v>
      </c>
      <c r="BR32" s="3">
        <v>84</v>
      </c>
      <c r="BS32" s="243">
        <f t="shared" ca="1" si="51"/>
        <v>0</v>
      </c>
      <c r="BU32" s="3">
        <v>28</v>
      </c>
    </row>
    <row r="33" spans="2:73" ht="21" x14ac:dyDescent="0.35">
      <c r="B33" s="317" t="str">
        <f t="shared" si="72"/>
        <v>Argument is not a string or cell reference</v>
      </c>
      <c r="C33" s="316"/>
      <c r="D33" s="61"/>
      <c r="E33" s="35" t="str">
        <f>_xll.PIArcVal('pi tag'!E$22,'pi tag'!$C33,0,"pi_server","interpolated")</f>
        <v>Argument is not a string or cell reference</v>
      </c>
      <c r="F33" s="65" t="str">
        <f>_xll.PIArcVal('pi tag'!$F$22,'pi tag'!$C33,0,"pi_server","interpolated")</f>
        <v>Argument is not a string or cell reference</v>
      </c>
      <c r="G33" s="65" t="str">
        <f>_xll.PIArcVal('pi tag'!G$22,'pi tag'!$C33,0,"pi_server","interpolated")</f>
        <v>Argument is not a string or cell reference</v>
      </c>
      <c r="H33" s="35" t="str">
        <f t="shared" si="73"/>
        <v>Argument is not a string or cell reference</v>
      </c>
      <c r="I33" s="375">
        <f t="shared" si="74"/>
        <v>0</v>
      </c>
      <c r="AB33" s="38">
        <v>0.38888888888888901</v>
      </c>
      <c r="AC33" s="44">
        <f t="shared" si="52"/>
        <v>42252.347222222132</v>
      </c>
      <c r="AD33" s="45">
        <v>29</v>
      </c>
      <c r="AE33" s="41">
        <f t="shared" si="16"/>
        <v>0</v>
      </c>
      <c r="AF33" s="6">
        <f t="shared" si="17"/>
        <v>0</v>
      </c>
      <c r="AG33" s="42">
        <f t="shared" si="18"/>
        <v>0</v>
      </c>
      <c r="AH33" s="43">
        <f t="shared" si="19"/>
        <v>0</v>
      </c>
      <c r="AI33" s="41">
        <f t="shared" si="20"/>
        <v>0</v>
      </c>
      <c r="AJ33" s="6">
        <f t="shared" si="21"/>
        <v>0</v>
      </c>
      <c r="AK33" s="42">
        <f t="shared" si="22"/>
        <v>0</v>
      </c>
      <c r="AL33" s="43">
        <f t="shared" si="23"/>
        <v>0</v>
      </c>
      <c r="AM33" s="41">
        <f t="shared" si="24"/>
        <v>0</v>
      </c>
      <c r="AN33" s="6">
        <f t="shared" si="25"/>
        <v>0</v>
      </c>
      <c r="AO33" s="42">
        <f t="shared" si="26"/>
        <v>0</v>
      </c>
      <c r="AP33" s="43">
        <f t="shared" si="27"/>
        <v>0</v>
      </c>
      <c r="AQ33" s="41">
        <f t="shared" si="28"/>
        <v>0</v>
      </c>
      <c r="AR33" s="6">
        <f t="shared" si="29"/>
        <v>0</v>
      </c>
      <c r="AS33" s="42">
        <f t="shared" si="30"/>
        <v>0</v>
      </c>
      <c r="AT33" s="43">
        <f t="shared" si="31"/>
        <v>0</v>
      </c>
      <c r="AU33" s="244">
        <f t="shared" si="32"/>
        <v>0</v>
      </c>
      <c r="AW33" s="41">
        <f t="shared" si="33"/>
        <v>0</v>
      </c>
      <c r="AX33" s="6">
        <f t="shared" si="34"/>
        <v>0</v>
      </c>
      <c r="AY33" s="42">
        <f t="shared" si="35"/>
        <v>0</v>
      </c>
      <c r="AZ33" s="43">
        <f t="shared" si="36"/>
        <v>0</v>
      </c>
      <c r="BA33" s="41">
        <f t="shared" si="37"/>
        <v>0</v>
      </c>
      <c r="BB33" s="6">
        <f t="shared" si="38"/>
        <v>0</v>
      </c>
      <c r="BC33" s="42">
        <f t="shared" si="39"/>
        <v>0</v>
      </c>
      <c r="BD33" s="43">
        <f t="shared" si="40"/>
        <v>0</v>
      </c>
      <c r="BE33" s="41">
        <f t="shared" si="41"/>
        <v>0</v>
      </c>
      <c r="BF33" s="6">
        <f t="shared" si="42"/>
        <v>0</v>
      </c>
      <c r="BG33" s="42">
        <f t="shared" si="43"/>
        <v>0</v>
      </c>
      <c r="BH33" s="43">
        <f t="shared" si="44"/>
        <v>0</v>
      </c>
      <c r="BI33" s="41">
        <f t="shared" si="45"/>
        <v>0</v>
      </c>
      <c r="BJ33" s="6">
        <f t="shared" si="46"/>
        <v>0</v>
      </c>
      <c r="BK33" s="42">
        <f t="shared" si="47"/>
        <v>0</v>
      </c>
      <c r="BL33" s="43">
        <f t="shared" si="48"/>
        <v>0</v>
      </c>
      <c r="BM33" s="244">
        <f t="shared" si="49"/>
        <v>0</v>
      </c>
      <c r="BO33" s="3">
        <v>28</v>
      </c>
      <c r="BQ33" s="242">
        <f t="shared" ca="1" si="50"/>
        <v>0</v>
      </c>
      <c r="BR33" s="3">
        <v>87</v>
      </c>
      <c r="BS33" s="243">
        <f t="shared" ca="1" si="51"/>
        <v>0</v>
      </c>
      <c r="BU33" s="3">
        <v>29</v>
      </c>
    </row>
    <row r="34" spans="2:73" ht="21.75" thickBot="1" x14ac:dyDescent="0.4">
      <c r="B34" s="317" t="str">
        <f t="shared" si="72"/>
        <v>Argument is not a string or cell reference</v>
      </c>
      <c r="C34" s="316"/>
      <c r="D34" s="61"/>
      <c r="E34" s="35" t="str">
        <f>_xll.PIArcVal('pi tag'!E$22,'pi tag'!$C34,0,"pi_server","interpolated")</f>
        <v>Argument is not a string or cell reference</v>
      </c>
      <c r="F34" s="65" t="str">
        <f>_xll.PIArcVal('pi tag'!$F$22,'pi tag'!$C34,0,"pi_server","interpolated")</f>
        <v>Argument is not a string or cell reference</v>
      </c>
      <c r="G34" s="65" t="str">
        <f>_xll.PIArcVal('pi tag'!G$22,'pi tag'!$C34,0,"pi_server","interpolated")</f>
        <v>Argument is not a string or cell reference</v>
      </c>
      <c r="H34" s="35" t="str">
        <f t="shared" si="73"/>
        <v>Argument is not a string or cell reference</v>
      </c>
      <c r="I34" s="375">
        <f t="shared" si="74"/>
        <v>0</v>
      </c>
      <c r="AB34" s="38">
        <v>0.39236111111111099</v>
      </c>
      <c r="AC34" s="44">
        <f t="shared" si="52"/>
        <v>42252.350694444351</v>
      </c>
      <c r="AD34" s="45">
        <v>30</v>
      </c>
      <c r="AE34" s="41">
        <f t="shared" si="16"/>
        <v>0</v>
      </c>
      <c r="AF34" s="6">
        <f t="shared" si="17"/>
        <v>0</v>
      </c>
      <c r="AG34" s="42">
        <f t="shared" si="18"/>
        <v>0</v>
      </c>
      <c r="AH34" s="43">
        <f t="shared" si="19"/>
        <v>0</v>
      </c>
      <c r="AI34" s="41">
        <f t="shared" si="20"/>
        <v>0</v>
      </c>
      <c r="AJ34" s="6">
        <f t="shared" si="21"/>
        <v>0</v>
      </c>
      <c r="AK34" s="42">
        <f t="shared" si="22"/>
        <v>0</v>
      </c>
      <c r="AL34" s="43">
        <f t="shared" si="23"/>
        <v>0</v>
      </c>
      <c r="AM34" s="41">
        <f t="shared" si="24"/>
        <v>0</v>
      </c>
      <c r="AN34" s="6">
        <f t="shared" si="25"/>
        <v>0</v>
      </c>
      <c r="AO34" s="42">
        <f t="shared" si="26"/>
        <v>0</v>
      </c>
      <c r="AP34" s="43">
        <f t="shared" si="27"/>
        <v>0</v>
      </c>
      <c r="AQ34" s="41">
        <f t="shared" si="28"/>
        <v>0</v>
      </c>
      <c r="AR34" s="6">
        <f t="shared" si="29"/>
        <v>0</v>
      </c>
      <c r="AS34" s="42">
        <f t="shared" si="30"/>
        <v>0</v>
      </c>
      <c r="AT34" s="43">
        <f t="shared" si="31"/>
        <v>0</v>
      </c>
      <c r="AU34" s="53">
        <f t="shared" si="32"/>
        <v>0</v>
      </c>
      <c r="AW34" s="41">
        <f t="shared" si="33"/>
        <v>0</v>
      </c>
      <c r="AX34" s="6">
        <f t="shared" si="34"/>
        <v>0</v>
      </c>
      <c r="AY34" s="42">
        <f t="shared" si="35"/>
        <v>0</v>
      </c>
      <c r="AZ34" s="43">
        <f t="shared" si="36"/>
        <v>0</v>
      </c>
      <c r="BA34" s="41">
        <f t="shared" si="37"/>
        <v>0</v>
      </c>
      <c r="BB34" s="6">
        <f t="shared" si="38"/>
        <v>0</v>
      </c>
      <c r="BC34" s="42">
        <f t="shared" si="39"/>
        <v>0</v>
      </c>
      <c r="BD34" s="43">
        <f t="shared" si="40"/>
        <v>0</v>
      </c>
      <c r="BE34" s="41">
        <f t="shared" si="41"/>
        <v>0</v>
      </c>
      <c r="BF34" s="6">
        <f t="shared" si="42"/>
        <v>0</v>
      </c>
      <c r="BG34" s="42">
        <f t="shared" si="43"/>
        <v>0</v>
      </c>
      <c r="BH34" s="43">
        <f t="shared" si="44"/>
        <v>0</v>
      </c>
      <c r="BI34" s="41">
        <f t="shared" si="45"/>
        <v>0</v>
      </c>
      <c r="BJ34" s="6">
        <f t="shared" si="46"/>
        <v>0</v>
      </c>
      <c r="BK34" s="42">
        <f t="shared" si="47"/>
        <v>0</v>
      </c>
      <c r="BL34" s="43">
        <f t="shared" si="48"/>
        <v>0</v>
      </c>
      <c r="BM34" s="53">
        <f t="shared" si="49"/>
        <v>0</v>
      </c>
      <c r="BO34" s="3">
        <v>29</v>
      </c>
      <c r="BQ34" s="242">
        <f t="shared" ca="1" si="50"/>
        <v>0</v>
      </c>
      <c r="BR34" s="3">
        <v>90</v>
      </c>
      <c r="BS34" s="243">
        <f t="shared" ca="1" si="51"/>
        <v>0</v>
      </c>
      <c r="BU34" s="3">
        <v>30</v>
      </c>
    </row>
    <row r="35" spans="2:73" ht="36.75" thickBot="1" x14ac:dyDescent="0.6">
      <c r="C35" s="32"/>
      <c r="D35" s="382"/>
      <c r="E35" s="46"/>
      <c r="F35" s="46"/>
      <c r="G35" s="46"/>
      <c r="H35" s="46"/>
      <c r="I35" s="46"/>
      <c r="J35" s="46"/>
      <c r="K35" s="46"/>
      <c r="AB35" s="38">
        <v>0.39583333333333298</v>
      </c>
      <c r="AC35" s="44">
        <f t="shared" si="52"/>
        <v>42252.35416666657</v>
      </c>
      <c r="AD35" s="45">
        <v>31</v>
      </c>
      <c r="AE35" s="41">
        <f t="shared" si="16"/>
        <v>0</v>
      </c>
      <c r="AF35" s="6">
        <f t="shared" si="17"/>
        <v>0</v>
      </c>
      <c r="AG35" s="42">
        <f t="shared" si="18"/>
        <v>0</v>
      </c>
      <c r="AH35" s="43">
        <f t="shared" si="19"/>
        <v>0</v>
      </c>
      <c r="AI35" s="41">
        <f t="shared" si="20"/>
        <v>0</v>
      </c>
      <c r="AJ35" s="6">
        <f t="shared" si="21"/>
        <v>0</v>
      </c>
      <c r="AK35" s="42">
        <f t="shared" si="22"/>
        <v>0</v>
      </c>
      <c r="AL35" s="43">
        <f t="shared" si="23"/>
        <v>0</v>
      </c>
      <c r="AM35" s="41">
        <f t="shared" si="24"/>
        <v>0</v>
      </c>
      <c r="AN35" s="6">
        <f t="shared" si="25"/>
        <v>0</v>
      </c>
      <c r="AO35" s="42">
        <f t="shared" si="26"/>
        <v>0</v>
      </c>
      <c r="AP35" s="43">
        <f t="shared" si="27"/>
        <v>0</v>
      </c>
      <c r="AQ35" s="41">
        <f t="shared" si="28"/>
        <v>0</v>
      </c>
      <c r="AR35" s="6">
        <f t="shared" si="29"/>
        <v>0</v>
      </c>
      <c r="AS35" s="42">
        <f t="shared" si="30"/>
        <v>0</v>
      </c>
      <c r="AT35" s="43">
        <f t="shared" si="31"/>
        <v>0</v>
      </c>
      <c r="AU35" s="245">
        <f t="shared" si="32"/>
        <v>0</v>
      </c>
      <c r="AV35" s="248">
        <f t="shared" ref="AV35" si="81">IF(COUNTIF(AU33:AU35,0)&gt;=2,0,IF(COUNTIF(AU33:AU35,1)&gt;=2,1,IF(COUNTIF(AU33:AU35,2)&gt;=2,2,IF(COUNTIF(AU33:AU35,3)&gt;=2,3,IF(COUNTIF(AU33:AU35,4)&gt;=2,4,0)))))</f>
        <v>0</v>
      </c>
      <c r="AW35" s="41">
        <f t="shared" si="33"/>
        <v>0</v>
      </c>
      <c r="AX35" s="6">
        <f t="shared" si="34"/>
        <v>0</v>
      </c>
      <c r="AY35" s="42">
        <f t="shared" si="35"/>
        <v>0</v>
      </c>
      <c r="AZ35" s="43">
        <f t="shared" si="36"/>
        <v>0</v>
      </c>
      <c r="BA35" s="41">
        <f t="shared" si="37"/>
        <v>0</v>
      </c>
      <c r="BB35" s="6">
        <f t="shared" si="38"/>
        <v>0</v>
      </c>
      <c r="BC35" s="42">
        <f t="shared" si="39"/>
        <v>0</v>
      </c>
      <c r="BD35" s="43">
        <f t="shared" si="40"/>
        <v>0</v>
      </c>
      <c r="BE35" s="41">
        <f t="shared" si="41"/>
        <v>0</v>
      </c>
      <c r="BF35" s="6">
        <f t="shared" si="42"/>
        <v>0</v>
      </c>
      <c r="BG35" s="42">
        <f t="shared" si="43"/>
        <v>0</v>
      </c>
      <c r="BH35" s="43">
        <f t="shared" si="44"/>
        <v>0</v>
      </c>
      <c r="BI35" s="41">
        <f t="shared" si="45"/>
        <v>0</v>
      </c>
      <c r="BJ35" s="6">
        <f t="shared" si="46"/>
        <v>0</v>
      </c>
      <c r="BK35" s="42">
        <f t="shared" si="47"/>
        <v>0</v>
      </c>
      <c r="BL35" s="43">
        <f t="shared" si="48"/>
        <v>0</v>
      </c>
      <c r="BM35" s="245">
        <f t="shared" si="49"/>
        <v>0</v>
      </c>
      <c r="BN35" s="248">
        <f t="shared" ref="BN35" si="82">IF(COUNTIF(BM33:BM35,0)&gt;=2,0,IF(COUNTIF(BM33:BM35,1)&gt;=2,1,IF(COUNTIF(BM33:BM35,2)&gt;=2,2,IF(COUNTIF(BM33:BM35,3)&gt;=2,3,IF(COUNTIF(BM33:BM35,4)&gt;=2,4,0)))))</f>
        <v>0</v>
      </c>
      <c r="BO35" s="3">
        <v>30</v>
      </c>
      <c r="BQ35" s="242">
        <f t="shared" ca="1" si="50"/>
        <v>0</v>
      </c>
      <c r="BR35" s="3">
        <v>93</v>
      </c>
      <c r="BS35" s="243">
        <f t="shared" ca="1" si="51"/>
        <v>0</v>
      </c>
      <c r="BU35" s="3">
        <v>31</v>
      </c>
    </row>
    <row r="36" spans="2:73" ht="36" x14ac:dyDescent="0.55000000000000004">
      <c r="C36" s="32"/>
      <c r="D36" s="382"/>
      <c r="E36" s="46"/>
      <c r="F36" s="46"/>
      <c r="G36" s="46"/>
      <c r="H36" s="46"/>
      <c r="I36" s="46"/>
      <c r="J36" s="46"/>
      <c r="K36" s="46"/>
      <c r="M36" s="893"/>
      <c r="N36" s="893"/>
      <c r="O36" s="893"/>
      <c r="P36" s="893"/>
      <c r="Q36" s="893"/>
      <c r="R36" s="893"/>
      <c r="S36" s="893"/>
      <c r="T36" s="893"/>
      <c r="AB36" s="38">
        <v>0.39930555555555602</v>
      </c>
      <c r="AC36" s="44">
        <f t="shared" si="52"/>
        <v>42252.357638888789</v>
      </c>
      <c r="AD36" s="45">
        <v>32</v>
      </c>
      <c r="AE36" s="41">
        <f t="shared" si="16"/>
        <v>0</v>
      </c>
      <c r="AF36" s="6">
        <f t="shared" si="17"/>
        <v>0</v>
      </c>
      <c r="AG36" s="42">
        <f t="shared" si="18"/>
        <v>0</v>
      </c>
      <c r="AH36" s="43">
        <f t="shared" si="19"/>
        <v>0</v>
      </c>
      <c r="AI36" s="41">
        <f t="shared" si="20"/>
        <v>0</v>
      </c>
      <c r="AJ36" s="6">
        <f t="shared" si="21"/>
        <v>0</v>
      </c>
      <c r="AK36" s="42">
        <f t="shared" si="22"/>
        <v>0</v>
      </c>
      <c r="AL36" s="43">
        <f t="shared" si="23"/>
        <v>0</v>
      </c>
      <c r="AM36" s="41">
        <f t="shared" si="24"/>
        <v>0</v>
      </c>
      <c r="AN36" s="6">
        <f t="shared" si="25"/>
        <v>0</v>
      </c>
      <c r="AO36" s="42">
        <f t="shared" si="26"/>
        <v>0</v>
      </c>
      <c r="AP36" s="43">
        <f t="shared" si="27"/>
        <v>0</v>
      </c>
      <c r="AQ36" s="41">
        <f t="shared" si="28"/>
        <v>0</v>
      </c>
      <c r="AR36" s="6">
        <f t="shared" si="29"/>
        <v>0</v>
      </c>
      <c r="AS36" s="42">
        <f t="shared" si="30"/>
        <v>0</v>
      </c>
      <c r="AT36" s="43">
        <f t="shared" si="31"/>
        <v>0</v>
      </c>
      <c r="AU36" s="244">
        <f t="shared" si="32"/>
        <v>0</v>
      </c>
      <c r="AW36" s="41">
        <f t="shared" si="33"/>
        <v>0</v>
      </c>
      <c r="AX36" s="6">
        <f t="shared" si="34"/>
        <v>0</v>
      </c>
      <c r="AY36" s="42">
        <f t="shared" si="35"/>
        <v>0</v>
      </c>
      <c r="AZ36" s="43">
        <f t="shared" si="36"/>
        <v>0</v>
      </c>
      <c r="BA36" s="41">
        <f t="shared" si="37"/>
        <v>0</v>
      </c>
      <c r="BB36" s="6">
        <f t="shared" si="38"/>
        <v>0</v>
      </c>
      <c r="BC36" s="42">
        <f t="shared" si="39"/>
        <v>0</v>
      </c>
      <c r="BD36" s="43">
        <f t="shared" si="40"/>
        <v>0</v>
      </c>
      <c r="BE36" s="41">
        <f t="shared" si="41"/>
        <v>0</v>
      </c>
      <c r="BF36" s="6">
        <f t="shared" si="42"/>
        <v>0</v>
      </c>
      <c r="BG36" s="42">
        <f t="shared" si="43"/>
        <v>0</v>
      </c>
      <c r="BH36" s="43">
        <f t="shared" si="44"/>
        <v>0</v>
      </c>
      <c r="BI36" s="41">
        <f t="shared" si="45"/>
        <v>0</v>
      </c>
      <c r="BJ36" s="6">
        <f t="shared" si="46"/>
        <v>0</v>
      </c>
      <c r="BK36" s="42">
        <f t="shared" si="47"/>
        <v>0</v>
      </c>
      <c r="BL36" s="43">
        <f t="shared" si="48"/>
        <v>0</v>
      </c>
      <c r="BM36" s="244">
        <f t="shared" si="49"/>
        <v>0</v>
      </c>
      <c r="BO36" s="3">
        <v>31</v>
      </c>
      <c r="BQ36" s="242">
        <f t="shared" ca="1" si="50"/>
        <v>0</v>
      </c>
      <c r="BR36" s="3">
        <v>96</v>
      </c>
      <c r="BS36" s="243">
        <f t="shared" ca="1" si="51"/>
        <v>0</v>
      </c>
      <c r="BU36" s="3">
        <v>32</v>
      </c>
    </row>
    <row r="37" spans="2:73" ht="36.75" thickBot="1" x14ac:dyDescent="0.6">
      <c r="C37" s="32"/>
      <c r="D37" s="382"/>
      <c r="E37" s="46"/>
      <c r="F37" s="46"/>
      <c r="G37" s="46"/>
      <c r="H37" s="46"/>
      <c r="I37" s="46"/>
      <c r="J37" s="46"/>
      <c r="K37" s="46"/>
      <c r="M37" s="372"/>
      <c r="N37" s="23"/>
      <c r="O37" s="372"/>
      <c r="P37" s="23"/>
      <c r="Q37" s="372"/>
      <c r="R37" s="23"/>
      <c r="S37" s="372"/>
      <c r="T37" s="23"/>
      <c r="U37" s="23"/>
      <c r="V37" s="67"/>
      <c r="AB37" s="38">
        <v>0.40277777777777801</v>
      </c>
      <c r="AC37" s="44">
        <f t="shared" si="52"/>
        <v>42252.361111111008</v>
      </c>
      <c r="AD37" s="45">
        <v>33</v>
      </c>
      <c r="AE37" s="41">
        <f t="shared" si="16"/>
        <v>0</v>
      </c>
      <c r="AF37" s="6">
        <f t="shared" si="17"/>
        <v>0</v>
      </c>
      <c r="AG37" s="42">
        <f t="shared" si="18"/>
        <v>0</v>
      </c>
      <c r="AH37" s="43">
        <f t="shared" si="19"/>
        <v>0</v>
      </c>
      <c r="AI37" s="41">
        <f t="shared" si="20"/>
        <v>0</v>
      </c>
      <c r="AJ37" s="6">
        <f t="shared" si="21"/>
        <v>0</v>
      </c>
      <c r="AK37" s="42">
        <f t="shared" si="22"/>
        <v>0</v>
      </c>
      <c r="AL37" s="43">
        <f t="shared" si="23"/>
        <v>0</v>
      </c>
      <c r="AM37" s="41">
        <f t="shared" si="24"/>
        <v>0</v>
      </c>
      <c r="AN37" s="6">
        <f t="shared" si="25"/>
        <v>0</v>
      </c>
      <c r="AO37" s="42">
        <f t="shared" si="26"/>
        <v>0</v>
      </c>
      <c r="AP37" s="43">
        <f t="shared" si="27"/>
        <v>0</v>
      </c>
      <c r="AQ37" s="41">
        <f t="shared" si="28"/>
        <v>0</v>
      </c>
      <c r="AR37" s="6">
        <f t="shared" si="29"/>
        <v>0</v>
      </c>
      <c r="AS37" s="42">
        <f t="shared" si="30"/>
        <v>0</v>
      </c>
      <c r="AT37" s="43">
        <f t="shared" si="31"/>
        <v>0</v>
      </c>
      <c r="AU37" s="53">
        <f t="shared" si="32"/>
        <v>0</v>
      </c>
      <c r="AW37" s="41">
        <f t="shared" si="33"/>
        <v>0</v>
      </c>
      <c r="AX37" s="6">
        <f t="shared" si="34"/>
        <v>0</v>
      </c>
      <c r="AY37" s="42">
        <f t="shared" si="35"/>
        <v>0</v>
      </c>
      <c r="AZ37" s="43">
        <f t="shared" si="36"/>
        <v>0</v>
      </c>
      <c r="BA37" s="41">
        <f t="shared" si="37"/>
        <v>0</v>
      </c>
      <c r="BB37" s="6">
        <f t="shared" si="38"/>
        <v>0</v>
      </c>
      <c r="BC37" s="42">
        <f t="shared" si="39"/>
        <v>0</v>
      </c>
      <c r="BD37" s="43">
        <f t="shared" si="40"/>
        <v>0</v>
      </c>
      <c r="BE37" s="41">
        <f t="shared" si="41"/>
        <v>0</v>
      </c>
      <c r="BF37" s="6">
        <f t="shared" si="42"/>
        <v>0</v>
      </c>
      <c r="BG37" s="42">
        <f t="shared" si="43"/>
        <v>0</v>
      </c>
      <c r="BH37" s="43">
        <f t="shared" si="44"/>
        <v>0</v>
      </c>
      <c r="BI37" s="41">
        <f t="shared" si="45"/>
        <v>0</v>
      </c>
      <c r="BJ37" s="6">
        <f t="shared" si="46"/>
        <v>0</v>
      </c>
      <c r="BK37" s="42">
        <f t="shared" si="47"/>
        <v>0</v>
      </c>
      <c r="BL37" s="43">
        <f t="shared" si="48"/>
        <v>0</v>
      </c>
      <c r="BM37" s="53">
        <f t="shared" si="49"/>
        <v>0</v>
      </c>
      <c r="BO37" s="3">
        <v>32</v>
      </c>
      <c r="BQ37" s="242">
        <f t="shared" ca="1" si="50"/>
        <v>0</v>
      </c>
      <c r="BR37" s="3">
        <v>99</v>
      </c>
      <c r="BS37" s="243">
        <f t="shared" ca="1" si="51"/>
        <v>0</v>
      </c>
      <c r="BU37" s="3">
        <v>33</v>
      </c>
    </row>
    <row r="38" spans="2:73" ht="36.75" thickBot="1" x14ac:dyDescent="0.6">
      <c r="C38" s="32"/>
      <c r="D38" s="382"/>
      <c r="E38" s="46"/>
      <c r="F38" s="46"/>
      <c r="G38" s="46"/>
      <c r="H38" s="46"/>
      <c r="I38" s="46"/>
      <c r="J38" s="46"/>
      <c r="K38" s="46"/>
      <c r="M38" s="371"/>
      <c r="N38" s="36"/>
      <c r="O38" s="371"/>
      <c r="P38" s="36"/>
      <c r="Q38" s="371"/>
      <c r="R38" s="36"/>
      <c r="S38" s="371"/>
      <c r="T38" s="36"/>
      <c r="U38" s="66"/>
      <c r="V38" s="370"/>
      <c r="AB38" s="38">
        <v>0.40625</v>
      </c>
      <c r="AC38" s="44">
        <f t="shared" si="52"/>
        <v>42252.364583333227</v>
      </c>
      <c r="AD38" s="45">
        <v>34</v>
      </c>
      <c r="AE38" s="41">
        <f t="shared" si="16"/>
        <v>0</v>
      </c>
      <c r="AF38" s="6">
        <f t="shared" si="17"/>
        <v>0</v>
      </c>
      <c r="AG38" s="42">
        <f t="shared" si="18"/>
        <v>0</v>
      </c>
      <c r="AH38" s="43">
        <f t="shared" si="19"/>
        <v>0</v>
      </c>
      <c r="AI38" s="41">
        <f t="shared" si="20"/>
        <v>0</v>
      </c>
      <c r="AJ38" s="6">
        <f t="shared" si="21"/>
        <v>0</v>
      </c>
      <c r="AK38" s="42">
        <f t="shared" si="22"/>
        <v>0</v>
      </c>
      <c r="AL38" s="43">
        <f t="shared" si="23"/>
        <v>0</v>
      </c>
      <c r="AM38" s="41">
        <f t="shared" si="24"/>
        <v>0</v>
      </c>
      <c r="AN38" s="6">
        <f t="shared" si="25"/>
        <v>0</v>
      </c>
      <c r="AO38" s="42">
        <f t="shared" si="26"/>
        <v>0</v>
      </c>
      <c r="AP38" s="43">
        <f t="shared" si="27"/>
        <v>0</v>
      </c>
      <c r="AQ38" s="41">
        <f t="shared" si="28"/>
        <v>0</v>
      </c>
      <c r="AR38" s="6">
        <f t="shared" si="29"/>
        <v>0</v>
      </c>
      <c r="AS38" s="42">
        <f t="shared" si="30"/>
        <v>0</v>
      </c>
      <c r="AT38" s="43">
        <f t="shared" si="31"/>
        <v>0</v>
      </c>
      <c r="AU38" s="245">
        <f t="shared" si="32"/>
        <v>0</v>
      </c>
      <c r="AV38" s="248">
        <f t="shared" ref="AV38" si="83">IF(COUNTIF(AU36:AU38,0)&gt;=2,0,IF(COUNTIF(AU36:AU38,1)&gt;=2,1,IF(COUNTIF(AU36:AU38,2)&gt;=2,2,IF(COUNTIF(AU36:AU38,3)&gt;=2,3,IF(COUNTIF(AU36:AU38,4)&gt;=2,4,0)))))</f>
        <v>0</v>
      </c>
      <c r="AW38" s="41">
        <f t="shared" si="33"/>
        <v>0</v>
      </c>
      <c r="AX38" s="6">
        <f t="shared" si="34"/>
        <v>0</v>
      </c>
      <c r="AY38" s="42">
        <f t="shared" si="35"/>
        <v>0</v>
      </c>
      <c r="AZ38" s="43">
        <f t="shared" si="36"/>
        <v>0</v>
      </c>
      <c r="BA38" s="41">
        <f t="shared" si="37"/>
        <v>0</v>
      </c>
      <c r="BB38" s="6">
        <f t="shared" si="38"/>
        <v>0</v>
      </c>
      <c r="BC38" s="42">
        <f t="shared" si="39"/>
        <v>0</v>
      </c>
      <c r="BD38" s="43">
        <f t="shared" si="40"/>
        <v>0</v>
      </c>
      <c r="BE38" s="41">
        <f t="shared" si="41"/>
        <v>0</v>
      </c>
      <c r="BF38" s="6">
        <f t="shared" si="42"/>
        <v>0</v>
      </c>
      <c r="BG38" s="42">
        <f t="shared" si="43"/>
        <v>0</v>
      </c>
      <c r="BH38" s="43">
        <f t="shared" si="44"/>
        <v>0</v>
      </c>
      <c r="BI38" s="41">
        <f t="shared" si="45"/>
        <v>0</v>
      </c>
      <c r="BJ38" s="6">
        <f t="shared" si="46"/>
        <v>0</v>
      </c>
      <c r="BK38" s="42">
        <f t="shared" si="47"/>
        <v>0</v>
      </c>
      <c r="BL38" s="43">
        <f t="shared" si="48"/>
        <v>0</v>
      </c>
      <c r="BM38" s="245">
        <f t="shared" si="49"/>
        <v>0</v>
      </c>
      <c r="BN38" s="248">
        <f t="shared" ref="BN38" si="84">IF(COUNTIF(BM36:BM38,0)&gt;=2,0,IF(COUNTIF(BM36:BM38,1)&gt;=2,1,IF(COUNTIF(BM36:BM38,2)&gt;=2,2,IF(COUNTIF(BM36:BM38,3)&gt;=2,3,IF(COUNTIF(BM36:BM38,4)&gt;=2,4,0)))))</f>
        <v>0</v>
      </c>
      <c r="BO38" s="3">
        <v>33</v>
      </c>
      <c r="BQ38" s="242">
        <f t="shared" ca="1" si="50"/>
        <v>0</v>
      </c>
      <c r="BR38" s="3">
        <v>102</v>
      </c>
      <c r="BS38" s="243">
        <f t="shared" ca="1" si="51"/>
        <v>0</v>
      </c>
      <c r="BU38" s="3">
        <v>34</v>
      </c>
    </row>
    <row r="39" spans="2:73" ht="21" x14ac:dyDescent="0.35">
      <c r="C39" s="32"/>
      <c r="D39" s="10"/>
      <c r="M39" s="371"/>
      <c r="N39" s="36"/>
      <c r="O39" s="371"/>
      <c r="P39" s="36"/>
      <c r="Q39" s="371"/>
      <c r="R39" s="36"/>
      <c r="S39" s="371"/>
      <c r="T39" s="36"/>
      <c r="U39" s="66"/>
      <c r="V39" s="370"/>
      <c r="AB39" s="38">
        <v>0.40972222222222199</v>
      </c>
      <c r="AC39" s="44">
        <f t="shared" si="52"/>
        <v>42252.368055555446</v>
      </c>
      <c r="AD39" s="45">
        <v>35</v>
      </c>
      <c r="AE39" s="41">
        <f t="shared" si="16"/>
        <v>0</v>
      </c>
      <c r="AF39" s="6">
        <f t="shared" si="17"/>
        <v>0</v>
      </c>
      <c r="AG39" s="42">
        <f t="shared" si="18"/>
        <v>0</v>
      </c>
      <c r="AH39" s="43">
        <f t="shared" si="19"/>
        <v>0</v>
      </c>
      <c r="AI39" s="41">
        <f t="shared" si="20"/>
        <v>0</v>
      </c>
      <c r="AJ39" s="6">
        <f t="shared" si="21"/>
        <v>0</v>
      </c>
      <c r="AK39" s="42">
        <f t="shared" si="22"/>
        <v>0</v>
      </c>
      <c r="AL39" s="43">
        <f t="shared" si="23"/>
        <v>0</v>
      </c>
      <c r="AM39" s="41">
        <f t="shared" si="24"/>
        <v>0</v>
      </c>
      <c r="AN39" s="6">
        <f t="shared" si="25"/>
        <v>0</v>
      </c>
      <c r="AO39" s="42">
        <f t="shared" si="26"/>
        <v>0</v>
      </c>
      <c r="AP39" s="43">
        <f t="shared" si="27"/>
        <v>0</v>
      </c>
      <c r="AQ39" s="41">
        <f t="shared" si="28"/>
        <v>0</v>
      </c>
      <c r="AR39" s="6">
        <f t="shared" si="29"/>
        <v>0</v>
      </c>
      <c r="AS39" s="42">
        <f t="shared" si="30"/>
        <v>0</v>
      </c>
      <c r="AT39" s="43">
        <f t="shared" si="31"/>
        <v>0</v>
      </c>
      <c r="AU39" s="244">
        <f t="shared" si="32"/>
        <v>0</v>
      </c>
      <c r="AW39" s="41">
        <f t="shared" si="33"/>
        <v>0</v>
      </c>
      <c r="AX39" s="6">
        <f t="shared" si="34"/>
        <v>0</v>
      </c>
      <c r="AY39" s="42">
        <f t="shared" si="35"/>
        <v>0</v>
      </c>
      <c r="AZ39" s="43">
        <f t="shared" si="36"/>
        <v>0</v>
      </c>
      <c r="BA39" s="41">
        <f t="shared" si="37"/>
        <v>0</v>
      </c>
      <c r="BB39" s="6">
        <f t="shared" si="38"/>
        <v>0</v>
      </c>
      <c r="BC39" s="42">
        <f t="shared" si="39"/>
        <v>0</v>
      </c>
      <c r="BD39" s="43">
        <f t="shared" si="40"/>
        <v>0</v>
      </c>
      <c r="BE39" s="41">
        <f t="shared" si="41"/>
        <v>0</v>
      </c>
      <c r="BF39" s="6">
        <f t="shared" si="42"/>
        <v>0</v>
      </c>
      <c r="BG39" s="42">
        <f t="shared" si="43"/>
        <v>0</v>
      </c>
      <c r="BH39" s="43">
        <f t="shared" si="44"/>
        <v>0</v>
      </c>
      <c r="BI39" s="41">
        <f t="shared" si="45"/>
        <v>0</v>
      </c>
      <c r="BJ39" s="6">
        <f t="shared" si="46"/>
        <v>0</v>
      </c>
      <c r="BK39" s="42">
        <f t="shared" si="47"/>
        <v>0</v>
      </c>
      <c r="BL39" s="43">
        <f t="shared" si="48"/>
        <v>0</v>
      </c>
      <c r="BM39" s="244">
        <f t="shared" si="49"/>
        <v>0</v>
      </c>
      <c r="BO39" s="3">
        <v>34</v>
      </c>
      <c r="BQ39" s="242">
        <f t="shared" ca="1" si="50"/>
        <v>0</v>
      </c>
      <c r="BR39" s="3">
        <v>105</v>
      </c>
      <c r="BS39" s="243">
        <f t="shared" ca="1" si="51"/>
        <v>0</v>
      </c>
      <c r="BU39" s="3">
        <v>35</v>
      </c>
    </row>
    <row r="40" spans="2:73" ht="21.75" thickBot="1" x14ac:dyDescent="0.4">
      <c r="C40" s="32"/>
      <c r="D40" s="10"/>
      <c r="M40" s="371"/>
      <c r="N40" s="36"/>
      <c r="O40" s="371"/>
      <c r="P40" s="36"/>
      <c r="Q40" s="371"/>
      <c r="R40" s="36"/>
      <c r="S40" s="371"/>
      <c r="T40" s="36"/>
      <c r="U40" s="66"/>
      <c r="V40" s="370"/>
      <c r="AB40" s="38">
        <v>0.41319444444444398</v>
      </c>
      <c r="AC40" s="44">
        <f t="shared" si="52"/>
        <v>42252.371527777665</v>
      </c>
      <c r="AD40" s="45">
        <v>36</v>
      </c>
      <c r="AE40" s="41">
        <f t="shared" si="16"/>
        <v>0</v>
      </c>
      <c r="AF40" s="6">
        <f t="shared" si="17"/>
        <v>0</v>
      </c>
      <c r="AG40" s="42">
        <f t="shared" si="18"/>
        <v>0</v>
      </c>
      <c r="AH40" s="43">
        <f t="shared" si="19"/>
        <v>0</v>
      </c>
      <c r="AI40" s="41">
        <f t="shared" si="20"/>
        <v>0</v>
      </c>
      <c r="AJ40" s="6">
        <f t="shared" si="21"/>
        <v>0</v>
      </c>
      <c r="AK40" s="42">
        <f t="shared" si="22"/>
        <v>0</v>
      </c>
      <c r="AL40" s="43">
        <f t="shared" si="23"/>
        <v>0</v>
      </c>
      <c r="AM40" s="41">
        <f t="shared" si="24"/>
        <v>0</v>
      </c>
      <c r="AN40" s="6">
        <f t="shared" si="25"/>
        <v>0</v>
      </c>
      <c r="AO40" s="42">
        <f t="shared" si="26"/>
        <v>0</v>
      </c>
      <c r="AP40" s="43">
        <f t="shared" si="27"/>
        <v>0</v>
      </c>
      <c r="AQ40" s="41">
        <f t="shared" si="28"/>
        <v>0</v>
      </c>
      <c r="AR40" s="6">
        <f t="shared" si="29"/>
        <v>0</v>
      </c>
      <c r="AS40" s="42">
        <f t="shared" si="30"/>
        <v>0</v>
      </c>
      <c r="AT40" s="43">
        <f t="shared" si="31"/>
        <v>0</v>
      </c>
      <c r="AU40" s="53">
        <f t="shared" si="32"/>
        <v>0</v>
      </c>
      <c r="AW40" s="41">
        <f t="shared" si="33"/>
        <v>0</v>
      </c>
      <c r="AX40" s="6">
        <f t="shared" si="34"/>
        <v>0</v>
      </c>
      <c r="AY40" s="42">
        <f t="shared" si="35"/>
        <v>0</v>
      </c>
      <c r="AZ40" s="43">
        <f t="shared" si="36"/>
        <v>0</v>
      </c>
      <c r="BA40" s="41">
        <f t="shared" si="37"/>
        <v>0</v>
      </c>
      <c r="BB40" s="6">
        <f t="shared" si="38"/>
        <v>0</v>
      </c>
      <c r="BC40" s="42">
        <f t="shared" si="39"/>
        <v>0</v>
      </c>
      <c r="BD40" s="43">
        <f t="shared" si="40"/>
        <v>0</v>
      </c>
      <c r="BE40" s="41">
        <f t="shared" si="41"/>
        <v>0</v>
      </c>
      <c r="BF40" s="6">
        <f t="shared" si="42"/>
        <v>0</v>
      </c>
      <c r="BG40" s="42">
        <f t="shared" si="43"/>
        <v>0</v>
      </c>
      <c r="BH40" s="43">
        <f t="shared" si="44"/>
        <v>0</v>
      </c>
      <c r="BI40" s="41">
        <f t="shared" si="45"/>
        <v>0</v>
      </c>
      <c r="BJ40" s="6">
        <f t="shared" si="46"/>
        <v>0</v>
      </c>
      <c r="BK40" s="42">
        <f t="shared" si="47"/>
        <v>0</v>
      </c>
      <c r="BL40" s="43">
        <f t="shared" si="48"/>
        <v>0</v>
      </c>
      <c r="BM40" s="53">
        <f t="shared" si="49"/>
        <v>0</v>
      </c>
      <c r="BO40" s="3">
        <v>35</v>
      </c>
      <c r="BQ40" s="242">
        <f t="shared" ca="1" si="50"/>
        <v>0</v>
      </c>
      <c r="BR40" s="3">
        <v>108</v>
      </c>
      <c r="BS40" s="243">
        <f t="shared" ca="1" si="51"/>
        <v>0</v>
      </c>
      <c r="BU40" s="3">
        <v>36</v>
      </c>
    </row>
    <row r="41" spans="2:73" ht="21.75" thickBot="1" x14ac:dyDescent="0.4">
      <c r="C41" s="32"/>
      <c r="D41" s="10"/>
      <c r="M41" s="371"/>
      <c r="N41" s="36"/>
      <c r="O41" s="371"/>
      <c r="P41" s="36"/>
      <c r="Q41" s="371"/>
      <c r="R41" s="36"/>
      <c r="S41" s="371"/>
      <c r="T41" s="36"/>
      <c r="U41" s="66"/>
      <c r="V41" s="370"/>
      <c r="AB41" s="38">
        <v>0.41666666666666702</v>
      </c>
      <c r="AC41" s="44">
        <f t="shared" si="52"/>
        <v>42252.374999999884</v>
      </c>
      <c r="AD41" s="45">
        <v>37</v>
      </c>
      <c r="AE41" s="41">
        <f t="shared" si="16"/>
        <v>0</v>
      </c>
      <c r="AF41" s="6">
        <f t="shared" si="17"/>
        <v>0</v>
      </c>
      <c r="AG41" s="42">
        <f t="shared" si="18"/>
        <v>0</v>
      </c>
      <c r="AH41" s="43">
        <f t="shared" si="19"/>
        <v>0</v>
      </c>
      <c r="AI41" s="41">
        <f t="shared" si="20"/>
        <v>0</v>
      </c>
      <c r="AJ41" s="6">
        <f t="shared" si="21"/>
        <v>0</v>
      </c>
      <c r="AK41" s="42">
        <f t="shared" si="22"/>
        <v>0</v>
      </c>
      <c r="AL41" s="43">
        <f t="shared" si="23"/>
        <v>0</v>
      </c>
      <c r="AM41" s="41">
        <f t="shared" si="24"/>
        <v>0</v>
      </c>
      <c r="AN41" s="6">
        <f t="shared" si="25"/>
        <v>0</v>
      </c>
      <c r="AO41" s="42">
        <f t="shared" si="26"/>
        <v>0</v>
      </c>
      <c r="AP41" s="43">
        <f t="shared" si="27"/>
        <v>0</v>
      </c>
      <c r="AQ41" s="41">
        <f t="shared" si="28"/>
        <v>0</v>
      </c>
      <c r="AR41" s="6">
        <f t="shared" si="29"/>
        <v>0</v>
      </c>
      <c r="AS41" s="42">
        <f t="shared" si="30"/>
        <v>0</v>
      </c>
      <c r="AT41" s="43">
        <f t="shared" si="31"/>
        <v>0</v>
      </c>
      <c r="AU41" s="245">
        <f t="shared" si="32"/>
        <v>0</v>
      </c>
      <c r="AV41" s="248">
        <f t="shared" ref="AV41" si="85">IF(COUNTIF(AU39:AU41,0)&gt;=2,0,IF(COUNTIF(AU39:AU41,1)&gt;=2,1,IF(COUNTIF(AU39:AU41,2)&gt;=2,2,IF(COUNTIF(AU39:AU41,3)&gt;=2,3,IF(COUNTIF(AU39:AU41,4)&gt;=2,4,0)))))</f>
        <v>0</v>
      </c>
      <c r="AW41" s="41">
        <f t="shared" si="33"/>
        <v>0</v>
      </c>
      <c r="AX41" s="6">
        <f t="shared" si="34"/>
        <v>0</v>
      </c>
      <c r="AY41" s="42">
        <f t="shared" si="35"/>
        <v>0</v>
      </c>
      <c r="AZ41" s="43">
        <f t="shared" si="36"/>
        <v>0</v>
      </c>
      <c r="BA41" s="41">
        <f t="shared" si="37"/>
        <v>0</v>
      </c>
      <c r="BB41" s="6">
        <f t="shared" si="38"/>
        <v>0</v>
      </c>
      <c r="BC41" s="42">
        <f t="shared" si="39"/>
        <v>0</v>
      </c>
      <c r="BD41" s="43">
        <f t="shared" si="40"/>
        <v>0</v>
      </c>
      <c r="BE41" s="41">
        <f t="shared" si="41"/>
        <v>0</v>
      </c>
      <c r="BF41" s="6">
        <f t="shared" si="42"/>
        <v>0</v>
      </c>
      <c r="BG41" s="42">
        <f t="shared" si="43"/>
        <v>0</v>
      </c>
      <c r="BH41" s="43">
        <f t="shared" si="44"/>
        <v>0</v>
      </c>
      <c r="BI41" s="41">
        <f t="shared" si="45"/>
        <v>0</v>
      </c>
      <c r="BJ41" s="6">
        <f t="shared" si="46"/>
        <v>0</v>
      </c>
      <c r="BK41" s="42">
        <f t="shared" si="47"/>
        <v>0</v>
      </c>
      <c r="BL41" s="43">
        <f t="shared" si="48"/>
        <v>0</v>
      </c>
      <c r="BM41" s="245">
        <f t="shared" si="49"/>
        <v>0</v>
      </c>
      <c r="BN41" s="248">
        <f t="shared" ref="BN41" si="86">IF(COUNTIF(BM39:BM41,0)&gt;=2,0,IF(COUNTIF(BM39:BM41,1)&gt;=2,1,IF(COUNTIF(BM39:BM41,2)&gt;=2,2,IF(COUNTIF(BM39:BM41,3)&gt;=2,3,IF(COUNTIF(BM39:BM41,4)&gt;=2,4,0)))))</f>
        <v>0</v>
      </c>
      <c r="BO41" s="3">
        <v>36</v>
      </c>
      <c r="BQ41" s="242">
        <f t="shared" ca="1" si="50"/>
        <v>0</v>
      </c>
      <c r="BR41" s="3">
        <v>111</v>
      </c>
      <c r="BS41" s="243">
        <f t="shared" ca="1" si="51"/>
        <v>0</v>
      </c>
      <c r="BU41" s="3">
        <v>37</v>
      </c>
    </row>
    <row r="42" spans="2:73" ht="21" x14ac:dyDescent="0.35">
      <c r="C42" s="32"/>
      <c r="D42" s="10"/>
      <c r="E42" s="32"/>
      <c r="F42" s="7"/>
      <c r="M42" s="371"/>
      <c r="N42" s="36"/>
      <c r="O42" s="371"/>
      <c r="P42" s="36"/>
      <c r="Q42" s="371"/>
      <c r="R42" s="36"/>
      <c r="S42" s="371"/>
      <c r="T42" s="36"/>
      <c r="U42" s="66"/>
      <c r="V42" s="370"/>
      <c r="AB42" s="38">
        <v>0.42013888888888901</v>
      </c>
      <c r="AC42" s="44">
        <f t="shared" si="52"/>
        <v>42252.378472222103</v>
      </c>
      <c r="AD42" s="45">
        <v>38</v>
      </c>
      <c r="AE42" s="41">
        <f t="shared" si="16"/>
        <v>0</v>
      </c>
      <c r="AF42" s="6">
        <f t="shared" si="17"/>
        <v>0</v>
      </c>
      <c r="AG42" s="42">
        <f t="shared" si="18"/>
        <v>0</v>
      </c>
      <c r="AH42" s="43">
        <f t="shared" si="19"/>
        <v>0</v>
      </c>
      <c r="AI42" s="41">
        <f t="shared" si="20"/>
        <v>0</v>
      </c>
      <c r="AJ42" s="6">
        <f t="shared" si="21"/>
        <v>0</v>
      </c>
      <c r="AK42" s="42">
        <f t="shared" si="22"/>
        <v>0</v>
      </c>
      <c r="AL42" s="43">
        <f t="shared" si="23"/>
        <v>0</v>
      </c>
      <c r="AM42" s="41">
        <f t="shared" si="24"/>
        <v>0</v>
      </c>
      <c r="AN42" s="6">
        <f t="shared" si="25"/>
        <v>0</v>
      </c>
      <c r="AO42" s="42">
        <f t="shared" si="26"/>
        <v>0</v>
      </c>
      <c r="AP42" s="43">
        <f t="shared" si="27"/>
        <v>0</v>
      </c>
      <c r="AQ42" s="41">
        <f t="shared" si="28"/>
        <v>0</v>
      </c>
      <c r="AR42" s="6">
        <f t="shared" si="29"/>
        <v>0</v>
      </c>
      <c r="AS42" s="42">
        <f t="shared" si="30"/>
        <v>0</v>
      </c>
      <c r="AT42" s="43">
        <f t="shared" si="31"/>
        <v>0</v>
      </c>
      <c r="AU42" s="244">
        <f t="shared" si="32"/>
        <v>0</v>
      </c>
      <c r="AW42" s="41">
        <f t="shared" si="33"/>
        <v>0</v>
      </c>
      <c r="AX42" s="6">
        <f t="shared" si="34"/>
        <v>0</v>
      </c>
      <c r="AY42" s="42">
        <f t="shared" si="35"/>
        <v>0</v>
      </c>
      <c r="AZ42" s="43">
        <f t="shared" si="36"/>
        <v>0</v>
      </c>
      <c r="BA42" s="41">
        <f t="shared" si="37"/>
        <v>0</v>
      </c>
      <c r="BB42" s="6">
        <f t="shared" si="38"/>
        <v>0</v>
      </c>
      <c r="BC42" s="42">
        <f t="shared" si="39"/>
        <v>0</v>
      </c>
      <c r="BD42" s="43">
        <f t="shared" si="40"/>
        <v>0</v>
      </c>
      <c r="BE42" s="41">
        <f t="shared" si="41"/>
        <v>0</v>
      </c>
      <c r="BF42" s="6">
        <f t="shared" si="42"/>
        <v>0</v>
      </c>
      <c r="BG42" s="42">
        <f t="shared" si="43"/>
        <v>0</v>
      </c>
      <c r="BH42" s="43">
        <f t="shared" si="44"/>
        <v>0</v>
      </c>
      <c r="BI42" s="41">
        <f t="shared" si="45"/>
        <v>0</v>
      </c>
      <c r="BJ42" s="6">
        <f t="shared" si="46"/>
        <v>0</v>
      </c>
      <c r="BK42" s="42">
        <f t="shared" si="47"/>
        <v>0</v>
      </c>
      <c r="BL42" s="43">
        <f t="shared" si="48"/>
        <v>0</v>
      </c>
      <c r="BM42" s="244">
        <f t="shared" si="49"/>
        <v>0</v>
      </c>
      <c r="BO42" s="3">
        <v>37</v>
      </c>
      <c r="BQ42" s="242">
        <f t="shared" ca="1" si="50"/>
        <v>0</v>
      </c>
      <c r="BR42" s="3">
        <v>114</v>
      </c>
      <c r="BS42" s="243">
        <f t="shared" ca="1" si="51"/>
        <v>0</v>
      </c>
      <c r="BU42" s="3">
        <v>38</v>
      </c>
    </row>
    <row r="43" spans="2:73" ht="36.75" thickBot="1" x14ac:dyDescent="0.6">
      <c r="C43" s="32"/>
      <c r="D43" s="382"/>
      <c r="E43" s="47"/>
      <c r="M43" s="371"/>
      <c r="N43" s="36"/>
      <c r="O43" s="371"/>
      <c r="P43" s="36"/>
      <c r="Q43" s="371"/>
      <c r="R43" s="36"/>
      <c r="S43" s="371"/>
      <c r="T43" s="36"/>
      <c r="U43" s="66"/>
      <c r="V43" s="370"/>
      <c r="AB43" s="38">
        <v>0.42361111111111099</v>
      </c>
      <c r="AC43" s="44">
        <f>AC42+$L$2</f>
        <v>42252.381944444322</v>
      </c>
      <c r="AD43" s="45">
        <v>39</v>
      </c>
      <c r="AE43" s="41">
        <f t="shared" si="16"/>
        <v>0</v>
      </c>
      <c r="AF43" s="6">
        <f t="shared" si="17"/>
        <v>0</v>
      </c>
      <c r="AG43" s="42">
        <f t="shared" si="18"/>
        <v>0</v>
      </c>
      <c r="AH43" s="43">
        <f t="shared" si="19"/>
        <v>0</v>
      </c>
      <c r="AI43" s="41">
        <f t="shared" si="20"/>
        <v>0</v>
      </c>
      <c r="AJ43" s="6">
        <f t="shared" si="21"/>
        <v>0</v>
      </c>
      <c r="AK43" s="42">
        <f t="shared" si="22"/>
        <v>0</v>
      </c>
      <c r="AL43" s="43">
        <f t="shared" si="23"/>
        <v>0</v>
      </c>
      <c r="AM43" s="41">
        <f t="shared" si="24"/>
        <v>0</v>
      </c>
      <c r="AN43" s="6">
        <f t="shared" si="25"/>
        <v>0</v>
      </c>
      <c r="AO43" s="42">
        <f t="shared" si="26"/>
        <v>0</v>
      </c>
      <c r="AP43" s="43">
        <f t="shared" si="27"/>
        <v>0</v>
      </c>
      <c r="AQ43" s="41">
        <f t="shared" si="28"/>
        <v>0</v>
      </c>
      <c r="AR43" s="6">
        <f t="shared" si="29"/>
        <v>0</v>
      </c>
      <c r="AS43" s="42">
        <f t="shared" si="30"/>
        <v>0</v>
      </c>
      <c r="AT43" s="43">
        <f t="shared" si="31"/>
        <v>0</v>
      </c>
      <c r="AU43" s="53">
        <f t="shared" si="32"/>
        <v>0</v>
      </c>
      <c r="AW43" s="41">
        <f t="shared" si="33"/>
        <v>0</v>
      </c>
      <c r="AX43" s="6">
        <f t="shared" si="34"/>
        <v>0</v>
      </c>
      <c r="AY43" s="42">
        <f t="shared" si="35"/>
        <v>0</v>
      </c>
      <c r="AZ43" s="43">
        <f t="shared" si="36"/>
        <v>0</v>
      </c>
      <c r="BA43" s="41">
        <f t="shared" si="37"/>
        <v>0</v>
      </c>
      <c r="BB43" s="6">
        <f t="shared" si="38"/>
        <v>0</v>
      </c>
      <c r="BC43" s="42">
        <f t="shared" si="39"/>
        <v>0</v>
      </c>
      <c r="BD43" s="43">
        <f t="shared" si="40"/>
        <v>0</v>
      </c>
      <c r="BE43" s="41">
        <f t="shared" si="41"/>
        <v>0</v>
      </c>
      <c r="BF43" s="6">
        <f t="shared" si="42"/>
        <v>0</v>
      </c>
      <c r="BG43" s="42">
        <f t="shared" si="43"/>
        <v>0</v>
      </c>
      <c r="BH43" s="43">
        <f t="shared" si="44"/>
        <v>0</v>
      </c>
      <c r="BI43" s="41">
        <f t="shared" si="45"/>
        <v>0</v>
      </c>
      <c r="BJ43" s="6">
        <f t="shared" si="46"/>
        <v>0</v>
      </c>
      <c r="BK43" s="42">
        <f t="shared" si="47"/>
        <v>0</v>
      </c>
      <c r="BL43" s="43">
        <f t="shared" si="48"/>
        <v>0</v>
      </c>
      <c r="BM43" s="53">
        <f t="shared" si="49"/>
        <v>0</v>
      </c>
      <c r="BO43" s="3">
        <v>38</v>
      </c>
      <c r="BQ43" s="242">
        <f t="shared" ca="1" si="50"/>
        <v>0</v>
      </c>
      <c r="BR43" s="3">
        <v>117</v>
      </c>
      <c r="BS43" s="243">
        <f t="shared" ca="1" si="51"/>
        <v>0</v>
      </c>
      <c r="BU43" s="3">
        <v>39</v>
      </c>
    </row>
    <row r="44" spans="2:73" ht="21.75" thickBot="1" x14ac:dyDescent="0.4">
      <c r="C44" s="32"/>
      <c r="D44" s="10"/>
      <c r="M44" s="371"/>
      <c r="N44" s="36"/>
      <c r="O44" s="371"/>
      <c r="P44" s="36"/>
      <c r="Q44" s="371"/>
      <c r="R44" s="36"/>
      <c r="S44" s="371"/>
      <c r="T44" s="36"/>
      <c r="U44" s="66"/>
      <c r="V44" s="370"/>
      <c r="AB44" s="38">
        <v>0.42708333333333298</v>
      </c>
      <c r="AC44" s="44">
        <f t="shared" si="52"/>
        <v>42252.385416666541</v>
      </c>
      <c r="AD44" s="45">
        <v>40</v>
      </c>
      <c r="AE44" s="41">
        <f t="shared" si="16"/>
        <v>0</v>
      </c>
      <c r="AF44" s="6">
        <f t="shared" si="17"/>
        <v>0</v>
      </c>
      <c r="AG44" s="42">
        <f t="shared" si="18"/>
        <v>0</v>
      </c>
      <c r="AH44" s="43">
        <f t="shared" si="19"/>
        <v>0</v>
      </c>
      <c r="AI44" s="41">
        <f t="shared" si="20"/>
        <v>0</v>
      </c>
      <c r="AJ44" s="6">
        <f t="shared" si="21"/>
        <v>0</v>
      </c>
      <c r="AK44" s="42">
        <f t="shared" si="22"/>
        <v>0</v>
      </c>
      <c r="AL44" s="43">
        <f t="shared" si="23"/>
        <v>0</v>
      </c>
      <c r="AM44" s="41">
        <f t="shared" si="24"/>
        <v>0</v>
      </c>
      <c r="AN44" s="6">
        <f t="shared" si="25"/>
        <v>0</v>
      </c>
      <c r="AO44" s="42">
        <f t="shared" si="26"/>
        <v>0</v>
      </c>
      <c r="AP44" s="43">
        <f t="shared" si="27"/>
        <v>0</v>
      </c>
      <c r="AQ44" s="41">
        <f t="shared" si="28"/>
        <v>0</v>
      </c>
      <c r="AR44" s="6">
        <f t="shared" si="29"/>
        <v>0</v>
      </c>
      <c r="AS44" s="42">
        <f t="shared" si="30"/>
        <v>0</v>
      </c>
      <c r="AT44" s="43">
        <f t="shared" si="31"/>
        <v>0</v>
      </c>
      <c r="AU44" s="245">
        <f t="shared" si="32"/>
        <v>0</v>
      </c>
      <c r="AV44" s="248">
        <f t="shared" ref="AV44" si="87">IF(COUNTIF(AU42:AU44,0)&gt;=2,0,IF(COUNTIF(AU42:AU44,1)&gt;=2,1,IF(COUNTIF(AU42:AU44,2)&gt;=2,2,IF(COUNTIF(AU42:AU44,3)&gt;=2,3,IF(COUNTIF(AU42:AU44,4)&gt;=2,4,0)))))</f>
        <v>0</v>
      </c>
      <c r="AW44" s="41">
        <f t="shared" si="33"/>
        <v>0</v>
      </c>
      <c r="AX44" s="6">
        <f t="shared" si="34"/>
        <v>0</v>
      </c>
      <c r="AY44" s="42">
        <f t="shared" si="35"/>
        <v>0</v>
      </c>
      <c r="AZ44" s="43">
        <f t="shared" si="36"/>
        <v>0</v>
      </c>
      <c r="BA44" s="41">
        <f t="shared" si="37"/>
        <v>0</v>
      </c>
      <c r="BB44" s="6">
        <f t="shared" si="38"/>
        <v>0</v>
      </c>
      <c r="BC44" s="42">
        <f t="shared" si="39"/>
        <v>0</v>
      </c>
      <c r="BD44" s="43">
        <f t="shared" si="40"/>
        <v>0</v>
      </c>
      <c r="BE44" s="41">
        <f t="shared" si="41"/>
        <v>0</v>
      </c>
      <c r="BF44" s="6">
        <f t="shared" si="42"/>
        <v>0</v>
      </c>
      <c r="BG44" s="42">
        <f t="shared" si="43"/>
        <v>0</v>
      </c>
      <c r="BH44" s="43">
        <f t="shared" si="44"/>
        <v>0</v>
      </c>
      <c r="BI44" s="41">
        <f t="shared" si="45"/>
        <v>0</v>
      </c>
      <c r="BJ44" s="6">
        <f t="shared" si="46"/>
        <v>0</v>
      </c>
      <c r="BK44" s="42">
        <f t="shared" si="47"/>
        <v>0</v>
      </c>
      <c r="BL44" s="43">
        <f t="shared" si="48"/>
        <v>0</v>
      </c>
      <c r="BM44" s="245">
        <f t="shared" si="49"/>
        <v>0</v>
      </c>
      <c r="BN44" s="248">
        <f t="shared" ref="BN44" si="88">IF(COUNTIF(BM42:BM44,0)&gt;=2,0,IF(COUNTIF(BM42:BM44,1)&gt;=2,1,IF(COUNTIF(BM42:BM44,2)&gt;=2,2,IF(COUNTIF(BM42:BM44,3)&gt;=2,3,IF(COUNTIF(BM42:BM44,4)&gt;=2,4,0)))))</f>
        <v>0</v>
      </c>
      <c r="BO44" s="3">
        <v>39</v>
      </c>
      <c r="BQ44" s="242">
        <f t="shared" ca="1" si="50"/>
        <v>0</v>
      </c>
      <c r="BR44" s="3">
        <v>120</v>
      </c>
      <c r="BS44" s="243">
        <f t="shared" ca="1" si="51"/>
        <v>0</v>
      </c>
      <c r="BU44" s="3">
        <v>40</v>
      </c>
    </row>
    <row r="45" spans="2:73" ht="21" x14ac:dyDescent="0.35">
      <c r="C45" s="32"/>
      <c r="D45" s="10"/>
      <c r="G45" s="3" t="s">
        <v>182</v>
      </c>
      <c r="H45" s="32">
        <f t="array" aca="1" ref="H45:I51" ca="1">_xll.PICurrVal('pi tag'!$G$45:$G$51,1,"pi_server")</f>
        <v>42110.291666666672</v>
      </c>
      <c r="I45" s="7">
        <f ca="1"/>
        <v>137</v>
      </c>
      <c r="M45" s="371"/>
      <c r="N45" s="36"/>
      <c r="O45" s="371"/>
      <c r="P45" s="36"/>
      <c r="Q45" s="371"/>
      <c r="R45" s="36"/>
      <c r="S45" s="371"/>
      <c r="T45" s="36"/>
      <c r="U45" s="66"/>
      <c r="V45" s="370"/>
      <c r="AB45" s="38">
        <v>0.43055555555555503</v>
      </c>
      <c r="AC45" s="44">
        <f t="shared" si="52"/>
        <v>42252.38888888876</v>
      </c>
      <c r="AD45" s="45">
        <v>41</v>
      </c>
      <c r="AE45" s="41">
        <f t="shared" si="16"/>
        <v>0</v>
      </c>
      <c r="AF45" s="6">
        <f t="shared" si="17"/>
        <v>0</v>
      </c>
      <c r="AG45" s="42">
        <f t="shared" si="18"/>
        <v>0</v>
      </c>
      <c r="AH45" s="43">
        <f t="shared" si="19"/>
        <v>0</v>
      </c>
      <c r="AI45" s="41">
        <f t="shared" si="20"/>
        <v>0</v>
      </c>
      <c r="AJ45" s="6">
        <f t="shared" si="21"/>
        <v>0</v>
      </c>
      <c r="AK45" s="42">
        <f t="shared" si="22"/>
        <v>0</v>
      </c>
      <c r="AL45" s="43">
        <f t="shared" si="23"/>
        <v>0</v>
      </c>
      <c r="AM45" s="41">
        <f t="shared" si="24"/>
        <v>0</v>
      </c>
      <c r="AN45" s="6">
        <f t="shared" si="25"/>
        <v>0</v>
      </c>
      <c r="AO45" s="42">
        <f t="shared" si="26"/>
        <v>0</v>
      </c>
      <c r="AP45" s="43">
        <f t="shared" si="27"/>
        <v>0</v>
      </c>
      <c r="AQ45" s="41">
        <f t="shared" si="28"/>
        <v>0</v>
      </c>
      <c r="AR45" s="6">
        <f t="shared" si="29"/>
        <v>0</v>
      </c>
      <c r="AS45" s="42">
        <f t="shared" si="30"/>
        <v>0</v>
      </c>
      <c r="AT45" s="43">
        <f t="shared" si="31"/>
        <v>0</v>
      </c>
      <c r="AU45" s="244">
        <f t="shared" si="32"/>
        <v>0</v>
      </c>
      <c r="AW45" s="41">
        <f t="shared" si="33"/>
        <v>0</v>
      </c>
      <c r="AX45" s="6">
        <f t="shared" si="34"/>
        <v>0</v>
      </c>
      <c r="AY45" s="42">
        <f t="shared" si="35"/>
        <v>0</v>
      </c>
      <c r="AZ45" s="43">
        <f t="shared" si="36"/>
        <v>0</v>
      </c>
      <c r="BA45" s="41">
        <f t="shared" si="37"/>
        <v>0</v>
      </c>
      <c r="BB45" s="6">
        <f t="shared" si="38"/>
        <v>0</v>
      </c>
      <c r="BC45" s="42">
        <f t="shared" si="39"/>
        <v>0</v>
      </c>
      <c r="BD45" s="43">
        <f t="shared" si="40"/>
        <v>0</v>
      </c>
      <c r="BE45" s="41">
        <f t="shared" si="41"/>
        <v>0</v>
      </c>
      <c r="BF45" s="6">
        <f t="shared" si="42"/>
        <v>0</v>
      </c>
      <c r="BG45" s="42">
        <f t="shared" si="43"/>
        <v>0</v>
      </c>
      <c r="BH45" s="43">
        <f t="shared" si="44"/>
        <v>0</v>
      </c>
      <c r="BI45" s="41">
        <f t="shared" si="45"/>
        <v>0</v>
      </c>
      <c r="BJ45" s="6">
        <f t="shared" si="46"/>
        <v>0</v>
      </c>
      <c r="BK45" s="42">
        <f t="shared" si="47"/>
        <v>0</v>
      </c>
      <c r="BL45" s="43">
        <f t="shared" si="48"/>
        <v>0</v>
      </c>
      <c r="BM45" s="244">
        <f t="shared" si="49"/>
        <v>0</v>
      </c>
      <c r="BO45" s="3">
        <v>40</v>
      </c>
      <c r="BQ45" s="242">
        <f t="shared" ca="1" si="50"/>
        <v>0</v>
      </c>
      <c r="BR45" s="3">
        <v>123</v>
      </c>
      <c r="BS45" s="243">
        <f t="shared" ca="1" si="51"/>
        <v>0</v>
      </c>
      <c r="BU45" s="3">
        <v>41</v>
      </c>
    </row>
    <row r="46" spans="2:73" ht="36.75" thickBot="1" x14ac:dyDescent="0.6">
      <c r="C46" s="32"/>
      <c r="D46" s="382"/>
      <c r="E46" s="48"/>
      <c r="G46" s="3" t="s">
        <v>53</v>
      </c>
      <c r="H46" s="32">
        <f ca="1"/>
        <v>42110.291666666672</v>
      </c>
      <c r="I46" s="7">
        <f ca="1"/>
        <v>42111.010416666846</v>
      </c>
      <c r="M46" s="371"/>
      <c r="N46" s="36"/>
      <c r="O46" s="371"/>
      <c r="P46" s="36"/>
      <c r="Q46" s="371"/>
      <c r="R46" s="36"/>
      <c r="S46" s="371"/>
      <c r="T46" s="36"/>
      <c r="U46" s="66"/>
      <c r="V46" s="370"/>
      <c r="AB46" s="38">
        <v>0.43402777777777801</v>
      </c>
      <c r="AC46" s="44">
        <f t="shared" si="52"/>
        <v>42252.392361110979</v>
      </c>
      <c r="AD46" s="45">
        <v>42</v>
      </c>
      <c r="AE46" s="41">
        <f t="shared" si="16"/>
        <v>0</v>
      </c>
      <c r="AF46" s="6">
        <f t="shared" si="17"/>
        <v>0</v>
      </c>
      <c r="AG46" s="42">
        <f t="shared" si="18"/>
        <v>0</v>
      </c>
      <c r="AH46" s="43">
        <f t="shared" si="19"/>
        <v>0</v>
      </c>
      <c r="AI46" s="41">
        <f t="shared" si="20"/>
        <v>0</v>
      </c>
      <c r="AJ46" s="6">
        <f t="shared" si="21"/>
        <v>0</v>
      </c>
      <c r="AK46" s="42">
        <f t="shared" si="22"/>
        <v>0</v>
      </c>
      <c r="AL46" s="43">
        <f t="shared" si="23"/>
        <v>0</v>
      </c>
      <c r="AM46" s="41">
        <f t="shared" si="24"/>
        <v>0</v>
      </c>
      <c r="AN46" s="6">
        <f t="shared" si="25"/>
        <v>0</v>
      </c>
      <c r="AO46" s="42">
        <f t="shared" si="26"/>
        <v>0</v>
      </c>
      <c r="AP46" s="43">
        <f t="shared" si="27"/>
        <v>0</v>
      </c>
      <c r="AQ46" s="41">
        <f t="shared" si="28"/>
        <v>0</v>
      </c>
      <c r="AR46" s="6">
        <f t="shared" si="29"/>
        <v>0</v>
      </c>
      <c r="AS46" s="42">
        <f t="shared" si="30"/>
        <v>0</v>
      </c>
      <c r="AT46" s="43">
        <f t="shared" si="31"/>
        <v>0</v>
      </c>
      <c r="AU46" s="53">
        <f t="shared" si="32"/>
        <v>0</v>
      </c>
      <c r="AW46" s="41">
        <f t="shared" si="33"/>
        <v>0</v>
      </c>
      <c r="AX46" s="6">
        <f t="shared" si="34"/>
        <v>0</v>
      </c>
      <c r="AY46" s="42">
        <f t="shared" si="35"/>
        <v>0</v>
      </c>
      <c r="AZ46" s="43">
        <f t="shared" si="36"/>
        <v>0</v>
      </c>
      <c r="BA46" s="41">
        <f t="shared" si="37"/>
        <v>0</v>
      </c>
      <c r="BB46" s="6">
        <f t="shared" si="38"/>
        <v>0</v>
      </c>
      <c r="BC46" s="42">
        <f t="shared" si="39"/>
        <v>0</v>
      </c>
      <c r="BD46" s="43">
        <f t="shared" si="40"/>
        <v>0</v>
      </c>
      <c r="BE46" s="41">
        <f t="shared" si="41"/>
        <v>0</v>
      </c>
      <c r="BF46" s="6">
        <f t="shared" si="42"/>
        <v>0</v>
      </c>
      <c r="BG46" s="42">
        <f t="shared" si="43"/>
        <v>0</v>
      </c>
      <c r="BH46" s="43">
        <f t="shared" si="44"/>
        <v>0</v>
      </c>
      <c r="BI46" s="41">
        <f t="shared" si="45"/>
        <v>0</v>
      </c>
      <c r="BJ46" s="6">
        <f t="shared" si="46"/>
        <v>0</v>
      </c>
      <c r="BK46" s="42">
        <f t="shared" si="47"/>
        <v>0</v>
      </c>
      <c r="BL46" s="43">
        <f t="shared" si="48"/>
        <v>0</v>
      </c>
      <c r="BM46" s="53">
        <f t="shared" si="49"/>
        <v>0</v>
      </c>
      <c r="BO46" s="3">
        <v>41</v>
      </c>
      <c r="BQ46" s="242">
        <f t="shared" ca="1" si="50"/>
        <v>0</v>
      </c>
      <c r="BR46" s="3">
        <v>126</v>
      </c>
      <c r="BS46" s="243">
        <f t="shared" ca="1" si="51"/>
        <v>0</v>
      </c>
      <c r="BU46" s="3">
        <v>42</v>
      </c>
    </row>
    <row r="47" spans="2:73" ht="21.75" thickBot="1" x14ac:dyDescent="0.4">
      <c r="C47" s="32"/>
      <c r="D47" s="10"/>
      <c r="G47" s="3" t="s">
        <v>54</v>
      </c>
      <c r="H47" s="32">
        <f ca="1"/>
        <v>42110.291666666672</v>
      </c>
      <c r="I47" s="7">
        <f ca="1"/>
        <v>42111.239583333328</v>
      </c>
      <c r="M47" s="371"/>
      <c r="N47" s="36"/>
      <c r="O47" s="371"/>
      <c r="P47" s="36"/>
      <c r="Q47" s="371"/>
      <c r="R47" s="36"/>
      <c r="S47" s="371"/>
      <c r="T47" s="36"/>
      <c r="U47" s="66"/>
      <c r="V47" s="370"/>
      <c r="AB47" s="38">
        <v>0.4375</v>
      </c>
      <c r="AC47" s="44">
        <f t="shared" si="52"/>
        <v>42252.395833333198</v>
      </c>
      <c r="AD47" s="45">
        <v>43</v>
      </c>
      <c r="AE47" s="41">
        <f t="shared" si="16"/>
        <v>0</v>
      </c>
      <c r="AF47" s="6">
        <f t="shared" si="17"/>
        <v>0</v>
      </c>
      <c r="AG47" s="42">
        <f t="shared" si="18"/>
        <v>0</v>
      </c>
      <c r="AH47" s="43">
        <f t="shared" si="19"/>
        <v>0</v>
      </c>
      <c r="AI47" s="41">
        <f t="shared" si="20"/>
        <v>0</v>
      </c>
      <c r="AJ47" s="6">
        <f t="shared" si="21"/>
        <v>0</v>
      </c>
      <c r="AK47" s="42">
        <f t="shared" si="22"/>
        <v>0</v>
      </c>
      <c r="AL47" s="43">
        <f t="shared" si="23"/>
        <v>0</v>
      </c>
      <c r="AM47" s="41">
        <f t="shared" si="24"/>
        <v>0</v>
      </c>
      <c r="AN47" s="6">
        <f t="shared" si="25"/>
        <v>0</v>
      </c>
      <c r="AO47" s="42">
        <f t="shared" si="26"/>
        <v>0</v>
      </c>
      <c r="AP47" s="43">
        <f t="shared" si="27"/>
        <v>0</v>
      </c>
      <c r="AQ47" s="41">
        <f t="shared" si="28"/>
        <v>0</v>
      </c>
      <c r="AR47" s="6">
        <f t="shared" si="29"/>
        <v>0</v>
      </c>
      <c r="AS47" s="42">
        <f t="shared" si="30"/>
        <v>0</v>
      </c>
      <c r="AT47" s="43">
        <f t="shared" si="31"/>
        <v>0</v>
      </c>
      <c r="AU47" s="245">
        <f t="shared" si="32"/>
        <v>0</v>
      </c>
      <c r="AV47" s="248">
        <f t="shared" ref="AV47" si="89">IF(COUNTIF(AU45:AU47,0)&gt;=2,0,IF(COUNTIF(AU45:AU47,1)&gt;=2,1,IF(COUNTIF(AU45:AU47,2)&gt;=2,2,IF(COUNTIF(AU45:AU47,3)&gt;=2,3,IF(COUNTIF(AU45:AU47,4)&gt;=2,4,0)))))</f>
        <v>0</v>
      </c>
      <c r="AW47" s="41">
        <f t="shared" si="33"/>
        <v>0</v>
      </c>
      <c r="AX47" s="6">
        <f t="shared" si="34"/>
        <v>0</v>
      </c>
      <c r="AY47" s="42">
        <f t="shared" si="35"/>
        <v>0</v>
      </c>
      <c r="AZ47" s="43">
        <f t="shared" si="36"/>
        <v>0</v>
      </c>
      <c r="BA47" s="41">
        <f t="shared" si="37"/>
        <v>0</v>
      </c>
      <c r="BB47" s="6">
        <f t="shared" si="38"/>
        <v>0</v>
      </c>
      <c r="BC47" s="42">
        <f t="shared" si="39"/>
        <v>0</v>
      </c>
      <c r="BD47" s="43">
        <f t="shared" si="40"/>
        <v>0</v>
      </c>
      <c r="BE47" s="41">
        <f t="shared" si="41"/>
        <v>0</v>
      </c>
      <c r="BF47" s="6">
        <f t="shared" si="42"/>
        <v>0</v>
      </c>
      <c r="BG47" s="42">
        <f t="shared" si="43"/>
        <v>0</v>
      </c>
      <c r="BH47" s="43">
        <f t="shared" si="44"/>
        <v>0</v>
      </c>
      <c r="BI47" s="41">
        <f t="shared" si="45"/>
        <v>0</v>
      </c>
      <c r="BJ47" s="6">
        <f t="shared" si="46"/>
        <v>0</v>
      </c>
      <c r="BK47" s="42">
        <f t="shared" si="47"/>
        <v>0</v>
      </c>
      <c r="BL47" s="43">
        <f t="shared" si="48"/>
        <v>0</v>
      </c>
      <c r="BM47" s="245">
        <f t="shared" si="49"/>
        <v>0</v>
      </c>
      <c r="BN47" s="248">
        <f t="shared" ref="BN47" si="90">IF(COUNTIF(BM45:BM47,0)&gt;=2,0,IF(COUNTIF(BM45:BM47,1)&gt;=2,1,IF(COUNTIF(BM45:BM47,2)&gt;=2,2,IF(COUNTIF(BM45:BM47,3)&gt;=2,3,IF(COUNTIF(BM45:BM47,4)&gt;=2,4,0)))))</f>
        <v>0</v>
      </c>
      <c r="BO47" s="3">
        <v>42</v>
      </c>
      <c r="BQ47" s="242">
        <f t="shared" ca="1" si="50"/>
        <v>0</v>
      </c>
      <c r="BR47" s="3">
        <v>129</v>
      </c>
      <c r="BS47" s="243">
        <f t="shared" ca="1" si="51"/>
        <v>0</v>
      </c>
      <c r="BU47" s="3">
        <v>43</v>
      </c>
    </row>
    <row r="48" spans="2:73" ht="23.25" x14ac:dyDescent="0.35">
      <c r="C48" s="32"/>
      <c r="D48" s="10"/>
      <c r="E48" s="49"/>
      <c r="F48" s="49"/>
      <c r="G48" s="3" t="s">
        <v>46</v>
      </c>
      <c r="H48" s="32">
        <f ca="1"/>
        <v>42236.333333333328</v>
      </c>
      <c r="I48" s="7">
        <f ca="1"/>
        <v>2</v>
      </c>
      <c r="M48" s="371"/>
      <c r="N48" s="36"/>
      <c r="O48" s="371"/>
      <c r="P48" s="36"/>
      <c r="Q48" s="371"/>
      <c r="R48" s="36"/>
      <c r="S48" s="371"/>
      <c r="T48" s="36"/>
      <c r="U48" s="66"/>
      <c r="V48" s="370"/>
      <c r="AB48" s="38">
        <v>0.44097222222222199</v>
      </c>
      <c r="AC48" s="44">
        <f t="shared" si="52"/>
        <v>42252.399305555417</v>
      </c>
      <c r="AD48" s="45">
        <v>44</v>
      </c>
      <c r="AE48" s="41">
        <f t="shared" si="16"/>
        <v>0</v>
      </c>
      <c r="AF48" s="6">
        <f t="shared" si="17"/>
        <v>0</v>
      </c>
      <c r="AG48" s="42">
        <f t="shared" si="18"/>
        <v>0</v>
      </c>
      <c r="AH48" s="43">
        <f t="shared" si="19"/>
        <v>0</v>
      </c>
      <c r="AI48" s="41">
        <f t="shared" si="20"/>
        <v>0</v>
      </c>
      <c r="AJ48" s="6">
        <f t="shared" si="21"/>
        <v>0</v>
      </c>
      <c r="AK48" s="42">
        <f t="shared" si="22"/>
        <v>0</v>
      </c>
      <c r="AL48" s="43">
        <f t="shared" si="23"/>
        <v>0</v>
      </c>
      <c r="AM48" s="41">
        <f t="shared" si="24"/>
        <v>0</v>
      </c>
      <c r="AN48" s="6">
        <f t="shared" si="25"/>
        <v>0</v>
      </c>
      <c r="AO48" s="42">
        <f t="shared" si="26"/>
        <v>0</v>
      </c>
      <c r="AP48" s="43">
        <f t="shared" si="27"/>
        <v>0</v>
      </c>
      <c r="AQ48" s="41">
        <f t="shared" si="28"/>
        <v>0</v>
      </c>
      <c r="AR48" s="6">
        <f t="shared" si="29"/>
        <v>0</v>
      </c>
      <c r="AS48" s="42">
        <f t="shared" si="30"/>
        <v>0</v>
      </c>
      <c r="AT48" s="43">
        <f t="shared" si="31"/>
        <v>0</v>
      </c>
      <c r="AU48" s="244">
        <f t="shared" si="32"/>
        <v>0</v>
      </c>
      <c r="AW48" s="41">
        <f t="shared" si="33"/>
        <v>0</v>
      </c>
      <c r="AX48" s="6">
        <f t="shared" si="34"/>
        <v>0</v>
      </c>
      <c r="AY48" s="42">
        <f t="shared" si="35"/>
        <v>0</v>
      </c>
      <c r="AZ48" s="43">
        <f t="shared" si="36"/>
        <v>0</v>
      </c>
      <c r="BA48" s="41">
        <f t="shared" si="37"/>
        <v>0</v>
      </c>
      <c r="BB48" s="6">
        <f t="shared" si="38"/>
        <v>0</v>
      </c>
      <c r="BC48" s="42">
        <f t="shared" si="39"/>
        <v>0</v>
      </c>
      <c r="BD48" s="43">
        <f t="shared" si="40"/>
        <v>0</v>
      </c>
      <c r="BE48" s="41">
        <f t="shared" si="41"/>
        <v>0</v>
      </c>
      <c r="BF48" s="6">
        <f t="shared" si="42"/>
        <v>0</v>
      </c>
      <c r="BG48" s="42">
        <f t="shared" si="43"/>
        <v>0</v>
      </c>
      <c r="BH48" s="43">
        <f t="shared" si="44"/>
        <v>0</v>
      </c>
      <c r="BI48" s="41">
        <f t="shared" si="45"/>
        <v>0</v>
      </c>
      <c r="BJ48" s="6">
        <f t="shared" si="46"/>
        <v>0</v>
      </c>
      <c r="BK48" s="42">
        <f t="shared" si="47"/>
        <v>0</v>
      </c>
      <c r="BL48" s="43">
        <f t="shared" si="48"/>
        <v>0</v>
      </c>
      <c r="BM48" s="244">
        <f t="shared" si="49"/>
        <v>0</v>
      </c>
      <c r="BO48" s="3">
        <v>43</v>
      </c>
      <c r="BQ48" s="242">
        <f t="shared" ca="1" si="50"/>
        <v>0</v>
      </c>
      <c r="BR48" s="3">
        <v>132</v>
      </c>
      <c r="BS48" s="243">
        <f t="shared" ca="1" si="51"/>
        <v>0</v>
      </c>
      <c r="BU48" s="3">
        <v>44</v>
      </c>
    </row>
    <row r="49" spans="3:73" ht="36.75" thickBot="1" x14ac:dyDescent="0.6">
      <c r="C49" s="32"/>
      <c r="D49" s="382"/>
      <c r="E49" s="46"/>
      <c r="F49" s="46"/>
      <c r="G49" s="3" t="s">
        <v>183</v>
      </c>
      <c r="H49" s="32">
        <f ca="1"/>
        <v>42110.291666666672</v>
      </c>
      <c r="I49" s="7">
        <f ca="1"/>
        <v>415.33099365234375</v>
      </c>
      <c r="M49" s="371"/>
      <c r="N49" s="36"/>
      <c r="O49" s="371"/>
      <c r="P49" s="36"/>
      <c r="Q49" s="371"/>
      <c r="R49" s="36"/>
      <c r="S49" s="371"/>
      <c r="T49" s="36"/>
      <c r="U49" s="66"/>
      <c r="V49" s="370"/>
      <c r="AB49" s="38">
        <v>0.44444444444444398</v>
      </c>
      <c r="AC49" s="44">
        <f t="shared" si="52"/>
        <v>42252.402777777635</v>
      </c>
      <c r="AD49" s="45">
        <v>45</v>
      </c>
      <c r="AE49" s="41">
        <f t="shared" si="16"/>
        <v>0</v>
      </c>
      <c r="AF49" s="6">
        <f t="shared" si="17"/>
        <v>0</v>
      </c>
      <c r="AG49" s="42">
        <f t="shared" si="18"/>
        <v>0</v>
      </c>
      <c r="AH49" s="43">
        <f t="shared" si="19"/>
        <v>0</v>
      </c>
      <c r="AI49" s="41">
        <f t="shared" si="20"/>
        <v>0</v>
      </c>
      <c r="AJ49" s="6">
        <f t="shared" si="21"/>
        <v>0</v>
      </c>
      <c r="AK49" s="42">
        <f t="shared" si="22"/>
        <v>0</v>
      </c>
      <c r="AL49" s="43">
        <f t="shared" si="23"/>
        <v>0</v>
      </c>
      <c r="AM49" s="41">
        <f t="shared" si="24"/>
        <v>0</v>
      </c>
      <c r="AN49" s="6">
        <f t="shared" si="25"/>
        <v>0</v>
      </c>
      <c r="AO49" s="42">
        <f t="shared" si="26"/>
        <v>0</v>
      </c>
      <c r="AP49" s="43">
        <f t="shared" si="27"/>
        <v>0</v>
      </c>
      <c r="AQ49" s="41">
        <f t="shared" si="28"/>
        <v>0</v>
      </c>
      <c r="AR49" s="6">
        <f t="shared" si="29"/>
        <v>0</v>
      </c>
      <c r="AS49" s="42">
        <f t="shared" si="30"/>
        <v>0</v>
      </c>
      <c r="AT49" s="43">
        <f t="shared" si="31"/>
        <v>0</v>
      </c>
      <c r="AU49" s="53">
        <f t="shared" si="32"/>
        <v>0</v>
      </c>
      <c r="AW49" s="41">
        <f t="shared" si="33"/>
        <v>0</v>
      </c>
      <c r="AX49" s="6">
        <f t="shared" si="34"/>
        <v>0</v>
      </c>
      <c r="AY49" s="42">
        <f t="shared" si="35"/>
        <v>0</v>
      </c>
      <c r="AZ49" s="43">
        <f t="shared" si="36"/>
        <v>0</v>
      </c>
      <c r="BA49" s="41">
        <f t="shared" si="37"/>
        <v>0</v>
      </c>
      <c r="BB49" s="6">
        <f t="shared" si="38"/>
        <v>0</v>
      </c>
      <c r="BC49" s="42">
        <f t="shared" si="39"/>
        <v>0</v>
      </c>
      <c r="BD49" s="43">
        <f t="shared" si="40"/>
        <v>0</v>
      </c>
      <c r="BE49" s="41">
        <f t="shared" si="41"/>
        <v>0</v>
      </c>
      <c r="BF49" s="6">
        <f t="shared" si="42"/>
        <v>0</v>
      </c>
      <c r="BG49" s="42">
        <f t="shared" si="43"/>
        <v>0</v>
      </c>
      <c r="BH49" s="43">
        <f t="shared" si="44"/>
        <v>0</v>
      </c>
      <c r="BI49" s="41">
        <f t="shared" si="45"/>
        <v>0</v>
      </c>
      <c r="BJ49" s="6">
        <f t="shared" si="46"/>
        <v>0</v>
      </c>
      <c r="BK49" s="42">
        <f t="shared" si="47"/>
        <v>0</v>
      </c>
      <c r="BL49" s="43">
        <f t="shared" si="48"/>
        <v>0</v>
      </c>
      <c r="BM49" s="53">
        <f t="shared" si="49"/>
        <v>0</v>
      </c>
      <c r="BO49" s="3">
        <v>44</v>
      </c>
      <c r="BQ49" s="242">
        <f t="shared" ca="1" si="50"/>
        <v>0</v>
      </c>
      <c r="BR49" s="3">
        <v>135</v>
      </c>
      <c r="BS49" s="243">
        <f t="shared" ca="1" si="51"/>
        <v>0</v>
      </c>
      <c r="BU49" s="3">
        <v>45</v>
      </c>
    </row>
    <row r="50" spans="3:73" ht="36.75" thickBot="1" x14ac:dyDescent="0.6">
      <c r="C50" s="32"/>
      <c r="D50" s="382"/>
      <c r="E50" s="46"/>
      <c r="F50" s="46"/>
      <c r="G50" s="3" t="s">
        <v>184</v>
      </c>
      <c r="H50" s="32">
        <f ca="1"/>
        <v>42110.291666666672</v>
      </c>
      <c r="I50" s="7">
        <f ca="1"/>
        <v>1124</v>
      </c>
      <c r="AB50" s="38">
        <v>0.44791666666666602</v>
      </c>
      <c r="AC50" s="44">
        <f t="shared" si="52"/>
        <v>42252.406249999854</v>
      </c>
      <c r="AD50" s="45">
        <v>46</v>
      </c>
      <c r="AE50" s="41">
        <f t="shared" si="16"/>
        <v>0</v>
      </c>
      <c r="AF50" s="6">
        <f t="shared" si="17"/>
        <v>0</v>
      </c>
      <c r="AG50" s="42">
        <f t="shared" si="18"/>
        <v>0</v>
      </c>
      <c r="AH50" s="43">
        <f t="shared" si="19"/>
        <v>0</v>
      </c>
      <c r="AI50" s="41">
        <f t="shared" si="20"/>
        <v>0</v>
      </c>
      <c r="AJ50" s="6">
        <f t="shared" si="21"/>
        <v>0</v>
      </c>
      <c r="AK50" s="42">
        <f t="shared" si="22"/>
        <v>0</v>
      </c>
      <c r="AL50" s="43">
        <f t="shared" si="23"/>
        <v>0</v>
      </c>
      <c r="AM50" s="41">
        <f t="shared" si="24"/>
        <v>0</v>
      </c>
      <c r="AN50" s="6">
        <f t="shared" si="25"/>
        <v>0</v>
      </c>
      <c r="AO50" s="42">
        <f t="shared" si="26"/>
        <v>0</v>
      </c>
      <c r="AP50" s="43">
        <f t="shared" si="27"/>
        <v>0</v>
      </c>
      <c r="AQ50" s="41">
        <f t="shared" si="28"/>
        <v>0</v>
      </c>
      <c r="AR50" s="6">
        <f t="shared" si="29"/>
        <v>0</v>
      </c>
      <c r="AS50" s="42">
        <f t="shared" si="30"/>
        <v>0</v>
      </c>
      <c r="AT50" s="43">
        <f t="shared" si="31"/>
        <v>0</v>
      </c>
      <c r="AU50" s="245">
        <f t="shared" si="32"/>
        <v>0</v>
      </c>
      <c r="AV50" s="248">
        <f t="shared" ref="AV50" si="91">IF(COUNTIF(AU48:AU50,0)&gt;=2,0,IF(COUNTIF(AU48:AU50,1)&gt;=2,1,IF(COUNTIF(AU48:AU50,2)&gt;=2,2,IF(COUNTIF(AU48:AU50,3)&gt;=2,3,IF(COUNTIF(AU48:AU50,4)&gt;=2,4,0)))))</f>
        <v>0</v>
      </c>
      <c r="AW50" s="41">
        <f t="shared" si="33"/>
        <v>0</v>
      </c>
      <c r="AX50" s="6">
        <f t="shared" si="34"/>
        <v>0</v>
      </c>
      <c r="AY50" s="42">
        <f t="shared" si="35"/>
        <v>0</v>
      </c>
      <c r="AZ50" s="43">
        <f t="shared" si="36"/>
        <v>0</v>
      </c>
      <c r="BA50" s="41">
        <f t="shared" si="37"/>
        <v>0</v>
      </c>
      <c r="BB50" s="6">
        <f t="shared" si="38"/>
        <v>0</v>
      </c>
      <c r="BC50" s="42">
        <f t="shared" si="39"/>
        <v>0</v>
      </c>
      <c r="BD50" s="43">
        <f t="shared" si="40"/>
        <v>0</v>
      </c>
      <c r="BE50" s="41">
        <f t="shared" si="41"/>
        <v>0</v>
      </c>
      <c r="BF50" s="6">
        <f t="shared" si="42"/>
        <v>0</v>
      </c>
      <c r="BG50" s="42">
        <f t="shared" si="43"/>
        <v>0</v>
      </c>
      <c r="BH50" s="43">
        <f t="shared" si="44"/>
        <v>0</v>
      </c>
      <c r="BI50" s="41">
        <f t="shared" si="45"/>
        <v>0</v>
      </c>
      <c r="BJ50" s="6">
        <f t="shared" si="46"/>
        <v>0</v>
      </c>
      <c r="BK50" s="42">
        <f t="shared" si="47"/>
        <v>0</v>
      </c>
      <c r="BL50" s="43">
        <f t="shared" si="48"/>
        <v>0</v>
      </c>
      <c r="BM50" s="245">
        <f t="shared" si="49"/>
        <v>0</v>
      </c>
      <c r="BN50" s="248">
        <f t="shared" ref="BN50" si="92">IF(COUNTIF(BM48:BM50,0)&gt;=2,0,IF(COUNTIF(BM48:BM50,1)&gt;=2,1,IF(COUNTIF(BM48:BM50,2)&gt;=2,2,IF(COUNTIF(BM48:BM50,3)&gt;=2,3,IF(COUNTIF(BM48:BM50,4)&gt;=2,4,0)))))</f>
        <v>0</v>
      </c>
      <c r="BO50" s="3">
        <v>45</v>
      </c>
      <c r="BQ50" s="242">
        <f t="shared" ca="1" si="50"/>
        <v>0</v>
      </c>
      <c r="BR50" s="3">
        <v>138</v>
      </c>
      <c r="BS50" s="243">
        <f t="shared" ca="1" si="51"/>
        <v>0</v>
      </c>
      <c r="BU50" s="3">
        <v>46</v>
      </c>
    </row>
    <row r="51" spans="3:73" ht="36" x14ac:dyDescent="0.55000000000000004">
      <c r="C51" s="32"/>
      <c r="D51" s="382"/>
      <c r="E51" s="46"/>
      <c r="F51" s="46"/>
      <c r="G51" s="3" t="s">
        <v>185</v>
      </c>
      <c r="H51" s="32">
        <f ca="1"/>
        <v>42110.291666666672</v>
      </c>
      <c r="I51" s="7" t="str">
        <f ca="1"/>
        <v>RGP</v>
      </c>
      <c r="M51" s="893"/>
      <c r="N51" s="893"/>
      <c r="O51" s="893"/>
      <c r="P51" s="893"/>
      <c r="Q51" s="893"/>
      <c r="R51" s="893"/>
      <c r="S51" s="893"/>
      <c r="T51" s="893"/>
      <c r="AB51" s="38">
        <v>0.45138888888888901</v>
      </c>
      <c r="AC51" s="44">
        <f t="shared" si="52"/>
        <v>42252.409722222073</v>
      </c>
      <c r="AD51" s="45">
        <v>47</v>
      </c>
      <c r="AE51" s="41">
        <f t="shared" si="16"/>
        <v>0</v>
      </c>
      <c r="AF51" s="6">
        <f t="shared" si="17"/>
        <v>0</v>
      </c>
      <c r="AG51" s="42">
        <f t="shared" si="18"/>
        <v>0</v>
      </c>
      <c r="AH51" s="43">
        <f t="shared" si="19"/>
        <v>0</v>
      </c>
      <c r="AI51" s="41">
        <f t="shared" si="20"/>
        <v>0</v>
      </c>
      <c r="AJ51" s="6">
        <f t="shared" si="21"/>
        <v>0</v>
      </c>
      <c r="AK51" s="42">
        <f t="shared" si="22"/>
        <v>0</v>
      </c>
      <c r="AL51" s="43">
        <f t="shared" si="23"/>
        <v>0</v>
      </c>
      <c r="AM51" s="41">
        <f t="shared" si="24"/>
        <v>0</v>
      </c>
      <c r="AN51" s="6">
        <f t="shared" si="25"/>
        <v>0</v>
      </c>
      <c r="AO51" s="42">
        <f t="shared" si="26"/>
        <v>0</v>
      </c>
      <c r="AP51" s="43">
        <f t="shared" si="27"/>
        <v>0</v>
      </c>
      <c r="AQ51" s="41">
        <f t="shared" si="28"/>
        <v>0</v>
      </c>
      <c r="AR51" s="6">
        <f t="shared" si="29"/>
        <v>0</v>
      </c>
      <c r="AS51" s="42">
        <f t="shared" si="30"/>
        <v>0</v>
      </c>
      <c r="AT51" s="43">
        <f t="shared" si="31"/>
        <v>0</v>
      </c>
      <c r="AU51" s="244">
        <f t="shared" si="32"/>
        <v>0</v>
      </c>
      <c r="AW51" s="41">
        <f t="shared" si="33"/>
        <v>0</v>
      </c>
      <c r="AX51" s="6">
        <f t="shared" si="34"/>
        <v>0</v>
      </c>
      <c r="AY51" s="42">
        <f t="shared" si="35"/>
        <v>0</v>
      </c>
      <c r="AZ51" s="43">
        <f t="shared" si="36"/>
        <v>0</v>
      </c>
      <c r="BA51" s="41">
        <f t="shared" si="37"/>
        <v>0</v>
      </c>
      <c r="BB51" s="6">
        <f t="shared" si="38"/>
        <v>0</v>
      </c>
      <c r="BC51" s="42">
        <f t="shared" si="39"/>
        <v>0</v>
      </c>
      <c r="BD51" s="43">
        <f t="shared" si="40"/>
        <v>0</v>
      </c>
      <c r="BE51" s="41">
        <f t="shared" si="41"/>
        <v>0</v>
      </c>
      <c r="BF51" s="6">
        <f t="shared" si="42"/>
        <v>0</v>
      </c>
      <c r="BG51" s="42">
        <f t="shared" si="43"/>
        <v>0</v>
      </c>
      <c r="BH51" s="43">
        <f t="shared" si="44"/>
        <v>0</v>
      </c>
      <c r="BI51" s="41">
        <f t="shared" si="45"/>
        <v>0</v>
      </c>
      <c r="BJ51" s="6">
        <f t="shared" si="46"/>
        <v>0</v>
      </c>
      <c r="BK51" s="42">
        <f t="shared" si="47"/>
        <v>0</v>
      </c>
      <c r="BL51" s="43">
        <f t="shared" si="48"/>
        <v>0</v>
      </c>
      <c r="BM51" s="244">
        <f t="shared" si="49"/>
        <v>0</v>
      </c>
      <c r="BO51" s="3">
        <v>46</v>
      </c>
      <c r="BQ51" s="242">
        <f t="shared" ca="1" si="50"/>
        <v>0</v>
      </c>
      <c r="BR51" s="3">
        <v>141</v>
      </c>
      <c r="BS51" s="243">
        <f t="shared" ca="1" si="51"/>
        <v>0</v>
      </c>
      <c r="BU51" s="3">
        <v>47</v>
      </c>
    </row>
    <row r="52" spans="3:73" ht="36.75" thickBot="1" x14ac:dyDescent="0.6">
      <c r="C52" s="32"/>
      <c r="D52" s="382"/>
      <c r="E52" s="46"/>
      <c r="F52" s="46"/>
      <c r="M52" s="372"/>
      <c r="N52" s="23"/>
      <c r="O52" s="372"/>
      <c r="P52" s="23"/>
      <c r="Q52" s="372"/>
      <c r="R52" s="23"/>
      <c r="S52" s="372"/>
      <c r="T52" s="23"/>
      <c r="U52" s="23"/>
      <c r="V52" s="67"/>
      <c r="AB52" s="38">
        <v>0.45486111111111099</v>
      </c>
      <c r="AC52" s="44">
        <f t="shared" si="52"/>
        <v>42252.413194444292</v>
      </c>
      <c r="AD52" s="45">
        <v>48</v>
      </c>
      <c r="AE52" s="41">
        <f t="shared" si="16"/>
        <v>0</v>
      </c>
      <c r="AF52" s="6">
        <f t="shared" si="17"/>
        <v>0</v>
      </c>
      <c r="AG52" s="42">
        <f t="shared" si="18"/>
        <v>0</v>
      </c>
      <c r="AH52" s="43">
        <f t="shared" si="19"/>
        <v>0</v>
      </c>
      <c r="AI52" s="41">
        <f t="shared" si="20"/>
        <v>0</v>
      </c>
      <c r="AJ52" s="6">
        <f t="shared" si="21"/>
        <v>0</v>
      </c>
      <c r="AK52" s="42">
        <f t="shared" si="22"/>
        <v>0</v>
      </c>
      <c r="AL52" s="43">
        <f t="shared" si="23"/>
        <v>0</v>
      </c>
      <c r="AM52" s="41">
        <f t="shared" si="24"/>
        <v>0</v>
      </c>
      <c r="AN52" s="6">
        <f t="shared" si="25"/>
        <v>0</v>
      </c>
      <c r="AO52" s="42">
        <f t="shared" si="26"/>
        <v>0</v>
      </c>
      <c r="AP52" s="43">
        <f t="shared" si="27"/>
        <v>0</v>
      </c>
      <c r="AQ52" s="41">
        <f t="shared" si="28"/>
        <v>0</v>
      </c>
      <c r="AR52" s="6">
        <f t="shared" si="29"/>
        <v>0</v>
      </c>
      <c r="AS52" s="42">
        <f t="shared" si="30"/>
        <v>0</v>
      </c>
      <c r="AT52" s="43">
        <f t="shared" si="31"/>
        <v>0</v>
      </c>
      <c r="AU52" s="53">
        <f t="shared" si="32"/>
        <v>0</v>
      </c>
      <c r="AW52" s="41">
        <f t="shared" si="33"/>
        <v>0</v>
      </c>
      <c r="AX52" s="6">
        <f t="shared" si="34"/>
        <v>0</v>
      </c>
      <c r="AY52" s="42">
        <f t="shared" si="35"/>
        <v>0</v>
      </c>
      <c r="AZ52" s="43">
        <f t="shared" si="36"/>
        <v>0</v>
      </c>
      <c r="BA52" s="41">
        <f t="shared" si="37"/>
        <v>0</v>
      </c>
      <c r="BB52" s="6">
        <f t="shared" si="38"/>
        <v>0</v>
      </c>
      <c r="BC52" s="42">
        <f t="shared" si="39"/>
        <v>0</v>
      </c>
      <c r="BD52" s="43">
        <f t="shared" si="40"/>
        <v>0</v>
      </c>
      <c r="BE52" s="41">
        <f t="shared" si="41"/>
        <v>0</v>
      </c>
      <c r="BF52" s="6">
        <f t="shared" si="42"/>
        <v>0</v>
      </c>
      <c r="BG52" s="42">
        <f t="shared" si="43"/>
        <v>0</v>
      </c>
      <c r="BH52" s="43">
        <f t="shared" si="44"/>
        <v>0</v>
      </c>
      <c r="BI52" s="41">
        <f t="shared" si="45"/>
        <v>0</v>
      </c>
      <c r="BJ52" s="6">
        <f t="shared" si="46"/>
        <v>0</v>
      </c>
      <c r="BK52" s="42">
        <f t="shared" si="47"/>
        <v>0</v>
      </c>
      <c r="BL52" s="43">
        <f t="shared" si="48"/>
        <v>0</v>
      </c>
      <c r="BM52" s="53">
        <f t="shared" si="49"/>
        <v>0</v>
      </c>
      <c r="BO52" s="3">
        <v>47</v>
      </c>
      <c r="BQ52" s="242">
        <f t="shared" ca="1" si="50"/>
        <v>0</v>
      </c>
      <c r="BR52" s="3">
        <v>144</v>
      </c>
      <c r="BS52" s="243">
        <f t="shared" ca="1" si="51"/>
        <v>0</v>
      </c>
      <c r="BU52" s="3">
        <v>48</v>
      </c>
    </row>
    <row r="53" spans="3:73" ht="21.75" thickBot="1" x14ac:dyDescent="0.4">
      <c r="C53" s="32"/>
      <c r="D53" s="10"/>
      <c r="M53" s="371"/>
      <c r="N53" s="36"/>
      <c r="O53" s="371"/>
      <c r="P53" s="36"/>
      <c r="Q53" s="371"/>
      <c r="R53" s="36"/>
      <c r="S53" s="371"/>
      <c r="T53" s="36"/>
      <c r="U53" s="42"/>
      <c r="V53" s="370"/>
      <c r="AB53" s="38">
        <v>0.45833333333333298</v>
      </c>
      <c r="AC53" s="44">
        <f t="shared" si="52"/>
        <v>42252.416666666511</v>
      </c>
      <c r="AD53" s="45">
        <v>49</v>
      </c>
      <c r="AE53" s="41">
        <f t="shared" si="16"/>
        <v>0</v>
      </c>
      <c r="AF53" s="6">
        <f t="shared" si="17"/>
        <v>0</v>
      </c>
      <c r="AG53" s="42">
        <f t="shared" si="18"/>
        <v>0</v>
      </c>
      <c r="AH53" s="43">
        <f t="shared" si="19"/>
        <v>0</v>
      </c>
      <c r="AI53" s="41">
        <f t="shared" si="20"/>
        <v>0</v>
      </c>
      <c r="AJ53" s="6">
        <f t="shared" si="21"/>
        <v>0</v>
      </c>
      <c r="AK53" s="42">
        <f t="shared" si="22"/>
        <v>0</v>
      </c>
      <c r="AL53" s="43">
        <f t="shared" si="23"/>
        <v>0</v>
      </c>
      <c r="AM53" s="41">
        <f t="shared" si="24"/>
        <v>0</v>
      </c>
      <c r="AN53" s="6">
        <f t="shared" si="25"/>
        <v>0</v>
      </c>
      <c r="AO53" s="42">
        <f t="shared" si="26"/>
        <v>0</v>
      </c>
      <c r="AP53" s="43">
        <f t="shared" si="27"/>
        <v>0</v>
      </c>
      <c r="AQ53" s="41">
        <f t="shared" si="28"/>
        <v>0</v>
      </c>
      <c r="AR53" s="6">
        <f t="shared" si="29"/>
        <v>0</v>
      </c>
      <c r="AS53" s="42">
        <f t="shared" si="30"/>
        <v>0</v>
      </c>
      <c r="AT53" s="43">
        <f t="shared" si="31"/>
        <v>0</v>
      </c>
      <c r="AU53" s="245">
        <f t="shared" si="32"/>
        <v>0</v>
      </c>
      <c r="AV53" s="248">
        <f t="shared" ref="AV53" si="93">IF(COUNTIF(AU51:AU53,0)&gt;=2,0,IF(COUNTIF(AU51:AU53,1)&gt;=2,1,IF(COUNTIF(AU51:AU53,2)&gt;=2,2,IF(COUNTIF(AU51:AU53,3)&gt;=2,3,IF(COUNTIF(AU51:AU53,4)&gt;=2,4,0)))))</f>
        <v>0</v>
      </c>
      <c r="AW53" s="41">
        <f t="shared" si="33"/>
        <v>0</v>
      </c>
      <c r="AX53" s="6">
        <f t="shared" si="34"/>
        <v>0</v>
      </c>
      <c r="AY53" s="42">
        <f t="shared" si="35"/>
        <v>0</v>
      </c>
      <c r="AZ53" s="43">
        <f t="shared" si="36"/>
        <v>0</v>
      </c>
      <c r="BA53" s="41">
        <f t="shared" si="37"/>
        <v>0</v>
      </c>
      <c r="BB53" s="6">
        <f t="shared" si="38"/>
        <v>0</v>
      </c>
      <c r="BC53" s="42">
        <f t="shared" si="39"/>
        <v>0</v>
      </c>
      <c r="BD53" s="43">
        <f t="shared" si="40"/>
        <v>0</v>
      </c>
      <c r="BE53" s="41">
        <f t="shared" si="41"/>
        <v>0</v>
      </c>
      <c r="BF53" s="6">
        <f t="shared" si="42"/>
        <v>0</v>
      </c>
      <c r="BG53" s="42">
        <f t="shared" si="43"/>
        <v>0</v>
      </c>
      <c r="BH53" s="43">
        <f t="shared" si="44"/>
        <v>0</v>
      </c>
      <c r="BI53" s="41">
        <f t="shared" si="45"/>
        <v>0</v>
      </c>
      <c r="BJ53" s="6">
        <f t="shared" si="46"/>
        <v>0</v>
      </c>
      <c r="BK53" s="42">
        <f t="shared" si="47"/>
        <v>0</v>
      </c>
      <c r="BL53" s="43">
        <f t="shared" si="48"/>
        <v>0</v>
      </c>
      <c r="BM53" s="245">
        <f t="shared" si="49"/>
        <v>0</v>
      </c>
      <c r="BN53" s="248">
        <f t="shared" ref="BN53" si="94">IF(COUNTIF(BM51:BM53,0)&gt;=2,0,IF(COUNTIF(BM51:BM53,1)&gt;=2,1,IF(COUNTIF(BM51:BM53,2)&gt;=2,2,IF(COUNTIF(BM51:BM53,3)&gt;=2,3,IF(COUNTIF(BM51:BM53,4)&gt;=2,4,0)))))</f>
        <v>0</v>
      </c>
      <c r="BO53" s="3">
        <v>48</v>
      </c>
      <c r="BQ53" s="242">
        <f t="shared" ca="1" si="50"/>
        <v>0</v>
      </c>
      <c r="BR53" s="3">
        <v>147</v>
      </c>
      <c r="BS53" s="243">
        <f t="shared" ca="1" si="51"/>
        <v>0</v>
      </c>
      <c r="BU53" s="3">
        <v>49</v>
      </c>
    </row>
    <row r="54" spans="3:73" ht="21" x14ac:dyDescent="0.35">
      <c r="C54" s="32"/>
      <c r="D54" s="10"/>
      <c r="M54" s="371"/>
      <c r="N54" s="36"/>
      <c r="O54" s="371"/>
      <c r="P54" s="36"/>
      <c r="Q54" s="371"/>
      <c r="R54" s="36"/>
      <c r="S54" s="371"/>
      <c r="T54" s="36"/>
      <c r="U54" s="42"/>
      <c r="V54" s="370"/>
      <c r="AB54" s="38">
        <v>0.46180555555555503</v>
      </c>
      <c r="AC54" s="44">
        <f t="shared" si="52"/>
        <v>42252.42013888873</v>
      </c>
      <c r="AD54" s="45">
        <v>50</v>
      </c>
      <c r="AE54" s="41">
        <f t="shared" si="16"/>
        <v>0</v>
      </c>
      <c r="AF54" s="6">
        <f t="shared" si="17"/>
        <v>0</v>
      </c>
      <c r="AG54" s="42">
        <f t="shared" si="18"/>
        <v>0</v>
      </c>
      <c r="AH54" s="43">
        <f t="shared" si="19"/>
        <v>0</v>
      </c>
      <c r="AI54" s="41">
        <f t="shared" si="20"/>
        <v>0</v>
      </c>
      <c r="AJ54" s="6">
        <f t="shared" si="21"/>
        <v>0</v>
      </c>
      <c r="AK54" s="42">
        <f t="shared" si="22"/>
        <v>0</v>
      </c>
      <c r="AL54" s="43">
        <f t="shared" si="23"/>
        <v>0</v>
      </c>
      <c r="AM54" s="41">
        <f t="shared" si="24"/>
        <v>0</v>
      </c>
      <c r="AN54" s="6">
        <f t="shared" si="25"/>
        <v>0</v>
      </c>
      <c r="AO54" s="42">
        <f t="shared" si="26"/>
        <v>0</v>
      </c>
      <c r="AP54" s="43">
        <f t="shared" si="27"/>
        <v>0</v>
      </c>
      <c r="AQ54" s="41">
        <f t="shared" si="28"/>
        <v>0</v>
      </c>
      <c r="AR54" s="6">
        <f t="shared" si="29"/>
        <v>0</v>
      </c>
      <c r="AS54" s="42">
        <f t="shared" si="30"/>
        <v>0</v>
      </c>
      <c r="AT54" s="43">
        <f t="shared" si="31"/>
        <v>0</v>
      </c>
      <c r="AU54" s="244">
        <f t="shared" si="32"/>
        <v>0</v>
      </c>
      <c r="AW54" s="41">
        <f t="shared" si="33"/>
        <v>0</v>
      </c>
      <c r="AX54" s="6">
        <f t="shared" si="34"/>
        <v>0</v>
      </c>
      <c r="AY54" s="42">
        <f t="shared" si="35"/>
        <v>0</v>
      </c>
      <c r="AZ54" s="43">
        <f t="shared" si="36"/>
        <v>0</v>
      </c>
      <c r="BA54" s="41">
        <f t="shared" si="37"/>
        <v>0</v>
      </c>
      <c r="BB54" s="6">
        <f t="shared" si="38"/>
        <v>0</v>
      </c>
      <c r="BC54" s="42">
        <f t="shared" si="39"/>
        <v>0</v>
      </c>
      <c r="BD54" s="43">
        <f t="shared" si="40"/>
        <v>0</v>
      </c>
      <c r="BE54" s="41">
        <f t="shared" si="41"/>
        <v>0</v>
      </c>
      <c r="BF54" s="6">
        <f t="shared" si="42"/>
        <v>0</v>
      </c>
      <c r="BG54" s="42">
        <f t="shared" si="43"/>
        <v>0</v>
      </c>
      <c r="BH54" s="43">
        <f t="shared" si="44"/>
        <v>0</v>
      </c>
      <c r="BI54" s="41">
        <f t="shared" si="45"/>
        <v>0</v>
      </c>
      <c r="BJ54" s="6">
        <f t="shared" si="46"/>
        <v>0</v>
      </c>
      <c r="BK54" s="42">
        <f t="shared" si="47"/>
        <v>0</v>
      </c>
      <c r="BL54" s="43">
        <f t="shared" si="48"/>
        <v>0</v>
      </c>
      <c r="BM54" s="244">
        <f t="shared" si="49"/>
        <v>0</v>
      </c>
      <c r="BO54" s="3">
        <v>49</v>
      </c>
      <c r="BQ54" s="242">
        <f t="shared" ca="1" si="50"/>
        <v>0</v>
      </c>
      <c r="BR54" s="3">
        <v>150</v>
      </c>
      <c r="BS54" s="243">
        <f t="shared" ca="1" si="51"/>
        <v>0</v>
      </c>
      <c r="BU54" s="3">
        <v>50</v>
      </c>
    </row>
    <row r="55" spans="3:73" ht="21.75" thickBot="1" x14ac:dyDescent="0.4">
      <c r="C55" s="32"/>
      <c r="D55" s="10"/>
      <c r="M55" s="371"/>
      <c r="N55" s="36"/>
      <c r="O55" s="371"/>
      <c r="P55" s="36"/>
      <c r="Q55" s="371"/>
      <c r="R55" s="36"/>
      <c r="S55" s="371"/>
      <c r="T55" s="36"/>
      <c r="U55" s="42"/>
      <c r="V55" s="370"/>
      <c r="AB55" s="38">
        <v>0.46527777777777701</v>
      </c>
      <c r="AC55" s="44">
        <f t="shared" si="52"/>
        <v>42252.423611110949</v>
      </c>
      <c r="AD55" s="45">
        <v>51</v>
      </c>
      <c r="AE55" s="41">
        <f t="shared" si="16"/>
        <v>0</v>
      </c>
      <c r="AF55" s="6">
        <f t="shared" si="17"/>
        <v>0</v>
      </c>
      <c r="AG55" s="42">
        <f t="shared" si="18"/>
        <v>0</v>
      </c>
      <c r="AH55" s="43">
        <f t="shared" si="19"/>
        <v>0</v>
      </c>
      <c r="AI55" s="41">
        <f t="shared" si="20"/>
        <v>0</v>
      </c>
      <c r="AJ55" s="6">
        <f t="shared" si="21"/>
        <v>0</v>
      </c>
      <c r="AK55" s="42">
        <f t="shared" si="22"/>
        <v>0</v>
      </c>
      <c r="AL55" s="43">
        <f t="shared" si="23"/>
        <v>0</v>
      </c>
      <c r="AM55" s="41">
        <f t="shared" si="24"/>
        <v>0</v>
      </c>
      <c r="AN55" s="6">
        <f t="shared" si="25"/>
        <v>0</v>
      </c>
      <c r="AO55" s="42">
        <f t="shared" si="26"/>
        <v>0</v>
      </c>
      <c r="AP55" s="43">
        <f t="shared" si="27"/>
        <v>0</v>
      </c>
      <c r="AQ55" s="41">
        <f t="shared" si="28"/>
        <v>0</v>
      </c>
      <c r="AR55" s="6">
        <f t="shared" si="29"/>
        <v>0</v>
      </c>
      <c r="AS55" s="42">
        <f t="shared" si="30"/>
        <v>0</v>
      </c>
      <c r="AT55" s="43">
        <f t="shared" si="31"/>
        <v>0</v>
      </c>
      <c r="AU55" s="53">
        <f t="shared" si="32"/>
        <v>0</v>
      </c>
      <c r="AW55" s="41">
        <f t="shared" si="33"/>
        <v>0</v>
      </c>
      <c r="AX55" s="6">
        <f t="shared" si="34"/>
        <v>0</v>
      </c>
      <c r="AY55" s="42">
        <f t="shared" si="35"/>
        <v>0</v>
      </c>
      <c r="AZ55" s="43">
        <f t="shared" si="36"/>
        <v>0</v>
      </c>
      <c r="BA55" s="41">
        <f t="shared" si="37"/>
        <v>0</v>
      </c>
      <c r="BB55" s="6">
        <f t="shared" si="38"/>
        <v>0</v>
      </c>
      <c r="BC55" s="42">
        <f t="shared" si="39"/>
        <v>0</v>
      </c>
      <c r="BD55" s="43">
        <f t="shared" si="40"/>
        <v>0</v>
      </c>
      <c r="BE55" s="41">
        <f t="shared" si="41"/>
        <v>0</v>
      </c>
      <c r="BF55" s="6">
        <f t="shared" si="42"/>
        <v>0</v>
      </c>
      <c r="BG55" s="42">
        <f t="shared" si="43"/>
        <v>0</v>
      </c>
      <c r="BH55" s="43">
        <f t="shared" si="44"/>
        <v>0</v>
      </c>
      <c r="BI55" s="41">
        <f t="shared" si="45"/>
        <v>0</v>
      </c>
      <c r="BJ55" s="6">
        <f t="shared" si="46"/>
        <v>0</v>
      </c>
      <c r="BK55" s="42">
        <f t="shared" si="47"/>
        <v>0</v>
      </c>
      <c r="BL55" s="43">
        <f t="shared" si="48"/>
        <v>0</v>
      </c>
      <c r="BM55" s="53">
        <f t="shared" si="49"/>
        <v>0</v>
      </c>
      <c r="BO55" s="3">
        <v>50</v>
      </c>
      <c r="BQ55" s="242">
        <f t="shared" ca="1" si="50"/>
        <v>0</v>
      </c>
      <c r="BR55" s="3">
        <v>153</v>
      </c>
      <c r="BS55" s="243">
        <f t="shared" ca="1" si="51"/>
        <v>0</v>
      </c>
      <c r="BU55" s="3">
        <v>51</v>
      </c>
    </row>
    <row r="56" spans="3:73" ht="21.75" thickBot="1" x14ac:dyDescent="0.4">
      <c r="E56" s="18" t="s">
        <v>47</v>
      </c>
      <c r="M56" s="371"/>
      <c r="N56" s="36"/>
      <c r="O56" s="371"/>
      <c r="P56" s="36"/>
      <c r="Q56" s="371"/>
      <c r="R56" s="36"/>
      <c r="S56" s="371"/>
      <c r="T56" s="36"/>
      <c r="U56" s="42"/>
      <c r="V56" s="370"/>
      <c r="AB56" s="38">
        <v>0.46875</v>
      </c>
      <c r="AC56" s="44">
        <f t="shared" si="52"/>
        <v>42252.427083333168</v>
      </c>
      <c r="AD56" s="45">
        <v>52</v>
      </c>
      <c r="AE56" s="41">
        <f t="shared" si="16"/>
        <v>0</v>
      </c>
      <c r="AF56" s="6">
        <f t="shared" si="17"/>
        <v>0</v>
      </c>
      <c r="AG56" s="42">
        <f t="shared" si="18"/>
        <v>0</v>
      </c>
      <c r="AH56" s="43">
        <f t="shared" si="19"/>
        <v>0</v>
      </c>
      <c r="AI56" s="41">
        <f t="shared" si="20"/>
        <v>0</v>
      </c>
      <c r="AJ56" s="6">
        <f t="shared" si="21"/>
        <v>0</v>
      </c>
      <c r="AK56" s="42">
        <f t="shared" si="22"/>
        <v>0</v>
      </c>
      <c r="AL56" s="43">
        <f t="shared" si="23"/>
        <v>0</v>
      </c>
      <c r="AM56" s="41">
        <f t="shared" si="24"/>
        <v>0</v>
      </c>
      <c r="AN56" s="6">
        <f t="shared" si="25"/>
        <v>0</v>
      </c>
      <c r="AO56" s="42">
        <f t="shared" si="26"/>
        <v>0</v>
      </c>
      <c r="AP56" s="43">
        <f t="shared" si="27"/>
        <v>0</v>
      </c>
      <c r="AQ56" s="41">
        <f t="shared" si="28"/>
        <v>0</v>
      </c>
      <c r="AR56" s="6">
        <f t="shared" si="29"/>
        <v>0</v>
      </c>
      <c r="AS56" s="42">
        <f t="shared" si="30"/>
        <v>0</v>
      </c>
      <c r="AT56" s="43">
        <f t="shared" si="31"/>
        <v>0</v>
      </c>
      <c r="AU56" s="245">
        <f t="shared" si="32"/>
        <v>0</v>
      </c>
      <c r="AV56" s="248">
        <f t="shared" ref="AV56" si="95">IF(COUNTIF(AU54:AU56,0)&gt;=2,0,IF(COUNTIF(AU54:AU56,1)&gt;=2,1,IF(COUNTIF(AU54:AU56,2)&gt;=2,2,IF(COUNTIF(AU54:AU56,3)&gt;=2,3,IF(COUNTIF(AU54:AU56,4)&gt;=2,4,0)))))</f>
        <v>0</v>
      </c>
      <c r="AW56" s="41">
        <f t="shared" si="33"/>
        <v>0</v>
      </c>
      <c r="AX56" s="6">
        <f t="shared" si="34"/>
        <v>0</v>
      </c>
      <c r="AY56" s="42">
        <f t="shared" si="35"/>
        <v>0</v>
      </c>
      <c r="AZ56" s="43">
        <f t="shared" si="36"/>
        <v>0</v>
      </c>
      <c r="BA56" s="41">
        <f t="shared" si="37"/>
        <v>0</v>
      </c>
      <c r="BB56" s="6">
        <f t="shared" si="38"/>
        <v>0</v>
      </c>
      <c r="BC56" s="42">
        <f t="shared" si="39"/>
        <v>0</v>
      </c>
      <c r="BD56" s="43">
        <f t="shared" si="40"/>
        <v>0</v>
      </c>
      <c r="BE56" s="41">
        <f t="shared" si="41"/>
        <v>0</v>
      </c>
      <c r="BF56" s="6">
        <f t="shared" si="42"/>
        <v>0</v>
      </c>
      <c r="BG56" s="42">
        <f t="shared" si="43"/>
        <v>0</v>
      </c>
      <c r="BH56" s="43">
        <f t="shared" si="44"/>
        <v>0</v>
      </c>
      <c r="BI56" s="41">
        <f t="shared" si="45"/>
        <v>0</v>
      </c>
      <c r="BJ56" s="6">
        <f t="shared" si="46"/>
        <v>0</v>
      </c>
      <c r="BK56" s="42">
        <f t="shared" si="47"/>
        <v>0</v>
      </c>
      <c r="BL56" s="43">
        <f t="shared" si="48"/>
        <v>0</v>
      </c>
      <c r="BM56" s="245">
        <f t="shared" si="49"/>
        <v>0</v>
      </c>
      <c r="BN56" s="248">
        <f t="shared" ref="BN56" si="96">IF(COUNTIF(BM54:BM56,0)&gt;=2,0,IF(COUNTIF(BM54:BM56,1)&gt;=2,1,IF(COUNTIF(BM54:BM56,2)&gt;=2,2,IF(COUNTIF(BM54:BM56,3)&gt;=2,3,IF(COUNTIF(BM54:BM56,4)&gt;=2,4,0)))))</f>
        <v>0</v>
      </c>
      <c r="BO56" s="3">
        <v>51</v>
      </c>
      <c r="BQ56" s="242">
        <f t="shared" ca="1" si="50"/>
        <v>0</v>
      </c>
      <c r="BR56" s="3">
        <v>156</v>
      </c>
      <c r="BS56" s="243">
        <f t="shared" ca="1" si="51"/>
        <v>0</v>
      </c>
      <c r="BU56" s="3">
        <v>52</v>
      </c>
    </row>
    <row r="57" spans="3:73" ht="21" x14ac:dyDescent="0.35">
      <c r="D57" s="32" t="str">
        <f t="array" ref="D57:E57">_xll.PICompDat('pi tag'!$E$56,'pi tag'!$F$1,'pi tag'!$F$2,9,"pi_server","inside")</f>
        <v>No more values:</v>
      </c>
      <c r="E57" s="7" t="str">
        <v>No more values:</v>
      </c>
      <c r="M57" s="371"/>
      <c r="N57" s="36"/>
      <c r="O57" s="371"/>
      <c r="P57" s="36"/>
      <c r="Q57" s="371"/>
      <c r="R57" s="36"/>
      <c r="S57" s="371"/>
      <c r="T57" s="36"/>
      <c r="U57" s="42"/>
      <c r="V57" s="370"/>
      <c r="AB57" s="38">
        <v>0.47222222222222199</v>
      </c>
      <c r="AC57" s="44">
        <f t="shared" si="52"/>
        <v>42252.430555555387</v>
      </c>
      <c r="AD57" s="45">
        <v>53</v>
      </c>
      <c r="AE57" s="41">
        <f t="shared" si="16"/>
        <v>0</v>
      </c>
      <c r="AF57" s="6">
        <f t="shared" si="17"/>
        <v>0</v>
      </c>
      <c r="AG57" s="42">
        <f t="shared" si="18"/>
        <v>0</v>
      </c>
      <c r="AH57" s="43">
        <f t="shared" si="19"/>
        <v>0</v>
      </c>
      <c r="AI57" s="41">
        <f t="shared" si="20"/>
        <v>0</v>
      </c>
      <c r="AJ57" s="6">
        <f t="shared" si="21"/>
        <v>0</v>
      </c>
      <c r="AK57" s="42">
        <f t="shared" si="22"/>
        <v>0</v>
      </c>
      <c r="AL57" s="43">
        <f t="shared" si="23"/>
        <v>0</v>
      </c>
      <c r="AM57" s="41">
        <f t="shared" si="24"/>
        <v>0</v>
      </c>
      <c r="AN57" s="6">
        <f t="shared" si="25"/>
        <v>0</v>
      </c>
      <c r="AO57" s="42">
        <f t="shared" si="26"/>
        <v>0</v>
      </c>
      <c r="AP57" s="43">
        <f t="shared" si="27"/>
        <v>0</v>
      </c>
      <c r="AQ57" s="41">
        <f t="shared" si="28"/>
        <v>0</v>
      </c>
      <c r="AR57" s="6">
        <f t="shared" si="29"/>
        <v>0</v>
      </c>
      <c r="AS57" s="42">
        <f t="shared" si="30"/>
        <v>0</v>
      </c>
      <c r="AT57" s="43">
        <f t="shared" si="31"/>
        <v>0</v>
      </c>
      <c r="AU57" s="244">
        <f t="shared" si="32"/>
        <v>0</v>
      </c>
      <c r="AW57" s="41">
        <f t="shared" si="33"/>
        <v>0</v>
      </c>
      <c r="AX57" s="6">
        <f t="shared" si="34"/>
        <v>0</v>
      </c>
      <c r="AY57" s="42">
        <f t="shared" si="35"/>
        <v>0</v>
      </c>
      <c r="AZ57" s="43">
        <f t="shared" si="36"/>
        <v>0</v>
      </c>
      <c r="BA57" s="41">
        <f t="shared" si="37"/>
        <v>0</v>
      </c>
      <c r="BB57" s="6">
        <f t="shared" si="38"/>
        <v>0</v>
      </c>
      <c r="BC57" s="42">
        <f t="shared" si="39"/>
        <v>0</v>
      </c>
      <c r="BD57" s="43">
        <f t="shared" si="40"/>
        <v>0</v>
      </c>
      <c r="BE57" s="41">
        <f t="shared" si="41"/>
        <v>0</v>
      </c>
      <c r="BF57" s="6">
        <f t="shared" si="42"/>
        <v>0</v>
      </c>
      <c r="BG57" s="42">
        <f t="shared" si="43"/>
        <v>0</v>
      </c>
      <c r="BH57" s="43">
        <f t="shared" si="44"/>
        <v>0</v>
      </c>
      <c r="BI57" s="41">
        <f t="shared" si="45"/>
        <v>0</v>
      </c>
      <c r="BJ57" s="6">
        <f t="shared" si="46"/>
        <v>0</v>
      </c>
      <c r="BK57" s="42">
        <f t="shared" si="47"/>
        <v>0</v>
      </c>
      <c r="BL57" s="43">
        <f t="shared" si="48"/>
        <v>0</v>
      </c>
      <c r="BM57" s="244">
        <f t="shared" si="49"/>
        <v>0</v>
      </c>
      <c r="BO57" s="3">
        <v>52</v>
      </c>
      <c r="BQ57" s="242">
        <f t="shared" ca="1" si="50"/>
        <v>0</v>
      </c>
      <c r="BR57" s="3">
        <v>159</v>
      </c>
      <c r="BS57" s="243">
        <f t="shared" ca="1" si="51"/>
        <v>0</v>
      </c>
      <c r="BU57" s="3">
        <v>53</v>
      </c>
    </row>
    <row r="58" spans="3:73" ht="21.75" thickBot="1" x14ac:dyDescent="0.4">
      <c r="M58" s="371"/>
      <c r="N58" s="36"/>
      <c r="O58" s="371"/>
      <c r="P58" s="36"/>
      <c r="Q58" s="371"/>
      <c r="R58" s="36"/>
      <c r="S58" s="371"/>
      <c r="T58" s="36"/>
      <c r="U58" s="42"/>
      <c r="V58" s="370"/>
      <c r="AB58" s="38">
        <v>0.47569444444444398</v>
      </c>
      <c r="AC58" s="44">
        <f t="shared" si="52"/>
        <v>42252.434027777606</v>
      </c>
      <c r="AD58" s="45">
        <v>54</v>
      </c>
      <c r="AE58" s="41">
        <f t="shared" si="16"/>
        <v>0</v>
      </c>
      <c r="AF58" s="6">
        <f t="shared" si="17"/>
        <v>0</v>
      </c>
      <c r="AG58" s="42">
        <f t="shared" si="18"/>
        <v>0</v>
      </c>
      <c r="AH58" s="43">
        <f t="shared" si="19"/>
        <v>0</v>
      </c>
      <c r="AI58" s="41">
        <f t="shared" si="20"/>
        <v>0</v>
      </c>
      <c r="AJ58" s="6">
        <f t="shared" si="21"/>
        <v>0</v>
      </c>
      <c r="AK58" s="42">
        <f t="shared" si="22"/>
        <v>0</v>
      </c>
      <c r="AL58" s="43">
        <f t="shared" si="23"/>
        <v>0</v>
      </c>
      <c r="AM58" s="41">
        <f t="shared" si="24"/>
        <v>0</v>
      </c>
      <c r="AN58" s="6">
        <f t="shared" si="25"/>
        <v>0</v>
      </c>
      <c r="AO58" s="42">
        <f t="shared" si="26"/>
        <v>0</v>
      </c>
      <c r="AP58" s="43">
        <f t="shared" si="27"/>
        <v>0</v>
      </c>
      <c r="AQ58" s="41">
        <f t="shared" si="28"/>
        <v>0</v>
      </c>
      <c r="AR58" s="6">
        <f t="shared" si="29"/>
        <v>0</v>
      </c>
      <c r="AS58" s="42">
        <f t="shared" si="30"/>
        <v>0</v>
      </c>
      <c r="AT58" s="43">
        <f t="shared" si="31"/>
        <v>0</v>
      </c>
      <c r="AU58" s="53">
        <f t="shared" si="32"/>
        <v>0</v>
      </c>
      <c r="AW58" s="41">
        <f t="shared" si="33"/>
        <v>0</v>
      </c>
      <c r="AX58" s="6">
        <f t="shared" si="34"/>
        <v>0</v>
      </c>
      <c r="AY58" s="42">
        <f t="shared" si="35"/>
        <v>0</v>
      </c>
      <c r="AZ58" s="43">
        <f t="shared" si="36"/>
        <v>0</v>
      </c>
      <c r="BA58" s="41">
        <f t="shared" si="37"/>
        <v>0</v>
      </c>
      <c r="BB58" s="6">
        <f t="shared" si="38"/>
        <v>0</v>
      </c>
      <c r="BC58" s="42">
        <f t="shared" si="39"/>
        <v>0</v>
      </c>
      <c r="BD58" s="43">
        <f t="shared" si="40"/>
        <v>0</v>
      </c>
      <c r="BE58" s="41">
        <f t="shared" si="41"/>
        <v>0</v>
      </c>
      <c r="BF58" s="6">
        <f t="shared" si="42"/>
        <v>0</v>
      </c>
      <c r="BG58" s="42">
        <f t="shared" si="43"/>
        <v>0</v>
      </c>
      <c r="BH58" s="43">
        <f t="shared" si="44"/>
        <v>0</v>
      </c>
      <c r="BI58" s="41">
        <f t="shared" si="45"/>
        <v>0</v>
      </c>
      <c r="BJ58" s="6">
        <f t="shared" si="46"/>
        <v>0</v>
      </c>
      <c r="BK58" s="42">
        <f t="shared" si="47"/>
        <v>0</v>
      </c>
      <c r="BL58" s="43">
        <f t="shared" si="48"/>
        <v>0</v>
      </c>
      <c r="BM58" s="53">
        <f t="shared" si="49"/>
        <v>0</v>
      </c>
      <c r="BO58" s="3">
        <v>53</v>
      </c>
      <c r="BQ58" s="242">
        <f t="shared" ca="1" si="50"/>
        <v>0</v>
      </c>
      <c r="BR58" s="3">
        <v>162</v>
      </c>
      <c r="BS58" s="243">
        <f t="shared" ca="1" si="51"/>
        <v>0</v>
      </c>
      <c r="BU58" s="3">
        <v>54</v>
      </c>
    </row>
    <row r="59" spans="3:73" ht="21.75" thickBot="1" x14ac:dyDescent="0.4">
      <c r="M59" s="371"/>
      <c r="N59" s="36"/>
      <c r="O59" s="371"/>
      <c r="P59" s="36"/>
      <c r="Q59" s="371"/>
      <c r="R59" s="36"/>
      <c r="S59" s="371"/>
      <c r="T59" s="36"/>
      <c r="U59" s="42"/>
      <c r="V59" s="370"/>
      <c r="AB59" s="38">
        <v>0.47916666666666602</v>
      </c>
      <c r="AC59" s="44">
        <f t="shared" si="52"/>
        <v>42252.437499999825</v>
      </c>
      <c r="AD59" s="45">
        <v>55</v>
      </c>
      <c r="AE59" s="41">
        <f t="shared" si="16"/>
        <v>0</v>
      </c>
      <c r="AF59" s="6">
        <f t="shared" si="17"/>
        <v>0</v>
      </c>
      <c r="AG59" s="42">
        <f t="shared" si="18"/>
        <v>0</v>
      </c>
      <c r="AH59" s="43">
        <f t="shared" si="19"/>
        <v>0</v>
      </c>
      <c r="AI59" s="41">
        <f t="shared" si="20"/>
        <v>0</v>
      </c>
      <c r="AJ59" s="6">
        <f t="shared" si="21"/>
        <v>0</v>
      </c>
      <c r="AK59" s="42">
        <f t="shared" si="22"/>
        <v>0</v>
      </c>
      <c r="AL59" s="43">
        <f t="shared" si="23"/>
        <v>0</v>
      </c>
      <c r="AM59" s="41">
        <f t="shared" si="24"/>
        <v>0</v>
      </c>
      <c r="AN59" s="6">
        <f t="shared" si="25"/>
        <v>0</v>
      </c>
      <c r="AO59" s="42">
        <f t="shared" si="26"/>
        <v>0</v>
      </c>
      <c r="AP59" s="43">
        <f t="shared" si="27"/>
        <v>0</v>
      </c>
      <c r="AQ59" s="41">
        <f t="shared" si="28"/>
        <v>0</v>
      </c>
      <c r="AR59" s="6">
        <f t="shared" si="29"/>
        <v>0</v>
      </c>
      <c r="AS59" s="42">
        <f t="shared" si="30"/>
        <v>0</v>
      </c>
      <c r="AT59" s="43">
        <f t="shared" si="31"/>
        <v>0</v>
      </c>
      <c r="AU59" s="245">
        <f t="shared" si="32"/>
        <v>0</v>
      </c>
      <c r="AV59" s="248">
        <f t="shared" ref="AV59" si="97">IF(COUNTIF(AU57:AU59,0)&gt;=2,0,IF(COUNTIF(AU57:AU59,1)&gt;=2,1,IF(COUNTIF(AU57:AU59,2)&gt;=2,2,IF(COUNTIF(AU57:AU59,3)&gt;=2,3,IF(COUNTIF(AU57:AU59,4)&gt;=2,4,0)))))</f>
        <v>0</v>
      </c>
      <c r="AW59" s="41">
        <f t="shared" si="33"/>
        <v>0</v>
      </c>
      <c r="AX59" s="6">
        <f t="shared" si="34"/>
        <v>0</v>
      </c>
      <c r="AY59" s="42">
        <f t="shared" si="35"/>
        <v>0</v>
      </c>
      <c r="AZ59" s="43">
        <f t="shared" si="36"/>
        <v>0</v>
      </c>
      <c r="BA59" s="41">
        <f t="shared" si="37"/>
        <v>0</v>
      </c>
      <c r="BB59" s="6">
        <f t="shared" si="38"/>
        <v>0</v>
      </c>
      <c r="BC59" s="42">
        <f t="shared" si="39"/>
        <v>0</v>
      </c>
      <c r="BD59" s="43">
        <f t="shared" si="40"/>
        <v>0</v>
      </c>
      <c r="BE59" s="41">
        <f t="shared" si="41"/>
        <v>0</v>
      </c>
      <c r="BF59" s="6">
        <f t="shared" si="42"/>
        <v>0</v>
      </c>
      <c r="BG59" s="42">
        <f t="shared" si="43"/>
        <v>0</v>
      </c>
      <c r="BH59" s="43">
        <f t="shared" si="44"/>
        <v>0</v>
      </c>
      <c r="BI59" s="41">
        <f t="shared" si="45"/>
        <v>0</v>
      </c>
      <c r="BJ59" s="6">
        <f t="shared" si="46"/>
        <v>0</v>
      </c>
      <c r="BK59" s="42">
        <f t="shared" si="47"/>
        <v>0</v>
      </c>
      <c r="BL59" s="43">
        <f t="shared" si="48"/>
        <v>0</v>
      </c>
      <c r="BM59" s="245">
        <f t="shared" si="49"/>
        <v>0</v>
      </c>
      <c r="BN59" s="248">
        <f t="shared" ref="BN59" si="98">IF(COUNTIF(BM57:BM59,0)&gt;=2,0,IF(COUNTIF(BM57:BM59,1)&gt;=2,1,IF(COUNTIF(BM57:BM59,2)&gt;=2,2,IF(COUNTIF(BM57:BM59,3)&gt;=2,3,IF(COUNTIF(BM57:BM59,4)&gt;=2,4,0)))))</f>
        <v>0</v>
      </c>
      <c r="BO59" s="3">
        <v>54</v>
      </c>
      <c r="BQ59" s="242">
        <f t="shared" ca="1" si="50"/>
        <v>0</v>
      </c>
      <c r="BR59" s="3">
        <v>165</v>
      </c>
      <c r="BS59" s="243">
        <f t="shared" ca="1" si="51"/>
        <v>0</v>
      </c>
      <c r="BU59" s="3">
        <v>55</v>
      </c>
    </row>
    <row r="60" spans="3:73" ht="21" x14ac:dyDescent="0.35">
      <c r="M60" s="371"/>
      <c r="N60" s="36"/>
      <c r="O60" s="371"/>
      <c r="P60" s="36"/>
      <c r="Q60" s="371"/>
      <c r="R60" s="36"/>
      <c r="S60" s="371"/>
      <c r="T60" s="36"/>
      <c r="U60" s="42"/>
      <c r="V60" s="370"/>
      <c r="AB60" s="38">
        <v>0.48263888888888901</v>
      </c>
      <c r="AC60" s="44">
        <f t="shared" si="52"/>
        <v>42252.440972222044</v>
      </c>
      <c r="AD60" s="45">
        <v>56</v>
      </c>
      <c r="AE60" s="41">
        <f t="shared" si="16"/>
        <v>0</v>
      </c>
      <c r="AF60" s="6">
        <f t="shared" si="17"/>
        <v>0</v>
      </c>
      <c r="AG60" s="42">
        <f t="shared" si="18"/>
        <v>0</v>
      </c>
      <c r="AH60" s="43">
        <f t="shared" si="19"/>
        <v>0</v>
      </c>
      <c r="AI60" s="41">
        <f t="shared" si="20"/>
        <v>0</v>
      </c>
      <c r="AJ60" s="6">
        <f t="shared" si="21"/>
        <v>0</v>
      </c>
      <c r="AK60" s="42">
        <f t="shared" si="22"/>
        <v>0</v>
      </c>
      <c r="AL60" s="43">
        <f t="shared" si="23"/>
        <v>0</v>
      </c>
      <c r="AM60" s="41">
        <f t="shared" si="24"/>
        <v>0</v>
      </c>
      <c r="AN60" s="6">
        <f t="shared" si="25"/>
        <v>0</v>
      </c>
      <c r="AO60" s="42">
        <f t="shared" si="26"/>
        <v>0</v>
      </c>
      <c r="AP60" s="43">
        <f t="shared" si="27"/>
        <v>0</v>
      </c>
      <c r="AQ60" s="41">
        <f t="shared" si="28"/>
        <v>0</v>
      </c>
      <c r="AR60" s="6">
        <f t="shared" si="29"/>
        <v>0</v>
      </c>
      <c r="AS60" s="42">
        <f t="shared" si="30"/>
        <v>0</v>
      </c>
      <c r="AT60" s="43">
        <f t="shared" si="31"/>
        <v>0</v>
      </c>
      <c r="AU60" s="244">
        <f t="shared" si="32"/>
        <v>0</v>
      </c>
      <c r="AW60" s="41">
        <f t="shared" si="33"/>
        <v>0</v>
      </c>
      <c r="AX60" s="6">
        <f t="shared" si="34"/>
        <v>0</v>
      </c>
      <c r="AY60" s="42">
        <f t="shared" si="35"/>
        <v>0</v>
      </c>
      <c r="AZ60" s="43">
        <f t="shared" si="36"/>
        <v>0</v>
      </c>
      <c r="BA60" s="41">
        <f t="shared" si="37"/>
        <v>0</v>
      </c>
      <c r="BB60" s="6">
        <f t="shared" si="38"/>
        <v>0</v>
      </c>
      <c r="BC60" s="42">
        <f t="shared" si="39"/>
        <v>0</v>
      </c>
      <c r="BD60" s="43">
        <f t="shared" si="40"/>
        <v>0</v>
      </c>
      <c r="BE60" s="41">
        <f t="shared" si="41"/>
        <v>0</v>
      </c>
      <c r="BF60" s="6">
        <f t="shared" si="42"/>
        <v>0</v>
      </c>
      <c r="BG60" s="42">
        <f t="shared" si="43"/>
        <v>0</v>
      </c>
      <c r="BH60" s="43">
        <f t="shared" si="44"/>
        <v>0</v>
      </c>
      <c r="BI60" s="41">
        <f t="shared" si="45"/>
        <v>0</v>
      </c>
      <c r="BJ60" s="6">
        <f t="shared" si="46"/>
        <v>0</v>
      </c>
      <c r="BK60" s="42">
        <f t="shared" si="47"/>
        <v>0</v>
      </c>
      <c r="BL60" s="43">
        <f t="shared" si="48"/>
        <v>0</v>
      </c>
      <c r="BM60" s="244">
        <f t="shared" si="49"/>
        <v>0</v>
      </c>
      <c r="BO60" s="3">
        <v>55</v>
      </c>
      <c r="BQ60" s="242">
        <f t="shared" ca="1" si="50"/>
        <v>0</v>
      </c>
      <c r="BR60" s="3">
        <v>168</v>
      </c>
      <c r="BS60" s="243">
        <f t="shared" ca="1" si="51"/>
        <v>0</v>
      </c>
      <c r="BU60" s="3">
        <v>56</v>
      </c>
    </row>
    <row r="61" spans="3:73" ht="21.75" thickBot="1" x14ac:dyDescent="0.4">
      <c r="M61" s="371"/>
      <c r="N61" s="36"/>
      <c r="O61" s="371"/>
      <c r="P61" s="36"/>
      <c r="Q61" s="371"/>
      <c r="R61" s="36"/>
      <c r="S61" s="371"/>
      <c r="T61" s="36"/>
      <c r="U61" s="42"/>
      <c r="V61" s="370"/>
      <c r="AB61" s="38">
        <v>0.48611111111111099</v>
      </c>
      <c r="AC61" s="44">
        <f t="shared" si="52"/>
        <v>42252.444444444263</v>
      </c>
      <c r="AD61" s="45">
        <v>57</v>
      </c>
      <c r="AE61" s="41">
        <f t="shared" si="16"/>
        <v>0</v>
      </c>
      <c r="AF61" s="6">
        <f t="shared" si="17"/>
        <v>0</v>
      </c>
      <c r="AG61" s="42">
        <f t="shared" si="18"/>
        <v>0</v>
      </c>
      <c r="AH61" s="43">
        <f t="shared" si="19"/>
        <v>0</v>
      </c>
      <c r="AI61" s="41">
        <f t="shared" si="20"/>
        <v>0</v>
      </c>
      <c r="AJ61" s="6">
        <f t="shared" si="21"/>
        <v>0</v>
      </c>
      <c r="AK61" s="42">
        <f t="shared" si="22"/>
        <v>0</v>
      </c>
      <c r="AL61" s="43">
        <f t="shared" si="23"/>
        <v>0</v>
      </c>
      <c r="AM61" s="41">
        <f t="shared" si="24"/>
        <v>0</v>
      </c>
      <c r="AN61" s="6">
        <f t="shared" si="25"/>
        <v>0</v>
      </c>
      <c r="AO61" s="42">
        <f t="shared" si="26"/>
        <v>0</v>
      </c>
      <c r="AP61" s="43">
        <f t="shared" si="27"/>
        <v>0</v>
      </c>
      <c r="AQ61" s="41">
        <f t="shared" si="28"/>
        <v>0</v>
      </c>
      <c r="AR61" s="6">
        <f t="shared" si="29"/>
        <v>0</v>
      </c>
      <c r="AS61" s="42">
        <f t="shared" si="30"/>
        <v>0</v>
      </c>
      <c r="AT61" s="43">
        <f t="shared" si="31"/>
        <v>0</v>
      </c>
      <c r="AU61" s="53">
        <f t="shared" si="32"/>
        <v>0</v>
      </c>
      <c r="AW61" s="41">
        <f t="shared" si="33"/>
        <v>0</v>
      </c>
      <c r="AX61" s="6">
        <f t="shared" si="34"/>
        <v>0</v>
      </c>
      <c r="AY61" s="42">
        <f t="shared" si="35"/>
        <v>0</v>
      </c>
      <c r="AZ61" s="43">
        <f t="shared" si="36"/>
        <v>0</v>
      </c>
      <c r="BA61" s="41">
        <f t="shared" si="37"/>
        <v>0</v>
      </c>
      <c r="BB61" s="6">
        <f t="shared" si="38"/>
        <v>0</v>
      </c>
      <c r="BC61" s="42">
        <f t="shared" si="39"/>
        <v>0</v>
      </c>
      <c r="BD61" s="43">
        <f t="shared" si="40"/>
        <v>0</v>
      </c>
      <c r="BE61" s="41">
        <f t="shared" si="41"/>
        <v>0</v>
      </c>
      <c r="BF61" s="6">
        <f t="shared" si="42"/>
        <v>0</v>
      </c>
      <c r="BG61" s="42">
        <f t="shared" si="43"/>
        <v>0</v>
      </c>
      <c r="BH61" s="43">
        <f t="shared" si="44"/>
        <v>0</v>
      </c>
      <c r="BI61" s="41">
        <f t="shared" si="45"/>
        <v>0</v>
      </c>
      <c r="BJ61" s="6">
        <f t="shared" si="46"/>
        <v>0</v>
      </c>
      <c r="BK61" s="42">
        <f t="shared" si="47"/>
        <v>0</v>
      </c>
      <c r="BL61" s="43">
        <f t="shared" si="48"/>
        <v>0</v>
      </c>
      <c r="BM61" s="53">
        <f t="shared" si="49"/>
        <v>0</v>
      </c>
      <c r="BO61" s="3">
        <v>56</v>
      </c>
      <c r="BQ61" s="242">
        <f t="shared" ca="1" si="50"/>
        <v>0</v>
      </c>
      <c r="BR61" s="3">
        <v>171</v>
      </c>
      <c r="BS61" s="243">
        <f t="shared" ca="1" si="51"/>
        <v>0</v>
      </c>
      <c r="BU61" s="3">
        <v>57</v>
      </c>
    </row>
    <row r="62" spans="3:73" ht="21.75" thickBot="1" x14ac:dyDescent="0.4">
      <c r="M62" s="371"/>
      <c r="N62" s="36"/>
      <c r="O62" s="371"/>
      <c r="P62" s="36"/>
      <c r="Q62" s="371"/>
      <c r="R62" s="36"/>
      <c r="S62" s="371"/>
      <c r="T62" s="36"/>
      <c r="U62" s="42"/>
      <c r="V62" s="370"/>
      <c r="AB62" s="38">
        <v>0.48958333333333298</v>
      </c>
      <c r="AC62" s="44">
        <f t="shared" si="52"/>
        <v>42252.447916666482</v>
      </c>
      <c r="AD62" s="45">
        <v>58</v>
      </c>
      <c r="AE62" s="41">
        <f t="shared" si="16"/>
        <v>0</v>
      </c>
      <c r="AF62" s="6">
        <f t="shared" si="17"/>
        <v>0</v>
      </c>
      <c r="AG62" s="42">
        <f t="shared" si="18"/>
        <v>0</v>
      </c>
      <c r="AH62" s="43">
        <f t="shared" si="19"/>
        <v>0</v>
      </c>
      <c r="AI62" s="41">
        <f t="shared" si="20"/>
        <v>0</v>
      </c>
      <c r="AJ62" s="6">
        <f t="shared" si="21"/>
        <v>0</v>
      </c>
      <c r="AK62" s="42">
        <f t="shared" si="22"/>
        <v>0</v>
      </c>
      <c r="AL62" s="43">
        <f t="shared" si="23"/>
        <v>0</v>
      </c>
      <c r="AM62" s="41">
        <f t="shared" si="24"/>
        <v>0</v>
      </c>
      <c r="AN62" s="6">
        <f t="shared" si="25"/>
        <v>0</v>
      </c>
      <c r="AO62" s="42">
        <f t="shared" si="26"/>
        <v>0</v>
      </c>
      <c r="AP62" s="43">
        <f t="shared" si="27"/>
        <v>0</v>
      </c>
      <c r="AQ62" s="41">
        <f t="shared" si="28"/>
        <v>0</v>
      </c>
      <c r="AR62" s="6">
        <f t="shared" si="29"/>
        <v>0</v>
      </c>
      <c r="AS62" s="42">
        <f t="shared" si="30"/>
        <v>0</v>
      </c>
      <c r="AT62" s="43">
        <f t="shared" si="31"/>
        <v>0</v>
      </c>
      <c r="AU62" s="245">
        <f t="shared" si="32"/>
        <v>0</v>
      </c>
      <c r="AV62" s="248">
        <f t="shared" ref="AV62" si="99">IF(COUNTIF(AU60:AU62,0)&gt;=2,0,IF(COUNTIF(AU60:AU62,1)&gt;=2,1,IF(COUNTIF(AU60:AU62,2)&gt;=2,2,IF(COUNTIF(AU60:AU62,3)&gt;=2,3,IF(COUNTIF(AU60:AU62,4)&gt;=2,4,0)))))</f>
        <v>0</v>
      </c>
      <c r="AW62" s="41">
        <f t="shared" si="33"/>
        <v>0</v>
      </c>
      <c r="AX62" s="6">
        <f t="shared" si="34"/>
        <v>0</v>
      </c>
      <c r="AY62" s="42">
        <f t="shared" si="35"/>
        <v>0</v>
      </c>
      <c r="AZ62" s="43">
        <f t="shared" si="36"/>
        <v>0</v>
      </c>
      <c r="BA62" s="41">
        <f t="shared" si="37"/>
        <v>0</v>
      </c>
      <c r="BB62" s="6">
        <f t="shared" si="38"/>
        <v>0</v>
      </c>
      <c r="BC62" s="42">
        <f t="shared" si="39"/>
        <v>0</v>
      </c>
      <c r="BD62" s="43">
        <f t="shared" si="40"/>
        <v>0</v>
      </c>
      <c r="BE62" s="41">
        <f t="shared" si="41"/>
        <v>0</v>
      </c>
      <c r="BF62" s="6">
        <f t="shared" si="42"/>
        <v>0</v>
      </c>
      <c r="BG62" s="42">
        <f t="shared" si="43"/>
        <v>0</v>
      </c>
      <c r="BH62" s="43">
        <f t="shared" si="44"/>
        <v>0</v>
      </c>
      <c r="BI62" s="41">
        <f t="shared" si="45"/>
        <v>0</v>
      </c>
      <c r="BJ62" s="6">
        <f t="shared" si="46"/>
        <v>0</v>
      </c>
      <c r="BK62" s="42">
        <f t="shared" si="47"/>
        <v>0</v>
      </c>
      <c r="BL62" s="43">
        <f t="shared" si="48"/>
        <v>0</v>
      </c>
      <c r="BM62" s="245">
        <f t="shared" si="49"/>
        <v>0</v>
      </c>
      <c r="BN62" s="248">
        <f t="shared" ref="BN62" si="100">IF(COUNTIF(BM60:BM62,0)&gt;=2,0,IF(COUNTIF(BM60:BM62,1)&gt;=2,1,IF(COUNTIF(BM60:BM62,2)&gt;=2,2,IF(COUNTIF(BM60:BM62,3)&gt;=2,3,IF(COUNTIF(BM60:BM62,4)&gt;=2,4,0)))))</f>
        <v>0</v>
      </c>
      <c r="BO62" s="3">
        <v>57</v>
      </c>
      <c r="BQ62" s="242">
        <f t="shared" ca="1" si="50"/>
        <v>0</v>
      </c>
      <c r="BR62" s="3">
        <v>174</v>
      </c>
      <c r="BS62" s="243">
        <f t="shared" ca="1" si="51"/>
        <v>0</v>
      </c>
      <c r="BU62" s="3">
        <v>58</v>
      </c>
    </row>
    <row r="63" spans="3:73" ht="21" x14ac:dyDescent="0.35">
      <c r="M63" s="371"/>
      <c r="N63" s="36"/>
      <c r="O63" s="371"/>
      <c r="P63" s="36"/>
      <c r="Q63" s="371"/>
      <c r="R63" s="36"/>
      <c r="S63" s="371"/>
      <c r="T63" s="36"/>
      <c r="U63" s="42"/>
      <c r="V63" s="370"/>
      <c r="AB63" s="38">
        <v>0.49305555555555503</v>
      </c>
      <c r="AC63" s="44">
        <f t="shared" si="52"/>
        <v>42252.451388888701</v>
      </c>
      <c r="AD63" s="45">
        <v>59</v>
      </c>
      <c r="AE63" s="41">
        <f t="shared" si="16"/>
        <v>0</v>
      </c>
      <c r="AF63" s="6">
        <f t="shared" si="17"/>
        <v>0</v>
      </c>
      <c r="AG63" s="42">
        <f t="shared" si="18"/>
        <v>0</v>
      </c>
      <c r="AH63" s="43">
        <f t="shared" si="19"/>
        <v>0</v>
      </c>
      <c r="AI63" s="41">
        <f t="shared" si="20"/>
        <v>0</v>
      </c>
      <c r="AJ63" s="6">
        <f t="shared" si="21"/>
        <v>0</v>
      </c>
      <c r="AK63" s="42">
        <f t="shared" si="22"/>
        <v>0</v>
      </c>
      <c r="AL63" s="43">
        <f t="shared" si="23"/>
        <v>0</v>
      </c>
      <c r="AM63" s="41">
        <f t="shared" si="24"/>
        <v>0</v>
      </c>
      <c r="AN63" s="6">
        <f t="shared" si="25"/>
        <v>0</v>
      </c>
      <c r="AO63" s="42">
        <f t="shared" si="26"/>
        <v>0</v>
      </c>
      <c r="AP63" s="43">
        <f t="shared" si="27"/>
        <v>0</v>
      </c>
      <c r="AQ63" s="41">
        <f t="shared" si="28"/>
        <v>0</v>
      </c>
      <c r="AR63" s="6">
        <f t="shared" si="29"/>
        <v>0</v>
      </c>
      <c r="AS63" s="42">
        <f t="shared" si="30"/>
        <v>0</v>
      </c>
      <c r="AT63" s="43">
        <f t="shared" si="31"/>
        <v>0</v>
      </c>
      <c r="AU63" s="244">
        <f t="shared" si="32"/>
        <v>0</v>
      </c>
      <c r="AW63" s="41">
        <f t="shared" si="33"/>
        <v>0</v>
      </c>
      <c r="AX63" s="6">
        <f t="shared" si="34"/>
        <v>0</v>
      </c>
      <c r="AY63" s="42">
        <f t="shared" si="35"/>
        <v>0</v>
      </c>
      <c r="AZ63" s="43">
        <f t="shared" si="36"/>
        <v>0</v>
      </c>
      <c r="BA63" s="41">
        <f t="shared" si="37"/>
        <v>0</v>
      </c>
      <c r="BB63" s="6">
        <f t="shared" si="38"/>
        <v>0</v>
      </c>
      <c r="BC63" s="42">
        <f t="shared" si="39"/>
        <v>0</v>
      </c>
      <c r="BD63" s="43">
        <f t="shared" si="40"/>
        <v>0</v>
      </c>
      <c r="BE63" s="41">
        <f t="shared" si="41"/>
        <v>0</v>
      </c>
      <c r="BF63" s="6">
        <f t="shared" si="42"/>
        <v>0</v>
      </c>
      <c r="BG63" s="42">
        <f t="shared" si="43"/>
        <v>0</v>
      </c>
      <c r="BH63" s="43">
        <f t="shared" si="44"/>
        <v>0</v>
      </c>
      <c r="BI63" s="41">
        <f t="shared" si="45"/>
        <v>0</v>
      </c>
      <c r="BJ63" s="6">
        <f t="shared" si="46"/>
        <v>0</v>
      </c>
      <c r="BK63" s="42">
        <f t="shared" si="47"/>
        <v>0</v>
      </c>
      <c r="BL63" s="43">
        <f t="shared" si="48"/>
        <v>0</v>
      </c>
      <c r="BM63" s="244">
        <f t="shared" si="49"/>
        <v>0</v>
      </c>
      <c r="BO63" s="3">
        <v>58</v>
      </c>
      <c r="BQ63" s="242">
        <f t="shared" ca="1" si="50"/>
        <v>0</v>
      </c>
      <c r="BR63" s="3">
        <v>177</v>
      </c>
      <c r="BS63" s="243">
        <f t="shared" ca="1" si="51"/>
        <v>0</v>
      </c>
      <c r="BU63" s="3">
        <v>59</v>
      </c>
    </row>
    <row r="64" spans="3:73" ht="21.75" thickBot="1" x14ac:dyDescent="0.4">
      <c r="M64" s="371"/>
      <c r="N64" s="36"/>
      <c r="O64" s="371"/>
      <c r="P64" s="36"/>
      <c r="Q64" s="371"/>
      <c r="R64" s="36"/>
      <c r="S64" s="371"/>
      <c r="T64" s="36"/>
      <c r="U64" s="42"/>
      <c r="V64" s="370"/>
      <c r="AB64" s="38">
        <v>0.49652777777777701</v>
      </c>
      <c r="AC64" s="44">
        <f t="shared" si="52"/>
        <v>42252.45486111092</v>
      </c>
      <c r="AD64" s="45">
        <v>60</v>
      </c>
      <c r="AE64" s="41">
        <f t="shared" si="16"/>
        <v>0</v>
      </c>
      <c r="AF64" s="6">
        <f t="shared" si="17"/>
        <v>0</v>
      </c>
      <c r="AG64" s="42">
        <f t="shared" si="18"/>
        <v>0</v>
      </c>
      <c r="AH64" s="43">
        <f t="shared" si="19"/>
        <v>0</v>
      </c>
      <c r="AI64" s="41">
        <f t="shared" si="20"/>
        <v>0</v>
      </c>
      <c r="AJ64" s="6">
        <f t="shared" si="21"/>
        <v>0</v>
      </c>
      <c r="AK64" s="42">
        <f t="shared" si="22"/>
        <v>0</v>
      </c>
      <c r="AL64" s="43">
        <f t="shared" si="23"/>
        <v>0</v>
      </c>
      <c r="AM64" s="41">
        <f t="shared" si="24"/>
        <v>0</v>
      </c>
      <c r="AN64" s="6">
        <f t="shared" si="25"/>
        <v>0</v>
      </c>
      <c r="AO64" s="42">
        <f t="shared" si="26"/>
        <v>0</v>
      </c>
      <c r="AP64" s="43">
        <f t="shared" si="27"/>
        <v>0</v>
      </c>
      <c r="AQ64" s="41">
        <f t="shared" si="28"/>
        <v>0</v>
      </c>
      <c r="AR64" s="6">
        <f t="shared" si="29"/>
        <v>0</v>
      </c>
      <c r="AS64" s="42">
        <f t="shared" si="30"/>
        <v>0</v>
      </c>
      <c r="AT64" s="43">
        <f t="shared" si="31"/>
        <v>0</v>
      </c>
      <c r="AU64" s="53">
        <f t="shared" si="32"/>
        <v>0</v>
      </c>
      <c r="AW64" s="41">
        <f t="shared" si="33"/>
        <v>0</v>
      </c>
      <c r="AX64" s="6">
        <f t="shared" si="34"/>
        <v>0</v>
      </c>
      <c r="AY64" s="42">
        <f t="shared" si="35"/>
        <v>0</v>
      </c>
      <c r="AZ64" s="43">
        <f t="shared" si="36"/>
        <v>0</v>
      </c>
      <c r="BA64" s="41">
        <f t="shared" si="37"/>
        <v>0</v>
      </c>
      <c r="BB64" s="6">
        <f t="shared" si="38"/>
        <v>0</v>
      </c>
      <c r="BC64" s="42">
        <f t="shared" si="39"/>
        <v>0</v>
      </c>
      <c r="BD64" s="43">
        <f t="shared" si="40"/>
        <v>0</v>
      </c>
      <c r="BE64" s="41">
        <f t="shared" si="41"/>
        <v>0</v>
      </c>
      <c r="BF64" s="6">
        <f t="shared" si="42"/>
        <v>0</v>
      </c>
      <c r="BG64" s="42">
        <f t="shared" si="43"/>
        <v>0</v>
      </c>
      <c r="BH64" s="43">
        <f t="shared" si="44"/>
        <v>0</v>
      </c>
      <c r="BI64" s="41">
        <f t="shared" si="45"/>
        <v>0</v>
      </c>
      <c r="BJ64" s="6">
        <f t="shared" si="46"/>
        <v>0</v>
      </c>
      <c r="BK64" s="42">
        <f t="shared" si="47"/>
        <v>0</v>
      </c>
      <c r="BL64" s="43">
        <f t="shared" si="48"/>
        <v>0</v>
      </c>
      <c r="BM64" s="53">
        <f t="shared" si="49"/>
        <v>0</v>
      </c>
      <c r="BO64" s="3">
        <v>59</v>
      </c>
      <c r="BQ64" s="242">
        <f t="shared" ca="1" si="50"/>
        <v>0</v>
      </c>
      <c r="BR64" s="3">
        <v>180</v>
      </c>
      <c r="BS64" s="243">
        <f t="shared" ca="1" si="51"/>
        <v>0</v>
      </c>
      <c r="BU64" s="3">
        <v>60</v>
      </c>
    </row>
    <row r="65" spans="13:73" ht="21.75" thickBot="1" x14ac:dyDescent="0.4">
      <c r="AB65" s="38">
        <v>0.5</v>
      </c>
      <c r="AC65" s="44">
        <f t="shared" si="52"/>
        <v>42252.458333333139</v>
      </c>
      <c r="AD65" s="45">
        <v>61</v>
      </c>
      <c r="AE65" s="41">
        <f t="shared" si="16"/>
        <v>0</v>
      </c>
      <c r="AF65" s="6">
        <f t="shared" si="17"/>
        <v>0</v>
      </c>
      <c r="AG65" s="42">
        <f t="shared" si="18"/>
        <v>0</v>
      </c>
      <c r="AH65" s="43">
        <f t="shared" si="19"/>
        <v>0</v>
      </c>
      <c r="AI65" s="41">
        <f t="shared" si="20"/>
        <v>0</v>
      </c>
      <c r="AJ65" s="6">
        <f t="shared" si="21"/>
        <v>0</v>
      </c>
      <c r="AK65" s="42">
        <f t="shared" si="22"/>
        <v>0</v>
      </c>
      <c r="AL65" s="43">
        <f t="shared" si="23"/>
        <v>0</v>
      </c>
      <c r="AM65" s="41">
        <f t="shared" si="24"/>
        <v>0</v>
      </c>
      <c r="AN65" s="6">
        <f t="shared" si="25"/>
        <v>0</v>
      </c>
      <c r="AO65" s="42">
        <f t="shared" si="26"/>
        <v>0</v>
      </c>
      <c r="AP65" s="43">
        <f t="shared" si="27"/>
        <v>0</v>
      </c>
      <c r="AQ65" s="41">
        <f t="shared" si="28"/>
        <v>0</v>
      </c>
      <c r="AR65" s="6">
        <f t="shared" si="29"/>
        <v>0</v>
      </c>
      <c r="AS65" s="42">
        <f t="shared" si="30"/>
        <v>0</v>
      </c>
      <c r="AT65" s="43">
        <f t="shared" si="31"/>
        <v>0</v>
      </c>
      <c r="AU65" s="245">
        <f t="shared" si="32"/>
        <v>0</v>
      </c>
      <c r="AV65" s="248">
        <f t="shared" ref="AV65" si="101">IF(COUNTIF(AU63:AU65,0)&gt;=2,0,IF(COUNTIF(AU63:AU65,1)&gt;=2,1,IF(COUNTIF(AU63:AU65,2)&gt;=2,2,IF(COUNTIF(AU63:AU65,3)&gt;=2,3,IF(COUNTIF(AU63:AU65,4)&gt;=2,4,0)))))</f>
        <v>0</v>
      </c>
      <c r="AW65" s="41">
        <f t="shared" si="33"/>
        <v>0</v>
      </c>
      <c r="AX65" s="6">
        <f t="shared" si="34"/>
        <v>0</v>
      </c>
      <c r="AY65" s="42">
        <f t="shared" si="35"/>
        <v>0</v>
      </c>
      <c r="AZ65" s="43">
        <f t="shared" si="36"/>
        <v>0</v>
      </c>
      <c r="BA65" s="41">
        <f t="shared" si="37"/>
        <v>0</v>
      </c>
      <c r="BB65" s="6">
        <f t="shared" si="38"/>
        <v>0</v>
      </c>
      <c r="BC65" s="42">
        <f t="shared" si="39"/>
        <v>0</v>
      </c>
      <c r="BD65" s="43">
        <f t="shared" si="40"/>
        <v>0</v>
      </c>
      <c r="BE65" s="41">
        <f t="shared" si="41"/>
        <v>0</v>
      </c>
      <c r="BF65" s="6">
        <f t="shared" si="42"/>
        <v>0</v>
      </c>
      <c r="BG65" s="42">
        <f t="shared" si="43"/>
        <v>0</v>
      </c>
      <c r="BH65" s="43">
        <f t="shared" si="44"/>
        <v>0</v>
      </c>
      <c r="BI65" s="41">
        <f t="shared" si="45"/>
        <v>0</v>
      </c>
      <c r="BJ65" s="6">
        <f t="shared" si="46"/>
        <v>0</v>
      </c>
      <c r="BK65" s="42">
        <f t="shared" si="47"/>
        <v>0</v>
      </c>
      <c r="BL65" s="43">
        <f t="shared" si="48"/>
        <v>0</v>
      </c>
      <c r="BM65" s="245">
        <f t="shared" si="49"/>
        <v>0</v>
      </c>
      <c r="BN65" s="248">
        <f t="shared" ref="BN65" si="102">IF(COUNTIF(BM63:BM65,0)&gt;=2,0,IF(COUNTIF(BM63:BM65,1)&gt;=2,1,IF(COUNTIF(BM63:BM65,2)&gt;=2,2,IF(COUNTIF(BM63:BM65,3)&gt;=2,3,IF(COUNTIF(BM63:BM65,4)&gt;=2,4,0)))))</f>
        <v>0</v>
      </c>
      <c r="BO65" s="3">
        <v>60</v>
      </c>
      <c r="BQ65" s="242">
        <f t="shared" ca="1" si="50"/>
        <v>0</v>
      </c>
      <c r="BR65" s="3">
        <v>183</v>
      </c>
      <c r="BS65" s="243">
        <f t="shared" ca="1" si="51"/>
        <v>0</v>
      </c>
      <c r="BU65" s="3">
        <v>61</v>
      </c>
    </row>
    <row r="66" spans="13:73" ht="21" x14ac:dyDescent="0.35">
      <c r="M66" s="694"/>
      <c r="N66" s="694"/>
      <c r="O66" s="694"/>
      <c r="P66" s="694"/>
      <c r="Q66" s="694"/>
      <c r="R66" s="694"/>
      <c r="S66" s="694"/>
      <c r="T66" s="694"/>
      <c r="AB66" s="38">
        <v>0.50347222222222221</v>
      </c>
      <c r="AC66" s="44">
        <f t="shared" si="52"/>
        <v>42252.461805555358</v>
      </c>
      <c r="AD66" s="45">
        <v>62</v>
      </c>
      <c r="AE66" s="41">
        <f t="shared" si="16"/>
        <v>0</v>
      </c>
      <c r="AF66" s="6">
        <f t="shared" si="17"/>
        <v>0</v>
      </c>
      <c r="AG66" s="42">
        <f t="shared" si="18"/>
        <v>0</v>
      </c>
      <c r="AH66" s="43">
        <f t="shared" si="19"/>
        <v>0</v>
      </c>
      <c r="AI66" s="41">
        <f t="shared" si="20"/>
        <v>0</v>
      </c>
      <c r="AJ66" s="6">
        <f t="shared" si="21"/>
        <v>0</v>
      </c>
      <c r="AK66" s="42">
        <f t="shared" si="22"/>
        <v>0</v>
      </c>
      <c r="AL66" s="43">
        <f t="shared" si="23"/>
        <v>0</v>
      </c>
      <c r="AM66" s="41">
        <f t="shared" si="24"/>
        <v>0</v>
      </c>
      <c r="AN66" s="6">
        <f t="shared" si="25"/>
        <v>0</v>
      </c>
      <c r="AO66" s="42">
        <f t="shared" si="26"/>
        <v>0</v>
      </c>
      <c r="AP66" s="43">
        <f t="shared" si="27"/>
        <v>0</v>
      </c>
      <c r="AQ66" s="41">
        <f t="shared" si="28"/>
        <v>0</v>
      </c>
      <c r="AR66" s="6">
        <f t="shared" si="29"/>
        <v>0</v>
      </c>
      <c r="AS66" s="42">
        <f t="shared" si="30"/>
        <v>0</v>
      </c>
      <c r="AT66" s="43">
        <f t="shared" si="31"/>
        <v>0</v>
      </c>
      <c r="AU66" s="244">
        <f t="shared" si="32"/>
        <v>0</v>
      </c>
      <c r="AW66" s="41">
        <f t="shared" si="33"/>
        <v>0</v>
      </c>
      <c r="AX66" s="6">
        <f t="shared" si="34"/>
        <v>0</v>
      </c>
      <c r="AY66" s="42">
        <f t="shared" si="35"/>
        <v>0</v>
      </c>
      <c r="AZ66" s="43">
        <f t="shared" si="36"/>
        <v>0</v>
      </c>
      <c r="BA66" s="41">
        <f t="shared" si="37"/>
        <v>0</v>
      </c>
      <c r="BB66" s="6">
        <f t="shared" si="38"/>
        <v>0</v>
      </c>
      <c r="BC66" s="42">
        <f t="shared" si="39"/>
        <v>0</v>
      </c>
      <c r="BD66" s="43">
        <f t="shared" si="40"/>
        <v>0</v>
      </c>
      <c r="BE66" s="41">
        <f t="shared" si="41"/>
        <v>0</v>
      </c>
      <c r="BF66" s="6">
        <f t="shared" si="42"/>
        <v>0</v>
      </c>
      <c r="BG66" s="42">
        <f t="shared" si="43"/>
        <v>0</v>
      </c>
      <c r="BH66" s="43">
        <f t="shared" si="44"/>
        <v>0</v>
      </c>
      <c r="BI66" s="41">
        <f t="shared" si="45"/>
        <v>0</v>
      </c>
      <c r="BJ66" s="6">
        <f t="shared" si="46"/>
        <v>0</v>
      </c>
      <c r="BK66" s="42">
        <f t="shared" si="47"/>
        <v>0</v>
      </c>
      <c r="BL66" s="43">
        <f t="shared" si="48"/>
        <v>0</v>
      </c>
      <c r="BM66" s="244">
        <f t="shared" si="49"/>
        <v>0</v>
      </c>
      <c r="BO66" s="3">
        <v>61</v>
      </c>
      <c r="BQ66" s="242">
        <f t="shared" ca="1" si="50"/>
        <v>0</v>
      </c>
      <c r="BR66" s="3">
        <v>186</v>
      </c>
      <c r="BS66" s="243">
        <f t="shared" ca="1" si="51"/>
        <v>0</v>
      </c>
      <c r="BU66" s="3">
        <v>62</v>
      </c>
    </row>
    <row r="67" spans="13:73" ht="21.75" thickBot="1" x14ac:dyDescent="0.4">
      <c r="M67" s="372"/>
      <c r="N67" s="23"/>
      <c r="O67" s="372"/>
      <c r="P67" s="23"/>
      <c r="Q67" s="372"/>
      <c r="R67" s="23"/>
      <c r="S67" s="372"/>
      <c r="T67" s="23"/>
      <c r="U67" s="23"/>
      <c r="V67" s="67"/>
      <c r="AB67" s="38">
        <v>0.50694444444444398</v>
      </c>
      <c r="AC67" s="44">
        <f t="shared" si="52"/>
        <v>42252.465277777577</v>
      </c>
      <c r="AD67" s="45">
        <v>63</v>
      </c>
      <c r="AE67" s="41">
        <f t="shared" si="16"/>
        <v>0</v>
      </c>
      <c r="AF67" s="6">
        <f t="shared" si="17"/>
        <v>0</v>
      </c>
      <c r="AG67" s="42">
        <f t="shared" si="18"/>
        <v>0</v>
      </c>
      <c r="AH67" s="43">
        <f t="shared" si="19"/>
        <v>0</v>
      </c>
      <c r="AI67" s="41">
        <f t="shared" si="20"/>
        <v>0</v>
      </c>
      <c r="AJ67" s="6">
        <f t="shared" si="21"/>
        <v>0</v>
      </c>
      <c r="AK67" s="42">
        <f t="shared" si="22"/>
        <v>0</v>
      </c>
      <c r="AL67" s="43">
        <f t="shared" si="23"/>
        <v>0</v>
      </c>
      <c r="AM67" s="41">
        <f t="shared" si="24"/>
        <v>0</v>
      </c>
      <c r="AN67" s="6">
        <f t="shared" si="25"/>
        <v>0</v>
      </c>
      <c r="AO67" s="42">
        <f t="shared" si="26"/>
        <v>0</v>
      </c>
      <c r="AP67" s="43">
        <f t="shared" si="27"/>
        <v>0</v>
      </c>
      <c r="AQ67" s="41">
        <f t="shared" si="28"/>
        <v>0</v>
      </c>
      <c r="AR67" s="6">
        <f t="shared" si="29"/>
        <v>0</v>
      </c>
      <c r="AS67" s="42">
        <f t="shared" si="30"/>
        <v>0</v>
      </c>
      <c r="AT67" s="43">
        <f t="shared" si="31"/>
        <v>0</v>
      </c>
      <c r="AU67" s="53">
        <f t="shared" si="32"/>
        <v>0</v>
      </c>
      <c r="AW67" s="41">
        <f t="shared" si="33"/>
        <v>0</v>
      </c>
      <c r="AX67" s="6">
        <f t="shared" si="34"/>
        <v>0</v>
      </c>
      <c r="AY67" s="42">
        <f t="shared" si="35"/>
        <v>0</v>
      </c>
      <c r="AZ67" s="43">
        <f t="shared" si="36"/>
        <v>0</v>
      </c>
      <c r="BA67" s="41">
        <f t="shared" si="37"/>
        <v>0</v>
      </c>
      <c r="BB67" s="6">
        <f t="shared" si="38"/>
        <v>0</v>
      </c>
      <c r="BC67" s="42">
        <f t="shared" si="39"/>
        <v>0</v>
      </c>
      <c r="BD67" s="43">
        <f t="shared" si="40"/>
        <v>0</v>
      </c>
      <c r="BE67" s="41">
        <f t="shared" si="41"/>
        <v>0</v>
      </c>
      <c r="BF67" s="6">
        <f t="shared" si="42"/>
        <v>0</v>
      </c>
      <c r="BG67" s="42">
        <f t="shared" si="43"/>
        <v>0</v>
      </c>
      <c r="BH67" s="43">
        <f t="shared" si="44"/>
        <v>0</v>
      </c>
      <c r="BI67" s="41">
        <f t="shared" si="45"/>
        <v>0</v>
      </c>
      <c r="BJ67" s="6">
        <f t="shared" si="46"/>
        <v>0</v>
      </c>
      <c r="BK67" s="42">
        <f t="shared" si="47"/>
        <v>0</v>
      </c>
      <c r="BL67" s="43">
        <f t="shared" si="48"/>
        <v>0</v>
      </c>
      <c r="BM67" s="53">
        <f t="shared" si="49"/>
        <v>0</v>
      </c>
      <c r="BO67" s="3">
        <v>62</v>
      </c>
      <c r="BQ67" s="242">
        <f t="shared" ca="1" si="50"/>
        <v>0</v>
      </c>
      <c r="BR67" s="3">
        <v>189</v>
      </c>
      <c r="BS67" s="243">
        <f t="shared" ca="1" si="51"/>
        <v>0</v>
      </c>
      <c r="BU67" s="3">
        <v>63</v>
      </c>
    </row>
    <row r="68" spans="13:73" ht="21.75" thickBot="1" x14ac:dyDescent="0.4">
      <c r="M68" s="371"/>
      <c r="N68" s="36"/>
      <c r="O68" s="371"/>
      <c r="P68" s="36"/>
      <c r="Q68" s="371"/>
      <c r="R68" s="36"/>
      <c r="S68" s="371"/>
      <c r="T68" s="36"/>
      <c r="U68" s="66"/>
      <c r="V68" s="370"/>
      <c r="AB68" s="38">
        <v>0.51041666666666696</v>
      </c>
      <c r="AC68" s="44">
        <f t="shared" si="52"/>
        <v>42252.468749999796</v>
      </c>
      <c r="AD68" s="45">
        <v>64</v>
      </c>
      <c r="AE68" s="41">
        <f t="shared" si="16"/>
        <v>0</v>
      </c>
      <c r="AF68" s="6">
        <f t="shared" si="17"/>
        <v>0</v>
      </c>
      <c r="AG68" s="42">
        <f t="shared" si="18"/>
        <v>0</v>
      </c>
      <c r="AH68" s="43">
        <f t="shared" si="19"/>
        <v>0</v>
      </c>
      <c r="AI68" s="41">
        <f t="shared" si="20"/>
        <v>0</v>
      </c>
      <c r="AJ68" s="6">
        <f t="shared" si="21"/>
        <v>0</v>
      </c>
      <c r="AK68" s="42">
        <f t="shared" si="22"/>
        <v>0</v>
      </c>
      <c r="AL68" s="43">
        <f t="shared" si="23"/>
        <v>0</v>
      </c>
      <c r="AM68" s="41">
        <f t="shared" si="24"/>
        <v>0</v>
      </c>
      <c r="AN68" s="6">
        <f t="shared" si="25"/>
        <v>0</v>
      </c>
      <c r="AO68" s="42">
        <f t="shared" si="26"/>
        <v>0</v>
      </c>
      <c r="AP68" s="43">
        <f t="shared" si="27"/>
        <v>0</v>
      </c>
      <c r="AQ68" s="41">
        <f t="shared" si="28"/>
        <v>0</v>
      </c>
      <c r="AR68" s="6">
        <f t="shared" si="29"/>
        <v>0</v>
      </c>
      <c r="AS68" s="42">
        <f t="shared" si="30"/>
        <v>0</v>
      </c>
      <c r="AT68" s="43">
        <f t="shared" si="31"/>
        <v>0</v>
      </c>
      <c r="AU68" s="245">
        <f t="shared" si="32"/>
        <v>0</v>
      </c>
      <c r="AV68" s="248">
        <f t="shared" ref="AV68" si="103">IF(COUNTIF(AU66:AU68,0)&gt;=2,0,IF(COUNTIF(AU66:AU68,1)&gt;=2,1,IF(COUNTIF(AU66:AU68,2)&gt;=2,2,IF(COUNTIF(AU66:AU68,3)&gt;=2,3,IF(COUNTIF(AU66:AU68,4)&gt;=2,4,0)))))</f>
        <v>0</v>
      </c>
      <c r="AW68" s="41">
        <f t="shared" si="33"/>
        <v>0</v>
      </c>
      <c r="AX68" s="6">
        <f t="shared" si="34"/>
        <v>0</v>
      </c>
      <c r="AY68" s="42">
        <f t="shared" si="35"/>
        <v>0</v>
      </c>
      <c r="AZ68" s="43">
        <f t="shared" si="36"/>
        <v>0</v>
      </c>
      <c r="BA68" s="41">
        <f t="shared" si="37"/>
        <v>0</v>
      </c>
      <c r="BB68" s="6">
        <f t="shared" si="38"/>
        <v>0</v>
      </c>
      <c r="BC68" s="42">
        <f t="shared" si="39"/>
        <v>0</v>
      </c>
      <c r="BD68" s="43">
        <f t="shared" si="40"/>
        <v>0</v>
      </c>
      <c r="BE68" s="41">
        <f t="shared" si="41"/>
        <v>0</v>
      </c>
      <c r="BF68" s="6">
        <f t="shared" si="42"/>
        <v>0</v>
      </c>
      <c r="BG68" s="42">
        <f t="shared" si="43"/>
        <v>0</v>
      </c>
      <c r="BH68" s="43">
        <f t="shared" si="44"/>
        <v>0</v>
      </c>
      <c r="BI68" s="41">
        <f t="shared" si="45"/>
        <v>0</v>
      </c>
      <c r="BJ68" s="6">
        <f t="shared" si="46"/>
        <v>0</v>
      </c>
      <c r="BK68" s="42">
        <f t="shared" si="47"/>
        <v>0</v>
      </c>
      <c r="BL68" s="43">
        <f t="shared" si="48"/>
        <v>0</v>
      </c>
      <c r="BM68" s="245">
        <f t="shared" si="49"/>
        <v>0</v>
      </c>
      <c r="BN68" s="248">
        <f t="shared" ref="BN68" si="104">IF(COUNTIF(BM66:BM68,0)&gt;=2,0,IF(COUNTIF(BM66:BM68,1)&gt;=2,1,IF(COUNTIF(BM66:BM68,2)&gt;=2,2,IF(COUNTIF(BM66:BM68,3)&gt;=2,3,IF(COUNTIF(BM66:BM68,4)&gt;=2,4,0)))))</f>
        <v>0</v>
      </c>
      <c r="BO68" s="3">
        <v>63</v>
      </c>
      <c r="BQ68" s="242">
        <f t="shared" ca="1" si="50"/>
        <v>0</v>
      </c>
      <c r="BR68" s="3">
        <v>192</v>
      </c>
      <c r="BS68" s="243">
        <f t="shared" ca="1" si="51"/>
        <v>0</v>
      </c>
      <c r="BU68" s="3">
        <v>64</v>
      </c>
    </row>
    <row r="69" spans="13:73" ht="21" x14ac:dyDescent="0.35">
      <c r="M69" s="371"/>
      <c r="N69" s="36"/>
      <c r="O69" s="371"/>
      <c r="P69" s="36"/>
      <c r="Q69" s="371"/>
      <c r="R69" s="36"/>
      <c r="S69" s="371"/>
      <c r="T69" s="36"/>
      <c r="U69" s="66"/>
      <c r="V69" s="370"/>
      <c r="AB69" s="38">
        <v>0.51388888888888895</v>
      </c>
      <c r="AC69" s="44">
        <f t="shared" si="52"/>
        <v>42252.472222222015</v>
      </c>
      <c r="AD69" s="45">
        <v>65</v>
      </c>
      <c r="AE69" s="41">
        <f t="shared" si="16"/>
        <v>0</v>
      </c>
      <c r="AF69" s="6">
        <f t="shared" si="17"/>
        <v>0</v>
      </c>
      <c r="AG69" s="42">
        <f t="shared" si="18"/>
        <v>0</v>
      </c>
      <c r="AH69" s="43">
        <f t="shared" si="19"/>
        <v>0</v>
      </c>
      <c r="AI69" s="41">
        <f t="shared" si="20"/>
        <v>0</v>
      </c>
      <c r="AJ69" s="6">
        <f t="shared" si="21"/>
        <v>0</v>
      </c>
      <c r="AK69" s="42">
        <f t="shared" si="22"/>
        <v>0</v>
      </c>
      <c r="AL69" s="43">
        <f t="shared" si="23"/>
        <v>0</v>
      </c>
      <c r="AM69" s="41">
        <f t="shared" si="24"/>
        <v>0</v>
      </c>
      <c r="AN69" s="6">
        <f t="shared" si="25"/>
        <v>0</v>
      </c>
      <c r="AO69" s="42">
        <f t="shared" si="26"/>
        <v>0</v>
      </c>
      <c r="AP69" s="43">
        <f t="shared" si="27"/>
        <v>0</v>
      </c>
      <c r="AQ69" s="41">
        <f t="shared" si="28"/>
        <v>0</v>
      </c>
      <c r="AR69" s="6">
        <f t="shared" si="29"/>
        <v>0</v>
      </c>
      <c r="AS69" s="42">
        <f t="shared" si="30"/>
        <v>0</v>
      </c>
      <c r="AT69" s="43">
        <f t="shared" si="31"/>
        <v>0</v>
      </c>
      <c r="AU69" s="244">
        <f t="shared" si="32"/>
        <v>0</v>
      </c>
      <c r="AW69" s="41">
        <f t="shared" si="33"/>
        <v>0</v>
      </c>
      <c r="AX69" s="6">
        <f t="shared" si="34"/>
        <v>0</v>
      </c>
      <c r="AY69" s="42">
        <f t="shared" si="35"/>
        <v>0</v>
      </c>
      <c r="AZ69" s="43">
        <f t="shared" si="36"/>
        <v>0</v>
      </c>
      <c r="BA69" s="41">
        <f t="shared" si="37"/>
        <v>0</v>
      </c>
      <c r="BB69" s="6">
        <f t="shared" si="38"/>
        <v>0</v>
      </c>
      <c r="BC69" s="42">
        <f t="shared" si="39"/>
        <v>0</v>
      </c>
      <c r="BD69" s="43">
        <f t="shared" si="40"/>
        <v>0</v>
      </c>
      <c r="BE69" s="41">
        <f t="shared" si="41"/>
        <v>0</v>
      </c>
      <c r="BF69" s="6">
        <f t="shared" si="42"/>
        <v>0</v>
      </c>
      <c r="BG69" s="42">
        <f t="shared" si="43"/>
        <v>0</v>
      </c>
      <c r="BH69" s="43">
        <f t="shared" si="44"/>
        <v>0</v>
      </c>
      <c r="BI69" s="41">
        <f t="shared" si="45"/>
        <v>0</v>
      </c>
      <c r="BJ69" s="6">
        <f t="shared" si="46"/>
        <v>0</v>
      </c>
      <c r="BK69" s="42">
        <f t="shared" si="47"/>
        <v>0</v>
      </c>
      <c r="BL69" s="43">
        <f t="shared" si="48"/>
        <v>0</v>
      </c>
      <c r="BM69" s="244">
        <f t="shared" si="49"/>
        <v>0</v>
      </c>
      <c r="BO69" s="3">
        <v>64</v>
      </c>
      <c r="BQ69" s="242">
        <f t="shared" ca="1" si="50"/>
        <v>0</v>
      </c>
      <c r="BR69" s="3">
        <v>195</v>
      </c>
      <c r="BS69" s="243">
        <f t="shared" ca="1" si="51"/>
        <v>0</v>
      </c>
      <c r="BU69" s="3">
        <v>65</v>
      </c>
    </row>
    <row r="70" spans="13:73" ht="21.75" thickBot="1" x14ac:dyDescent="0.4">
      <c r="M70" s="371"/>
      <c r="N70" s="36"/>
      <c r="O70" s="371"/>
      <c r="P70" s="36"/>
      <c r="Q70" s="371"/>
      <c r="R70" s="36"/>
      <c r="S70" s="371"/>
      <c r="T70" s="36"/>
      <c r="U70" s="66"/>
      <c r="V70" s="370"/>
      <c r="AB70" s="38">
        <v>0.51736111111111105</v>
      </c>
      <c r="AC70" s="44">
        <f t="shared" si="52"/>
        <v>42252.475694444234</v>
      </c>
      <c r="AD70" s="45">
        <v>66</v>
      </c>
      <c r="AE70" s="41">
        <f t="shared" ref="AE70:AE133" si="105">IF(OR($AD70=$N$5,$AD70=$N$6,$AD70=$N$7,$AD70=$N$8,$AD70=$N$9,$AD70=$N$10,$AD70=$N$11,$AD70=$N$12,$AD70=$N$13,$AD70=$N$14,$AD70=$N$15,$AD70=$N$16),$AD70,0)</f>
        <v>0</v>
      </c>
      <c r="AF70" s="6">
        <f t="shared" ref="AF70:AF133" si="106">IF($AD70=$N$5,1,IF($AD70=$N$6,2,IF($AD70=$N$7,3,IF($AD70=$N$8,4,IF($AD70=$N$9,5,IF($AD70=$N$10,6,IF($AD70=$N$11,7,IF($AD70=$N$12,8,IF($AD70=$N$13,9,IF($AD70=$N$14,10,IF($AD70=$N$15,11,IF($AD70=$N$16,12,0))))))))))))</f>
        <v>0</v>
      </c>
      <c r="AG70" s="42">
        <f t="shared" ref="AG70:AG133" si="107">IF(AE70&gt;0,IF(AF70=1,$M$5,IF(AF70=2,$M$6,IF(AF70=3,$M$7,IF(AF70=4,$M$8,IF(AF70=5,$M$9,IF(AF70=6,$M$10,IF(AF70=7,$M$11,IF(AF70=8,$M$12,IF(AF70=9,$M$13,IF(AF70=10,$M$14,IF(AF70=11,$M$15,IF(AF70=12,$M$16,0)))))))))))),IF(AG69&lt;=0,0,IF((AG69-1)&lt;=0,0,AG69-1)))</f>
        <v>0</v>
      </c>
      <c r="AH70" s="43">
        <f t="shared" ref="AH70:AH133" si="108">IF(AG70&lt;=0,0,1)</f>
        <v>0</v>
      </c>
      <c r="AI70" s="41">
        <f t="shared" ref="AI70:AI133" si="109">IF(OR($AD70=$P$5,$AD70=$P$6,$AD70=$P$7,$AD70=$P$8,$AD70=$P$9,$AD70=$P$10,$AD70=$P$11,$AD70=$P$12,$AD70=$P$13,$AD70=$P$14,$AD70=$P$15,$AD70=$P$16),$AD70,0)</f>
        <v>0</v>
      </c>
      <c r="AJ70" s="6">
        <f t="shared" ref="AJ70:AJ133" si="110">IF($AD70=$P$5,1,IF($AD70=$P$6,2,IF($AD70=$P$7,3,IF($AD70=$P$8,4,IF($AD70=$P$9,5,IF($AD70=$P$10,6,IF($AD70=$P$11,7,IF($AD70=$P$12,8,IF($AD70=$P$13,9,IF($AD70=$P$14,10,IF($AD70=$P$15,11,IF($AD70=$P$16,12,0))))))))))))</f>
        <v>0</v>
      </c>
      <c r="AK70" s="42">
        <f t="shared" ref="AK70:AK133" si="111">IF(AI70&gt;0,IF(AJ70=1,$O$5,IF(AJ70=2,$O$6,IF(AJ70=3,$O$7,IF(AJ70=4,$O$8,IF(AJ70=5,$O$9,IF(AJ70=6,$O$10,IF(AJ70=7,$O$11,IF(AJ70=8,$O$12,IF(AJ70=9,$O$13,IF(AJ70=10,$O$14,IF(AJ70=11,$O$15,IF(AJ70=12,$O$16,0)))))))))))),IF(AK69&lt;=0,0,IF((AK69-1)&lt;=0,0,AK69-1)))</f>
        <v>0</v>
      </c>
      <c r="AL70" s="43">
        <f t="shared" ref="AL70:AL133" si="112">IF(AK70&lt;=0,0,2)</f>
        <v>0</v>
      </c>
      <c r="AM70" s="41">
        <f t="shared" ref="AM70:AM133" si="113">IF(OR($AD70=$R$5,$AD70=$R$6,$AD70=$R$7,$AD70=$R$8,$AD70=$R$9,$AD70=$R$10,$AD70=$R$11,$AD70=$R$12,$AD70=$R$13,$AD70=$R$14,$AD70=$R$15,$AD70=$R$16),$AD70,0)</f>
        <v>0</v>
      </c>
      <c r="AN70" s="6">
        <f t="shared" ref="AN70:AN133" si="114">IF($AD70=$R$5,1,IF($AD70=$R$6,2,IF($AD70=$R$7,3,IF($AD70=$R$8,4,IF($AD70=$R$9,5,IF($AD70=$R$10,6,IF($AD70=$R$11,7,IF($AD70=$R$12,8,IF($AD70=$R$13,9,IF($AD70=$R$14,10,IF($AD70=$R$15,11,IF($AD70=$R$16,12,0))))))))))))</f>
        <v>0</v>
      </c>
      <c r="AO70" s="42">
        <f t="shared" ref="AO70:AO133" si="115">IF(AM70&gt;0,IF(AN70=1,$Q$5,IF(AN70=2,$Q$6,IF(AN70=3,$Q$7,IF(AN70=4,$Q$8,IF(AN70=5,$Q$9,IF(AN70=6,$Q$10,IF(AN70=7,$Q$11,IF(AN70=8,$Q$12,IF(AN70=9,$Q$13,IF(AN70=10,$Q$14,IF(AN70=11,$Q$15,IF(AN70=12,$Q$16,0)))))))))))),IF(AO69&lt;=0,0,IF((AO69-1)&lt;=0,0,AO69-1)))</f>
        <v>0</v>
      </c>
      <c r="AP70" s="43">
        <f t="shared" ref="AP70:AP133" si="116">IF(AO70&lt;=0,0,3)</f>
        <v>0</v>
      </c>
      <c r="AQ70" s="41">
        <f t="shared" ref="AQ70:AQ133" si="117">IF(OR($AD70=$T$5,$AD70=$T$6,$AD70=$T$7,$AD70=$T$8,$AD70=$T$9,$AD70=$T$10,$AD70=$T$11,$AD70=$T$12,$AD70=$T$13,$AD70=$T$14,$AD70=$T$15,$AD70=$T$16),$AD70,0)</f>
        <v>0</v>
      </c>
      <c r="AR70" s="6">
        <f t="shared" ref="AR70:AR133" si="118">IF($AD70=$T$5,1,IF($AD70=$T$6,2,IF($AD70=$T$7,3,IF($AD70=$T$8,4,IF($AD70=$T$9,5,IF($AD70=$T$10,6,IF($AD70=$T$11,7,IF($AD70=$T$12,8,IF($AD70=$T$13,9,IF($AD70=$T$14,10,IF($AD70=$T$15,11,IF($AD70=$T$16,12,0))))))))))))</f>
        <v>0</v>
      </c>
      <c r="AS70" s="42">
        <f t="shared" ref="AS70:AS133" si="119">IF(AQ70&gt;0,IF(AR70=1,$S$5,IF(AR70=2,$S$6,IF(AR70=3,$S$7,IF(AR70=4,$S$8,IF(AR70=5,$S$9,IF(AR70=6,$S$10,IF(AR70=7,$S$11,IF(AR70=8,$S$12,IF(AR70=9,$S$13,IF(AR70=10,$S$14,IF(AR70=11,$S$15,IF(AR70=12,$S$16,0)))))))))))),IF(AS69&lt;=0,0,IF((AS69-1)&lt;=0,0,AS69-1)))</f>
        <v>0</v>
      </c>
      <c r="AT70" s="43">
        <f t="shared" ref="AT70:AT133" si="120">IF(AS70&lt;=0,0,4)</f>
        <v>0</v>
      </c>
      <c r="AU70" s="53">
        <f t="shared" ref="AU70:AU133" si="121">IF(AH70=1,1,IF(AL70=2,2,IF(AP70=3,3,IF(AT70=4,4,0))))</f>
        <v>0</v>
      </c>
      <c r="AW70" s="41">
        <f t="shared" ref="AW70:AW133" si="122">IF(OR($AD70=$N$20,$AD70=$N$21,$AD70=$N$22,$AD70=$N$23,$AD70=$N$24,$AD70=$N$25,$AD70=$N$26,$AD70=$N$27,$AD70=$N$28,$AD70=$N$29,$AD70=$N$30,$AD70=$N$31),$AD70,0)</f>
        <v>0</v>
      </c>
      <c r="AX70" s="6">
        <f t="shared" ref="AX70:AX133" si="123">IF($AD70=$N$20,1,IF($AD70=$N$21,2,IF($AD70=$N$22,3,IF($AD70=$N$23,4,IF($AD70=$N$24,5,IF($AD70=$N$25,6,IF($AD70=$N$26,7,IF($AD70=$N$27,8,IF($AD70=$N$28,9,IF($AD70=$N$29,10,IF($AD70=$N$30,11,IF($AD70=$N$31,12,0))))))))))))</f>
        <v>0</v>
      </c>
      <c r="AY70" s="42">
        <f t="shared" ref="AY70:AY133" si="124">IF(AW70&gt;0,IF(AX70=1,$M$20,IF(AX70=2,$M$21,IF(AX70=3,$M$22,IF(AX70=4,$M$23,IF(AX70=5,$M$24,IF(AX70=6,$M$25,IF(AX70=7,$M$26,IF(AX70=8,$M$27,IF(AX70=9,$M$28,IF(AX70=10,$M$29,IF(AX70=11,$M$30,IF(AX70=12,$M$31,0)))))))))))),IF(AY69&lt;=0,0,IF((AY69-1)&lt;=0,0,AY69-1)))</f>
        <v>0</v>
      </c>
      <c r="AZ70" s="43">
        <f t="shared" ref="AZ70:AZ133" si="125">IF(AY70&lt;=0,0,1)</f>
        <v>0</v>
      </c>
      <c r="BA70" s="41">
        <f t="shared" ref="BA70:BA133" si="126">IF(OR($AD70=$P$20,$AD70=$P$21,$AD70=$P$22,$AD70=$P$23,$AD70=$P$24,$AD70=$P$25,$AD70=$P$26,$AD70=$P$27,$AD70=$P$28,$AD70=$P$29,$AD70=$P$30,$AD70=$P$31),$AD70,0)</f>
        <v>0</v>
      </c>
      <c r="BB70" s="6">
        <f t="shared" ref="BB70:BB133" si="127">IF($AD70=$P$20,1,IF($AD70=$P$21,2,IF($AD70=$P$22,3,IF($AD70=$P$23,4,IF($AD70=$P$24,5,IF($AD70=$P$25,6,IF($AD70=$P$26,7,IF($AD70=$P$27,8,IF($AD70=$P$28,9,IF($AD70=$P$29,10,IF($AD70=$P$30,11,IF($AD70=$P$31,12,0))))))))))))</f>
        <v>0</v>
      </c>
      <c r="BC70" s="42">
        <f t="shared" ref="BC70:BC133" si="128">IF(BA70&gt;0,IF(BB70=1,$O$20,IF(BB70=2,$O$21,IF(BB70=3,$O$22,IF(BB70=4,$O$23,IF(BB70=5,$O$24,IF(BB70=6,$O$25,IF(BB70=7,$O$26,IF(BB70=8,$O$27,IF(BB70=9,$O$28,IF(BB70=10,$O$29,IF(BB70=11,$O$30,IF(BB70=12,$O$31,0)))))))))))),IF(BC69&lt;=0,0,IF((BC69-1)&lt;=0,0,BC69-1)))</f>
        <v>0</v>
      </c>
      <c r="BD70" s="43">
        <f t="shared" ref="BD70:BD133" si="129">IF(BC70&lt;=0,0,2)</f>
        <v>0</v>
      </c>
      <c r="BE70" s="41">
        <f t="shared" ref="BE70:BE133" si="130">IF(OR($AD70=$R$20,$AD70=$R$21,$AD70=$R$22,$AD70=$R$23,$AD70=$R$24,$AD70=$R$25,$AD70=$R$26,$AD70=$R$27,$AD70=$R$28,$AD70=$R$29,$AD70=$R$30,$AD70=$R$31),$AD70,0)</f>
        <v>0</v>
      </c>
      <c r="BF70" s="6">
        <f t="shared" ref="BF70:BF133" si="131">IF($AD70=$R$20,1,IF($AD70=$R$21,2,IF($AD70=$R$22,3,IF($AD70=$R$23,4,IF($AD70=$R$24,5,IF($AD70=$R$25,6,IF($AD70=$R$26,7,IF($AD70=$R$27,8,IF($AD70=$R$28,9,IF($AD70=$R$29,10,IF($AD70=$R$30,11,IF($AD70=$R$31,12,0))))))))))))</f>
        <v>0</v>
      </c>
      <c r="BG70" s="42">
        <f t="shared" ref="BG70:BG133" si="132">IF(BE70&gt;0,IF(BF70=1,$Q$20,IF(BF70=2,$Q$21,IF(BF70=3,$Q$22,IF(BF70=4,$Q$23,IF(BF70=5,$Q$24,IF(BF70=6,$Q$25,IF(BF70=7,$Q$26,IF(BF70=8,$Q$27,IF(BF70=9,$Q$28,IF(BF70=10,$Q$29,IF(BF70=11,$Q$30,IF(BF70=12,$Q$31,0)))))))))))),IF(BG69&lt;=0,0,IF((BG69-1)&lt;=0,0,BG69-1)))</f>
        <v>0</v>
      </c>
      <c r="BH70" s="43">
        <f t="shared" ref="BH70:BH133" si="133">IF(BG70&lt;=0,0,3)</f>
        <v>0</v>
      </c>
      <c r="BI70" s="41">
        <f t="shared" ref="BI70:BI133" si="134">IF(OR($AD70=$T$20,$AD70=$T$21,$AD70=$T$22,$AD70=$T$23,$AD70=$T$24,$AD70=$T$25,$AD70=$T$26,$AD70=$T$27,$AD70=$T$28,$AD70=$T$29,$AD70=$T$30,$AD70=$T$31),$AD70,0)</f>
        <v>0</v>
      </c>
      <c r="BJ70" s="6">
        <f t="shared" ref="BJ70:BJ133" si="135">IF($AD70=$T$20,1,IF($AD70=$T$21,2,IF($AD70=$T$22,3,IF($AD70=$T$23,4,IF($AD70=$T$24,5,IF($AD70=$T$25,6,IF($AD70=$T$26,7,IF($AD70=$T$27,8,IF($AD70=$T$28,9,IF($AD70=$T$29,10,IF($AD70=$T$30,11,IF($AD70=$T$31,12,0))))))))))))</f>
        <v>0</v>
      </c>
      <c r="BK70" s="42">
        <f t="shared" ref="BK70:BK133" si="136">IF(BI70&gt;0,IF(BJ70=1,$S$20,IF(BJ70=2,$S$21,IF(BJ70=3,$S$22,IF(BJ70=4,$S$23,IF(BJ70=5,$S$24,IF(BJ70=6,$S$25,IF(BJ70=7,$S$26,IF(BJ70=8,$S$27,IF(BJ70=9,$S$28,IF(BJ70=10,$S$29,IF(BJ70=11,$S$30,IF(BJ70=12,$S$31,0)))))))))))),IF(BK69&lt;=0,0,IF((BK69-1)&lt;=0,0,BK69-1)))</f>
        <v>0</v>
      </c>
      <c r="BL70" s="43">
        <f t="shared" ref="BL70:BL133" si="137">IF(BK70&lt;=0,0,4)</f>
        <v>0</v>
      </c>
      <c r="BM70" s="53">
        <f t="shared" ref="BM70:BM133" si="138">IF(AZ70=1,1,IF(BD70=2,2,IF(BH70=3,3,IF(BL70=4,4,0))))</f>
        <v>0</v>
      </c>
      <c r="BO70" s="3">
        <v>65</v>
      </c>
      <c r="BQ70" s="242">
        <f t="shared" ref="BQ70:BQ101" ca="1" si="139">OFFSET($AV$5,BR70,0)</f>
        <v>0</v>
      </c>
      <c r="BR70" s="3">
        <v>198</v>
      </c>
      <c r="BS70" s="243">
        <f t="shared" ref="BS70:BS101" ca="1" si="140">OFFSET($BN$5,BR70,0)</f>
        <v>0</v>
      </c>
      <c r="BU70" s="3">
        <v>66</v>
      </c>
    </row>
    <row r="71" spans="13:73" ht="21.75" thickBot="1" x14ac:dyDescent="0.4">
      <c r="M71" s="371"/>
      <c r="N71" s="36"/>
      <c r="O71" s="371"/>
      <c r="P71" s="36"/>
      <c r="Q71" s="371"/>
      <c r="R71" s="36"/>
      <c r="S71" s="371"/>
      <c r="T71" s="36"/>
      <c r="U71" s="66"/>
      <c r="V71" s="370"/>
      <c r="AB71" s="38">
        <v>0.52083333333333304</v>
      </c>
      <c r="AC71" s="44">
        <f t="shared" ref="AC71:AC134" si="141">AC70+$L$2</f>
        <v>42252.479166666453</v>
      </c>
      <c r="AD71" s="45">
        <v>67</v>
      </c>
      <c r="AE71" s="41">
        <f t="shared" si="105"/>
        <v>0</v>
      </c>
      <c r="AF71" s="6">
        <f t="shared" si="106"/>
        <v>0</v>
      </c>
      <c r="AG71" s="42">
        <f t="shared" si="107"/>
        <v>0</v>
      </c>
      <c r="AH71" s="43">
        <f t="shared" si="108"/>
        <v>0</v>
      </c>
      <c r="AI71" s="41">
        <f t="shared" si="109"/>
        <v>0</v>
      </c>
      <c r="AJ71" s="6">
        <f t="shared" si="110"/>
        <v>0</v>
      </c>
      <c r="AK71" s="42">
        <f t="shared" si="111"/>
        <v>0</v>
      </c>
      <c r="AL71" s="43">
        <f t="shared" si="112"/>
        <v>0</v>
      </c>
      <c r="AM71" s="41">
        <f t="shared" si="113"/>
        <v>0</v>
      </c>
      <c r="AN71" s="6">
        <f t="shared" si="114"/>
        <v>0</v>
      </c>
      <c r="AO71" s="42">
        <f t="shared" si="115"/>
        <v>0</v>
      </c>
      <c r="AP71" s="43">
        <f t="shared" si="116"/>
        <v>0</v>
      </c>
      <c r="AQ71" s="41">
        <f t="shared" si="117"/>
        <v>0</v>
      </c>
      <c r="AR71" s="6">
        <f t="shared" si="118"/>
        <v>0</v>
      </c>
      <c r="AS71" s="42">
        <f t="shared" si="119"/>
        <v>0</v>
      </c>
      <c r="AT71" s="43">
        <f t="shared" si="120"/>
        <v>0</v>
      </c>
      <c r="AU71" s="245">
        <f t="shared" si="121"/>
        <v>0</v>
      </c>
      <c r="AV71" s="248">
        <f t="shared" ref="AV71" si="142">IF(COUNTIF(AU69:AU71,0)&gt;=2,0,IF(COUNTIF(AU69:AU71,1)&gt;=2,1,IF(COUNTIF(AU69:AU71,2)&gt;=2,2,IF(COUNTIF(AU69:AU71,3)&gt;=2,3,IF(COUNTIF(AU69:AU71,4)&gt;=2,4,0)))))</f>
        <v>0</v>
      </c>
      <c r="AW71" s="41">
        <f t="shared" si="122"/>
        <v>0</v>
      </c>
      <c r="AX71" s="6">
        <f t="shared" si="123"/>
        <v>0</v>
      </c>
      <c r="AY71" s="42">
        <f t="shared" si="124"/>
        <v>0</v>
      </c>
      <c r="AZ71" s="43">
        <f t="shared" si="125"/>
        <v>0</v>
      </c>
      <c r="BA71" s="41">
        <f t="shared" si="126"/>
        <v>0</v>
      </c>
      <c r="BB71" s="6">
        <f t="shared" si="127"/>
        <v>0</v>
      </c>
      <c r="BC71" s="42">
        <f t="shared" si="128"/>
        <v>0</v>
      </c>
      <c r="BD71" s="43">
        <f t="shared" si="129"/>
        <v>0</v>
      </c>
      <c r="BE71" s="41">
        <f t="shared" si="130"/>
        <v>0</v>
      </c>
      <c r="BF71" s="6">
        <f t="shared" si="131"/>
        <v>0</v>
      </c>
      <c r="BG71" s="42">
        <f t="shared" si="132"/>
        <v>0</v>
      </c>
      <c r="BH71" s="43">
        <f t="shared" si="133"/>
        <v>0</v>
      </c>
      <c r="BI71" s="41">
        <f t="shared" si="134"/>
        <v>0</v>
      </c>
      <c r="BJ71" s="6">
        <f t="shared" si="135"/>
        <v>0</v>
      </c>
      <c r="BK71" s="42">
        <f t="shared" si="136"/>
        <v>0</v>
      </c>
      <c r="BL71" s="43">
        <f t="shared" si="137"/>
        <v>0</v>
      </c>
      <c r="BM71" s="245">
        <f t="shared" si="138"/>
        <v>0</v>
      </c>
      <c r="BN71" s="248">
        <f t="shared" ref="BN71" si="143">IF(COUNTIF(BM69:BM71,0)&gt;=2,0,IF(COUNTIF(BM69:BM71,1)&gt;=2,1,IF(COUNTIF(BM69:BM71,2)&gt;=2,2,IF(COUNTIF(BM69:BM71,3)&gt;=2,3,IF(COUNTIF(BM69:BM71,4)&gt;=2,4,0)))))</f>
        <v>0</v>
      </c>
      <c r="BO71" s="3">
        <v>66</v>
      </c>
      <c r="BQ71" s="242">
        <f t="shared" ca="1" si="139"/>
        <v>0</v>
      </c>
      <c r="BR71" s="3">
        <v>201</v>
      </c>
      <c r="BS71" s="243">
        <f t="shared" ca="1" si="140"/>
        <v>0</v>
      </c>
      <c r="BU71" s="3">
        <v>67</v>
      </c>
    </row>
    <row r="72" spans="13:73" ht="21" x14ac:dyDescent="0.35">
      <c r="M72" s="371"/>
      <c r="N72" s="36"/>
      <c r="O72" s="371"/>
      <c r="P72" s="36"/>
      <c r="Q72" s="371"/>
      <c r="R72" s="36"/>
      <c r="S72" s="371"/>
      <c r="T72" s="36"/>
      <c r="U72" s="66"/>
      <c r="V72" s="370"/>
      <c r="AB72" s="38">
        <v>0.52430555555555503</v>
      </c>
      <c r="AC72" s="44">
        <f t="shared" si="141"/>
        <v>42252.482638888672</v>
      </c>
      <c r="AD72" s="45">
        <v>68</v>
      </c>
      <c r="AE72" s="41">
        <f t="shared" si="105"/>
        <v>0</v>
      </c>
      <c r="AF72" s="6">
        <f t="shared" si="106"/>
        <v>0</v>
      </c>
      <c r="AG72" s="42">
        <f t="shared" si="107"/>
        <v>0</v>
      </c>
      <c r="AH72" s="43">
        <f t="shared" si="108"/>
        <v>0</v>
      </c>
      <c r="AI72" s="41">
        <f t="shared" si="109"/>
        <v>0</v>
      </c>
      <c r="AJ72" s="6">
        <f t="shared" si="110"/>
        <v>0</v>
      </c>
      <c r="AK72" s="42">
        <f t="shared" si="111"/>
        <v>0</v>
      </c>
      <c r="AL72" s="43">
        <f t="shared" si="112"/>
        <v>0</v>
      </c>
      <c r="AM72" s="41">
        <f t="shared" si="113"/>
        <v>0</v>
      </c>
      <c r="AN72" s="6">
        <f t="shared" si="114"/>
        <v>0</v>
      </c>
      <c r="AO72" s="42">
        <f t="shared" si="115"/>
        <v>0</v>
      </c>
      <c r="AP72" s="43">
        <f t="shared" si="116"/>
        <v>0</v>
      </c>
      <c r="AQ72" s="41">
        <f t="shared" si="117"/>
        <v>0</v>
      </c>
      <c r="AR72" s="6">
        <f t="shared" si="118"/>
        <v>0</v>
      </c>
      <c r="AS72" s="42">
        <f t="shared" si="119"/>
        <v>0</v>
      </c>
      <c r="AT72" s="43">
        <f t="shared" si="120"/>
        <v>0</v>
      </c>
      <c r="AU72" s="244">
        <f t="shared" si="121"/>
        <v>0</v>
      </c>
      <c r="AW72" s="41">
        <f t="shared" si="122"/>
        <v>0</v>
      </c>
      <c r="AX72" s="6">
        <f t="shared" si="123"/>
        <v>0</v>
      </c>
      <c r="AY72" s="42">
        <f t="shared" si="124"/>
        <v>0</v>
      </c>
      <c r="AZ72" s="43">
        <f t="shared" si="125"/>
        <v>0</v>
      </c>
      <c r="BA72" s="41">
        <f t="shared" si="126"/>
        <v>0</v>
      </c>
      <c r="BB72" s="6">
        <f t="shared" si="127"/>
        <v>0</v>
      </c>
      <c r="BC72" s="42">
        <f t="shared" si="128"/>
        <v>0</v>
      </c>
      <c r="BD72" s="43">
        <f t="shared" si="129"/>
        <v>0</v>
      </c>
      <c r="BE72" s="41">
        <f t="shared" si="130"/>
        <v>0</v>
      </c>
      <c r="BF72" s="6">
        <f t="shared" si="131"/>
        <v>0</v>
      </c>
      <c r="BG72" s="42">
        <f t="shared" si="132"/>
        <v>0</v>
      </c>
      <c r="BH72" s="43">
        <f t="shared" si="133"/>
        <v>0</v>
      </c>
      <c r="BI72" s="41">
        <f t="shared" si="134"/>
        <v>0</v>
      </c>
      <c r="BJ72" s="6">
        <f t="shared" si="135"/>
        <v>0</v>
      </c>
      <c r="BK72" s="42">
        <f t="shared" si="136"/>
        <v>0</v>
      </c>
      <c r="BL72" s="43">
        <f t="shared" si="137"/>
        <v>0</v>
      </c>
      <c r="BM72" s="244">
        <f t="shared" si="138"/>
        <v>0</v>
      </c>
      <c r="BO72" s="3">
        <v>67</v>
      </c>
      <c r="BQ72" s="242">
        <f t="shared" ca="1" si="139"/>
        <v>0</v>
      </c>
      <c r="BR72" s="3">
        <v>204</v>
      </c>
      <c r="BS72" s="243">
        <f t="shared" ca="1" si="140"/>
        <v>0</v>
      </c>
      <c r="BU72" s="3">
        <v>68</v>
      </c>
    </row>
    <row r="73" spans="13:73" ht="21.75" thickBot="1" x14ac:dyDescent="0.4">
      <c r="M73" s="371"/>
      <c r="N73" s="36"/>
      <c r="O73" s="371"/>
      <c r="P73" s="36"/>
      <c r="Q73" s="371"/>
      <c r="R73" s="36"/>
      <c r="S73" s="371"/>
      <c r="T73" s="36"/>
      <c r="U73" s="66"/>
      <c r="V73" s="370"/>
      <c r="AB73" s="38">
        <v>0.52777777777777801</v>
      </c>
      <c r="AC73" s="44">
        <f t="shared" si="141"/>
        <v>42252.486111110891</v>
      </c>
      <c r="AD73" s="45">
        <v>69</v>
      </c>
      <c r="AE73" s="41">
        <f t="shared" si="105"/>
        <v>0</v>
      </c>
      <c r="AF73" s="6">
        <f t="shared" si="106"/>
        <v>0</v>
      </c>
      <c r="AG73" s="42">
        <f t="shared" si="107"/>
        <v>0</v>
      </c>
      <c r="AH73" s="43">
        <f t="shared" si="108"/>
        <v>0</v>
      </c>
      <c r="AI73" s="41">
        <f t="shared" si="109"/>
        <v>0</v>
      </c>
      <c r="AJ73" s="6">
        <f t="shared" si="110"/>
        <v>0</v>
      </c>
      <c r="AK73" s="42">
        <f t="shared" si="111"/>
        <v>0</v>
      </c>
      <c r="AL73" s="43">
        <f t="shared" si="112"/>
        <v>0</v>
      </c>
      <c r="AM73" s="41">
        <f t="shared" si="113"/>
        <v>0</v>
      </c>
      <c r="AN73" s="6">
        <f t="shared" si="114"/>
        <v>0</v>
      </c>
      <c r="AO73" s="42">
        <f t="shared" si="115"/>
        <v>0</v>
      </c>
      <c r="AP73" s="43">
        <f t="shared" si="116"/>
        <v>0</v>
      </c>
      <c r="AQ73" s="41">
        <f t="shared" si="117"/>
        <v>0</v>
      </c>
      <c r="AR73" s="6">
        <f t="shared" si="118"/>
        <v>0</v>
      </c>
      <c r="AS73" s="42">
        <f t="shared" si="119"/>
        <v>0</v>
      </c>
      <c r="AT73" s="43">
        <f t="shared" si="120"/>
        <v>0</v>
      </c>
      <c r="AU73" s="53">
        <f t="shared" si="121"/>
        <v>0</v>
      </c>
      <c r="AW73" s="41">
        <f t="shared" si="122"/>
        <v>0</v>
      </c>
      <c r="AX73" s="6">
        <f t="shared" si="123"/>
        <v>0</v>
      </c>
      <c r="AY73" s="42">
        <f t="shared" si="124"/>
        <v>0</v>
      </c>
      <c r="AZ73" s="43">
        <f t="shared" si="125"/>
        <v>0</v>
      </c>
      <c r="BA73" s="41">
        <f t="shared" si="126"/>
        <v>0</v>
      </c>
      <c r="BB73" s="6">
        <f t="shared" si="127"/>
        <v>0</v>
      </c>
      <c r="BC73" s="42">
        <f t="shared" si="128"/>
        <v>0</v>
      </c>
      <c r="BD73" s="43">
        <f t="shared" si="129"/>
        <v>0</v>
      </c>
      <c r="BE73" s="41">
        <f t="shared" si="130"/>
        <v>0</v>
      </c>
      <c r="BF73" s="6">
        <f t="shared" si="131"/>
        <v>0</v>
      </c>
      <c r="BG73" s="42">
        <f t="shared" si="132"/>
        <v>0</v>
      </c>
      <c r="BH73" s="43">
        <f t="shared" si="133"/>
        <v>0</v>
      </c>
      <c r="BI73" s="41">
        <f t="shared" si="134"/>
        <v>0</v>
      </c>
      <c r="BJ73" s="6">
        <f t="shared" si="135"/>
        <v>0</v>
      </c>
      <c r="BK73" s="42">
        <f t="shared" si="136"/>
        <v>0</v>
      </c>
      <c r="BL73" s="43">
        <f t="shared" si="137"/>
        <v>0</v>
      </c>
      <c r="BM73" s="53">
        <f t="shared" si="138"/>
        <v>0</v>
      </c>
      <c r="BO73" s="3">
        <v>68</v>
      </c>
      <c r="BQ73" s="242">
        <f t="shared" ca="1" si="139"/>
        <v>0</v>
      </c>
      <c r="BR73" s="3">
        <v>207</v>
      </c>
      <c r="BS73" s="243">
        <f t="shared" ca="1" si="140"/>
        <v>0</v>
      </c>
      <c r="BU73" s="3">
        <v>69</v>
      </c>
    </row>
    <row r="74" spans="13:73" ht="21.75" thickBot="1" x14ac:dyDescent="0.4">
      <c r="M74" s="371"/>
      <c r="N74" s="36"/>
      <c r="O74" s="371"/>
      <c r="P74" s="36"/>
      <c r="Q74" s="371"/>
      <c r="R74" s="36"/>
      <c r="S74" s="371"/>
      <c r="T74" s="36"/>
      <c r="U74" s="66"/>
      <c r="V74" s="370"/>
      <c r="AB74" s="38">
        <v>0.53125</v>
      </c>
      <c r="AC74" s="44">
        <f t="shared" si="141"/>
        <v>42252.48958333311</v>
      </c>
      <c r="AD74" s="45">
        <v>70</v>
      </c>
      <c r="AE74" s="41">
        <f t="shared" si="105"/>
        <v>0</v>
      </c>
      <c r="AF74" s="6">
        <f t="shared" si="106"/>
        <v>0</v>
      </c>
      <c r="AG74" s="42">
        <f t="shared" si="107"/>
        <v>0</v>
      </c>
      <c r="AH74" s="43">
        <f t="shared" si="108"/>
        <v>0</v>
      </c>
      <c r="AI74" s="41">
        <f t="shared" si="109"/>
        <v>0</v>
      </c>
      <c r="AJ74" s="6">
        <f t="shared" si="110"/>
        <v>0</v>
      </c>
      <c r="AK74" s="42">
        <f t="shared" si="111"/>
        <v>0</v>
      </c>
      <c r="AL74" s="43">
        <f t="shared" si="112"/>
        <v>0</v>
      </c>
      <c r="AM74" s="41">
        <f t="shared" si="113"/>
        <v>0</v>
      </c>
      <c r="AN74" s="6">
        <f t="shared" si="114"/>
        <v>0</v>
      </c>
      <c r="AO74" s="42">
        <f t="shared" si="115"/>
        <v>0</v>
      </c>
      <c r="AP74" s="43">
        <f t="shared" si="116"/>
        <v>0</v>
      </c>
      <c r="AQ74" s="41">
        <f t="shared" si="117"/>
        <v>0</v>
      </c>
      <c r="AR74" s="6">
        <f t="shared" si="118"/>
        <v>0</v>
      </c>
      <c r="AS74" s="42">
        <f t="shared" si="119"/>
        <v>0</v>
      </c>
      <c r="AT74" s="43">
        <f t="shared" si="120"/>
        <v>0</v>
      </c>
      <c r="AU74" s="245">
        <f t="shared" si="121"/>
        <v>0</v>
      </c>
      <c r="AV74" s="248">
        <f t="shared" ref="AV74" si="144">IF(COUNTIF(AU72:AU74,0)&gt;=2,0,IF(COUNTIF(AU72:AU74,1)&gt;=2,1,IF(COUNTIF(AU72:AU74,2)&gt;=2,2,IF(COUNTIF(AU72:AU74,3)&gt;=2,3,IF(COUNTIF(AU72:AU74,4)&gt;=2,4,0)))))</f>
        <v>0</v>
      </c>
      <c r="AW74" s="41">
        <f t="shared" si="122"/>
        <v>0</v>
      </c>
      <c r="AX74" s="6">
        <f t="shared" si="123"/>
        <v>0</v>
      </c>
      <c r="AY74" s="42">
        <f t="shared" si="124"/>
        <v>0</v>
      </c>
      <c r="AZ74" s="43">
        <f t="shared" si="125"/>
        <v>0</v>
      </c>
      <c r="BA74" s="41">
        <f t="shared" si="126"/>
        <v>0</v>
      </c>
      <c r="BB74" s="6">
        <f t="shared" si="127"/>
        <v>0</v>
      </c>
      <c r="BC74" s="42">
        <f t="shared" si="128"/>
        <v>0</v>
      </c>
      <c r="BD74" s="43">
        <f t="shared" si="129"/>
        <v>0</v>
      </c>
      <c r="BE74" s="41">
        <f t="shared" si="130"/>
        <v>0</v>
      </c>
      <c r="BF74" s="6">
        <f t="shared" si="131"/>
        <v>0</v>
      </c>
      <c r="BG74" s="42">
        <f t="shared" si="132"/>
        <v>0</v>
      </c>
      <c r="BH74" s="43">
        <f t="shared" si="133"/>
        <v>0</v>
      </c>
      <c r="BI74" s="41">
        <f t="shared" si="134"/>
        <v>0</v>
      </c>
      <c r="BJ74" s="6">
        <f t="shared" si="135"/>
        <v>0</v>
      </c>
      <c r="BK74" s="42">
        <f t="shared" si="136"/>
        <v>0</v>
      </c>
      <c r="BL74" s="43">
        <f t="shared" si="137"/>
        <v>0</v>
      </c>
      <c r="BM74" s="245">
        <f t="shared" si="138"/>
        <v>0</v>
      </c>
      <c r="BN74" s="248">
        <f t="shared" ref="BN74" si="145">IF(COUNTIF(BM72:BM74,0)&gt;=2,0,IF(COUNTIF(BM72:BM74,1)&gt;=2,1,IF(COUNTIF(BM72:BM74,2)&gt;=2,2,IF(COUNTIF(BM72:BM74,3)&gt;=2,3,IF(COUNTIF(BM72:BM74,4)&gt;=2,4,0)))))</f>
        <v>0</v>
      </c>
      <c r="BO74" s="3">
        <v>69</v>
      </c>
      <c r="BQ74" s="242">
        <f t="shared" ca="1" si="139"/>
        <v>0</v>
      </c>
      <c r="BR74" s="3">
        <v>210</v>
      </c>
      <c r="BS74" s="243">
        <f t="shared" ca="1" si="140"/>
        <v>0</v>
      </c>
      <c r="BU74" s="3">
        <v>70</v>
      </c>
    </row>
    <row r="75" spans="13:73" ht="21" x14ac:dyDescent="0.35">
      <c r="M75" s="371"/>
      <c r="N75" s="36"/>
      <c r="O75" s="371"/>
      <c r="P75" s="36"/>
      <c r="Q75" s="371"/>
      <c r="R75" s="36"/>
      <c r="S75" s="371"/>
      <c r="T75" s="36"/>
      <c r="U75" s="66"/>
      <c r="V75" s="370"/>
      <c r="AB75" s="38">
        <v>0.53472222222222199</v>
      </c>
      <c r="AC75" s="44">
        <f t="shared" si="141"/>
        <v>42252.493055555329</v>
      </c>
      <c r="AD75" s="45">
        <v>71</v>
      </c>
      <c r="AE75" s="41">
        <f t="shared" si="105"/>
        <v>0</v>
      </c>
      <c r="AF75" s="6">
        <f t="shared" si="106"/>
        <v>0</v>
      </c>
      <c r="AG75" s="42">
        <f t="shared" si="107"/>
        <v>0</v>
      </c>
      <c r="AH75" s="43">
        <f t="shared" si="108"/>
        <v>0</v>
      </c>
      <c r="AI75" s="41">
        <f t="shared" si="109"/>
        <v>0</v>
      </c>
      <c r="AJ75" s="6">
        <f t="shared" si="110"/>
        <v>0</v>
      </c>
      <c r="AK75" s="42">
        <f t="shared" si="111"/>
        <v>0</v>
      </c>
      <c r="AL75" s="43">
        <f t="shared" si="112"/>
        <v>0</v>
      </c>
      <c r="AM75" s="41">
        <f t="shared" si="113"/>
        <v>0</v>
      </c>
      <c r="AN75" s="6">
        <f t="shared" si="114"/>
        <v>0</v>
      </c>
      <c r="AO75" s="42">
        <f t="shared" si="115"/>
        <v>0</v>
      </c>
      <c r="AP75" s="43">
        <f t="shared" si="116"/>
        <v>0</v>
      </c>
      <c r="AQ75" s="41">
        <f t="shared" si="117"/>
        <v>0</v>
      </c>
      <c r="AR75" s="6">
        <f t="shared" si="118"/>
        <v>0</v>
      </c>
      <c r="AS75" s="42">
        <f t="shared" si="119"/>
        <v>0</v>
      </c>
      <c r="AT75" s="43">
        <f t="shared" si="120"/>
        <v>0</v>
      </c>
      <c r="AU75" s="244">
        <f t="shared" si="121"/>
        <v>0</v>
      </c>
      <c r="AW75" s="41">
        <f t="shared" si="122"/>
        <v>0</v>
      </c>
      <c r="AX75" s="6">
        <f t="shared" si="123"/>
        <v>0</v>
      </c>
      <c r="AY75" s="42">
        <f t="shared" si="124"/>
        <v>0</v>
      </c>
      <c r="AZ75" s="43">
        <f t="shared" si="125"/>
        <v>0</v>
      </c>
      <c r="BA75" s="41">
        <f t="shared" si="126"/>
        <v>0</v>
      </c>
      <c r="BB75" s="6">
        <f t="shared" si="127"/>
        <v>0</v>
      </c>
      <c r="BC75" s="42">
        <f t="shared" si="128"/>
        <v>0</v>
      </c>
      <c r="BD75" s="43">
        <f t="shared" si="129"/>
        <v>0</v>
      </c>
      <c r="BE75" s="41">
        <f t="shared" si="130"/>
        <v>0</v>
      </c>
      <c r="BF75" s="6">
        <f t="shared" si="131"/>
        <v>0</v>
      </c>
      <c r="BG75" s="42">
        <f t="shared" si="132"/>
        <v>0</v>
      </c>
      <c r="BH75" s="43">
        <f t="shared" si="133"/>
        <v>0</v>
      </c>
      <c r="BI75" s="41">
        <f t="shared" si="134"/>
        <v>0</v>
      </c>
      <c r="BJ75" s="6">
        <f t="shared" si="135"/>
        <v>0</v>
      </c>
      <c r="BK75" s="42">
        <f t="shared" si="136"/>
        <v>0</v>
      </c>
      <c r="BL75" s="43">
        <f t="shared" si="137"/>
        <v>0</v>
      </c>
      <c r="BM75" s="244">
        <f t="shared" si="138"/>
        <v>0</v>
      </c>
      <c r="BO75" s="3">
        <v>70</v>
      </c>
      <c r="BQ75" s="242">
        <f t="shared" ca="1" si="139"/>
        <v>0</v>
      </c>
      <c r="BR75" s="3">
        <v>213</v>
      </c>
      <c r="BS75" s="243">
        <f t="shared" ca="1" si="140"/>
        <v>0</v>
      </c>
      <c r="BU75" s="3">
        <v>71</v>
      </c>
    </row>
    <row r="76" spans="13:73" ht="21.75" thickBot="1" x14ac:dyDescent="0.4">
      <c r="M76" s="371"/>
      <c r="N76" s="36"/>
      <c r="O76" s="371"/>
      <c r="P76" s="36"/>
      <c r="Q76" s="371"/>
      <c r="R76" s="36"/>
      <c r="S76" s="371"/>
      <c r="T76" s="36"/>
      <c r="U76" s="66"/>
      <c r="V76" s="370"/>
      <c r="AB76" s="38">
        <v>0.53819444444444398</v>
      </c>
      <c r="AC76" s="44">
        <f t="shared" si="141"/>
        <v>42252.496527777548</v>
      </c>
      <c r="AD76" s="45">
        <v>72</v>
      </c>
      <c r="AE76" s="41">
        <f t="shared" si="105"/>
        <v>0</v>
      </c>
      <c r="AF76" s="6">
        <f t="shared" si="106"/>
        <v>0</v>
      </c>
      <c r="AG76" s="42">
        <f t="shared" si="107"/>
        <v>0</v>
      </c>
      <c r="AH76" s="43">
        <f t="shared" si="108"/>
        <v>0</v>
      </c>
      <c r="AI76" s="41">
        <f t="shared" si="109"/>
        <v>0</v>
      </c>
      <c r="AJ76" s="6">
        <f t="shared" si="110"/>
        <v>0</v>
      </c>
      <c r="AK76" s="42">
        <f t="shared" si="111"/>
        <v>0</v>
      </c>
      <c r="AL76" s="43">
        <f t="shared" si="112"/>
        <v>0</v>
      </c>
      <c r="AM76" s="41">
        <f t="shared" si="113"/>
        <v>0</v>
      </c>
      <c r="AN76" s="6">
        <f t="shared" si="114"/>
        <v>0</v>
      </c>
      <c r="AO76" s="42">
        <f t="shared" si="115"/>
        <v>0</v>
      </c>
      <c r="AP76" s="43">
        <f t="shared" si="116"/>
        <v>0</v>
      </c>
      <c r="AQ76" s="41">
        <f t="shared" si="117"/>
        <v>0</v>
      </c>
      <c r="AR76" s="6">
        <f t="shared" si="118"/>
        <v>0</v>
      </c>
      <c r="AS76" s="42">
        <f t="shared" si="119"/>
        <v>0</v>
      </c>
      <c r="AT76" s="43">
        <f t="shared" si="120"/>
        <v>0</v>
      </c>
      <c r="AU76" s="53">
        <f t="shared" si="121"/>
        <v>0</v>
      </c>
      <c r="AW76" s="41">
        <f t="shared" si="122"/>
        <v>0</v>
      </c>
      <c r="AX76" s="6">
        <f t="shared" si="123"/>
        <v>0</v>
      </c>
      <c r="AY76" s="42">
        <f t="shared" si="124"/>
        <v>0</v>
      </c>
      <c r="AZ76" s="43">
        <f t="shared" si="125"/>
        <v>0</v>
      </c>
      <c r="BA76" s="41">
        <f t="shared" si="126"/>
        <v>0</v>
      </c>
      <c r="BB76" s="6">
        <f t="shared" si="127"/>
        <v>0</v>
      </c>
      <c r="BC76" s="42">
        <f t="shared" si="128"/>
        <v>0</v>
      </c>
      <c r="BD76" s="43">
        <f t="shared" si="129"/>
        <v>0</v>
      </c>
      <c r="BE76" s="41">
        <f t="shared" si="130"/>
        <v>0</v>
      </c>
      <c r="BF76" s="6">
        <f t="shared" si="131"/>
        <v>0</v>
      </c>
      <c r="BG76" s="42">
        <f t="shared" si="132"/>
        <v>0</v>
      </c>
      <c r="BH76" s="43">
        <f t="shared" si="133"/>
        <v>0</v>
      </c>
      <c r="BI76" s="41">
        <f t="shared" si="134"/>
        <v>0</v>
      </c>
      <c r="BJ76" s="6">
        <f t="shared" si="135"/>
        <v>0</v>
      </c>
      <c r="BK76" s="42">
        <f t="shared" si="136"/>
        <v>0</v>
      </c>
      <c r="BL76" s="43">
        <f t="shared" si="137"/>
        <v>0</v>
      </c>
      <c r="BM76" s="53">
        <f t="shared" si="138"/>
        <v>0</v>
      </c>
      <c r="BO76" s="3">
        <v>71</v>
      </c>
      <c r="BQ76" s="242">
        <f t="shared" ca="1" si="139"/>
        <v>0</v>
      </c>
      <c r="BR76" s="3">
        <v>216</v>
      </c>
      <c r="BS76" s="243">
        <f t="shared" ca="1" si="140"/>
        <v>0</v>
      </c>
      <c r="BU76" s="3">
        <v>72</v>
      </c>
    </row>
    <row r="77" spans="13:73" ht="21.75" thickBot="1" x14ac:dyDescent="0.4">
      <c r="M77" s="371"/>
      <c r="N77" s="36"/>
      <c r="O77" s="371"/>
      <c r="P77" s="36"/>
      <c r="Q77" s="371"/>
      <c r="R77" s="36"/>
      <c r="S77" s="371"/>
      <c r="T77" s="36"/>
      <c r="U77" s="66"/>
      <c r="V77" s="370"/>
      <c r="AB77" s="38">
        <v>0.54166666666666696</v>
      </c>
      <c r="AC77" s="44">
        <f t="shared" si="141"/>
        <v>42252.499999999767</v>
      </c>
      <c r="AD77" s="45">
        <v>73</v>
      </c>
      <c r="AE77" s="41">
        <f t="shared" si="105"/>
        <v>0</v>
      </c>
      <c r="AF77" s="6">
        <f t="shared" si="106"/>
        <v>0</v>
      </c>
      <c r="AG77" s="42">
        <f t="shared" si="107"/>
        <v>0</v>
      </c>
      <c r="AH77" s="43">
        <f t="shared" si="108"/>
        <v>0</v>
      </c>
      <c r="AI77" s="41">
        <f t="shared" si="109"/>
        <v>0</v>
      </c>
      <c r="AJ77" s="6">
        <f t="shared" si="110"/>
        <v>0</v>
      </c>
      <c r="AK77" s="42">
        <f t="shared" si="111"/>
        <v>0</v>
      </c>
      <c r="AL77" s="43">
        <f t="shared" si="112"/>
        <v>0</v>
      </c>
      <c r="AM77" s="41">
        <f t="shared" si="113"/>
        <v>0</v>
      </c>
      <c r="AN77" s="6">
        <f t="shared" si="114"/>
        <v>0</v>
      </c>
      <c r="AO77" s="42">
        <f t="shared" si="115"/>
        <v>0</v>
      </c>
      <c r="AP77" s="43">
        <f t="shared" si="116"/>
        <v>0</v>
      </c>
      <c r="AQ77" s="41">
        <f t="shared" si="117"/>
        <v>0</v>
      </c>
      <c r="AR77" s="6">
        <f t="shared" si="118"/>
        <v>0</v>
      </c>
      <c r="AS77" s="42">
        <f t="shared" si="119"/>
        <v>0</v>
      </c>
      <c r="AT77" s="43">
        <f t="shared" si="120"/>
        <v>0</v>
      </c>
      <c r="AU77" s="245">
        <f t="shared" si="121"/>
        <v>0</v>
      </c>
      <c r="AV77" s="248">
        <f t="shared" ref="AV77" si="146">IF(COUNTIF(AU75:AU77,0)&gt;=2,0,IF(COUNTIF(AU75:AU77,1)&gt;=2,1,IF(COUNTIF(AU75:AU77,2)&gt;=2,2,IF(COUNTIF(AU75:AU77,3)&gt;=2,3,IF(COUNTIF(AU75:AU77,4)&gt;=2,4,0)))))</f>
        <v>0</v>
      </c>
      <c r="AW77" s="41">
        <f t="shared" si="122"/>
        <v>0</v>
      </c>
      <c r="AX77" s="6">
        <f t="shared" si="123"/>
        <v>0</v>
      </c>
      <c r="AY77" s="42">
        <f t="shared" si="124"/>
        <v>0</v>
      </c>
      <c r="AZ77" s="43">
        <f t="shared" si="125"/>
        <v>0</v>
      </c>
      <c r="BA77" s="41">
        <f t="shared" si="126"/>
        <v>0</v>
      </c>
      <c r="BB77" s="6">
        <f t="shared" si="127"/>
        <v>0</v>
      </c>
      <c r="BC77" s="42">
        <f t="shared" si="128"/>
        <v>0</v>
      </c>
      <c r="BD77" s="43">
        <f t="shared" si="129"/>
        <v>0</v>
      </c>
      <c r="BE77" s="41">
        <f t="shared" si="130"/>
        <v>0</v>
      </c>
      <c r="BF77" s="6">
        <f t="shared" si="131"/>
        <v>0</v>
      </c>
      <c r="BG77" s="42">
        <f t="shared" si="132"/>
        <v>0</v>
      </c>
      <c r="BH77" s="43">
        <f t="shared" si="133"/>
        <v>0</v>
      </c>
      <c r="BI77" s="41">
        <f t="shared" si="134"/>
        <v>0</v>
      </c>
      <c r="BJ77" s="6">
        <f t="shared" si="135"/>
        <v>0</v>
      </c>
      <c r="BK77" s="42">
        <f t="shared" si="136"/>
        <v>0</v>
      </c>
      <c r="BL77" s="43">
        <f t="shared" si="137"/>
        <v>0</v>
      </c>
      <c r="BM77" s="245">
        <f t="shared" si="138"/>
        <v>0</v>
      </c>
      <c r="BN77" s="248">
        <f t="shared" ref="BN77" si="147">IF(COUNTIF(BM75:BM77,0)&gt;=2,0,IF(COUNTIF(BM75:BM77,1)&gt;=2,1,IF(COUNTIF(BM75:BM77,2)&gt;=2,2,IF(COUNTIF(BM75:BM77,3)&gt;=2,3,IF(COUNTIF(BM75:BM77,4)&gt;=2,4,0)))))</f>
        <v>0</v>
      </c>
      <c r="BO77" s="3">
        <v>72</v>
      </c>
      <c r="BQ77" s="242">
        <f t="shared" ca="1" si="139"/>
        <v>0</v>
      </c>
      <c r="BR77" s="3">
        <v>219</v>
      </c>
      <c r="BS77" s="243">
        <f t="shared" ca="1" si="140"/>
        <v>0</v>
      </c>
      <c r="BU77" s="3">
        <v>73</v>
      </c>
    </row>
    <row r="78" spans="13:73" ht="21" x14ac:dyDescent="0.35">
      <c r="M78" s="371"/>
      <c r="N78" s="36"/>
      <c r="O78" s="371"/>
      <c r="P78" s="36"/>
      <c r="Q78" s="371"/>
      <c r="R78" s="36"/>
      <c r="S78" s="371"/>
      <c r="T78" s="36"/>
      <c r="U78" s="66"/>
      <c r="V78" s="370"/>
      <c r="AB78" s="38">
        <v>0.54513888888888895</v>
      </c>
      <c r="AC78" s="44">
        <f t="shared" si="141"/>
        <v>42252.503472221986</v>
      </c>
      <c r="AD78" s="45">
        <v>74</v>
      </c>
      <c r="AE78" s="41">
        <f t="shared" si="105"/>
        <v>0</v>
      </c>
      <c r="AF78" s="6">
        <f t="shared" si="106"/>
        <v>0</v>
      </c>
      <c r="AG78" s="42">
        <f t="shared" si="107"/>
        <v>0</v>
      </c>
      <c r="AH78" s="43">
        <f t="shared" si="108"/>
        <v>0</v>
      </c>
      <c r="AI78" s="41">
        <f t="shared" si="109"/>
        <v>0</v>
      </c>
      <c r="AJ78" s="6">
        <f t="shared" si="110"/>
        <v>0</v>
      </c>
      <c r="AK78" s="42">
        <f t="shared" si="111"/>
        <v>0</v>
      </c>
      <c r="AL78" s="43">
        <f t="shared" si="112"/>
        <v>0</v>
      </c>
      <c r="AM78" s="41">
        <f t="shared" si="113"/>
        <v>0</v>
      </c>
      <c r="AN78" s="6">
        <f t="shared" si="114"/>
        <v>0</v>
      </c>
      <c r="AO78" s="42">
        <f t="shared" si="115"/>
        <v>0</v>
      </c>
      <c r="AP78" s="43">
        <f t="shared" si="116"/>
        <v>0</v>
      </c>
      <c r="AQ78" s="41">
        <f t="shared" si="117"/>
        <v>0</v>
      </c>
      <c r="AR78" s="6">
        <f t="shared" si="118"/>
        <v>0</v>
      </c>
      <c r="AS78" s="42">
        <f t="shared" si="119"/>
        <v>0</v>
      </c>
      <c r="AT78" s="43">
        <f t="shared" si="120"/>
        <v>0</v>
      </c>
      <c r="AU78" s="244">
        <f t="shared" si="121"/>
        <v>0</v>
      </c>
      <c r="AW78" s="41">
        <f t="shared" si="122"/>
        <v>0</v>
      </c>
      <c r="AX78" s="6">
        <f t="shared" si="123"/>
        <v>0</v>
      </c>
      <c r="AY78" s="42">
        <f t="shared" si="124"/>
        <v>0</v>
      </c>
      <c r="AZ78" s="43">
        <f t="shared" si="125"/>
        <v>0</v>
      </c>
      <c r="BA78" s="41">
        <f t="shared" si="126"/>
        <v>0</v>
      </c>
      <c r="BB78" s="6">
        <f t="shared" si="127"/>
        <v>0</v>
      </c>
      <c r="BC78" s="42">
        <f t="shared" si="128"/>
        <v>0</v>
      </c>
      <c r="BD78" s="43">
        <f t="shared" si="129"/>
        <v>0</v>
      </c>
      <c r="BE78" s="41">
        <f t="shared" si="130"/>
        <v>0</v>
      </c>
      <c r="BF78" s="6">
        <f t="shared" si="131"/>
        <v>0</v>
      </c>
      <c r="BG78" s="42">
        <f t="shared" si="132"/>
        <v>0</v>
      </c>
      <c r="BH78" s="43">
        <f t="shared" si="133"/>
        <v>0</v>
      </c>
      <c r="BI78" s="41">
        <f t="shared" si="134"/>
        <v>0</v>
      </c>
      <c r="BJ78" s="6">
        <f t="shared" si="135"/>
        <v>0</v>
      </c>
      <c r="BK78" s="42">
        <f t="shared" si="136"/>
        <v>0</v>
      </c>
      <c r="BL78" s="43">
        <f t="shared" si="137"/>
        <v>0</v>
      </c>
      <c r="BM78" s="244">
        <f t="shared" si="138"/>
        <v>0</v>
      </c>
      <c r="BO78" s="3">
        <v>73</v>
      </c>
      <c r="BQ78" s="242">
        <f t="shared" ca="1" si="139"/>
        <v>0</v>
      </c>
      <c r="BR78" s="3">
        <v>222</v>
      </c>
      <c r="BS78" s="243">
        <f t="shared" ca="1" si="140"/>
        <v>0</v>
      </c>
      <c r="BU78" s="3">
        <v>74</v>
      </c>
    </row>
    <row r="79" spans="13:73" ht="21.75" thickBot="1" x14ac:dyDescent="0.4">
      <c r="M79" s="371"/>
      <c r="N79" s="36"/>
      <c r="O79" s="371"/>
      <c r="P79" s="36"/>
      <c r="Q79" s="371"/>
      <c r="R79" s="36"/>
      <c r="S79" s="371"/>
      <c r="T79" s="36"/>
      <c r="U79" s="66"/>
      <c r="V79" s="370"/>
      <c r="AB79" s="38">
        <v>0.54861111111111105</v>
      </c>
      <c r="AC79" s="44">
        <f t="shared" si="141"/>
        <v>42252.506944444205</v>
      </c>
      <c r="AD79" s="45">
        <v>75</v>
      </c>
      <c r="AE79" s="41">
        <f t="shared" si="105"/>
        <v>0</v>
      </c>
      <c r="AF79" s="6">
        <f t="shared" si="106"/>
        <v>0</v>
      </c>
      <c r="AG79" s="42">
        <f t="shared" si="107"/>
        <v>0</v>
      </c>
      <c r="AH79" s="43">
        <f t="shared" si="108"/>
        <v>0</v>
      </c>
      <c r="AI79" s="41">
        <f t="shared" si="109"/>
        <v>0</v>
      </c>
      <c r="AJ79" s="6">
        <f t="shared" si="110"/>
        <v>0</v>
      </c>
      <c r="AK79" s="42">
        <f t="shared" si="111"/>
        <v>0</v>
      </c>
      <c r="AL79" s="43">
        <f t="shared" si="112"/>
        <v>0</v>
      </c>
      <c r="AM79" s="41">
        <f t="shared" si="113"/>
        <v>0</v>
      </c>
      <c r="AN79" s="6">
        <f t="shared" si="114"/>
        <v>0</v>
      </c>
      <c r="AO79" s="42">
        <f t="shared" si="115"/>
        <v>0</v>
      </c>
      <c r="AP79" s="43">
        <f t="shared" si="116"/>
        <v>0</v>
      </c>
      <c r="AQ79" s="41">
        <f t="shared" si="117"/>
        <v>0</v>
      </c>
      <c r="AR79" s="6">
        <f t="shared" si="118"/>
        <v>0</v>
      </c>
      <c r="AS79" s="42">
        <f t="shared" si="119"/>
        <v>0</v>
      </c>
      <c r="AT79" s="43">
        <f t="shared" si="120"/>
        <v>0</v>
      </c>
      <c r="AU79" s="53">
        <f t="shared" si="121"/>
        <v>0</v>
      </c>
      <c r="AW79" s="41">
        <f t="shared" si="122"/>
        <v>0</v>
      </c>
      <c r="AX79" s="6">
        <f t="shared" si="123"/>
        <v>0</v>
      </c>
      <c r="AY79" s="42">
        <f t="shared" si="124"/>
        <v>0</v>
      </c>
      <c r="AZ79" s="43">
        <f t="shared" si="125"/>
        <v>0</v>
      </c>
      <c r="BA79" s="41">
        <f t="shared" si="126"/>
        <v>0</v>
      </c>
      <c r="BB79" s="6">
        <f t="shared" si="127"/>
        <v>0</v>
      </c>
      <c r="BC79" s="42">
        <f t="shared" si="128"/>
        <v>0</v>
      </c>
      <c r="BD79" s="43">
        <f t="shared" si="129"/>
        <v>0</v>
      </c>
      <c r="BE79" s="41">
        <f t="shared" si="130"/>
        <v>0</v>
      </c>
      <c r="BF79" s="6">
        <f t="shared" si="131"/>
        <v>0</v>
      </c>
      <c r="BG79" s="42">
        <f t="shared" si="132"/>
        <v>0</v>
      </c>
      <c r="BH79" s="43">
        <f t="shared" si="133"/>
        <v>0</v>
      </c>
      <c r="BI79" s="41">
        <f t="shared" si="134"/>
        <v>0</v>
      </c>
      <c r="BJ79" s="6">
        <f t="shared" si="135"/>
        <v>0</v>
      </c>
      <c r="BK79" s="42">
        <f t="shared" si="136"/>
        <v>0</v>
      </c>
      <c r="BL79" s="43">
        <f t="shared" si="137"/>
        <v>0</v>
      </c>
      <c r="BM79" s="53">
        <f t="shared" si="138"/>
        <v>0</v>
      </c>
      <c r="BO79" s="3">
        <v>74</v>
      </c>
      <c r="BQ79" s="242">
        <f t="shared" ca="1" si="139"/>
        <v>0</v>
      </c>
      <c r="BR79" s="3">
        <v>225</v>
      </c>
      <c r="BS79" s="243">
        <f t="shared" ca="1" si="140"/>
        <v>0</v>
      </c>
      <c r="BU79" s="3">
        <v>75</v>
      </c>
    </row>
    <row r="80" spans="13:73" ht="21.75" thickBot="1" x14ac:dyDescent="0.4">
      <c r="AB80" s="38">
        <v>0.55208333333333304</v>
      </c>
      <c r="AC80" s="44">
        <f t="shared" si="141"/>
        <v>42252.510416666424</v>
      </c>
      <c r="AD80" s="45">
        <v>76</v>
      </c>
      <c r="AE80" s="41">
        <f t="shared" si="105"/>
        <v>0</v>
      </c>
      <c r="AF80" s="6">
        <f t="shared" si="106"/>
        <v>0</v>
      </c>
      <c r="AG80" s="42">
        <f t="shared" si="107"/>
        <v>0</v>
      </c>
      <c r="AH80" s="43">
        <f t="shared" si="108"/>
        <v>0</v>
      </c>
      <c r="AI80" s="41">
        <f t="shared" si="109"/>
        <v>0</v>
      </c>
      <c r="AJ80" s="6">
        <f t="shared" si="110"/>
        <v>0</v>
      </c>
      <c r="AK80" s="42">
        <f t="shared" si="111"/>
        <v>0</v>
      </c>
      <c r="AL80" s="43">
        <f t="shared" si="112"/>
        <v>0</v>
      </c>
      <c r="AM80" s="41">
        <f t="shared" si="113"/>
        <v>0</v>
      </c>
      <c r="AN80" s="6">
        <f t="shared" si="114"/>
        <v>0</v>
      </c>
      <c r="AO80" s="42">
        <f t="shared" si="115"/>
        <v>0</v>
      </c>
      <c r="AP80" s="43">
        <f t="shared" si="116"/>
        <v>0</v>
      </c>
      <c r="AQ80" s="41">
        <f t="shared" si="117"/>
        <v>0</v>
      </c>
      <c r="AR80" s="6">
        <f t="shared" si="118"/>
        <v>0</v>
      </c>
      <c r="AS80" s="42">
        <f t="shared" si="119"/>
        <v>0</v>
      </c>
      <c r="AT80" s="43">
        <f t="shared" si="120"/>
        <v>0</v>
      </c>
      <c r="AU80" s="245">
        <f t="shared" si="121"/>
        <v>0</v>
      </c>
      <c r="AV80" s="248">
        <f t="shared" ref="AV80" si="148">IF(COUNTIF(AU78:AU80,0)&gt;=2,0,IF(COUNTIF(AU78:AU80,1)&gt;=2,1,IF(COUNTIF(AU78:AU80,2)&gt;=2,2,IF(COUNTIF(AU78:AU80,3)&gt;=2,3,IF(COUNTIF(AU78:AU80,4)&gt;=2,4,0)))))</f>
        <v>0</v>
      </c>
      <c r="AW80" s="41">
        <f t="shared" si="122"/>
        <v>0</v>
      </c>
      <c r="AX80" s="6">
        <f t="shared" si="123"/>
        <v>0</v>
      </c>
      <c r="AY80" s="42">
        <f t="shared" si="124"/>
        <v>0</v>
      </c>
      <c r="AZ80" s="43">
        <f t="shared" si="125"/>
        <v>0</v>
      </c>
      <c r="BA80" s="41">
        <f t="shared" si="126"/>
        <v>0</v>
      </c>
      <c r="BB80" s="6">
        <f t="shared" si="127"/>
        <v>0</v>
      </c>
      <c r="BC80" s="42">
        <f t="shared" si="128"/>
        <v>0</v>
      </c>
      <c r="BD80" s="43">
        <f t="shared" si="129"/>
        <v>0</v>
      </c>
      <c r="BE80" s="41">
        <f t="shared" si="130"/>
        <v>0</v>
      </c>
      <c r="BF80" s="6">
        <f t="shared" si="131"/>
        <v>0</v>
      </c>
      <c r="BG80" s="42">
        <f t="shared" si="132"/>
        <v>0</v>
      </c>
      <c r="BH80" s="43">
        <f t="shared" si="133"/>
        <v>0</v>
      </c>
      <c r="BI80" s="41">
        <f t="shared" si="134"/>
        <v>0</v>
      </c>
      <c r="BJ80" s="6">
        <f t="shared" si="135"/>
        <v>0</v>
      </c>
      <c r="BK80" s="42">
        <f t="shared" si="136"/>
        <v>0</v>
      </c>
      <c r="BL80" s="43">
        <f t="shared" si="137"/>
        <v>0</v>
      </c>
      <c r="BM80" s="245">
        <f t="shared" si="138"/>
        <v>0</v>
      </c>
      <c r="BN80" s="248">
        <f t="shared" ref="BN80" si="149">IF(COUNTIF(BM78:BM80,0)&gt;=2,0,IF(COUNTIF(BM78:BM80,1)&gt;=2,1,IF(COUNTIF(BM78:BM80,2)&gt;=2,2,IF(COUNTIF(BM78:BM80,3)&gt;=2,3,IF(COUNTIF(BM78:BM80,4)&gt;=2,4,0)))))</f>
        <v>0</v>
      </c>
      <c r="BO80" s="3">
        <v>75</v>
      </c>
      <c r="BQ80" s="242">
        <f t="shared" ca="1" si="139"/>
        <v>0</v>
      </c>
      <c r="BR80" s="3">
        <v>228</v>
      </c>
      <c r="BS80" s="243">
        <f t="shared" ca="1" si="140"/>
        <v>0</v>
      </c>
      <c r="BU80" s="3">
        <v>76</v>
      </c>
    </row>
    <row r="81" spans="13:73" ht="21" x14ac:dyDescent="0.35">
      <c r="M81" s="694"/>
      <c r="N81" s="694"/>
      <c r="O81" s="694"/>
      <c r="P81" s="694"/>
      <c r="Q81" s="694"/>
      <c r="R81" s="694"/>
      <c r="S81" s="694"/>
      <c r="T81" s="694"/>
      <c r="AB81" s="38">
        <v>0.55555555555555503</v>
      </c>
      <c r="AC81" s="44">
        <f t="shared" si="141"/>
        <v>42252.513888888643</v>
      </c>
      <c r="AD81" s="45">
        <v>77</v>
      </c>
      <c r="AE81" s="41">
        <f t="shared" si="105"/>
        <v>0</v>
      </c>
      <c r="AF81" s="6">
        <f t="shared" si="106"/>
        <v>0</v>
      </c>
      <c r="AG81" s="42">
        <f t="shared" si="107"/>
        <v>0</v>
      </c>
      <c r="AH81" s="43">
        <f t="shared" si="108"/>
        <v>0</v>
      </c>
      <c r="AI81" s="41">
        <f t="shared" si="109"/>
        <v>0</v>
      </c>
      <c r="AJ81" s="6">
        <f t="shared" si="110"/>
        <v>0</v>
      </c>
      <c r="AK81" s="42">
        <f t="shared" si="111"/>
        <v>0</v>
      </c>
      <c r="AL81" s="43">
        <f t="shared" si="112"/>
        <v>0</v>
      </c>
      <c r="AM81" s="41">
        <f t="shared" si="113"/>
        <v>0</v>
      </c>
      <c r="AN81" s="6">
        <f t="shared" si="114"/>
        <v>0</v>
      </c>
      <c r="AO81" s="42">
        <f t="shared" si="115"/>
        <v>0</v>
      </c>
      <c r="AP81" s="43">
        <f t="shared" si="116"/>
        <v>0</v>
      </c>
      <c r="AQ81" s="41">
        <f t="shared" si="117"/>
        <v>0</v>
      </c>
      <c r="AR81" s="6">
        <f t="shared" si="118"/>
        <v>0</v>
      </c>
      <c r="AS81" s="42">
        <f t="shared" si="119"/>
        <v>0</v>
      </c>
      <c r="AT81" s="43">
        <f t="shared" si="120"/>
        <v>0</v>
      </c>
      <c r="AU81" s="244">
        <f t="shared" si="121"/>
        <v>0</v>
      </c>
      <c r="AW81" s="41">
        <f t="shared" si="122"/>
        <v>0</v>
      </c>
      <c r="AX81" s="6">
        <f t="shared" si="123"/>
        <v>0</v>
      </c>
      <c r="AY81" s="42">
        <f t="shared" si="124"/>
        <v>0</v>
      </c>
      <c r="AZ81" s="43">
        <f t="shared" si="125"/>
        <v>0</v>
      </c>
      <c r="BA81" s="41">
        <f t="shared" si="126"/>
        <v>0</v>
      </c>
      <c r="BB81" s="6">
        <f t="shared" si="127"/>
        <v>0</v>
      </c>
      <c r="BC81" s="42">
        <f t="shared" si="128"/>
        <v>0</v>
      </c>
      <c r="BD81" s="43">
        <f t="shared" si="129"/>
        <v>0</v>
      </c>
      <c r="BE81" s="41">
        <f t="shared" si="130"/>
        <v>0</v>
      </c>
      <c r="BF81" s="6">
        <f t="shared" si="131"/>
        <v>0</v>
      </c>
      <c r="BG81" s="42">
        <f t="shared" si="132"/>
        <v>0</v>
      </c>
      <c r="BH81" s="43">
        <f t="shared" si="133"/>
        <v>0</v>
      </c>
      <c r="BI81" s="41">
        <f t="shared" si="134"/>
        <v>0</v>
      </c>
      <c r="BJ81" s="6">
        <f t="shared" si="135"/>
        <v>0</v>
      </c>
      <c r="BK81" s="42">
        <f t="shared" si="136"/>
        <v>0</v>
      </c>
      <c r="BL81" s="43">
        <f t="shared" si="137"/>
        <v>0</v>
      </c>
      <c r="BM81" s="244">
        <f t="shared" si="138"/>
        <v>0</v>
      </c>
      <c r="BO81" s="3">
        <v>76</v>
      </c>
      <c r="BQ81" s="242">
        <f t="shared" ca="1" si="139"/>
        <v>0</v>
      </c>
      <c r="BR81" s="3">
        <v>231</v>
      </c>
      <c r="BS81" s="243">
        <f t="shared" ca="1" si="140"/>
        <v>0</v>
      </c>
      <c r="BU81" s="3">
        <v>77</v>
      </c>
    </row>
    <row r="82" spans="13:73" ht="21.75" thickBot="1" x14ac:dyDescent="0.4">
      <c r="M82" s="372"/>
      <c r="N82" s="23"/>
      <c r="O82" s="372"/>
      <c r="P82" s="23"/>
      <c r="Q82" s="372"/>
      <c r="R82" s="23"/>
      <c r="S82" s="372"/>
      <c r="T82" s="23"/>
      <c r="U82" s="23"/>
      <c r="V82" s="67"/>
      <c r="AB82" s="38">
        <v>0.55902777777777801</v>
      </c>
      <c r="AC82" s="44">
        <f t="shared" si="141"/>
        <v>42252.517361110862</v>
      </c>
      <c r="AD82" s="45">
        <v>78</v>
      </c>
      <c r="AE82" s="41">
        <f t="shared" si="105"/>
        <v>0</v>
      </c>
      <c r="AF82" s="6">
        <f t="shared" si="106"/>
        <v>0</v>
      </c>
      <c r="AG82" s="42">
        <f t="shared" si="107"/>
        <v>0</v>
      </c>
      <c r="AH82" s="43">
        <f t="shared" si="108"/>
        <v>0</v>
      </c>
      <c r="AI82" s="41">
        <f t="shared" si="109"/>
        <v>0</v>
      </c>
      <c r="AJ82" s="6">
        <f t="shared" si="110"/>
        <v>0</v>
      </c>
      <c r="AK82" s="42">
        <f t="shared" si="111"/>
        <v>0</v>
      </c>
      <c r="AL82" s="43">
        <f t="shared" si="112"/>
        <v>0</v>
      </c>
      <c r="AM82" s="41">
        <f t="shared" si="113"/>
        <v>0</v>
      </c>
      <c r="AN82" s="6">
        <f t="shared" si="114"/>
        <v>0</v>
      </c>
      <c r="AO82" s="42">
        <f t="shared" si="115"/>
        <v>0</v>
      </c>
      <c r="AP82" s="43">
        <f t="shared" si="116"/>
        <v>0</v>
      </c>
      <c r="AQ82" s="41">
        <f t="shared" si="117"/>
        <v>0</v>
      </c>
      <c r="AR82" s="6">
        <f t="shared" si="118"/>
        <v>0</v>
      </c>
      <c r="AS82" s="42">
        <f t="shared" si="119"/>
        <v>0</v>
      </c>
      <c r="AT82" s="43">
        <f t="shared" si="120"/>
        <v>0</v>
      </c>
      <c r="AU82" s="53">
        <f t="shared" si="121"/>
        <v>0</v>
      </c>
      <c r="AW82" s="41">
        <f t="shared" si="122"/>
        <v>0</v>
      </c>
      <c r="AX82" s="6">
        <f t="shared" si="123"/>
        <v>0</v>
      </c>
      <c r="AY82" s="42">
        <f t="shared" si="124"/>
        <v>0</v>
      </c>
      <c r="AZ82" s="43">
        <f t="shared" si="125"/>
        <v>0</v>
      </c>
      <c r="BA82" s="41">
        <f t="shared" si="126"/>
        <v>0</v>
      </c>
      <c r="BB82" s="6">
        <f t="shared" si="127"/>
        <v>0</v>
      </c>
      <c r="BC82" s="42">
        <f t="shared" si="128"/>
        <v>0</v>
      </c>
      <c r="BD82" s="43">
        <f t="shared" si="129"/>
        <v>0</v>
      </c>
      <c r="BE82" s="41">
        <f t="shared" si="130"/>
        <v>0</v>
      </c>
      <c r="BF82" s="6">
        <f t="shared" si="131"/>
        <v>0</v>
      </c>
      <c r="BG82" s="42">
        <f t="shared" si="132"/>
        <v>0</v>
      </c>
      <c r="BH82" s="43">
        <f t="shared" si="133"/>
        <v>0</v>
      </c>
      <c r="BI82" s="41">
        <f t="shared" si="134"/>
        <v>0</v>
      </c>
      <c r="BJ82" s="6">
        <f t="shared" si="135"/>
        <v>0</v>
      </c>
      <c r="BK82" s="42">
        <f t="shared" si="136"/>
        <v>0</v>
      </c>
      <c r="BL82" s="43">
        <f t="shared" si="137"/>
        <v>0</v>
      </c>
      <c r="BM82" s="53">
        <f t="shared" si="138"/>
        <v>0</v>
      </c>
      <c r="BO82" s="3">
        <v>77</v>
      </c>
      <c r="BQ82" s="242">
        <f t="shared" ca="1" si="139"/>
        <v>0</v>
      </c>
      <c r="BR82" s="3">
        <v>234</v>
      </c>
      <c r="BS82" s="243">
        <f t="shared" ca="1" si="140"/>
        <v>0</v>
      </c>
      <c r="BU82" s="3">
        <v>78</v>
      </c>
    </row>
    <row r="83" spans="13:73" ht="21.75" thickBot="1" x14ac:dyDescent="0.4">
      <c r="M83" s="371"/>
      <c r="N83" s="36"/>
      <c r="O83" s="371"/>
      <c r="P83" s="36"/>
      <c r="Q83" s="371"/>
      <c r="R83" s="36"/>
      <c r="S83" s="371"/>
      <c r="T83" s="36"/>
      <c r="U83" s="66"/>
      <c r="V83" s="370"/>
      <c r="AB83" s="38">
        <v>0.5625</v>
      </c>
      <c r="AC83" s="44">
        <f t="shared" si="141"/>
        <v>42252.520833333081</v>
      </c>
      <c r="AD83" s="45">
        <v>79</v>
      </c>
      <c r="AE83" s="41">
        <f t="shared" si="105"/>
        <v>0</v>
      </c>
      <c r="AF83" s="6">
        <f t="shared" si="106"/>
        <v>0</v>
      </c>
      <c r="AG83" s="42">
        <f t="shared" si="107"/>
        <v>0</v>
      </c>
      <c r="AH83" s="43">
        <f t="shared" si="108"/>
        <v>0</v>
      </c>
      <c r="AI83" s="41">
        <f t="shared" si="109"/>
        <v>0</v>
      </c>
      <c r="AJ83" s="6">
        <f t="shared" si="110"/>
        <v>0</v>
      </c>
      <c r="AK83" s="42">
        <f t="shared" si="111"/>
        <v>0</v>
      </c>
      <c r="AL83" s="43">
        <f t="shared" si="112"/>
        <v>0</v>
      </c>
      <c r="AM83" s="41">
        <f t="shared" si="113"/>
        <v>0</v>
      </c>
      <c r="AN83" s="6">
        <f t="shared" si="114"/>
        <v>0</v>
      </c>
      <c r="AO83" s="42">
        <f t="shared" si="115"/>
        <v>0</v>
      </c>
      <c r="AP83" s="43">
        <f t="shared" si="116"/>
        <v>0</v>
      </c>
      <c r="AQ83" s="41">
        <f t="shared" si="117"/>
        <v>0</v>
      </c>
      <c r="AR83" s="6">
        <f t="shared" si="118"/>
        <v>0</v>
      </c>
      <c r="AS83" s="42">
        <f t="shared" si="119"/>
        <v>0</v>
      </c>
      <c r="AT83" s="43">
        <f t="shared" si="120"/>
        <v>0</v>
      </c>
      <c r="AU83" s="245">
        <f t="shared" si="121"/>
        <v>0</v>
      </c>
      <c r="AV83" s="248">
        <f t="shared" ref="AV83" si="150">IF(COUNTIF(AU81:AU83,0)&gt;=2,0,IF(COUNTIF(AU81:AU83,1)&gt;=2,1,IF(COUNTIF(AU81:AU83,2)&gt;=2,2,IF(COUNTIF(AU81:AU83,3)&gt;=2,3,IF(COUNTIF(AU81:AU83,4)&gt;=2,4,0)))))</f>
        <v>0</v>
      </c>
      <c r="AW83" s="41">
        <f t="shared" si="122"/>
        <v>0</v>
      </c>
      <c r="AX83" s="6">
        <f t="shared" si="123"/>
        <v>0</v>
      </c>
      <c r="AY83" s="42">
        <f t="shared" si="124"/>
        <v>0</v>
      </c>
      <c r="AZ83" s="43">
        <f t="shared" si="125"/>
        <v>0</v>
      </c>
      <c r="BA83" s="41">
        <f t="shared" si="126"/>
        <v>0</v>
      </c>
      <c r="BB83" s="6">
        <f t="shared" si="127"/>
        <v>0</v>
      </c>
      <c r="BC83" s="42">
        <f t="shared" si="128"/>
        <v>0</v>
      </c>
      <c r="BD83" s="43">
        <f t="shared" si="129"/>
        <v>0</v>
      </c>
      <c r="BE83" s="41">
        <f t="shared" si="130"/>
        <v>0</v>
      </c>
      <c r="BF83" s="6">
        <f t="shared" si="131"/>
        <v>0</v>
      </c>
      <c r="BG83" s="42">
        <f t="shared" si="132"/>
        <v>0</v>
      </c>
      <c r="BH83" s="43">
        <f t="shared" si="133"/>
        <v>0</v>
      </c>
      <c r="BI83" s="41">
        <f t="shared" si="134"/>
        <v>0</v>
      </c>
      <c r="BJ83" s="6">
        <f t="shared" si="135"/>
        <v>0</v>
      </c>
      <c r="BK83" s="42">
        <f t="shared" si="136"/>
        <v>0</v>
      </c>
      <c r="BL83" s="43">
        <f t="shared" si="137"/>
        <v>0</v>
      </c>
      <c r="BM83" s="245">
        <f t="shared" si="138"/>
        <v>0</v>
      </c>
      <c r="BN83" s="248">
        <f t="shared" ref="BN83" si="151">IF(COUNTIF(BM81:BM83,0)&gt;=2,0,IF(COUNTIF(BM81:BM83,1)&gt;=2,1,IF(COUNTIF(BM81:BM83,2)&gt;=2,2,IF(COUNTIF(BM81:BM83,3)&gt;=2,3,IF(COUNTIF(BM81:BM83,4)&gt;=2,4,0)))))</f>
        <v>0</v>
      </c>
      <c r="BO83" s="3">
        <v>78</v>
      </c>
      <c r="BQ83" s="242">
        <f t="shared" ca="1" si="139"/>
        <v>0</v>
      </c>
      <c r="BR83" s="3">
        <v>237</v>
      </c>
      <c r="BS83" s="243">
        <f t="shared" ca="1" si="140"/>
        <v>0</v>
      </c>
      <c r="BU83" s="3">
        <v>79</v>
      </c>
    </row>
    <row r="84" spans="13:73" ht="21" x14ac:dyDescent="0.35">
      <c r="M84" s="371"/>
      <c r="N84" s="36"/>
      <c r="O84" s="371"/>
      <c r="P84" s="36"/>
      <c r="Q84" s="371"/>
      <c r="R84" s="36"/>
      <c r="S84" s="371"/>
      <c r="T84" s="36"/>
      <c r="U84" s="66"/>
      <c r="V84" s="370"/>
      <c r="AB84" s="38">
        <v>0.56597222222222199</v>
      </c>
      <c r="AC84" s="44">
        <f t="shared" si="141"/>
        <v>42252.5243055553</v>
      </c>
      <c r="AD84" s="45">
        <v>80</v>
      </c>
      <c r="AE84" s="41">
        <f t="shared" si="105"/>
        <v>0</v>
      </c>
      <c r="AF84" s="6">
        <f t="shared" si="106"/>
        <v>0</v>
      </c>
      <c r="AG84" s="42">
        <f t="shared" si="107"/>
        <v>0</v>
      </c>
      <c r="AH84" s="43">
        <f t="shared" si="108"/>
        <v>0</v>
      </c>
      <c r="AI84" s="41">
        <f t="shared" si="109"/>
        <v>0</v>
      </c>
      <c r="AJ84" s="6">
        <f t="shared" si="110"/>
        <v>0</v>
      </c>
      <c r="AK84" s="42">
        <f t="shared" si="111"/>
        <v>0</v>
      </c>
      <c r="AL84" s="43">
        <f t="shared" si="112"/>
        <v>0</v>
      </c>
      <c r="AM84" s="41">
        <f t="shared" si="113"/>
        <v>0</v>
      </c>
      <c r="AN84" s="6">
        <f t="shared" si="114"/>
        <v>0</v>
      </c>
      <c r="AO84" s="42">
        <f t="shared" si="115"/>
        <v>0</v>
      </c>
      <c r="AP84" s="43">
        <f t="shared" si="116"/>
        <v>0</v>
      </c>
      <c r="AQ84" s="41">
        <f t="shared" si="117"/>
        <v>0</v>
      </c>
      <c r="AR84" s="6">
        <f t="shared" si="118"/>
        <v>0</v>
      </c>
      <c r="AS84" s="42">
        <f t="shared" si="119"/>
        <v>0</v>
      </c>
      <c r="AT84" s="43">
        <f t="shared" si="120"/>
        <v>0</v>
      </c>
      <c r="AU84" s="244">
        <f t="shared" si="121"/>
        <v>0</v>
      </c>
      <c r="AW84" s="41">
        <f t="shared" si="122"/>
        <v>0</v>
      </c>
      <c r="AX84" s="6">
        <f t="shared" si="123"/>
        <v>0</v>
      </c>
      <c r="AY84" s="42">
        <f t="shared" si="124"/>
        <v>0</v>
      </c>
      <c r="AZ84" s="43">
        <f t="shared" si="125"/>
        <v>0</v>
      </c>
      <c r="BA84" s="41">
        <f t="shared" si="126"/>
        <v>0</v>
      </c>
      <c r="BB84" s="6">
        <f t="shared" si="127"/>
        <v>0</v>
      </c>
      <c r="BC84" s="42">
        <f t="shared" si="128"/>
        <v>0</v>
      </c>
      <c r="BD84" s="43">
        <f t="shared" si="129"/>
        <v>0</v>
      </c>
      <c r="BE84" s="41">
        <f t="shared" si="130"/>
        <v>0</v>
      </c>
      <c r="BF84" s="6">
        <f t="shared" si="131"/>
        <v>0</v>
      </c>
      <c r="BG84" s="42">
        <f t="shared" si="132"/>
        <v>0</v>
      </c>
      <c r="BH84" s="43">
        <f t="shared" si="133"/>
        <v>0</v>
      </c>
      <c r="BI84" s="41">
        <f t="shared" si="134"/>
        <v>0</v>
      </c>
      <c r="BJ84" s="6">
        <f t="shared" si="135"/>
        <v>0</v>
      </c>
      <c r="BK84" s="42">
        <f t="shared" si="136"/>
        <v>0</v>
      </c>
      <c r="BL84" s="43">
        <f t="shared" si="137"/>
        <v>0</v>
      </c>
      <c r="BM84" s="244">
        <f t="shared" si="138"/>
        <v>0</v>
      </c>
      <c r="BO84" s="3">
        <v>79</v>
      </c>
      <c r="BQ84" s="242">
        <f t="shared" ca="1" si="139"/>
        <v>0</v>
      </c>
      <c r="BR84" s="3">
        <v>240</v>
      </c>
      <c r="BS84" s="243">
        <f t="shared" ca="1" si="140"/>
        <v>0</v>
      </c>
      <c r="BU84" s="3">
        <v>80</v>
      </c>
    </row>
    <row r="85" spans="13:73" ht="21.75" thickBot="1" x14ac:dyDescent="0.4">
      <c r="M85" s="371"/>
      <c r="N85" s="36"/>
      <c r="O85" s="371"/>
      <c r="P85" s="36"/>
      <c r="Q85" s="371"/>
      <c r="R85" s="36"/>
      <c r="S85" s="371"/>
      <c r="T85" s="36"/>
      <c r="U85" s="66"/>
      <c r="V85" s="370"/>
      <c r="AB85" s="38">
        <v>0.56944444444444398</v>
      </c>
      <c r="AC85" s="44">
        <f t="shared" si="141"/>
        <v>42252.527777777519</v>
      </c>
      <c r="AD85" s="45">
        <v>81</v>
      </c>
      <c r="AE85" s="41">
        <f t="shared" si="105"/>
        <v>0</v>
      </c>
      <c r="AF85" s="6">
        <f t="shared" si="106"/>
        <v>0</v>
      </c>
      <c r="AG85" s="42">
        <f t="shared" si="107"/>
        <v>0</v>
      </c>
      <c r="AH85" s="43">
        <f t="shared" si="108"/>
        <v>0</v>
      </c>
      <c r="AI85" s="41">
        <f t="shared" si="109"/>
        <v>0</v>
      </c>
      <c r="AJ85" s="6">
        <f t="shared" si="110"/>
        <v>0</v>
      </c>
      <c r="AK85" s="42">
        <f t="shared" si="111"/>
        <v>0</v>
      </c>
      <c r="AL85" s="43">
        <f t="shared" si="112"/>
        <v>0</v>
      </c>
      <c r="AM85" s="41">
        <f t="shared" si="113"/>
        <v>0</v>
      </c>
      <c r="AN85" s="6">
        <f t="shared" si="114"/>
        <v>0</v>
      </c>
      <c r="AO85" s="42">
        <f t="shared" si="115"/>
        <v>0</v>
      </c>
      <c r="AP85" s="43">
        <f t="shared" si="116"/>
        <v>0</v>
      </c>
      <c r="AQ85" s="41">
        <f t="shared" si="117"/>
        <v>0</v>
      </c>
      <c r="AR85" s="6">
        <f t="shared" si="118"/>
        <v>0</v>
      </c>
      <c r="AS85" s="42">
        <f t="shared" si="119"/>
        <v>0</v>
      </c>
      <c r="AT85" s="43">
        <f t="shared" si="120"/>
        <v>0</v>
      </c>
      <c r="AU85" s="53">
        <f t="shared" si="121"/>
        <v>0</v>
      </c>
      <c r="AW85" s="41">
        <f t="shared" si="122"/>
        <v>0</v>
      </c>
      <c r="AX85" s="6">
        <f t="shared" si="123"/>
        <v>0</v>
      </c>
      <c r="AY85" s="42">
        <f t="shared" si="124"/>
        <v>0</v>
      </c>
      <c r="AZ85" s="43">
        <f t="shared" si="125"/>
        <v>0</v>
      </c>
      <c r="BA85" s="41">
        <f t="shared" si="126"/>
        <v>0</v>
      </c>
      <c r="BB85" s="6">
        <f t="shared" si="127"/>
        <v>0</v>
      </c>
      <c r="BC85" s="42">
        <f t="shared" si="128"/>
        <v>0</v>
      </c>
      <c r="BD85" s="43">
        <f t="shared" si="129"/>
        <v>0</v>
      </c>
      <c r="BE85" s="41">
        <f t="shared" si="130"/>
        <v>0</v>
      </c>
      <c r="BF85" s="6">
        <f t="shared" si="131"/>
        <v>0</v>
      </c>
      <c r="BG85" s="42">
        <f t="shared" si="132"/>
        <v>0</v>
      </c>
      <c r="BH85" s="43">
        <f t="shared" si="133"/>
        <v>0</v>
      </c>
      <c r="BI85" s="41">
        <f t="shared" si="134"/>
        <v>0</v>
      </c>
      <c r="BJ85" s="6">
        <f t="shared" si="135"/>
        <v>0</v>
      </c>
      <c r="BK85" s="42">
        <f t="shared" si="136"/>
        <v>0</v>
      </c>
      <c r="BL85" s="43">
        <f t="shared" si="137"/>
        <v>0</v>
      </c>
      <c r="BM85" s="53">
        <f t="shared" si="138"/>
        <v>0</v>
      </c>
      <c r="BO85" s="3">
        <v>80</v>
      </c>
      <c r="BQ85" s="242">
        <f t="shared" ca="1" si="139"/>
        <v>0</v>
      </c>
      <c r="BR85" s="3">
        <v>243</v>
      </c>
      <c r="BS85" s="243">
        <f t="shared" ca="1" si="140"/>
        <v>0</v>
      </c>
      <c r="BU85" s="3">
        <v>81</v>
      </c>
    </row>
    <row r="86" spans="13:73" ht="21.75" thickBot="1" x14ac:dyDescent="0.4">
      <c r="M86" s="371"/>
      <c r="N86" s="36"/>
      <c r="O86" s="371"/>
      <c r="P86" s="36"/>
      <c r="Q86" s="371"/>
      <c r="R86" s="36"/>
      <c r="S86" s="371"/>
      <c r="T86" s="36"/>
      <c r="U86" s="66"/>
      <c r="V86" s="370"/>
      <c r="AB86" s="38">
        <v>0.57291666666666596</v>
      </c>
      <c r="AC86" s="44">
        <f t="shared" si="141"/>
        <v>42252.531249999738</v>
      </c>
      <c r="AD86" s="45">
        <v>82</v>
      </c>
      <c r="AE86" s="41">
        <f t="shared" si="105"/>
        <v>0</v>
      </c>
      <c r="AF86" s="6">
        <f t="shared" si="106"/>
        <v>0</v>
      </c>
      <c r="AG86" s="42">
        <f t="shared" si="107"/>
        <v>0</v>
      </c>
      <c r="AH86" s="43">
        <f t="shared" si="108"/>
        <v>0</v>
      </c>
      <c r="AI86" s="41">
        <f t="shared" si="109"/>
        <v>0</v>
      </c>
      <c r="AJ86" s="6">
        <f t="shared" si="110"/>
        <v>0</v>
      </c>
      <c r="AK86" s="42">
        <f t="shared" si="111"/>
        <v>0</v>
      </c>
      <c r="AL86" s="43">
        <f t="shared" si="112"/>
        <v>0</v>
      </c>
      <c r="AM86" s="41">
        <f t="shared" si="113"/>
        <v>0</v>
      </c>
      <c r="AN86" s="6">
        <f t="shared" si="114"/>
        <v>0</v>
      </c>
      <c r="AO86" s="42">
        <f t="shared" si="115"/>
        <v>0</v>
      </c>
      <c r="AP86" s="43">
        <f t="shared" si="116"/>
        <v>0</v>
      </c>
      <c r="AQ86" s="41">
        <f t="shared" si="117"/>
        <v>0</v>
      </c>
      <c r="AR86" s="6">
        <f t="shared" si="118"/>
        <v>0</v>
      </c>
      <c r="AS86" s="42">
        <f t="shared" si="119"/>
        <v>0</v>
      </c>
      <c r="AT86" s="43">
        <f t="shared" si="120"/>
        <v>0</v>
      </c>
      <c r="AU86" s="245">
        <f t="shared" si="121"/>
        <v>0</v>
      </c>
      <c r="AV86" s="248">
        <f t="shared" ref="AV86" si="152">IF(COUNTIF(AU84:AU86,0)&gt;=2,0,IF(COUNTIF(AU84:AU86,1)&gt;=2,1,IF(COUNTIF(AU84:AU86,2)&gt;=2,2,IF(COUNTIF(AU84:AU86,3)&gt;=2,3,IF(COUNTIF(AU84:AU86,4)&gt;=2,4,0)))))</f>
        <v>0</v>
      </c>
      <c r="AW86" s="41">
        <f t="shared" si="122"/>
        <v>0</v>
      </c>
      <c r="AX86" s="6">
        <f t="shared" si="123"/>
        <v>0</v>
      </c>
      <c r="AY86" s="42">
        <f t="shared" si="124"/>
        <v>0</v>
      </c>
      <c r="AZ86" s="43">
        <f t="shared" si="125"/>
        <v>0</v>
      </c>
      <c r="BA86" s="41">
        <f t="shared" si="126"/>
        <v>0</v>
      </c>
      <c r="BB86" s="6">
        <f t="shared" si="127"/>
        <v>0</v>
      </c>
      <c r="BC86" s="42">
        <f t="shared" si="128"/>
        <v>0</v>
      </c>
      <c r="BD86" s="43">
        <f t="shared" si="129"/>
        <v>0</v>
      </c>
      <c r="BE86" s="41">
        <f t="shared" si="130"/>
        <v>0</v>
      </c>
      <c r="BF86" s="6">
        <f t="shared" si="131"/>
        <v>0</v>
      </c>
      <c r="BG86" s="42">
        <f t="shared" si="132"/>
        <v>0</v>
      </c>
      <c r="BH86" s="43">
        <f t="shared" si="133"/>
        <v>0</v>
      </c>
      <c r="BI86" s="41">
        <f t="shared" si="134"/>
        <v>0</v>
      </c>
      <c r="BJ86" s="6">
        <f t="shared" si="135"/>
        <v>0</v>
      </c>
      <c r="BK86" s="42">
        <f t="shared" si="136"/>
        <v>0</v>
      </c>
      <c r="BL86" s="43">
        <f t="shared" si="137"/>
        <v>0</v>
      </c>
      <c r="BM86" s="245">
        <f t="shared" si="138"/>
        <v>0</v>
      </c>
      <c r="BN86" s="248">
        <f t="shared" ref="BN86" si="153">IF(COUNTIF(BM84:BM86,0)&gt;=2,0,IF(COUNTIF(BM84:BM86,1)&gt;=2,1,IF(COUNTIF(BM84:BM86,2)&gt;=2,2,IF(COUNTIF(BM84:BM86,3)&gt;=2,3,IF(COUNTIF(BM84:BM86,4)&gt;=2,4,0)))))</f>
        <v>0</v>
      </c>
      <c r="BO86" s="3">
        <v>81</v>
      </c>
      <c r="BQ86" s="242">
        <f t="shared" ca="1" si="139"/>
        <v>0</v>
      </c>
      <c r="BR86" s="3">
        <v>246</v>
      </c>
      <c r="BS86" s="243">
        <f t="shared" ca="1" si="140"/>
        <v>0</v>
      </c>
      <c r="BU86" s="3">
        <v>82</v>
      </c>
    </row>
    <row r="87" spans="13:73" ht="21" x14ac:dyDescent="0.35">
      <c r="M87" s="371"/>
      <c r="N87" s="36"/>
      <c r="O87" s="371"/>
      <c r="P87" s="36"/>
      <c r="Q87" s="371"/>
      <c r="R87" s="36"/>
      <c r="S87" s="371"/>
      <c r="T87" s="36"/>
      <c r="U87" s="66"/>
      <c r="V87" s="370"/>
      <c r="AB87" s="38">
        <v>0.57638888888888895</v>
      </c>
      <c r="AC87" s="44">
        <f t="shared" si="141"/>
        <v>42252.534722221957</v>
      </c>
      <c r="AD87" s="45">
        <v>83</v>
      </c>
      <c r="AE87" s="41">
        <f t="shared" si="105"/>
        <v>0</v>
      </c>
      <c r="AF87" s="6">
        <f t="shared" si="106"/>
        <v>0</v>
      </c>
      <c r="AG87" s="42">
        <f t="shared" si="107"/>
        <v>0</v>
      </c>
      <c r="AH87" s="43">
        <f t="shared" si="108"/>
        <v>0</v>
      </c>
      <c r="AI87" s="41">
        <f t="shared" si="109"/>
        <v>0</v>
      </c>
      <c r="AJ87" s="6">
        <f t="shared" si="110"/>
        <v>0</v>
      </c>
      <c r="AK87" s="42">
        <f t="shared" si="111"/>
        <v>0</v>
      </c>
      <c r="AL87" s="43">
        <f t="shared" si="112"/>
        <v>0</v>
      </c>
      <c r="AM87" s="41">
        <f t="shared" si="113"/>
        <v>0</v>
      </c>
      <c r="AN87" s="6">
        <f t="shared" si="114"/>
        <v>0</v>
      </c>
      <c r="AO87" s="42">
        <f t="shared" si="115"/>
        <v>0</v>
      </c>
      <c r="AP87" s="43">
        <f t="shared" si="116"/>
        <v>0</v>
      </c>
      <c r="AQ87" s="41">
        <f t="shared" si="117"/>
        <v>0</v>
      </c>
      <c r="AR87" s="6">
        <f t="shared" si="118"/>
        <v>0</v>
      </c>
      <c r="AS87" s="42">
        <f t="shared" si="119"/>
        <v>0</v>
      </c>
      <c r="AT87" s="43">
        <f t="shared" si="120"/>
        <v>0</v>
      </c>
      <c r="AU87" s="244">
        <f t="shared" si="121"/>
        <v>0</v>
      </c>
      <c r="AW87" s="41">
        <f t="shared" si="122"/>
        <v>0</v>
      </c>
      <c r="AX87" s="6">
        <f t="shared" si="123"/>
        <v>0</v>
      </c>
      <c r="AY87" s="42">
        <f t="shared" si="124"/>
        <v>0</v>
      </c>
      <c r="AZ87" s="43">
        <f t="shared" si="125"/>
        <v>0</v>
      </c>
      <c r="BA87" s="41">
        <f t="shared" si="126"/>
        <v>0</v>
      </c>
      <c r="BB87" s="6">
        <f t="shared" si="127"/>
        <v>0</v>
      </c>
      <c r="BC87" s="42">
        <f t="shared" si="128"/>
        <v>0</v>
      </c>
      <c r="BD87" s="43">
        <f t="shared" si="129"/>
        <v>0</v>
      </c>
      <c r="BE87" s="41">
        <f t="shared" si="130"/>
        <v>0</v>
      </c>
      <c r="BF87" s="6">
        <f t="shared" si="131"/>
        <v>0</v>
      </c>
      <c r="BG87" s="42">
        <f t="shared" si="132"/>
        <v>0</v>
      </c>
      <c r="BH87" s="43">
        <f t="shared" si="133"/>
        <v>0</v>
      </c>
      <c r="BI87" s="41">
        <f t="shared" si="134"/>
        <v>0</v>
      </c>
      <c r="BJ87" s="6">
        <f t="shared" si="135"/>
        <v>0</v>
      </c>
      <c r="BK87" s="42">
        <f t="shared" si="136"/>
        <v>0</v>
      </c>
      <c r="BL87" s="43">
        <f t="shared" si="137"/>
        <v>0</v>
      </c>
      <c r="BM87" s="244">
        <f t="shared" si="138"/>
        <v>0</v>
      </c>
      <c r="BO87" s="3">
        <v>82</v>
      </c>
      <c r="BQ87" s="242">
        <f t="shared" ca="1" si="139"/>
        <v>0</v>
      </c>
      <c r="BR87" s="3">
        <v>249</v>
      </c>
      <c r="BS87" s="243">
        <f t="shared" ca="1" si="140"/>
        <v>0</v>
      </c>
      <c r="BU87" s="3">
        <v>83</v>
      </c>
    </row>
    <row r="88" spans="13:73" ht="21.75" thickBot="1" x14ac:dyDescent="0.4">
      <c r="M88" s="371"/>
      <c r="N88" s="36"/>
      <c r="O88" s="371"/>
      <c r="P88" s="36"/>
      <c r="Q88" s="371"/>
      <c r="R88" s="36"/>
      <c r="S88" s="371"/>
      <c r="T88" s="36"/>
      <c r="U88" s="66"/>
      <c r="V88" s="370"/>
      <c r="AB88" s="38">
        <v>0.57986111111111105</v>
      </c>
      <c r="AC88" s="44">
        <f t="shared" si="141"/>
        <v>42252.538194444176</v>
      </c>
      <c r="AD88" s="45">
        <v>84</v>
      </c>
      <c r="AE88" s="41">
        <f t="shared" si="105"/>
        <v>0</v>
      </c>
      <c r="AF88" s="6">
        <f t="shared" si="106"/>
        <v>0</v>
      </c>
      <c r="AG88" s="42">
        <f t="shared" si="107"/>
        <v>0</v>
      </c>
      <c r="AH88" s="43">
        <f t="shared" si="108"/>
        <v>0</v>
      </c>
      <c r="AI88" s="41">
        <f t="shared" si="109"/>
        <v>0</v>
      </c>
      <c r="AJ88" s="6">
        <f t="shared" si="110"/>
        <v>0</v>
      </c>
      <c r="AK88" s="42">
        <f t="shared" si="111"/>
        <v>0</v>
      </c>
      <c r="AL88" s="43">
        <f t="shared" si="112"/>
        <v>0</v>
      </c>
      <c r="AM88" s="41">
        <f t="shared" si="113"/>
        <v>0</v>
      </c>
      <c r="AN88" s="6">
        <f t="shared" si="114"/>
        <v>0</v>
      </c>
      <c r="AO88" s="42">
        <f t="shared" si="115"/>
        <v>0</v>
      </c>
      <c r="AP88" s="43">
        <f t="shared" si="116"/>
        <v>0</v>
      </c>
      <c r="AQ88" s="41">
        <f t="shared" si="117"/>
        <v>0</v>
      </c>
      <c r="AR88" s="6">
        <f t="shared" si="118"/>
        <v>0</v>
      </c>
      <c r="AS88" s="42">
        <f t="shared" si="119"/>
        <v>0</v>
      </c>
      <c r="AT88" s="43">
        <f t="shared" si="120"/>
        <v>0</v>
      </c>
      <c r="AU88" s="53">
        <f t="shared" si="121"/>
        <v>0</v>
      </c>
      <c r="AW88" s="41">
        <f t="shared" si="122"/>
        <v>0</v>
      </c>
      <c r="AX88" s="6">
        <f t="shared" si="123"/>
        <v>0</v>
      </c>
      <c r="AY88" s="42">
        <f t="shared" si="124"/>
        <v>0</v>
      </c>
      <c r="AZ88" s="43">
        <f t="shared" si="125"/>
        <v>0</v>
      </c>
      <c r="BA88" s="41">
        <f t="shared" si="126"/>
        <v>0</v>
      </c>
      <c r="BB88" s="6">
        <f t="shared" si="127"/>
        <v>0</v>
      </c>
      <c r="BC88" s="42">
        <f t="shared" si="128"/>
        <v>0</v>
      </c>
      <c r="BD88" s="43">
        <f t="shared" si="129"/>
        <v>0</v>
      </c>
      <c r="BE88" s="41">
        <f t="shared" si="130"/>
        <v>0</v>
      </c>
      <c r="BF88" s="6">
        <f t="shared" si="131"/>
        <v>0</v>
      </c>
      <c r="BG88" s="42">
        <f t="shared" si="132"/>
        <v>0</v>
      </c>
      <c r="BH88" s="43">
        <f t="shared" si="133"/>
        <v>0</v>
      </c>
      <c r="BI88" s="41">
        <f t="shared" si="134"/>
        <v>0</v>
      </c>
      <c r="BJ88" s="6">
        <f t="shared" si="135"/>
        <v>0</v>
      </c>
      <c r="BK88" s="42">
        <f t="shared" si="136"/>
        <v>0</v>
      </c>
      <c r="BL88" s="43">
        <f t="shared" si="137"/>
        <v>0</v>
      </c>
      <c r="BM88" s="53">
        <f t="shared" si="138"/>
        <v>0</v>
      </c>
      <c r="BO88" s="3">
        <v>83</v>
      </c>
      <c r="BQ88" s="242">
        <f t="shared" ca="1" si="139"/>
        <v>0</v>
      </c>
      <c r="BR88" s="3">
        <v>252</v>
      </c>
      <c r="BS88" s="243">
        <f t="shared" ca="1" si="140"/>
        <v>0</v>
      </c>
      <c r="BU88" s="3">
        <v>84</v>
      </c>
    </row>
    <row r="89" spans="13:73" ht="21.75" thickBot="1" x14ac:dyDescent="0.4">
      <c r="M89" s="371"/>
      <c r="N89" s="36"/>
      <c r="O89" s="371"/>
      <c r="P89" s="36"/>
      <c r="Q89" s="371"/>
      <c r="R89" s="36"/>
      <c r="S89" s="371"/>
      <c r="T89" s="36"/>
      <c r="U89" s="66"/>
      <c r="V89" s="370"/>
      <c r="AB89" s="38">
        <v>0.58333333333333304</v>
      </c>
      <c r="AC89" s="44">
        <f t="shared" si="141"/>
        <v>42252.541666666395</v>
      </c>
      <c r="AD89" s="45">
        <v>85</v>
      </c>
      <c r="AE89" s="41">
        <f t="shared" si="105"/>
        <v>0</v>
      </c>
      <c r="AF89" s="6">
        <f t="shared" si="106"/>
        <v>0</v>
      </c>
      <c r="AG89" s="42">
        <f t="shared" si="107"/>
        <v>0</v>
      </c>
      <c r="AH89" s="43">
        <f t="shared" si="108"/>
        <v>0</v>
      </c>
      <c r="AI89" s="41">
        <f t="shared" si="109"/>
        <v>0</v>
      </c>
      <c r="AJ89" s="6">
        <f t="shared" si="110"/>
        <v>0</v>
      </c>
      <c r="AK89" s="42">
        <f t="shared" si="111"/>
        <v>0</v>
      </c>
      <c r="AL89" s="43">
        <f t="shared" si="112"/>
        <v>0</v>
      </c>
      <c r="AM89" s="41">
        <f t="shared" si="113"/>
        <v>0</v>
      </c>
      <c r="AN89" s="6">
        <f t="shared" si="114"/>
        <v>0</v>
      </c>
      <c r="AO89" s="42">
        <f t="shared" si="115"/>
        <v>0</v>
      </c>
      <c r="AP89" s="43">
        <f t="shared" si="116"/>
        <v>0</v>
      </c>
      <c r="AQ89" s="41">
        <f t="shared" si="117"/>
        <v>0</v>
      </c>
      <c r="AR89" s="6">
        <f t="shared" si="118"/>
        <v>0</v>
      </c>
      <c r="AS89" s="42">
        <f t="shared" si="119"/>
        <v>0</v>
      </c>
      <c r="AT89" s="43">
        <f t="shared" si="120"/>
        <v>0</v>
      </c>
      <c r="AU89" s="245">
        <f t="shared" si="121"/>
        <v>0</v>
      </c>
      <c r="AV89" s="248">
        <f t="shared" ref="AV89" si="154">IF(COUNTIF(AU87:AU89,0)&gt;=2,0,IF(COUNTIF(AU87:AU89,1)&gt;=2,1,IF(COUNTIF(AU87:AU89,2)&gt;=2,2,IF(COUNTIF(AU87:AU89,3)&gt;=2,3,IF(COUNTIF(AU87:AU89,4)&gt;=2,4,0)))))</f>
        <v>0</v>
      </c>
      <c r="AW89" s="41">
        <f t="shared" si="122"/>
        <v>0</v>
      </c>
      <c r="AX89" s="6">
        <f t="shared" si="123"/>
        <v>0</v>
      </c>
      <c r="AY89" s="42">
        <f t="shared" si="124"/>
        <v>0</v>
      </c>
      <c r="AZ89" s="43">
        <f t="shared" si="125"/>
        <v>0</v>
      </c>
      <c r="BA89" s="41">
        <f t="shared" si="126"/>
        <v>0</v>
      </c>
      <c r="BB89" s="6">
        <f t="shared" si="127"/>
        <v>0</v>
      </c>
      <c r="BC89" s="42">
        <f t="shared" si="128"/>
        <v>0</v>
      </c>
      <c r="BD89" s="43">
        <f t="shared" si="129"/>
        <v>0</v>
      </c>
      <c r="BE89" s="41">
        <f t="shared" si="130"/>
        <v>0</v>
      </c>
      <c r="BF89" s="6">
        <f t="shared" si="131"/>
        <v>0</v>
      </c>
      <c r="BG89" s="42">
        <f t="shared" si="132"/>
        <v>0</v>
      </c>
      <c r="BH89" s="43">
        <f t="shared" si="133"/>
        <v>0</v>
      </c>
      <c r="BI89" s="41">
        <f t="shared" si="134"/>
        <v>0</v>
      </c>
      <c r="BJ89" s="6">
        <f t="shared" si="135"/>
        <v>0</v>
      </c>
      <c r="BK89" s="42">
        <f t="shared" si="136"/>
        <v>0</v>
      </c>
      <c r="BL89" s="43">
        <f t="shared" si="137"/>
        <v>0</v>
      </c>
      <c r="BM89" s="245">
        <f t="shared" si="138"/>
        <v>0</v>
      </c>
      <c r="BN89" s="248">
        <f t="shared" ref="BN89" si="155">IF(COUNTIF(BM87:BM89,0)&gt;=2,0,IF(COUNTIF(BM87:BM89,1)&gt;=2,1,IF(COUNTIF(BM87:BM89,2)&gt;=2,2,IF(COUNTIF(BM87:BM89,3)&gt;=2,3,IF(COUNTIF(BM87:BM89,4)&gt;=2,4,0)))))</f>
        <v>0</v>
      </c>
      <c r="BO89" s="3">
        <v>84</v>
      </c>
      <c r="BQ89" s="242">
        <f t="shared" ca="1" si="139"/>
        <v>0</v>
      </c>
      <c r="BR89" s="3">
        <v>255</v>
      </c>
      <c r="BS89" s="243">
        <f t="shared" ca="1" si="140"/>
        <v>0</v>
      </c>
      <c r="BU89" s="3">
        <v>85</v>
      </c>
    </row>
    <row r="90" spans="13:73" ht="21" x14ac:dyDescent="0.35">
      <c r="M90" s="371"/>
      <c r="N90" s="36"/>
      <c r="O90" s="371"/>
      <c r="P90" s="36"/>
      <c r="Q90" s="371"/>
      <c r="R90" s="36"/>
      <c r="S90" s="371"/>
      <c r="T90" s="36"/>
      <c r="U90" s="66"/>
      <c r="V90" s="370"/>
      <c r="AB90" s="38">
        <v>0.58680555555555503</v>
      </c>
      <c r="AC90" s="44">
        <f t="shared" si="141"/>
        <v>42252.545138888614</v>
      </c>
      <c r="AD90" s="45">
        <v>86</v>
      </c>
      <c r="AE90" s="41">
        <f t="shared" si="105"/>
        <v>0</v>
      </c>
      <c r="AF90" s="6">
        <f t="shared" si="106"/>
        <v>0</v>
      </c>
      <c r="AG90" s="42">
        <f t="shared" si="107"/>
        <v>0</v>
      </c>
      <c r="AH90" s="43">
        <f t="shared" si="108"/>
        <v>0</v>
      </c>
      <c r="AI90" s="41">
        <f t="shared" si="109"/>
        <v>0</v>
      </c>
      <c r="AJ90" s="6">
        <f t="shared" si="110"/>
        <v>0</v>
      </c>
      <c r="AK90" s="42">
        <f t="shared" si="111"/>
        <v>0</v>
      </c>
      <c r="AL90" s="43">
        <f t="shared" si="112"/>
        <v>0</v>
      </c>
      <c r="AM90" s="41">
        <f t="shared" si="113"/>
        <v>0</v>
      </c>
      <c r="AN90" s="6">
        <f t="shared" si="114"/>
        <v>0</v>
      </c>
      <c r="AO90" s="42">
        <f t="shared" si="115"/>
        <v>0</v>
      </c>
      <c r="AP90" s="43">
        <f t="shared" si="116"/>
        <v>0</v>
      </c>
      <c r="AQ90" s="41">
        <f t="shared" si="117"/>
        <v>0</v>
      </c>
      <c r="AR90" s="6">
        <f t="shared" si="118"/>
        <v>0</v>
      </c>
      <c r="AS90" s="42">
        <f t="shared" si="119"/>
        <v>0</v>
      </c>
      <c r="AT90" s="43">
        <f t="shared" si="120"/>
        <v>0</v>
      </c>
      <c r="AU90" s="244">
        <f t="shared" si="121"/>
        <v>0</v>
      </c>
      <c r="AW90" s="41">
        <f t="shared" si="122"/>
        <v>0</v>
      </c>
      <c r="AX90" s="6">
        <f t="shared" si="123"/>
        <v>0</v>
      </c>
      <c r="AY90" s="42">
        <f t="shared" si="124"/>
        <v>0</v>
      </c>
      <c r="AZ90" s="43">
        <f t="shared" si="125"/>
        <v>0</v>
      </c>
      <c r="BA90" s="41">
        <f t="shared" si="126"/>
        <v>0</v>
      </c>
      <c r="BB90" s="6">
        <f t="shared" si="127"/>
        <v>0</v>
      </c>
      <c r="BC90" s="42">
        <f t="shared" si="128"/>
        <v>0</v>
      </c>
      <c r="BD90" s="43">
        <f t="shared" si="129"/>
        <v>0</v>
      </c>
      <c r="BE90" s="41">
        <f t="shared" si="130"/>
        <v>0</v>
      </c>
      <c r="BF90" s="6">
        <f t="shared" si="131"/>
        <v>0</v>
      </c>
      <c r="BG90" s="42">
        <f t="shared" si="132"/>
        <v>0</v>
      </c>
      <c r="BH90" s="43">
        <f t="shared" si="133"/>
        <v>0</v>
      </c>
      <c r="BI90" s="41">
        <f t="shared" si="134"/>
        <v>0</v>
      </c>
      <c r="BJ90" s="6">
        <f t="shared" si="135"/>
        <v>0</v>
      </c>
      <c r="BK90" s="42">
        <f t="shared" si="136"/>
        <v>0</v>
      </c>
      <c r="BL90" s="43">
        <f t="shared" si="137"/>
        <v>0</v>
      </c>
      <c r="BM90" s="244">
        <f t="shared" si="138"/>
        <v>0</v>
      </c>
      <c r="BO90" s="3">
        <v>85</v>
      </c>
      <c r="BQ90" s="242">
        <f t="shared" ca="1" si="139"/>
        <v>0</v>
      </c>
      <c r="BR90" s="3">
        <v>258</v>
      </c>
      <c r="BS90" s="243">
        <f t="shared" ca="1" si="140"/>
        <v>0</v>
      </c>
      <c r="BU90" s="3">
        <v>86</v>
      </c>
    </row>
    <row r="91" spans="13:73" ht="21.75" thickBot="1" x14ac:dyDescent="0.4">
      <c r="M91" s="371"/>
      <c r="N91" s="36"/>
      <c r="O91" s="371"/>
      <c r="P91" s="36"/>
      <c r="Q91" s="371"/>
      <c r="R91" s="36"/>
      <c r="S91" s="371"/>
      <c r="T91" s="36"/>
      <c r="U91" s="66"/>
      <c r="V91" s="370"/>
      <c r="AB91" s="38">
        <v>0.59027777777777701</v>
      </c>
      <c r="AC91" s="44">
        <f t="shared" si="141"/>
        <v>42252.548611110833</v>
      </c>
      <c r="AD91" s="45">
        <v>87</v>
      </c>
      <c r="AE91" s="41">
        <f t="shared" si="105"/>
        <v>0</v>
      </c>
      <c r="AF91" s="6">
        <f t="shared" si="106"/>
        <v>0</v>
      </c>
      <c r="AG91" s="42">
        <f t="shared" si="107"/>
        <v>0</v>
      </c>
      <c r="AH91" s="43">
        <f t="shared" si="108"/>
        <v>0</v>
      </c>
      <c r="AI91" s="41">
        <f t="shared" si="109"/>
        <v>0</v>
      </c>
      <c r="AJ91" s="6">
        <f t="shared" si="110"/>
        <v>0</v>
      </c>
      <c r="AK91" s="42">
        <f t="shared" si="111"/>
        <v>0</v>
      </c>
      <c r="AL91" s="43">
        <f t="shared" si="112"/>
        <v>0</v>
      </c>
      <c r="AM91" s="41">
        <f t="shared" si="113"/>
        <v>0</v>
      </c>
      <c r="AN91" s="6">
        <f t="shared" si="114"/>
        <v>0</v>
      </c>
      <c r="AO91" s="42">
        <f t="shared" si="115"/>
        <v>0</v>
      </c>
      <c r="AP91" s="43">
        <f t="shared" si="116"/>
        <v>0</v>
      </c>
      <c r="AQ91" s="41">
        <f t="shared" si="117"/>
        <v>0</v>
      </c>
      <c r="AR91" s="6">
        <f t="shared" si="118"/>
        <v>0</v>
      </c>
      <c r="AS91" s="42">
        <f t="shared" si="119"/>
        <v>0</v>
      </c>
      <c r="AT91" s="43">
        <f t="shared" si="120"/>
        <v>0</v>
      </c>
      <c r="AU91" s="53">
        <f t="shared" si="121"/>
        <v>0</v>
      </c>
      <c r="AW91" s="41">
        <f t="shared" si="122"/>
        <v>0</v>
      </c>
      <c r="AX91" s="6">
        <f t="shared" si="123"/>
        <v>0</v>
      </c>
      <c r="AY91" s="42">
        <f t="shared" si="124"/>
        <v>0</v>
      </c>
      <c r="AZ91" s="43">
        <f t="shared" si="125"/>
        <v>0</v>
      </c>
      <c r="BA91" s="41">
        <f t="shared" si="126"/>
        <v>0</v>
      </c>
      <c r="BB91" s="6">
        <f t="shared" si="127"/>
        <v>0</v>
      </c>
      <c r="BC91" s="42">
        <f t="shared" si="128"/>
        <v>0</v>
      </c>
      <c r="BD91" s="43">
        <f t="shared" si="129"/>
        <v>0</v>
      </c>
      <c r="BE91" s="41">
        <f t="shared" si="130"/>
        <v>0</v>
      </c>
      <c r="BF91" s="6">
        <f t="shared" si="131"/>
        <v>0</v>
      </c>
      <c r="BG91" s="42">
        <f t="shared" si="132"/>
        <v>0</v>
      </c>
      <c r="BH91" s="43">
        <f t="shared" si="133"/>
        <v>0</v>
      </c>
      <c r="BI91" s="41">
        <f t="shared" si="134"/>
        <v>0</v>
      </c>
      <c r="BJ91" s="6">
        <f t="shared" si="135"/>
        <v>0</v>
      </c>
      <c r="BK91" s="42">
        <f t="shared" si="136"/>
        <v>0</v>
      </c>
      <c r="BL91" s="43">
        <f t="shared" si="137"/>
        <v>0</v>
      </c>
      <c r="BM91" s="53">
        <f t="shared" si="138"/>
        <v>0</v>
      </c>
      <c r="BO91" s="3">
        <v>86</v>
      </c>
      <c r="BQ91" s="242">
        <f t="shared" ca="1" si="139"/>
        <v>0</v>
      </c>
      <c r="BR91" s="3">
        <v>261</v>
      </c>
      <c r="BS91" s="243">
        <f t="shared" ca="1" si="140"/>
        <v>0</v>
      </c>
      <c r="BU91" s="3">
        <v>87</v>
      </c>
    </row>
    <row r="92" spans="13:73" ht="21.75" thickBot="1" x14ac:dyDescent="0.4">
      <c r="M92" s="371"/>
      <c r="N92" s="36"/>
      <c r="O92" s="371"/>
      <c r="P92" s="36"/>
      <c r="Q92" s="371"/>
      <c r="R92" s="36"/>
      <c r="S92" s="371"/>
      <c r="T92" s="36"/>
      <c r="U92" s="66"/>
      <c r="V92" s="370"/>
      <c r="AB92" s="38">
        <v>0.59375</v>
      </c>
      <c r="AC92" s="44">
        <f t="shared" si="141"/>
        <v>42252.552083333052</v>
      </c>
      <c r="AD92" s="45">
        <v>88</v>
      </c>
      <c r="AE92" s="41">
        <f t="shared" si="105"/>
        <v>0</v>
      </c>
      <c r="AF92" s="6">
        <f t="shared" si="106"/>
        <v>0</v>
      </c>
      <c r="AG92" s="42">
        <f t="shared" si="107"/>
        <v>0</v>
      </c>
      <c r="AH92" s="43">
        <f t="shared" si="108"/>
        <v>0</v>
      </c>
      <c r="AI92" s="41">
        <f t="shared" si="109"/>
        <v>0</v>
      </c>
      <c r="AJ92" s="6">
        <f t="shared" si="110"/>
        <v>0</v>
      </c>
      <c r="AK92" s="42">
        <f t="shared" si="111"/>
        <v>0</v>
      </c>
      <c r="AL92" s="43">
        <f t="shared" si="112"/>
        <v>0</v>
      </c>
      <c r="AM92" s="41">
        <f t="shared" si="113"/>
        <v>0</v>
      </c>
      <c r="AN92" s="6">
        <f t="shared" si="114"/>
        <v>0</v>
      </c>
      <c r="AO92" s="42">
        <f t="shared" si="115"/>
        <v>0</v>
      </c>
      <c r="AP92" s="43">
        <f t="shared" si="116"/>
        <v>0</v>
      </c>
      <c r="AQ92" s="41">
        <f t="shared" si="117"/>
        <v>0</v>
      </c>
      <c r="AR92" s="6">
        <f t="shared" si="118"/>
        <v>0</v>
      </c>
      <c r="AS92" s="42">
        <f t="shared" si="119"/>
        <v>0</v>
      </c>
      <c r="AT92" s="43">
        <f t="shared" si="120"/>
        <v>0</v>
      </c>
      <c r="AU92" s="245">
        <f t="shared" si="121"/>
        <v>0</v>
      </c>
      <c r="AV92" s="248">
        <f t="shared" ref="AV92" si="156">IF(COUNTIF(AU90:AU92,0)&gt;=2,0,IF(COUNTIF(AU90:AU92,1)&gt;=2,1,IF(COUNTIF(AU90:AU92,2)&gt;=2,2,IF(COUNTIF(AU90:AU92,3)&gt;=2,3,IF(COUNTIF(AU90:AU92,4)&gt;=2,4,0)))))</f>
        <v>0</v>
      </c>
      <c r="AW92" s="41">
        <f t="shared" si="122"/>
        <v>0</v>
      </c>
      <c r="AX92" s="6">
        <f t="shared" si="123"/>
        <v>0</v>
      </c>
      <c r="AY92" s="42">
        <f t="shared" si="124"/>
        <v>0</v>
      </c>
      <c r="AZ92" s="43">
        <f t="shared" si="125"/>
        <v>0</v>
      </c>
      <c r="BA92" s="41">
        <f t="shared" si="126"/>
        <v>0</v>
      </c>
      <c r="BB92" s="6">
        <f t="shared" si="127"/>
        <v>0</v>
      </c>
      <c r="BC92" s="42">
        <f t="shared" si="128"/>
        <v>0</v>
      </c>
      <c r="BD92" s="43">
        <f t="shared" si="129"/>
        <v>0</v>
      </c>
      <c r="BE92" s="41">
        <f t="shared" si="130"/>
        <v>0</v>
      </c>
      <c r="BF92" s="6">
        <f t="shared" si="131"/>
        <v>0</v>
      </c>
      <c r="BG92" s="42">
        <f t="shared" si="132"/>
        <v>0</v>
      </c>
      <c r="BH92" s="43">
        <f t="shared" si="133"/>
        <v>0</v>
      </c>
      <c r="BI92" s="41">
        <f t="shared" si="134"/>
        <v>0</v>
      </c>
      <c r="BJ92" s="6">
        <f t="shared" si="135"/>
        <v>0</v>
      </c>
      <c r="BK92" s="42">
        <f t="shared" si="136"/>
        <v>0</v>
      </c>
      <c r="BL92" s="43">
        <f t="shared" si="137"/>
        <v>0</v>
      </c>
      <c r="BM92" s="245">
        <f t="shared" si="138"/>
        <v>0</v>
      </c>
      <c r="BN92" s="248">
        <f t="shared" ref="BN92" si="157">IF(COUNTIF(BM90:BM92,0)&gt;=2,0,IF(COUNTIF(BM90:BM92,1)&gt;=2,1,IF(COUNTIF(BM90:BM92,2)&gt;=2,2,IF(COUNTIF(BM90:BM92,3)&gt;=2,3,IF(COUNTIF(BM90:BM92,4)&gt;=2,4,0)))))</f>
        <v>0</v>
      </c>
      <c r="BO92" s="3">
        <v>87</v>
      </c>
      <c r="BQ92" s="242">
        <f t="shared" ca="1" si="139"/>
        <v>0</v>
      </c>
      <c r="BR92" s="3">
        <v>264</v>
      </c>
      <c r="BS92" s="243">
        <f t="shared" ca="1" si="140"/>
        <v>0</v>
      </c>
      <c r="BU92" s="3">
        <v>88</v>
      </c>
    </row>
    <row r="93" spans="13:73" ht="21" x14ac:dyDescent="0.35">
      <c r="M93" s="371"/>
      <c r="N93" s="36"/>
      <c r="O93" s="371"/>
      <c r="P93" s="36"/>
      <c r="Q93" s="371"/>
      <c r="R93" s="36"/>
      <c r="S93" s="371"/>
      <c r="T93" s="36"/>
      <c r="U93" s="66"/>
      <c r="V93" s="370"/>
      <c r="AB93" s="38">
        <v>0.59722222222222199</v>
      </c>
      <c r="AC93" s="44">
        <f t="shared" si="141"/>
        <v>42252.555555555271</v>
      </c>
      <c r="AD93" s="45">
        <v>89</v>
      </c>
      <c r="AE93" s="41">
        <f t="shared" si="105"/>
        <v>0</v>
      </c>
      <c r="AF93" s="6">
        <f t="shared" si="106"/>
        <v>0</v>
      </c>
      <c r="AG93" s="42">
        <f t="shared" si="107"/>
        <v>0</v>
      </c>
      <c r="AH93" s="43">
        <f t="shared" si="108"/>
        <v>0</v>
      </c>
      <c r="AI93" s="41">
        <f t="shared" si="109"/>
        <v>0</v>
      </c>
      <c r="AJ93" s="6">
        <f t="shared" si="110"/>
        <v>0</v>
      </c>
      <c r="AK93" s="42">
        <f t="shared" si="111"/>
        <v>0</v>
      </c>
      <c r="AL93" s="43">
        <f t="shared" si="112"/>
        <v>0</v>
      </c>
      <c r="AM93" s="41">
        <f t="shared" si="113"/>
        <v>0</v>
      </c>
      <c r="AN93" s="6">
        <f t="shared" si="114"/>
        <v>0</v>
      </c>
      <c r="AO93" s="42">
        <f t="shared" si="115"/>
        <v>0</v>
      </c>
      <c r="AP93" s="43">
        <f t="shared" si="116"/>
        <v>0</v>
      </c>
      <c r="AQ93" s="41">
        <f t="shared" si="117"/>
        <v>0</v>
      </c>
      <c r="AR93" s="6">
        <f t="shared" si="118"/>
        <v>0</v>
      </c>
      <c r="AS93" s="42">
        <f t="shared" si="119"/>
        <v>0</v>
      </c>
      <c r="AT93" s="43">
        <f t="shared" si="120"/>
        <v>0</v>
      </c>
      <c r="AU93" s="244">
        <f t="shared" si="121"/>
        <v>0</v>
      </c>
      <c r="AW93" s="41">
        <f t="shared" si="122"/>
        <v>0</v>
      </c>
      <c r="AX93" s="6">
        <f t="shared" si="123"/>
        <v>0</v>
      </c>
      <c r="AY93" s="42">
        <f t="shared" si="124"/>
        <v>0</v>
      </c>
      <c r="AZ93" s="43">
        <f t="shared" si="125"/>
        <v>0</v>
      </c>
      <c r="BA93" s="41">
        <f t="shared" si="126"/>
        <v>0</v>
      </c>
      <c r="BB93" s="6">
        <f t="shared" si="127"/>
        <v>0</v>
      </c>
      <c r="BC93" s="42">
        <f t="shared" si="128"/>
        <v>0</v>
      </c>
      <c r="BD93" s="43">
        <f t="shared" si="129"/>
        <v>0</v>
      </c>
      <c r="BE93" s="41">
        <f t="shared" si="130"/>
        <v>0</v>
      </c>
      <c r="BF93" s="6">
        <f t="shared" si="131"/>
        <v>0</v>
      </c>
      <c r="BG93" s="42">
        <f t="shared" si="132"/>
        <v>0</v>
      </c>
      <c r="BH93" s="43">
        <f t="shared" si="133"/>
        <v>0</v>
      </c>
      <c r="BI93" s="41">
        <f t="shared" si="134"/>
        <v>0</v>
      </c>
      <c r="BJ93" s="6">
        <f t="shared" si="135"/>
        <v>0</v>
      </c>
      <c r="BK93" s="42">
        <f t="shared" si="136"/>
        <v>0</v>
      </c>
      <c r="BL93" s="43">
        <f t="shared" si="137"/>
        <v>0</v>
      </c>
      <c r="BM93" s="244">
        <f t="shared" si="138"/>
        <v>0</v>
      </c>
      <c r="BO93" s="3">
        <v>88</v>
      </c>
      <c r="BQ93" s="242">
        <f t="shared" ca="1" si="139"/>
        <v>0</v>
      </c>
      <c r="BR93" s="3">
        <v>267</v>
      </c>
      <c r="BS93" s="243">
        <f t="shared" ca="1" si="140"/>
        <v>0</v>
      </c>
      <c r="BU93" s="3">
        <v>89</v>
      </c>
    </row>
    <row r="94" spans="13:73" ht="21.75" thickBot="1" x14ac:dyDescent="0.4">
      <c r="M94" s="371"/>
      <c r="N94" s="36"/>
      <c r="O94" s="371"/>
      <c r="P94" s="36"/>
      <c r="Q94" s="371"/>
      <c r="R94" s="36"/>
      <c r="S94" s="371"/>
      <c r="T94" s="36"/>
      <c r="U94" s="66"/>
      <c r="V94" s="370"/>
      <c r="AB94" s="38">
        <v>0.60069444444444398</v>
      </c>
      <c r="AC94" s="44">
        <f t="shared" si="141"/>
        <v>42252.55902777749</v>
      </c>
      <c r="AD94" s="45">
        <v>90</v>
      </c>
      <c r="AE94" s="41">
        <f t="shared" si="105"/>
        <v>0</v>
      </c>
      <c r="AF94" s="6">
        <f t="shared" si="106"/>
        <v>0</v>
      </c>
      <c r="AG94" s="42">
        <f t="shared" si="107"/>
        <v>0</v>
      </c>
      <c r="AH94" s="43">
        <f t="shared" si="108"/>
        <v>0</v>
      </c>
      <c r="AI94" s="41">
        <f t="shared" si="109"/>
        <v>0</v>
      </c>
      <c r="AJ94" s="6">
        <f t="shared" si="110"/>
        <v>0</v>
      </c>
      <c r="AK94" s="42">
        <f t="shared" si="111"/>
        <v>0</v>
      </c>
      <c r="AL94" s="43">
        <f t="shared" si="112"/>
        <v>0</v>
      </c>
      <c r="AM94" s="41">
        <f t="shared" si="113"/>
        <v>0</v>
      </c>
      <c r="AN94" s="6">
        <f t="shared" si="114"/>
        <v>0</v>
      </c>
      <c r="AO94" s="42">
        <f t="shared" si="115"/>
        <v>0</v>
      </c>
      <c r="AP94" s="43">
        <f t="shared" si="116"/>
        <v>0</v>
      </c>
      <c r="AQ94" s="41">
        <f t="shared" si="117"/>
        <v>0</v>
      </c>
      <c r="AR94" s="6">
        <f t="shared" si="118"/>
        <v>0</v>
      </c>
      <c r="AS94" s="42">
        <f t="shared" si="119"/>
        <v>0</v>
      </c>
      <c r="AT94" s="43">
        <f t="shared" si="120"/>
        <v>0</v>
      </c>
      <c r="AU94" s="53">
        <f t="shared" si="121"/>
        <v>0</v>
      </c>
      <c r="AW94" s="41">
        <f t="shared" si="122"/>
        <v>0</v>
      </c>
      <c r="AX94" s="6">
        <f t="shared" si="123"/>
        <v>0</v>
      </c>
      <c r="AY94" s="42">
        <f t="shared" si="124"/>
        <v>0</v>
      </c>
      <c r="AZ94" s="43">
        <f t="shared" si="125"/>
        <v>0</v>
      </c>
      <c r="BA94" s="41">
        <f t="shared" si="126"/>
        <v>0</v>
      </c>
      <c r="BB94" s="6">
        <f t="shared" si="127"/>
        <v>0</v>
      </c>
      <c r="BC94" s="42">
        <f t="shared" si="128"/>
        <v>0</v>
      </c>
      <c r="BD94" s="43">
        <f t="shared" si="129"/>
        <v>0</v>
      </c>
      <c r="BE94" s="41">
        <f t="shared" si="130"/>
        <v>0</v>
      </c>
      <c r="BF94" s="6">
        <f t="shared" si="131"/>
        <v>0</v>
      </c>
      <c r="BG94" s="42">
        <f t="shared" si="132"/>
        <v>0</v>
      </c>
      <c r="BH94" s="43">
        <f t="shared" si="133"/>
        <v>0</v>
      </c>
      <c r="BI94" s="41">
        <f t="shared" si="134"/>
        <v>0</v>
      </c>
      <c r="BJ94" s="6">
        <f t="shared" si="135"/>
        <v>0</v>
      </c>
      <c r="BK94" s="42">
        <f t="shared" si="136"/>
        <v>0</v>
      </c>
      <c r="BL94" s="43">
        <f t="shared" si="137"/>
        <v>0</v>
      </c>
      <c r="BM94" s="53">
        <f t="shared" si="138"/>
        <v>0</v>
      </c>
      <c r="BO94" s="3">
        <v>89</v>
      </c>
      <c r="BQ94" s="242">
        <f t="shared" ca="1" si="139"/>
        <v>0</v>
      </c>
      <c r="BR94" s="3">
        <v>270</v>
      </c>
      <c r="BS94" s="243">
        <f t="shared" ca="1" si="140"/>
        <v>0</v>
      </c>
      <c r="BU94" s="3">
        <v>90</v>
      </c>
    </row>
    <row r="95" spans="13:73" ht="21.75" thickBot="1" x14ac:dyDescent="0.4">
      <c r="AB95" s="38">
        <v>0.60416666666666596</v>
      </c>
      <c r="AC95" s="44">
        <f t="shared" si="141"/>
        <v>42252.562499999709</v>
      </c>
      <c r="AD95" s="45">
        <v>91</v>
      </c>
      <c r="AE95" s="41">
        <f t="shared" si="105"/>
        <v>0</v>
      </c>
      <c r="AF95" s="6">
        <f t="shared" si="106"/>
        <v>0</v>
      </c>
      <c r="AG95" s="42">
        <f t="shared" si="107"/>
        <v>0</v>
      </c>
      <c r="AH95" s="43">
        <f t="shared" si="108"/>
        <v>0</v>
      </c>
      <c r="AI95" s="41">
        <f t="shared" si="109"/>
        <v>0</v>
      </c>
      <c r="AJ95" s="6">
        <f t="shared" si="110"/>
        <v>0</v>
      </c>
      <c r="AK95" s="42">
        <f t="shared" si="111"/>
        <v>0</v>
      </c>
      <c r="AL95" s="43">
        <f t="shared" si="112"/>
        <v>0</v>
      </c>
      <c r="AM95" s="41">
        <f t="shared" si="113"/>
        <v>0</v>
      </c>
      <c r="AN95" s="6">
        <f t="shared" si="114"/>
        <v>0</v>
      </c>
      <c r="AO95" s="42">
        <f t="shared" si="115"/>
        <v>0</v>
      </c>
      <c r="AP95" s="43">
        <f t="shared" si="116"/>
        <v>0</v>
      </c>
      <c r="AQ95" s="41">
        <f t="shared" si="117"/>
        <v>0</v>
      </c>
      <c r="AR95" s="6">
        <f t="shared" si="118"/>
        <v>0</v>
      </c>
      <c r="AS95" s="42">
        <f t="shared" si="119"/>
        <v>0</v>
      </c>
      <c r="AT95" s="43">
        <f t="shared" si="120"/>
        <v>0</v>
      </c>
      <c r="AU95" s="245">
        <f t="shared" si="121"/>
        <v>0</v>
      </c>
      <c r="AV95" s="248">
        <f t="shared" ref="AV95" si="158">IF(COUNTIF(AU93:AU95,0)&gt;=2,0,IF(COUNTIF(AU93:AU95,1)&gt;=2,1,IF(COUNTIF(AU93:AU95,2)&gt;=2,2,IF(COUNTIF(AU93:AU95,3)&gt;=2,3,IF(COUNTIF(AU93:AU95,4)&gt;=2,4,0)))))</f>
        <v>0</v>
      </c>
      <c r="AW95" s="41">
        <f t="shared" si="122"/>
        <v>0</v>
      </c>
      <c r="AX95" s="6">
        <f t="shared" si="123"/>
        <v>0</v>
      </c>
      <c r="AY95" s="42">
        <f t="shared" si="124"/>
        <v>0</v>
      </c>
      <c r="AZ95" s="43">
        <f t="shared" si="125"/>
        <v>0</v>
      </c>
      <c r="BA95" s="41">
        <f t="shared" si="126"/>
        <v>0</v>
      </c>
      <c r="BB95" s="6">
        <f t="shared" si="127"/>
        <v>0</v>
      </c>
      <c r="BC95" s="42">
        <f t="shared" si="128"/>
        <v>0</v>
      </c>
      <c r="BD95" s="43">
        <f t="shared" si="129"/>
        <v>0</v>
      </c>
      <c r="BE95" s="41">
        <f t="shared" si="130"/>
        <v>0</v>
      </c>
      <c r="BF95" s="6">
        <f t="shared" si="131"/>
        <v>0</v>
      </c>
      <c r="BG95" s="42">
        <f t="shared" si="132"/>
        <v>0</v>
      </c>
      <c r="BH95" s="43">
        <f t="shared" si="133"/>
        <v>0</v>
      </c>
      <c r="BI95" s="41">
        <f t="shared" si="134"/>
        <v>0</v>
      </c>
      <c r="BJ95" s="6">
        <f t="shared" si="135"/>
        <v>0</v>
      </c>
      <c r="BK95" s="42">
        <f t="shared" si="136"/>
        <v>0</v>
      </c>
      <c r="BL95" s="43">
        <f t="shared" si="137"/>
        <v>0</v>
      </c>
      <c r="BM95" s="245">
        <f t="shared" si="138"/>
        <v>0</v>
      </c>
      <c r="BN95" s="248">
        <f t="shared" ref="BN95" si="159">IF(COUNTIF(BM93:BM95,0)&gt;=2,0,IF(COUNTIF(BM93:BM95,1)&gt;=2,1,IF(COUNTIF(BM93:BM95,2)&gt;=2,2,IF(COUNTIF(BM93:BM95,3)&gt;=2,3,IF(COUNTIF(BM93:BM95,4)&gt;=2,4,0)))))</f>
        <v>0</v>
      </c>
      <c r="BO95" s="3">
        <v>90</v>
      </c>
      <c r="BQ95" s="242">
        <f t="shared" ca="1" si="139"/>
        <v>0</v>
      </c>
      <c r="BR95" s="3">
        <v>273</v>
      </c>
      <c r="BS95" s="243">
        <f t="shared" ca="1" si="140"/>
        <v>0</v>
      </c>
      <c r="BU95" s="3">
        <v>91</v>
      </c>
    </row>
    <row r="96" spans="13:73" ht="21" x14ac:dyDescent="0.35">
      <c r="AB96" s="38">
        <v>0.60763888888888895</v>
      </c>
      <c r="AC96" s="44">
        <f t="shared" si="141"/>
        <v>42252.565972221928</v>
      </c>
      <c r="AD96" s="45">
        <v>92</v>
      </c>
      <c r="AE96" s="41">
        <f t="shared" si="105"/>
        <v>0</v>
      </c>
      <c r="AF96" s="6">
        <f t="shared" si="106"/>
        <v>0</v>
      </c>
      <c r="AG96" s="42">
        <f t="shared" si="107"/>
        <v>0</v>
      </c>
      <c r="AH96" s="43">
        <f t="shared" si="108"/>
        <v>0</v>
      </c>
      <c r="AI96" s="41">
        <f t="shared" si="109"/>
        <v>0</v>
      </c>
      <c r="AJ96" s="6">
        <f t="shared" si="110"/>
        <v>0</v>
      </c>
      <c r="AK96" s="42">
        <f t="shared" si="111"/>
        <v>0</v>
      </c>
      <c r="AL96" s="43">
        <f t="shared" si="112"/>
        <v>0</v>
      </c>
      <c r="AM96" s="41">
        <f t="shared" si="113"/>
        <v>0</v>
      </c>
      <c r="AN96" s="6">
        <f t="shared" si="114"/>
        <v>0</v>
      </c>
      <c r="AO96" s="42">
        <f t="shared" si="115"/>
        <v>0</v>
      </c>
      <c r="AP96" s="43">
        <f t="shared" si="116"/>
        <v>0</v>
      </c>
      <c r="AQ96" s="41">
        <f t="shared" si="117"/>
        <v>0</v>
      </c>
      <c r="AR96" s="6">
        <f t="shared" si="118"/>
        <v>0</v>
      </c>
      <c r="AS96" s="42">
        <f t="shared" si="119"/>
        <v>0</v>
      </c>
      <c r="AT96" s="43">
        <f t="shared" si="120"/>
        <v>0</v>
      </c>
      <c r="AU96" s="244">
        <f t="shared" si="121"/>
        <v>0</v>
      </c>
      <c r="AW96" s="41">
        <f t="shared" si="122"/>
        <v>0</v>
      </c>
      <c r="AX96" s="6">
        <f t="shared" si="123"/>
        <v>0</v>
      </c>
      <c r="AY96" s="42">
        <f t="shared" si="124"/>
        <v>0</v>
      </c>
      <c r="AZ96" s="43">
        <f t="shared" si="125"/>
        <v>0</v>
      </c>
      <c r="BA96" s="41">
        <f t="shared" si="126"/>
        <v>0</v>
      </c>
      <c r="BB96" s="6">
        <f t="shared" si="127"/>
        <v>0</v>
      </c>
      <c r="BC96" s="42">
        <f t="shared" si="128"/>
        <v>0</v>
      </c>
      <c r="BD96" s="43">
        <f t="shared" si="129"/>
        <v>0</v>
      </c>
      <c r="BE96" s="41">
        <f t="shared" si="130"/>
        <v>0</v>
      </c>
      <c r="BF96" s="6">
        <f t="shared" si="131"/>
        <v>0</v>
      </c>
      <c r="BG96" s="42">
        <f t="shared" si="132"/>
        <v>0</v>
      </c>
      <c r="BH96" s="43">
        <f t="shared" si="133"/>
        <v>0</v>
      </c>
      <c r="BI96" s="41">
        <f t="shared" si="134"/>
        <v>0</v>
      </c>
      <c r="BJ96" s="6">
        <f t="shared" si="135"/>
        <v>0</v>
      </c>
      <c r="BK96" s="42">
        <f t="shared" si="136"/>
        <v>0</v>
      </c>
      <c r="BL96" s="43">
        <f t="shared" si="137"/>
        <v>0</v>
      </c>
      <c r="BM96" s="244">
        <f t="shared" si="138"/>
        <v>0</v>
      </c>
      <c r="BO96" s="3">
        <v>91</v>
      </c>
      <c r="BQ96" s="242">
        <f t="shared" ca="1" si="139"/>
        <v>0</v>
      </c>
      <c r="BR96" s="3">
        <v>276</v>
      </c>
      <c r="BS96" s="243">
        <f t="shared" ca="1" si="140"/>
        <v>0</v>
      </c>
      <c r="BU96" s="3">
        <v>92</v>
      </c>
    </row>
    <row r="97" spans="28:73" ht="21.75" thickBot="1" x14ac:dyDescent="0.4">
      <c r="AB97" s="38">
        <v>0.61111111111111105</v>
      </c>
      <c r="AC97" s="44">
        <f t="shared" si="141"/>
        <v>42252.569444444147</v>
      </c>
      <c r="AD97" s="45">
        <v>93</v>
      </c>
      <c r="AE97" s="41">
        <f t="shared" si="105"/>
        <v>0</v>
      </c>
      <c r="AF97" s="6">
        <f t="shared" si="106"/>
        <v>0</v>
      </c>
      <c r="AG97" s="42">
        <f t="shared" si="107"/>
        <v>0</v>
      </c>
      <c r="AH97" s="43">
        <f t="shared" si="108"/>
        <v>0</v>
      </c>
      <c r="AI97" s="41">
        <f t="shared" si="109"/>
        <v>0</v>
      </c>
      <c r="AJ97" s="6">
        <f t="shared" si="110"/>
        <v>0</v>
      </c>
      <c r="AK97" s="42">
        <f t="shared" si="111"/>
        <v>0</v>
      </c>
      <c r="AL97" s="43">
        <f t="shared" si="112"/>
        <v>0</v>
      </c>
      <c r="AM97" s="41">
        <f t="shared" si="113"/>
        <v>0</v>
      </c>
      <c r="AN97" s="6">
        <f t="shared" si="114"/>
        <v>0</v>
      </c>
      <c r="AO97" s="42">
        <f t="shared" si="115"/>
        <v>0</v>
      </c>
      <c r="AP97" s="43">
        <f t="shared" si="116"/>
        <v>0</v>
      </c>
      <c r="AQ97" s="41">
        <f t="shared" si="117"/>
        <v>0</v>
      </c>
      <c r="AR97" s="6">
        <f t="shared" si="118"/>
        <v>0</v>
      </c>
      <c r="AS97" s="42">
        <f t="shared" si="119"/>
        <v>0</v>
      </c>
      <c r="AT97" s="43">
        <f t="shared" si="120"/>
        <v>0</v>
      </c>
      <c r="AU97" s="53">
        <f t="shared" si="121"/>
        <v>0</v>
      </c>
      <c r="AW97" s="41">
        <f t="shared" si="122"/>
        <v>0</v>
      </c>
      <c r="AX97" s="6">
        <f t="shared" si="123"/>
        <v>0</v>
      </c>
      <c r="AY97" s="42">
        <f t="shared" si="124"/>
        <v>0</v>
      </c>
      <c r="AZ97" s="43">
        <f t="shared" si="125"/>
        <v>0</v>
      </c>
      <c r="BA97" s="41">
        <f t="shared" si="126"/>
        <v>0</v>
      </c>
      <c r="BB97" s="6">
        <f t="shared" si="127"/>
        <v>0</v>
      </c>
      <c r="BC97" s="42">
        <f t="shared" si="128"/>
        <v>0</v>
      </c>
      <c r="BD97" s="43">
        <f t="shared" si="129"/>
        <v>0</v>
      </c>
      <c r="BE97" s="41">
        <f t="shared" si="130"/>
        <v>0</v>
      </c>
      <c r="BF97" s="6">
        <f t="shared" si="131"/>
        <v>0</v>
      </c>
      <c r="BG97" s="42">
        <f t="shared" si="132"/>
        <v>0</v>
      </c>
      <c r="BH97" s="43">
        <f t="shared" si="133"/>
        <v>0</v>
      </c>
      <c r="BI97" s="41">
        <f t="shared" si="134"/>
        <v>0</v>
      </c>
      <c r="BJ97" s="6">
        <f t="shared" si="135"/>
        <v>0</v>
      </c>
      <c r="BK97" s="42">
        <f t="shared" si="136"/>
        <v>0</v>
      </c>
      <c r="BL97" s="43">
        <f t="shared" si="137"/>
        <v>0</v>
      </c>
      <c r="BM97" s="53">
        <f t="shared" si="138"/>
        <v>0</v>
      </c>
      <c r="BO97" s="3">
        <v>92</v>
      </c>
      <c r="BQ97" s="242">
        <f t="shared" ca="1" si="139"/>
        <v>0</v>
      </c>
      <c r="BR97" s="3">
        <v>279</v>
      </c>
      <c r="BS97" s="243">
        <f t="shared" ca="1" si="140"/>
        <v>0</v>
      </c>
      <c r="BU97" s="3">
        <v>93</v>
      </c>
    </row>
    <row r="98" spans="28:73" ht="21.75" thickBot="1" x14ac:dyDescent="0.4">
      <c r="AB98" s="38">
        <v>0.61458333333333304</v>
      </c>
      <c r="AC98" s="44">
        <f t="shared" si="141"/>
        <v>42252.572916666366</v>
      </c>
      <c r="AD98" s="45">
        <v>94</v>
      </c>
      <c r="AE98" s="41">
        <f t="shared" si="105"/>
        <v>0</v>
      </c>
      <c r="AF98" s="6">
        <f t="shared" si="106"/>
        <v>0</v>
      </c>
      <c r="AG98" s="42">
        <f t="shared" si="107"/>
        <v>0</v>
      </c>
      <c r="AH98" s="43">
        <f t="shared" si="108"/>
        <v>0</v>
      </c>
      <c r="AI98" s="41">
        <f t="shared" si="109"/>
        <v>0</v>
      </c>
      <c r="AJ98" s="6">
        <f t="shared" si="110"/>
        <v>0</v>
      </c>
      <c r="AK98" s="42">
        <f t="shared" si="111"/>
        <v>0</v>
      </c>
      <c r="AL98" s="43">
        <f t="shared" si="112"/>
        <v>0</v>
      </c>
      <c r="AM98" s="41">
        <f t="shared" si="113"/>
        <v>0</v>
      </c>
      <c r="AN98" s="6">
        <f t="shared" si="114"/>
        <v>0</v>
      </c>
      <c r="AO98" s="42">
        <f t="shared" si="115"/>
        <v>0</v>
      </c>
      <c r="AP98" s="43">
        <f t="shared" si="116"/>
        <v>0</v>
      </c>
      <c r="AQ98" s="41">
        <f t="shared" si="117"/>
        <v>0</v>
      </c>
      <c r="AR98" s="6">
        <f t="shared" si="118"/>
        <v>0</v>
      </c>
      <c r="AS98" s="42">
        <f t="shared" si="119"/>
        <v>0</v>
      </c>
      <c r="AT98" s="43">
        <f t="shared" si="120"/>
        <v>0</v>
      </c>
      <c r="AU98" s="245">
        <f t="shared" si="121"/>
        <v>0</v>
      </c>
      <c r="AV98" s="248">
        <f t="shared" ref="AV98" si="160">IF(COUNTIF(AU96:AU98,0)&gt;=2,0,IF(COUNTIF(AU96:AU98,1)&gt;=2,1,IF(COUNTIF(AU96:AU98,2)&gt;=2,2,IF(COUNTIF(AU96:AU98,3)&gt;=2,3,IF(COUNTIF(AU96:AU98,4)&gt;=2,4,0)))))</f>
        <v>0</v>
      </c>
      <c r="AW98" s="41">
        <f t="shared" si="122"/>
        <v>0</v>
      </c>
      <c r="AX98" s="6">
        <f t="shared" si="123"/>
        <v>0</v>
      </c>
      <c r="AY98" s="42">
        <f t="shared" si="124"/>
        <v>0</v>
      </c>
      <c r="AZ98" s="43">
        <f t="shared" si="125"/>
        <v>0</v>
      </c>
      <c r="BA98" s="41">
        <f t="shared" si="126"/>
        <v>0</v>
      </c>
      <c r="BB98" s="6">
        <f t="shared" si="127"/>
        <v>0</v>
      </c>
      <c r="BC98" s="42">
        <f t="shared" si="128"/>
        <v>0</v>
      </c>
      <c r="BD98" s="43">
        <f t="shared" si="129"/>
        <v>0</v>
      </c>
      <c r="BE98" s="41">
        <f t="shared" si="130"/>
        <v>0</v>
      </c>
      <c r="BF98" s="6">
        <f t="shared" si="131"/>
        <v>0</v>
      </c>
      <c r="BG98" s="42">
        <f t="shared" si="132"/>
        <v>0</v>
      </c>
      <c r="BH98" s="43">
        <f t="shared" si="133"/>
        <v>0</v>
      </c>
      <c r="BI98" s="41">
        <f t="shared" si="134"/>
        <v>0</v>
      </c>
      <c r="BJ98" s="6">
        <f t="shared" si="135"/>
        <v>0</v>
      </c>
      <c r="BK98" s="42">
        <f t="shared" si="136"/>
        <v>0</v>
      </c>
      <c r="BL98" s="43">
        <f t="shared" si="137"/>
        <v>0</v>
      </c>
      <c r="BM98" s="245">
        <f t="shared" si="138"/>
        <v>0</v>
      </c>
      <c r="BN98" s="248">
        <f t="shared" ref="BN98" si="161">IF(COUNTIF(BM96:BM98,0)&gt;=2,0,IF(COUNTIF(BM96:BM98,1)&gt;=2,1,IF(COUNTIF(BM96:BM98,2)&gt;=2,2,IF(COUNTIF(BM96:BM98,3)&gt;=2,3,IF(COUNTIF(BM96:BM98,4)&gt;=2,4,0)))))</f>
        <v>0</v>
      </c>
      <c r="BO98" s="3">
        <v>93</v>
      </c>
      <c r="BQ98" s="242">
        <f t="shared" ca="1" si="139"/>
        <v>0</v>
      </c>
      <c r="BR98" s="3">
        <v>282</v>
      </c>
      <c r="BS98" s="243">
        <f t="shared" ca="1" si="140"/>
        <v>0</v>
      </c>
      <c r="BU98" s="3">
        <v>94</v>
      </c>
    </row>
    <row r="99" spans="28:73" ht="21" x14ac:dyDescent="0.35">
      <c r="AB99" s="38">
        <v>0.61805555555555503</v>
      </c>
      <c r="AC99" s="44">
        <f t="shared" si="141"/>
        <v>42252.576388888585</v>
      </c>
      <c r="AD99" s="45">
        <v>95</v>
      </c>
      <c r="AE99" s="41">
        <f t="shared" si="105"/>
        <v>0</v>
      </c>
      <c r="AF99" s="6">
        <f t="shared" si="106"/>
        <v>0</v>
      </c>
      <c r="AG99" s="42">
        <f t="shared" si="107"/>
        <v>0</v>
      </c>
      <c r="AH99" s="43">
        <f t="shared" si="108"/>
        <v>0</v>
      </c>
      <c r="AI99" s="41">
        <f t="shared" si="109"/>
        <v>0</v>
      </c>
      <c r="AJ99" s="6">
        <f t="shared" si="110"/>
        <v>0</v>
      </c>
      <c r="AK99" s="42">
        <f t="shared" si="111"/>
        <v>0</v>
      </c>
      <c r="AL99" s="43">
        <f t="shared" si="112"/>
        <v>0</v>
      </c>
      <c r="AM99" s="41">
        <f t="shared" si="113"/>
        <v>0</v>
      </c>
      <c r="AN99" s="6">
        <f t="shared" si="114"/>
        <v>0</v>
      </c>
      <c r="AO99" s="42">
        <f t="shared" si="115"/>
        <v>0</v>
      </c>
      <c r="AP99" s="43">
        <f t="shared" si="116"/>
        <v>0</v>
      </c>
      <c r="AQ99" s="41">
        <f t="shared" si="117"/>
        <v>0</v>
      </c>
      <c r="AR99" s="6">
        <f t="shared" si="118"/>
        <v>0</v>
      </c>
      <c r="AS99" s="42">
        <f t="shared" si="119"/>
        <v>0</v>
      </c>
      <c r="AT99" s="43">
        <f t="shared" si="120"/>
        <v>0</v>
      </c>
      <c r="AU99" s="244">
        <f t="shared" si="121"/>
        <v>0</v>
      </c>
      <c r="AW99" s="41">
        <f t="shared" si="122"/>
        <v>0</v>
      </c>
      <c r="AX99" s="6">
        <f t="shared" si="123"/>
        <v>0</v>
      </c>
      <c r="AY99" s="42">
        <f t="shared" si="124"/>
        <v>0</v>
      </c>
      <c r="AZ99" s="43">
        <f t="shared" si="125"/>
        <v>0</v>
      </c>
      <c r="BA99" s="41">
        <f t="shared" si="126"/>
        <v>0</v>
      </c>
      <c r="BB99" s="6">
        <f t="shared" si="127"/>
        <v>0</v>
      </c>
      <c r="BC99" s="42">
        <f t="shared" si="128"/>
        <v>0</v>
      </c>
      <c r="BD99" s="43">
        <f t="shared" si="129"/>
        <v>0</v>
      </c>
      <c r="BE99" s="41">
        <f t="shared" si="130"/>
        <v>0</v>
      </c>
      <c r="BF99" s="6">
        <f t="shared" si="131"/>
        <v>0</v>
      </c>
      <c r="BG99" s="42">
        <f t="shared" si="132"/>
        <v>0</v>
      </c>
      <c r="BH99" s="43">
        <f t="shared" si="133"/>
        <v>0</v>
      </c>
      <c r="BI99" s="41">
        <f t="shared" si="134"/>
        <v>0</v>
      </c>
      <c r="BJ99" s="6">
        <f t="shared" si="135"/>
        <v>0</v>
      </c>
      <c r="BK99" s="42">
        <f t="shared" si="136"/>
        <v>0</v>
      </c>
      <c r="BL99" s="43">
        <f t="shared" si="137"/>
        <v>0</v>
      </c>
      <c r="BM99" s="244">
        <f t="shared" si="138"/>
        <v>0</v>
      </c>
      <c r="BO99" s="3">
        <v>94</v>
      </c>
      <c r="BQ99" s="242">
        <f t="shared" ca="1" si="139"/>
        <v>0</v>
      </c>
      <c r="BR99" s="3">
        <v>285</v>
      </c>
      <c r="BS99" s="243">
        <f t="shared" ca="1" si="140"/>
        <v>0</v>
      </c>
      <c r="BU99" s="3">
        <v>95</v>
      </c>
    </row>
    <row r="100" spans="28:73" ht="21.75" thickBot="1" x14ac:dyDescent="0.4">
      <c r="AB100" s="38">
        <v>0.62152777777777701</v>
      </c>
      <c r="AC100" s="44">
        <f t="shared" si="141"/>
        <v>42252.579861110804</v>
      </c>
      <c r="AD100" s="45">
        <v>96</v>
      </c>
      <c r="AE100" s="41">
        <f t="shared" si="105"/>
        <v>0</v>
      </c>
      <c r="AF100" s="6">
        <f t="shared" si="106"/>
        <v>0</v>
      </c>
      <c r="AG100" s="42">
        <f t="shared" si="107"/>
        <v>0</v>
      </c>
      <c r="AH100" s="43">
        <f t="shared" si="108"/>
        <v>0</v>
      </c>
      <c r="AI100" s="41">
        <f t="shared" si="109"/>
        <v>0</v>
      </c>
      <c r="AJ100" s="6">
        <f t="shared" si="110"/>
        <v>0</v>
      </c>
      <c r="AK100" s="42">
        <f t="shared" si="111"/>
        <v>0</v>
      </c>
      <c r="AL100" s="43">
        <f t="shared" si="112"/>
        <v>0</v>
      </c>
      <c r="AM100" s="41">
        <f t="shared" si="113"/>
        <v>0</v>
      </c>
      <c r="AN100" s="6">
        <f t="shared" si="114"/>
        <v>0</v>
      </c>
      <c r="AO100" s="42">
        <f t="shared" si="115"/>
        <v>0</v>
      </c>
      <c r="AP100" s="43">
        <f t="shared" si="116"/>
        <v>0</v>
      </c>
      <c r="AQ100" s="41">
        <f t="shared" si="117"/>
        <v>0</v>
      </c>
      <c r="AR100" s="6">
        <f t="shared" si="118"/>
        <v>0</v>
      </c>
      <c r="AS100" s="42">
        <f t="shared" si="119"/>
        <v>0</v>
      </c>
      <c r="AT100" s="43">
        <f t="shared" si="120"/>
        <v>0</v>
      </c>
      <c r="AU100" s="53">
        <f t="shared" si="121"/>
        <v>0</v>
      </c>
      <c r="AW100" s="41">
        <f t="shared" si="122"/>
        <v>0</v>
      </c>
      <c r="AX100" s="6">
        <f t="shared" si="123"/>
        <v>0</v>
      </c>
      <c r="AY100" s="42">
        <f t="shared" si="124"/>
        <v>0</v>
      </c>
      <c r="AZ100" s="43">
        <f t="shared" si="125"/>
        <v>0</v>
      </c>
      <c r="BA100" s="41">
        <f t="shared" si="126"/>
        <v>0</v>
      </c>
      <c r="BB100" s="6">
        <f t="shared" si="127"/>
        <v>0</v>
      </c>
      <c r="BC100" s="42">
        <f t="shared" si="128"/>
        <v>0</v>
      </c>
      <c r="BD100" s="43">
        <f t="shared" si="129"/>
        <v>0</v>
      </c>
      <c r="BE100" s="41">
        <f t="shared" si="130"/>
        <v>0</v>
      </c>
      <c r="BF100" s="6">
        <f t="shared" si="131"/>
        <v>0</v>
      </c>
      <c r="BG100" s="42">
        <f t="shared" si="132"/>
        <v>0</v>
      </c>
      <c r="BH100" s="43">
        <f t="shared" si="133"/>
        <v>0</v>
      </c>
      <c r="BI100" s="41">
        <f t="shared" si="134"/>
        <v>0</v>
      </c>
      <c r="BJ100" s="6">
        <f t="shared" si="135"/>
        <v>0</v>
      </c>
      <c r="BK100" s="42">
        <f t="shared" si="136"/>
        <v>0</v>
      </c>
      <c r="BL100" s="43">
        <f t="shared" si="137"/>
        <v>0</v>
      </c>
      <c r="BM100" s="53">
        <f t="shared" si="138"/>
        <v>0</v>
      </c>
      <c r="BO100" s="3">
        <v>95</v>
      </c>
      <c r="BQ100" s="242">
        <f t="shared" ca="1" si="139"/>
        <v>0</v>
      </c>
      <c r="BR100" s="3">
        <v>288</v>
      </c>
      <c r="BS100" s="243">
        <f t="shared" ca="1" si="140"/>
        <v>0</v>
      </c>
      <c r="BU100" s="3">
        <v>96</v>
      </c>
    </row>
    <row r="101" spans="28:73" ht="21.75" thickBot="1" x14ac:dyDescent="0.4">
      <c r="AB101" s="38">
        <v>0.625</v>
      </c>
      <c r="AC101" s="44">
        <f t="shared" si="141"/>
        <v>42252.583333333023</v>
      </c>
      <c r="AD101" s="45">
        <v>97</v>
      </c>
      <c r="AE101" s="41">
        <f t="shared" si="105"/>
        <v>0</v>
      </c>
      <c r="AF101" s="6">
        <f t="shared" si="106"/>
        <v>0</v>
      </c>
      <c r="AG101" s="42">
        <f t="shared" si="107"/>
        <v>0</v>
      </c>
      <c r="AH101" s="43">
        <f t="shared" si="108"/>
        <v>0</v>
      </c>
      <c r="AI101" s="41">
        <f t="shared" si="109"/>
        <v>0</v>
      </c>
      <c r="AJ101" s="6">
        <f t="shared" si="110"/>
        <v>0</v>
      </c>
      <c r="AK101" s="42">
        <f t="shared" si="111"/>
        <v>0</v>
      </c>
      <c r="AL101" s="43">
        <f t="shared" si="112"/>
        <v>0</v>
      </c>
      <c r="AM101" s="41">
        <f t="shared" si="113"/>
        <v>0</v>
      </c>
      <c r="AN101" s="6">
        <f t="shared" si="114"/>
        <v>0</v>
      </c>
      <c r="AO101" s="42">
        <f t="shared" si="115"/>
        <v>0</v>
      </c>
      <c r="AP101" s="43">
        <f t="shared" si="116"/>
        <v>0</v>
      </c>
      <c r="AQ101" s="41">
        <f t="shared" si="117"/>
        <v>0</v>
      </c>
      <c r="AR101" s="6">
        <f t="shared" si="118"/>
        <v>0</v>
      </c>
      <c r="AS101" s="42">
        <f t="shared" si="119"/>
        <v>0</v>
      </c>
      <c r="AT101" s="43">
        <f t="shared" si="120"/>
        <v>0</v>
      </c>
      <c r="AU101" s="245">
        <f t="shared" si="121"/>
        <v>0</v>
      </c>
      <c r="AV101" s="248">
        <f t="shared" ref="AV101" si="162">IF(COUNTIF(AU99:AU101,0)&gt;=2,0,IF(COUNTIF(AU99:AU101,1)&gt;=2,1,IF(COUNTIF(AU99:AU101,2)&gt;=2,2,IF(COUNTIF(AU99:AU101,3)&gt;=2,3,IF(COUNTIF(AU99:AU101,4)&gt;=2,4,0)))))</f>
        <v>0</v>
      </c>
      <c r="AW101" s="41">
        <f t="shared" si="122"/>
        <v>0</v>
      </c>
      <c r="AX101" s="6">
        <f t="shared" si="123"/>
        <v>0</v>
      </c>
      <c r="AY101" s="42">
        <f t="shared" si="124"/>
        <v>0</v>
      </c>
      <c r="AZ101" s="43">
        <f t="shared" si="125"/>
        <v>0</v>
      </c>
      <c r="BA101" s="41">
        <f t="shared" si="126"/>
        <v>0</v>
      </c>
      <c r="BB101" s="6">
        <f t="shared" si="127"/>
        <v>0</v>
      </c>
      <c r="BC101" s="42">
        <f t="shared" si="128"/>
        <v>0</v>
      </c>
      <c r="BD101" s="43">
        <f t="shared" si="129"/>
        <v>0</v>
      </c>
      <c r="BE101" s="41">
        <f t="shared" si="130"/>
        <v>0</v>
      </c>
      <c r="BF101" s="6">
        <f t="shared" si="131"/>
        <v>0</v>
      </c>
      <c r="BG101" s="42">
        <f t="shared" si="132"/>
        <v>0</v>
      </c>
      <c r="BH101" s="43">
        <f t="shared" si="133"/>
        <v>0</v>
      </c>
      <c r="BI101" s="41">
        <f t="shared" si="134"/>
        <v>0</v>
      </c>
      <c r="BJ101" s="6">
        <f t="shared" si="135"/>
        <v>0</v>
      </c>
      <c r="BK101" s="42">
        <f t="shared" si="136"/>
        <v>0</v>
      </c>
      <c r="BL101" s="43">
        <f t="shared" si="137"/>
        <v>0</v>
      </c>
      <c r="BM101" s="245">
        <f t="shared" si="138"/>
        <v>0</v>
      </c>
      <c r="BN101" s="248">
        <f t="shared" ref="BN101" si="163">IF(COUNTIF(BM99:BM101,0)&gt;=2,0,IF(COUNTIF(BM99:BM101,1)&gt;=2,1,IF(COUNTIF(BM99:BM101,2)&gt;=2,2,IF(COUNTIF(BM99:BM101,3)&gt;=2,3,IF(COUNTIF(BM99:BM101,4)&gt;=2,4,0)))))</f>
        <v>0</v>
      </c>
      <c r="BO101" s="3">
        <v>96</v>
      </c>
      <c r="BQ101" s="242">
        <f t="shared" ca="1" si="139"/>
        <v>0</v>
      </c>
      <c r="BR101" s="3">
        <v>291</v>
      </c>
      <c r="BS101" s="243">
        <f t="shared" ca="1" si="140"/>
        <v>0</v>
      </c>
      <c r="BU101" s="3">
        <v>97</v>
      </c>
    </row>
    <row r="102" spans="28:73" ht="21" x14ac:dyDescent="0.35">
      <c r="AB102" s="38">
        <v>0.62847222222222199</v>
      </c>
      <c r="AC102" s="44">
        <f t="shared" si="141"/>
        <v>42252.586805555242</v>
      </c>
      <c r="AD102" s="45">
        <v>98</v>
      </c>
      <c r="AE102" s="41">
        <f t="shared" si="105"/>
        <v>0</v>
      </c>
      <c r="AF102" s="6">
        <f t="shared" si="106"/>
        <v>0</v>
      </c>
      <c r="AG102" s="42">
        <f t="shared" si="107"/>
        <v>0</v>
      </c>
      <c r="AH102" s="43">
        <f t="shared" si="108"/>
        <v>0</v>
      </c>
      <c r="AI102" s="41">
        <f t="shared" si="109"/>
        <v>0</v>
      </c>
      <c r="AJ102" s="6">
        <f t="shared" si="110"/>
        <v>0</v>
      </c>
      <c r="AK102" s="42">
        <f t="shared" si="111"/>
        <v>0</v>
      </c>
      <c r="AL102" s="43">
        <f t="shared" si="112"/>
        <v>0</v>
      </c>
      <c r="AM102" s="41">
        <f t="shared" si="113"/>
        <v>0</v>
      </c>
      <c r="AN102" s="6">
        <f t="shared" si="114"/>
        <v>0</v>
      </c>
      <c r="AO102" s="42">
        <f t="shared" si="115"/>
        <v>0</v>
      </c>
      <c r="AP102" s="43">
        <f t="shared" si="116"/>
        <v>0</v>
      </c>
      <c r="AQ102" s="41">
        <f t="shared" si="117"/>
        <v>0</v>
      </c>
      <c r="AR102" s="6">
        <f t="shared" si="118"/>
        <v>0</v>
      </c>
      <c r="AS102" s="42">
        <f t="shared" si="119"/>
        <v>0</v>
      </c>
      <c r="AT102" s="43">
        <f t="shared" si="120"/>
        <v>0</v>
      </c>
      <c r="AU102" s="244">
        <f t="shared" si="121"/>
        <v>0</v>
      </c>
      <c r="AW102" s="41">
        <f t="shared" si="122"/>
        <v>0</v>
      </c>
      <c r="AX102" s="6">
        <f t="shared" si="123"/>
        <v>0</v>
      </c>
      <c r="AY102" s="42">
        <f t="shared" si="124"/>
        <v>0</v>
      </c>
      <c r="AZ102" s="43">
        <f t="shared" si="125"/>
        <v>0</v>
      </c>
      <c r="BA102" s="41">
        <f t="shared" si="126"/>
        <v>0</v>
      </c>
      <c r="BB102" s="6">
        <f t="shared" si="127"/>
        <v>0</v>
      </c>
      <c r="BC102" s="42">
        <f t="shared" si="128"/>
        <v>0</v>
      </c>
      <c r="BD102" s="43">
        <f t="shared" si="129"/>
        <v>0</v>
      </c>
      <c r="BE102" s="41">
        <f t="shared" si="130"/>
        <v>0</v>
      </c>
      <c r="BF102" s="6">
        <f t="shared" si="131"/>
        <v>0</v>
      </c>
      <c r="BG102" s="42">
        <f t="shared" si="132"/>
        <v>0</v>
      </c>
      <c r="BH102" s="43">
        <f t="shared" si="133"/>
        <v>0</v>
      </c>
      <c r="BI102" s="41">
        <f t="shared" si="134"/>
        <v>0</v>
      </c>
      <c r="BJ102" s="6">
        <f t="shared" si="135"/>
        <v>0</v>
      </c>
      <c r="BK102" s="42">
        <f t="shared" si="136"/>
        <v>0</v>
      </c>
      <c r="BL102" s="43">
        <f t="shared" si="137"/>
        <v>0</v>
      </c>
      <c r="BM102" s="244">
        <f t="shared" si="138"/>
        <v>0</v>
      </c>
      <c r="BO102" s="3">
        <v>97</v>
      </c>
    </row>
    <row r="103" spans="28:73" ht="21.75" thickBot="1" x14ac:dyDescent="0.4">
      <c r="AB103" s="38">
        <v>0.63194444444444398</v>
      </c>
      <c r="AC103" s="44">
        <f t="shared" si="141"/>
        <v>42252.590277777461</v>
      </c>
      <c r="AD103" s="45">
        <v>99</v>
      </c>
      <c r="AE103" s="41">
        <f t="shared" si="105"/>
        <v>0</v>
      </c>
      <c r="AF103" s="6">
        <f t="shared" si="106"/>
        <v>0</v>
      </c>
      <c r="AG103" s="42">
        <f t="shared" si="107"/>
        <v>0</v>
      </c>
      <c r="AH103" s="43">
        <f t="shared" si="108"/>
        <v>0</v>
      </c>
      <c r="AI103" s="41">
        <f t="shared" si="109"/>
        <v>0</v>
      </c>
      <c r="AJ103" s="6">
        <f t="shared" si="110"/>
        <v>0</v>
      </c>
      <c r="AK103" s="42">
        <f t="shared" si="111"/>
        <v>0</v>
      </c>
      <c r="AL103" s="43">
        <f t="shared" si="112"/>
        <v>0</v>
      </c>
      <c r="AM103" s="41">
        <f t="shared" si="113"/>
        <v>0</v>
      </c>
      <c r="AN103" s="6">
        <f t="shared" si="114"/>
        <v>0</v>
      </c>
      <c r="AO103" s="42">
        <f t="shared" si="115"/>
        <v>0</v>
      </c>
      <c r="AP103" s="43">
        <f t="shared" si="116"/>
        <v>0</v>
      </c>
      <c r="AQ103" s="41">
        <f t="shared" si="117"/>
        <v>0</v>
      </c>
      <c r="AR103" s="6">
        <f t="shared" si="118"/>
        <v>0</v>
      </c>
      <c r="AS103" s="42">
        <f t="shared" si="119"/>
        <v>0</v>
      </c>
      <c r="AT103" s="43">
        <f t="shared" si="120"/>
        <v>0</v>
      </c>
      <c r="AU103" s="53">
        <f t="shared" si="121"/>
        <v>0</v>
      </c>
      <c r="AW103" s="41">
        <f t="shared" si="122"/>
        <v>0</v>
      </c>
      <c r="AX103" s="6">
        <f t="shared" si="123"/>
        <v>0</v>
      </c>
      <c r="AY103" s="42">
        <f t="shared" si="124"/>
        <v>0</v>
      </c>
      <c r="AZ103" s="43">
        <f t="shared" si="125"/>
        <v>0</v>
      </c>
      <c r="BA103" s="41">
        <f t="shared" si="126"/>
        <v>0</v>
      </c>
      <c r="BB103" s="6">
        <f t="shared" si="127"/>
        <v>0</v>
      </c>
      <c r="BC103" s="42">
        <f t="shared" si="128"/>
        <v>0</v>
      </c>
      <c r="BD103" s="43">
        <f t="shared" si="129"/>
        <v>0</v>
      </c>
      <c r="BE103" s="41">
        <f t="shared" si="130"/>
        <v>0</v>
      </c>
      <c r="BF103" s="6">
        <f t="shared" si="131"/>
        <v>0</v>
      </c>
      <c r="BG103" s="42">
        <f t="shared" si="132"/>
        <v>0</v>
      </c>
      <c r="BH103" s="43">
        <f t="shared" si="133"/>
        <v>0</v>
      </c>
      <c r="BI103" s="41">
        <f t="shared" si="134"/>
        <v>0</v>
      </c>
      <c r="BJ103" s="6">
        <f t="shared" si="135"/>
        <v>0</v>
      </c>
      <c r="BK103" s="42">
        <f t="shared" si="136"/>
        <v>0</v>
      </c>
      <c r="BL103" s="43">
        <f t="shared" si="137"/>
        <v>0</v>
      </c>
      <c r="BM103" s="53">
        <f t="shared" si="138"/>
        <v>0</v>
      </c>
      <c r="BO103" s="3">
        <v>98</v>
      </c>
    </row>
    <row r="104" spans="28:73" ht="21.75" thickBot="1" x14ac:dyDescent="0.4">
      <c r="AB104" s="38">
        <v>0.63541666666666596</v>
      </c>
      <c r="AC104" s="44">
        <f t="shared" si="141"/>
        <v>42252.59374999968</v>
      </c>
      <c r="AD104" s="45">
        <v>100</v>
      </c>
      <c r="AE104" s="41">
        <f t="shared" si="105"/>
        <v>0</v>
      </c>
      <c r="AF104" s="6">
        <f t="shared" si="106"/>
        <v>0</v>
      </c>
      <c r="AG104" s="42">
        <f t="shared" si="107"/>
        <v>0</v>
      </c>
      <c r="AH104" s="43">
        <f t="shared" si="108"/>
        <v>0</v>
      </c>
      <c r="AI104" s="41">
        <f t="shared" si="109"/>
        <v>0</v>
      </c>
      <c r="AJ104" s="6">
        <f t="shared" si="110"/>
        <v>0</v>
      </c>
      <c r="AK104" s="42">
        <f t="shared" si="111"/>
        <v>0</v>
      </c>
      <c r="AL104" s="43">
        <f t="shared" si="112"/>
        <v>0</v>
      </c>
      <c r="AM104" s="41">
        <f t="shared" si="113"/>
        <v>0</v>
      </c>
      <c r="AN104" s="6">
        <f t="shared" si="114"/>
        <v>0</v>
      </c>
      <c r="AO104" s="42">
        <f t="shared" si="115"/>
        <v>0</v>
      </c>
      <c r="AP104" s="43">
        <f t="shared" si="116"/>
        <v>0</v>
      </c>
      <c r="AQ104" s="41">
        <f t="shared" si="117"/>
        <v>0</v>
      </c>
      <c r="AR104" s="6">
        <f t="shared" si="118"/>
        <v>0</v>
      </c>
      <c r="AS104" s="42">
        <f t="shared" si="119"/>
        <v>0</v>
      </c>
      <c r="AT104" s="43">
        <f t="shared" si="120"/>
        <v>0</v>
      </c>
      <c r="AU104" s="245">
        <f t="shared" si="121"/>
        <v>0</v>
      </c>
      <c r="AV104" s="248">
        <f t="shared" ref="AV104" si="164">IF(COUNTIF(AU102:AU104,0)&gt;=2,0,IF(COUNTIF(AU102:AU104,1)&gt;=2,1,IF(COUNTIF(AU102:AU104,2)&gt;=2,2,IF(COUNTIF(AU102:AU104,3)&gt;=2,3,IF(COUNTIF(AU102:AU104,4)&gt;=2,4,0)))))</f>
        <v>0</v>
      </c>
      <c r="AW104" s="41">
        <f t="shared" si="122"/>
        <v>0</v>
      </c>
      <c r="AX104" s="6">
        <f t="shared" si="123"/>
        <v>0</v>
      </c>
      <c r="AY104" s="42">
        <f t="shared" si="124"/>
        <v>0</v>
      </c>
      <c r="AZ104" s="43">
        <f t="shared" si="125"/>
        <v>0</v>
      </c>
      <c r="BA104" s="41">
        <f t="shared" si="126"/>
        <v>0</v>
      </c>
      <c r="BB104" s="6">
        <f t="shared" si="127"/>
        <v>0</v>
      </c>
      <c r="BC104" s="42">
        <f t="shared" si="128"/>
        <v>0</v>
      </c>
      <c r="BD104" s="43">
        <f t="shared" si="129"/>
        <v>0</v>
      </c>
      <c r="BE104" s="41">
        <f t="shared" si="130"/>
        <v>0</v>
      </c>
      <c r="BF104" s="6">
        <f t="shared" si="131"/>
        <v>0</v>
      </c>
      <c r="BG104" s="42">
        <f t="shared" si="132"/>
        <v>0</v>
      </c>
      <c r="BH104" s="43">
        <f t="shared" si="133"/>
        <v>0</v>
      </c>
      <c r="BI104" s="41">
        <f t="shared" si="134"/>
        <v>0</v>
      </c>
      <c r="BJ104" s="6">
        <f t="shared" si="135"/>
        <v>0</v>
      </c>
      <c r="BK104" s="42">
        <f t="shared" si="136"/>
        <v>0</v>
      </c>
      <c r="BL104" s="43">
        <f t="shared" si="137"/>
        <v>0</v>
      </c>
      <c r="BM104" s="245">
        <f t="shared" si="138"/>
        <v>0</v>
      </c>
      <c r="BN104" s="248">
        <f t="shared" ref="BN104" si="165">IF(COUNTIF(BM102:BM104,0)&gt;=2,0,IF(COUNTIF(BM102:BM104,1)&gt;=2,1,IF(COUNTIF(BM102:BM104,2)&gt;=2,2,IF(COUNTIF(BM102:BM104,3)&gt;=2,3,IF(COUNTIF(BM102:BM104,4)&gt;=2,4,0)))))</f>
        <v>0</v>
      </c>
      <c r="BO104" s="3">
        <v>99</v>
      </c>
    </row>
    <row r="105" spans="28:73" ht="21" x14ac:dyDescent="0.35">
      <c r="AB105" s="38">
        <v>0.63888888888888795</v>
      </c>
      <c r="AC105" s="44">
        <f t="shared" si="141"/>
        <v>42252.597222221899</v>
      </c>
      <c r="AD105" s="45">
        <v>101</v>
      </c>
      <c r="AE105" s="41">
        <f t="shared" si="105"/>
        <v>0</v>
      </c>
      <c r="AF105" s="6">
        <f t="shared" si="106"/>
        <v>0</v>
      </c>
      <c r="AG105" s="42">
        <f t="shared" si="107"/>
        <v>0</v>
      </c>
      <c r="AH105" s="43">
        <f t="shared" si="108"/>
        <v>0</v>
      </c>
      <c r="AI105" s="41">
        <f t="shared" si="109"/>
        <v>0</v>
      </c>
      <c r="AJ105" s="6">
        <f t="shared" si="110"/>
        <v>0</v>
      </c>
      <c r="AK105" s="42">
        <f t="shared" si="111"/>
        <v>0</v>
      </c>
      <c r="AL105" s="43">
        <f t="shared" si="112"/>
        <v>0</v>
      </c>
      <c r="AM105" s="41">
        <f t="shared" si="113"/>
        <v>0</v>
      </c>
      <c r="AN105" s="6">
        <f t="shared" si="114"/>
        <v>0</v>
      </c>
      <c r="AO105" s="42">
        <f t="shared" si="115"/>
        <v>0</v>
      </c>
      <c r="AP105" s="43">
        <f t="shared" si="116"/>
        <v>0</v>
      </c>
      <c r="AQ105" s="41">
        <f t="shared" si="117"/>
        <v>0</v>
      </c>
      <c r="AR105" s="6">
        <f t="shared" si="118"/>
        <v>0</v>
      </c>
      <c r="AS105" s="42">
        <f t="shared" si="119"/>
        <v>0</v>
      </c>
      <c r="AT105" s="43">
        <f t="shared" si="120"/>
        <v>0</v>
      </c>
      <c r="AU105" s="244">
        <f t="shared" si="121"/>
        <v>0</v>
      </c>
      <c r="AW105" s="41">
        <f t="shared" si="122"/>
        <v>0</v>
      </c>
      <c r="AX105" s="6">
        <f t="shared" si="123"/>
        <v>0</v>
      </c>
      <c r="AY105" s="42">
        <f t="shared" si="124"/>
        <v>0</v>
      </c>
      <c r="AZ105" s="43">
        <f t="shared" si="125"/>
        <v>0</v>
      </c>
      <c r="BA105" s="41">
        <f t="shared" si="126"/>
        <v>0</v>
      </c>
      <c r="BB105" s="6">
        <f t="shared" si="127"/>
        <v>0</v>
      </c>
      <c r="BC105" s="42">
        <f t="shared" si="128"/>
        <v>0</v>
      </c>
      <c r="BD105" s="43">
        <f t="shared" si="129"/>
        <v>0</v>
      </c>
      <c r="BE105" s="41">
        <f t="shared" si="130"/>
        <v>0</v>
      </c>
      <c r="BF105" s="6">
        <f t="shared" si="131"/>
        <v>0</v>
      </c>
      <c r="BG105" s="42">
        <f t="shared" si="132"/>
        <v>0</v>
      </c>
      <c r="BH105" s="43">
        <f t="shared" si="133"/>
        <v>0</v>
      </c>
      <c r="BI105" s="41">
        <f t="shared" si="134"/>
        <v>0</v>
      </c>
      <c r="BJ105" s="6">
        <f t="shared" si="135"/>
        <v>0</v>
      </c>
      <c r="BK105" s="42">
        <f t="shared" si="136"/>
        <v>0</v>
      </c>
      <c r="BL105" s="43">
        <f t="shared" si="137"/>
        <v>0</v>
      </c>
      <c r="BM105" s="244">
        <f t="shared" si="138"/>
        <v>0</v>
      </c>
      <c r="BO105" s="3">
        <v>100</v>
      </c>
    </row>
    <row r="106" spans="28:73" ht="21.75" thickBot="1" x14ac:dyDescent="0.4">
      <c r="AB106" s="38">
        <v>0.64236111111111105</v>
      </c>
      <c r="AC106" s="44">
        <f t="shared" si="141"/>
        <v>42252.600694444118</v>
      </c>
      <c r="AD106" s="45">
        <v>102</v>
      </c>
      <c r="AE106" s="41">
        <f t="shared" si="105"/>
        <v>0</v>
      </c>
      <c r="AF106" s="6">
        <f t="shared" si="106"/>
        <v>0</v>
      </c>
      <c r="AG106" s="42">
        <f t="shared" si="107"/>
        <v>0</v>
      </c>
      <c r="AH106" s="43">
        <f t="shared" si="108"/>
        <v>0</v>
      </c>
      <c r="AI106" s="41">
        <f t="shared" si="109"/>
        <v>0</v>
      </c>
      <c r="AJ106" s="6">
        <f t="shared" si="110"/>
        <v>0</v>
      </c>
      <c r="AK106" s="42">
        <f t="shared" si="111"/>
        <v>0</v>
      </c>
      <c r="AL106" s="43">
        <f t="shared" si="112"/>
        <v>0</v>
      </c>
      <c r="AM106" s="41">
        <f t="shared" si="113"/>
        <v>0</v>
      </c>
      <c r="AN106" s="6">
        <f t="shared" si="114"/>
        <v>0</v>
      </c>
      <c r="AO106" s="42">
        <f t="shared" si="115"/>
        <v>0</v>
      </c>
      <c r="AP106" s="43">
        <f t="shared" si="116"/>
        <v>0</v>
      </c>
      <c r="AQ106" s="41">
        <f t="shared" si="117"/>
        <v>0</v>
      </c>
      <c r="AR106" s="6">
        <f t="shared" si="118"/>
        <v>0</v>
      </c>
      <c r="AS106" s="42">
        <f t="shared" si="119"/>
        <v>0</v>
      </c>
      <c r="AT106" s="43">
        <f t="shared" si="120"/>
        <v>0</v>
      </c>
      <c r="AU106" s="53">
        <f t="shared" si="121"/>
        <v>0</v>
      </c>
      <c r="AW106" s="41">
        <f t="shared" si="122"/>
        <v>0</v>
      </c>
      <c r="AX106" s="6">
        <f t="shared" si="123"/>
        <v>0</v>
      </c>
      <c r="AY106" s="42">
        <f t="shared" si="124"/>
        <v>0</v>
      </c>
      <c r="AZ106" s="43">
        <f t="shared" si="125"/>
        <v>0</v>
      </c>
      <c r="BA106" s="41">
        <f t="shared" si="126"/>
        <v>0</v>
      </c>
      <c r="BB106" s="6">
        <f t="shared" si="127"/>
        <v>0</v>
      </c>
      <c r="BC106" s="42">
        <f t="shared" si="128"/>
        <v>0</v>
      </c>
      <c r="BD106" s="43">
        <f t="shared" si="129"/>
        <v>0</v>
      </c>
      <c r="BE106" s="41">
        <f t="shared" si="130"/>
        <v>0</v>
      </c>
      <c r="BF106" s="6">
        <f t="shared" si="131"/>
        <v>0</v>
      </c>
      <c r="BG106" s="42">
        <f t="shared" si="132"/>
        <v>0</v>
      </c>
      <c r="BH106" s="43">
        <f t="shared" si="133"/>
        <v>0</v>
      </c>
      <c r="BI106" s="41">
        <f t="shared" si="134"/>
        <v>0</v>
      </c>
      <c r="BJ106" s="6">
        <f t="shared" si="135"/>
        <v>0</v>
      </c>
      <c r="BK106" s="42">
        <f t="shared" si="136"/>
        <v>0</v>
      </c>
      <c r="BL106" s="43">
        <f t="shared" si="137"/>
        <v>0</v>
      </c>
      <c r="BM106" s="53">
        <f t="shared" si="138"/>
        <v>0</v>
      </c>
      <c r="BO106" s="3">
        <v>101</v>
      </c>
    </row>
    <row r="107" spans="28:73" ht="21.75" thickBot="1" x14ac:dyDescent="0.4">
      <c r="AB107" s="38">
        <v>0.64583333333333304</v>
      </c>
      <c r="AC107" s="44">
        <f t="shared" si="141"/>
        <v>42252.604166666337</v>
      </c>
      <c r="AD107" s="45">
        <v>103</v>
      </c>
      <c r="AE107" s="41">
        <f t="shared" si="105"/>
        <v>0</v>
      </c>
      <c r="AF107" s="6">
        <f t="shared" si="106"/>
        <v>0</v>
      </c>
      <c r="AG107" s="42">
        <f t="shared" si="107"/>
        <v>0</v>
      </c>
      <c r="AH107" s="43">
        <f t="shared" si="108"/>
        <v>0</v>
      </c>
      <c r="AI107" s="41">
        <f t="shared" si="109"/>
        <v>0</v>
      </c>
      <c r="AJ107" s="6">
        <f t="shared" si="110"/>
        <v>0</v>
      </c>
      <c r="AK107" s="42">
        <f t="shared" si="111"/>
        <v>0</v>
      </c>
      <c r="AL107" s="43">
        <f t="shared" si="112"/>
        <v>0</v>
      </c>
      <c r="AM107" s="41">
        <f t="shared" si="113"/>
        <v>0</v>
      </c>
      <c r="AN107" s="6">
        <f t="shared" si="114"/>
        <v>0</v>
      </c>
      <c r="AO107" s="42">
        <f t="shared" si="115"/>
        <v>0</v>
      </c>
      <c r="AP107" s="43">
        <f t="shared" si="116"/>
        <v>0</v>
      </c>
      <c r="AQ107" s="41">
        <f t="shared" si="117"/>
        <v>0</v>
      </c>
      <c r="AR107" s="6">
        <f t="shared" si="118"/>
        <v>0</v>
      </c>
      <c r="AS107" s="42">
        <f t="shared" si="119"/>
        <v>0</v>
      </c>
      <c r="AT107" s="43">
        <f t="shared" si="120"/>
        <v>0</v>
      </c>
      <c r="AU107" s="245">
        <f t="shared" si="121"/>
        <v>0</v>
      </c>
      <c r="AV107" s="248">
        <f t="shared" ref="AV107" si="166">IF(COUNTIF(AU105:AU107,0)&gt;=2,0,IF(COUNTIF(AU105:AU107,1)&gt;=2,1,IF(COUNTIF(AU105:AU107,2)&gt;=2,2,IF(COUNTIF(AU105:AU107,3)&gt;=2,3,IF(COUNTIF(AU105:AU107,4)&gt;=2,4,0)))))</f>
        <v>0</v>
      </c>
      <c r="AW107" s="41">
        <f t="shared" si="122"/>
        <v>0</v>
      </c>
      <c r="AX107" s="6">
        <f t="shared" si="123"/>
        <v>0</v>
      </c>
      <c r="AY107" s="42">
        <f t="shared" si="124"/>
        <v>0</v>
      </c>
      <c r="AZ107" s="43">
        <f t="shared" si="125"/>
        <v>0</v>
      </c>
      <c r="BA107" s="41">
        <f t="shared" si="126"/>
        <v>0</v>
      </c>
      <c r="BB107" s="6">
        <f t="shared" si="127"/>
        <v>0</v>
      </c>
      <c r="BC107" s="42">
        <f t="shared" si="128"/>
        <v>0</v>
      </c>
      <c r="BD107" s="43">
        <f t="shared" si="129"/>
        <v>0</v>
      </c>
      <c r="BE107" s="41">
        <f t="shared" si="130"/>
        <v>0</v>
      </c>
      <c r="BF107" s="6">
        <f t="shared" si="131"/>
        <v>0</v>
      </c>
      <c r="BG107" s="42">
        <f t="shared" si="132"/>
        <v>0</v>
      </c>
      <c r="BH107" s="43">
        <f t="shared" si="133"/>
        <v>0</v>
      </c>
      <c r="BI107" s="41">
        <f t="shared" si="134"/>
        <v>0</v>
      </c>
      <c r="BJ107" s="6">
        <f t="shared" si="135"/>
        <v>0</v>
      </c>
      <c r="BK107" s="42">
        <f t="shared" si="136"/>
        <v>0</v>
      </c>
      <c r="BL107" s="43">
        <f t="shared" si="137"/>
        <v>0</v>
      </c>
      <c r="BM107" s="245">
        <f t="shared" si="138"/>
        <v>0</v>
      </c>
      <c r="BN107" s="248">
        <f t="shared" ref="BN107" si="167">IF(COUNTIF(BM105:BM107,0)&gt;=2,0,IF(COUNTIF(BM105:BM107,1)&gt;=2,1,IF(COUNTIF(BM105:BM107,2)&gt;=2,2,IF(COUNTIF(BM105:BM107,3)&gt;=2,3,IF(COUNTIF(BM105:BM107,4)&gt;=2,4,0)))))</f>
        <v>0</v>
      </c>
      <c r="BO107" s="3">
        <v>102</v>
      </c>
    </row>
    <row r="108" spans="28:73" ht="21" x14ac:dyDescent="0.35">
      <c r="AB108" s="38">
        <v>0.64930555555555503</v>
      </c>
      <c r="AC108" s="44">
        <f t="shared" si="141"/>
        <v>42252.607638888556</v>
      </c>
      <c r="AD108" s="45">
        <v>104</v>
      </c>
      <c r="AE108" s="41">
        <f t="shared" si="105"/>
        <v>0</v>
      </c>
      <c r="AF108" s="6">
        <f t="shared" si="106"/>
        <v>0</v>
      </c>
      <c r="AG108" s="42">
        <f t="shared" si="107"/>
        <v>0</v>
      </c>
      <c r="AH108" s="43">
        <f t="shared" si="108"/>
        <v>0</v>
      </c>
      <c r="AI108" s="41">
        <f t="shared" si="109"/>
        <v>0</v>
      </c>
      <c r="AJ108" s="6">
        <f t="shared" si="110"/>
        <v>0</v>
      </c>
      <c r="AK108" s="42">
        <f t="shared" si="111"/>
        <v>0</v>
      </c>
      <c r="AL108" s="43">
        <f t="shared" si="112"/>
        <v>0</v>
      </c>
      <c r="AM108" s="41">
        <f t="shared" si="113"/>
        <v>0</v>
      </c>
      <c r="AN108" s="6">
        <f t="shared" si="114"/>
        <v>0</v>
      </c>
      <c r="AO108" s="42">
        <f t="shared" si="115"/>
        <v>0</v>
      </c>
      <c r="AP108" s="43">
        <f t="shared" si="116"/>
        <v>0</v>
      </c>
      <c r="AQ108" s="41">
        <f t="shared" si="117"/>
        <v>0</v>
      </c>
      <c r="AR108" s="6">
        <f t="shared" si="118"/>
        <v>0</v>
      </c>
      <c r="AS108" s="42">
        <f t="shared" si="119"/>
        <v>0</v>
      </c>
      <c r="AT108" s="43">
        <f t="shared" si="120"/>
        <v>0</v>
      </c>
      <c r="AU108" s="244">
        <f t="shared" si="121"/>
        <v>0</v>
      </c>
      <c r="AW108" s="41">
        <f t="shared" si="122"/>
        <v>0</v>
      </c>
      <c r="AX108" s="6">
        <f t="shared" si="123"/>
        <v>0</v>
      </c>
      <c r="AY108" s="42">
        <f t="shared" si="124"/>
        <v>0</v>
      </c>
      <c r="AZ108" s="43">
        <f t="shared" si="125"/>
        <v>0</v>
      </c>
      <c r="BA108" s="41">
        <f t="shared" si="126"/>
        <v>0</v>
      </c>
      <c r="BB108" s="6">
        <f t="shared" si="127"/>
        <v>0</v>
      </c>
      <c r="BC108" s="42">
        <f t="shared" si="128"/>
        <v>0</v>
      </c>
      <c r="BD108" s="43">
        <f t="shared" si="129"/>
        <v>0</v>
      </c>
      <c r="BE108" s="41">
        <f t="shared" si="130"/>
        <v>0</v>
      </c>
      <c r="BF108" s="6">
        <f t="shared" si="131"/>
        <v>0</v>
      </c>
      <c r="BG108" s="42">
        <f t="shared" si="132"/>
        <v>0</v>
      </c>
      <c r="BH108" s="43">
        <f t="shared" si="133"/>
        <v>0</v>
      </c>
      <c r="BI108" s="41">
        <f t="shared" si="134"/>
        <v>0</v>
      </c>
      <c r="BJ108" s="6">
        <f t="shared" si="135"/>
        <v>0</v>
      </c>
      <c r="BK108" s="42">
        <f t="shared" si="136"/>
        <v>0</v>
      </c>
      <c r="BL108" s="43">
        <f t="shared" si="137"/>
        <v>0</v>
      </c>
      <c r="BM108" s="244">
        <f t="shared" si="138"/>
        <v>0</v>
      </c>
      <c r="BO108" s="3">
        <v>103</v>
      </c>
    </row>
    <row r="109" spans="28:73" ht="21.75" thickBot="1" x14ac:dyDescent="0.4">
      <c r="AB109" s="38">
        <v>0.65277777777777701</v>
      </c>
      <c r="AC109" s="44">
        <f t="shared" si="141"/>
        <v>42252.611111110775</v>
      </c>
      <c r="AD109" s="45">
        <v>105</v>
      </c>
      <c r="AE109" s="41">
        <f t="shared" si="105"/>
        <v>0</v>
      </c>
      <c r="AF109" s="6">
        <f t="shared" si="106"/>
        <v>0</v>
      </c>
      <c r="AG109" s="42">
        <f t="shared" si="107"/>
        <v>0</v>
      </c>
      <c r="AH109" s="43">
        <f t="shared" si="108"/>
        <v>0</v>
      </c>
      <c r="AI109" s="41">
        <f t="shared" si="109"/>
        <v>0</v>
      </c>
      <c r="AJ109" s="6">
        <f t="shared" si="110"/>
        <v>0</v>
      </c>
      <c r="AK109" s="42">
        <f t="shared" si="111"/>
        <v>0</v>
      </c>
      <c r="AL109" s="43">
        <f t="shared" si="112"/>
        <v>0</v>
      </c>
      <c r="AM109" s="41">
        <f t="shared" si="113"/>
        <v>0</v>
      </c>
      <c r="AN109" s="6">
        <f t="shared" si="114"/>
        <v>0</v>
      </c>
      <c r="AO109" s="42">
        <f t="shared" si="115"/>
        <v>0</v>
      </c>
      <c r="AP109" s="43">
        <f t="shared" si="116"/>
        <v>0</v>
      </c>
      <c r="AQ109" s="41">
        <f t="shared" si="117"/>
        <v>0</v>
      </c>
      <c r="AR109" s="6">
        <f t="shared" si="118"/>
        <v>0</v>
      </c>
      <c r="AS109" s="42">
        <f t="shared" si="119"/>
        <v>0</v>
      </c>
      <c r="AT109" s="43">
        <f t="shared" si="120"/>
        <v>0</v>
      </c>
      <c r="AU109" s="53">
        <f t="shared" si="121"/>
        <v>0</v>
      </c>
      <c r="AW109" s="41">
        <f t="shared" si="122"/>
        <v>0</v>
      </c>
      <c r="AX109" s="6">
        <f t="shared" si="123"/>
        <v>0</v>
      </c>
      <c r="AY109" s="42">
        <f t="shared" si="124"/>
        <v>0</v>
      </c>
      <c r="AZ109" s="43">
        <f t="shared" si="125"/>
        <v>0</v>
      </c>
      <c r="BA109" s="41">
        <f t="shared" si="126"/>
        <v>0</v>
      </c>
      <c r="BB109" s="6">
        <f t="shared" si="127"/>
        <v>0</v>
      </c>
      <c r="BC109" s="42">
        <f t="shared" si="128"/>
        <v>0</v>
      </c>
      <c r="BD109" s="43">
        <f t="shared" si="129"/>
        <v>0</v>
      </c>
      <c r="BE109" s="41">
        <f t="shared" si="130"/>
        <v>0</v>
      </c>
      <c r="BF109" s="6">
        <f t="shared" si="131"/>
        <v>0</v>
      </c>
      <c r="BG109" s="42">
        <f t="shared" si="132"/>
        <v>0</v>
      </c>
      <c r="BH109" s="43">
        <f t="shared" si="133"/>
        <v>0</v>
      </c>
      <c r="BI109" s="41">
        <f t="shared" si="134"/>
        <v>0</v>
      </c>
      <c r="BJ109" s="6">
        <f t="shared" si="135"/>
        <v>0</v>
      </c>
      <c r="BK109" s="42">
        <f t="shared" si="136"/>
        <v>0</v>
      </c>
      <c r="BL109" s="43">
        <f t="shared" si="137"/>
        <v>0</v>
      </c>
      <c r="BM109" s="53">
        <f t="shared" si="138"/>
        <v>0</v>
      </c>
      <c r="BO109" s="3">
        <v>104</v>
      </c>
    </row>
    <row r="110" spans="28:73" ht="21.75" thickBot="1" x14ac:dyDescent="0.4">
      <c r="AB110" s="38">
        <v>0.656249999999999</v>
      </c>
      <c r="AC110" s="44">
        <f t="shared" si="141"/>
        <v>42252.614583332994</v>
      </c>
      <c r="AD110" s="45">
        <v>106</v>
      </c>
      <c r="AE110" s="41">
        <f t="shared" si="105"/>
        <v>0</v>
      </c>
      <c r="AF110" s="6">
        <f t="shared" si="106"/>
        <v>0</v>
      </c>
      <c r="AG110" s="42">
        <f t="shared" si="107"/>
        <v>0</v>
      </c>
      <c r="AH110" s="43">
        <f t="shared" si="108"/>
        <v>0</v>
      </c>
      <c r="AI110" s="41">
        <f t="shared" si="109"/>
        <v>0</v>
      </c>
      <c r="AJ110" s="6">
        <f t="shared" si="110"/>
        <v>0</v>
      </c>
      <c r="AK110" s="42">
        <f t="shared" si="111"/>
        <v>0</v>
      </c>
      <c r="AL110" s="43">
        <f t="shared" si="112"/>
        <v>0</v>
      </c>
      <c r="AM110" s="41">
        <f t="shared" si="113"/>
        <v>0</v>
      </c>
      <c r="AN110" s="6">
        <f t="shared" si="114"/>
        <v>0</v>
      </c>
      <c r="AO110" s="42">
        <f t="shared" si="115"/>
        <v>0</v>
      </c>
      <c r="AP110" s="43">
        <f t="shared" si="116"/>
        <v>0</v>
      </c>
      <c r="AQ110" s="41">
        <f t="shared" si="117"/>
        <v>0</v>
      </c>
      <c r="AR110" s="6">
        <f t="shared" si="118"/>
        <v>0</v>
      </c>
      <c r="AS110" s="42">
        <f t="shared" si="119"/>
        <v>0</v>
      </c>
      <c r="AT110" s="43">
        <f t="shared" si="120"/>
        <v>0</v>
      </c>
      <c r="AU110" s="245">
        <f t="shared" si="121"/>
        <v>0</v>
      </c>
      <c r="AV110" s="248">
        <f t="shared" ref="AV110" si="168">IF(COUNTIF(AU108:AU110,0)&gt;=2,0,IF(COUNTIF(AU108:AU110,1)&gt;=2,1,IF(COUNTIF(AU108:AU110,2)&gt;=2,2,IF(COUNTIF(AU108:AU110,3)&gt;=2,3,IF(COUNTIF(AU108:AU110,4)&gt;=2,4,0)))))</f>
        <v>0</v>
      </c>
      <c r="AW110" s="41">
        <f t="shared" si="122"/>
        <v>0</v>
      </c>
      <c r="AX110" s="6">
        <f t="shared" si="123"/>
        <v>0</v>
      </c>
      <c r="AY110" s="42">
        <f t="shared" si="124"/>
        <v>0</v>
      </c>
      <c r="AZ110" s="43">
        <f t="shared" si="125"/>
        <v>0</v>
      </c>
      <c r="BA110" s="41">
        <f t="shared" si="126"/>
        <v>0</v>
      </c>
      <c r="BB110" s="6">
        <f t="shared" si="127"/>
        <v>0</v>
      </c>
      <c r="BC110" s="42">
        <f t="shared" si="128"/>
        <v>0</v>
      </c>
      <c r="BD110" s="43">
        <f t="shared" si="129"/>
        <v>0</v>
      </c>
      <c r="BE110" s="41">
        <f t="shared" si="130"/>
        <v>0</v>
      </c>
      <c r="BF110" s="6">
        <f t="shared" si="131"/>
        <v>0</v>
      </c>
      <c r="BG110" s="42">
        <f t="shared" si="132"/>
        <v>0</v>
      </c>
      <c r="BH110" s="43">
        <f t="shared" si="133"/>
        <v>0</v>
      </c>
      <c r="BI110" s="41">
        <f t="shared" si="134"/>
        <v>0</v>
      </c>
      <c r="BJ110" s="6">
        <f t="shared" si="135"/>
        <v>0</v>
      </c>
      <c r="BK110" s="42">
        <f t="shared" si="136"/>
        <v>0</v>
      </c>
      <c r="BL110" s="43">
        <f t="shared" si="137"/>
        <v>0</v>
      </c>
      <c r="BM110" s="245">
        <f t="shared" si="138"/>
        <v>0</v>
      </c>
      <c r="BN110" s="248">
        <f t="shared" ref="BN110" si="169">IF(COUNTIF(BM108:BM110,0)&gt;=2,0,IF(COUNTIF(BM108:BM110,1)&gt;=2,1,IF(COUNTIF(BM108:BM110,2)&gt;=2,2,IF(COUNTIF(BM108:BM110,3)&gt;=2,3,IF(COUNTIF(BM108:BM110,4)&gt;=2,4,0)))))</f>
        <v>0</v>
      </c>
      <c r="BO110" s="3">
        <v>105</v>
      </c>
    </row>
    <row r="111" spans="28:73" ht="21" x14ac:dyDescent="0.35">
      <c r="AB111" s="38">
        <v>0.65972222222222199</v>
      </c>
      <c r="AC111" s="44">
        <f t="shared" si="141"/>
        <v>42252.618055555213</v>
      </c>
      <c r="AD111" s="45">
        <v>107</v>
      </c>
      <c r="AE111" s="41">
        <f t="shared" si="105"/>
        <v>0</v>
      </c>
      <c r="AF111" s="6">
        <f t="shared" si="106"/>
        <v>0</v>
      </c>
      <c r="AG111" s="42">
        <f t="shared" si="107"/>
        <v>0</v>
      </c>
      <c r="AH111" s="43">
        <f t="shared" si="108"/>
        <v>0</v>
      </c>
      <c r="AI111" s="41">
        <f t="shared" si="109"/>
        <v>0</v>
      </c>
      <c r="AJ111" s="6">
        <f t="shared" si="110"/>
        <v>0</v>
      </c>
      <c r="AK111" s="42">
        <f t="shared" si="111"/>
        <v>0</v>
      </c>
      <c r="AL111" s="43">
        <f t="shared" si="112"/>
        <v>0</v>
      </c>
      <c r="AM111" s="41">
        <f t="shared" si="113"/>
        <v>0</v>
      </c>
      <c r="AN111" s="6">
        <f t="shared" si="114"/>
        <v>0</v>
      </c>
      <c r="AO111" s="42">
        <f t="shared" si="115"/>
        <v>0</v>
      </c>
      <c r="AP111" s="43">
        <f t="shared" si="116"/>
        <v>0</v>
      </c>
      <c r="AQ111" s="41">
        <f t="shared" si="117"/>
        <v>0</v>
      </c>
      <c r="AR111" s="6">
        <f t="shared" si="118"/>
        <v>0</v>
      </c>
      <c r="AS111" s="42">
        <f t="shared" si="119"/>
        <v>0</v>
      </c>
      <c r="AT111" s="43">
        <f t="shared" si="120"/>
        <v>0</v>
      </c>
      <c r="AU111" s="244">
        <f t="shared" si="121"/>
        <v>0</v>
      </c>
      <c r="AW111" s="41">
        <f t="shared" si="122"/>
        <v>0</v>
      </c>
      <c r="AX111" s="6">
        <f t="shared" si="123"/>
        <v>0</v>
      </c>
      <c r="AY111" s="42">
        <f t="shared" si="124"/>
        <v>0</v>
      </c>
      <c r="AZ111" s="43">
        <f t="shared" si="125"/>
        <v>0</v>
      </c>
      <c r="BA111" s="41">
        <f t="shared" si="126"/>
        <v>0</v>
      </c>
      <c r="BB111" s="6">
        <f t="shared" si="127"/>
        <v>0</v>
      </c>
      <c r="BC111" s="42">
        <f t="shared" si="128"/>
        <v>0</v>
      </c>
      <c r="BD111" s="43">
        <f t="shared" si="129"/>
        <v>0</v>
      </c>
      <c r="BE111" s="41">
        <f t="shared" si="130"/>
        <v>0</v>
      </c>
      <c r="BF111" s="6">
        <f t="shared" si="131"/>
        <v>0</v>
      </c>
      <c r="BG111" s="42">
        <f t="shared" si="132"/>
        <v>0</v>
      </c>
      <c r="BH111" s="43">
        <f t="shared" si="133"/>
        <v>0</v>
      </c>
      <c r="BI111" s="41">
        <f t="shared" si="134"/>
        <v>0</v>
      </c>
      <c r="BJ111" s="6">
        <f t="shared" si="135"/>
        <v>0</v>
      </c>
      <c r="BK111" s="42">
        <f t="shared" si="136"/>
        <v>0</v>
      </c>
      <c r="BL111" s="43">
        <f t="shared" si="137"/>
        <v>0</v>
      </c>
      <c r="BM111" s="244">
        <f t="shared" si="138"/>
        <v>0</v>
      </c>
      <c r="BO111" s="3">
        <v>106</v>
      </c>
    </row>
    <row r="112" spans="28:73" ht="21.75" thickBot="1" x14ac:dyDescent="0.4">
      <c r="AB112" s="38">
        <v>0.66319444444444398</v>
      </c>
      <c r="AC112" s="44">
        <f t="shared" si="141"/>
        <v>42252.621527777432</v>
      </c>
      <c r="AD112" s="45">
        <v>108</v>
      </c>
      <c r="AE112" s="41">
        <f t="shared" si="105"/>
        <v>0</v>
      </c>
      <c r="AF112" s="6">
        <f t="shared" si="106"/>
        <v>0</v>
      </c>
      <c r="AG112" s="42">
        <f t="shared" si="107"/>
        <v>0</v>
      </c>
      <c r="AH112" s="43">
        <f t="shared" si="108"/>
        <v>0</v>
      </c>
      <c r="AI112" s="41">
        <f t="shared" si="109"/>
        <v>0</v>
      </c>
      <c r="AJ112" s="6">
        <f t="shared" si="110"/>
        <v>0</v>
      </c>
      <c r="AK112" s="42">
        <f t="shared" si="111"/>
        <v>0</v>
      </c>
      <c r="AL112" s="43">
        <f t="shared" si="112"/>
        <v>0</v>
      </c>
      <c r="AM112" s="41">
        <f t="shared" si="113"/>
        <v>0</v>
      </c>
      <c r="AN112" s="6">
        <f t="shared" si="114"/>
        <v>0</v>
      </c>
      <c r="AO112" s="42">
        <f t="shared" si="115"/>
        <v>0</v>
      </c>
      <c r="AP112" s="43">
        <f t="shared" si="116"/>
        <v>0</v>
      </c>
      <c r="AQ112" s="41">
        <f t="shared" si="117"/>
        <v>0</v>
      </c>
      <c r="AR112" s="6">
        <f t="shared" si="118"/>
        <v>0</v>
      </c>
      <c r="AS112" s="42">
        <f t="shared" si="119"/>
        <v>0</v>
      </c>
      <c r="AT112" s="43">
        <f t="shared" si="120"/>
        <v>0</v>
      </c>
      <c r="AU112" s="53">
        <f t="shared" si="121"/>
        <v>0</v>
      </c>
      <c r="AW112" s="41">
        <f t="shared" si="122"/>
        <v>0</v>
      </c>
      <c r="AX112" s="6">
        <f t="shared" si="123"/>
        <v>0</v>
      </c>
      <c r="AY112" s="42">
        <f t="shared" si="124"/>
        <v>0</v>
      </c>
      <c r="AZ112" s="43">
        <f t="shared" si="125"/>
        <v>0</v>
      </c>
      <c r="BA112" s="41">
        <f t="shared" si="126"/>
        <v>0</v>
      </c>
      <c r="BB112" s="6">
        <f t="shared" si="127"/>
        <v>0</v>
      </c>
      <c r="BC112" s="42">
        <f t="shared" si="128"/>
        <v>0</v>
      </c>
      <c r="BD112" s="43">
        <f t="shared" si="129"/>
        <v>0</v>
      </c>
      <c r="BE112" s="41">
        <f t="shared" si="130"/>
        <v>0</v>
      </c>
      <c r="BF112" s="6">
        <f t="shared" si="131"/>
        <v>0</v>
      </c>
      <c r="BG112" s="42">
        <f t="shared" si="132"/>
        <v>0</v>
      </c>
      <c r="BH112" s="43">
        <f t="shared" si="133"/>
        <v>0</v>
      </c>
      <c r="BI112" s="41">
        <f t="shared" si="134"/>
        <v>0</v>
      </c>
      <c r="BJ112" s="6">
        <f t="shared" si="135"/>
        <v>0</v>
      </c>
      <c r="BK112" s="42">
        <f t="shared" si="136"/>
        <v>0</v>
      </c>
      <c r="BL112" s="43">
        <f t="shared" si="137"/>
        <v>0</v>
      </c>
      <c r="BM112" s="53">
        <f t="shared" si="138"/>
        <v>0</v>
      </c>
      <c r="BO112" s="3">
        <v>107</v>
      </c>
    </row>
    <row r="113" spans="28:67" ht="21.75" thickBot="1" x14ac:dyDescent="0.4">
      <c r="AB113" s="38">
        <v>0.66666666666666596</v>
      </c>
      <c r="AC113" s="44">
        <f t="shared" si="141"/>
        <v>42252.624999999651</v>
      </c>
      <c r="AD113" s="45">
        <v>109</v>
      </c>
      <c r="AE113" s="41">
        <f t="shared" si="105"/>
        <v>0</v>
      </c>
      <c r="AF113" s="6">
        <f t="shared" si="106"/>
        <v>0</v>
      </c>
      <c r="AG113" s="42">
        <f t="shared" si="107"/>
        <v>0</v>
      </c>
      <c r="AH113" s="43">
        <f t="shared" si="108"/>
        <v>0</v>
      </c>
      <c r="AI113" s="41">
        <f t="shared" si="109"/>
        <v>0</v>
      </c>
      <c r="AJ113" s="6">
        <f t="shared" si="110"/>
        <v>0</v>
      </c>
      <c r="AK113" s="42">
        <f t="shared" si="111"/>
        <v>0</v>
      </c>
      <c r="AL113" s="43">
        <f t="shared" si="112"/>
        <v>0</v>
      </c>
      <c r="AM113" s="41">
        <f t="shared" si="113"/>
        <v>0</v>
      </c>
      <c r="AN113" s="6">
        <f t="shared" si="114"/>
        <v>0</v>
      </c>
      <c r="AO113" s="42">
        <f t="shared" si="115"/>
        <v>0</v>
      </c>
      <c r="AP113" s="43">
        <f t="shared" si="116"/>
        <v>0</v>
      </c>
      <c r="AQ113" s="41">
        <f t="shared" si="117"/>
        <v>0</v>
      </c>
      <c r="AR113" s="6">
        <f t="shared" si="118"/>
        <v>0</v>
      </c>
      <c r="AS113" s="42">
        <f t="shared" si="119"/>
        <v>0</v>
      </c>
      <c r="AT113" s="43">
        <f t="shared" si="120"/>
        <v>0</v>
      </c>
      <c r="AU113" s="245">
        <f t="shared" si="121"/>
        <v>0</v>
      </c>
      <c r="AV113" s="248">
        <f t="shared" ref="AV113" si="170">IF(COUNTIF(AU111:AU113,0)&gt;=2,0,IF(COUNTIF(AU111:AU113,1)&gt;=2,1,IF(COUNTIF(AU111:AU113,2)&gt;=2,2,IF(COUNTIF(AU111:AU113,3)&gt;=2,3,IF(COUNTIF(AU111:AU113,4)&gt;=2,4,0)))))</f>
        <v>0</v>
      </c>
      <c r="AW113" s="41">
        <f t="shared" si="122"/>
        <v>0</v>
      </c>
      <c r="AX113" s="6">
        <f t="shared" si="123"/>
        <v>0</v>
      </c>
      <c r="AY113" s="42">
        <f t="shared" si="124"/>
        <v>0</v>
      </c>
      <c r="AZ113" s="43">
        <f t="shared" si="125"/>
        <v>0</v>
      </c>
      <c r="BA113" s="41">
        <f t="shared" si="126"/>
        <v>0</v>
      </c>
      <c r="BB113" s="6">
        <f t="shared" si="127"/>
        <v>0</v>
      </c>
      <c r="BC113" s="42">
        <f t="shared" si="128"/>
        <v>0</v>
      </c>
      <c r="BD113" s="43">
        <f t="shared" si="129"/>
        <v>0</v>
      </c>
      <c r="BE113" s="41">
        <f t="shared" si="130"/>
        <v>0</v>
      </c>
      <c r="BF113" s="6">
        <f t="shared" si="131"/>
        <v>0</v>
      </c>
      <c r="BG113" s="42">
        <f t="shared" si="132"/>
        <v>0</v>
      </c>
      <c r="BH113" s="43">
        <f t="shared" si="133"/>
        <v>0</v>
      </c>
      <c r="BI113" s="41">
        <f t="shared" si="134"/>
        <v>0</v>
      </c>
      <c r="BJ113" s="6">
        <f t="shared" si="135"/>
        <v>0</v>
      </c>
      <c r="BK113" s="42">
        <f t="shared" si="136"/>
        <v>0</v>
      </c>
      <c r="BL113" s="43">
        <f t="shared" si="137"/>
        <v>0</v>
      </c>
      <c r="BM113" s="245">
        <f t="shared" si="138"/>
        <v>0</v>
      </c>
      <c r="BN113" s="248">
        <f t="shared" ref="BN113" si="171">IF(COUNTIF(BM111:BM113,0)&gt;=2,0,IF(COUNTIF(BM111:BM113,1)&gt;=2,1,IF(COUNTIF(BM111:BM113,2)&gt;=2,2,IF(COUNTIF(BM111:BM113,3)&gt;=2,3,IF(COUNTIF(BM111:BM113,4)&gt;=2,4,0)))))</f>
        <v>0</v>
      </c>
      <c r="BO113" s="3">
        <v>108</v>
      </c>
    </row>
    <row r="114" spans="28:67" ht="21" x14ac:dyDescent="0.35">
      <c r="AB114" s="38">
        <v>0.67013888888888795</v>
      </c>
      <c r="AC114" s="44">
        <f t="shared" si="141"/>
        <v>42252.62847222187</v>
      </c>
      <c r="AD114" s="45">
        <v>110</v>
      </c>
      <c r="AE114" s="41">
        <f t="shared" si="105"/>
        <v>0</v>
      </c>
      <c r="AF114" s="6">
        <f t="shared" si="106"/>
        <v>0</v>
      </c>
      <c r="AG114" s="42">
        <f t="shared" si="107"/>
        <v>0</v>
      </c>
      <c r="AH114" s="43">
        <f t="shared" si="108"/>
        <v>0</v>
      </c>
      <c r="AI114" s="41">
        <f t="shared" si="109"/>
        <v>0</v>
      </c>
      <c r="AJ114" s="6">
        <f t="shared" si="110"/>
        <v>0</v>
      </c>
      <c r="AK114" s="42">
        <f t="shared" si="111"/>
        <v>0</v>
      </c>
      <c r="AL114" s="43">
        <f t="shared" si="112"/>
        <v>0</v>
      </c>
      <c r="AM114" s="41">
        <f t="shared" si="113"/>
        <v>0</v>
      </c>
      <c r="AN114" s="6">
        <f t="shared" si="114"/>
        <v>0</v>
      </c>
      <c r="AO114" s="42">
        <f t="shared" si="115"/>
        <v>0</v>
      </c>
      <c r="AP114" s="43">
        <f t="shared" si="116"/>
        <v>0</v>
      </c>
      <c r="AQ114" s="41">
        <f t="shared" si="117"/>
        <v>0</v>
      </c>
      <c r="AR114" s="6">
        <f t="shared" si="118"/>
        <v>0</v>
      </c>
      <c r="AS114" s="42">
        <f t="shared" si="119"/>
        <v>0</v>
      </c>
      <c r="AT114" s="43">
        <f t="shared" si="120"/>
        <v>0</v>
      </c>
      <c r="AU114" s="244">
        <f t="shared" si="121"/>
        <v>0</v>
      </c>
      <c r="AW114" s="41">
        <f t="shared" si="122"/>
        <v>0</v>
      </c>
      <c r="AX114" s="6">
        <f t="shared" si="123"/>
        <v>0</v>
      </c>
      <c r="AY114" s="42">
        <f t="shared" si="124"/>
        <v>0</v>
      </c>
      <c r="AZ114" s="43">
        <f t="shared" si="125"/>
        <v>0</v>
      </c>
      <c r="BA114" s="41">
        <f t="shared" si="126"/>
        <v>0</v>
      </c>
      <c r="BB114" s="6">
        <f t="shared" si="127"/>
        <v>0</v>
      </c>
      <c r="BC114" s="42">
        <f t="shared" si="128"/>
        <v>0</v>
      </c>
      <c r="BD114" s="43">
        <f t="shared" si="129"/>
        <v>0</v>
      </c>
      <c r="BE114" s="41">
        <f t="shared" si="130"/>
        <v>0</v>
      </c>
      <c r="BF114" s="6">
        <f t="shared" si="131"/>
        <v>0</v>
      </c>
      <c r="BG114" s="42">
        <f t="shared" si="132"/>
        <v>0</v>
      </c>
      <c r="BH114" s="43">
        <f t="shared" si="133"/>
        <v>0</v>
      </c>
      <c r="BI114" s="41">
        <f t="shared" si="134"/>
        <v>0</v>
      </c>
      <c r="BJ114" s="6">
        <f t="shared" si="135"/>
        <v>0</v>
      </c>
      <c r="BK114" s="42">
        <f t="shared" si="136"/>
        <v>0</v>
      </c>
      <c r="BL114" s="43">
        <f t="shared" si="137"/>
        <v>0</v>
      </c>
      <c r="BM114" s="244">
        <f t="shared" si="138"/>
        <v>0</v>
      </c>
      <c r="BO114" s="3">
        <v>109</v>
      </c>
    </row>
    <row r="115" spans="28:67" ht="21.75" thickBot="1" x14ac:dyDescent="0.4">
      <c r="AB115" s="38">
        <v>0.67361111111111005</v>
      </c>
      <c r="AC115" s="44">
        <f t="shared" si="141"/>
        <v>42252.631944444089</v>
      </c>
      <c r="AD115" s="45">
        <v>111</v>
      </c>
      <c r="AE115" s="41">
        <f t="shared" si="105"/>
        <v>0</v>
      </c>
      <c r="AF115" s="6">
        <f t="shared" si="106"/>
        <v>0</v>
      </c>
      <c r="AG115" s="42">
        <f t="shared" si="107"/>
        <v>0</v>
      </c>
      <c r="AH115" s="43">
        <f t="shared" si="108"/>
        <v>0</v>
      </c>
      <c r="AI115" s="41">
        <f t="shared" si="109"/>
        <v>0</v>
      </c>
      <c r="AJ115" s="6">
        <f t="shared" si="110"/>
        <v>0</v>
      </c>
      <c r="AK115" s="42">
        <f t="shared" si="111"/>
        <v>0</v>
      </c>
      <c r="AL115" s="43">
        <f t="shared" si="112"/>
        <v>0</v>
      </c>
      <c r="AM115" s="41">
        <f t="shared" si="113"/>
        <v>0</v>
      </c>
      <c r="AN115" s="6">
        <f t="shared" si="114"/>
        <v>0</v>
      </c>
      <c r="AO115" s="42">
        <f t="shared" si="115"/>
        <v>0</v>
      </c>
      <c r="AP115" s="43">
        <f t="shared" si="116"/>
        <v>0</v>
      </c>
      <c r="AQ115" s="41">
        <f t="shared" si="117"/>
        <v>0</v>
      </c>
      <c r="AR115" s="6">
        <f t="shared" si="118"/>
        <v>0</v>
      </c>
      <c r="AS115" s="42">
        <f t="shared" si="119"/>
        <v>0</v>
      </c>
      <c r="AT115" s="43">
        <f t="shared" si="120"/>
        <v>0</v>
      </c>
      <c r="AU115" s="53">
        <f t="shared" si="121"/>
        <v>0</v>
      </c>
      <c r="AW115" s="41">
        <f t="shared" si="122"/>
        <v>0</v>
      </c>
      <c r="AX115" s="6">
        <f t="shared" si="123"/>
        <v>0</v>
      </c>
      <c r="AY115" s="42">
        <f t="shared" si="124"/>
        <v>0</v>
      </c>
      <c r="AZ115" s="43">
        <f t="shared" si="125"/>
        <v>0</v>
      </c>
      <c r="BA115" s="41">
        <f t="shared" si="126"/>
        <v>0</v>
      </c>
      <c r="BB115" s="6">
        <f t="shared" si="127"/>
        <v>0</v>
      </c>
      <c r="BC115" s="42">
        <f t="shared" si="128"/>
        <v>0</v>
      </c>
      <c r="BD115" s="43">
        <f t="shared" si="129"/>
        <v>0</v>
      </c>
      <c r="BE115" s="41">
        <f t="shared" si="130"/>
        <v>0</v>
      </c>
      <c r="BF115" s="6">
        <f t="shared" si="131"/>
        <v>0</v>
      </c>
      <c r="BG115" s="42">
        <f t="shared" si="132"/>
        <v>0</v>
      </c>
      <c r="BH115" s="43">
        <f t="shared" si="133"/>
        <v>0</v>
      </c>
      <c r="BI115" s="41">
        <f t="shared" si="134"/>
        <v>0</v>
      </c>
      <c r="BJ115" s="6">
        <f t="shared" si="135"/>
        <v>0</v>
      </c>
      <c r="BK115" s="42">
        <f t="shared" si="136"/>
        <v>0</v>
      </c>
      <c r="BL115" s="43">
        <f t="shared" si="137"/>
        <v>0</v>
      </c>
      <c r="BM115" s="53">
        <f t="shared" si="138"/>
        <v>0</v>
      </c>
      <c r="BO115" s="3">
        <v>110</v>
      </c>
    </row>
    <row r="116" spans="28:67" ht="21.75" thickBot="1" x14ac:dyDescent="0.4">
      <c r="AB116" s="38">
        <v>0.67708333333333304</v>
      </c>
      <c r="AC116" s="44">
        <f t="shared" si="141"/>
        <v>42252.635416666308</v>
      </c>
      <c r="AD116" s="45">
        <v>112</v>
      </c>
      <c r="AE116" s="41">
        <f t="shared" si="105"/>
        <v>0</v>
      </c>
      <c r="AF116" s="6">
        <f t="shared" si="106"/>
        <v>0</v>
      </c>
      <c r="AG116" s="42">
        <f t="shared" si="107"/>
        <v>0</v>
      </c>
      <c r="AH116" s="43">
        <f t="shared" si="108"/>
        <v>0</v>
      </c>
      <c r="AI116" s="41">
        <f t="shared" si="109"/>
        <v>0</v>
      </c>
      <c r="AJ116" s="6">
        <f t="shared" si="110"/>
        <v>0</v>
      </c>
      <c r="AK116" s="42">
        <f t="shared" si="111"/>
        <v>0</v>
      </c>
      <c r="AL116" s="43">
        <f t="shared" si="112"/>
        <v>0</v>
      </c>
      <c r="AM116" s="41">
        <f t="shared" si="113"/>
        <v>0</v>
      </c>
      <c r="AN116" s="6">
        <f t="shared" si="114"/>
        <v>0</v>
      </c>
      <c r="AO116" s="42">
        <f t="shared" si="115"/>
        <v>0</v>
      </c>
      <c r="AP116" s="43">
        <f t="shared" si="116"/>
        <v>0</v>
      </c>
      <c r="AQ116" s="41">
        <f t="shared" si="117"/>
        <v>0</v>
      </c>
      <c r="AR116" s="6">
        <f t="shared" si="118"/>
        <v>0</v>
      </c>
      <c r="AS116" s="42">
        <f t="shared" si="119"/>
        <v>0</v>
      </c>
      <c r="AT116" s="43">
        <f t="shared" si="120"/>
        <v>0</v>
      </c>
      <c r="AU116" s="245">
        <f t="shared" si="121"/>
        <v>0</v>
      </c>
      <c r="AV116" s="248">
        <f t="shared" ref="AV116" si="172">IF(COUNTIF(AU114:AU116,0)&gt;=2,0,IF(COUNTIF(AU114:AU116,1)&gt;=2,1,IF(COUNTIF(AU114:AU116,2)&gt;=2,2,IF(COUNTIF(AU114:AU116,3)&gt;=2,3,IF(COUNTIF(AU114:AU116,4)&gt;=2,4,0)))))</f>
        <v>0</v>
      </c>
      <c r="AW116" s="41">
        <f t="shared" si="122"/>
        <v>0</v>
      </c>
      <c r="AX116" s="6">
        <f t="shared" si="123"/>
        <v>0</v>
      </c>
      <c r="AY116" s="42">
        <f t="shared" si="124"/>
        <v>0</v>
      </c>
      <c r="AZ116" s="43">
        <f t="shared" si="125"/>
        <v>0</v>
      </c>
      <c r="BA116" s="41">
        <f t="shared" si="126"/>
        <v>0</v>
      </c>
      <c r="BB116" s="6">
        <f t="shared" si="127"/>
        <v>0</v>
      </c>
      <c r="BC116" s="42">
        <f t="shared" si="128"/>
        <v>0</v>
      </c>
      <c r="BD116" s="43">
        <f t="shared" si="129"/>
        <v>0</v>
      </c>
      <c r="BE116" s="41">
        <f t="shared" si="130"/>
        <v>0</v>
      </c>
      <c r="BF116" s="6">
        <f t="shared" si="131"/>
        <v>0</v>
      </c>
      <c r="BG116" s="42">
        <f t="shared" si="132"/>
        <v>0</v>
      </c>
      <c r="BH116" s="43">
        <f t="shared" si="133"/>
        <v>0</v>
      </c>
      <c r="BI116" s="41">
        <f t="shared" si="134"/>
        <v>0</v>
      </c>
      <c r="BJ116" s="6">
        <f t="shared" si="135"/>
        <v>0</v>
      </c>
      <c r="BK116" s="42">
        <f t="shared" si="136"/>
        <v>0</v>
      </c>
      <c r="BL116" s="43">
        <f t="shared" si="137"/>
        <v>0</v>
      </c>
      <c r="BM116" s="245">
        <f t="shared" si="138"/>
        <v>0</v>
      </c>
      <c r="BN116" s="248">
        <f t="shared" ref="BN116" si="173">IF(COUNTIF(BM114:BM116,0)&gt;=2,0,IF(COUNTIF(BM114:BM116,1)&gt;=2,1,IF(COUNTIF(BM114:BM116,2)&gt;=2,2,IF(COUNTIF(BM114:BM116,3)&gt;=2,3,IF(COUNTIF(BM114:BM116,4)&gt;=2,4,0)))))</f>
        <v>0</v>
      </c>
      <c r="BO116" s="3">
        <v>111</v>
      </c>
    </row>
    <row r="117" spans="28:67" ht="21" x14ac:dyDescent="0.35">
      <c r="AB117" s="38">
        <v>0.68055555555555503</v>
      </c>
      <c r="AC117" s="44">
        <f t="shared" si="141"/>
        <v>42252.638888888527</v>
      </c>
      <c r="AD117" s="45">
        <v>113</v>
      </c>
      <c r="AE117" s="41">
        <f t="shared" si="105"/>
        <v>0</v>
      </c>
      <c r="AF117" s="6">
        <f t="shared" si="106"/>
        <v>0</v>
      </c>
      <c r="AG117" s="42">
        <f t="shared" si="107"/>
        <v>0</v>
      </c>
      <c r="AH117" s="43">
        <f t="shared" si="108"/>
        <v>0</v>
      </c>
      <c r="AI117" s="41">
        <f t="shared" si="109"/>
        <v>0</v>
      </c>
      <c r="AJ117" s="6">
        <f t="shared" si="110"/>
        <v>0</v>
      </c>
      <c r="AK117" s="42">
        <f t="shared" si="111"/>
        <v>0</v>
      </c>
      <c r="AL117" s="43">
        <f t="shared" si="112"/>
        <v>0</v>
      </c>
      <c r="AM117" s="41">
        <f t="shared" si="113"/>
        <v>0</v>
      </c>
      <c r="AN117" s="6">
        <f t="shared" si="114"/>
        <v>0</v>
      </c>
      <c r="AO117" s="42">
        <f t="shared" si="115"/>
        <v>0</v>
      </c>
      <c r="AP117" s="43">
        <f t="shared" si="116"/>
        <v>0</v>
      </c>
      <c r="AQ117" s="41">
        <f t="shared" si="117"/>
        <v>0</v>
      </c>
      <c r="AR117" s="6">
        <f t="shared" si="118"/>
        <v>0</v>
      </c>
      <c r="AS117" s="42">
        <f t="shared" si="119"/>
        <v>0</v>
      </c>
      <c r="AT117" s="43">
        <f t="shared" si="120"/>
        <v>0</v>
      </c>
      <c r="AU117" s="244">
        <f t="shared" si="121"/>
        <v>0</v>
      </c>
      <c r="AW117" s="41">
        <f t="shared" si="122"/>
        <v>0</v>
      </c>
      <c r="AX117" s="6">
        <f t="shared" si="123"/>
        <v>0</v>
      </c>
      <c r="AY117" s="42">
        <f t="shared" si="124"/>
        <v>0</v>
      </c>
      <c r="AZ117" s="43">
        <f t="shared" si="125"/>
        <v>0</v>
      </c>
      <c r="BA117" s="41">
        <f t="shared" si="126"/>
        <v>0</v>
      </c>
      <c r="BB117" s="6">
        <f t="shared" si="127"/>
        <v>0</v>
      </c>
      <c r="BC117" s="42">
        <f t="shared" si="128"/>
        <v>0</v>
      </c>
      <c r="BD117" s="43">
        <f t="shared" si="129"/>
        <v>0</v>
      </c>
      <c r="BE117" s="41">
        <f t="shared" si="130"/>
        <v>0</v>
      </c>
      <c r="BF117" s="6">
        <f t="shared" si="131"/>
        <v>0</v>
      </c>
      <c r="BG117" s="42">
        <f t="shared" si="132"/>
        <v>0</v>
      </c>
      <c r="BH117" s="43">
        <f t="shared" si="133"/>
        <v>0</v>
      </c>
      <c r="BI117" s="41">
        <f t="shared" si="134"/>
        <v>0</v>
      </c>
      <c r="BJ117" s="6">
        <f t="shared" si="135"/>
        <v>0</v>
      </c>
      <c r="BK117" s="42">
        <f t="shared" si="136"/>
        <v>0</v>
      </c>
      <c r="BL117" s="43">
        <f t="shared" si="137"/>
        <v>0</v>
      </c>
      <c r="BM117" s="244">
        <f t="shared" si="138"/>
        <v>0</v>
      </c>
      <c r="BO117" s="3">
        <v>112</v>
      </c>
    </row>
    <row r="118" spans="28:67" ht="21.75" thickBot="1" x14ac:dyDescent="0.4">
      <c r="AB118" s="38">
        <v>0.68402777777777701</v>
      </c>
      <c r="AC118" s="44">
        <f t="shared" si="141"/>
        <v>42252.642361110746</v>
      </c>
      <c r="AD118" s="45">
        <v>114</v>
      </c>
      <c r="AE118" s="41">
        <f t="shared" si="105"/>
        <v>0</v>
      </c>
      <c r="AF118" s="6">
        <f t="shared" si="106"/>
        <v>0</v>
      </c>
      <c r="AG118" s="42">
        <f t="shared" si="107"/>
        <v>0</v>
      </c>
      <c r="AH118" s="43">
        <f t="shared" si="108"/>
        <v>0</v>
      </c>
      <c r="AI118" s="41">
        <f t="shared" si="109"/>
        <v>0</v>
      </c>
      <c r="AJ118" s="6">
        <f t="shared" si="110"/>
        <v>0</v>
      </c>
      <c r="AK118" s="42">
        <f t="shared" si="111"/>
        <v>0</v>
      </c>
      <c r="AL118" s="43">
        <f t="shared" si="112"/>
        <v>0</v>
      </c>
      <c r="AM118" s="41">
        <f t="shared" si="113"/>
        <v>0</v>
      </c>
      <c r="AN118" s="6">
        <f t="shared" si="114"/>
        <v>0</v>
      </c>
      <c r="AO118" s="42">
        <f t="shared" si="115"/>
        <v>0</v>
      </c>
      <c r="AP118" s="43">
        <f t="shared" si="116"/>
        <v>0</v>
      </c>
      <c r="AQ118" s="41">
        <f t="shared" si="117"/>
        <v>0</v>
      </c>
      <c r="AR118" s="6">
        <f t="shared" si="118"/>
        <v>0</v>
      </c>
      <c r="AS118" s="42">
        <f t="shared" si="119"/>
        <v>0</v>
      </c>
      <c r="AT118" s="43">
        <f t="shared" si="120"/>
        <v>0</v>
      </c>
      <c r="AU118" s="53">
        <f t="shared" si="121"/>
        <v>0</v>
      </c>
      <c r="AW118" s="41">
        <f t="shared" si="122"/>
        <v>0</v>
      </c>
      <c r="AX118" s="6">
        <f t="shared" si="123"/>
        <v>0</v>
      </c>
      <c r="AY118" s="42">
        <f t="shared" si="124"/>
        <v>0</v>
      </c>
      <c r="AZ118" s="43">
        <f t="shared" si="125"/>
        <v>0</v>
      </c>
      <c r="BA118" s="41">
        <f t="shared" si="126"/>
        <v>0</v>
      </c>
      <c r="BB118" s="6">
        <f t="shared" si="127"/>
        <v>0</v>
      </c>
      <c r="BC118" s="42">
        <f t="shared" si="128"/>
        <v>0</v>
      </c>
      <c r="BD118" s="43">
        <f t="shared" si="129"/>
        <v>0</v>
      </c>
      <c r="BE118" s="41">
        <f t="shared" si="130"/>
        <v>0</v>
      </c>
      <c r="BF118" s="6">
        <f t="shared" si="131"/>
        <v>0</v>
      </c>
      <c r="BG118" s="42">
        <f t="shared" si="132"/>
        <v>0</v>
      </c>
      <c r="BH118" s="43">
        <f t="shared" si="133"/>
        <v>0</v>
      </c>
      <c r="BI118" s="41">
        <f t="shared" si="134"/>
        <v>0</v>
      </c>
      <c r="BJ118" s="6">
        <f t="shared" si="135"/>
        <v>0</v>
      </c>
      <c r="BK118" s="42">
        <f t="shared" si="136"/>
        <v>0</v>
      </c>
      <c r="BL118" s="43">
        <f t="shared" si="137"/>
        <v>0</v>
      </c>
      <c r="BM118" s="53">
        <f t="shared" si="138"/>
        <v>0</v>
      </c>
      <c r="BO118" s="3">
        <v>113</v>
      </c>
    </row>
    <row r="119" spans="28:67" ht="21.75" thickBot="1" x14ac:dyDescent="0.4">
      <c r="AB119" s="38">
        <v>0.687499999999999</v>
      </c>
      <c r="AC119" s="44">
        <f t="shared" si="141"/>
        <v>42252.645833332965</v>
      </c>
      <c r="AD119" s="45">
        <v>115</v>
      </c>
      <c r="AE119" s="41">
        <f t="shared" si="105"/>
        <v>0</v>
      </c>
      <c r="AF119" s="6">
        <f t="shared" si="106"/>
        <v>0</v>
      </c>
      <c r="AG119" s="42">
        <f t="shared" si="107"/>
        <v>0</v>
      </c>
      <c r="AH119" s="43">
        <f t="shared" si="108"/>
        <v>0</v>
      </c>
      <c r="AI119" s="41">
        <f t="shared" si="109"/>
        <v>0</v>
      </c>
      <c r="AJ119" s="6">
        <f t="shared" si="110"/>
        <v>0</v>
      </c>
      <c r="AK119" s="42">
        <f t="shared" si="111"/>
        <v>0</v>
      </c>
      <c r="AL119" s="43">
        <f t="shared" si="112"/>
        <v>0</v>
      </c>
      <c r="AM119" s="41">
        <f t="shared" si="113"/>
        <v>0</v>
      </c>
      <c r="AN119" s="6">
        <f t="shared" si="114"/>
        <v>0</v>
      </c>
      <c r="AO119" s="42">
        <f t="shared" si="115"/>
        <v>0</v>
      </c>
      <c r="AP119" s="43">
        <f t="shared" si="116"/>
        <v>0</v>
      </c>
      <c r="AQ119" s="41">
        <f t="shared" si="117"/>
        <v>0</v>
      </c>
      <c r="AR119" s="6">
        <f t="shared" si="118"/>
        <v>0</v>
      </c>
      <c r="AS119" s="42">
        <f t="shared" si="119"/>
        <v>0</v>
      </c>
      <c r="AT119" s="43">
        <f t="shared" si="120"/>
        <v>0</v>
      </c>
      <c r="AU119" s="245">
        <f t="shared" si="121"/>
        <v>0</v>
      </c>
      <c r="AV119" s="248">
        <f t="shared" ref="AV119" si="174">IF(COUNTIF(AU117:AU119,0)&gt;=2,0,IF(COUNTIF(AU117:AU119,1)&gt;=2,1,IF(COUNTIF(AU117:AU119,2)&gt;=2,2,IF(COUNTIF(AU117:AU119,3)&gt;=2,3,IF(COUNTIF(AU117:AU119,4)&gt;=2,4,0)))))</f>
        <v>0</v>
      </c>
      <c r="AW119" s="41">
        <f t="shared" si="122"/>
        <v>0</v>
      </c>
      <c r="AX119" s="6">
        <f t="shared" si="123"/>
        <v>0</v>
      </c>
      <c r="AY119" s="42">
        <f t="shared" si="124"/>
        <v>0</v>
      </c>
      <c r="AZ119" s="43">
        <f t="shared" si="125"/>
        <v>0</v>
      </c>
      <c r="BA119" s="41">
        <f t="shared" si="126"/>
        <v>0</v>
      </c>
      <c r="BB119" s="6">
        <f t="shared" si="127"/>
        <v>0</v>
      </c>
      <c r="BC119" s="42">
        <f t="shared" si="128"/>
        <v>0</v>
      </c>
      <c r="BD119" s="43">
        <f t="shared" si="129"/>
        <v>0</v>
      </c>
      <c r="BE119" s="41">
        <f t="shared" si="130"/>
        <v>0</v>
      </c>
      <c r="BF119" s="6">
        <f t="shared" si="131"/>
        <v>0</v>
      </c>
      <c r="BG119" s="42">
        <f t="shared" si="132"/>
        <v>0</v>
      </c>
      <c r="BH119" s="43">
        <f t="shared" si="133"/>
        <v>0</v>
      </c>
      <c r="BI119" s="41">
        <f t="shared" si="134"/>
        <v>0</v>
      </c>
      <c r="BJ119" s="6">
        <f t="shared" si="135"/>
        <v>0</v>
      </c>
      <c r="BK119" s="42">
        <f t="shared" si="136"/>
        <v>0</v>
      </c>
      <c r="BL119" s="43">
        <f t="shared" si="137"/>
        <v>0</v>
      </c>
      <c r="BM119" s="245">
        <f t="shared" si="138"/>
        <v>0</v>
      </c>
      <c r="BN119" s="248">
        <f t="shared" ref="BN119" si="175">IF(COUNTIF(BM117:BM119,0)&gt;=2,0,IF(COUNTIF(BM117:BM119,1)&gt;=2,1,IF(COUNTIF(BM117:BM119,2)&gt;=2,2,IF(COUNTIF(BM117:BM119,3)&gt;=2,3,IF(COUNTIF(BM117:BM119,4)&gt;=2,4,0)))))</f>
        <v>0</v>
      </c>
      <c r="BO119" s="3">
        <v>114</v>
      </c>
    </row>
    <row r="120" spans="28:67" ht="21" x14ac:dyDescent="0.35">
      <c r="AB120" s="38">
        <v>0.69097222222222199</v>
      </c>
      <c r="AC120" s="44">
        <f t="shared" si="141"/>
        <v>42252.649305555184</v>
      </c>
      <c r="AD120" s="45">
        <v>116</v>
      </c>
      <c r="AE120" s="41">
        <f t="shared" si="105"/>
        <v>0</v>
      </c>
      <c r="AF120" s="6">
        <f t="shared" si="106"/>
        <v>0</v>
      </c>
      <c r="AG120" s="42">
        <f t="shared" si="107"/>
        <v>0</v>
      </c>
      <c r="AH120" s="43">
        <f t="shared" si="108"/>
        <v>0</v>
      </c>
      <c r="AI120" s="41">
        <f t="shared" si="109"/>
        <v>0</v>
      </c>
      <c r="AJ120" s="6">
        <f t="shared" si="110"/>
        <v>0</v>
      </c>
      <c r="AK120" s="42">
        <f t="shared" si="111"/>
        <v>0</v>
      </c>
      <c r="AL120" s="43">
        <f t="shared" si="112"/>
        <v>0</v>
      </c>
      <c r="AM120" s="41">
        <f t="shared" si="113"/>
        <v>0</v>
      </c>
      <c r="AN120" s="6">
        <f t="shared" si="114"/>
        <v>0</v>
      </c>
      <c r="AO120" s="42">
        <f t="shared" si="115"/>
        <v>0</v>
      </c>
      <c r="AP120" s="43">
        <f t="shared" si="116"/>
        <v>0</v>
      </c>
      <c r="AQ120" s="41">
        <f t="shared" si="117"/>
        <v>0</v>
      </c>
      <c r="AR120" s="6">
        <f t="shared" si="118"/>
        <v>0</v>
      </c>
      <c r="AS120" s="42">
        <f t="shared" si="119"/>
        <v>0</v>
      </c>
      <c r="AT120" s="43">
        <f t="shared" si="120"/>
        <v>0</v>
      </c>
      <c r="AU120" s="244">
        <f t="shared" si="121"/>
        <v>0</v>
      </c>
      <c r="AW120" s="41">
        <f t="shared" si="122"/>
        <v>0</v>
      </c>
      <c r="AX120" s="6">
        <f t="shared" si="123"/>
        <v>0</v>
      </c>
      <c r="AY120" s="42">
        <f t="shared" si="124"/>
        <v>0</v>
      </c>
      <c r="AZ120" s="43">
        <f t="shared" si="125"/>
        <v>0</v>
      </c>
      <c r="BA120" s="41">
        <f t="shared" si="126"/>
        <v>0</v>
      </c>
      <c r="BB120" s="6">
        <f t="shared" si="127"/>
        <v>0</v>
      </c>
      <c r="BC120" s="42">
        <f t="shared" si="128"/>
        <v>0</v>
      </c>
      <c r="BD120" s="43">
        <f t="shared" si="129"/>
        <v>0</v>
      </c>
      <c r="BE120" s="41">
        <f t="shared" si="130"/>
        <v>0</v>
      </c>
      <c r="BF120" s="6">
        <f t="shared" si="131"/>
        <v>0</v>
      </c>
      <c r="BG120" s="42">
        <f t="shared" si="132"/>
        <v>0</v>
      </c>
      <c r="BH120" s="43">
        <f t="shared" si="133"/>
        <v>0</v>
      </c>
      <c r="BI120" s="41">
        <f t="shared" si="134"/>
        <v>0</v>
      </c>
      <c r="BJ120" s="6">
        <f t="shared" si="135"/>
        <v>0</v>
      </c>
      <c r="BK120" s="42">
        <f t="shared" si="136"/>
        <v>0</v>
      </c>
      <c r="BL120" s="43">
        <f t="shared" si="137"/>
        <v>0</v>
      </c>
      <c r="BM120" s="244">
        <f t="shared" si="138"/>
        <v>0</v>
      </c>
      <c r="BO120" s="3">
        <v>115</v>
      </c>
    </row>
    <row r="121" spans="28:67" ht="21.75" thickBot="1" x14ac:dyDescent="0.4">
      <c r="AB121" s="38">
        <v>0.69444444444444398</v>
      </c>
      <c r="AC121" s="44">
        <f t="shared" si="141"/>
        <v>42252.652777777403</v>
      </c>
      <c r="AD121" s="45">
        <v>117</v>
      </c>
      <c r="AE121" s="41">
        <f t="shared" si="105"/>
        <v>0</v>
      </c>
      <c r="AF121" s="6">
        <f t="shared" si="106"/>
        <v>0</v>
      </c>
      <c r="AG121" s="42">
        <f t="shared" si="107"/>
        <v>0</v>
      </c>
      <c r="AH121" s="43">
        <f t="shared" si="108"/>
        <v>0</v>
      </c>
      <c r="AI121" s="41">
        <f t="shared" si="109"/>
        <v>0</v>
      </c>
      <c r="AJ121" s="6">
        <f t="shared" si="110"/>
        <v>0</v>
      </c>
      <c r="AK121" s="42">
        <f t="shared" si="111"/>
        <v>0</v>
      </c>
      <c r="AL121" s="43">
        <f t="shared" si="112"/>
        <v>0</v>
      </c>
      <c r="AM121" s="41">
        <f t="shared" si="113"/>
        <v>0</v>
      </c>
      <c r="AN121" s="6">
        <f t="shared" si="114"/>
        <v>0</v>
      </c>
      <c r="AO121" s="42">
        <f t="shared" si="115"/>
        <v>0</v>
      </c>
      <c r="AP121" s="43">
        <f t="shared" si="116"/>
        <v>0</v>
      </c>
      <c r="AQ121" s="41">
        <f t="shared" si="117"/>
        <v>0</v>
      </c>
      <c r="AR121" s="6">
        <f t="shared" si="118"/>
        <v>0</v>
      </c>
      <c r="AS121" s="42">
        <f t="shared" si="119"/>
        <v>0</v>
      </c>
      <c r="AT121" s="43">
        <f t="shared" si="120"/>
        <v>0</v>
      </c>
      <c r="AU121" s="53">
        <f t="shared" si="121"/>
        <v>0</v>
      </c>
      <c r="AW121" s="41">
        <f t="shared" si="122"/>
        <v>0</v>
      </c>
      <c r="AX121" s="6">
        <f t="shared" si="123"/>
        <v>0</v>
      </c>
      <c r="AY121" s="42">
        <f t="shared" si="124"/>
        <v>0</v>
      </c>
      <c r="AZ121" s="43">
        <f t="shared" si="125"/>
        <v>0</v>
      </c>
      <c r="BA121" s="41">
        <f t="shared" si="126"/>
        <v>0</v>
      </c>
      <c r="BB121" s="6">
        <f t="shared" si="127"/>
        <v>0</v>
      </c>
      <c r="BC121" s="42">
        <f t="shared" si="128"/>
        <v>0</v>
      </c>
      <c r="BD121" s="43">
        <f t="shared" si="129"/>
        <v>0</v>
      </c>
      <c r="BE121" s="41">
        <f t="shared" si="130"/>
        <v>0</v>
      </c>
      <c r="BF121" s="6">
        <f t="shared" si="131"/>
        <v>0</v>
      </c>
      <c r="BG121" s="42">
        <f t="shared" si="132"/>
        <v>0</v>
      </c>
      <c r="BH121" s="43">
        <f t="shared" si="133"/>
        <v>0</v>
      </c>
      <c r="BI121" s="41">
        <f t="shared" si="134"/>
        <v>0</v>
      </c>
      <c r="BJ121" s="6">
        <f t="shared" si="135"/>
        <v>0</v>
      </c>
      <c r="BK121" s="42">
        <f t="shared" si="136"/>
        <v>0</v>
      </c>
      <c r="BL121" s="43">
        <f t="shared" si="137"/>
        <v>0</v>
      </c>
      <c r="BM121" s="53">
        <f t="shared" si="138"/>
        <v>0</v>
      </c>
      <c r="BO121" s="3">
        <v>116</v>
      </c>
    </row>
    <row r="122" spans="28:67" ht="21.75" thickBot="1" x14ac:dyDescent="0.4">
      <c r="AB122" s="38">
        <v>0.69791666666666596</v>
      </c>
      <c r="AC122" s="44">
        <f t="shared" si="141"/>
        <v>42252.656249999622</v>
      </c>
      <c r="AD122" s="45">
        <v>118</v>
      </c>
      <c r="AE122" s="41">
        <f t="shared" si="105"/>
        <v>0</v>
      </c>
      <c r="AF122" s="6">
        <f t="shared" si="106"/>
        <v>0</v>
      </c>
      <c r="AG122" s="42">
        <f t="shared" si="107"/>
        <v>0</v>
      </c>
      <c r="AH122" s="43">
        <f t="shared" si="108"/>
        <v>0</v>
      </c>
      <c r="AI122" s="41">
        <f t="shared" si="109"/>
        <v>0</v>
      </c>
      <c r="AJ122" s="6">
        <f t="shared" si="110"/>
        <v>0</v>
      </c>
      <c r="AK122" s="42">
        <f t="shared" si="111"/>
        <v>0</v>
      </c>
      <c r="AL122" s="43">
        <f t="shared" si="112"/>
        <v>0</v>
      </c>
      <c r="AM122" s="41">
        <f t="shared" si="113"/>
        <v>0</v>
      </c>
      <c r="AN122" s="6">
        <f t="shared" si="114"/>
        <v>0</v>
      </c>
      <c r="AO122" s="42">
        <f t="shared" si="115"/>
        <v>0</v>
      </c>
      <c r="AP122" s="43">
        <f t="shared" si="116"/>
        <v>0</v>
      </c>
      <c r="AQ122" s="41">
        <f t="shared" si="117"/>
        <v>0</v>
      </c>
      <c r="AR122" s="6">
        <f t="shared" si="118"/>
        <v>0</v>
      </c>
      <c r="AS122" s="42">
        <f t="shared" si="119"/>
        <v>0</v>
      </c>
      <c r="AT122" s="43">
        <f t="shared" si="120"/>
        <v>0</v>
      </c>
      <c r="AU122" s="245">
        <f t="shared" si="121"/>
        <v>0</v>
      </c>
      <c r="AV122" s="248">
        <f t="shared" ref="AV122" si="176">IF(COUNTIF(AU120:AU122,0)&gt;=2,0,IF(COUNTIF(AU120:AU122,1)&gt;=2,1,IF(COUNTIF(AU120:AU122,2)&gt;=2,2,IF(COUNTIF(AU120:AU122,3)&gt;=2,3,IF(COUNTIF(AU120:AU122,4)&gt;=2,4,0)))))</f>
        <v>0</v>
      </c>
      <c r="AW122" s="41">
        <f t="shared" si="122"/>
        <v>0</v>
      </c>
      <c r="AX122" s="6">
        <f t="shared" si="123"/>
        <v>0</v>
      </c>
      <c r="AY122" s="42">
        <f t="shared" si="124"/>
        <v>0</v>
      </c>
      <c r="AZ122" s="43">
        <f t="shared" si="125"/>
        <v>0</v>
      </c>
      <c r="BA122" s="41">
        <f t="shared" si="126"/>
        <v>0</v>
      </c>
      <c r="BB122" s="6">
        <f t="shared" si="127"/>
        <v>0</v>
      </c>
      <c r="BC122" s="42">
        <f t="shared" si="128"/>
        <v>0</v>
      </c>
      <c r="BD122" s="43">
        <f t="shared" si="129"/>
        <v>0</v>
      </c>
      <c r="BE122" s="41">
        <f t="shared" si="130"/>
        <v>0</v>
      </c>
      <c r="BF122" s="6">
        <f t="shared" si="131"/>
        <v>0</v>
      </c>
      <c r="BG122" s="42">
        <f t="shared" si="132"/>
        <v>0</v>
      </c>
      <c r="BH122" s="43">
        <f t="shared" si="133"/>
        <v>0</v>
      </c>
      <c r="BI122" s="41">
        <f t="shared" si="134"/>
        <v>0</v>
      </c>
      <c r="BJ122" s="6">
        <f t="shared" si="135"/>
        <v>0</v>
      </c>
      <c r="BK122" s="42">
        <f t="shared" si="136"/>
        <v>0</v>
      </c>
      <c r="BL122" s="43">
        <f t="shared" si="137"/>
        <v>0</v>
      </c>
      <c r="BM122" s="245">
        <f t="shared" si="138"/>
        <v>0</v>
      </c>
      <c r="BN122" s="248">
        <f t="shared" ref="BN122" si="177">IF(COUNTIF(BM120:BM122,0)&gt;=2,0,IF(COUNTIF(BM120:BM122,1)&gt;=2,1,IF(COUNTIF(BM120:BM122,2)&gt;=2,2,IF(COUNTIF(BM120:BM122,3)&gt;=2,3,IF(COUNTIF(BM120:BM122,4)&gt;=2,4,0)))))</f>
        <v>0</v>
      </c>
      <c r="BO122" s="3">
        <v>117</v>
      </c>
    </row>
    <row r="123" spans="28:67" ht="21" x14ac:dyDescent="0.35">
      <c r="AB123" s="38">
        <v>0.70138888888888795</v>
      </c>
      <c r="AC123" s="44">
        <f t="shared" si="141"/>
        <v>42252.659722221841</v>
      </c>
      <c r="AD123" s="45">
        <v>119</v>
      </c>
      <c r="AE123" s="41">
        <f t="shared" si="105"/>
        <v>0</v>
      </c>
      <c r="AF123" s="6">
        <f t="shared" si="106"/>
        <v>0</v>
      </c>
      <c r="AG123" s="42">
        <f t="shared" si="107"/>
        <v>0</v>
      </c>
      <c r="AH123" s="43">
        <f t="shared" si="108"/>
        <v>0</v>
      </c>
      <c r="AI123" s="41">
        <f t="shared" si="109"/>
        <v>0</v>
      </c>
      <c r="AJ123" s="6">
        <f t="shared" si="110"/>
        <v>0</v>
      </c>
      <c r="AK123" s="42">
        <f t="shared" si="111"/>
        <v>0</v>
      </c>
      <c r="AL123" s="43">
        <f t="shared" si="112"/>
        <v>0</v>
      </c>
      <c r="AM123" s="41">
        <f t="shared" si="113"/>
        <v>0</v>
      </c>
      <c r="AN123" s="6">
        <f t="shared" si="114"/>
        <v>0</v>
      </c>
      <c r="AO123" s="42">
        <f t="shared" si="115"/>
        <v>0</v>
      </c>
      <c r="AP123" s="43">
        <f t="shared" si="116"/>
        <v>0</v>
      </c>
      <c r="AQ123" s="41">
        <f t="shared" si="117"/>
        <v>0</v>
      </c>
      <c r="AR123" s="6">
        <f t="shared" si="118"/>
        <v>0</v>
      </c>
      <c r="AS123" s="42">
        <f t="shared" si="119"/>
        <v>0</v>
      </c>
      <c r="AT123" s="43">
        <f t="shared" si="120"/>
        <v>0</v>
      </c>
      <c r="AU123" s="244">
        <f t="shared" si="121"/>
        <v>0</v>
      </c>
      <c r="AW123" s="41">
        <f t="shared" si="122"/>
        <v>0</v>
      </c>
      <c r="AX123" s="6">
        <f t="shared" si="123"/>
        <v>0</v>
      </c>
      <c r="AY123" s="42">
        <f t="shared" si="124"/>
        <v>0</v>
      </c>
      <c r="AZ123" s="43">
        <f t="shared" si="125"/>
        <v>0</v>
      </c>
      <c r="BA123" s="41">
        <f t="shared" si="126"/>
        <v>0</v>
      </c>
      <c r="BB123" s="6">
        <f t="shared" si="127"/>
        <v>0</v>
      </c>
      <c r="BC123" s="42">
        <f t="shared" si="128"/>
        <v>0</v>
      </c>
      <c r="BD123" s="43">
        <f t="shared" si="129"/>
        <v>0</v>
      </c>
      <c r="BE123" s="41">
        <f t="shared" si="130"/>
        <v>0</v>
      </c>
      <c r="BF123" s="6">
        <f t="shared" si="131"/>
        <v>0</v>
      </c>
      <c r="BG123" s="42">
        <f t="shared" si="132"/>
        <v>0</v>
      </c>
      <c r="BH123" s="43">
        <f t="shared" si="133"/>
        <v>0</v>
      </c>
      <c r="BI123" s="41">
        <f t="shared" si="134"/>
        <v>0</v>
      </c>
      <c r="BJ123" s="6">
        <f t="shared" si="135"/>
        <v>0</v>
      </c>
      <c r="BK123" s="42">
        <f t="shared" si="136"/>
        <v>0</v>
      </c>
      <c r="BL123" s="43">
        <f t="shared" si="137"/>
        <v>0</v>
      </c>
      <c r="BM123" s="244">
        <f t="shared" si="138"/>
        <v>0</v>
      </c>
      <c r="BO123" s="3">
        <v>118</v>
      </c>
    </row>
    <row r="124" spans="28:67" ht="21.75" thickBot="1" x14ac:dyDescent="0.4">
      <c r="AB124" s="38">
        <v>0.70486111111111005</v>
      </c>
      <c r="AC124" s="44">
        <f t="shared" si="141"/>
        <v>42252.66319444406</v>
      </c>
      <c r="AD124" s="45">
        <v>120</v>
      </c>
      <c r="AE124" s="41">
        <f t="shared" si="105"/>
        <v>0</v>
      </c>
      <c r="AF124" s="6">
        <f t="shared" si="106"/>
        <v>0</v>
      </c>
      <c r="AG124" s="42">
        <f t="shared" si="107"/>
        <v>0</v>
      </c>
      <c r="AH124" s="43">
        <f t="shared" si="108"/>
        <v>0</v>
      </c>
      <c r="AI124" s="41">
        <f t="shared" si="109"/>
        <v>0</v>
      </c>
      <c r="AJ124" s="6">
        <f t="shared" si="110"/>
        <v>0</v>
      </c>
      <c r="AK124" s="42">
        <f t="shared" si="111"/>
        <v>0</v>
      </c>
      <c r="AL124" s="43">
        <f t="shared" si="112"/>
        <v>0</v>
      </c>
      <c r="AM124" s="41">
        <f t="shared" si="113"/>
        <v>0</v>
      </c>
      <c r="AN124" s="6">
        <f t="shared" si="114"/>
        <v>0</v>
      </c>
      <c r="AO124" s="42">
        <f t="shared" si="115"/>
        <v>0</v>
      </c>
      <c r="AP124" s="43">
        <f t="shared" si="116"/>
        <v>0</v>
      </c>
      <c r="AQ124" s="41">
        <f t="shared" si="117"/>
        <v>0</v>
      </c>
      <c r="AR124" s="6">
        <f t="shared" si="118"/>
        <v>0</v>
      </c>
      <c r="AS124" s="42">
        <f t="shared" si="119"/>
        <v>0</v>
      </c>
      <c r="AT124" s="43">
        <f t="shared" si="120"/>
        <v>0</v>
      </c>
      <c r="AU124" s="53">
        <f t="shared" si="121"/>
        <v>0</v>
      </c>
      <c r="AW124" s="41">
        <f t="shared" si="122"/>
        <v>0</v>
      </c>
      <c r="AX124" s="6">
        <f t="shared" si="123"/>
        <v>0</v>
      </c>
      <c r="AY124" s="42">
        <f t="shared" si="124"/>
        <v>0</v>
      </c>
      <c r="AZ124" s="43">
        <f t="shared" si="125"/>
        <v>0</v>
      </c>
      <c r="BA124" s="41">
        <f t="shared" si="126"/>
        <v>0</v>
      </c>
      <c r="BB124" s="6">
        <f t="shared" si="127"/>
        <v>0</v>
      </c>
      <c r="BC124" s="42">
        <f t="shared" si="128"/>
        <v>0</v>
      </c>
      <c r="BD124" s="43">
        <f t="shared" si="129"/>
        <v>0</v>
      </c>
      <c r="BE124" s="41">
        <f t="shared" si="130"/>
        <v>0</v>
      </c>
      <c r="BF124" s="6">
        <f t="shared" si="131"/>
        <v>0</v>
      </c>
      <c r="BG124" s="42">
        <f t="shared" si="132"/>
        <v>0</v>
      </c>
      <c r="BH124" s="43">
        <f t="shared" si="133"/>
        <v>0</v>
      </c>
      <c r="BI124" s="41">
        <f t="shared" si="134"/>
        <v>0</v>
      </c>
      <c r="BJ124" s="6">
        <f t="shared" si="135"/>
        <v>0</v>
      </c>
      <c r="BK124" s="42">
        <f t="shared" si="136"/>
        <v>0</v>
      </c>
      <c r="BL124" s="43">
        <f t="shared" si="137"/>
        <v>0</v>
      </c>
      <c r="BM124" s="53">
        <f t="shared" si="138"/>
        <v>0</v>
      </c>
      <c r="BO124" s="3">
        <v>119</v>
      </c>
    </row>
    <row r="125" spans="28:67" ht="21.75" thickBot="1" x14ac:dyDescent="0.4">
      <c r="AB125" s="38">
        <v>0.70833333333333304</v>
      </c>
      <c r="AC125" s="44">
        <f t="shared" si="141"/>
        <v>42252.666666666279</v>
      </c>
      <c r="AD125" s="45">
        <v>121</v>
      </c>
      <c r="AE125" s="41">
        <f t="shared" si="105"/>
        <v>0</v>
      </c>
      <c r="AF125" s="6">
        <f t="shared" si="106"/>
        <v>0</v>
      </c>
      <c r="AG125" s="42">
        <f t="shared" si="107"/>
        <v>0</v>
      </c>
      <c r="AH125" s="43">
        <f t="shared" si="108"/>
        <v>0</v>
      </c>
      <c r="AI125" s="41">
        <f t="shared" si="109"/>
        <v>0</v>
      </c>
      <c r="AJ125" s="6">
        <f t="shared" si="110"/>
        <v>0</v>
      </c>
      <c r="AK125" s="42">
        <f t="shared" si="111"/>
        <v>0</v>
      </c>
      <c r="AL125" s="43">
        <f t="shared" si="112"/>
        <v>0</v>
      </c>
      <c r="AM125" s="41">
        <f t="shared" si="113"/>
        <v>0</v>
      </c>
      <c r="AN125" s="6">
        <f t="shared" si="114"/>
        <v>0</v>
      </c>
      <c r="AO125" s="42">
        <f t="shared" si="115"/>
        <v>0</v>
      </c>
      <c r="AP125" s="43">
        <f t="shared" si="116"/>
        <v>0</v>
      </c>
      <c r="AQ125" s="41">
        <f t="shared" si="117"/>
        <v>0</v>
      </c>
      <c r="AR125" s="6">
        <f t="shared" si="118"/>
        <v>0</v>
      </c>
      <c r="AS125" s="42">
        <f t="shared" si="119"/>
        <v>0</v>
      </c>
      <c r="AT125" s="43">
        <f t="shared" si="120"/>
        <v>0</v>
      </c>
      <c r="AU125" s="245">
        <f t="shared" si="121"/>
        <v>0</v>
      </c>
      <c r="AV125" s="248">
        <f t="shared" ref="AV125" si="178">IF(COUNTIF(AU123:AU125,0)&gt;=2,0,IF(COUNTIF(AU123:AU125,1)&gt;=2,1,IF(COUNTIF(AU123:AU125,2)&gt;=2,2,IF(COUNTIF(AU123:AU125,3)&gt;=2,3,IF(COUNTIF(AU123:AU125,4)&gt;=2,4,0)))))</f>
        <v>0</v>
      </c>
      <c r="AW125" s="41">
        <f t="shared" si="122"/>
        <v>0</v>
      </c>
      <c r="AX125" s="6">
        <f t="shared" si="123"/>
        <v>0</v>
      </c>
      <c r="AY125" s="42">
        <f t="shared" si="124"/>
        <v>0</v>
      </c>
      <c r="AZ125" s="43">
        <f t="shared" si="125"/>
        <v>0</v>
      </c>
      <c r="BA125" s="41">
        <f t="shared" si="126"/>
        <v>0</v>
      </c>
      <c r="BB125" s="6">
        <f t="shared" si="127"/>
        <v>0</v>
      </c>
      <c r="BC125" s="42">
        <f t="shared" si="128"/>
        <v>0</v>
      </c>
      <c r="BD125" s="43">
        <f t="shared" si="129"/>
        <v>0</v>
      </c>
      <c r="BE125" s="41">
        <f t="shared" si="130"/>
        <v>0</v>
      </c>
      <c r="BF125" s="6">
        <f t="shared" si="131"/>
        <v>0</v>
      </c>
      <c r="BG125" s="42">
        <f t="shared" si="132"/>
        <v>0</v>
      </c>
      <c r="BH125" s="43">
        <f t="shared" si="133"/>
        <v>0</v>
      </c>
      <c r="BI125" s="41">
        <f t="shared" si="134"/>
        <v>0</v>
      </c>
      <c r="BJ125" s="6">
        <f t="shared" si="135"/>
        <v>0</v>
      </c>
      <c r="BK125" s="42">
        <f t="shared" si="136"/>
        <v>0</v>
      </c>
      <c r="BL125" s="43">
        <f t="shared" si="137"/>
        <v>0</v>
      </c>
      <c r="BM125" s="245">
        <f t="shared" si="138"/>
        <v>0</v>
      </c>
      <c r="BN125" s="248">
        <f t="shared" ref="BN125" si="179">IF(COUNTIF(BM123:BM125,0)&gt;=2,0,IF(COUNTIF(BM123:BM125,1)&gt;=2,1,IF(COUNTIF(BM123:BM125,2)&gt;=2,2,IF(COUNTIF(BM123:BM125,3)&gt;=2,3,IF(COUNTIF(BM123:BM125,4)&gt;=2,4,0)))))</f>
        <v>0</v>
      </c>
      <c r="BO125" s="3">
        <v>120</v>
      </c>
    </row>
    <row r="126" spans="28:67" ht="21" x14ac:dyDescent="0.35">
      <c r="AB126" s="38">
        <v>0.71180555555555503</v>
      </c>
      <c r="AC126" s="44">
        <f t="shared" si="141"/>
        <v>42252.670138888498</v>
      </c>
      <c r="AD126" s="45">
        <v>122</v>
      </c>
      <c r="AE126" s="41">
        <f t="shared" si="105"/>
        <v>0</v>
      </c>
      <c r="AF126" s="6">
        <f t="shared" si="106"/>
        <v>0</v>
      </c>
      <c r="AG126" s="42">
        <f t="shared" si="107"/>
        <v>0</v>
      </c>
      <c r="AH126" s="43">
        <f t="shared" si="108"/>
        <v>0</v>
      </c>
      <c r="AI126" s="41">
        <f t="shared" si="109"/>
        <v>0</v>
      </c>
      <c r="AJ126" s="6">
        <f t="shared" si="110"/>
        <v>0</v>
      </c>
      <c r="AK126" s="42">
        <f t="shared" si="111"/>
        <v>0</v>
      </c>
      <c r="AL126" s="43">
        <f t="shared" si="112"/>
        <v>0</v>
      </c>
      <c r="AM126" s="41">
        <f t="shared" si="113"/>
        <v>0</v>
      </c>
      <c r="AN126" s="6">
        <f t="shared" si="114"/>
        <v>0</v>
      </c>
      <c r="AO126" s="42">
        <f t="shared" si="115"/>
        <v>0</v>
      </c>
      <c r="AP126" s="43">
        <f t="shared" si="116"/>
        <v>0</v>
      </c>
      <c r="AQ126" s="41">
        <f t="shared" si="117"/>
        <v>0</v>
      </c>
      <c r="AR126" s="6">
        <f t="shared" si="118"/>
        <v>0</v>
      </c>
      <c r="AS126" s="42">
        <f t="shared" si="119"/>
        <v>0</v>
      </c>
      <c r="AT126" s="43">
        <f t="shared" si="120"/>
        <v>0</v>
      </c>
      <c r="AU126" s="244">
        <f t="shared" si="121"/>
        <v>0</v>
      </c>
      <c r="AW126" s="41">
        <f t="shared" si="122"/>
        <v>0</v>
      </c>
      <c r="AX126" s="6">
        <f t="shared" si="123"/>
        <v>0</v>
      </c>
      <c r="AY126" s="42">
        <f t="shared" si="124"/>
        <v>0</v>
      </c>
      <c r="AZ126" s="43">
        <f t="shared" si="125"/>
        <v>0</v>
      </c>
      <c r="BA126" s="41">
        <f t="shared" si="126"/>
        <v>0</v>
      </c>
      <c r="BB126" s="6">
        <f t="shared" si="127"/>
        <v>0</v>
      </c>
      <c r="BC126" s="42">
        <f t="shared" si="128"/>
        <v>0</v>
      </c>
      <c r="BD126" s="43">
        <f t="shared" si="129"/>
        <v>0</v>
      </c>
      <c r="BE126" s="41">
        <f t="shared" si="130"/>
        <v>0</v>
      </c>
      <c r="BF126" s="6">
        <f t="shared" si="131"/>
        <v>0</v>
      </c>
      <c r="BG126" s="42">
        <f t="shared" si="132"/>
        <v>0</v>
      </c>
      <c r="BH126" s="43">
        <f t="shared" si="133"/>
        <v>0</v>
      </c>
      <c r="BI126" s="41">
        <f t="shared" si="134"/>
        <v>0</v>
      </c>
      <c r="BJ126" s="6">
        <f t="shared" si="135"/>
        <v>0</v>
      </c>
      <c r="BK126" s="42">
        <f t="shared" si="136"/>
        <v>0</v>
      </c>
      <c r="BL126" s="43">
        <f t="shared" si="137"/>
        <v>0</v>
      </c>
      <c r="BM126" s="244">
        <f t="shared" si="138"/>
        <v>0</v>
      </c>
      <c r="BO126" s="3">
        <v>121</v>
      </c>
    </row>
    <row r="127" spans="28:67" ht="21.75" thickBot="1" x14ac:dyDescent="0.4">
      <c r="AB127" s="38">
        <v>0.71527777777777701</v>
      </c>
      <c r="AC127" s="44">
        <f t="shared" si="141"/>
        <v>42252.673611110717</v>
      </c>
      <c r="AD127" s="45">
        <v>123</v>
      </c>
      <c r="AE127" s="41">
        <f t="shared" si="105"/>
        <v>0</v>
      </c>
      <c r="AF127" s="6">
        <f t="shared" si="106"/>
        <v>0</v>
      </c>
      <c r="AG127" s="42">
        <f t="shared" si="107"/>
        <v>0</v>
      </c>
      <c r="AH127" s="43">
        <f t="shared" si="108"/>
        <v>0</v>
      </c>
      <c r="AI127" s="41">
        <f t="shared" si="109"/>
        <v>0</v>
      </c>
      <c r="AJ127" s="6">
        <f t="shared" si="110"/>
        <v>0</v>
      </c>
      <c r="AK127" s="42">
        <f t="shared" si="111"/>
        <v>0</v>
      </c>
      <c r="AL127" s="43">
        <f t="shared" si="112"/>
        <v>0</v>
      </c>
      <c r="AM127" s="41">
        <f t="shared" si="113"/>
        <v>0</v>
      </c>
      <c r="AN127" s="6">
        <f t="shared" si="114"/>
        <v>0</v>
      </c>
      <c r="AO127" s="42">
        <f t="shared" si="115"/>
        <v>0</v>
      </c>
      <c r="AP127" s="43">
        <f t="shared" si="116"/>
        <v>0</v>
      </c>
      <c r="AQ127" s="41">
        <f t="shared" si="117"/>
        <v>0</v>
      </c>
      <c r="AR127" s="6">
        <f t="shared" si="118"/>
        <v>0</v>
      </c>
      <c r="AS127" s="42">
        <f t="shared" si="119"/>
        <v>0</v>
      </c>
      <c r="AT127" s="43">
        <f t="shared" si="120"/>
        <v>0</v>
      </c>
      <c r="AU127" s="53">
        <f t="shared" si="121"/>
        <v>0</v>
      </c>
      <c r="AW127" s="41">
        <f t="shared" si="122"/>
        <v>0</v>
      </c>
      <c r="AX127" s="6">
        <f t="shared" si="123"/>
        <v>0</v>
      </c>
      <c r="AY127" s="42">
        <f t="shared" si="124"/>
        <v>0</v>
      </c>
      <c r="AZ127" s="43">
        <f t="shared" si="125"/>
        <v>0</v>
      </c>
      <c r="BA127" s="41">
        <f t="shared" si="126"/>
        <v>0</v>
      </c>
      <c r="BB127" s="6">
        <f t="shared" si="127"/>
        <v>0</v>
      </c>
      <c r="BC127" s="42">
        <f t="shared" si="128"/>
        <v>0</v>
      </c>
      <c r="BD127" s="43">
        <f t="shared" si="129"/>
        <v>0</v>
      </c>
      <c r="BE127" s="41">
        <f t="shared" si="130"/>
        <v>0</v>
      </c>
      <c r="BF127" s="6">
        <f t="shared" si="131"/>
        <v>0</v>
      </c>
      <c r="BG127" s="42">
        <f t="shared" si="132"/>
        <v>0</v>
      </c>
      <c r="BH127" s="43">
        <f t="shared" si="133"/>
        <v>0</v>
      </c>
      <c r="BI127" s="41">
        <f t="shared" si="134"/>
        <v>0</v>
      </c>
      <c r="BJ127" s="6">
        <f t="shared" si="135"/>
        <v>0</v>
      </c>
      <c r="BK127" s="42">
        <f t="shared" si="136"/>
        <v>0</v>
      </c>
      <c r="BL127" s="43">
        <f t="shared" si="137"/>
        <v>0</v>
      </c>
      <c r="BM127" s="53">
        <f t="shared" si="138"/>
        <v>0</v>
      </c>
      <c r="BO127" s="3">
        <v>122</v>
      </c>
    </row>
    <row r="128" spans="28:67" ht="21.75" thickBot="1" x14ac:dyDescent="0.4">
      <c r="AB128" s="38">
        <v>0.718749999999999</v>
      </c>
      <c r="AC128" s="44">
        <f t="shared" si="141"/>
        <v>42252.677083332936</v>
      </c>
      <c r="AD128" s="45">
        <v>124</v>
      </c>
      <c r="AE128" s="41">
        <f t="shared" si="105"/>
        <v>0</v>
      </c>
      <c r="AF128" s="6">
        <f t="shared" si="106"/>
        <v>0</v>
      </c>
      <c r="AG128" s="42">
        <f t="shared" si="107"/>
        <v>0</v>
      </c>
      <c r="AH128" s="43">
        <f t="shared" si="108"/>
        <v>0</v>
      </c>
      <c r="AI128" s="41">
        <f t="shared" si="109"/>
        <v>0</v>
      </c>
      <c r="AJ128" s="6">
        <f t="shared" si="110"/>
        <v>0</v>
      </c>
      <c r="AK128" s="42">
        <f t="shared" si="111"/>
        <v>0</v>
      </c>
      <c r="AL128" s="43">
        <f t="shared" si="112"/>
        <v>0</v>
      </c>
      <c r="AM128" s="41">
        <f t="shared" si="113"/>
        <v>0</v>
      </c>
      <c r="AN128" s="6">
        <f t="shared" si="114"/>
        <v>0</v>
      </c>
      <c r="AO128" s="42">
        <f t="shared" si="115"/>
        <v>0</v>
      </c>
      <c r="AP128" s="43">
        <f t="shared" si="116"/>
        <v>0</v>
      </c>
      <c r="AQ128" s="41">
        <f t="shared" si="117"/>
        <v>0</v>
      </c>
      <c r="AR128" s="6">
        <f t="shared" si="118"/>
        <v>0</v>
      </c>
      <c r="AS128" s="42">
        <f t="shared" si="119"/>
        <v>0</v>
      </c>
      <c r="AT128" s="43">
        <f t="shared" si="120"/>
        <v>0</v>
      </c>
      <c r="AU128" s="245">
        <f t="shared" si="121"/>
        <v>0</v>
      </c>
      <c r="AV128" s="248">
        <f t="shared" ref="AV128" si="180">IF(COUNTIF(AU126:AU128,0)&gt;=2,0,IF(COUNTIF(AU126:AU128,1)&gt;=2,1,IF(COUNTIF(AU126:AU128,2)&gt;=2,2,IF(COUNTIF(AU126:AU128,3)&gt;=2,3,IF(COUNTIF(AU126:AU128,4)&gt;=2,4,0)))))</f>
        <v>0</v>
      </c>
      <c r="AW128" s="41">
        <f t="shared" si="122"/>
        <v>0</v>
      </c>
      <c r="AX128" s="6">
        <f t="shared" si="123"/>
        <v>0</v>
      </c>
      <c r="AY128" s="42">
        <f t="shared" si="124"/>
        <v>0</v>
      </c>
      <c r="AZ128" s="43">
        <f t="shared" si="125"/>
        <v>0</v>
      </c>
      <c r="BA128" s="41">
        <f t="shared" si="126"/>
        <v>0</v>
      </c>
      <c r="BB128" s="6">
        <f t="shared" si="127"/>
        <v>0</v>
      </c>
      <c r="BC128" s="42">
        <f t="shared" si="128"/>
        <v>0</v>
      </c>
      <c r="BD128" s="43">
        <f t="shared" si="129"/>
        <v>0</v>
      </c>
      <c r="BE128" s="41">
        <f t="shared" si="130"/>
        <v>0</v>
      </c>
      <c r="BF128" s="6">
        <f t="shared" si="131"/>
        <v>0</v>
      </c>
      <c r="BG128" s="42">
        <f t="shared" si="132"/>
        <v>0</v>
      </c>
      <c r="BH128" s="43">
        <f t="shared" si="133"/>
        <v>0</v>
      </c>
      <c r="BI128" s="41">
        <f t="shared" si="134"/>
        <v>0</v>
      </c>
      <c r="BJ128" s="6">
        <f t="shared" si="135"/>
        <v>0</v>
      </c>
      <c r="BK128" s="42">
        <f t="shared" si="136"/>
        <v>0</v>
      </c>
      <c r="BL128" s="43">
        <f t="shared" si="137"/>
        <v>0</v>
      </c>
      <c r="BM128" s="245">
        <f t="shared" si="138"/>
        <v>0</v>
      </c>
      <c r="BN128" s="248">
        <f t="shared" ref="BN128" si="181">IF(COUNTIF(BM126:BM128,0)&gt;=2,0,IF(COUNTIF(BM126:BM128,1)&gt;=2,1,IF(COUNTIF(BM126:BM128,2)&gt;=2,2,IF(COUNTIF(BM126:BM128,3)&gt;=2,3,IF(COUNTIF(BM126:BM128,4)&gt;=2,4,0)))))</f>
        <v>0</v>
      </c>
      <c r="BO128" s="3">
        <v>123</v>
      </c>
    </row>
    <row r="129" spans="28:67" ht="21" x14ac:dyDescent="0.35">
      <c r="AB129" s="38">
        <v>0.72222222222222099</v>
      </c>
      <c r="AC129" s="44">
        <f t="shared" si="141"/>
        <v>42252.680555555155</v>
      </c>
      <c r="AD129" s="45">
        <v>125</v>
      </c>
      <c r="AE129" s="41">
        <f t="shared" si="105"/>
        <v>0</v>
      </c>
      <c r="AF129" s="6">
        <f t="shared" si="106"/>
        <v>0</v>
      </c>
      <c r="AG129" s="42">
        <f t="shared" si="107"/>
        <v>0</v>
      </c>
      <c r="AH129" s="43">
        <f t="shared" si="108"/>
        <v>0</v>
      </c>
      <c r="AI129" s="41">
        <f t="shared" si="109"/>
        <v>0</v>
      </c>
      <c r="AJ129" s="6">
        <f t="shared" si="110"/>
        <v>0</v>
      </c>
      <c r="AK129" s="42">
        <f t="shared" si="111"/>
        <v>0</v>
      </c>
      <c r="AL129" s="43">
        <f t="shared" si="112"/>
        <v>0</v>
      </c>
      <c r="AM129" s="41">
        <f t="shared" si="113"/>
        <v>0</v>
      </c>
      <c r="AN129" s="6">
        <f t="shared" si="114"/>
        <v>0</v>
      </c>
      <c r="AO129" s="42">
        <f t="shared" si="115"/>
        <v>0</v>
      </c>
      <c r="AP129" s="43">
        <f t="shared" si="116"/>
        <v>0</v>
      </c>
      <c r="AQ129" s="41">
        <f t="shared" si="117"/>
        <v>0</v>
      </c>
      <c r="AR129" s="6">
        <f t="shared" si="118"/>
        <v>0</v>
      </c>
      <c r="AS129" s="42">
        <f t="shared" si="119"/>
        <v>0</v>
      </c>
      <c r="AT129" s="43">
        <f t="shared" si="120"/>
        <v>0</v>
      </c>
      <c r="AU129" s="244">
        <f t="shared" si="121"/>
        <v>0</v>
      </c>
      <c r="AW129" s="41">
        <f t="shared" si="122"/>
        <v>0</v>
      </c>
      <c r="AX129" s="6">
        <f t="shared" si="123"/>
        <v>0</v>
      </c>
      <c r="AY129" s="42">
        <f t="shared" si="124"/>
        <v>0</v>
      </c>
      <c r="AZ129" s="43">
        <f t="shared" si="125"/>
        <v>0</v>
      </c>
      <c r="BA129" s="41">
        <f t="shared" si="126"/>
        <v>0</v>
      </c>
      <c r="BB129" s="6">
        <f t="shared" si="127"/>
        <v>0</v>
      </c>
      <c r="BC129" s="42">
        <f t="shared" si="128"/>
        <v>0</v>
      </c>
      <c r="BD129" s="43">
        <f t="shared" si="129"/>
        <v>0</v>
      </c>
      <c r="BE129" s="41">
        <f t="shared" si="130"/>
        <v>0</v>
      </c>
      <c r="BF129" s="6">
        <f t="shared" si="131"/>
        <v>0</v>
      </c>
      <c r="BG129" s="42">
        <f t="shared" si="132"/>
        <v>0</v>
      </c>
      <c r="BH129" s="43">
        <f t="shared" si="133"/>
        <v>0</v>
      </c>
      <c r="BI129" s="41">
        <f t="shared" si="134"/>
        <v>0</v>
      </c>
      <c r="BJ129" s="6">
        <f t="shared" si="135"/>
        <v>0</v>
      </c>
      <c r="BK129" s="42">
        <f t="shared" si="136"/>
        <v>0</v>
      </c>
      <c r="BL129" s="43">
        <f t="shared" si="137"/>
        <v>0</v>
      </c>
      <c r="BM129" s="244">
        <f t="shared" si="138"/>
        <v>0</v>
      </c>
      <c r="BO129" s="3">
        <v>124</v>
      </c>
    </row>
    <row r="130" spans="28:67" ht="21.75" thickBot="1" x14ac:dyDescent="0.4">
      <c r="AB130" s="38">
        <v>0.72569444444444398</v>
      </c>
      <c r="AC130" s="44">
        <f t="shared" si="141"/>
        <v>42252.684027777374</v>
      </c>
      <c r="AD130" s="45">
        <v>126</v>
      </c>
      <c r="AE130" s="41">
        <f t="shared" si="105"/>
        <v>0</v>
      </c>
      <c r="AF130" s="6">
        <f t="shared" si="106"/>
        <v>0</v>
      </c>
      <c r="AG130" s="42">
        <f t="shared" si="107"/>
        <v>0</v>
      </c>
      <c r="AH130" s="43">
        <f t="shared" si="108"/>
        <v>0</v>
      </c>
      <c r="AI130" s="41">
        <f t="shared" si="109"/>
        <v>0</v>
      </c>
      <c r="AJ130" s="6">
        <f t="shared" si="110"/>
        <v>0</v>
      </c>
      <c r="AK130" s="42">
        <f t="shared" si="111"/>
        <v>0</v>
      </c>
      <c r="AL130" s="43">
        <f t="shared" si="112"/>
        <v>0</v>
      </c>
      <c r="AM130" s="41">
        <f t="shared" si="113"/>
        <v>0</v>
      </c>
      <c r="AN130" s="6">
        <f t="shared" si="114"/>
        <v>0</v>
      </c>
      <c r="AO130" s="42">
        <f t="shared" si="115"/>
        <v>0</v>
      </c>
      <c r="AP130" s="43">
        <f t="shared" si="116"/>
        <v>0</v>
      </c>
      <c r="AQ130" s="41">
        <f t="shared" si="117"/>
        <v>0</v>
      </c>
      <c r="AR130" s="6">
        <f t="shared" si="118"/>
        <v>0</v>
      </c>
      <c r="AS130" s="42">
        <f t="shared" si="119"/>
        <v>0</v>
      </c>
      <c r="AT130" s="43">
        <f t="shared" si="120"/>
        <v>0</v>
      </c>
      <c r="AU130" s="53">
        <f t="shared" si="121"/>
        <v>0</v>
      </c>
      <c r="AW130" s="41">
        <f t="shared" si="122"/>
        <v>0</v>
      </c>
      <c r="AX130" s="6">
        <f t="shared" si="123"/>
        <v>0</v>
      </c>
      <c r="AY130" s="42">
        <f t="shared" si="124"/>
        <v>0</v>
      </c>
      <c r="AZ130" s="43">
        <f t="shared" si="125"/>
        <v>0</v>
      </c>
      <c r="BA130" s="41">
        <f t="shared" si="126"/>
        <v>0</v>
      </c>
      <c r="BB130" s="6">
        <f t="shared" si="127"/>
        <v>0</v>
      </c>
      <c r="BC130" s="42">
        <f t="shared" si="128"/>
        <v>0</v>
      </c>
      <c r="BD130" s="43">
        <f t="shared" si="129"/>
        <v>0</v>
      </c>
      <c r="BE130" s="41">
        <f t="shared" si="130"/>
        <v>0</v>
      </c>
      <c r="BF130" s="6">
        <f t="shared" si="131"/>
        <v>0</v>
      </c>
      <c r="BG130" s="42">
        <f t="shared" si="132"/>
        <v>0</v>
      </c>
      <c r="BH130" s="43">
        <f t="shared" si="133"/>
        <v>0</v>
      </c>
      <c r="BI130" s="41">
        <f t="shared" si="134"/>
        <v>0</v>
      </c>
      <c r="BJ130" s="6">
        <f t="shared" si="135"/>
        <v>0</v>
      </c>
      <c r="BK130" s="42">
        <f t="shared" si="136"/>
        <v>0</v>
      </c>
      <c r="BL130" s="43">
        <f t="shared" si="137"/>
        <v>0</v>
      </c>
      <c r="BM130" s="53">
        <f t="shared" si="138"/>
        <v>0</v>
      </c>
      <c r="BO130" s="3">
        <v>125</v>
      </c>
    </row>
    <row r="131" spans="28:67" ht="21.75" thickBot="1" x14ac:dyDescent="0.4">
      <c r="AB131" s="38">
        <v>0.72916666666666596</v>
      </c>
      <c r="AC131" s="44">
        <f t="shared" si="141"/>
        <v>42252.687499999593</v>
      </c>
      <c r="AD131" s="45">
        <v>127</v>
      </c>
      <c r="AE131" s="41">
        <f t="shared" si="105"/>
        <v>0</v>
      </c>
      <c r="AF131" s="6">
        <f t="shared" si="106"/>
        <v>0</v>
      </c>
      <c r="AG131" s="42">
        <f t="shared" si="107"/>
        <v>0</v>
      </c>
      <c r="AH131" s="43">
        <f t="shared" si="108"/>
        <v>0</v>
      </c>
      <c r="AI131" s="41">
        <f t="shared" si="109"/>
        <v>0</v>
      </c>
      <c r="AJ131" s="6">
        <f t="shared" si="110"/>
        <v>0</v>
      </c>
      <c r="AK131" s="42">
        <f t="shared" si="111"/>
        <v>0</v>
      </c>
      <c r="AL131" s="43">
        <f t="shared" si="112"/>
        <v>0</v>
      </c>
      <c r="AM131" s="41">
        <f t="shared" si="113"/>
        <v>0</v>
      </c>
      <c r="AN131" s="6">
        <f t="shared" si="114"/>
        <v>0</v>
      </c>
      <c r="AO131" s="42">
        <f t="shared" si="115"/>
        <v>0</v>
      </c>
      <c r="AP131" s="43">
        <f t="shared" si="116"/>
        <v>0</v>
      </c>
      <c r="AQ131" s="41">
        <f t="shared" si="117"/>
        <v>0</v>
      </c>
      <c r="AR131" s="6">
        <f t="shared" si="118"/>
        <v>0</v>
      </c>
      <c r="AS131" s="42">
        <f t="shared" si="119"/>
        <v>0</v>
      </c>
      <c r="AT131" s="43">
        <f t="shared" si="120"/>
        <v>0</v>
      </c>
      <c r="AU131" s="245">
        <f t="shared" si="121"/>
        <v>0</v>
      </c>
      <c r="AV131" s="248">
        <f t="shared" ref="AV131" si="182">IF(COUNTIF(AU129:AU131,0)&gt;=2,0,IF(COUNTIF(AU129:AU131,1)&gt;=2,1,IF(COUNTIF(AU129:AU131,2)&gt;=2,2,IF(COUNTIF(AU129:AU131,3)&gt;=2,3,IF(COUNTIF(AU129:AU131,4)&gt;=2,4,0)))))</f>
        <v>0</v>
      </c>
      <c r="AW131" s="41">
        <f t="shared" si="122"/>
        <v>0</v>
      </c>
      <c r="AX131" s="6">
        <f t="shared" si="123"/>
        <v>0</v>
      </c>
      <c r="AY131" s="42">
        <f t="shared" si="124"/>
        <v>0</v>
      </c>
      <c r="AZ131" s="43">
        <f t="shared" si="125"/>
        <v>0</v>
      </c>
      <c r="BA131" s="41">
        <f t="shared" si="126"/>
        <v>0</v>
      </c>
      <c r="BB131" s="6">
        <f t="shared" si="127"/>
        <v>0</v>
      </c>
      <c r="BC131" s="42">
        <f t="shared" si="128"/>
        <v>0</v>
      </c>
      <c r="BD131" s="43">
        <f t="shared" si="129"/>
        <v>0</v>
      </c>
      <c r="BE131" s="41">
        <f t="shared" si="130"/>
        <v>0</v>
      </c>
      <c r="BF131" s="6">
        <f t="shared" si="131"/>
        <v>0</v>
      </c>
      <c r="BG131" s="42">
        <f t="shared" si="132"/>
        <v>0</v>
      </c>
      <c r="BH131" s="43">
        <f t="shared" si="133"/>
        <v>0</v>
      </c>
      <c r="BI131" s="41">
        <f t="shared" si="134"/>
        <v>0</v>
      </c>
      <c r="BJ131" s="6">
        <f t="shared" si="135"/>
        <v>0</v>
      </c>
      <c r="BK131" s="42">
        <f t="shared" si="136"/>
        <v>0</v>
      </c>
      <c r="BL131" s="43">
        <f t="shared" si="137"/>
        <v>0</v>
      </c>
      <c r="BM131" s="245">
        <f t="shared" si="138"/>
        <v>0</v>
      </c>
      <c r="BN131" s="248">
        <f t="shared" ref="BN131" si="183">IF(COUNTIF(BM129:BM131,0)&gt;=2,0,IF(COUNTIF(BM129:BM131,1)&gt;=2,1,IF(COUNTIF(BM129:BM131,2)&gt;=2,2,IF(COUNTIF(BM129:BM131,3)&gt;=2,3,IF(COUNTIF(BM129:BM131,4)&gt;=2,4,0)))))</f>
        <v>0</v>
      </c>
      <c r="BO131" s="3">
        <v>126</v>
      </c>
    </row>
    <row r="132" spans="28:67" ht="21" x14ac:dyDescent="0.35">
      <c r="AB132" s="38">
        <v>0.73263888888888795</v>
      </c>
      <c r="AC132" s="44">
        <f t="shared" si="141"/>
        <v>42252.690972221812</v>
      </c>
      <c r="AD132" s="45">
        <v>128</v>
      </c>
      <c r="AE132" s="41">
        <f t="shared" si="105"/>
        <v>0</v>
      </c>
      <c r="AF132" s="6">
        <f t="shared" si="106"/>
        <v>0</v>
      </c>
      <c r="AG132" s="42">
        <f t="shared" si="107"/>
        <v>0</v>
      </c>
      <c r="AH132" s="43">
        <f t="shared" si="108"/>
        <v>0</v>
      </c>
      <c r="AI132" s="41">
        <f t="shared" si="109"/>
        <v>0</v>
      </c>
      <c r="AJ132" s="6">
        <f t="shared" si="110"/>
        <v>0</v>
      </c>
      <c r="AK132" s="42">
        <f t="shared" si="111"/>
        <v>0</v>
      </c>
      <c r="AL132" s="43">
        <f t="shared" si="112"/>
        <v>0</v>
      </c>
      <c r="AM132" s="41">
        <f t="shared" si="113"/>
        <v>0</v>
      </c>
      <c r="AN132" s="6">
        <f t="shared" si="114"/>
        <v>0</v>
      </c>
      <c r="AO132" s="42">
        <f t="shared" si="115"/>
        <v>0</v>
      </c>
      <c r="AP132" s="43">
        <f t="shared" si="116"/>
        <v>0</v>
      </c>
      <c r="AQ132" s="41">
        <f t="shared" si="117"/>
        <v>0</v>
      </c>
      <c r="AR132" s="6">
        <f t="shared" si="118"/>
        <v>0</v>
      </c>
      <c r="AS132" s="42">
        <f t="shared" si="119"/>
        <v>0</v>
      </c>
      <c r="AT132" s="43">
        <f t="shared" si="120"/>
        <v>0</v>
      </c>
      <c r="AU132" s="244">
        <f t="shared" si="121"/>
        <v>0</v>
      </c>
      <c r="AW132" s="41">
        <f t="shared" si="122"/>
        <v>0</v>
      </c>
      <c r="AX132" s="6">
        <f t="shared" si="123"/>
        <v>0</v>
      </c>
      <c r="AY132" s="42">
        <f t="shared" si="124"/>
        <v>0</v>
      </c>
      <c r="AZ132" s="43">
        <f t="shared" si="125"/>
        <v>0</v>
      </c>
      <c r="BA132" s="41">
        <f t="shared" si="126"/>
        <v>0</v>
      </c>
      <c r="BB132" s="6">
        <f t="shared" si="127"/>
        <v>0</v>
      </c>
      <c r="BC132" s="42">
        <f t="shared" si="128"/>
        <v>0</v>
      </c>
      <c r="BD132" s="43">
        <f t="shared" si="129"/>
        <v>0</v>
      </c>
      <c r="BE132" s="41">
        <f t="shared" si="130"/>
        <v>0</v>
      </c>
      <c r="BF132" s="6">
        <f t="shared" si="131"/>
        <v>0</v>
      </c>
      <c r="BG132" s="42">
        <f t="shared" si="132"/>
        <v>0</v>
      </c>
      <c r="BH132" s="43">
        <f t="shared" si="133"/>
        <v>0</v>
      </c>
      <c r="BI132" s="41">
        <f t="shared" si="134"/>
        <v>0</v>
      </c>
      <c r="BJ132" s="6">
        <f t="shared" si="135"/>
        <v>0</v>
      </c>
      <c r="BK132" s="42">
        <f t="shared" si="136"/>
        <v>0</v>
      </c>
      <c r="BL132" s="43">
        <f t="shared" si="137"/>
        <v>0</v>
      </c>
      <c r="BM132" s="244">
        <f t="shared" si="138"/>
        <v>0</v>
      </c>
      <c r="BO132" s="3">
        <v>127</v>
      </c>
    </row>
    <row r="133" spans="28:67" ht="21.75" thickBot="1" x14ac:dyDescent="0.4">
      <c r="AB133" s="38">
        <v>0.73611111111111005</v>
      </c>
      <c r="AC133" s="44">
        <f t="shared" si="141"/>
        <v>42252.694444444031</v>
      </c>
      <c r="AD133" s="45">
        <v>129</v>
      </c>
      <c r="AE133" s="41">
        <f t="shared" si="105"/>
        <v>0</v>
      </c>
      <c r="AF133" s="6">
        <f t="shared" si="106"/>
        <v>0</v>
      </c>
      <c r="AG133" s="42">
        <f t="shared" si="107"/>
        <v>0</v>
      </c>
      <c r="AH133" s="43">
        <f t="shared" si="108"/>
        <v>0</v>
      </c>
      <c r="AI133" s="41">
        <f t="shared" si="109"/>
        <v>0</v>
      </c>
      <c r="AJ133" s="6">
        <f t="shared" si="110"/>
        <v>0</v>
      </c>
      <c r="AK133" s="42">
        <f t="shared" si="111"/>
        <v>0</v>
      </c>
      <c r="AL133" s="43">
        <f t="shared" si="112"/>
        <v>0</v>
      </c>
      <c r="AM133" s="41">
        <f t="shared" si="113"/>
        <v>0</v>
      </c>
      <c r="AN133" s="6">
        <f t="shared" si="114"/>
        <v>0</v>
      </c>
      <c r="AO133" s="42">
        <f t="shared" si="115"/>
        <v>0</v>
      </c>
      <c r="AP133" s="43">
        <f t="shared" si="116"/>
        <v>0</v>
      </c>
      <c r="AQ133" s="41">
        <f t="shared" si="117"/>
        <v>0</v>
      </c>
      <c r="AR133" s="6">
        <f t="shared" si="118"/>
        <v>0</v>
      </c>
      <c r="AS133" s="42">
        <f t="shared" si="119"/>
        <v>0</v>
      </c>
      <c r="AT133" s="43">
        <f t="shared" si="120"/>
        <v>0</v>
      </c>
      <c r="AU133" s="53">
        <f t="shared" si="121"/>
        <v>0</v>
      </c>
      <c r="AW133" s="41">
        <f t="shared" si="122"/>
        <v>0</v>
      </c>
      <c r="AX133" s="6">
        <f t="shared" si="123"/>
        <v>0</v>
      </c>
      <c r="AY133" s="42">
        <f t="shared" si="124"/>
        <v>0</v>
      </c>
      <c r="AZ133" s="43">
        <f t="shared" si="125"/>
        <v>0</v>
      </c>
      <c r="BA133" s="41">
        <f t="shared" si="126"/>
        <v>0</v>
      </c>
      <c r="BB133" s="6">
        <f t="shared" si="127"/>
        <v>0</v>
      </c>
      <c r="BC133" s="42">
        <f t="shared" si="128"/>
        <v>0</v>
      </c>
      <c r="BD133" s="43">
        <f t="shared" si="129"/>
        <v>0</v>
      </c>
      <c r="BE133" s="41">
        <f t="shared" si="130"/>
        <v>0</v>
      </c>
      <c r="BF133" s="6">
        <f t="shared" si="131"/>
        <v>0</v>
      </c>
      <c r="BG133" s="42">
        <f t="shared" si="132"/>
        <v>0</v>
      </c>
      <c r="BH133" s="43">
        <f t="shared" si="133"/>
        <v>0</v>
      </c>
      <c r="BI133" s="41">
        <f t="shared" si="134"/>
        <v>0</v>
      </c>
      <c r="BJ133" s="6">
        <f t="shared" si="135"/>
        <v>0</v>
      </c>
      <c r="BK133" s="42">
        <f t="shared" si="136"/>
        <v>0</v>
      </c>
      <c r="BL133" s="43">
        <f t="shared" si="137"/>
        <v>0</v>
      </c>
      <c r="BM133" s="53">
        <f t="shared" si="138"/>
        <v>0</v>
      </c>
      <c r="BO133" s="3">
        <v>128</v>
      </c>
    </row>
    <row r="134" spans="28:67" ht="21.75" thickBot="1" x14ac:dyDescent="0.4">
      <c r="AB134" s="38">
        <v>0.73958333333333204</v>
      </c>
      <c r="AC134" s="44">
        <f t="shared" si="141"/>
        <v>42252.69791666625</v>
      </c>
      <c r="AD134" s="45">
        <v>130</v>
      </c>
      <c r="AE134" s="41">
        <f t="shared" ref="AE134:AE197" si="184">IF(OR($AD134=$N$5,$AD134=$N$6,$AD134=$N$7,$AD134=$N$8,$AD134=$N$9,$AD134=$N$10,$AD134=$N$11,$AD134=$N$12,$AD134=$N$13,$AD134=$N$14,$AD134=$N$15,$AD134=$N$16),$AD134,0)</f>
        <v>0</v>
      </c>
      <c r="AF134" s="6">
        <f t="shared" ref="AF134:AF197" si="185">IF($AD134=$N$5,1,IF($AD134=$N$6,2,IF($AD134=$N$7,3,IF($AD134=$N$8,4,IF($AD134=$N$9,5,IF($AD134=$N$10,6,IF($AD134=$N$11,7,IF($AD134=$N$12,8,IF($AD134=$N$13,9,IF($AD134=$N$14,10,IF($AD134=$N$15,11,IF($AD134=$N$16,12,0))))))))))))</f>
        <v>0</v>
      </c>
      <c r="AG134" s="42">
        <f t="shared" ref="AG134:AG197" si="186">IF(AE134&gt;0,IF(AF134=1,$M$5,IF(AF134=2,$M$6,IF(AF134=3,$M$7,IF(AF134=4,$M$8,IF(AF134=5,$M$9,IF(AF134=6,$M$10,IF(AF134=7,$M$11,IF(AF134=8,$M$12,IF(AF134=9,$M$13,IF(AF134=10,$M$14,IF(AF134=11,$M$15,IF(AF134=12,$M$16,0)))))))))))),IF(AG133&lt;=0,0,IF((AG133-1)&lt;=0,0,AG133-1)))</f>
        <v>0</v>
      </c>
      <c r="AH134" s="43">
        <f t="shared" ref="AH134:AH197" si="187">IF(AG134&lt;=0,0,1)</f>
        <v>0</v>
      </c>
      <c r="AI134" s="41">
        <f t="shared" ref="AI134:AI197" si="188">IF(OR($AD134=$P$5,$AD134=$P$6,$AD134=$P$7,$AD134=$P$8,$AD134=$P$9,$AD134=$P$10,$AD134=$P$11,$AD134=$P$12,$AD134=$P$13,$AD134=$P$14,$AD134=$P$15,$AD134=$P$16),$AD134,0)</f>
        <v>0</v>
      </c>
      <c r="AJ134" s="6">
        <f t="shared" ref="AJ134:AJ197" si="189">IF($AD134=$P$5,1,IF($AD134=$P$6,2,IF($AD134=$P$7,3,IF($AD134=$P$8,4,IF($AD134=$P$9,5,IF($AD134=$P$10,6,IF($AD134=$P$11,7,IF($AD134=$P$12,8,IF($AD134=$P$13,9,IF($AD134=$P$14,10,IF($AD134=$P$15,11,IF($AD134=$P$16,12,0))))))))))))</f>
        <v>0</v>
      </c>
      <c r="AK134" s="42">
        <f t="shared" ref="AK134:AK197" si="190">IF(AI134&gt;0,IF(AJ134=1,$O$5,IF(AJ134=2,$O$6,IF(AJ134=3,$O$7,IF(AJ134=4,$O$8,IF(AJ134=5,$O$9,IF(AJ134=6,$O$10,IF(AJ134=7,$O$11,IF(AJ134=8,$O$12,IF(AJ134=9,$O$13,IF(AJ134=10,$O$14,IF(AJ134=11,$O$15,IF(AJ134=12,$O$16,0)))))))))))),IF(AK133&lt;=0,0,IF((AK133-1)&lt;=0,0,AK133-1)))</f>
        <v>0</v>
      </c>
      <c r="AL134" s="43">
        <f t="shared" ref="AL134:AL197" si="191">IF(AK134&lt;=0,0,2)</f>
        <v>0</v>
      </c>
      <c r="AM134" s="41">
        <f t="shared" ref="AM134:AM197" si="192">IF(OR($AD134=$R$5,$AD134=$R$6,$AD134=$R$7,$AD134=$R$8,$AD134=$R$9,$AD134=$R$10,$AD134=$R$11,$AD134=$R$12,$AD134=$R$13,$AD134=$R$14,$AD134=$R$15,$AD134=$R$16),$AD134,0)</f>
        <v>0</v>
      </c>
      <c r="AN134" s="6">
        <f t="shared" ref="AN134:AN197" si="193">IF($AD134=$R$5,1,IF($AD134=$R$6,2,IF($AD134=$R$7,3,IF($AD134=$R$8,4,IF($AD134=$R$9,5,IF($AD134=$R$10,6,IF($AD134=$R$11,7,IF($AD134=$R$12,8,IF($AD134=$R$13,9,IF($AD134=$R$14,10,IF($AD134=$R$15,11,IF($AD134=$R$16,12,0))))))))))))</f>
        <v>0</v>
      </c>
      <c r="AO134" s="42">
        <f t="shared" ref="AO134:AO197" si="194">IF(AM134&gt;0,IF(AN134=1,$Q$5,IF(AN134=2,$Q$6,IF(AN134=3,$Q$7,IF(AN134=4,$Q$8,IF(AN134=5,$Q$9,IF(AN134=6,$Q$10,IF(AN134=7,$Q$11,IF(AN134=8,$Q$12,IF(AN134=9,$Q$13,IF(AN134=10,$Q$14,IF(AN134=11,$Q$15,IF(AN134=12,$Q$16,0)))))))))))),IF(AO133&lt;=0,0,IF((AO133-1)&lt;=0,0,AO133-1)))</f>
        <v>0</v>
      </c>
      <c r="AP134" s="43">
        <f t="shared" ref="AP134:AP197" si="195">IF(AO134&lt;=0,0,3)</f>
        <v>0</v>
      </c>
      <c r="AQ134" s="41">
        <f t="shared" ref="AQ134:AQ197" si="196">IF(OR($AD134=$T$5,$AD134=$T$6,$AD134=$T$7,$AD134=$T$8,$AD134=$T$9,$AD134=$T$10,$AD134=$T$11,$AD134=$T$12,$AD134=$T$13,$AD134=$T$14,$AD134=$T$15,$AD134=$T$16),$AD134,0)</f>
        <v>0</v>
      </c>
      <c r="AR134" s="6">
        <f t="shared" ref="AR134:AR197" si="197">IF($AD134=$T$5,1,IF($AD134=$T$6,2,IF($AD134=$T$7,3,IF($AD134=$T$8,4,IF($AD134=$T$9,5,IF($AD134=$T$10,6,IF($AD134=$T$11,7,IF($AD134=$T$12,8,IF($AD134=$T$13,9,IF($AD134=$T$14,10,IF($AD134=$T$15,11,IF($AD134=$T$16,12,0))))))))))))</f>
        <v>0</v>
      </c>
      <c r="AS134" s="42">
        <f t="shared" ref="AS134:AS197" si="198">IF(AQ134&gt;0,IF(AR134=1,$S$5,IF(AR134=2,$S$6,IF(AR134=3,$S$7,IF(AR134=4,$S$8,IF(AR134=5,$S$9,IF(AR134=6,$S$10,IF(AR134=7,$S$11,IF(AR134=8,$S$12,IF(AR134=9,$S$13,IF(AR134=10,$S$14,IF(AR134=11,$S$15,IF(AR134=12,$S$16,0)))))))))))),IF(AS133&lt;=0,0,IF((AS133-1)&lt;=0,0,AS133-1)))</f>
        <v>0</v>
      </c>
      <c r="AT134" s="43">
        <f t="shared" ref="AT134:AT197" si="199">IF(AS134&lt;=0,0,4)</f>
        <v>0</v>
      </c>
      <c r="AU134" s="245">
        <f t="shared" ref="AU134:AU197" si="200">IF(AH134=1,1,IF(AL134=2,2,IF(AP134=3,3,IF(AT134=4,4,0))))</f>
        <v>0</v>
      </c>
      <c r="AV134" s="248">
        <f t="shared" ref="AV134" si="201">IF(COUNTIF(AU132:AU134,0)&gt;=2,0,IF(COUNTIF(AU132:AU134,1)&gt;=2,1,IF(COUNTIF(AU132:AU134,2)&gt;=2,2,IF(COUNTIF(AU132:AU134,3)&gt;=2,3,IF(COUNTIF(AU132:AU134,4)&gt;=2,4,0)))))</f>
        <v>0</v>
      </c>
      <c r="AW134" s="41">
        <f t="shared" ref="AW134:AW197" si="202">IF(OR($AD134=$N$20,$AD134=$N$21,$AD134=$N$22,$AD134=$N$23,$AD134=$N$24,$AD134=$N$25,$AD134=$N$26,$AD134=$N$27,$AD134=$N$28,$AD134=$N$29,$AD134=$N$30,$AD134=$N$31),$AD134,0)</f>
        <v>0</v>
      </c>
      <c r="AX134" s="6">
        <f t="shared" ref="AX134:AX197" si="203">IF($AD134=$N$20,1,IF($AD134=$N$21,2,IF($AD134=$N$22,3,IF($AD134=$N$23,4,IF($AD134=$N$24,5,IF($AD134=$N$25,6,IF($AD134=$N$26,7,IF($AD134=$N$27,8,IF($AD134=$N$28,9,IF($AD134=$N$29,10,IF($AD134=$N$30,11,IF($AD134=$N$31,12,0))))))))))))</f>
        <v>0</v>
      </c>
      <c r="AY134" s="42">
        <f t="shared" ref="AY134:AY197" si="204">IF(AW134&gt;0,IF(AX134=1,$M$20,IF(AX134=2,$M$21,IF(AX134=3,$M$22,IF(AX134=4,$M$23,IF(AX134=5,$M$24,IF(AX134=6,$M$25,IF(AX134=7,$M$26,IF(AX134=8,$M$27,IF(AX134=9,$M$28,IF(AX134=10,$M$29,IF(AX134=11,$M$30,IF(AX134=12,$M$31,0)))))))))))),IF(AY133&lt;=0,0,IF((AY133-1)&lt;=0,0,AY133-1)))</f>
        <v>0</v>
      </c>
      <c r="AZ134" s="43">
        <f t="shared" ref="AZ134:AZ197" si="205">IF(AY134&lt;=0,0,1)</f>
        <v>0</v>
      </c>
      <c r="BA134" s="41">
        <f t="shared" ref="BA134:BA197" si="206">IF(OR($AD134=$P$20,$AD134=$P$21,$AD134=$P$22,$AD134=$P$23,$AD134=$P$24,$AD134=$P$25,$AD134=$P$26,$AD134=$P$27,$AD134=$P$28,$AD134=$P$29,$AD134=$P$30,$AD134=$P$31),$AD134,0)</f>
        <v>0</v>
      </c>
      <c r="BB134" s="6">
        <f t="shared" ref="BB134:BB197" si="207">IF($AD134=$P$20,1,IF($AD134=$P$21,2,IF($AD134=$P$22,3,IF($AD134=$P$23,4,IF($AD134=$P$24,5,IF($AD134=$P$25,6,IF($AD134=$P$26,7,IF($AD134=$P$27,8,IF($AD134=$P$28,9,IF($AD134=$P$29,10,IF($AD134=$P$30,11,IF($AD134=$P$31,12,0))))))))))))</f>
        <v>0</v>
      </c>
      <c r="BC134" s="42">
        <f t="shared" ref="BC134:BC197" si="208">IF(BA134&gt;0,IF(BB134=1,$O$20,IF(BB134=2,$O$21,IF(BB134=3,$O$22,IF(BB134=4,$O$23,IF(BB134=5,$O$24,IF(BB134=6,$O$25,IF(BB134=7,$O$26,IF(BB134=8,$O$27,IF(BB134=9,$O$28,IF(BB134=10,$O$29,IF(BB134=11,$O$30,IF(BB134=12,$O$31,0)))))))))))),IF(BC133&lt;=0,0,IF((BC133-1)&lt;=0,0,BC133-1)))</f>
        <v>0</v>
      </c>
      <c r="BD134" s="43">
        <f t="shared" ref="BD134:BD197" si="209">IF(BC134&lt;=0,0,2)</f>
        <v>0</v>
      </c>
      <c r="BE134" s="41">
        <f t="shared" ref="BE134:BE197" si="210">IF(OR($AD134=$R$20,$AD134=$R$21,$AD134=$R$22,$AD134=$R$23,$AD134=$R$24,$AD134=$R$25,$AD134=$R$26,$AD134=$R$27,$AD134=$R$28,$AD134=$R$29,$AD134=$R$30,$AD134=$R$31),$AD134,0)</f>
        <v>0</v>
      </c>
      <c r="BF134" s="6">
        <f t="shared" ref="BF134:BF197" si="211">IF($AD134=$R$20,1,IF($AD134=$R$21,2,IF($AD134=$R$22,3,IF($AD134=$R$23,4,IF($AD134=$R$24,5,IF($AD134=$R$25,6,IF($AD134=$R$26,7,IF($AD134=$R$27,8,IF($AD134=$R$28,9,IF($AD134=$R$29,10,IF($AD134=$R$30,11,IF($AD134=$R$31,12,0))))))))))))</f>
        <v>0</v>
      </c>
      <c r="BG134" s="42">
        <f t="shared" ref="BG134:BG197" si="212">IF(BE134&gt;0,IF(BF134=1,$Q$20,IF(BF134=2,$Q$21,IF(BF134=3,$Q$22,IF(BF134=4,$Q$23,IF(BF134=5,$Q$24,IF(BF134=6,$Q$25,IF(BF134=7,$Q$26,IF(BF134=8,$Q$27,IF(BF134=9,$Q$28,IF(BF134=10,$Q$29,IF(BF134=11,$Q$30,IF(BF134=12,$Q$31,0)))))))))))),IF(BG133&lt;=0,0,IF((BG133-1)&lt;=0,0,BG133-1)))</f>
        <v>0</v>
      </c>
      <c r="BH134" s="43">
        <f t="shared" ref="BH134:BH197" si="213">IF(BG134&lt;=0,0,3)</f>
        <v>0</v>
      </c>
      <c r="BI134" s="41">
        <f t="shared" ref="BI134:BI197" si="214">IF(OR($AD134=$T$20,$AD134=$T$21,$AD134=$T$22,$AD134=$T$23,$AD134=$T$24,$AD134=$T$25,$AD134=$T$26,$AD134=$T$27,$AD134=$T$28,$AD134=$T$29,$AD134=$T$30,$AD134=$T$31),$AD134,0)</f>
        <v>0</v>
      </c>
      <c r="BJ134" s="6">
        <f t="shared" ref="BJ134:BJ197" si="215">IF($AD134=$T$20,1,IF($AD134=$T$21,2,IF($AD134=$T$22,3,IF($AD134=$T$23,4,IF($AD134=$T$24,5,IF($AD134=$T$25,6,IF($AD134=$T$26,7,IF($AD134=$T$27,8,IF($AD134=$T$28,9,IF($AD134=$T$29,10,IF($AD134=$T$30,11,IF($AD134=$T$31,12,0))))))))))))</f>
        <v>0</v>
      </c>
      <c r="BK134" s="42">
        <f t="shared" ref="BK134:BK197" si="216">IF(BI134&gt;0,IF(BJ134=1,$S$20,IF(BJ134=2,$S$21,IF(BJ134=3,$S$22,IF(BJ134=4,$S$23,IF(BJ134=5,$S$24,IF(BJ134=6,$S$25,IF(BJ134=7,$S$26,IF(BJ134=8,$S$27,IF(BJ134=9,$S$28,IF(BJ134=10,$S$29,IF(BJ134=11,$S$30,IF(BJ134=12,$S$31,0)))))))))))),IF(BK133&lt;=0,0,IF((BK133-1)&lt;=0,0,BK133-1)))</f>
        <v>0</v>
      </c>
      <c r="BL134" s="43">
        <f t="shared" ref="BL134:BL197" si="217">IF(BK134&lt;=0,0,4)</f>
        <v>0</v>
      </c>
      <c r="BM134" s="245">
        <f t="shared" ref="BM134:BM197" si="218">IF(AZ134=1,1,IF(BD134=2,2,IF(BH134=3,3,IF(BL134=4,4,0))))</f>
        <v>0</v>
      </c>
      <c r="BN134" s="248">
        <f t="shared" ref="BN134" si="219">IF(COUNTIF(BM132:BM134,0)&gt;=2,0,IF(COUNTIF(BM132:BM134,1)&gt;=2,1,IF(COUNTIF(BM132:BM134,2)&gt;=2,2,IF(COUNTIF(BM132:BM134,3)&gt;=2,3,IF(COUNTIF(BM132:BM134,4)&gt;=2,4,0)))))</f>
        <v>0</v>
      </c>
      <c r="BO134" s="3">
        <v>129</v>
      </c>
    </row>
    <row r="135" spans="28:67" ht="21" x14ac:dyDescent="0.35">
      <c r="AB135" s="38">
        <v>0.74305555555555503</v>
      </c>
      <c r="AC135" s="44">
        <f t="shared" ref="AC135:AC198" si="220">AC134+$L$2</f>
        <v>42252.701388888469</v>
      </c>
      <c r="AD135" s="45">
        <v>131</v>
      </c>
      <c r="AE135" s="41">
        <f t="shared" si="184"/>
        <v>0</v>
      </c>
      <c r="AF135" s="6">
        <f t="shared" si="185"/>
        <v>0</v>
      </c>
      <c r="AG135" s="42">
        <f t="shared" si="186"/>
        <v>0</v>
      </c>
      <c r="AH135" s="43">
        <f t="shared" si="187"/>
        <v>0</v>
      </c>
      <c r="AI135" s="41">
        <f t="shared" si="188"/>
        <v>0</v>
      </c>
      <c r="AJ135" s="6">
        <f t="shared" si="189"/>
        <v>0</v>
      </c>
      <c r="AK135" s="42">
        <f t="shared" si="190"/>
        <v>0</v>
      </c>
      <c r="AL135" s="43">
        <f t="shared" si="191"/>
        <v>0</v>
      </c>
      <c r="AM135" s="41">
        <f t="shared" si="192"/>
        <v>0</v>
      </c>
      <c r="AN135" s="6">
        <f t="shared" si="193"/>
        <v>0</v>
      </c>
      <c r="AO135" s="42">
        <f t="shared" si="194"/>
        <v>0</v>
      </c>
      <c r="AP135" s="43">
        <f t="shared" si="195"/>
        <v>0</v>
      </c>
      <c r="AQ135" s="41">
        <f t="shared" si="196"/>
        <v>0</v>
      </c>
      <c r="AR135" s="6">
        <f t="shared" si="197"/>
        <v>0</v>
      </c>
      <c r="AS135" s="42">
        <f t="shared" si="198"/>
        <v>0</v>
      </c>
      <c r="AT135" s="43">
        <f t="shared" si="199"/>
        <v>0</v>
      </c>
      <c r="AU135" s="244">
        <f t="shared" si="200"/>
        <v>0</v>
      </c>
      <c r="AW135" s="41">
        <f t="shared" si="202"/>
        <v>0</v>
      </c>
      <c r="AX135" s="6">
        <f t="shared" si="203"/>
        <v>0</v>
      </c>
      <c r="AY135" s="42">
        <f t="shared" si="204"/>
        <v>0</v>
      </c>
      <c r="AZ135" s="43">
        <f t="shared" si="205"/>
        <v>0</v>
      </c>
      <c r="BA135" s="41">
        <f t="shared" si="206"/>
        <v>0</v>
      </c>
      <c r="BB135" s="6">
        <f t="shared" si="207"/>
        <v>0</v>
      </c>
      <c r="BC135" s="42">
        <f t="shared" si="208"/>
        <v>0</v>
      </c>
      <c r="BD135" s="43">
        <f t="shared" si="209"/>
        <v>0</v>
      </c>
      <c r="BE135" s="41">
        <f t="shared" si="210"/>
        <v>0</v>
      </c>
      <c r="BF135" s="6">
        <f t="shared" si="211"/>
        <v>0</v>
      </c>
      <c r="BG135" s="42">
        <f t="shared" si="212"/>
        <v>0</v>
      </c>
      <c r="BH135" s="43">
        <f t="shared" si="213"/>
        <v>0</v>
      </c>
      <c r="BI135" s="41">
        <f t="shared" si="214"/>
        <v>0</v>
      </c>
      <c r="BJ135" s="6">
        <f t="shared" si="215"/>
        <v>0</v>
      </c>
      <c r="BK135" s="42">
        <f t="shared" si="216"/>
        <v>0</v>
      </c>
      <c r="BL135" s="43">
        <f t="shared" si="217"/>
        <v>0</v>
      </c>
      <c r="BM135" s="244">
        <f t="shared" si="218"/>
        <v>0</v>
      </c>
      <c r="BO135" s="3">
        <v>130</v>
      </c>
    </row>
    <row r="136" spans="28:67" ht="21.75" thickBot="1" x14ac:dyDescent="0.4">
      <c r="AB136" s="38">
        <v>0.74652777777777701</v>
      </c>
      <c r="AC136" s="44">
        <f t="shared" si="220"/>
        <v>42252.704861110687</v>
      </c>
      <c r="AD136" s="45">
        <v>132</v>
      </c>
      <c r="AE136" s="41">
        <f t="shared" si="184"/>
        <v>0</v>
      </c>
      <c r="AF136" s="6">
        <f t="shared" si="185"/>
        <v>0</v>
      </c>
      <c r="AG136" s="42">
        <f t="shared" si="186"/>
        <v>0</v>
      </c>
      <c r="AH136" s="43">
        <f t="shared" si="187"/>
        <v>0</v>
      </c>
      <c r="AI136" s="41">
        <f t="shared" si="188"/>
        <v>0</v>
      </c>
      <c r="AJ136" s="6">
        <f t="shared" si="189"/>
        <v>0</v>
      </c>
      <c r="AK136" s="42">
        <f t="shared" si="190"/>
        <v>0</v>
      </c>
      <c r="AL136" s="43">
        <f t="shared" si="191"/>
        <v>0</v>
      </c>
      <c r="AM136" s="41">
        <f t="shared" si="192"/>
        <v>0</v>
      </c>
      <c r="AN136" s="6">
        <f t="shared" si="193"/>
        <v>0</v>
      </c>
      <c r="AO136" s="42">
        <f t="shared" si="194"/>
        <v>0</v>
      </c>
      <c r="AP136" s="43">
        <f t="shared" si="195"/>
        <v>0</v>
      </c>
      <c r="AQ136" s="41">
        <f t="shared" si="196"/>
        <v>0</v>
      </c>
      <c r="AR136" s="6">
        <f t="shared" si="197"/>
        <v>0</v>
      </c>
      <c r="AS136" s="42">
        <f t="shared" si="198"/>
        <v>0</v>
      </c>
      <c r="AT136" s="43">
        <f t="shared" si="199"/>
        <v>0</v>
      </c>
      <c r="AU136" s="53">
        <f t="shared" si="200"/>
        <v>0</v>
      </c>
      <c r="AW136" s="41">
        <f t="shared" si="202"/>
        <v>0</v>
      </c>
      <c r="AX136" s="6">
        <f t="shared" si="203"/>
        <v>0</v>
      </c>
      <c r="AY136" s="42">
        <f t="shared" si="204"/>
        <v>0</v>
      </c>
      <c r="AZ136" s="43">
        <f t="shared" si="205"/>
        <v>0</v>
      </c>
      <c r="BA136" s="41">
        <f t="shared" si="206"/>
        <v>0</v>
      </c>
      <c r="BB136" s="6">
        <f t="shared" si="207"/>
        <v>0</v>
      </c>
      <c r="BC136" s="42">
        <f t="shared" si="208"/>
        <v>0</v>
      </c>
      <c r="BD136" s="43">
        <f t="shared" si="209"/>
        <v>0</v>
      </c>
      <c r="BE136" s="41">
        <f t="shared" si="210"/>
        <v>0</v>
      </c>
      <c r="BF136" s="6">
        <f t="shared" si="211"/>
        <v>0</v>
      </c>
      <c r="BG136" s="42">
        <f t="shared" si="212"/>
        <v>0</v>
      </c>
      <c r="BH136" s="43">
        <f t="shared" si="213"/>
        <v>0</v>
      </c>
      <c r="BI136" s="41">
        <f t="shared" si="214"/>
        <v>0</v>
      </c>
      <c r="BJ136" s="6">
        <f t="shared" si="215"/>
        <v>0</v>
      </c>
      <c r="BK136" s="42">
        <f t="shared" si="216"/>
        <v>0</v>
      </c>
      <c r="BL136" s="43">
        <f t="shared" si="217"/>
        <v>0</v>
      </c>
      <c r="BM136" s="53">
        <f t="shared" si="218"/>
        <v>0</v>
      </c>
      <c r="BO136" s="3">
        <v>131</v>
      </c>
    </row>
    <row r="137" spans="28:67" ht="21.75" thickBot="1" x14ac:dyDescent="0.4">
      <c r="AB137" s="38">
        <v>0.749999999999999</v>
      </c>
      <c r="AC137" s="44">
        <f t="shared" si="220"/>
        <v>42252.708333332906</v>
      </c>
      <c r="AD137" s="45">
        <v>133</v>
      </c>
      <c r="AE137" s="41">
        <f t="shared" si="184"/>
        <v>0</v>
      </c>
      <c r="AF137" s="6">
        <f t="shared" si="185"/>
        <v>0</v>
      </c>
      <c r="AG137" s="42">
        <f t="shared" si="186"/>
        <v>0</v>
      </c>
      <c r="AH137" s="43">
        <f t="shared" si="187"/>
        <v>0</v>
      </c>
      <c r="AI137" s="41">
        <f t="shared" si="188"/>
        <v>0</v>
      </c>
      <c r="AJ137" s="6">
        <f t="shared" si="189"/>
        <v>0</v>
      </c>
      <c r="AK137" s="42">
        <f t="shared" si="190"/>
        <v>0</v>
      </c>
      <c r="AL137" s="43">
        <f t="shared" si="191"/>
        <v>0</v>
      </c>
      <c r="AM137" s="41">
        <f t="shared" si="192"/>
        <v>0</v>
      </c>
      <c r="AN137" s="6">
        <f t="shared" si="193"/>
        <v>0</v>
      </c>
      <c r="AO137" s="42">
        <f t="shared" si="194"/>
        <v>0</v>
      </c>
      <c r="AP137" s="43">
        <f t="shared" si="195"/>
        <v>0</v>
      </c>
      <c r="AQ137" s="41">
        <f t="shared" si="196"/>
        <v>0</v>
      </c>
      <c r="AR137" s="6">
        <f t="shared" si="197"/>
        <v>0</v>
      </c>
      <c r="AS137" s="42">
        <f t="shared" si="198"/>
        <v>0</v>
      </c>
      <c r="AT137" s="43">
        <f t="shared" si="199"/>
        <v>0</v>
      </c>
      <c r="AU137" s="245">
        <f t="shared" si="200"/>
        <v>0</v>
      </c>
      <c r="AV137" s="248">
        <f t="shared" ref="AV137" si="221">IF(COUNTIF(AU135:AU137,0)&gt;=2,0,IF(COUNTIF(AU135:AU137,1)&gt;=2,1,IF(COUNTIF(AU135:AU137,2)&gt;=2,2,IF(COUNTIF(AU135:AU137,3)&gt;=2,3,IF(COUNTIF(AU135:AU137,4)&gt;=2,4,0)))))</f>
        <v>0</v>
      </c>
      <c r="AW137" s="41">
        <f t="shared" si="202"/>
        <v>0</v>
      </c>
      <c r="AX137" s="6">
        <f t="shared" si="203"/>
        <v>0</v>
      </c>
      <c r="AY137" s="42">
        <f t="shared" si="204"/>
        <v>0</v>
      </c>
      <c r="AZ137" s="43">
        <f t="shared" si="205"/>
        <v>0</v>
      </c>
      <c r="BA137" s="41">
        <f t="shared" si="206"/>
        <v>0</v>
      </c>
      <c r="BB137" s="6">
        <f t="shared" si="207"/>
        <v>0</v>
      </c>
      <c r="BC137" s="42">
        <f t="shared" si="208"/>
        <v>0</v>
      </c>
      <c r="BD137" s="43">
        <f t="shared" si="209"/>
        <v>0</v>
      </c>
      <c r="BE137" s="41">
        <f t="shared" si="210"/>
        <v>0</v>
      </c>
      <c r="BF137" s="6">
        <f t="shared" si="211"/>
        <v>0</v>
      </c>
      <c r="BG137" s="42">
        <f t="shared" si="212"/>
        <v>0</v>
      </c>
      <c r="BH137" s="43">
        <f t="shared" si="213"/>
        <v>0</v>
      </c>
      <c r="BI137" s="41">
        <f t="shared" si="214"/>
        <v>0</v>
      </c>
      <c r="BJ137" s="6">
        <f t="shared" si="215"/>
        <v>0</v>
      </c>
      <c r="BK137" s="42">
        <f t="shared" si="216"/>
        <v>0</v>
      </c>
      <c r="BL137" s="43">
        <f t="shared" si="217"/>
        <v>0</v>
      </c>
      <c r="BM137" s="245">
        <f t="shared" si="218"/>
        <v>0</v>
      </c>
      <c r="BN137" s="248">
        <f t="shared" ref="BN137" si="222">IF(COUNTIF(BM135:BM137,0)&gt;=2,0,IF(COUNTIF(BM135:BM137,1)&gt;=2,1,IF(COUNTIF(BM135:BM137,2)&gt;=2,2,IF(COUNTIF(BM135:BM137,3)&gt;=2,3,IF(COUNTIF(BM135:BM137,4)&gt;=2,4,0)))))</f>
        <v>0</v>
      </c>
      <c r="BO137" s="3">
        <v>132</v>
      </c>
    </row>
    <row r="138" spans="28:67" ht="21" x14ac:dyDescent="0.35">
      <c r="AB138" s="38">
        <v>0.75347222222222099</v>
      </c>
      <c r="AC138" s="44">
        <f t="shared" si="220"/>
        <v>42252.711805555125</v>
      </c>
      <c r="AD138" s="45">
        <v>134</v>
      </c>
      <c r="AE138" s="41">
        <f t="shared" si="184"/>
        <v>0</v>
      </c>
      <c r="AF138" s="6">
        <f t="shared" si="185"/>
        <v>0</v>
      </c>
      <c r="AG138" s="42">
        <f t="shared" si="186"/>
        <v>0</v>
      </c>
      <c r="AH138" s="43">
        <f t="shared" si="187"/>
        <v>0</v>
      </c>
      <c r="AI138" s="41">
        <f t="shared" si="188"/>
        <v>0</v>
      </c>
      <c r="AJ138" s="6">
        <f t="shared" si="189"/>
        <v>0</v>
      </c>
      <c r="AK138" s="42">
        <f t="shared" si="190"/>
        <v>0</v>
      </c>
      <c r="AL138" s="43">
        <f t="shared" si="191"/>
        <v>0</v>
      </c>
      <c r="AM138" s="41">
        <f t="shared" si="192"/>
        <v>0</v>
      </c>
      <c r="AN138" s="6">
        <f t="shared" si="193"/>
        <v>0</v>
      </c>
      <c r="AO138" s="42">
        <f t="shared" si="194"/>
        <v>0</v>
      </c>
      <c r="AP138" s="43">
        <f t="shared" si="195"/>
        <v>0</v>
      </c>
      <c r="AQ138" s="41">
        <f t="shared" si="196"/>
        <v>0</v>
      </c>
      <c r="AR138" s="6">
        <f t="shared" si="197"/>
        <v>0</v>
      </c>
      <c r="AS138" s="42">
        <f t="shared" si="198"/>
        <v>0</v>
      </c>
      <c r="AT138" s="43">
        <f t="shared" si="199"/>
        <v>0</v>
      </c>
      <c r="AU138" s="244">
        <f t="shared" si="200"/>
        <v>0</v>
      </c>
      <c r="AW138" s="41">
        <f t="shared" si="202"/>
        <v>0</v>
      </c>
      <c r="AX138" s="6">
        <f t="shared" si="203"/>
        <v>0</v>
      </c>
      <c r="AY138" s="42">
        <f t="shared" si="204"/>
        <v>0</v>
      </c>
      <c r="AZ138" s="43">
        <f t="shared" si="205"/>
        <v>0</v>
      </c>
      <c r="BA138" s="41">
        <f t="shared" si="206"/>
        <v>0</v>
      </c>
      <c r="BB138" s="6">
        <f t="shared" si="207"/>
        <v>0</v>
      </c>
      <c r="BC138" s="42">
        <f t="shared" si="208"/>
        <v>0</v>
      </c>
      <c r="BD138" s="43">
        <f t="shared" si="209"/>
        <v>0</v>
      </c>
      <c r="BE138" s="41">
        <f t="shared" si="210"/>
        <v>0</v>
      </c>
      <c r="BF138" s="6">
        <f t="shared" si="211"/>
        <v>0</v>
      </c>
      <c r="BG138" s="42">
        <f t="shared" si="212"/>
        <v>0</v>
      </c>
      <c r="BH138" s="43">
        <f t="shared" si="213"/>
        <v>0</v>
      </c>
      <c r="BI138" s="41">
        <f t="shared" si="214"/>
        <v>0</v>
      </c>
      <c r="BJ138" s="6">
        <f t="shared" si="215"/>
        <v>0</v>
      </c>
      <c r="BK138" s="42">
        <f t="shared" si="216"/>
        <v>0</v>
      </c>
      <c r="BL138" s="43">
        <f t="shared" si="217"/>
        <v>0</v>
      </c>
      <c r="BM138" s="244">
        <f t="shared" si="218"/>
        <v>0</v>
      </c>
      <c r="BO138" s="3">
        <v>133</v>
      </c>
    </row>
    <row r="139" spans="28:67" ht="21.75" thickBot="1" x14ac:dyDescent="0.4">
      <c r="AB139" s="38">
        <v>0.75694444444444398</v>
      </c>
      <c r="AC139" s="44">
        <f t="shared" si="220"/>
        <v>42252.715277777344</v>
      </c>
      <c r="AD139" s="45">
        <v>135</v>
      </c>
      <c r="AE139" s="41">
        <f t="shared" si="184"/>
        <v>0</v>
      </c>
      <c r="AF139" s="6">
        <f t="shared" si="185"/>
        <v>0</v>
      </c>
      <c r="AG139" s="42">
        <f t="shared" si="186"/>
        <v>0</v>
      </c>
      <c r="AH139" s="43">
        <f t="shared" si="187"/>
        <v>0</v>
      </c>
      <c r="AI139" s="41">
        <f t="shared" si="188"/>
        <v>0</v>
      </c>
      <c r="AJ139" s="6">
        <f t="shared" si="189"/>
        <v>0</v>
      </c>
      <c r="AK139" s="42">
        <f t="shared" si="190"/>
        <v>0</v>
      </c>
      <c r="AL139" s="43">
        <f t="shared" si="191"/>
        <v>0</v>
      </c>
      <c r="AM139" s="41">
        <f t="shared" si="192"/>
        <v>0</v>
      </c>
      <c r="AN139" s="6">
        <f t="shared" si="193"/>
        <v>0</v>
      </c>
      <c r="AO139" s="42">
        <f t="shared" si="194"/>
        <v>0</v>
      </c>
      <c r="AP139" s="43">
        <f t="shared" si="195"/>
        <v>0</v>
      </c>
      <c r="AQ139" s="41">
        <f t="shared" si="196"/>
        <v>0</v>
      </c>
      <c r="AR139" s="6">
        <f t="shared" si="197"/>
        <v>0</v>
      </c>
      <c r="AS139" s="42">
        <f t="shared" si="198"/>
        <v>0</v>
      </c>
      <c r="AT139" s="43">
        <f t="shared" si="199"/>
        <v>0</v>
      </c>
      <c r="AU139" s="53">
        <f t="shared" si="200"/>
        <v>0</v>
      </c>
      <c r="AW139" s="41">
        <f t="shared" si="202"/>
        <v>0</v>
      </c>
      <c r="AX139" s="6">
        <f t="shared" si="203"/>
        <v>0</v>
      </c>
      <c r="AY139" s="42">
        <f t="shared" si="204"/>
        <v>0</v>
      </c>
      <c r="AZ139" s="43">
        <f t="shared" si="205"/>
        <v>0</v>
      </c>
      <c r="BA139" s="41">
        <f t="shared" si="206"/>
        <v>0</v>
      </c>
      <c r="BB139" s="6">
        <f t="shared" si="207"/>
        <v>0</v>
      </c>
      <c r="BC139" s="42">
        <f t="shared" si="208"/>
        <v>0</v>
      </c>
      <c r="BD139" s="43">
        <f t="shared" si="209"/>
        <v>0</v>
      </c>
      <c r="BE139" s="41">
        <f t="shared" si="210"/>
        <v>0</v>
      </c>
      <c r="BF139" s="6">
        <f t="shared" si="211"/>
        <v>0</v>
      </c>
      <c r="BG139" s="42">
        <f t="shared" si="212"/>
        <v>0</v>
      </c>
      <c r="BH139" s="43">
        <f t="shared" si="213"/>
        <v>0</v>
      </c>
      <c r="BI139" s="41">
        <f t="shared" si="214"/>
        <v>0</v>
      </c>
      <c r="BJ139" s="6">
        <f t="shared" si="215"/>
        <v>0</v>
      </c>
      <c r="BK139" s="42">
        <f t="shared" si="216"/>
        <v>0</v>
      </c>
      <c r="BL139" s="43">
        <f t="shared" si="217"/>
        <v>0</v>
      </c>
      <c r="BM139" s="53">
        <f t="shared" si="218"/>
        <v>0</v>
      </c>
      <c r="BO139" s="3">
        <v>134</v>
      </c>
    </row>
    <row r="140" spans="28:67" ht="21.75" thickBot="1" x14ac:dyDescent="0.4">
      <c r="AB140" s="38">
        <v>0.76041666666666596</v>
      </c>
      <c r="AC140" s="44">
        <f t="shared" si="220"/>
        <v>42252.718749999563</v>
      </c>
      <c r="AD140" s="45">
        <v>136</v>
      </c>
      <c r="AE140" s="41">
        <f t="shared" si="184"/>
        <v>0</v>
      </c>
      <c r="AF140" s="6">
        <f t="shared" si="185"/>
        <v>0</v>
      </c>
      <c r="AG140" s="42">
        <f t="shared" si="186"/>
        <v>0</v>
      </c>
      <c r="AH140" s="43">
        <f t="shared" si="187"/>
        <v>0</v>
      </c>
      <c r="AI140" s="41">
        <f t="shared" si="188"/>
        <v>0</v>
      </c>
      <c r="AJ140" s="6">
        <f t="shared" si="189"/>
        <v>0</v>
      </c>
      <c r="AK140" s="42">
        <f t="shared" si="190"/>
        <v>0</v>
      </c>
      <c r="AL140" s="43">
        <f t="shared" si="191"/>
        <v>0</v>
      </c>
      <c r="AM140" s="41">
        <f t="shared" si="192"/>
        <v>0</v>
      </c>
      <c r="AN140" s="6">
        <f t="shared" si="193"/>
        <v>0</v>
      </c>
      <c r="AO140" s="42">
        <f t="shared" si="194"/>
        <v>0</v>
      </c>
      <c r="AP140" s="43">
        <f t="shared" si="195"/>
        <v>0</v>
      </c>
      <c r="AQ140" s="41">
        <f t="shared" si="196"/>
        <v>0</v>
      </c>
      <c r="AR140" s="6">
        <f t="shared" si="197"/>
        <v>0</v>
      </c>
      <c r="AS140" s="42">
        <f t="shared" si="198"/>
        <v>0</v>
      </c>
      <c r="AT140" s="43">
        <f t="shared" si="199"/>
        <v>0</v>
      </c>
      <c r="AU140" s="245">
        <f t="shared" si="200"/>
        <v>0</v>
      </c>
      <c r="AV140" s="248">
        <f t="shared" ref="AV140" si="223">IF(COUNTIF(AU138:AU140,0)&gt;=2,0,IF(COUNTIF(AU138:AU140,1)&gt;=2,1,IF(COUNTIF(AU138:AU140,2)&gt;=2,2,IF(COUNTIF(AU138:AU140,3)&gt;=2,3,IF(COUNTIF(AU138:AU140,4)&gt;=2,4,0)))))</f>
        <v>0</v>
      </c>
      <c r="AW140" s="41">
        <f t="shared" si="202"/>
        <v>0</v>
      </c>
      <c r="AX140" s="6">
        <f t="shared" si="203"/>
        <v>0</v>
      </c>
      <c r="AY140" s="42">
        <f t="shared" si="204"/>
        <v>0</v>
      </c>
      <c r="AZ140" s="43">
        <f t="shared" si="205"/>
        <v>0</v>
      </c>
      <c r="BA140" s="41">
        <f t="shared" si="206"/>
        <v>0</v>
      </c>
      <c r="BB140" s="6">
        <f t="shared" si="207"/>
        <v>0</v>
      </c>
      <c r="BC140" s="42">
        <f t="shared" si="208"/>
        <v>0</v>
      </c>
      <c r="BD140" s="43">
        <f t="shared" si="209"/>
        <v>0</v>
      </c>
      <c r="BE140" s="41">
        <f t="shared" si="210"/>
        <v>0</v>
      </c>
      <c r="BF140" s="6">
        <f t="shared" si="211"/>
        <v>0</v>
      </c>
      <c r="BG140" s="42">
        <f t="shared" si="212"/>
        <v>0</v>
      </c>
      <c r="BH140" s="43">
        <f t="shared" si="213"/>
        <v>0</v>
      </c>
      <c r="BI140" s="41">
        <f t="shared" si="214"/>
        <v>0</v>
      </c>
      <c r="BJ140" s="6">
        <f t="shared" si="215"/>
        <v>0</v>
      </c>
      <c r="BK140" s="42">
        <f t="shared" si="216"/>
        <v>0</v>
      </c>
      <c r="BL140" s="43">
        <f t="shared" si="217"/>
        <v>0</v>
      </c>
      <c r="BM140" s="245">
        <f t="shared" si="218"/>
        <v>0</v>
      </c>
      <c r="BN140" s="248">
        <f t="shared" ref="BN140" si="224">IF(COUNTIF(BM138:BM140,0)&gt;=2,0,IF(COUNTIF(BM138:BM140,1)&gt;=2,1,IF(COUNTIF(BM138:BM140,2)&gt;=2,2,IF(COUNTIF(BM138:BM140,3)&gt;=2,3,IF(COUNTIF(BM138:BM140,4)&gt;=2,4,0)))))</f>
        <v>0</v>
      </c>
      <c r="BO140" s="3">
        <v>135</v>
      </c>
    </row>
    <row r="141" spans="28:67" ht="21" x14ac:dyDescent="0.35">
      <c r="AB141" s="38">
        <v>0.76388888888888795</v>
      </c>
      <c r="AC141" s="44">
        <f t="shared" si="220"/>
        <v>42252.722222221782</v>
      </c>
      <c r="AD141" s="45">
        <v>137</v>
      </c>
      <c r="AE141" s="41">
        <f t="shared" si="184"/>
        <v>0</v>
      </c>
      <c r="AF141" s="6">
        <f t="shared" si="185"/>
        <v>0</v>
      </c>
      <c r="AG141" s="42">
        <f t="shared" si="186"/>
        <v>0</v>
      </c>
      <c r="AH141" s="43">
        <f t="shared" si="187"/>
        <v>0</v>
      </c>
      <c r="AI141" s="41">
        <f t="shared" si="188"/>
        <v>0</v>
      </c>
      <c r="AJ141" s="6">
        <f t="shared" si="189"/>
        <v>0</v>
      </c>
      <c r="AK141" s="42">
        <f t="shared" si="190"/>
        <v>0</v>
      </c>
      <c r="AL141" s="43">
        <f t="shared" si="191"/>
        <v>0</v>
      </c>
      <c r="AM141" s="41">
        <f t="shared" si="192"/>
        <v>0</v>
      </c>
      <c r="AN141" s="6">
        <f t="shared" si="193"/>
        <v>0</v>
      </c>
      <c r="AO141" s="42">
        <f t="shared" si="194"/>
        <v>0</v>
      </c>
      <c r="AP141" s="43">
        <f t="shared" si="195"/>
        <v>0</v>
      </c>
      <c r="AQ141" s="41">
        <f t="shared" si="196"/>
        <v>0</v>
      </c>
      <c r="AR141" s="6">
        <f t="shared" si="197"/>
        <v>0</v>
      </c>
      <c r="AS141" s="42">
        <f t="shared" si="198"/>
        <v>0</v>
      </c>
      <c r="AT141" s="43">
        <f t="shared" si="199"/>
        <v>0</v>
      </c>
      <c r="AU141" s="244">
        <f t="shared" si="200"/>
        <v>0</v>
      </c>
      <c r="AW141" s="41">
        <f t="shared" si="202"/>
        <v>0</v>
      </c>
      <c r="AX141" s="6">
        <f t="shared" si="203"/>
        <v>0</v>
      </c>
      <c r="AY141" s="42">
        <f t="shared" si="204"/>
        <v>0</v>
      </c>
      <c r="AZ141" s="43">
        <f t="shared" si="205"/>
        <v>0</v>
      </c>
      <c r="BA141" s="41">
        <f t="shared" si="206"/>
        <v>0</v>
      </c>
      <c r="BB141" s="6">
        <f t="shared" si="207"/>
        <v>0</v>
      </c>
      <c r="BC141" s="42">
        <f t="shared" si="208"/>
        <v>0</v>
      </c>
      <c r="BD141" s="43">
        <f t="shared" si="209"/>
        <v>0</v>
      </c>
      <c r="BE141" s="41">
        <f t="shared" si="210"/>
        <v>0</v>
      </c>
      <c r="BF141" s="6">
        <f t="shared" si="211"/>
        <v>0</v>
      </c>
      <c r="BG141" s="42">
        <f t="shared" si="212"/>
        <v>0</v>
      </c>
      <c r="BH141" s="43">
        <f t="shared" si="213"/>
        <v>0</v>
      </c>
      <c r="BI141" s="41">
        <f t="shared" si="214"/>
        <v>0</v>
      </c>
      <c r="BJ141" s="6">
        <f t="shared" si="215"/>
        <v>0</v>
      </c>
      <c r="BK141" s="42">
        <f t="shared" si="216"/>
        <v>0</v>
      </c>
      <c r="BL141" s="43">
        <f t="shared" si="217"/>
        <v>0</v>
      </c>
      <c r="BM141" s="244">
        <f t="shared" si="218"/>
        <v>0</v>
      </c>
      <c r="BO141" s="3">
        <v>136</v>
      </c>
    </row>
    <row r="142" spans="28:67" ht="21.75" thickBot="1" x14ac:dyDescent="0.4">
      <c r="AB142" s="38">
        <v>0.76736111111111005</v>
      </c>
      <c r="AC142" s="44">
        <f t="shared" si="220"/>
        <v>42252.725694444001</v>
      </c>
      <c r="AD142" s="45">
        <v>138</v>
      </c>
      <c r="AE142" s="41">
        <f t="shared" si="184"/>
        <v>0</v>
      </c>
      <c r="AF142" s="6">
        <f t="shared" si="185"/>
        <v>0</v>
      </c>
      <c r="AG142" s="42">
        <f t="shared" si="186"/>
        <v>0</v>
      </c>
      <c r="AH142" s="43">
        <f t="shared" si="187"/>
        <v>0</v>
      </c>
      <c r="AI142" s="41">
        <f t="shared" si="188"/>
        <v>0</v>
      </c>
      <c r="AJ142" s="6">
        <f t="shared" si="189"/>
        <v>0</v>
      </c>
      <c r="AK142" s="42">
        <f t="shared" si="190"/>
        <v>0</v>
      </c>
      <c r="AL142" s="43">
        <f t="shared" si="191"/>
        <v>0</v>
      </c>
      <c r="AM142" s="41">
        <f t="shared" si="192"/>
        <v>0</v>
      </c>
      <c r="AN142" s="6">
        <f t="shared" si="193"/>
        <v>0</v>
      </c>
      <c r="AO142" s="42">
        <f t="shared" si="194"/>
        <v>0</v>
      </c>
      <c r="AP142" s="43">
        <f t="shared" si="195"/>
        <v>0</v>
      </c>
      <c r="AQ142" s="41">
        <f t="shared" si="196"/>
        <v>0</v>
      </c>
      <c r="AR142" s="6">
        <f t="shared" si="197"/>
        <v>0</v>
      </c>
      <c r="AS142" s="42">
        <f t="shared" si="198"/>
        <v>0</v>
      </c>
      <c r="AT142" s="43">
        <f t="shared" si="199"/>
        <v>0</v>
      </c>
      <c r="AU142" s="53">
        <f t="shared" si="200"/>
        <v>0</v>
      </c>
      <c r="AW142" s="41">
        <f t="shared" si="202"/>
        <v>0</v>
      </c>
      <c r="AX142" s="6">
        <f t="shared" si="203"/>
        <v>0</v>
      </c>
      <c r="AY142" s="42">
        <f t="shared" si="204"/>
        <v>0</v>
      </c>
      <c r="AZ142" s="43">
        <f t="shared" si="205"/>
        <v>0</v>
      </c>
      <c r="BA142" s="41">
        <f t="shared" si="206"/>
        <v>0</v>
      </c>
      <c r="BB142" s="6">
        <f t="shared" si="207"/>
        <v>0</v>
      </c>
      <c r="BC142" s="42">
        <f t="shared" si="208"/>
        <v>0</v>
      </c>
      <c r="BD142" s="43">
        <f t="shared" si="209"/>
        <v>0</v>
      </c>
      <c r="BE142" s="41">
        <f t="shared" si="210"/>
        <v>0</v>
      </c>
      <c r="BF142" s="6">
        <f t="shared" si="211"/>
        <v>0</v>
      </c>
      <c r="BG142" s="42">
        <f t="shared" si="212"/>
        <v>0</v>
      </c>
      <c r="BH142" s="43">
        <f t="shared" si="213"/>
        <v>0</v>
      </c>
      <c r="BI142" s="41">
        <f t="shared" si="214"/>
        <v>0</v>
      </c>
      <c r="BJ142" s="6">
        <f t="shared" si="215"/>
        <v>0</v>
      </c>
      <c r="BK142" s="42">
        <f t="shared" si="216"/>
        <v>0</v>
      </c>
      <c r="BL142" s="43">
        <f t="shared" si="217"/>
        <v>0</v>
      </c>
      <c r="BM142" s="53">
        <f t="shared" si="218"/>
        <v>0</v>
      </c>
      <c r="BO142" s="3">
        <v>137</v>
      </c>
    </row>
    <row r="143" spans="28:67" ht="21.75" thickBot="1" x14ac:dyDescent="0.4">
      <c r="AB143" s="38">
        <v>0.77083333333333204</v>
      </c>
      <c r="AC143" s="44">
        <f t="shared" si="220"/>
        <v>42252.72916666622</v>
      </c>
      <c r="AD143" s="45">
        <v>139</v>
      </c>
      <c r="AE143" s="41">
        <f t="shared" si="184"/>
        <v>0</v>
      </c>
      <c r="AF143" s="6">
        <f t="shared" si="185"/>
        <v>0</v>
      </c>
      <c r="AG143" s="42">
        <f t="shared" si="186"/>
        <v>0</v>
      </c>
      <c r="AH143" s="43">
        <f t="shared" si="187"/>
        <v>0</v>
      </c>
      <c r="AI143" s="41">
        <f t="shared" si="188"/>
        <v>0</v>
      </c>
      <c r="AJ143" s="6">
        <f t="shared" si="189"/>
        <v>0</v>
      </c>
      <c r="AK143" s="42">
        <f t="shared" si="190"/>
        <v>0</v>
      </c>
      <c r="AL143" s="43">
        <f t="shared" si="191"/>
        <v>0</v>
      </c>
      <c r="AM143" s="41">
        <f t="shared" si="192"/>
        <v>0</v>
      </c>
      <c r="AN143" s="6">
        <f t="shared" si="193"/>
        <v>0</v>
      </c>
      <c r="AO143" s="42">
        <f t="shared" si="194"/>
        <v>0</v>
      </c>
      <c r="AP143" s="43">
        <f t="shared" si="195"/>
        <v>0</v>
      </c>
      <c r="AQ143" s="41">
        <f t="shared" si="196"/>
        <v>0</v>
      </c>
      <c r="AR143" s="6">
        <f t="shared" si="197"/>
        <v>0</v>
      </c>
      <c r="AS143" s="42">
        <f t="shared" si="198"/>
        <v>0</v>
      </c>
      <c r="AT143" s="43">
        <f t="shared" si="199"/>
        <v>0</v>
      </c>
      <c r="AU143" s="245">
        <f t="shared" si="200"/>
        <v>0</v>
      </c>
      <c r="AV143" s="248">
        <f t="shared" ref="AV143" si="225">IF(COUNTIF(AU141:AU143,0)&gt;=2,0,IF(COUNTIF(AU141:AU143,1)&gt;=2,1,IF(COUNTIF(AU141:AU143,2)&gt;=2,2,IF(COUNTIF(AU141:AU143,3)&gt;=2,3,IF(COUNTIF(AU141:AU143,4)&gt;=2,4,0)))))</f>
        <v>0</v>
      </c>
      <c r="AW143" s="41">
        <f t="shared" si="202"/>
        <v>0</v>
      </c>
      <c r="AX143" s="6">
        <f t="shared" si="203"/>
        <v>0</v>
      </c>
      <c r="AY143" s="42">
        <f t="shared" si="204"/>
        <v>0</v>
      </c>
      <c r="AZ143" s="43">
        <f t="shared" si="205"/>
        <v>0</v>
      </c>
      <c r="BA143" s="41">
        <f t="shared" si="206"/>
        <v>0</v>
      </c>
      <c r="BB143" s="6">
        <f t="shared" si="207"/>
        <v>0</v>
      </c>
      <c r="BC143" s="42">
        <f t="shared" si="208"/>
        <v>0</v>
      </c>
      <c r="BD143" s="43">
        <f t="shared" si="209"/>
        <v>0</v>
      </c>
      <c r="BE143" s="41">
        <f t="shared" si="210"/>
        <v>0</v>
      </c>
      <c r="BF143" s="6">
        <f t="shared" si="211"/>
        <v>0</v>
      </c>
      <c r="BG143" s="42">
        <f t="shared" si="212"/>
        <v>0</v>
      </c>
      <c r="BH143" s="43">
        <f t="shared" si="213"/>
        <v>0</v>
      </c>
      <c r="BI143" s="41">
        <f t="shared" si="214"/>
        <v>0</v>
      </c>
      <c r="BJ143" s="6">
        <f t="shared" si="215"/>
        <v>0</v>
      </c>
      <c r="BK143" s="42">
        <f t="shared" si="216"/>
        <v>0</v>
      </c>
      <c r="BL143" s="43">
        <f t="shared" si="217"/>
        <v>0</v>
      </c>
      <c r="BM143" s="245">
        <f t="shared" si="218"/>
        <v>0</v>
      </c>
      <c r="BN143" s="248">
        <f t="shared" ref="BN143" si="226">IF(COUNTIF(BM141:BM143,0)&gt;=2,0,IF(COUNTIF(BM141:BM143,1)&gt;=2,1,IF(COUNTIF(BM141:BM143,2)&gt;=2,2,IF(COUNTIF(BM141:BM143,3)&gt;=2,3,IF(COUNTIF(BM141:BM143,4)&gt;=2,4,0)))))</f>
        <v>0</v>
      </c>
      <c r="BO143" s="3">
        <v>138</v>
      </c>
    </row>
    <row r="144" spans="28:67" ht="21" x14ac:dyDescent="0.35">
      <c r="AB144" s="38">
        <v>0.77430555555555503</v>
      </c>
      <c r="AC144" s="44">
        <f t="shared" si="220"/>
        <v>42252.732638888439</v>
      </c>
      <c r="AD144" s="45">
        <v>140</v>
      </c>
      <c r="AE144" s="41">
        <f t="shared" si="184"/>
        <v>0</v>
      </c>
      <c r="AF144" s="6">
        <f t="shared" si="185"/>
        <v>0</v>
      </c>
      <c r="AG144" s="42">
        <f t="shared" si="186"/>
        <v>0</v>
      </c>
      <c r="AH144" s="43">
        <f t="shared" si="187"/>
        <v>0</v>
      </c>
      <c r="AI144" s="41">
        <f t="shared" si="188"/>
        <v>0</v>
      </c>
      <c r="AJ144" s="6">
        <f t="shared" si="189"/>
        <v>0</v>
      </c>
      <c r="AK144" s="42">
        <f t="shared" si="190"/>
        <v>0</v>
      </c>
      <c r="AL144" s="43">
        <f t="shared" si="191"/>
        <v>0</v>
      </c>
      <c r="AM144" s="41">
        <f t="shared" si="192"/>
        <v>0</v>
      </c>
      <c r="AN144" s="6">
        <f t="shared" si="193"/>
        <v>0</v>
      </c>
      <c r="AO144" s="42">
        <f t="shared" si="194"/>
        <v>0</v>
      </c>
      <c r="AP144" s="43">
        <f t="shared" si="195"/>
        <v>0</v>
      </c>
      <c r="AQ144" s="41">
        <f t="shared" si="196"/>
        <v>0</v>
      </c>
      <c r="AR144" s="6">
        <f t="shared" si="197"/>
        <v>0</v>
      </c>
      <c r="AS144" s="42">
        <f t="shared" si="198"/>
        <v>0</v>
      </c>
      <c r="AT144" s="43">
        <f t="shared" si="199"/>
        <v>0</v>
      </c>
      <c r="AU144" s="244">
        <f t="shared" si="200"/>
        <v>0</v>
      </c>
      <c r="AW144" s="41">
        <f t="shared" si="202"/>
        <v>0</v>
      </c>
      <c r="AX144" s="6">
        <f t="shared" si="203"/>
        <v>0</v>
      </c>
      <c r="AY144" s="42">
        <f t="shared" si="204"/>
        <v>0</v>
      </c>
      <c r="AZ144" s="43">
        <f t="shared" si="205"/>
        <v>0</v>
      </c>
      <c r="BA144" s="41">
        <f t="shared" si="206"/>
        <v>0</v>
      </c>
      <c r="BB144" s="6">
        <f t="shared" si="207"/>
        <v>0</v>
      </c>
      <c r="BC144" s="42">
        <f t="shared" si="208"/>
        <v>0</v>
      </c>
      <c r="BD144" s="43">
        <f t="shared" si="209"/>
        <v>0</v>
      </c>
      <c r="BE144" s="41">
        <f t="shared" si="210"/>
        <v>0</v>
      </c>
      <c r="BF144" s="6">
        <f t="shared" si="211"/>
        <v>0</v>
      </c>
      <c r="BG144" s="42">
        <f t="shared" si="212"/>
        <v>0</v>
      </c>
      <c r="BH144" s="43">
        <f t="shared" si="213"/>
        <v>0</v>
      </c>
      <c r="BI144" s="41">
        <f t="shared" si="214"/>
        <v>0</v>
      </c>
      <c r="BJ144" s="6">
        <f t="shared" si="215"/>
        <v>0</v>
      </c>
      <c r="BK144" s="42">
        <f t="shared" si="216"/>
        <v>0</v>
      </c>
      <c r="BL144" s="43">
        <f t="shared" si="217"/>
        <v>0</v>
      </c>
      <c r="BM144" s="244">
        <f t="shared" si="218"/>
        <v>0</v>
      </c>
      <c r="BO144" s="3">
        <v>139</v>
      </c>
    </row>
    <row r="145" spans="28:67" ht="21.75" thickBot="1" x14ac:dyDescent="0.4">
      <c r="AB145" s="38">
        <v>0.77777777777777701</v>
      </c>
      <c r="AC145" s="44">
        <f t="shared" si="220"/>
        <v>42252.736111110658</v>
      </c>
      <c r="AD145" s="45">
        <v>141</v>
      </c>
      <c r="AE145" s="41">
        <f t="shared" si="184"/>
        <v>0</v>
      </c>
      <c r="AF145" s="6">
        <f t="shared" si="185"/>
        <v>0</v>
      </c>
      <c r="AG145" s="42">
        <f t="shared" si="186"/>
        <v>0</v>
      </c>
      <c r="AH145" s="43">
        <f t="shared" si="187"/>
        <v>0</v>
      </c>
      <c r="AI145" s="41">
        <f t="shared" si="188"/>
        <v>0</v>
      </c>
      <c r="AJ145" s="6">
        <f t="shared" si="189"/>
        <v>0</v>
      </c>
      <c r="AK145" s="42">
        <f t="shared" si="190"/>
        <v>0</v>
      </c>
      <c r="AL145" s="43">
        <f t="shared" si="191"/>
        <v>0</v>
      </c>
      <c r="AM145" s="41">
        <f t="shared" si="192"/>
        <v>0</v>
      </c>
      <c r="AN145" s="6">
        <f t="shared" si="193"/>
        <v>0</v>
      </c>
      <c r="AO145" s="42">
        <f t="shared" si="194"/>
        <v>0</v>
      </c>
      <c r="AP145" s="43">
        <f t="shared" si="195"/>
        <v>0</v>
      </c>
      <c r="AQ145" s="41">
        <f t="shared" si="196"/>
        <v>0</v>
      </c>
      <c r="AR145" s="6">
        <f t="shared" si="197"/>
        <v>0</v>
      </c>
      <c r="AS145" s="42">
        <f t="shared" si="198"/>
        <v>0</v>
      </c>
      <c r="AT145" s="43">
        <f t="shared" si="199"/>
        <v>0</v>
      </c>
      <c r="AU145" s="53">
        <f t="shared" si="200"/>
        <v>0</v>
      </c>
      <c r="AW145" s="41">
        <f t="shared" si="202"/>
        <v>0</v>
      </c>
      <c r="AX145" s="6">
        <f t="shared" si="203"/>
        <v>0</v>
      </c>
      <c r="AY145" s="42">
        <f t="shared" si="204"/>
        <v>0</v>
      </c>
      <c r="AZ145" s="43">
        <f t="shared" si="205"/>
        <v>0</v>
      </c>
      <c r="BA145" s="41">
        <f t="shared" si="206"/>
        <v>0</v>
      </c>
      <c r="BB145" s="6">
        <f t="shared" si="207"/>
        <v>0</v>
      </c>
      <c r="BC145" s="42">
        <f t="shared" si="208"/>
        <v>0</v>
      </c>
      <c r="BD145" s="43">
        <f t="shared" si="209"/>
        <v>0</v>
      </c>
      <c r="BE145" s="41">
        <f t="shared" si="210"/>
        <v>0</v>
      </c>
      <c r="BF145" s="6">
        <f t="shared" si="211"/>
        <v>0</v>
      </c>
      <c r="BG145" s="42">
        <f t="shared" si="212"/>
        <v>0</v>
      </c>
      <c r="BH145" s="43">
        <f t="shared" si="213"/>
        <v>0</v>
      </c>
      <c r="BI145" s="41">
        <f t="shared" si="214"/>
        <v>0</v>
      </c>
      <c r="BJ145" s="6">
        <f t="shared" si="215"/>
        <v>0</v>
      </c>
      <c r="BK145" s="42">
        <f t="shared" si="216"/>
        <v>0</v>
      </c>
      <c r="BL145" s="43">
        <f t="shared" si="217"/>
        <v>0</v>
      </c>
      <c r="BM145" s="53">
        <f t="shared" si="218"/>
        <v>0</v>
      </c>
      <c r="BO145" s="3">
        <v>140</v>
      </c>
    </row>
    <row r="146" spans="28:67" ht="21.75" thickBot="1" x14ac:dyDescent="0.4">
      <c r="AB146" s="38">
        <v>0.781249999999999</v>
      </c>
      <c r="AC146" s="44">
        <f t="shared" si="220"/>
        <v>42252.739583332877</v>
      </c>
      <c r="AD146" s="45">
        <v>142</v>
      </c>
      <c r="AE146" s="41">
        <f t="shared" si="184"/>
        <v>0</v>
      </c>
      <c r="AF146" s="6">
        <f t="shared" si="185"/>
        <v>0</v>
      </c>
      <c r="AG146" s="42">
        <f t="shared" si="186"/>
        <v>0</v>
      </c>
      <c r="AH146" s="43">
        <f t="shared" si="187"/>
        <v>0</v>
      </c>
      <c r="AI146" s="41">
        <f t="shared" si="188"/>
        <v>0</v>
      </c>
      <c r="AJ146" s="6">
        <f t="shared" si="189"/>
        <v>0</v>
      </c>
      <c r="AK146" s="42">
        <f t="shared" si="190"/>
        <v>0</v>
      </c>
      <c r="AL146" s="43">
        <f t="shared" si="191"/>
        <v>0</v>
      </c>
      <c r="AM146" s="41">
        <f t="shared" si="192"/>
        <v>0</v>
      </c>
      <c r="AN146" s="6">
        <f t="shared" si="193"/>
        <v>0</v>
      </c>
      <c r="AO146" s="42">
        <f t="shared" si="194"/>
        <v>0</v>
      </c>
      <c r="AP146" s="43">
        <f t="shared" si="195"/>
        <v>0</v>
      </c>
      <c r="AQ146" s="41">
        <f t="shared" si="196"/>
        <v>0</v>
      </c>
      <c r="AR146" s="6">
        <f t="shared" si="197"/>
        <v>0</v>
      </c>
      <c r="AS146" s="42">
        <f t="shared" si="198"/>
        <v>0</v>
      </c>
      <c r="AT146" s="43">
        <f t="shared" si="199"/>
        <v>0</v>
      </c>
      <c r="AU146" s="245">
        <f t="shared" si="200"/>
        <v>0</v>
      </c>
      <c r="AV146" s="248">
        <f t="shared" ref="AV146" si="227">IF(COUNTIF(AU144:AU146,0)&gt;=2,0,IF(COUNTIF(AU144:AU146,1)&gt;=2,1,IF(COUNTIF(AU144:AU146,2)&gt;=2,2,IF(COUNTIF(AU144:AU146,3)&gt;=2,3,IF(COUNTIF(AU144:AU146,4)&gt;=2,4,0)))))</f>
        <v>0</v>
      </c>
      <c r="AW146" s="41">
        <f t="shared" si="202"/>
        <v>0</v>
      </c>
      <c r="AX146" s="6">
        <f t="shared" si="203"/>
        <v>0</v>
      </c>
      <c r="AY146" s="42">
        <f t="shared" si="204"/>
        <v>0</v>
      </c>
      <c r="AZ146" s="43">
        <f t="shared" si="205"/>
        <v>0</v>
      </c>
      <c r="BA146" s="41">
        <f t="shared" si="206"/>
        <v>0</v>
      </c>
      <c r="BB146" s="6">
        <f t="shared" si="207"/>
        <v>0</v>
      </c>
      <c r="BC146" s="42">
        <f t="shared" si="208"/>
        <v>0</v>
      </c>
      <c r="BD146" s="43">
        <f t="shared" si="209"/>
        <v>0</v>
      </c>
      <c r="BE146" s="41">
        <f t="shared" si="210"/>
        <v>0</v>
      </c>
      <c r="BF146" s="6">
        <f t="shared" si="211"/>
        <v>0</v>
      </c>
      <c r="BG146" s="42">
        <f t="shared" si="212"/>
        <v>0</v>
      </c>
      <c r="BH146" s="43">
        <f t="shared" si="213"/>
        <v>0</v>
      </c>
      <c r="BI146" s="41">
        <f t="shared" si="214"/>
        <v>0</v>
      </c>
      <c r="BJ146" s="6">
        <f t="shared" si="215"/>
        <v>0</v>
      </c>
      <c r="BK146" s="42">
        <f t="shared" si="216"/>
        <v>0</v>
      </c>
      <c r="BL146" s="43">
        <f t="shared" si="217"/>
        <v>0</v>
      </c>
      <c r="BM146" s="245">
        <f t="shared" si="218"/>
        <v>0</v>
      </c>
      <c r="BN146" s="248">
        <f t="shared" ref="BN146" si="228">IF(COUNTIF(BM144:BM146,0)&gt;=2,0,IF(COUNTIF(BM144:BM146,1)&gt;=2,1,IF(COUNTIF(BM144:BM146,2)&gt;=2,2,IF(COUNTIF(BM144:BM146,3)&gt;=2,3,IF(COUNTIF(BM144:BM146,4)&gt;=2,4,0)))))</f>
        <v>0</v>
      </c>
      <c r="BO146" s="3">
        <v>141</v>
      </c>
    </row>
    <row r="147" spans="28:67" ht="21" x14ac:dyDescent="0.35">
      <c r="AB147" s="38">
        <v>0.78472222222222099</v>
      </c>
      <c r="AC147" s="44">
        <f t="shared" si="220"/>
        <v>42252.743055555096</v>
      </c>
      <c r="AD147" s="45">
        <v>143</v>
      </c>
      <c r="AE147" s="41">
        <f t="shared" si="184"/>
        <v>0</v>
      </c>
      <c r="AF147" s="6">
        <f t="shared" si="185"/>
        <v>0</v>
      </c>
      <c r="AG147" s="42">
        <f t="shared" si="186"/>
        <v>0</v>
      </c>
      <c r="AH147" s="43">
        <f t="shared" si="187"/>
        <v>0</v>
      </c>
      <c r="AI147" s="41">
        <f t="shared" si="188"/>
        <v>0</v>
      </c>
      <c r="AJ147" s="6">
        <f t="shared" si="189"/>
        <v>0</v>
      </c>
      <c r="AK147" s="42">
        <f t="shared" si="190"/>
        <v>0</v>
      </c>
      <c r="AL147" s="43">
        <f t="shared" si="191"/>
        <v>0</v>
      </c>
      <c r="AM147" s="41">
        <f t="shared" si="192"/>
        <v>0</v>
      </c>
      <c r="AN147" s="6">
        <f t="shared" si="193"/>
        <v>0</v>
      </c>
      <c r="AO147" s="42">
        <f t="shared" si="194"/>
        <v>0</v>
      </c>
      <c r="AP147" s="43">
        <f t="shared" si="195"/>
        <v>0</v>
      </c>
      <c r="AQ147" s="41">
        <f t="shared" si="196"/>
        <v>0</v>
      </c>
      <c r="AR147" s="6">
        <f t="shared" si="197"/>
        <v>0</v>
      </c>
      <c r="AS147" s="42">
        <f t="shared" si="198"/>
        <v>0</v>
      </c>
      <c r="AT147" s="43">
        <f t="shared" si="199"/>
        <v>0</v>
      </c>
      <c r="AU147" s="244">
        <f t="shared" si="200"/>
        <v>0</v>
      </c>
      <c r="AW147" s="41">
        <f t="shared" si="202"/>
        <v>0</v>
      </c>
      <c r="AX147" s="6">
        <f t="shared" si="203"/>
        <v>0</v>
      </c>
      <c r="AY147" s="42">
        <f t="shared" si="204"/>
        <v>0</v>
      </c>
      <c r="AZ147" s="43">
        <f t="shared" si="205"/>
        <v>0</v>
      </c>
      <c r="BA147" s="41">
        <f t="shared" si="206"/>
        <v>0</v>
      </c>
      <c r="BB147" s="6">
        <f t="shared" si="207"/>
        <v>0</v>
      </c>
      <c r="BC147" s="42">
        <f t="shared" si="208"/>
        <v>0</v>
      </c>
      <c r="BD147" s="43">
        <f t="shared" si="209"/>
        <v>0</v>
      </c>
      <c r="BE147" s="41">
        <f t="shared" si="210"/>
        <v>0</v>
      </c>
      <c r="BF147" s="6">
        <f t="shared" si="211"/>
        <v>0</v>
      </c>
      <c r="BG147" s="42">
        <f t="shared" si="212"/>
        <v>0</v>
      </c>
      <c r="BH147" s="43">
        <f t="shared" si="213"/>
        <v>0</v>
      </c>
      <c r="BI147" s="41">
        <f t="shared" si="214"/>
        <v>0</v>
      </c>
      <c r="BJ147" s="6">
        <f t="shared" si="215"/>
        <v>0</v>
      </c>
      <c r="BK147" s="42">
        <f t="shared" si="216"/>
        <v>0</v>
      </c>
      <c r="BL147" s="43">
        <f t="shared" si="217"/>
        <v>0</v>
      </c>
      <c r="BM147" s="244">
        <f t="shared" si="218"/>
        <v>0</v>
      </c>
      <c r="BO147" s="3">
        <v>142</v>
      </c>
    </row>
    <row r="148" spans="28:67" ht="21.75" thickBot="1" x14ac:dyDescent="0.4">
      <c r="AB148" s="38">
        <v>0.78819444444444298</v>
      </c>
      <c r="AC148" s="44">
        <f t="shared" si="220"/>
        <v>42252.746527777315</v>
      </c>
      <c r="AD148" s="45">
        <v>144</v>
      </c>
      <c r="AE148" s="41">
        <f t="shared" si="184"/>
        <v>0</v>
      </c>
      <c r="AF148" s="6">
        <f t="shared" si="185"/>
        <v>0</v>
      </c>
      <c r="AG148" s="42">
        <f t="shared" si="186"/>
        <v>0</v>
      </c>
      <c r="AH148" s="43">
        <f t="shared" si="187"/>
        <v>0</v>
      </c>
      <c r="AI148" s="41">
        <f t="shared" si="188"/>
        <v>0</v>
      </c>
      <c r="AJ148" s="6">
        <f t="shared" si="189"/>
        <v>0</v>
      </c>
      <c r="AK148" s="42">
        <f t="shared" si="190"/>
        <v>0</v>
      </c>
      <c r="AL148" s="43">
        <f t="shared" si="191"/>
        <v>0</v>
      </c>
      <c r="AM148" s="41">
        <f t="shared" si="192"/>
        <v>0</v>
      </c>
      <c r="AN148" s="6">
        <f t="shared" si="193"/>
        <v>0</v>
      </c>
      <c r="AO148" s="42">
        <f t="shared" si="194"/>
        <v>0</v>
      </c>
      <c r="AP148" s="43">
        <f t="shared" si="195"/>
        <v>0</v>
      </c>
      <c r="AQ148" s="41">
        <f t="shared" si="196"/>
        <v>0</v>
      </c>
      <c r="AR148" s="6">
        <f t="shared" si="197"/>
        <v>0</v>
      </c>
      <c r="AS148" s="42">
        <f t="shared" si="198"/>
        <v>0</v>
      </c>
      <c r="AT148" s="43">
        <f t="shared" si="199"/>
        <v>0</v>
      </c>
      <c r="AU148" s="53">
        <f t="shared" si="200"/>
        <v>0</v>
      </c>
      <c r="AW148" s="41">
        <f t="shared" si="202"/>
        <v>0</v>
      </c>
      <c r="AX148" s="6">
        <f t="shared" si="203"/>
        <v>0</v>
      </c>
      <c r="AY148" s="42">
        <f t="shared" si="204"/>
        <v>0</v>
      </c>
      <c r="AZ148" s="43">
        <f t="shared" si="205"/>
        <v>0</v>
      </c>
      <c r="BA148" s="41">
        <f t="shared" si="206"/>
        <v>0</v>
      </c>
      <c r="BB148" s="6">
        <f t="shared" si="207"/>
        <v>0</v>
      </c>
      <c r="BC148" s="42">
        <f t="shared" si="208"/>
        <v>0</v>
      </c>
      <c r="BD148" s="43">
        <f t="shared" si="209"/>
        <v>0</v>
      </c>
      <c r="BE148" s="41">
        <f t="shared" si="210"/>
        <v>0</v>
      </c>
      <c r="BF148" s="6">
        <f t="shared" si="211"/>
        <v>0</v>
      </c>
      <c r="BG148" s="42">
        <f t="shared" si="212"/>
        <v>0</v>
      </c>
      <c r="BH148" s="43">
        <f t="shared" si="213"/>
        <v>0</v>
      </c>
      <c r="BI148" s="41">
        <f t="shared" si="214"/>
        <v>0</v>
      </c>
      <c r="BJ148" s="6">
        <f t="shared" si="215"/>
        <v>0</v>
      </c>
      <c r="BK148" s="42">
        <f t="shared" si="216"/>
        <v>0</v>
      </c>
      <c r="BL148" s="43">
        <f t="shared" si="217"/>
        <v>0</v>
      </c>
      <c r="BM148" s="53">
        <f t="shared" si="218"/>
        <v>0</v>
      </c>
      <c r="BO148" s="3">
        <v>143</v>
      </c>
    </row>
    <row r="149" spans="28:67" ht="21.75" thickBot="1" x14ac:dyDescent="0.4">
      <c r="AB149" s="38">
        <v>0.79166666666666596</v>
      </c>
      <c r="AC149" s="44">
        <f t="shared" si="220"/>
        <v>42252.749999999534</v>
      </c>
      <c r="AD149" s="45">
        <v>145</v>
      </c>
      <c r="AE149" s="41">
        <f t="shared" si="184"/>
        <v>0</v>
      </c>
      <c r="AF149" s="6">
        <f t="shared" si="185"/>
        <v>0</v>
      </c>
      <c r="AG149" s="42">
        <f t="shared" si="186"/>
        <v>0</v>
      </c>
      <c r="AH149" s="43">
        <f t="shared" si="187"/>
        <v>0</v>
      </c>
      <c r="AI149" s="41">
        <f t="shared" si="188"/>
        <v>0</v>
      </c>
      <c r="AJ149" s="6">
        <f t="shared" si="189"/>
        <v>0</v>
      </c>
      <c r="AK149" s="42">
        <f t="shared" si="190"/>
        <v>0</v>
      </c>
      <c r="AL149" s="43">
        <f t="shared" si="191"/>
        <v>0</v>
      </c>
      <c r="AM149" s="41">
        <f t="shared" si="192"/>
        <v>0</v>
      </c>
      <c r="AN149" s="6">
        <f t="shared" si="193"/>
        <v>0</v>
      </c>
      <c r="AO149" s="42">
        <f t="shared" si="194"/>
        <v>0</v>
      </c>
      <c r="AP149" s="43">
        <f t="shared" si="195"/>
        <v>0</v>
      </c>
      <c r="AQ149" s="41">
        <f t="shared" si="196"/>
        <v>0</v>
      </c>
      <c r="AR149" s="6">
        <f t="shared" si="197"/>
        <v>0</v>
      </c>
      <c r="AS149" s="42">
        <f t="shared" si="198"/>
        <v>0</v>
      </c>
      <c r="AT149" s="43">
        <f t="shared" si="199"/>
        <v>0</v>
      </c>
      <c r="AU149" s="245">
        <f t="shared" si="200"/>
        <v>0</v>
      </c>
      <c r="AV149" s="248">
        <f t="shared" ref="AV149" si="229">IF(COUNTIF(AU147:AU149,0)&gt;=2,0,IF(COUNTIF(AU147:AU149,1)&gt;=2,1,IF(COUNTIF(AU147:AU149,2)&gt;=2,2,IF(COUNTIF(AU147:AU149,3)&gt;=2,3,IF(COUNTIF(AU147:AU149,4)&gt;=2,4,0)))))</f>
        <v>0</v>
      </c>
      <c r="AW149" s="41">
        <f t="shared" si="202"/>
        <v>0</v>
      </c>
      <c r="AX149" s="6">
        <f t="shared" si="203"/>
        <v>0</v>
      </c>
      <c r="AY149" s="42">
        <f t="shared" si="204"/>
        <v>0</v>
      </c>
      <c r="AZ149" s="43">
        <f t="shared" si="205"/>
        <v>0</v>
      </c>
      <c r="BA149" s="41">
        <f t="shared" si="206"/>
        <v>0</v>
      </c>
      <c r="BB149" s="6">
        <f t="shared" si="207"/>
        <v>0</v>
      </c>
      <c r="BC149" s="42">
        <f t="shared" si="208"/>
        <v>0</v>
      </c>
      <c r="BD149" s="43">
        <f t="shared" si="209"/>
        <v>0</v>
      </c>
      <c r="BE149" s="41">
        <f t="shared" si="210"/>
        <v>0</v>
      </c>
      <c r="BF149" s="6">
        <f t="shared" si="211"/>
        <v>0</v>
      </c>
      <c r="BG149" s="42">
        <f t="shared" si="212"/>
        <v>0</v>
      </c>
      <c r="BH149" s="43">
        <f t="shared" si="213"/>
        <v>0</v>
      </c>
      <c r="BI149" s="41">
        <f t="shared" si="214"/>
        <v>0</v>
      </c>
      <c r="BJ149" s="6">
        <f t="shared" si="215"/>
        <v>0</v>
      </c>
      <c r="BK149" s="42">
        <f t="shared" si="216"/>
        <v>0</v>
      </c>
      <c r="BL149" s="43">
        <f t="shared" si="217"/>
        <v>0</v>
      </c>
      <c r="BM149" s="245">
        <f t="shared" si="218"/>
        <v>0</v>
      </c>
      <c r="BN149" s="248">
        <f t="shared" ref="BN149" si="230">IF(COUNTIF(BM147:BM149,0)&gt;=2,0,IF(COUNTIF(BM147:BM149,1)&gt;=2,1,IF(COUNTIF(BM147:BM149,2)&gt;=2,2,IF(COUNTIF(BM147:BM149,3)&gt;=2,3,IF(COUNTIF(BM147:BM149,4)&gt;=2,4,0)))))</f>
        <v>0</v>
      </c>
      <c r="BO149" s="3">
        <v>144</v>
      </c>
    </row>
    <row r="150" spans="28:67" ht="21" x14ac:dyDescent="0.35">
      <c r="AB150" s="38">
        <v>0.79513888888888795</v>
      </c>
      <c r="AC150" s="44">
        <f t="shared" si="220"/>
        <v>42252.753472221753</v>
      </c>
      <c r="AD150" s="45">
        <v>146</v>
      </c>
      <c r="AE150" s="41">
        <f t="shared" si="184"/>
        <v>0</v>
      </c>
      <c r="AF150" s="6">
        <f t="shared" si="185"/>
        <v>0</v>
      </c>
      <c r="AG150" s="42">
        <f t="shared" si="186"/>
        <v>0</v>
      </c>
      <c r="AH150" s="43">
        <f t="shared" si="187"/>
        <v>0</v>
      </c>
      <c r="AI150" s="41">
        <f t="shared" si="188"/>
        <v>0</v>
      </c>
      <c r="AJ150" s="6">
        <f t="shared" si="189"/>
        <v>0</v>
      </c>
      <c r="AK150" s="42">
        <f t="shared" si="190"/>
        <v>0</v>
      </c>
      <c r="AL150" s="43">
        <f t="shared" si="191"/>
        <v>0</v>
      </c>
      <c r="AM150" s="41">
        <f t="shared" si="192"/>
        <v>0</v>
      </c>
      <c r="AN150" s="6">
        <f t="shared" si="193"/>
        <v>0</v>
      </c>
      <c r="AO150" s="42">
        <f t="shared" si="194"/>
        <v>0</v>
      </c>
      <c r="AP150" s="43">
        <f t="shared" si="195"/>
        <v>0</v>
      </c>
      <c r="AQ150" s="41">
        <f t="shared" si="196"/>
        <v>0</v>
      </c>
      <c r="AR150" s="6">
        <f t="shared" si="197"/>
        <v>0</v>
      </c>
      <c r="AS150" s="42">
        <f t="shared" si="198"/>
        <v>0</v>
      </c>
      <c r="AT150" s="43">
        <f t="shared" si="199"/>
        <v>0</v>
      </c>
      <c r="AU150" s="244">
        <f t="shared" si="200"/>
        <v>0</v>
      </c>
      <c r="AW150" s="41">
        <f t="shared" si="202"/>
        <v>0</v>
      </c>
      <c r="AX150" s="6">
        <f t="shared" si="203"/>
        <v>0</v>
      </c>
      <c r="AY150" s="42">
        <f t="shared" si="204"/>
        <v>0</v>
      </c>
      <c r="AZ150" s="43">
        <f t="shared" si="205"/>
        <v>0</v>
      </c>
      <c r="BA150" s="41">
        <f t="shared" si="206"/>
        <v>0</v>
      </c>
      <c r="BB150" s="6">
        <f t="shared" si="207"/>
        <v>0</v>
      </c>
      <c r="BC150" s="42">
        <f t="shared" si="208"/>
        <v>0</v>
      </c>
      <c r="BD150" s="43">
        <f t="shared" si="209"/>
        <v>0</v>
      </c>
      <c r="BE150" s="41">
        <f t="shared" si="210"/>
        <v>0</v>
      </c>
      <c r="BF150" s="6">
        <f t="shared" si="211"/>
        <v>0</v>
      </c>
      <c r="BG150" s="42">
        <f t="shared" si="212"/>
        <v>0</v>
      </c>
      <c r="BH150" s="43">
        <f t="shared" si="213"/>
        <v>0</v>
      </c>
      <c r="BI150" s="41">
        <f t="shared" si="214"/>
        <v>0</v>
      </c>
      <c r="BJ150" s="6">
        <f t="shared" si="215"/>
        <v>0</v>
      </c>
      <c r="BK150" s="42">
        <f t="shared" si="216"/>
        <v>0</v>
      </c>
      <c r="BL150" s="43">
        <f t="shared" si="217"/>
        <v>0</v>
      </c>
      <c r="BM150" s="244">
        <f t="shared" si="218"/>
        <v>0</v>
      </c>
      <c r="BO150" s="3">
        <v>145</v>
      </c>
    </row>
    <row r="151" spans="28:67" ht="21.75" thickBot="1" x14ac:dyDescent="0.4">
      <c r="AB151" s="38">
        <v>0.79861111111111005</v>
      </c>
      <c r="AC151" s="44">
        <f t="shared" si="220"/>
        <v>42252.756944443972</v>
      </c>
      <c r="AD151" s="45">
        <v>147</v>
      </c>
      <c r="AE151" s="41">
        <f t="shared" si="184"/>
        <v>0</v>
      </c>
      <c r="AF151" s="6">
        <f t="shared" si="185"/>
        <v>0</v>
      </c>
      <c r="AG151" s="42">
        <f t="shared" si="186"/>
        <v>0</v>
      </c>
      <c r="AH151" s="43">
        <f t="shared" si="187"/>
        <v>0</v>
      </c>
      <c r="AI151" s="41">
        <f t="shared" si="188"/>
        <v>0</v>
      </c>
      <c r="AJ151" s="6">
        <f t="shared" si="189"/>
        <v>0</v>
      </c>
      <c r="AK151" s="42">
        <f t="shared" si="190"/>
        <v>0</v>
      </c>
      <c r="AL151" s="43">
        <f t="shared" si="191"/>
        <v>0</v>
      </c>
      <c r="AM151" s="41">
        <f t="shared" si="192"/>
        <v>0</v>
      </c>
      <c r="AN151" s="6">
        <f t="shared" si="193"/>
        <v>0</v>
      </c>
      <c r="AO151" s="42">
        <f t="shared" si="194"/>
        <v>0</v>
      </c>
      <c r="AP151" s="43">
        <f t="shared" si="195"/>
        <v>0</v>
      </c>
      <c r="AQ151" s="41">
        <f t="shared" si="196"/>
        <v>0</v>
      </c>
      <c r="AR151" s="6">
        <f t="shared" si="197"/>
        <v>0</v>
      </c>
      <c r="AS151" s="42">
        <f t="shared" si="198"/>
        <v>0</v>
      </c>
      <c r="AT151" s="43">
        <f t="shared" si="199"/>
        <v>0</v>
      </c>
      <c r="AU151" s="53">
        <f t="shared" si="200"/>
        <v>0</v>
      </c>
      <c r="AW151" s="41">
        <f t="shared" si="202"/>
        <v>0</v>
      </c>
      <c r="AX151" s="6">
        <f t="shared" si="203"/>
        <v>0</v>
      </c>
      <c r="AY151" s="42">
        <f t="shared" si="204"/>
        <v>0</v>
      </c>
      <c r="AZ151" s="43">
        <f t="shared" si="205"/>
        <v>0</v>
      </c>
      <c r="BA151" s="41">
        <f t="shared" si="206"/>
        <v>0</v>
      </c>
      <c r="BB151" s="6">
        <f t="shared" si="207"/>
        <v>0</v>
      </c>
      <c r="BC151" s="42">
        <f t="shared" si="208"/>
        <v>0</v>
      </c>
      <c r="BD151" s="43">
        <f t="shared" si="209"/>
        <v>0</v>
      </c>
      <c r="BE151" s="41">
        <f t="shared" si="210"/>
        <v>0</v>
      </c>
      <c r="BF151" s="6">
        <f t="shared" si="211"/>
        <v>0</v>
      </c>
      <c r="BG151" s="42">
        <f t="shared" si="212"/>
        <v>0</v>
      </c>
      <c r="BH151" s="43">
        <f t="shared" si="213"/>
        <v>0</v>
      </c>
      <c r="BI151" s="41">
        <f t="shared" si="214"/>
        <v>0</v>
      </c>
      <c r="BJ151" s="6">
        <f t="shared" si="215"/>
        <v>0</v>
      </c>
      <c r="BK151" s="42">
        <f t="shared" si="216"/>
        <v>0</v>
      </c>
      <c r="BL151" s="43">
        <f t="shared" si="217"/>
        <v>0</v>
      </c>
      <c r="BM151" s="53">
        <f t="shared" si="218"/>
        <v>0</v>
      </c>
      <c r="BO151" s="3">
        <v>146</v>
      </c>
    </row>
    <row r="152" spans="28:67" ht="21.75" thickBot="1" x14ac:dyDescent="0.4">
      <c r="AB152" s="38">
        <v>0.80208333333333204</v>
      </c>
      <c r="AC152" s="44">
        <f t="shared" si="220"/>
        <v>42252.760416666191</v>
      </c>
      <c r="AD152" s="45">
        <v>148</v>
      </c>
      <c r="AE152" s="41">
        <f t="shared" si="184"/>
        <v>0</v>
      </c>
      <c r="AF152" s="6">
        <f t="shared" si="185"/>
        <v>0</v>
      </c>
      <c r="AG152" s="42">
        <f t="shared" si="186"/>
        <v>0</v>
      </c>
      <c r="AH152" s="43">
        <f t="shared" si="187"/>
        <v>0</v>
      </c>
      <c r="AI152" s="41">
        <f t="shared" si="188"/>
        <v>0</v>
      </c>
      <c r="AJ152" s="6">
        <f t="shared" si="189"/>
        <v>0</v>
      </c>
      <c r="AK152" s="42">
        <f t="shared" si="190"/>
        <v>0</v>
      </c>
      <c r="AL152" s="43">
        <f t="shared" si="191"/>
        <v>0</v>
      </c>
      <c r="AM152" s="41">
        <f t="shared" si="192"/>
        <v>0</v>
      </c>
      <c r="AN152" s="6">
        <f t="shared" si="193"/>
        <v>0</v>
      </c>
      <c r="AO152" s="42">
        <f t="shared" si="194"/>
        <v>0</v>
      </c>
      <c r="AP152" s="43">
        <f t="shared" si="195"/>
        <v>0</v>
      </c>
      <c r="AQ152" s="41">
        <f t="shared" si="196"/>
        <v>0</v>
      </c>
      <c r="AR152" s="6">
        <f t="shared" si="197"/>
        <v>0</v>
      </c>
      <c r="AS152" s="42">
        <f t="shared" si="198"/>
        <v>0</v>
      </c>
      <c r="AT152" s="43">
        <f t="shared" si="199"/>
        <v>0</v>
      </c>
      <c r="AU152" s="245">
        <f t="shared" si="200"/>
        <v>0</v>
      </c>
      <c r="AV152" s="248">
        <f t="shared" ref="AV152" si="231">IF(COUNTIF(AU150:AU152,0)&gt;=2,0,IF(COUNTIF(AU150:AU152,1)&gt;=2,1,IF(COUNTIF(AU150:AU152,2)&gt;=2,2,IF(COUNTIF(AU150:AU152,3)&gt;=2,3,IF(COUNTIF(AU150:AU152,4)&gt;=2,4,0)))))</f>
        <v>0</v>
      </c>
      <c r="AW152" s="41">
        <f t="shared" si="202"/>
        <v>0</v>
      </c>
      <c r="AX152" s="6">
        <f t="shared" si="203"/>
        <v>0</v>
      </c>
      <c r="AY152" s="42">
        <f t="shared" si="204"/>
        <v>0</v>
      </c>
      <c r="AZ152" s="43">
        <f t="shared" si="205"/>
        <v>0</v>
      </c>
      <c r="BA152" s="41">
        <f t="shared" si="206"/>
        <v>0</v>
      </c>
      <c r="BB152" s="6">
        <f t="shared" si="207"/>
        <v>0</v>
      </c>
      <c r="BC152" s="42">
        <f t="shared" si="208"/>
        <v>0</v>
      </c>
      <c r="BD152" s="43">
        <f t="shared" si="209"/>
        <v>0</v>
      </c>
      <c r="BE152" s="41">
        <f t="shared" si="210"/>
        <v>0</v>
      </c>
      <c r="BF152" s="6">
        <f t="shared" si="211"/>
        <v>0</v>
      </c>
      <c r="BG152" s="42">
        <f t="shared" si="212"/>
        <v>0</v>
      </c>
      <c r="BH152" s="43">
        <f t="shared" si="213"/>
        <v>0</v>
      </c>
      <c r="BI152" s="41">
        <f t="shared" si="214"/>
        <v>0</v>
      </c>
      <c r="BJ152" s="6">
        <f t="shared" si="215"/>
        <v>0</v>
      </c>
      <c r="BK152" s="42">
        <f t="shared" si="216"/>
        <v>0</v>
      </c>
      <c r="BL152" s="43">
        <f t="shared" si="217"/>
        <v>0</v>
      </c>
      <c r="BM152" s="245">
        <f t="shared" si="218"/>
        <v>0</v>
      </c>
      <c r="BN152" s="248">
        <f t="shared" ref="BN152" si="232">IF(COUNTIF(BM150:BM152,0)&gt;=2,0,IF(COUNTIF(BM150:BM152,1)&gt;=2,1,IF(COUNTIF(BM150:BM152,2)&gt;=2,2,IF(COUNTIF(BM150:BM152,3)&gt;=2,3,IF(COUNTIF(BM150:BM152,4)&gt;=2,4,0)))))</f>
        <v>0</v>
      </c>
      <c r="BO152" s="3">
        <v>147</v>
      </c>
    </row>
    <row r="153" spans="28:67" ht="21" x14ac:dyDescent="0.35">
      <c r="AB153" s="38">
        <v>0.80555555555555403</v>
      </c>
      <c r="AC153" s="44">
        <f t="shared" si="220"/>
        <v>42252.76388888841</v>
      </c>
      <c r="AD153" s="45">
        <v>149</v>
      </c>
      <c r="AE153" s="41">
        <f t="shared" si="184"/>
        <v>0</v>
      </c>
      <c r="AF153" s="6">
        <f t="shared" si="185"/>
        <v>0</v>
      </c>
      <c r="AG153" s="42">
        <f t="shared" si="186"/>
        <v>0</v>
      </c>
      <c r="AH153" s="43">
        <f t="shared" si="187"/>
        <v>0</v>
      </c>
      <c r="AI153" s="41">
        <f t="shared" si="188"/>
        <v>0</v>
      </c>
      <c r="AJ153" s="6">
        <f t="shared" si="189"/>
        <v>0</v>
      </c>
      <c r="AK153" s="42">
        <f t="shared" si="190"/>
        <v>0</v>
      </c>
      <c r="AL153" s="43">
        <f t="shared" si="191"/>
        <v>0</v>
      </c>
      <c r="AM153" s="41">
        <f t="shared" si="192"/>
        <v>0</v>
      </c>
      <c r="AN153" s="6">
        <f t="shared" si="193"/>
        <v>0</v>
      </c>
      <c r="AO153" s="42">
        <f t="shared" si="194"/>
        <v>0</v>
      </c>
      <c r="AP153" s="43">
        <f t="shared" si="195"/>
        <v>0</v>
      </c>
      <c r="AQ153" s="41">
        <f t="shared" si="196"/>
        <v>0</v>
      </c>
      <c r="AR153" s="6">
        <f t="shared" si="197"/>
        <v>0</v>
      </c>
      <c r="AS153" s="42">
        <f t="shared" si="198"/>
        <v>0</v>
      </c>
      <c r="AT153" s="43">
        <f t="shared" si="199"/>
        <v>0</v>
      </c>
      <c r="AU153" s="244">
        <f t="shared" si="200"/>
        <v>0</v>
      </c>
      <c r="AW153" s="41">
        <f t="shared" si="202"/>
        <v>0</v>
      </c>
      <c r="AX153" s="6">
        <f t="shared" si="203"/>
        <v>0</v>
      </c>
      <c r="AY153" s="42">
        <f t="shared" si="204"/>
        <v>0</v>
      </c>
      <c r="AZ153" s="43">
        <f t="shared" si="205"/>
        <v>0</v>
      </c>
      <c r="BA153" s="41">
        <f t="shared" si="206"/>
        <v>0</v>
      </c>
      <c r="BB153" s="6">
        <f t="shared" si="207"/>
        <v>0</v>
      </c>
      <c r="BC153" s="42">
        <f t="shared" si="208"/>
        <v>0</v>
      </c>
      <c r="BD153" s="43">
        <f t="shared" si="209"/>
        <v>0</v>
      </c>
      <c r="BE153" s="41">
        <f t="shared" si="210"/>
        <v>0</v>
      </c>
      <c r="BF153" s="6">
        <f t="shared" si="211"/>
        <v>0</v>
      </c>
      <c r="BG153" s="42">
        <f t="shared" si="212"/>
        <v>0</v>
      </c>
      <c r="BH153" s="43">
        <f t="shared" si="213"/>
        <v>0</v>
      </c>
      <c r="BI153" s="41">
        <f t="shared" si="214"/>
        <v>0</v>
      </c>
      <c r="BJ153" s="6">
        <f t="shared" si="215"/>
        <v>0</v>
      </c>
      <c r="BK153" s="42">
        <f t="shared" si="216"/>
        <v>0</v>
      </c>
      <c r="BL153" s="43">
        <f t="shared" si="217"/>
        <v>0</v>
      </c>
      <c r="BM153" s="244">
        <f t="shared" si="218"/>
        <v>0</v>
      </c>
      <c r="BO153" s="3">
        <v>148</v>
      </c>
    </row>
    <row r="154" spans="28:67" ht="21.75" thickBot="1" x14ac:dyDescent="0.4">
      <c r="AB154" s="38">
        <v>0.80902777777777701</v>
      </c>
      <c r="AC154" s="44">
        <f t="shared" si="220"/>
        <v>42252.767361110629</v>
      </c>
      <c r="AD154" s="45">
        <v>150</v>
      </c>
      <c r="AE154" s="41">
        <f t="shared" si="184"/>
        <v>0</v>
      </c>
      <c r="AF154" s="6">
        <f t="shared" si="185"/>
        <v>0</v>
      </c>
      <c r="AG154" s="42">
        <f t="shared" si="186"/>
        <v>0</v>
      </c>
      <c r="AH154" s="43">
        <f t="shared" si="187"/>
        <v>0</v>
      </c>
      <c r="AI154" s="41">
        <f t="shared" si="188"/>
        <v>0</v>
      </c>
      <c r="AJ154" s="6">
        <f t="shared" si="189"/>
        <v>0</v>
      </c>
      <c r="AK154" s="42">
        <f t="shared" si="190"/>
        <v>0</v>
      </c>
      <c r="AL154" s="43">
        <f t="shared" si="191"/>
        <v>0</v>
      </c>
      <c r="AM154" s="41">
        <f t="shared" si="192"/>
        <v>0</v>
      </c>
      <c r="AN154" s="6">
        <f t="shared" si="193"/>
        <v>0</v>
      </c>
      <c r="AO154" s="42">
        <f t="shared" si="194"/>
        <v>0</v>
      </c>
      <c r="AP154" s="43">
        <f t="shared" si="195"/>
        <v>0</v>
      </c>
      <c r="AQ154" s="41">
        <f t="shared" si="196"/>
        <v>0</v>
      </c>
      <c r="AR154" s="6">
        <f t="shared" si="197"/>
        <v>0</v>
      </c>
      <c r="AS154" s="42">
        <f t="shared" si="198"/>
        <v>0</v>
      </c>
      <c r="AT154" s="43">
        <f t="shared" si="199"/>
        <v>0</v>
      </c>
      <c r="AU154" s="53">
        <f t="shared" si="200"/>
        <v>0</v>
      </c>
      <c r="AW154" s="41">
        <f t="shared" si="202"/>
        <v>0</v>
      </c>
      <c r="AX154" s="6">
        <f t="shared" si="203"/>
        <v>0</v>
      </c>
      <c r="AY154" s="42">
        <f t="shared" si="204"/>
        <v>0</v>
      </c>
      <c r="AZ154" s="43">
        <f t="shared" si="205"/>
        <v>0</v>
      </c>
      <c r="BA154" s="41">
        <f t="shared" si="206"/>
        <v>0</v>
      </c>
      <c r="BB154" s="6">
        <f t="shared" si="207"/>
        <v>0</v>
      </c>
      <c r="BC154" s="42">
        <f t="shared" si="208"/>
        <v>0</v>
      </c>
      <c r="BD154" s="43">
        <f t="shared" si="209"/>
        <v>0</v>
      </c>
      <c r="BE154" s="41">
        <f t="shared" si="210"/>
        <v>0</v>
      </c>
      <c r="BF154" s="6">
        <f t="shared" si="211"/>
        <v>0</v>
      </c>
      <c r="BG154" s="42">
        <f t="shared" si="212"/>
        <v>0</v>
      </c>
      <c r="BH154" s="43">
        <f t="shared" si="213"/>
        <v>0</v>
      </c>
      <c r="BI154" s="41">
        <f t="shared" si="214"/>
        <v>0</v>
      </c>
      <c r="BJ154" s="6">
        <f t="shared" si="215"/>
        <v>0</v>
      </c>
      <c r="BK154" s="42">
        <f t="shared" si="216"/>
        <v>0</v>
      </c>
      <c r="BL154" s="43">
        <f t="shared" si="217"/>
        <v>0</v>
      </c>
      <c r="BM154" s="53">
        <f t="shared" si="218"/>
        <v>0</v>
      </c>
      <c r="BO154" s="3">
        <v>149</v>
      </c>
    </row>
    <row r="155" spans="28:67" ht="21.75" thickBot="1" x14ac:dyDescent="0.4">
      <c r="AB155" s="38">
        <v>0.812499999999999</v>
      </c>
      <c r="AC155" s="44">
        <f t="shared" si="220"/>
        <v>42252.770833332848</v>
      </c>
      <c r="AD155" s="45">
        <v>151</v>
      </c>
      <c r="AE155" s="41">
        <f t="shared" si="184"/>
        <v>0</v>
      </c>
      <c r="AF155" s="6">
        <f t="shared" si="185"/>
        <v>0</v>
      </c>
      <c r="AG155" s="42">
        <f t="shared" si="186"/>
        <v>0</v>
      </c>
      <c r="AH155" s="43">
        <f t="shared" si="187"/>
        <v>0</v>
      </c>
      <c r="AI155" s="41">
        <f t="shared" si="188"/>
        <v>0</v>
      </c>
      <c r="AJ155" s="6">
        <f t="shared" si="189"/>
        <v>0</v>
      </c>
      <c r="AK155" s="42">
        <f t="shared" si="190"/>
        <v>0</v>
      </c>
      <c r="AL155" s="43">
        <f t="shared" si="191"/>
        <v>0</v>
      </c>
      <c r="AM155" s="41">
        <f t="shared" si="192"/>
        <v>0</v>
      </c>
      <c r="AN155" s="6">
        <f t="shared" si="193"/>
        <v>0</v>
      </c>
      <c r="AO155" s="42">
        <f t="shared" si="194"/>
        <v>0</v>
      </c>
      <c r="AP155" s="43">
        <f t="shared" si="195"/>
        <v>0</v>
      </c>
      <c r="AQ155" s="41">
        <f t="shared" si="196"/>
        <v>0</v>
      </c>
      <c r="AR155" s="6">
        <f t="shared" si="197"/>
        <v>0</v>
      </c>
      <c r="AS155" s="42">
        <f t="shared" si="198"/>
        <v>0</v>
      </c>
      <c r="AT155" s="43">
        <f t="shared" si="199"/>
        <v>0</v>
      </c>
      <c r="AU155" s="245">
        <f t="shared" si="200"/>
        <v>0</v>
      </c>
      <c r="AV155" s="248">
        <f t="shared" ref="AV155" si="233">IF(COUNTIF(AU153:AU155,0)&gt;=2,0,IF(COUNTIF(AU153:AU155,1)&gt;=2,1,IF(COUNTIF(AU153:AU155,2)&gt;=2,2,IF(COUNTIF(AU153:AU155,3)&gt;=2,3,IF(COUNTIF(AU153:AU155,4)&gt;=2,4,0)))))</f>
        <v>0</v>
      </c>
      <c r="AW155" s="41">
        <f t="shared" si="202"/>
        <v>0</v>
      </c>
      <c r="AX155" s="6">
        <f t="shared" si="203"/>
        <v>0</v>
      </c>
      <c r="AY155" s="42">
        <f t="shared" si="204"/>
        <v>0</v>
      </c>
      <c r="AZ155" s="43">
        <f t="shared" si="205"/>
        <v>0</v>
      </c>
      <c r="BA155" s="41">
        <f t="shared" si="206"/>
        <v>0</v>
      </c>
      <c r="BB155" s="6">
        <f t="shared" si="207"/>
        <v>0</v>
      </c>
      <c r="BC155" s="42">
        <f t="shared" si="208"/>
        <v>0</v>
      </c>
      <c r="BD155" s="43">
        <f t="shared" si="209"/>
        <v>0</v>
      </c>
      <c r="BE155" s="41">
        <f t="shared" si="210"/>
        <v>0</v>
      </c>
      <c r="BF155" s="6">
        <f t="shared" si="211"/>
        <v>0</v>
      </c>
      <c r="BG155" s="42">
        <f t="shared" si="212"/>
        <v>0</v>
      </c>
      <c r="BH155" s="43">
        <f t="shared" si="213"/>
        <v>0</v>
      </c>
      <c r="BI155" s="41">
        <f t="shared" si="214"/>
        <v>0</v>
      </c>
      <c r="BJ155" s="6">
        <f t="shared" si="215"/>
        <v>0</v>
      </c>
      <c r="BK155" s="42">
        <f t="shared" si="216"/>
        <v>0</v>
      </c>
      <c r="BL155" s="43">
        <f t="shared" si="217"/>
        <v>0</v>
      </c>
      <c r="BM155" s="245">
        <f t="shared" si="218"/>
        <v>0</v>
      </c>
      <c r="BN155" s="248">
        <f t="shared" ref="BN155" si="234">IF(COUNTIF(BM153:BM155,0)&gt;=2,0,IF(COUNTIF(BM153:BM155,1)&gt;=2,1,IF(COUNTIF(BM153:BM155,2)&gt;=2,2,IF(COUNTIF(BM153:BM155,3)&gt;=2,3,IF(COUNTIF(BM153:BM155,4)&gt;=2,4,0)))))</f>
        <v>0</v>
      </c>
      <c r="BO155" s="3">
        <v>150</v>
      </c>
    </row>
    <row r="156" spans="28:67" ht="21" x14ac:dyDescent="0.35">
      <c r="AB156" s="38">
        <v>0.81597222222222099</v>
      </c>
      <c r="AC156" s="44">
        <f t="shared" si="220"/>
        <v>42252.774305555067</v>
      </c>
      <c r="AD156" s="45">
        <v>152</v>
      </c>
      <c r="AE156" s="41">
        <f t="shared" si="184"/>
        <v>0</v>
      </c>
      <c r="AF156" s="6">
        <f t="shared" si="185"/>
        <v>0</v>
      </c>
      <c r="AG156" s="42">
        <f t="shared" si="186"/>
        <v>0</v>
      </c>
      <c r="AH156" s="43">
        <f t="shared" si="187"/>
        <v>0</v>
      </c>
      <c r="AI156" s="41">
        <f t="shared" si="188"/>
        <v>0</v>
      </c>
      <c r="AJ156" s="6">
        <f t="shared" si="189"/>
        <v>0</v>
      </c>
      <c r="AK156" s="42">
        <f t="shared" si="190"/>
        <v>0</v>
      </c>
      <c r="AL156" s="43">
        <f t="shared" si="191"/>
        <v>0</v>
      </c>
      <c r="AM156" s="41">
        <f t="shared" si="192"/>
        <v>0</v>
      </c>
      <c r="AN156" s="6">
        <f t="shared" si="193"/>
        <v>0</v>
      </c>
      <c r="AO156" s="42">
        <f t="shared" si="194"/>
        <v>0</v>
      </c>
      <c r="AP156" s="43">
        <f t="shared" si="195"/>
        <v>0</v>
      </c>
      <c r="AQ156" s="41">
        <f t="shared" si="196"/>
        <v>0</v>
      </c>
      <c r="AR156" s="6">
        <f t="shared" si="197"/>
        <v>0</v>
      </c>
      <c r="AS156" s="42">
        <f t="shared" si="198"/>
        <v>0</v>
      </c>
      <c r="AT156" s="43">
        <f t="shared" si="199"/>
        <v>0</v>
      </c>
      <c r="AU156" s="244">
        <f t="shared" si="200"/>
        <v>0</v>
      </c>
      <c r="AW156" s="41">
        <f t="shared" si="202"/>
        <v>0</v>
      </c>
      <c r="AX156" s="6">
        <f t="shared" si="203"/>
        <v>0</v>
      </c>
      <c r="AY156" s="42">
        <f t="shared" si="204"/>
        <v>0</v>
      </c>
      <c r="AZ156" s="43">
        <f t="shared" si="205"/>
        <v>0</v>
      </c>
      <c r="BA156" s="41">
        <f t="shared" si="206"/>
        <v>0</v>
      </c>
      <c r="BB156" s="6">
        <f t="shared" si="207"/>
        <v>0</v>
      </c>
      <c r="BC156" s="42">
        <f t="shared" si="208"/>
        <v>0</v>
      </c>
      <c r="BD156" s="43">
        <f t="shared" si="209"/>
        <v>0</v>
      </c>
      <c r="BE156" s="41">
        <f t="shared" si="210"/>
        <v>0</v>
      </c>
      <c r="BF156" s="6">
        <f t="shared" si="211"/>
        <v>0</v>
      </c>
      <c r="BG156" s="42">
        <f t="shared" si="212"/>
        <v>0</v>
      </c>
      <c r="BH156" s="43">
        <f t="shared" si="213"/>
        <v>0</v>
      </c>
      <c r="BI156" s="41">
        <f t="shared" si="214"/>
        <v>0</v>
      </c>
      <c r="BJ156" s="6">
        <f t="shared" si="215"/>
        <v>0</v>
      </c>
      <c r="BK156" s="42">
        <f t="shared" si="216"/>
        <v>0</v>
      </c>
      <c r="BL156" s="43">
        <f t="shared" si="217"/>
        <v>0</v>
      </c>
      <c r="BM156" s="244">
        <f t="shared" si="218"/>
        <v>0</v>
      </c>
      <c r="BO156" s="3">
        <v>151</v>
      </c>
    </row>
    <row r="157" spans="28:67" ht="21.75" thickBot="1" x14ac:dyDescent="0.4">
      <c r="AB157" s="38">
        <v>0.81944444444444298</v>
      </c>
      <c r="AC157" s="44">
        <f t="shared" si="220"/>
        <v>42252.777777777286</v>
      </c>
      <c r="AD157" s="45">
        <v>153</v>
      </c>
      <c r="AE157" s="41">
        <f t="shared" si="184"/>
        <v>0</v>
      </c>
      <c r="AF157" s="6">
        <f t="shared" si="185"/>
        <v>0</v>
      </c>
      <c r="AG157" s="42">
        <f t="shared" si="186"/>
        <v>0</v>
      </c>
      <c r="AH157" s="43">
        <f t="shared" si="187"/>
        <v>0</v>
      </c>
      <c r="AI157" s="41">
        <f t="shared" si="188"/>
        <v>0</v>
      </c>
      <c r="AJ157" s="6">
        <f t="shared" si="189"/>
        <v>0</v>
      </c>
      <c r="AK157" s="42">
        <f t="shared" si="190"/>
        <v>0</v>
      </c>
      <c r="AL157" s="43">
        <f t="shared" si="191"/>
        <v>0</v>
      </c>
      <c r="AM157" s="41">
        <f t="shared" si="192"/>
        <v>0</v>
      </c>
      <c r="AN157" s="6">
        <f t="shared" si="193"/>
        <v>0</v>
      </c>
      <c r="AO157" s="42">
        <f t="shared" si="194"/>
        <v>0</v>
      </c>
      <c r="AP157" s="43">
        <f t="shared" si="195"/>
        <v>0</v>
      </c>
      <c r="AQ157" s="41">
        <f t="shared" si="196"/>
        <v>0</v>
      </c>
      <c r="AR157" s="6">
        <f t="shared" si="197"/>
        <v>0</v>
      </c>
      <c r="AS157" s="42">
        <f t="shared" si="198"/>
        <v>0</v>
      </c>
      <c r="AT157" s="43">
        <f t="shared" si="199"/>
        <v>0</v>
      </c>
      <c r="AU157" s="53">
        <f t="shared" si="200"/>
        <v>0</v>
      </c>
      <c r="AW157" s="41">
        <f t="shared" si="202"/>
        <v>0</v>
      </c>
      <c r="AX157" s="6">
        <f t="shared" si="203"/>
        <v>0</v>
      </c>
      <c r="AY157" s="42">
        <f t="shared" si="204"/>
        <v>0</v>
      </c>
      <c r="AZ157" s="43">
        <f t="shared" si="205"/>
        <v>0</v>
      </c>
      <c r="BA157" s="41">
        <f t="shared" si="206"/>
        <v>0</v>
      </c>
      <c r="BB157" s="6">
        <f t="shared" si="207"/>
        <v>0</v>
      </c>
      <c r="BC157" s="42">
        <f t="shared" si="208"/>
        <v>0</v>
      </c>
      <c r="BD157" s="43">
        <f t="shared" si="209"/>
        <v>0</v>
      </c>
      <c r="BE157" s="41">
        <f t="shared" si="210"/>
        <v>0</v>
      </c>
      <c r="BF157" s="6">
        <f t="shared" si="211"/>
        <v>0</v>
      </c>
      <c r="BG157" s="42">
        <f t="shared" si="212"/>
        <v>0</v>
      </c>
      <c r="BH157" s="43">
        <f t="shared" si="213"/>
        <v>0</v>
      </c>
      <c r="BI157" s="41">
        <f t="shared" si="214"/>
        <v>0</v>
      </c>
      <c r="BJ157" s="6">
        <f t="shared" si="215"/>
        <v>0</v>
      </c>
      <c r="BK157" s="42">
        <f t="shared" si="216"/>
        <v>0</v>
      </c>
      <c r="BL157" s="43">
        <f t="shared" si="217"/>
        <v>0</v>
      </c>
      <c r="BM157" s="53">
        <f t="shared" si="218"/>
        <v>0</v>
      </c>
      <c r="BO157" s="3">
        <v>152</v>
      </c>
    </row>
    <row r="158" spans="28:67" ht="21.75" thickBot="1" x14ac:dyDescent="0.4">
      <c r="AB158" s="38">
        <v>0.82291666666666596</v>
      </c>
      <c r="AC158" s="44">
        <f t="shared" si="220"/>
        <v>42252.781249999505</v>
      </c>
      <c r="AD158" s="45">
        <v>154</v>
      </c>
      <c r="AE158" s="41">
        <f t="shared" si="184"/>
        <v>0</v>
      </c>
      <c r="AF158" s="6">
        <f t="shared" si="185"/>
        <v>0</v>
      </c>
      <c r="AG158" s="42">
        <f t="shared" si="186"/>
        <v>0</v>
      </c>
      <c r="AH158" s="43">
        <f t="shared" si="187"/>
        <v>0</v>
      </c>
      <c r="AI158" s="41">
        <f t="shared" si="188"/>
        <v>0</v>
      </c>
      <c r="AJ158" s="6">
        <f t="shared" si="189"/>
        <v>0</v>
      </c>
      <c r="AK158" s="42">
        <f t="shared" si="190"/>
        <v>0</v>
      </c>
      <c r="AL158" s="43">
        <f t="shared" si="191"/>
        <v>0</v>
      </c>
      <c r="AM158" s="41">
        <f t="shared" si="192"/>
        <v>0</v>
      </c>
      <c r="AN158" s="6">
        <f t="shared" si="193"/>
        <v>0</v>
      </c>
      <c r="AO158" s="42">
        <f t="shared" si="194"/>
        <v>0</v>
      </c>
      <c r="AP158" s="43">
        <f t="shared" si="195"/>
        <v>0</v>
      </c>
      <c r="AQ158" s="41">
        <f t="shared" si="196"/>
        <v>0</v>
      </c>
      <c r="AR158" s="6">
        <f t="shared" si="197"/>
        <v>0</v>
      </c>
      <c r="AS158" s="42">
        <f t="shared" si="198"/>
        <v>0</v>
      </c>
      <c r="AT158" s="43">
        <f t="shared" si="199"/>
        <v>0</v>
      </c>
      <c r="AU158" s="245">
        <f t="shared" si="200"/>
        <v>0</v>
      </c>
      <c r="AV158" s="248">
        <f t="shared" ref="AV158" si="235">IF(COUNTIF(AU156:AU158,0)&gt;=2,0,IF(COUNTIF(AU156:AU158,1)&gt;=2,1,IF(COUNTIF(AU156:AU158,2)&gt;=2,2,IF(COUNTIF(AU156:AU158,3)&gt;=2,3,IF(COUNTIF(AU156:AU158,4)&gt;=2,4,0)))))</f>
        <v>0</v>
      </c>
      <c r="AW158" s="41">
        <f t="shared" si="202"/>
        <v>0</v>
      </c>
      <c r="AX158" s="6">
        <f t="shared" si="203"/>
        <v>0</v>
      </c>
      <c r="AY158" s="42">
        <f t="shared" si="204"/>
        <v>0</v>
      </c>
      <c r="AZ158" s="43">
        <f t="shared" si="205"/>
        <v>0</v>
      </c>
      <c r="BA158" s="41">
        <f t="shared" si="206"/>
        <v>0</v>
      </c>
      <c r="BB158" s="6">
        <f t="shared" si="207"/>
        <v>0</v>
      </c>
      <c r="BC158" s="42">
        <f t="shared" si="208"/>
        <v>0</v>
      </c>
      <c r="BD158" s="43">
        <f t="shared" si="209"/>
        <v>0</v>
      </c>
      <c r="BE158" s="41">
        <f t="shared" si="210"/>
        <v>0</v>
      </c>
      <c r="BF158" s="6">
        <f t="shared" si="211"/>
        <v>0</v>
      </c>
      <c r="BG158" s="42">
        <f t="shared" si="212"/>
        <v>0</v>
      </c>
      <c r="BH158" s="43">
        <f t="shared" si="213"/>
        <v>0</v>
      </c>
      <c r="BI158" s="41">
        <f t="shared" si="214"/>
        <v>0</v>
      </c>
      <c r="BJ158" s="6">
        <f t="shared" si="215"/>
        <v>0</v>
      </c>
      <c r="BK158" s="42">
        <f t="shared" si="216"/>
        <v>0</v>
      </c>
      <c r="BL158" s="43">
        <f t="shared" si="217"/>
        <v>0</v>
      </c>
      <c r="BM158" s="245">
        <f t="shared" si="218"/>
        <v>0</v>
      </c>
      <c r="BN158" s="248">
        <f t="shared" ref="BN158" si="236">IF(COUNTIF(BM156:BM158,0)&gt;=2,0,IF(COUNTIF(BM156:BM158,1)&gt;=2,1,IF(COUNTIF(BM156:BM158,2)&gt;=2,2,IF(COUNTIF(BM156:BM158,3)&gt;=2,3,IF(COUNTIF(BM156:BM158,4)&gt;=2,4,0)))))</f>
        <v>0</v>
      </c>
      <c r="BO158" s="3">
        <v>153</v>
      </c>
    </row>
    <row r="159" spans="28:67" ht="21" x14ac:dyDescent="0.35">
      <c r="AB159" s="38">
        <v>0.82638888888888795</v>
      </c>
      <c r="AC159" s="44">
        <f t="shared" si="220"/>
        <v>42252.784722221724</v>
      </c>
      <c r="AD159" s="45">
        <v>155</v>
      </c>
      <c r="AE159" s="41">
        <f t="shared" si="184"/>
        <v>0</v>
      </c>
      <c r="AF159" s="6">
        <f t="shared" si="185"/>
        <v>0</v>
      </c>
      <c r="AG159" s="42">
        <f t="shared" si="186"/>
        <v>0</v>
      </c>
      <c r="AH159" s="43">
        <f t="shared" si="187"/>
        <v>0</v>
      </c>
      <c r="AI159" s="41">
        <f t="shared" si="188"/>
        <v>0</v>
      </c>
      <c r="AJ159" s="6">
        <f t="shared" si="189"/>
        <v>0</v>
      </c>
      <c r="AK159" s="42">
        <f t="shared" si="190"/>
        <v>0</v>
      </c>
      <c r="AL159" s="43">
        <f t="shared" si="191"/>
        <v>0</v>
      </c>
      <c r="AM159" s="41">
        <f t="shared" si="192"/>
        <v>0</v>
      </c>
      <c r="AN159" s="6">
        <f t="shared" si="193"/>
        <v>0</v>
      </c>
      <c r="AO159" s="42">
        <f t="shared" si="194"/>
        <v>0</v>
      </c>
      <c r="AP159" s="43">
        <f t="shared" si="195"/>
        <v>0</v>
      </c>
      <c r="AQ159" s="41">
        <f t="shared" si="196"/>
        <v>0</v>
      </c>
      <c r="AR159" s="6">
        <f t="shared" si="197"/>
        <v>0</v>
      </c>
      <c r="AS159" s="42">
        <f t="shared" si="198"/>
        <v>0</v>
      </c>
      <c r="AT159" s="43">
        <f t="shared" si="199"/>
        <v>0</v>
      </c>
      <c r="AU159" s="244">
        <f t="shared" si="200"/>
        <v>0</v>
      </c>
      <c r="AW159" s="41">
        <f t="shared" si="202"/>
        <v>0</v>
      </c>
      <c r="AX159" s="6">
        <f t="shared" si="203"/>
        <v>0</v>
      </c>
      <c r="AY159" s="42">
        <f t="shared" si="204"/>
        <v>0</v>
      </c>
      <c r="AZ159" s="43">
        <f t="shared" si="205"/>
        <v>0</v>
      </c>
      <c r="BA159" s="41">
        <f t="shared" si="206"/>
        <v>0</v>
      </c>
      <c r="BB159" s="6">
        <f t="shared" si="207"/>
        <v>0</v>
      </c>
      <c r="BC159" s="42">
        <f t="shared" si="208"/>
        <v>0</v>
      </c>
      <c r="BD159" s="43">
        <f t="shared" si="209"/>
        <v>0</v>
      </c>
      <c r="BE159" s="41">
        <f t="shared" si="210"/>
        <v>0</v>
      </c>
      <c r="BF159" s="6">
        <f t="shared" si="211"/>
        <v>0</v>
      </c>
      <c r="BG159" s="42">
        <f t="shared" si="212"/>
        <v>0</v>
      </c>
      <c r="BH159" s="43">
        <f t="shared" si="213"/>
        <v>0</v>
      </c>
      <c r="BI159" s="41">
        <f t="shared" si="214"/>
        <v>0</v>
      </c>
      <c r="BJ159" s="6">
        <f t="shared" si="215"/>
        <v>0</v>
      </c>
      <c r="BK159" s="42">
        <f t="shared" si="216"/>
        <v>0</v>
      </c>
      <c r="BL159" s="43">
        <f t="shared" si="217"/>
        <v>0</v>
      </c>
      <c r="BM159" s="244">
        <f t="shared" si="218"/>
        <v>0</v>
      </c>
      <c r="BO159" s="3">
        <v>154</v>
      </c>
    </row>
    <row r="160" spans="28:67" ht="21.75" thickBot="1" x14ac:dyDescent="0.4">
      <c r="AB160" s="38">
        <v>0.82986111111111005</v>
      </c>
      <c r="AC160" s="44">
        <f t="shared" si="220"/>
        <v>42252.788194443943</v>
      </c>
      <c r="AD160" s="45">
        <v>156</v>
      </c>
      <c r="AE160" s="41">
        <f t="shared" si="184"/>
        <v>0</v>
      </c>
      <c r="AF160" s="6">
        <f t="shared" si="185"/>
        <v>0</v>
      </c>
      <c r="AG160" s="42">
        <f t="shared" si="186"/>
        <v>0</v>
      </c>
      <c r="AH160" s="43">
        <f t="shared" si="187"/>
        <v>0</v>
      </c>
      <c r="AI160" s="41">
        <f t="shared" si="188"/>
        <v>0</v>
      </c>
      <c r="AJ160" s="6">
        <f t="shared" si="189"/>
        <v>0</v>
      </c>
      <c r="AK160" s="42">
        <f t="shared" si="190"/>
        <v>0</v>
      </c>
      <c r="AL160" s="43">
        <f t="shared" si="191"/>
        <v>0</v>
      </c>
      <c r="AM160" s="41">
        <f t="shared" si="192"/>
        <v>0</v>
      </c>
      <c r="AN160" s="6">
        <f t="shared" si="193"/>
        <v>0</v>
      </c>
      <c r="AO160" s="42">
        <f t="shared" si="194"/>
        <v>0</v>
      </c>
      <c r="AP160" s="43">
        <f t="shared" si="195"/>
        <v>0</v>
      </c>
      <c r="AQ160" s="41">
        <f t="shared" si="196"/>
        <v>0</v>
      </c>
      <c r="AR160" s="6">
        <f t="shared" si="197"/>
        <v>0</v>
      </c>
      <c r="AS160" s="42">
        <f t="shared" si="198"/>
        <v>0</v>
      </c>
      <c r="AT160" s="43">
        <f t="shared" si="199"/>
        <v>0</v>
      </c>
      <c r="AU160" s="53">
        <f t="shared" si="200"/>
        <v>0</v>
      </c>
      <c r="AW160" s="41">
        <f t="shared" si="202"/>
        <v>0</v>
      </c>
      <c r="AX160" s="6">
        <f t="shared" si="203"/>
        <v>0</v>
      </c>
      <c r="AY160" s="42">
        <f t="shared" si="204"/>
        <v>0</v>
      </c>
      <c r="AZ160" s="43">
        <f t="shared" si="205"/>
        <v>0</v>
      </c>
      <c r="BA160" s="41">
        <f t="shared" si="206"/>
        <v>0</v>
      </c>
      <c r="BB160" s="6">
        <f t="shared" si="207"/>
        <v>0</v>
      </c>
      <c r="BC160" s="42">
        <f t="shared" si="208"/>
        <v>0</v>
      </c>
      <c r="BD160" s="43">
        <f t="shared" si="209"/>
        <v>0</v>
      </c>
      <c r="BE160" s="41">
        <f t="shared" si="210"/>
        <v>0</v>
      </c>
      <c r="BF160" s="6">
        <f t="shared" si="211"/>
        <v>0</v>
      </c>
      <c r="BG160" s="42">
        <f t="shared" si="212"/>
        <v>0</v>
      </c>
      <c r="BH160" s="43">
        <f t="shared" si="213"/>
        <v>0</v>
      </c>
      <c r="BI160" s="41">
        <f t="shared" si="214"/>
        <v>0</v>
      </c>
      <c r="BJ160" s="6">
        <f t="shared" si="215"/>
        <v>0</v>
      </c>
      <c r="BK160" s="42">
        <f t="shared" si="216"/>
        <v>0</v>
      </c>
      <c r="BL160" s="43">
        <f t="shared" si="217"/>
        <v>0</v>
      </c>
      <c r="BM160" s="53">
        <f t="shared" si="218"/>
        <v>0</v>
      </c>
      <c r="BO160" s="3">
        <v>155</v>
      </c>
    </row>
    <row r="161" spans="28:67" ht="21.75" thickBot="1" x14ac:dyDescent="0.4">
      <c r="AB161" s="38">
        <v>0.83333333333333204</v>
      </c>
      <c r="AC161" s="44">
        <f t="shared" si="220"/>
        <v>42252.791666666162</v>
      </c>
      <c r="AD161" s="45">
        <v>157</v>
      </c>
      <c r="AE161" s="41">
        <f t="shared" si="184"/>
        <v>0</v>
      </c>
      <c r="AF161" s="6">
        <f t="shared" si="185"/>
        <v>0</v>
      </c>
      <c r="AG161" s="42">
        <f t="shared" si="186"/>
        <v>0</v>
      </c>
      <c r="AH161" s="43">
        <f t="shared" si="187"/>
        <v>0</v>
      </c>
      <c r="AI161" s="41">
        <f t="shared" si="188"/>
        <v>0</v>
      </c>
      <c r="AJ161" s="6">
        <f t="shared" si="189"/>
        <v>0</v>
      </c>
      <c r="AK161" s="42">
        <f t="shared" si="190"/>
        <v>0</v>
      </c>
      <c r="AL161" s="43">
        <f t="shared" si="191"/>
        <v>0</v>
      </c>
      <c r="AM161" s="41">
        <f t="shared" si="192"/>
        <v>0</v>
      </c>
      <c r="AN161" s="6">
        <f t="shared" si="193"/>
        <v>0</v>
      </c>
      <c r="AO161" s="42">
        <f t="shared" si="194"/>
        <v>0</v>
      </c>
      <c r="AP161" s="43">
        <f t="shared" si="195"/>
        <v>0</v>
      </c>
      <c r="AQ161" s="41">
        <f t="shared" si="196"/>
        <v>0</v>
      </c>
      <c r="AR161" s="6">
        <f t="shared" si="197"/>
        <v>0</v>
      </c>
      <c r="AS161" s="42">
        <f t="shared" si="198"/>
        <v>0</v>
      </c>
      <c r="AT161" s="43">
        <f t="shared" si="199"/>
        <v>0</v>
      </c>
      <c r="AU161" s="245">
        <f t="shared" si="200"/>
        <v>0</v>
      </c>
      <c r="AV161" s="248">
        <f t="shared" ref="AV161" si="237">IF(COUNTIF(AU159:AU161,0)&gt;=2,0,IF(COUNTIF(AU159:AU161,1)&gt;=2,1,IF(COUNTIF(AU159:AU161,2)&gt;=2,2,IF(COUNTIF(AU159:AU161,3)&gt;=2,3,IF(COUNTIF(AU159:AU161,4)&gt;=2,4,0)))))</f>
        <v>0</v>
      </c>
      <c r="AW161" s="41">
        <f t="shared" si="202"/>
        <v>0</v>
      </c>
      <c r="AX161" s="6">
        <f t="shared" si="203"/>
        <v>0</v>
      </c>
      <c r="AY161" s="42">
        <f t="shared" si="204"/>
        <v>0</v>
      </c>
      <c r="AZ161" s="43">
        <f t="shared" si="205"/>
        <v>0</v>
      </c>
      <c r="BA161" s="41">
        <f t="shared" si="206"/>
        <v>0</v>
      </c>
      <c r="BB161" s="6">
        <f t="shared" si="207"/>
        <v>0</v>
      </c>
      <c r="BC161" s="42">
        <f t="shared" si="208"/>
        <v>0</v>
      </c>
      <c r="BD161" s="43">
        <f t="shared" si="209"/>
        <v>0</v>
      </c>
      <c r="BE161" s="41">
        <f t="shared" si="210"/>
        <v>0</v>
      </c>
      <c r="BF161" s="6">
        <f t="shared" si="211"/>
        <v>0</v>
      </c>
      <c r="BG161" s="42">
        <f t="shared" si="212"/>
        <v>0</v>
      </c>
      <c r="BH161" s="43">
        <f t="shared" si="213"/>
        <v>0</v>
      </c>
      <c r="BI161" s="41">
        <f t="shared" si="214"/>
        <v>0</v>
      </c>
      <c r="BJ161" s="6">
        <f t="shared" si="215"/>
        <v>0</v>
      </c>
      <c r="BK161" s="42">
        <f t="shared" si="216"/>
        <v>0</v>
      </c>
      <c r="BL161" s="43">
        <f t="shared" si="217"/>
        <v>0</v>
      </c>
      <c r="BM161" s="245">
        <f t="shared" si="218"/>
        <v>0</v>
      </c>
      <c r="BN161" s="248">
        <f t="shared" ref="BN161" si="238">IF(COUNTIF(BM159:BM161,0)&gt;=2,0,IF(COUNTIF(BM159:BM161,1)&gt;=2,1,IF(COUNTIF(BM159:BM161,2)&gt;=2,2,IF(COUNTIF(BM159:BM161,3)&gt;=2,3,IF(COUNTIF(BM159:BM161,4)&gt;=2,4,0)))))</f>
        <v>0</v>
      </c>
      <c r="BO161" s="3">
        <v>156</v>
      </c>
    </row>
    <row r="162" spans="28:67" ht="21" x14ac:dyDescent="0.35">
      <c r="AB162" s="38">
        <v>0.83680555555555403</v>
      </c>
      <c r="AC162" s="44">
        <f t="shared" si="220"/>
        <v>42252.795138888381</v>
      </c>
      <c r="AD162" s="45">
        <v>158</v>
      </c>
      <c r="AE162" s="41">
        <f t="shared" si="184"/>
        <v>0</v>
      </c>
      <c r="AF162" s="6">
        <f t="shared" si="185"/>
        <v>0</v>
      </c>
      <c r="AG162" s="42">
        <f t="shared" si="186"/>
        <v>0</v>
      </c>
      <c r="AH162" s="43">
        <f t="shared" si="187"/>
        <v>0</v>
      </c>
      <c r="AI162" s="41">
        <f t="shared" si="188"/>
        <v>0</v>
      </c>
      <c r="AJ162" s="6">
        <f t="shared" si="189"/>
        <v>0</v>
      </c>
      <c r="AK162" s="42">
        <f t="shared" si="190"/>
        <v>0</v>
      </c>
      <c r="AL162" s="43">
        <f t="shared" si="191"/>
        <v>0</v>
      </c>
      <c r="AM162" s="41">
        <f t="shared" si="192"/>
        <v>0</v>
      </c>
      <c r="AN162" s="6">
        <f t="shared" si="193"/>
        <v>0</v>
      </c>
      <c r="AO162" s="42">
        <f t="shared" si="194"/>
        <v>0</v>
      </c>
      <c r="AP162" s="43">
        <f t="shared" si="195"/>
        <v>0</v>
      </c>
      <c r="AQ162" s="41">
        <f t="shared" si="196"/>
        <v>0</v>
      </c>
      <c r="AR162" s="6">
        <f t="shared" si="197"/>
        <v>0</v>
      </c>
      <c r="AS162" s="42">
        <f t="shared" si="198"/>
        <v>0</v>
      </c>
      <c r="AT162" s="43">
        <f t="shared" si="199"/>
        <v>0</v>
      </c>
      <c r="AU162" s="244">
        <f t="shared" si="200"/>
        <v>0</v>
      </c>
      <c r="AW162" s="41">
        <f t="shared" si="202"/>
        <v>0</v>
      </c>
      <c r="AX162" s="6">
        <f t="shared" si="203"/>
        <v>0</v>
      </c>
      <c r="AY162" s="42">
        <f t="shared" si="204"/>
        <v>0</v>
      </c>
      <c r="AZ162" s="43">
        <f t="shared" si="205"/>
        <v>0</v>
      </c>
      <c r="BA162" s="41">
        <f t="shared" si="206"/>
        <v>0</v>
      </c>
      <c r="BB162" s="6">
        <f t="shared" si="207"/>
        <v>0</v>
      </c>
      <c r="BC162" s="42">
        <f t="shared" si="208"/>
        <v>0</v>
      </c>
      <c r="BD162" s="43">
        <f t="shared" si="209"/>
        <v>0</v>
      </c>
      <c r="BE162" s="41">
        <f t="shared" si="210"/>
        <v>0</v>
      </c>
      <c r="BF162" s="6">
        <f t="shared" si="211"/>
        <v>0</v>
      </c>
      <c r="BG162" s="42">
        <f t="shared" si="212"/>
        <v>0</v>
      </c>
      <c r="BH162" s="43">
        <f t="shared" si="213"/>
        <v>0</v>
      </c>
      <c r="BI162" s="41">
        <f t="shared" si="214"/>
        <v>0</v>
      </c>
      <c r="BJ162" s="6">
        <f t="shared" si="215"/>
        <v>0</v>
      </c>
      <c r="BK162" s="42">
        <f t="shared" si="216"/>
        <v>0</v>
      </c>
      <c r="BL162" s="43">
        <f t="shared" si="217"/>
        <v>0</v>
      </c>
      <c r="BM162" s="244">
        <f t="shared" si="218"/>
        <v>0</v>
      </c>
      <c r="BO162" s="3">
        <v>157</v>
      </c>
    </row>
    <row r="163" spans="28:67" ht="21.75" thickBot="1" x14ac:dyDescent="0.4">
      <c r="AB163" s="38">
        <v>0.84027777777777701</v>
      </c>
      <c r="AC163" s="44">
        <f t="shared" si="220"/>
        <v>42252.7986111106</v>
      </c>
      <c r="AD163" s="45">
        <v>159</v>
      </c>
      <c r="AE163" s="41">
        <f t="shared" si="184"/>
        <v>0</v>
      </c>
      <c r="AF163" s="6">
        <f t="shared" si="185"/>
        <v>0</v>
      </c>
      <c r="AG163" s="42">
        <f t="shared" si="186"/>
        <v>0</v>
      </c>
      <c r="AH163" s="43">
        <f t="shared" si="187"/>
        <v>0</v>
      </c>
      <c r="AI163" s="41">
        <f t="shared" si="188"/>
        <v>0</v>
      </c>
      <c r="AJ163" s="6">
        <f t="shared" si="189"/>
        <v>0</v>
      </c>
      <c r="AK163" s="42">
        <f t="shared" si="190"/>
        <v>0</v>
      </c>
      <c r="AL163" s="43">
        <f t="shared" si="191"/>
        <v>0</v>
      </c>
      <c r="AM163" s="41">
        <f t="shared" si="192"/>
        <v>0</v>
      </c>
      <c r="AN163" s="6">
        <f t="shared" si="193"/>
        <v>0</v>
      </c>
      <c r="AO163" s="42">
        <f t="shared" si="194"/>
        <v>0</v>
      </c>
      <c r="AP163" s="43">
        <f t="shared" si="195"/>
        <v>0</v>
      </c>
      <c r="AQ163" s="41">
        <f t="shared" si="196"/>
        <v>0</v>
      </c>
      <c r="AR163" s="6">
        <f t="shared" si="197"/>
        <v>0</v>
      </c>
      <c r="AS163" s="42">
        <f t="shared" si="198"/>
        <v>0</v>
      </c>
      <c r="AT163" s="43">
        <f t="shared" si="199"/>
        <v>0</v>
      </c>
      <c r="AU163" s="53">
        <f t="shared" si="200"/>
        <v>0</v>
      </c>
      <c r="AW163" s="41">
        <f t="shared" si="202"/>
        <v>0</v>
      </c>
      <c r="AX163" s="6">
        <f t="shared" si="203"/>
        <v>0</v>
      </c>
      <c r="AY163" s="42">
        <f t="shared" si="204"/>
        <v>0</v>
      </c>
      <c r="AZ163" s="43">
        <f t="shared" si="205"/>
        <v>0</v>
      </c>
      <c r="BA163" s="41">
        <f t="shared" si="206"/>
        <v>0</v>
      </c>
      <c r="BB163" s="6">
        <f t="shared" si="207"/>
        <v>0</v>
      </c>
      <c r="BC163" s="42">
        <f t="shared" si="208"/>
        <v>0</v>
      </c>
      <c r="BD163" s="43">
        <f t="shared" si="209"/>
        <v>0</v>
      </c>
      <c r="BE163" s="41">
        <f t="shared" si="210"/>
        <v>0</v>
      </c>
      <c r="BF163" s="6">
        <f t="shared" si="211"/>
        <v>0</v>
      </c>
      <c r="BG163" s="42">
        <f t="shared" si="212"/>
        <v>0</v>
      </c>
      <c r="BH163" s="43">
        <f t="shared" si="213"/>
        <v>0</v>
      </c>
      <c r="BI163" s="41">
        <f t="shared" si="214"/>
        <v>0</v>
      </c>
      <c r="BJ163" s="6">
        <f t="shared" si="215"/>
        <v>0</v>
      </c>
      <c r="BK163" s="42">
        <f t="shared" si="216"/>
        <v>0</v>
      </c>
      <c r="BL163" s="43">
        <f t="shared" si="217"/>
        <v>0</v>
      </c>
      <c r="BM163" s="53">
        <f t="shared" si="218"/>
        <v>0</v>
      </c>
      <c r="BO163" s="3">
        <v>158</v>
      </c>
    </row>
    <row r="164" spans="28:67" ht="21.75" thickBot="1" x14ac:dyDescent="0.4">
      <c r="AB164" s="38">
        <v>0.843749999999999</v>
      </c>
      <c r="AC164" s="44">
        <f t="shared" si="220"/>
        <v>42252.802083332819</v>
      </c>
      <c r="AD164" s="45">
        <v>160</v>
      </c>
      <c r="AE164" s="41">
        <f t="shared" si="184"/>
        <v>0</v>
      </c>
      <c r="AF164" s="6">
        <f t="shared" si="185"/>
        <v>0</v>
      </c>
      <c r="AG164" s="42">
        <f t="shared" si="186"/>
        <v>0</v>
      </c>
      <c r="AH164" s="43">
        <f t="shared" si="187"/>
        <v>0</v>
      </c>
      <c r="AI164" s="41">
        <f t="shared" si="188"/>
        <v>0</v>
      </c>
      <c r="AJ164" s="6">
        <f t="shared" si="189"/>
        <v>0</v>
      </c>
      <c r="AK164" s="42">
        <f t="shared" si="190"/>
        <v>0</v>
      </c>
      <c r="AL164" s="43">
        <f t="shared" si="191"/>
        <v>0</v>
      </c>
      <c r="AM164" s="41">
        <f t="shared" si="192"/>
        <v>0</v>
      </c>
      <c r="AN164" s="6">
        <f t="shared" si="193"/>
        <v>0</v>
      </c>
      <c r="AO164" s="42">
        <f t="shared" si="194"/>
        <v>0</v>
      </c>
      <c r="AP164" s="43">
        <f t="shared" si="195"/>
        <v>0</v>
      </c>
      <c r="AQ164" s="41">
        <f t="shared" si="196"/>
        <v>0</v>
      </c>
      <c r="AR164" s="6">
        <f t="shared" si="197"/>
        <v>0</v>
      </c>
      <c r="AS164" s="42">
        <f t="shared" si="198"/>
        <v>0</v>
      </c>
      <c r="AT164" s="43">
        <f t="shared" si="199"/>
        <v>0</v>
      </c>
      <c r="AU164" s="245">
        <f t="shared" si="200"/>
        <v>0</v>
      </c>
      <c r="AV164" s="248">
        <f t="shared" ref="AV164" si="239">IF(COUNTIF(AU162:AU164,0)&gt;=2,0,IF(COUNTIF(AU162:AU164,1)&gt;=2,1,IF(COUNTIF(AU162:AU164,2)&gt;=2,2,IF(COUNTIF(AU162:AU164,3)&gt;=2,3,IF(COUNTIF(AU162:AU164,4)&gt;=2,4,0)))))</f>
        <v>0</v>
      </c>
      <c r="AW164" s="41">
        <f t="shared" si="202"/>
        <v>0</v>
      </c>
      <c r="AX164" s="6">
        <f t="shared" si="203"/>
        <v>0</v>
      </c>
      <c r="AY164" s="42">
        <f t="shared" si="204"/>
        <v>0</v>
      </c>
      <c r="AZ164" s="43">
        <f t="shared" si="205"/>
        <v>0</v>
      </c>
      <c r="BA164" s="41">
        <f t="shared" si="206"/>
        <v>0</v>
      </c>
      <c r="BB164" s="6">
        <f t="shared" si="207"/>
        <v>0</v>
      </c>
      <c r="BC164" s="42">
        <f t="shared" si="208"/>
        <v>0</v>
      </c>
      <c r="BD164" s="43">
        <f t="shared" si="209"/>
        <v>0</v>
      </c>
      <c r="BE164" s="41">
        <f t="shared" si="210"/>
        <v>0</v>
      </c>
      <c r="BF164" s="6">
        <f t="shared" si="211"/>
        <v>0</v>
      </c>
      <c r="BG164" s="42">
        <f t="shared" si="212"/>
        <v>0</v>
      </c>
      <c r="BH164" s="43">
        <f t="shared" si="213"/>
        <v>0</v>
      </c>
      <c r="BI164" s="41">
        <f t="shared" si="214"/>
        <v>0</v>
      </c>
      <c r="BJ164" s="6">
        <f t="shared" si="215"/>
        <v>0</v>
      </c>
      <c r="BK164" s="42">
        <f t="shared" si="216"/>
        <v>0</v>
      </c>
      <c r="BL164" s="43">
        <f t="shared" si="217"/>
        <v>0</v>
      </c>
      <c r="BM164" s="245">
        <f t="shared" si="218"/>
        <v>0</v>
      </c>
      <c r="BN164" s="248">
        <f t="shared" ref="BN164" si="240">IF(COUNTIF(BM162:BM164,0)&gt;=2,0,IF(COUNTIF(BM162:BM164,1)&gt;=2,1,IF(COUNTIF(BM162:BM164,2)&gt;=2,2,IF(COUNTIF(BM162:BM164,3)&gt;=2,3,IF(COUNTIF(BM162:BM164,4)&gt;=2,4,0)))))</f>
        <v>0</v>
      </c>
      <c r="BO164" s="3">
        <v>159</v>
      </c>
    </row>
    <row r="165" spans="28:67" ht="21" x14ac:dyDescent="0.35">
      <c r="AB165" s="38">
        <v>0.84722222222222099</v>
      </c>
      <c r="AC165" s="44">
        <f t="shared" si="220"/>
        <v>42252.805555555038</v>
      </c>
      <c r="AD165" s="45">
        <v>161</v>
      </c>
      <c r="AE165" s="41">
        <f t="shared" si="184"/>
        <v>0</v>
      </c>
      <c r="AF165" s="6">
        <f t="shared" si="185"/>
        <v>0</v>
      </c>
      <c r="AG165" s="42">
        <f t="shared" si="186"/>
        <v>0</v>
      </c>
      <c r="AH165" s="43">
        <f t="shared" si="187"/>
        <v>0</v>
      </c>
      <c r="AI165" s="41">
        <f t="shared" si="188"/>
        <v>0</v>
      </c>
      <c r="AJ165" s="6">
        <f t="shared" si="189"/>
        <v>0</v>
      </c>
      <c r="AK165" s="42">
        <f t="shared" si="190"/>
        <v>0</v>
      </c>
      <c r="AL165" s="43">
        <f t="shared" si="191"/>
        <v>0</v>
      </c>
      <c r="AM165" s="41">
        <f t="shared" si="192"/>
        <v>0</v>
      </c>
      <c r="AN165" s="6">
        <f t="shared" si="193"/>
        <v>0</v>
      </c>
      <c r="AO165" s="42">
        <f t="shared" si="194"/>
        <v>0</v>
      </c>
      <c r="AP165" s="43">
        <f t="shared" si="195"/>
        <v>0</v>
      </c>
      <c r="AQ165" s="41">
        <f t="shared" si="196"/>
        <v>0</v>
      </c>
      <c r="AR165" s="6">
        <f t="shared" si="197"/>
        <v>0</v>
      </c>
      <c r="AS165" s="42">
        <f t="shared" si="198"/>
        <v>0</v>
      </c>
      <c r="AT165" s="43">
        <f t="shared" si="199"/>
        <v>0</v>
      </c>
      <c r="AU165" s="244">
        <f t="shared" si="200"/>
        <v>0</v>
      </c>
      <c r="AW165" s="41">
        <f t="shared" si="202"/>
        <v>0</v>
      </c>
      <c r="AX165" s="6">
        <f t="shared" si="203"/>
        <v>0</v>
      </c>
      <c r="AY165" s="42">
        <f t="shared" si="204"/>
        <v>0</v>
      </c>
      <c r="AZ165" s="43">
        <f t="shared" si="205"/>
        <v>0</v>
      </c>
      <c r="BA165" s="41">
        <f t="shared" si="206"/>
        <v>0</v>
      </c>
      <c r="BB165" s="6">
        <f t="shared" si="207"/>
        <v>0</v>
      </c>
      <c r="BC165" s="42">
        <f t="shared" si="208"/>
        <v>0</v>
      </c>
      <c r="BD165" s="43">
        <f t="shared" si="209"/>
        <v>0</v>
      </c>
      <c r="BE165" s="41">
        <f t="shared" si="210"/>
        <v>0</v>
      </c>
      <c r="BF165" s="6">
        <f t="shared" si="211"/>
        <v>0</v>
      </c>
      <c r="BG165" s="42">
        <f t="shared" si="212"/>
        <v>0</v>
      </c>
      <c r="BH165" s="43">
        <f t="shared" si="213"/>
        <v>0</v>
      </c>
      <c r="BI165" s="41">
        <f t="shared" si="214"/>
        <v>0</v>
      </c>
      <c r="BJ165" s="6">
        <f t="shared" si="215"/>
        <v>0</v>
      </c>
      <c r="BK165" s="42">
        <f t="shared" si="216"/>
        <v>0</v>
      </c>
      <c r="BL165" s="43">
        <f t="shared" si="217"/>
        <v>0</v>
      </c>
      <c r="BM165" s="244">
        <f t="shared" si="218"/>
        <v>0</v>
      </c>
      <c r="BO165" s="3">
        <v>160</v>
      </c>
    </row>
    <row r="166" spans="28:67" ht="21.75" thickBot="1" x14ac:dyDescent="0.4">
      <c r="AB166" s="38">
        <v>0.85069444444444298</v>
      </c>
      <c r="AC166" s="44">
        <f t="shared" si="220"/>
        <v>42252.809027777257</v>
      </c>
      <c r="AD166" s="45">
        <v>162</v>
      </c>
      <c r="AE166" s="41">
        <f t="shared" si="184"/>
        <v>0</v>
      </c>
      <c r="AF166" s="6">
        <f t="shared" si="185"/>
        <v>0</v>
      </c>
      <c r="AG166" s="42">
        <f t="shared" si="186"/>
        <v>0</v>
      </c>
      <c r="AH166" s="43">
        <f t="shared" si="187"/>
        <v>0</v>
      </c>
      <c r="AI166" s="41">
        <f t="shared" si="188"/>
        <v>0</v>
      </c>
      <c r="AJ166" s="6">
        <f t="shared" si="189"/>
        <v>0</v>
      </c>
      <c r="AK166" s="42">
        <f t="shared" si="190"/>
        <v>0</v>
      </c>
      <c r="AL166" s="43">
        <f t="shared" si="191"/>
        <v>0</v>
      </c>
      <c r="AM166" s="41">
        <f t="shared" si="192"/>
        <v>0</v>
      </c>
      <c r="AN166" s="6">
        <f t="shared" si="193"/>
        <v>0</v>
      </c>
      <c r="AO166" s="42">
        <f t="shared" si="194"/>
        <v>0</v>
      </c>
      <c r="AP166" s="43">
        <f t="shared" si="195"/>
        <v>0</v>
      </c>
      <c r="AQ166" s="41">
        <f t="shared" si="196"/>
        <v>0</v>
      </c>
      <c r="AR166" s="6">
        <f t="shared" si="197"/>
        <v>0</v>
      </c>
      <c r="AS166" s="42">
        <f t="shared" si="198"/>
        <v>0</v>
      </c>
      <c r="AT166" s="43">
        <f t="shared" si="199"/>
        <v>0</v>
      </c>
      <c r="AU166" s="53">
        <f t="shared" si="200"/>
        <v>0</v>
      </c>
      <c r="AW166" s="41">
        <f t="shared" si="202"/>
        <v>0</v>
      </c>
      <c r="AX166" s="6">
        <f t="shared" si="203"/>
        <v>0</v>
      </c>
      <c r="AY166" s="42">
        <f t="shared" si="204"/>
        <v>0</v>
      </c>
      <c r="AZ166" s="43">
        <f t="shared" si="205"/>
        <v>0</v>
      </c>
      <c r="BA166" s="41">
        <f t="shared" si="206"/>
        <v>0</v>
      </c>
      <c r="BB166" s="6">
        <f t="shared" si="207"/>
        <v>0</v>
      </c>
      <c r="BC166" s="42">
        <f t="shared" si="208"/>
        <v>0</v>
      </c>
      <c r="BD166" s="43">
        <f t="shared" si="209"/>
        <v>0</v>
      </c>
      <c r="BE166" s="41">
        <f t="shared" si="210"/>
        <v>0</v>
      </c>
      <c r="BF166" s="6">
        <f t="shared" si="211"/>
        <v>0</v>
      </c>
      <c r="BG166" s="42">
        <f t="shared" si="212"/>
        <v>0</v>
      </c>
      <c r="BH166" s="43">
        <f t="shared" si="213"/>
        <v>0</v>
      </c>
      <c r="BI166" s="41">
        <f t="shared" si="214"/>
        <v>0</v>
      </c>
      <c r="BJ166" s="6">
        <f t="shared" si="215"/>
        <v>0</v>
      </c>
      <c r="BK166" s="42">
        <f t="shared" si="216"/>
        <v>0</v>
      </c>
      <c r="BL166" s="43">
        <f t="shared" si="217"/>
        <v>0</v>
      </c>
      <c r="BM166" s="53">
        <f t="shared" si="218"/>
        <v>0</v>
      </c>
      <c r="BO166" s="3">
        <v>161</v>
      </c>
    </row>
    <row r="167" spans="28:67" ht="21.75" thickBot="1" x14ac:dyDescent="0.4">
      <c r="AB167" s="38">
        <v>0.85416666666666496</v>
      </c>
      <c r="AC167" s="44">
        <f t="shared" si="220"/>
        <v>42252.812499999476</v>
      </c>
      <c r="AD167" s="45">
        <v>163</v>
      </c>
      <c r="AE167" s="41">
        <f t="shared" si="184"/>
        <v>0</v>
      </c>
      <c r="AF167" s="6">
        <f t="shared" si="185"/>
        <v>0</v>
      </c>
      <c r="AG167" s="42">
        <f t="shared" si="186"/>
        <v>0</v>
      </c>
      <c r="AH167" s="43">
        <f t="shared" si="187"/>
        <v>0</v>
      </c>
      <c r="AI167" s="41">
        <f t="shared" si="188"/>
        <v>0</v>
      </c>
      <c r="AJ167" s="6">
        <f t="shared" si="189"/>
        <v>0</v>
      </c>
      <c r="AK167" s="42">
        <f t="shared" si="190"/>
        <v>0</v>
      </c>
      <c r="AL167" s="43">
        <f t="shared" si="191"/>
        <v>0</v>
      </c>
      <c r="AM167" s="41">
        <f t="shared" si="192"/>
        <v>0</v>
      </c>
      <c r="AN167" s="6">
        <f t="shared" si="193"/>
        <v>0</v>
      </c>
      <c r="AO167" s="42">
        <f t="shared" si="194"/>
        <v>0</v>
      </c>
      <c r="AP167" s="43">
        <f t="shared" si="195"/>
        <v>0</v>
      </c>
      <c r="AQ167" s="41">
        <f t="shared" si="196"/>
        <v>0</v>
      </c>
      <c r="AR167" s="6">
        <f t="shared" si="197"/>
        <v>0</v>
      </c>
      <c r="AS167" s="42">
        <f t="shared" si="198"/>
        <v>0</v>
      </c>
      <c r="AT167" s="43">
        <f t="shared" si="199"/>
        <v>0</v>
      </c>
      <c r="AU167" s="245">
        <f t="shared" si="200"/>
        <v>0</v>
      </c>
      <c r="AV167" s="248">
        <f t="shared" ref="AV167" si="241">IF(COUNTIF(AU165:AU167,0)&gt;=2,0,IF(COUNTIF(AU165:AU167,1)&gt;=2,1,IF(COUNTIF(AU165:AU167,2)&gt;=2,2,IF(COUNTIF(AU165:AU167,3)&gt;=2,3,IF(COUNTIF(AU165:AU167,4)&gt;=2,4,0)))))</f>
        <v>0</v>
      </c>
      <c r="AW167" s="41">
        <f t="shared" si="202"/>
        <v>0</v>
      </c>
      <c r="AX167" s="6">
        <f t="shared" si="203"/>
        <v>0</v>
      </c>
      <c r="AY167" s="42">
        <f t="shared" si="204"/>
        <v>0</v>
      </c>
      <c r="AZ167" s="43">
        <f t="shared" si="205"/>
        <v>0</v>
      </c>
      <c r="BA167" s="41">
        <f t="shared" si="206"/>
        <v>0</v>
      </c>
      <c r="BB167" s="6">
        <f t="shared" si="207"/>
        <v>0</v>
      </c>
      <c r="BC167" s="42">
        <f t="shared" si="208"/>
        <v>0</v>
      </c>
      <c r="BD167" s="43">
        <f t="shared" si="209"/>
        <v>0</v>
      </c>
      <c r="BE167" s="41">
        <f t="shared" si="210"/>
        <v>0</v>
      </c>
      <c r="BF167" s="6">
        <f t="shared" si="211"/>
        <v>0</v>
      </c>
      <c r="BG167" s="42">
        <f t="shared" si="212"/>
        <v>0</v>
      </c>
      <c r="BH167" s="43">
        <f t="shared" si="213"/>
        <v>0</v>
      </c>
      <c r="BI167" s="41">
        <f t="shared" si="214"/>
        <v>0</v>
      </c>
      <c r="BJ167" s="6">
        <f t="shared" si="215"/>
        <v>0</v>
      </c>
      <c r="BK167" s="42">
        <f t="shared" si="216"/>
        <v>0</v>
      </c>
      <c r="BL167" s="43">
        <f t="shared" si="217"/>
        <v>0</v>
      </c>
      <c r="BM167" s="245">
        <f t="shared" si="218"/>
        <v>0</v>
      </c>
      <c r="BN167" s="248">
        <f t="shared" ref="BN167" si="242">IF(COUNTIF(BM165:BM167,0)&gt;=2,0,IF(COUNTIF(BM165:BM167,1)&gt;=2,1,IF(COUNTIF(BM165:BM167,2)&gt;=2,2,IF(COUNTIF(BM165:BM167,3)&gt;=2,3,IF(COUNTIF(BM165:BM167,4)&gt;=2,4,0)))))</f>
        <v>0</v>
      </c>
      <c r="BO167" s="3">
        <v>162</v>
      </c>
    </row>
    <row r="168" spans="28:67" ht="21" x14ac:dyDescent="0.35">
      <c r="AB168" s="38">
        <v>0.85763888888888795</v>
      </c>
      <c r="AC168" s="44">
        <f t="shared" si="220"/>
        <v>42252.815972221695</v>
      </c>
      <c r="AD168" s="45">
        <v>164</v>
      </c>
      <c r="AE168" s="41">
        <f t="shared" si="184"/>
        <v>0</v>
      </c>
      <c r="AF168" s="6">
        <f t="shared" si="185"/>
        <v>0</v>
      </c>
      <c r="AG168" s="42">
        <f t="shared" si="186"/>
        <v>0</v>
      </c>
      <c r="AH168" s="43">
        <f t="shared" si="187"/>
        <v>0</v>
      </c>
      <c r="AI168" s="41">
        <f t="shared" si="188"/>
        <v>0</v>
      </c>
      <c r="AJ168" s="6">
        <f t="shared" si="189"/>
        <v>0</v>
      </c>
      <c r="AK168" s="42">
        <f t="shared" si="190"/>
        <v>0</v>
      </c>
      <c r="AL168" s="43">
        <f t="shared" si="191"/>
        <v>0</v>
      </c>
      <c r="AM168" s="41">
        <f t="shared" si="192"/>
        <v>0</v>
      </c>
      <c r="AN168" s="6">
        <f t="shared" si="193"/>
        <v>0</v>
      </c>
      <c r="AO168" s="42">
        <f t="shared" si="194"/>
        <v>0</v>
      </c>
      <c r="AP168" s="43">
        <f t="shared" si="195"/>
        <v>0</v>
      </c>
      <c r="AQ168" s="41">
        <f t="shared" si="196"/>
        <v>0</v>
      </c>
      <c r="AR168" s="6">
        <f t="shared" si="197"/>
        <v>0</v>
      </c>
      <c r="AS168" s="42">
        <f t="shared" si="198"/>
        <v>0</v>
      </c>
      <c r="AT168" s="43">
        <f t="shared" si="199"/>
        <v>0</v>
      </c>
      <c r="AU168" s="244">
        <f t="shared" si="200"/>
        <v>0</v>
      </c>
      <c r="AW168" s="41">
        <f t="shared" si="202"/>
        <v>0</v>
      </c>
      <c r="AX168" s="6">
        <f t="shared" si="203"/>
        <v>0</v>
      </c>
      <c r="AY168" s="42">
        <f t="shared" si="204"/>
        <v>0</v>
      </c>
      <c r="AZ168" s="43">
        <f t="shared" si="205"/>
        <v>0</v>
      </c>
      <c r="BA168" s="41">
        <f t="shared" si="206"/>
        <v>0</v>
      </c>
      <c r="BB168" s="6">
        <f t="shared" si="207"/>
        <v>0</v>
      </c>
      <c r="BC168" s="42">
        <f t="shared" si="208"/>
        <v>0</v>
      </c>
      <c r="BD168" s="43">
        <f t="shared" si="209"/>
        <v>0</v>
      </c>
      <c r="BE168" s="41">
        <f t="shared" si="210"/>
        <v>0</v>
      </c>
      <c r="BF168" s="6">
        <f t="shared" si="211"/>
        <v>0</v>
      </c>
      <c r="BG168" s="42">
        <f t="shared" si="212"/>
        <v>0</v>
      </c>
      <c r="BH168" s="43">
        <f t="shared" si="213"/>
        <v>0</v>
      </c>
      <c r="BI168" s="41">
        <f t="shared" si="214"/>
        <v>0</v>
      </c>
      <c r="BJ168" s="6">
        <f t="shared" si="215"/>
        <v>0</v>
      </c>
      <c r="BK168" s="42">
        <f t="shared" si="216"/>
        <v>0</v>
      </c>
      <c r="BL168" s="43">
        <f t="shared" si="217"/>
        <v>0</v>
      </c>
      <c r="BM168" s="244">
        <f t="shared" si="218"/>
        <v>0</v>
      </c>
      <c r="BO168" s="3">
        <v>163</v>
      </c>
    </row>
    <row r="169" spans="28:67" ht="21.75" thickBot="1" x14ac:dyDescent="0.4">
      <c r="AB169" s="38">
        <v>0.86111111111111005</v>
      </c>
      <c r="AC169" s="44">
        <f t="shared" si="220"/>
        <v>42252.819444443914</v>
      </c>
      <c r="AD169" s="45">
        <v>165</v>
      </c>
      <c r="AE169" s="41">
        <f t="shared" si="184"/>
        <v>0</v>
      </c>
      <c r="AF169" s="6">
        <f t="shared" si="185"/>
        <v>0</v>
      </c>
      <c r="AG169" s="42">
        <f t="shared" si="186"/>
        <v>0</v>
      </c>
      <c r="AH169" s="43">
        <f t="shared" si="187"/>
        <v>0</v>
      </c>
      <c r="AI169" s="41">
        <f t="shared" si="188"/>
        <v>0</v>
      </c>
      <c r="AJ169" s="6">
        <f t="shared" si="189"/>
        <v>0</v>
      </c>
      <c r="AK169" s="42">
        <f t="shared" si="190"/>
        <v>0</v>
      </c>
      <c r="AL169" s="43">
        <f t="shared" si="191"/>
        <v>0</v>
      </c>
      <c r="AM169" s="41">
        <f t="shared" si="192"/>
        <v>0</v>
      </c>
      <c r="AN169" s="6">
        <f t="shared" si="193"/>
        <v>0</v>
      </c>
      <c r="AO169" s="42">
        <f t="shared" si="194"/>
        <v>0</v>
      </c>
      <c r="AP169" s="43">
        <f t="shared" si="195"/>
        <v>0</v>
      </c>
      <c r="AQ169" s="41">
        <f t="shared" si="196"/>
        <v>0</v>
      </c>
      <c r="AR169" s="6">
        <f t="shared" si="197"/>
        <v>0</v>
      </c>
      <c r="AS169" s="42">
        <f t="shared" si="198"/>
        <v>0</v>
      </c>
      <c r="AT169" s="43">
        <f t="shared" si="199"/>
        <v>0</v>
      </c>
      <c r="AU169" s="53">
        <f t="shared" si="200"/>
        <v>0</v>
      </c>
      <c r="AW169" s="41">
        <f t="shared" si="202"/>
        <v>0</v>
      </c>
      <c r="AX169" s="6">
        <f t="shared" si="203"/>
        <v>0</v>
      </c>
      <c r="AY169" s="42">
        <f t="shared" si="204"/>
        <v>0</v>
      </c>
      <c r="AZ169" s="43">
        <f t="shared" si="205"/>
        <v>0</v>
      </c>
      <c r="BA169" s="41">
        <f t="shared" si="206"/>
        <v>0</v>
      </c>
      <c r="BB169" s="6">
        <f t="shared" si="207"/>
        <v>0</v>
      </c>
      <c r="BC169" s="42">
        <f t="shared" si="208"/>
        <v>0</v>
      </c>
      <c r="BD169" s="43">
        <f t="shared" si="209"/>
        <v>0</v>
      </c>
      <c r="BE169" s="41">
        <f t="shared" si="210"/>
        <v>0</v>
      </c>
      <c r="BF169" s="6">
        <f t="shared" si="211"/>
        <v>0</v>
      </c>
      <c r="BG169" s="42">
        <f t="shared" si="212"/>
        <v>0</v>
      </c>
      <c r="BH169" s="43">
        <f t="shared" si="213"/>
        <v>0</v>
      </c>
      <c r="BI169" s="41">
        <f t="shared" si="214"/>
        <v>0</v>
      </c>
      <c r="BJ169" s="6">
        <f t="shared" si="215"/>
        <v>0</v>
      </c>
      <c r="BK169" s="42">
        <f t="shared" si="216"/>
        <v>0</v>
      </c>
      <c r="BL169" s="43">
        <f t="shared" si="217"/>
        <v>0</v>
      </c>
      <c r="BM169" s="53">
        <f t="shared" si="218"/>
        <v>0</v>
      </c>
      <c r="BO169" s="3">
        <v>164</v>
      </c>
    </row>
    <row r="170" spans="28:67" ht="21.75" thickBot="1" x14ac:dyDescent="0.4">
      <c r="AB170" s="38">
        <v>0.86458333333333204</v>
      </c>
      <c r="AC170" s="44">
        <f t="shared" si="220"/>
        <v>42252.822916666133</v>
      </c>
      <c r="AD170" s="45">
        <v>166</v>
      </c>
      <c r="AE170" s="41">
        <f t="shared" si="184"/>
        <v>0</v>
      </c>
      <c r="AF170" s="6">
        <f t="shared" si="185"/>
        <v>0</v>
      </c>
      <c r="AG170" s="42">
        <f t="shared" si="186"/>
        <v>0</v>
      </c>
      <c r="AH170" s="43">
        <f t="shared" si="187"/>
        <v>0</v>
      </c>
      <c r="AI170" s="41">
        <f t="shared" si="188"/>
        <v>0</v>
      </c>
      <c r="AJ170" s="6">
        <f t="shared" si="189"/>
        <v>0</v>
      </c>
      <c r="AK170" s="42">
        <f t="shared" si="190"/>
        <v>0</v>
      </c>
      <c r="AL170" s="43">
        <f t="shared" si="191"/>
        <v>0</v>
      </c>
      <c r="AM170" s="41">
        <f t="shared" si="192"/>
        <v>0</v>
      </c>
      <c r="AN170" s="6">
        <f t="shared" si="193"/>
        <v>0</v>
      </c>
      <c r="AO170" s="42">
        <f t="shared" si="194"/>
        <v>0</v>
      </c>
      <c r="AP170" s="43">
        <f t="shared" si="195"/>
        <v>0</v>
      </c>
      <c r="AQ170" s="41">
        <f t="shared" si="196"/>
        <v>0</v>
      </c>
      <c r="AR170" s="6">
        <f t="shared" si="197"/>
        <v>0</v>
      </c>
      <c r="AS170" s="42">
        <f t="shared" si="198"/>
        <v>0</v>
      </c>
      <c r="AT170" s="43">
        <f t="shared" si="199"/>
        <v>0</v>
      </c>
      <c r="AU170" s="245">
        <f t="shared" si="200"/>
        <v>0</v>
      </c>
      <c r="AV170" s="248">
        <f t="shared" ref="AV170" si="243">IF(COUNTIF(AU168:AU170,0)&gt;=2,0,IF(COUNTIF(AU168:AU170,1)&gt;=2,1,IF(COUNTIF(AU168:AU170,2)&gt;=2,2,IF(COUNTIF(AU168:AU170,3)&gt;=2,3,IF(COUNTIF(AU168:AU170,4)&gt;=2,4,0)))))</f>
        <v>0</v>
      </c>
      <c r="AW170" s="41">
        <f t="shared" si="202"/>
        <v>0</v>
      </c>
      <c r="AX170" s="6">
        <f t="shared" si="203"/>
        <v>0</v>
      </c>
      <c r="AY170" s="42">
        <f t="shared" si="204"/>
        <v>0</v>
      </c>
      <c r="AZ170" s="43">
        <f t="shared" si="205"/>
        <v>0</v>
      </c>
      <c r="BA170" s="41">
        <f t="shared" si="206"/>
        <v>0</v>
      </c>
      <c r="BB170" s="6">
        <f t="shared" si="207"/>
        <v>0</v>
      </c>
      <c r="BC170" s="42">
        <f t="shared" si="208"/>
        <v>0</v>
      </c>
      <c r="BD170" s="43">
        <f t="shared" si="209"/>
        <v>0</v>
      </c>
      <c r="BE170" s="41">
        <f t="shared" si="210"/>
        <v>0</v>
      </c>
      <c r="BF170" s="6">
        <f t="shared" si="211"/>
        <v>0</v>
      </c>
      <c r="BG170" s="42">
        <f t="shared" si="212"/>
        <v>0</v>
      </c>
      <c r="BH170" s="43">
        <f t="shared" si="213"/>
        <v>0</v>
      </c>
      <c r="BI170" s="41">
        <f t="shared" si="214"/>
        <v>0</v>
      </c>
      <c r="BJ170" s="6">
        <f t="shared" si="215"/>
        <v>0</v>
      </c>
      <c r="BK170" s="42">
        <f t="shared" si="216"/>
        <v>0</v>
      </c>
      <c r="BL170" s="43">
        <f t="shared" si="217"/>
        <v>0</v>
      </c>
      <c r="BM170" s="245">
        <f t="shared" si="218"/>
        <v>0</v>
      </c>
      <c r="BN170" s="248">
        <f t="shared" ref="BN170" si="244">IF(COUNTIF(BM168:BM170,0)&gt;=2,0,IF(COUNTIF(BM168:BM170,1)&gt;=2,1,IF(COUNTIF(BM168:BM170,2)&gt;=2,2,IF(COUNTIF(BM168:BM170,3)&gt;=2,3,IF(COUNTIF(BM168:BM170,4)&gt;=2,4,0)))))</f>
        <v>0</v>
      </c>
      <c r="BO170" s="3">
        <v>165</v>
      </c>
    </row>
    <row r="171" spans="28:67" ht="21" x14ac:dyDescent="0.35">
      <c r="AB171" s="38">
        <v>0.86805555555555403</v>
      </c>
      <c r="AC171" s="44">
        <f t="shared" si="220"/>
        <v>42252.826388888352</v>
      </c>
      <c r="AD171" s="45">
        <v>167</v>
      </c>
      <c r="AE171" s="41">
        <f t="shared" si="184"/>
        <v>0</v>
      </c>
      <c r="AF171" s="6">
        <f t="shared" si="185"/>
        <v>0</v>
      </c>
      <c r="AG171" s="42">
        <f t="shared" si="186"/>
        <v>0</v>
      </c>
      <c r="AH171" s="43">
        <f t="shared" si="187"/>
        <v>0</v>
      </c>
      <c r="AI171" s="41">
        <f t="shared" si="188"/>
        <v>0</v>
      </c>
      <c r="AJ171" s="6">
        <f t="shared" si="189"/>
        <v>0</v>
      </c>
      <c r="AK171" s="42">
        <f t="shared" si="190"/>
        <v>0</v>
      </c>
      <c r="AL171" s="43">
        <f t="shared" si="191"/>
        <v>0</v>
      </c>
      <c r="AM171" s="41">
        <f t="shared" si="192"/>
        <v>0</v>
      </c>
      <c r="AN171" s="6">
        <f t="shared" si="193"/>
        <v>0</v>
      </c>
      <c r="AO171" s="42">
        <f t="shared" si="194"/>
        <v>0</v>
      </c>
      <c r="AP171" s="43">
        <f t="shared" si="195"/>
        <v>0</v>
      </c>
      <c r="AQ171" s="41">
        <f t="shared" si="196"/>
        <v>0</v>
      </c>
      <c r="AR171" s="6">
        <f t="shared" si="197"/>
        <v>0</v>
      </c>
      <c r="AS171" s="42">
        <f t="shared" si="198"/>
        <v>0</v>
      </c>
      <c r="AT171" s="43">
        <f t="shared" si="199"/>
        <v>0</v>
      </c>
      <c r="AU171" s="244">
        <f t="shared" si="200"/>
        <v>0</v>
      </c>
      <c r="AW171" s="41">
        <f t="shared" si="202"/>
        <v>0</v>
      </c>
      <c r="AX171" s="6">
        <f t="shared" si="203"/>
        <v>0</v>
      </c>
      <c r="AY171" s="42">
        <f t="shared" si="204"/>
        <v>0</v>
      </c>
      <c r="AZ171" s="43">
        <f t="shared" si="205"/>
        <v>0</v>
      </c>
      <c r="BA171" s="41">
        <f t="shared" si="206"/>
        <v>0</v>
      </c>
      <c r="BB171" s="6">
        <f t="shared" si="207"/>
        <v>0</v>
      </c>
      <c r="BC171" s="42">
        <f t="shared" si="208"/>
        <v>0</v>
      </c>
      <c r="BD171" s="43">
        <f t="shared" si="209"/>
        <v>0</v>
      </c>
      <c r="BE171" s="41">
        <f t="shared" si="210"/>
        <v>0</v>
      </c>
      <c r="BF171" s="6">
        <f t="shared" si="211"/>
        <v>0</v>
      </c>
      <c r="BG171" s="42">
        <f t="shared" si="212"/>
        <v>0</v>
      </c>
      <c r="BH171" s="43">
        <f t="shared" si="213"/>
        <v>0</v>
      </c>
      <c r="BI171" s="41">
        <f t="shared" si="214"/>
        <v>0</v>
      </c>
      <c r="BJ171" s="6">
        <f t="shared" si="215"/>
        <v>0</v>
      </c>
      <c r="BK171" s="42">
        <f t="shared" si="216"/>
        <v>0</v>
      </c>
      <c r="BL171" s="43">
        <f t="shared" si="217"/>
        <v>0</v>
      </c>
      <c r="BM171" s="244">
        <f t="shared" si="218"/>
        <v>0</v>
      </c>
      <c r="BO171" s="3">
        <v>166</v>
      </c>
    </row>
    <row r="172" spans="28:67" ht="21.75" thickBot="1" x14ac:dyDescent="0.4">
      <c r="AB172" s="38">
        <v>0.87152777777777601</v>
      </c>
      <c r="AC172" s="44">
        <f t="shared" si="220"/>
        <v>42252.829861110571</v>
      </c>
      <c r="AD172" s="45">
        <v>168</v>
      </c>
      <c r="AE172" s="41">
        <f t="shared" si="184"/>
        <v>0</v>
      </c>
      <c r="AF172" s="6">
        <f t="shared" si="185"/>
        <v>0</v>
      </c>
      <c r="AG172" s="42">
        <f t="shared" si="186"/>
        <v>0</v>
      </c>
      <c r="AH172" s="43">
        <f t="shared" si="187"/>
        <v>0</v>
      </c>
      <c r="AI172" s="41">
        <f t="shared" si="188"/>
        <v>0</v>
      </c>
      <c r="AJ172" s="6">
        <f t="shared" si="189"/>
        <v>0</v>
      </c>
      <c r="AK172" s="42">
        <f t="shared" si="190"/>
        <v>0</v>
      </c>
      <c r="AL172" s="43">
        <f t="shared" si="191"/>
        <v>0</v>
      </c>
      <c r="AM172" s="41">
        <f t="shared" si="192"/>
        <v>0</v>
      </c>
      <c r="AN172" s="6">
        <f t="shared" si="193"/>
        <v>0</v>
      </c>
      <c r="AO172" s="42">
        <f t="shared" si="194"/>
        <v>0</v>
      </c>
      <c r="AP172" s="43">
        <f t="shared" si="195"/>
        <v>0</v>
      </c>
      <c r="AQ172" s="41">
        <f t="shared" si="196"/>
        <v>0</v>
      </c>
      <c r="AR172" s="6">
        <f t="shared" si="197"/>
        <v>0</v>
      </c>
      <c r="AS172" s="42">
        <f t="shared" si="198"/>
        <v>0</v>
      </c>
      <c r="AT172" s="43">
        <f t="shared" si="199"/>
        <v>0</v>
      </c>
      <c r="AU172" s="53">
        <f t="shared" si="200"/>
        <v>0</v>
      </c>
      <c r="AW172" s="41">
        <f t="shared" si="202"/>
        <v>0</v>
      </c>
      <c r="AX172" s="6">
        <f t="shared" si="203"/>
        <v>0</v>
      </c>
      <c r="AY172" s="42">
        <f t="shared" si="204"/>
        <v>0</v>
      </c>
      <c r="AZ172" s="43">
        <f t="shared" si="205"/>
        <v>0</v>
      </c>
      <c r="BA172" s="41">
        <f t="shared" si="206"/>
        <v>0</v>
      </c>
      <c r="BB172" s="6">
        <f t="shared" si="207"/>
        <v>0</v>
      </c>
      <c r="BC172" s="42">
        <f t="shared" si="208"/>
        <v>0</v>
      </c>
      <c r="BD172" s="43">
        <f t="shared" si="209"/>
        <v>0</v>
      </c>
      <c r="BE172" s="41">
        <f t="shared" si="210"/>
        <v>0</v>
      </c>
      <c r="BF172" s="6">
        <f t="shared" si="211"/>
        <v>0</v>
      </c>
      <c r="BG172" s="42">
        <f t="shared" si="212"/>
        <v>0</v>
      </c>
      <c r="BH172" s="43">
        <f t="shared" si="213"/>
        <v>0</v>
      </c>
      <c r="BI172" s="41">
        <f t="shared" si="214"/>
        <v>0</v>
      </c>
      <c r="BJ172" s="6">
        <f t="shared" si="215"/>
        <v>0</v>
      </c>
      <c r="BK172" s="42">
        <f t="shared" si="216"/>
        <v>0</v>
      </c>
      <c r="BL172" s="43">
        <f t="shared" si="217"/>
        <v>0</v>
      </c>
      <c r="BM172" s="53">
        <f t="shared" si="218"/>
        <v>0</v>
      </c>
      <c r="BO172" s="3">
        <v>167</v>
      </c>
    </row>
    <row r="173" spans="28:67" ht="21.75" thickBot="1" x14ac:dyDescent="0.4">
      <c r="AB173" s="38">
        <v>0.874999999999999</v>
      </c>
      <c r="AC173" s="44">
        <f t="shared" si="220"/>
        <v>42252.83333333279</v>
      </c>
      <c r="AD173" s="45">
        <v>169</v>
      </c>
      <c r="AE173" s="41">
        <f t="shared" si="184"/>
        <v>0</v>
      </c>
      <c r="AF173" s="6">
        <f t="shared" si="185"/>
        <v>0</v>
      </c>
      <c r="AG173" s="42">
        <f t="shared" si="186"/>
        <v>0</v>
      </c>
      <c r="AH173" s="43">
        <f t="shared" si="187"/>
        <v>0</v>
      </c>
      <c r="AI173" s="41">
        <f t="shared" si="188"/>
        <v>0</v>
      </c>
      <c r="AJ173" s="6">
        <f t="shared" si="189"/>
        <v>0</v>
      </c>
      <c r="AK173" s="42">
        <f t="shared" si="190"/>
        <v>0</v>
      </c>
      <c r="AL173" s="43">
        <f t="shared" si="191"/>
        <v>0</v>
      </c>
      <c r="AM173" s="41">
        <f t="shared" si="192"/>
        <v>0</v>
      </c>
      <c r="AN173" s="6">
        <f t="shared" si="193"/>
        <v>0</v>
      </c>
      <c r="AO173" s="42">
        <f t="shared" si="194"/>
        <v>0</v>
      </c>
      <c r="AP173" s="43">
        <f t="shared" si="195"/>
        <v>0</v>
      </c>
      <c r="AQ173" s="41">
        <f t="shared" si="196"/>
        <v>0</v>
      </c>
      <c r="AR173" s="6">
        <f t="shared" si="197"/>
        <v>0</v>
      </c>
      <c r="AS173" s="42">
        <f t="shared" si="198"/>
        <v>0</v>
      </c>
      <c r="AT173" s="43">
        <f t="shared" si="199"/>
        <v>0</v>
      </c>
      <c r="AU173" s="245">
        <f t="shared" si="200"/>
        <v>0</v>
      </c>
      <c r="AV173" s="248">
        <f t="shared" ref="AV173" si="245">IF(COUNTIF(AU171:AU173,0)&gt;=2,0,IF(COUNTIF(AU171:AU173,1)&gt;=2,1,IF(COUNTIF(AU171:AU173,2)&gt;=2,2,IF(COUNTIF(AU171:AU173,3)&gt;=2,3,IF(COUNTIF(AU171:AU173,4)&gt;=2,4,0)))))</f>
        <v>0</v>
      </c>
      <c r="AW173" s="41">
        <f t="shared" si="202"/>
        <v>0</v>
      </c>
      <c r="AX173" s="6">
        <f t="shared" si="203"/>
        <v>0</v>
      </c>
      <c r="AY173" s="42">
        <f t="shared" si="204"/>
        <v>0</v>
      </c>
      <c r="AZ173" s="43">
        <f t="shared" si="205"/>
        <v>0</v>
      </c>
      <c r="BA173" s="41">
        <f t="shared" si="206"/>
        <v>0</v>
      </c>
      <c r="BB173" s="6">
        <f t="shared" si="207"/>
        <v>0</v>
      </c>
      <c r="BC173" s="42">
        <f t="shared" si="208"/>
        <v>0</v>
      </c>
      <c r="BD173" s="43">
        <f t="shared" si="209"/>
        <v>0</v>
      </c>
      <c r="BE173" s="41">
        <f t="shared" si="210"/>
        <v>0</v>
      </c>
      <c r="BF173" s="6">
        <f t="shared" si="211"/>
        <v>0</v>
      </c>
      <c r="BG173" s="42">
        <f t="shared" si="212"/>
        <v>0</v>
      </c>
      <c r="BH173" s="43">
        <f t="shared" si="213"/>
        <v>0</v>
      </c>
      <c r="BI173" s="41">
        <f t="shared" si="214"/>
        <v>0</v>
      </c>
      <c r="BJ173" s="6">
        <f t="shared" si="215"/>
        <v>0</v>
      </c>
      <c r="BK173" s="42">
        <f t="shared" si="216"/>
        <v>0</v>
      </c>
      <c r="BL173" s="43">
        <f t="shared" si="217"/>
        <v>0</v>
      </c>
      <c r="BM173" s="245">
        <f t="shared" si="218"/>
        <v>0</v>
      </c>
      <c r="BN173" s="248">
        <f t="shared" ref="BN173" si="246">IF(COUNTIF(BM171:BM173,0)&gt;=2,0,IF(COUNTIF(BM171:BM173,1)&gt;=2,1,IF(COUNTIF(BM171:BM173,2)&gt;=2,2,IF(COUNTIF(BM171:BM173,3)&gt;=2,3,IF(COUNTIF(BM171:BM173,4)&gt;=2,4,0)))))</f>
        <v>0</v>
      </c>
      <c r="BO173" s="3">
        <v>168</v>
      </c>
    </row>
    <row r="174" spans="28:67" ht="21" x14ac:dyDescent="0.35">
      <c r="AB174" s="38">
        <v>0.87847222222222099</v>
      </c>
      <c r="AC174" s="44">
        <f t="shared" si="220"/>
        <v>42252.836805555009</v>
      </c>
      <c r="AD174" s="45">
        <v>170</v>
      </c>
      <c r="AE174" s="41">
        <f t="shared" si="184"/>
        <v>0</v>
      </c>
      <c r="AF174" s="6">
        <f t="shared" si="185"/>
        <v>0</v>
      </c>
      <c r="AG174" s="42">
        <f t="shared" si="186"/>
        <v>0</v>
      </c>
      <c r="AH174" s="43">
        <f t="shared" si="187"/>
        <v>0</v>
      </c>
      <c r="AI174" s="41">
        <f t="shared" si="188"/>
        <v>0</v>
      </c>
      <c r="AJ174" s="6">
        <f t="shared" si="189"/>
        <v>0</v>
      </c>
      <c r="AK174" s="42">
        <f t="shared" si="190"/>
        <v>0</v>
      </c>
      <c r="AL174" s="43">
        <f t="shared" si="191"/>
        <v>0</v>
      </c>
      <c r="AM174" s="41">
        <f t="shared" si="192"/>
        <v>0</v>
      </c>
      <c r="AN174" s="6">
        <f t="shared" si="193"/>
        <v>0</v>
      </c>
      <c r="AO174" s="42">
        <f t="shared" si="194"/>
        <v>0</v>
      </c>
      <c r="AP174" s="43">
        <f t="shared" si="195"/>
        <v>0</v>
      </c>
      <c r="AQ174" s="41">
        <f t="shared" si="196"/>
        <v>0</v>
      </c>
      <c r="AR174" s="6">
        <f t="shared" si="197"/>
        <v>0</v>
      </c>
      <c r="AS174" s="42">
        <f t="shared" si="198"/>
        <v>0</v>
      </c>
      <c r="AT174" s="43">
        <f t="shared" si="199"/>
        <v>0</v>
      </c>
      <c r="AU174" s="244">
        <f t="shared" si="200"/>
        <v>0</v>
      </c>
      <c r="AW174" s="41">
        <f t="shared" si="202"/>
        <v>0</v>
      </c>
      <c r="AX174" s="6">
        <f t="shared" si="203"/>
        <v>0</v>
      </c>
      <c r="AY174" s="42">
        <f t="shared" si="204"/>
        <v>0</v>
      </c>
      <c r="AZ174" s="43">
        <f t="shared" si="205"/>
        <v>0</v>
      </c>
      <c r="BA174" s="41">
        <f t="shared" si="206"/>
        <v>0</v>
      </c>
      <c r="BB174" s="6">
        <f t="shared" si="207"/>
        <v>0</v>
      </c>
      <c r="BC174" s="42">
        <f t="shared" si="208"/>
        <v>0</v>
      </c>
      <c r="BD174" s="43">
        <f t="shared" si="209"/>
        <v>0</v>
      </c>
      <c r="BE174" s="41">
        <f t="shared" si="210"/>
        <v>0</v>
      </c>
      <c r="BF174" s="6">
        <f t="shared" si="211"/>
        <v>0</v>
      </c>
      <c r="BG174" s="42">
        <f t="shared" si="212"/>
        <v>0</v>
      </c>
      <c r="BH174" s="43">
        <f t="shared" si="213"/>
        <v>0</v>
      </c>
      <c r="BI174" s="41">
        <f t="shared" si="214"/>
        <v>0</v>
      </c>
      <c r="BJ174" s="6">
        <f t="shared" si="215"/>
        <v>0</v>
      </c>
      <c r="BK174" s="42">
        <f t="shared" si="216"/>
        <v>0</v>
      </c>
      <c r="BL174" s="43">
        <f t="shared" si="217"/>
        <v>0</v>
      </c>
      <c r="BM174" s="244">
        <f t="shared" si="218"/>
        <v>0</v>
      </c>
      <c r="BO174" s="3">
        <v>169</v>
      </c>
    </row>
    <row r="175" spans="28:67" ht="21.75" thickBot="1" x14ac:dyDescent="0.4">
      <c r="AB175" s="38">
        <v>0.88194444444444298</v>
      </c>
      <c r="AC175" s="44">
        <f t="shared" si="220"/>
        <v>42252.840277777228</v>
      </c>
      <c r="AD175" s="45">
        <v>171</v>
      </c>
      <c r="AE175" s="41">
        <f t="shared" si="184"/>
        <v>0</v>
      </c>
      <c r="AF175" s="6">
        <f t="shared" si="185"/>
        <v>0</v>
      </c>
      <c r="AG175" s="42">
        <f t="shared" si="186"/>
        <v>0</v>
      </c>
      <c r="AH175" s="43">
        <f t="shared" si="187"/>
        <v>0</v>
      </c>
      <c r="AI175" s="41">
        <f t="shared" si="188"/>
        <v>0</v>
      </c>
      <c r="AJ175" s="6">
        <f t="shared" si="189"/>
        <v>0</v>
      </c>
      <c r="AK175" s="42">
        <f t="shared" si="190"/>
        <v>0</v>
      </c>
      <c r="AL175" s="43">
        <f t="shared" si="191"/>
        <v>0</v>
      </c>
      <c r="AM175" s="41">
        <f t="shared" si="192"/>
        <v>0</v>
      </c>
      <c r="AN175" s="6">
        <f t="shared" si="193"/>
        <v>0</v>
      </c>
      <c r="AO175" s="42">
        <f t="shared" si="194"/>
        <v>0</v>
      </c>
      <c r="AP175" s="43">
        <f t="shared" si="195"/>
        <v>0</v>
      </c>
      <c r="AQ175" s="41">
        <f t="shared" si="196"/>
        <v>0</v>
      </c>
      <c r="AR175" s="6">
        <f t="shared" si="197"/>
        <v>0</v>
      </c>
      <c r="AS175" s="42">
        <f t="shared" si="198"/>
        <v>0</v>
      </c>
      <c r="AT175" s="43">
        <f t="shared" si="199"/>
        <v>0</v>
      </c>
      <c r="AU175" s="53">
        <f t="shared" si="200"/>
        <v>0</v>
      </c>
      <c r="AW175" s="41">
        <f t="shared" si="202"/>
        <v>0</v>
      </c>
      <c r="AX175" s="6">
        <f t="shared" si="203"/>
        <v>0</v>
      </c>
      <c r="AY175" s="42">
        <f t="shared" si="204"/>
        <v>0</v>
      </c>
      <c r="AZ175" s="43">
        <f t="shared" si="205"/>
        <v>0</v>
      </c>
      <c r="BA175" s="41">
        <f t="shared" si="206"/>
        <v>0</v>
      </c>
      <c r="BB175" s="6">
        <f t="shared" si="207"/>
        <v>0</v>
      </c>
      <c r="BC175" s="42">
        <f t="shared" si="208"/>
        <v>0</v>
      </c>
      <c r="BD175" s="43">
        <f t="shared" si="209"/>
        <v>0</v>
      </c>
      <c r="BE175" s="41">
        <f t="shared" si="210"/>
        <v>0</v>
      </c>
      <c r="BF175" s="6">
        <f t="shared" si="211"/>
        <v>0</v>
      </c>
      <c r="BG175" s="42">
        <f t="shared" si="212"/>
        <v>0</v>
      </c>
      <c r="BH175" s="43">
        <f t="shared" si="213"/>
        <v>0</v>
      </c>
      <c r="BI175" s="41">
        <f t="shared" si="214"/>
        <v>0</v>
      </c>
      <c r="BJ175" s="6">
        <f t="shared" si="215"/>
        <v>0</v>
      </c>
      <c r="BK175" s="42">
        <f t="shared" si="216"/>
        <v>0</v>
      </c>
      <c r="BL175" s="43">
        <f t="shared" si="217"/>
        <v>0</v>
      </c>
      <c r="BM175" s="53">
        <f t="shared" si="218"/>
        <v>0</v>
      </c>
      <c r="BO175" s="3">
        <v>170</v>
      </c>
    </row>
    <row r="176" spans="28:67" ht="21.75" thickBot="1" x14ac:dyDescent="0.4">
      <c r="AB176" s="38">
        <v>0.88541666666666496</v>
      </c>
      <c r="AC176" s="44">
        <f t="shared" si="220"/>
        <v>42252.843749999447</v>
      </c>
      <c r="AD176" s="45">
        <v>172</v>
      </c>
      <c r="AE176" s="41">
        <f t="shared" si="184"/>
        <v>0</v>
      </c>
      <c r="AF176" s="6">
        <f t="shared" si="185"/>
        <v>0</v>
      </c>
      <c r="AG176" s="42">
        <f t="shared" si="186"/>
        <v>0</v>
      </c>
      <c r="AH176" s="43">
        <f t="shared" si="187"/>
        <v>0</v>
      </c>
      <c r="AI176" s="41">
        <f t="shared" si="188"/>
        <v>0</v>
      </c>
      <c r="AJ176" s="6">
        <f t="shared" si="189"/>
        <v>0</v>
      </c>
      <c r="AK176" s="42">
        <f t="shared" si="190"/>
        <v>0</v>
      </c>
      <c r="AL176" s="43">
        <f t="shared" si="191"/>
        <v>0</v>
      </c>
      <c r="AM176" s="41">
        <f t="shared" si="192"/>
        <v>0</v>
      </c>
      <c r="AN176" s="6">
        <f t="shared" si="193"/>
        <v>0</v>
      </c>
      <c r="AO176" s="42">
        <f t="shared" si="194"/>
        <v>0</v>
      </c>
      <c r="AP176" s="43">
        <f t="shared" si="195"/>
        <v>0</v>
      </c>
      <c r="AQ176" s="41">
        <f t="shared" si="196"/>
        <v>0</v>
      </c>
      <c r="AR176" s="6">
        <f t="shared" si="197"/>
        <v>0</v>
      </c>
      <c r="AS176" s="42">
        <f t="shared" si="198"/>
        <v>0</v>
      </c>
      <c r="AT176" s="43">
        <f t="shared" si="199"/>
        <v>0</v>
      </c>
      <c r="AU176" s="245">
        <f t="shared" si="200"/>
        <v>0</v>
      </c>
      <c r="AV176" s="248">
        <f t="shared" ref="AV176" si="247">IF(COUNTIF(AU174:AU176,0)&gt;=2,0,IF(COUNTIF(AU174:AU176,1)&gt;=2,1,IF(COUNTIF(AU174:AU176,2)&gt;=2,2,IF(COUNTIF(AU174:AU176,3)&gt;=2,3,IF(COUNTIF(AU174:AU176,4)&gt;=2,4,0)))))</f>
        <v>0</v>
      </c>
      <c r="AW176" s="41">
        <f t="shared" si="202"/>
        <v>0</v>
      </c>
      <c r="AX176" s="6">
        <f t="shared" si="203"/>
        <v>0</v>
      </c>
      <c r="AY176" s="42">
        <f t="shared" si="204"/>
        <v>0</v>
      </c>
      <c r="AZ176" s="43">
        <f t="shared" si="205"/>
        <v>0</v>
      </c>
      <c r="BA176" s="41">
        <f t="shared" si="206"/>
        <v>0</v>
      </c>
      <c r="BB176" s="6">
        <f t="shared" si="207"/>
        <v>0</v>
      </c>
      <c r="BC176" s="42">
        <f t="shared" si="208"/>
        <v>0</v>
      </c>
      <c r="BD176" s="43">
        <f t="shared" si="209"/>
        <v>0</v>
      </c>
      <c r="BE176" s="41">
        <f t="shared" si="210"/>
        <v>0</v>
      </c>
      <c r="BF176" s="6">
        <f t="shared" si="211"/>
        <v>0</v>
      </c>
      <c r="BG176" s="42">
        <f t="shared" si="212"/>
        <v>0</v>
      </c>
      <c r="BH176" s="43">
        <f t="shared" si="213"/>
        <v>0</v>
      </c>
      <c r="BI176" s="41">
        <f t="shared" si="214"/>
        <v>0</v>
      </c>
      <c r="BJ176" s="6">
        <f t="shared" si="215"/>
        <v>0</v>
      </c>
      <c r="BK176" s="42">
        <f t="shared" si="216"/>
        <v>0</v>
      </c>
      <c r="BL176" s="43">
        <f t="shared" si="217"/>
        <v>0</v>
      </c>
      <c r="BM176" s="245">
        <f t="shared" si="218"/>
        <v>0</v>
      </c>
      <c r="BN176" s="248">
        <f t="shared" ref="BN176" si="248">IF(COUNTIF(BM174:BM176,0)&gt;=2,0,IF(COUNTIF(BM174:BM176,1)&gt;=2,1,IF(COUNTIF(BM174:BM176,2)&gt;=2,2,IF(COUNTIF(BM174:BM176,3)&gt;=2,3,IF(COUNTIF(BM174:BM176,4)&gt;=2,4,0)))))</f>
        <v>0</v>
      </c>
      <c r="BO176" s="3">
        <v>171</v>
      </c>
    </row>
    <row r="177" spans="28:67" ht="21" x14ac:dyDescent="0.35">
      <c r="AB177" s="38">
        <v>0.88888888888888795</v>
      </c>
      <c r="AC177" s="44">
        <f t="shared" si="220"/>
        <v>42252.847222221666</v>
      </c>
      <c r="AD177" s="45">
        <v>173</v>
      </c>
      <c r="AE177" s="41">
        <f t="shared" si="184"/>
        <v>0</v>
      </c>
      <c r="AF177" s="6">
        <f t="shared" si="185"/>
        <v>0</v>
      </c>
      <c r="AG177" s="42">
        <f t="shared" si="186"/>
        <v>0</v>
      </c>
      <c r="AH177" s="43">
        <f t="shared" si="187"/>
        <v>0</v>
      </c>
      <c r="AI177" s="41">
        <f t="shared" si="188"/>
        <v>0</v>
      </c>
      <c r="AJ177" s="6">
        <f t="shared" si="189"/>
        <v>0</v>
      </c>
      <c r="AK177" s="42">
        <f t="shared" si="190"/>
        <v>0</v>
      </c>
      <c r="AL177" s="43">
        <f t="shared" si="191"/>
        <v>0</v>
      </c>
      <c r="AM177" s="41">
        <f t="shared" si="192"/>
        <v>0</v>
      </c>
      <c r="AN177" s="6">
        <f t="shared" si="193"/>
        <v>0</v>
      </c>
      <c r="AO177" s="42">
        <f t="shared" si="194"/>
        <v>0</v>
      </c>
      <c r="AP177" s="43">
        <f t="shared" si="195"/>
        <v>0</v>
      </c>
      <c r="AQ177" s="41">
        <f t="shared" si="196"/>
        <v>0</v>
      </c>
      <c r="AR177" s="6">
        <f t="shared" si="197"/>
        <v>0</v>
      </c>
      <c r="AS177" s="42">
        <f t="shared" si="198"/>
        <v>0</v>
      </c>
      <c r="AT177" s="43">
        <f t="shared" si="199"/>
        <v>0</v>
      </c>
      <c r="AU177" s="244">
        <f t="shared" si="200"/>
        <v>0</v>
      </c>
      <c r="AW177" s="41">
        <f t="shared" si="202"/>
        <v>0</v>
      </c>
      <c r="AX177" s="6">
        <f t="shared" si="203"/>
        <v>0</v>
      </c>
      <c r="AY177" s="42">
        <f t="shared" si="204"/>
        <v>0</v>
      </c>
      <c r="AZ177" s="43">
        <f t="shared" si="205"/>
        <v>0</v>
      </c>
      <c r="BA177" s="41">
        <f t="shared" si="206"/>
        <v>0</v>
      </c>
      <c r="BB177" s="6">
        <f t="shared" si="207"/>
        <v>0</v>
      </c>
      <c r="BC177" s="42">
        <f t="shared" si="208"/>
        <v>0</v>
      </c>
      <c r="BD177" s="43">
        <f t="shared" si="209"/>
        <v>0</v>
      </c>
      <c r="BE177" s="41">
        <f t="shared" si="210"/>
        <v>0</v>
      </c>
      <c r="BF177" s="6">
        <f t="shared" si="211"/>
        <v>0</v>
      </c>
      <c r="BG177" s="42">
        <f t="shared" si="212"/>
        <v>0</v>
      </c>
      <c r="BH177" s="43">
        <f t="shared" si="213"/>
        <v>0</v>
      </c>
      <c r="BI177" s="41">
        <f t="shared" si="214"/>
        <v>0</v>
      </c>
      <c r="BJ177" s="6">
        <f t="shared" si="215"/>
        <v>0</v>
      </c>
      <c r="BK177" s="42">
        <f t="shared" si="216"/>
        <v>0</v>
      </c>
      <c r="BL177" s="43">
        <f t="shared" si="217"/>
        <v>0</v>
      </c>
      <c r="BM177" s="244">
        <f t="shared" si="218"/>
        <v>0</v>
      </c>
      <c r="BO177" s="3">
        <v>172</v>
      </c>
    </row>
    <row r="178" spans="28:67" ht="21.75" thickBot="1" x14ac:dyDescent="0.4">
      <c r="AB178" s="38">
        <v>0.89236111111111005</v>
      </c>
      <c r="AC178" s="44">
        <f t="shared" si="220"/>
        <v>42252.850694443885</v>
      </c>
      <c r="AD178" s="45">
        <v>174</v>
      </c>
      <c r="AE178" s="41">
        <f t="shared" si="184"/>
        <v>0</v>
      </c>
      <c r="AF178" s="6">
        <f t="shared" si="185"/>
        <v>0</v>
      </c>
      <c r="AG178" s="42">
        <f t="shared" si="186"/>
        <v>0</v>
      </c>
      <c r="AH178" s="43">
        <f t="shared" si="187"/>
        <v>0</v>
      </c>
      <c r="AI178" s="41">
        <f t="shared" si="188"/>
        <v>0</v>
      </c>
      <c r="AJ178" s="6">
        <f t="shared" si="189"/>
        <v>0</v>
      </c>
      <c r="AK178" s="42">
        <f t="shared" si="190"/>
        <v>0</v>
      </c>
      <c r="AL178" s="43">
        <f t="shared" si="191"/>
        <v>0</v>
      </c>
      <c r="AM178" s="41">
        <f t="shared" si="192"/>
        <v>0</v>
      </c>
      <c r="AN178" s="6">
        <f t="shared" si="193"/>
        <v>0</v>
      </c>
      <c r="AO178" s="42">
        <f t="shared" si="194"/>
        <v>0</v>
      </c>
      <c r="AP178" s="43">
        <f t="shared" si="195"/>
        <v>0</v>
      </c>
      <c r="AQ178" s="41">
        <f t="shared" si="196"/>
        <v>0</v>
      </c>
      <c r="AR178" s="6">
        <f t="shared" si="197"/>
        <v>0</v>
      </c>
      <c r="AS178" s="42">
        <f t="shared" si="198"/>
        <v>0</v>
      </c>
      <c r="AT178" s="43">
        <f t="shared" si="199"/>
        <v>0</v>
      </c>
      <c r="AU178" s="53">
        <f t="shared" si="200"/>
        <v>0</v>
      </c>
      <c r="AW178" s="41">
        <f t="shared" si="202"/>
        <v>0</v>
      </c>
      <c r="AX178" s="6">
        <f t="shared" si="203"/>
        <v>0</v>
      </c>
      <c r="AY178" s="42">
        <f t="shared" si="204"/>
        <v>0</v>
      </c>
      <c r="AZ178" s="43">
        <f t="shared" si="205"/>
        <v>0</v>
      </c>
      <c r="BA178" s="41">
        <f t="shared" si="206"/>
        <v>0</v>
      </c>
      <c r="BB178" s="6">
        <f t="shared" si="207"/>
        <v>0</v>
      </c>
      <c r="BC178" s="42">
        <f t="shared" si="208"/>
        <v>0</v>
      </c>
      <c r="BD178" s="43">
        <f t="shared" si="209"/>
        <v>0</v>
      </c>
      <c r="BE178" s="41">
        <f t="shared" si="210"/>
        <v>0</v>
      </c>
      <c r="BF178" s="6">
        <f t="shared" si="211"/>
        <v>0</v>
      </c>
      <c r="BG178" s="42">
        <f t="shared" si="212"/>
        <v>0</v>
      </c>
      <c r="BH178" s="43">
        <f t="shared" si="213"/>
        <v>0</v>
      </c>
      <c r="BI178" s="41">
        <f t="shared" si="214"/>
        <v>0</v>
      </c>
      <c r="BJ178" s="6">
        <f t="shared" si="215"/>
        <v>0</v>
      </c>
      <c r="BK178" s="42">
        <f t="shared" si="216"/>
        <v>0</v>
      </c>
      <c r="BL178" s="43">
        <f t="shared" si="217"/>
        <v>0</v>
      </c>
      <c r="BM178" s="53">
        <f t="shared" si="218"/>
        <v>0</v>
      </c>
      <c r="BO178" s="3">
        <v>173</v>
      </c>
    </row>
    <row r="179" spans="28:67" ht="21.75" thickBot="1" x14ac:dyDescent="0.4">
      <c r="AB179" s="38">
        <v>0.89583333333333204</v>
      </c>
      <c r="AC179" s="44">
        <f t="shared" si="220"/>
        <v>42252.854166666104</v>
      </c>
      <c r="AD179" s="45">
        <v>175</v>
      </c>
      <c r="AE179" s="41">
        <f t="shared" si="184"/>
        <v>0</v>
      </c>
      <c r="AF179" s="6">
        <f t="shared" si="185"/>
        <v>0</v>
      </c>
      <c r="AG179" s="42">
        <f t="shared" si="186"/>
        <v>0</v>
      </c>
      <c r="AH179" s="43">
        <f t="shared" si="187"/>
        <v>0</v>
      </c>
      <c r="AI179" s="41">
        <f t="shared" si="188"/>
        <v>0</v>
      </c>
      <c r="AJ179" s="6">
        <f t="shared" si="189"/>
        <v>0</v>
      </c>
      <c r="AK179" s="42">
        <f t="shared" si="190"/>
        <v>0</v>
      </c>
      <c r="AL179" s="43">
        <f t="shared" si="191"/>
        <v>0</v>
      </c>
      <c r="AM179" s="41">
        <f t="shared" si="192"/>
        <v>0</v>
      </c>
      <c r="AN179" s="6">
        <f t="shared" si="193"/>
        <v>0</v>
      </c>
      <c r="AO179" s="42">
        <f t="shared" si="194"/>
        <v>0</v>
      </c>
      <c r="AP179" s="43">
        <f t="shared" si="195"/>
        <v>0</v>
      </c>
      <c r="AQ179" s="41">
        <f t="shared" si="196"/>
        <v>0</v>
      </c>
      <c r="AR179" s="6">
        <f t="shared" si="197"/>
        <v>0</v>
      </c>
      <c r="AS179" s="42">
        <f t="shared" si="198"/>
        <v>0</v>
      </c>
      <c r="AT179" s="43">
        <f t="shared" si="199"/>
        <v>0</v>
      </c>
      <c r="AU179" s="245">
        <f t="shared" si="200"/>
        <v>0</v>
      </c>
      <c r="AV179" s="248">
        <f t="shared" ref="AV179" si="249">IF(COUNTIF(AU177:AU179,0)&gt;=2,0,IF(COUNTIF(AU177:AU179,1)&gt;=2,1,IF(COUNTIF(AU177:AU179,2)&gt;=2,2,IF(COUNTIF(AU177:AU179,3)&gt;=2,3,IF(COUNTIF(AU177:AU179,4)&gt;=2,4,0)))))</f>
        <v>0</v>
      </c>
      <c r="AW179" s="41">
        <f t="shared" si="202"/>
        <v>0</v>
      </c>
      <c r="AX179" s="6">
        <f t="shared" si="203"/>
        <v>0</v>
      </c>
      <c r="AY179" s="42">
        <f t="shared" si="204"/>
        <v>0</v>
      </c>
      <c r="AZ179" s="43">
        <f t="shared" si="205"/>
        <v>0</v>
      </c>
      <c r="BA179" s="41">
        <f t="shared" si="206"/>
        <v>0</v>
      </c>
      <c r="BB179" s="6">
        <f t="shared" si="207"/>
        <v>0</v>
      </c>
      <c r="BC179" s="42">
        <f t="shared" si="208"/>
        <v>0</v>
      </c>
      <c r="BD179" s="43">
        <f t="shared" si="209"/>
        <v>0</v>
      </c>
      <c r="BE179" s="41">
        <f t="shared" si="210"/>
        <v>0</v>
      </c>
      <c r="BF179" s="6">
        <f t="shared" si="211"/>
        <v>0</v>
      </c>
      <c r="BG179" s="42">
        <f t="shared" si="212"/>
        <v>0</v>
      </c>
      <c r="BH179" s="43">
        <f t="shared" si="213"/>
        <v>0</v>
      </c>
      <c r="BI179" s="41">
        <f t="shared" si="214"/>
        <v>0</v>
      </c>
      <c r="BJ179" s="6">
        <f t="shared" si="215"/>
        <v>0</v>
      </c>
      <c r="BK179" s="42">
        <f t="shared" si="216"/>
        <v>0</v>
      </c>
      <c r="BL179" s="43">
        <f t="shared" si="217"/>
        <v>0</v>
      </c>
      <c r="BM179" s="245">
        <f t="shared" si="218"/>
        <v>0</v>
      </c>
      <c r="BN179" s="248">
        <f t="shared" ref="BN179" si="250">IF(COUNTIF(BM177:BM179,0)&gt;=2,0,IF(COUNTIF(BM177:BM179,1)&gt;=2,1,IF(COUNTIF(BM177:BM179,2)&gt;=2,2,IF(COUNTIF(BM177:BM179,3)&gt;=2,3,IF(COUNTIF(BM177:BM179,4)&gt;=2,4,0)))))</f>
        <v>0</v>
      </c>
      <c r="BO179" s="3">
        <v>174</v>
      </c>
    </row>
    <row r="180" spans="28:67" ht="21" x14ac:dyDescent="0.35">
      <c r="AB180" s="38">
        <v>0.89930555555555403</v>
      </c>
      <c r="AC180" s="44">
        <f t="shared" si="220"/>
        <v>42252.857638888323</v>
      </c>
      <c r="AD180" s="45">
        <v>176</v>
      </c>
      <c r="AE180" s="41">
        <f t="shared" si="184"/>
        <v>0</v>
      </c>
      <c r="AF180" s="6">
        <f t="shared" si="185"/>
        <v>0</v>
      </c>
      <c r="AG180" s="42">
        <f t="shared" si="186"/>
        <v>0</v>
      </c>
      <c r="AH180" s="43">
        <f t="shared" si="187"/>
        <v>0</v>
      </c>
      <c r="AI180" s="41">
        <f t="shared" si="188"/>
        <v>0</v>
      </c>
      <c r="AJ180" s="6">
        <f t="shared" si="189"/>
        <v>0</v>
      </c>
      <c r="AK180" s="42">
        <f t="shared" si="190"/>
        <v>0</v>
      </c>
      <c r="AL180" s="43">
        <f t="shared" si="191"/>
        <v>0</v>
      </c>
      <c r="AM180" s="41">
        <f t="shared" si="192"/>
        <v>0</v>
      </c>
      <c r="AN180" s="6">
        <f t="shared" si="193"/>
        <v>0</v>
      </c>
      <c r="AO180" s="42">
        <f t="shared" si="194"/>
        <v>0</v>
      </c>
      <c r="AP180" s="43">
        <f t="shared" si="195"/>
        <v>0</v>
      </c>
      <c r="AQ180" s="41">
        <f t="shared" si="196"/>
        <v>0</v>
      </c>
      <c r="AR180" s="6">
        <f t="shared" si="197"/>
        <v>0</v>
      </c>
      <c r="AS180" s="42">
        <f t="shared" si="198"/>
        <v>0</v>
      </c>
      <c r="AT180" s="43">
        <f t="shared" si="199"/>
        <v>0</v>
      </c>
      <c r="AU180" s="244">
        <f t="shared" si="200"/>
        <v>0</v>
      </c>
      <c r="AW180" s="41">
        <f t="shared" si="202"/>
        <v>0</v>
      </c>
      <c r="AX180" s="6">
        <f t="shared" si="203"/>
        <v>0</v>
      </c>
      <c r="AY180" s="42">
        <f t="shared" si="204"/>
        <v>0</v>
      </c>
      <c r="AZ180" s="43">
        <f t="shared" si="205"/>
        <v>0</v>
      </c>
      <c r="BA180" s="41">
        <f t="shared" si="206"/>
        <v>0</v>
      </c>
      <c r="BB180" s="6">
        <f t="shared" si="207"/>
        <v>0</v>
      </c>
      <c r="BC180" s="42">
        <f t="shared" si="208"/>
        <v>0</v>
      </c>
      <c r="BD180" s="43">
        <f t="shared" si="209"/>
        <v>0</v>
      </c>
      <c r="BE180" s="41">
        <f t="shared" si="210"/>
        <v>0</v>
      </c>
      <c r="BF180" s="6">
        <f t="shared" si="211"/>
        <v>0</v>
      </c>
      <c r="BG180" s="42">
        <f t="shared" si="212"/>
        <v>0</v>
      </c>
      <c r="BH180" s="43">
        <f t="shared" si="213"/>
        <v>0</v>
      </c>
      <c r="BI180" s="41">
        <f t="shared" si="214"/>
        <v>0</v>
      </c>
      <c r="BJ180" s="6">
        <f t="shared" si="215"/>
        <v>0</v>
      </c>
      <c r="BK180" s="42">
        <f t="shared" si="216"/>
        <v>0</v>
      </c>
      <c r="BL180" s="43">
        <f t="shared" si="217"/>
        <v>0</v>
      </c>
      <c r="BM180" s="244">
        <f t="shared" si="218"/>
        <v>0</v>
      </c>
      <c r="BO180" s="3">
        <v>175</v>
      </c>
    </row>
    <row r="181" spans="28:67" ht="21.75" thickBot="1" x14ac:dyDescent="0.4">
      <c r="AB181" s="38">
        <v>0.90277777777777601</v>
      </c>
      <c r="AC181" s="44">
        <f t="shared" si="220"/>
        <v>42252.861111110542</v>
      </c>
      <c r="AD181" s="45">
        <v>177</v>
      </c>
      <c r="AE181" s="41">
        <f t="shared" si="184"/>
        <v>0</v>
      </c>
      <c r="AF181" s="6">
        <f t="shared" si="185"/>
        <v>0</v>
      </c>
      <c r="AG181" s="42">
        <f t="shared" si="186"/>
        <v>0</v>
      </c>
      <c r="AH181" s="43">
        <f t="shared" si="187"/>
        <v>0</v>
      </c>
      <c r="AI181" s="41">
        <f t="shared" si="188"/>
        <v>0</v>
      </c>
      <c r="AJ181" s="6">
        <f t="shared" si="189"/>
        <v>0</v>
      </c>
      <c r="AK181" s="42">
        <f t="shared" si="190"/>
        <v>0</v>
      </c>
      <c r="AL181" s="43">
        <f t="shared" si="191"/>
        <v>0</v>
      </c>
      <c r="AM181" s="41">
        <f t="shared" si="192"/>
        <v>0</v>
      </c>
      <c r="AN181" s="6">
        <f t="shared" si="193"/>
        <v>0</v>
      </c>
      <c r="AO181" s="42">
        <f t="shared" si="194"/>
        <v>0</v>
      </c>
      <c r="AP181" s="43">
        <f t="shared" si="195"/>
        <v>0</v>
      </c>
      <c r="AQ181" s="41">
        <f t="shared" si="196"/>
        <v>0</v>
      </c>
      <c r="AR181" s="6">
        <f t="shared" si="197"/>
        <v>0</v>
      </c>
      <c r="AS181" s="42">
        <f t="shared" si="198"/>
        <v>0</v>
      </c>
      <c r="AT181" s="43">
        <f t="shared" si="199"/>
        <v>0</v>
      </c>
      <c r="AU181" s="53">
        <f t="shared" si="200"/>
        <v>0</v>
      </c>
      <c r="AW181" s="41">
        <f t="shared" si="202"/>
        <v>0</v>
      </c>
      <c r="AX181" s="6">
        <f t="shared" si="203"/>
        <v>0</v>
      </c>
      <c r="AY181" s="42">
        <f t="shared" si="204"/>
        <v>0</v>
      </c>
      <c r="AZ181" s="43">
        <f t="shared" si="205"/>
        <v>0</v>
      </c>
      <c r="BA181" s="41">
        <f t="shared" si="206"/>
        <v>0</v>
      </c>
      <c r="BB181" s="6">
        <f t="shared" si="207"/>
        <v>0</v>
      </c>
      <c r="BC181" s="42">
        <f t="shared" si="208"/>
        <v>0</v>
      </c>
      <c r="BD181" s="43">
        <f t="shared" si="209"/>
        <v>0</v>
      </c>
      <c r="BE181" s="41">
        <f t="shared" si="210"/>
        <v>0</v>
      </c>
      <c r="BF181" s="6">
        <f t="shared" si="211"/>
        <v>0</v>
      </c>
      <c r="BG181" s="42">
        <f t="shared" si="212"/>
        <v>0</v>
      </c>
      <c r="BH181" s="43">
        <f t="shared" si="213"/>
        <v>0</v>
      </c>
      <c r="BI181" s="41">
        <f t="shared" si="214"/>
        <v>0</v>
      </c>
      <c r="BJ181" s="6">
        <f t="shared" si="215"/>
        <v>0</v>
      </c>
      <c r="BK181" s="42">
        <f t="shared" si="216"/>
        <v>0</v>
      </c>
      <c r="BL181" s="43">
        <f t="shared" si="217"/>
        <v>0</v>
      </c>
      <c r="BM181" s="53">
        <f t="shared" si="218"/>
        <v>0</v>
      </c>
      <c r="BO181" s="3">
        <v>176</v>
      </c>
    </row>
    <row r="182" spans="28:67" ht="21.75" thickBot="1" x14ac:dyDescent="0.4">
      <c r="AB182" s="38">
        <v>0.906249999999999</v>
      </c>
      <c r="AC182" s="44">
        <f t="shared" si="220"/>
        <v>42252.864583332761</v>
      </c>
      <c r="AD182" s="45">
        <v>178</v>
      </c>
      <c r="AE182" s="41">
        <f t="shared" si="184"/>
        <v>0</v>
      </c>
      <c r="AF182" s="6">
        <f t="shared" si="185"/>
        <v>0</v>
      </c>
      <c r="AG182" s="42">
        <f t="shared" si="186"/>
        <v>0</v>
      </c>
      <c r="AH182" s="43">
        <f t="shared" si="187"/>
        <v>0</v>
      </c>
      <c r="AI182" s="41">
        <f t="shared" si="188"/>
        <v>0</v>
      </c>
      <c r="AJ182" s="6">
        <f t="shared" si="189"/>
        <v>0</v>
      </c>
      <c r="AK182" s="42">
        <f t="shared" si="190"/>
        <v>0</v>
      </c>
      <c r="AL182" s="43">
        <f t="shared" si="191"/>
        <v>0</v>
      </c>
      <c r="AM182" s="41">
        <f t="shared" si="192"/>
        <v>0</v>
      </c>
      <c r="AN182" s="6">
        <f t="shared" si="193"/>
        <v>0</v>
      </c>
      <c r="AO182" s="42">
        <f t="shared" si="194"/>
        <v>0</v>
      </c>
      <c r="AP182" s="43">
        <f t="shared" si="195"/>
        <v>0</v>
      </c>
      <c r="AQ182" s="41">
        <f t="shared" si="196"/>
        <v>0</v>
      </c>
      <c r="AR182" s="6">
        <f t="shared" si="197"/>
        <v>0</v>
      </c>
      <c r="AS182" s="42">
        <f t="shared" si="198"/>
        <v>0</v>
      </c>
      <c r="AT182" s="43">
        <f t="shared" si="199"/>
        <v>0</v>
      </c>
      <c r="AU182" s="245">
        <f t="shared" si="200"/>
        <v>0</v>
      </c>
      <c r="AV182" s="248">
        <f t="shared" ref="AV182" si="251">IF(COUNTIF(AU180:AU182,0)&gt;=2,0,IF(COUNTIF(AU180:AU182,1)&gt;=2,1,IF(COUNTIF(AU180:AU182,2)&gt;=2,2,IF(COUNTIF(AU180:AU182,3)&gt;=2,3,IF(COUNTIF(AU180:AU182,4)&gt;=2,4,0)))))</f>
        <v>0</v>
      </c>
      <c r="AW182" s="41">
        <f t="shared" si="202"/>
        <v>0</v>
      </c>
      <c r="AX182" s="6">
        <f t="shared" si="203"/>
        <v>0</v>
      </c>
      <c r="AY182" s="42">
        <f t="shared" si="204"/>
        <v>0</v>
      </c>
      <c r="AZ182" s="43">
        <f t="shared" si="205"/>
        <v>0</v>
      </c>
      <c r="BA182" s="41">
        <f t="shared" si="206"/>
        <v>0</v>
      </c>
      <c r="BB182" s="6">
        <f t="shared" si="207"/>
        <v>0</v>
      </c>
      <c r="BC182" s="42">
        <f t="shared" si="208"/>
        <v>0</v>
      </c>
      <c r="BD182" s="43">
        <f t="shared" si="209"/>
        <v>0</v>
      </c>
      <c r="BE182" s="41">
        <f t="shared" si="210"/>
        <v>0</v>
      </c>
      <c r="BF182" s="6">
        <f t="shared" si="211"/>
        <v>0</v>
      </c>
      <c r="BG182" s="42">
        <f t="shared" si="212"/>
        <v>0</v>
      </c>
      <c r="BH182" s="43">
        <f t="shared" si="213"/>
        <v>0</v>
      </c>
      <c r="BI182" s="41">
        <f t="shared" si="214"/>
        <v>0</v>
      </c>
      <c r="BJ182" s="6">
        <f t="shared" si="215"/>
        <v>0</v>
      </c>
      <c r="BK182" s="42">
        <f t="shared" si="216"/>
        <v>0</v>
      </c>
      <c r="BL182" s="43">
        <f t="shared" si="217"/>
        <v>0</v>
      </c>
      <c r="BM182" s="245">
        <f t="shared" si="218"/>
        <v>0</v>
      </c>
      <c r="BN182" s="248">
        <f t="shared" ref="BN182" si="252">IF(COUNTIF(BM180:BM182,0)&gt;=2,0,IF(COUNTIF(BM180:BM182,1)&gt;=2,1,IF(COUNTIF(BM180:BM182,2)&gt;=2,2,IF(COUNTIF(BM180:BM182,3)&gt;=2,3,IF(COUNTIF(BM180:BM182,4)&gt;=2,4,0)))))</f>
        <v>0</v>
      </c>
      <c r="BO182" s="3">
        <v>177</v>
      </c>
    </row>
    <row r="183" spans="28:67" ht="21" x14ac:dyDescent="0.35">
      <c r="AB183" s="38">
        <v>0.90972222222222099</v>
      </c>
      <c r="AC183" s="44">
        <f t="shared" si="220"/>
        <v>42252.86805555498</v>
      </c>
      <c r="AD183" s="45">
        <v>179</v>
      </c>
      <c r="AE183" s="41">
        <f t="shared" si="184"/>
        <v>0</v>
      </c>
      <c r="AF183" s="6">
        <f t="shared" si="185"/>
        <v>0</v>
      </c>
      <c r="AG183" s="42">
        <f t="shared" si="186"/>
        <v>0</v>
      </c>
      <c r="AH183" s="43">
        <f t="shared" si="187"/>
        <v>0</v>
      </c>
      <c r="AI183" s="41">
        <f t="shared" si="188"/>
        <v>0</v>
      </c>
      <c r="AJ183" s="6">
        <f t="shared" si="189"/>
        <v>0</v>
      </c>
      <c r="AK183" s="42">
        <f t="shared" si="190"/>
        <v>0</v>
      </c>
      <c r="AL183" s="43">
        <f t="shared" si="191"/>
        <v>0</v>
      </c>
      <c r="AM183" s="41">
        <f t="shared" si="192"/>
        <v>0</v>
      </c>
      <c r="AN183" s="6">
        <f t="shared" si="193"/>
        <v>0</v>
      </c>
      <c r="AO183" s="42">
        <f t="shared" si="194"/>
        <v>0</v>
      </c>
      <c r="AP183" s="43">
        <f t="shared" si="195"/>
        <v>0</v>
      </c>
      <c r="AQ183" s="41">
        <f t="shared" si="196"/>
        <v>0</v>
      </c>
      <c r="AR183" s="6">
        <f t="shared" si="197"/>
        <v>0</v>
      </c>
      <c r="AS183" s="42">
        <f t="shared" si="198"/>
        <v>0</v>
      </c>
      <c r="AT183" s="43">
        <f t="shared" si="199"/>
        <v>0</v>
      </c>
      <c r="AU183" s="244">
        <f t="shared" si="200"/>
        <v>0</v>
      </c>
      <c r="AW183" s="41">
        <f t="shared" si="202"/>
        <v>0</v>
      </c>
      <c r="AX183" s="6">
        <f t="shared" si="203"/>
        <v>0</v>
      </c>
      <c r="AY183" s="42">
        <f t="shared" si="204"/>
        <v>0</v>
      </c>
      <c r="AZ183" s="43">
        <f t="shared" si="205"/>
        <v>0</v>
      </c>
      <c r="BA183" s="41">
        <f t="shared" si="206"/>
        <v>0</v>
      </c>
      <c r="BB183" s="6">
        <f t="shared" si="207"/>
        <v>0</v>
      </c>
      <c r="BC183" s="42">
        <f t="shared" si="208"/>
        <v>0</v>
      </c>
      <c r="BD183" s="43">
        <f t="shared" si="209"/>
        <v>0</v>
      </c>
      <c r="BE183" s="41">
        <f t="shared" si="210"/>
        <v>0</v>
      </c>
      <c r="BF183" s="6">
        <f t="shared" si="211"/>
        <v>0</v>
      </c>
      <c r="BG183" s="42">
        <f t="shared" si="212"/>
        <v>0</v>
      </c>
      <c r="BH183" s="43">
        <f t="shared" si="213"/>
        <v>0</v>
      </c>
      <c r="BI183" s="41">
        <f t="shared" si="214"/>
        <v>0</v>
      </c>
      <c r="BJ183" s="6">
        <f t="shared" si="215"/>
        <v>0</v>
      </c>
      <c r="BK183" s="42">
        <f t="shared" si="216"/>
        <v>0</v>
      </c>
      <c r="BL183" s="43">
        <f t="shared" si="217"/>
        <v>0</v>
      </c>
      <c r="BM183" s="244">
        <f t="shared" si="218"/>
        <v>0</v>
      </c>
      <c r="BO183" s="3">
        <v>178</v>
      </c>
    </row>
    <row r="184" spans="28:67" ht="21.75" thickBot="1" x14ac:dyDescent="0.4">
      <c r="AB184" s="38">
        <v>0.91319444444444298</v>
      </c>
      <c r="AC184" s="44">
        <f t="shared" si="220"/>
        <v>42252.871527777199</v>
      </c>
      <c r="AD184" s="45">
        <v>180</v>
      </c>
      <c r="AE184" s="41">
        <f t="shared" si="184"/>
        <v>0</v>
      </c>
      <c r="AF184" s="6">
        <f t="shared" si="185"/>
        <v>0</v>
      </c>
      <c r="AG184" s="42">
        <f t="shared" si="186"/>
        <v>0</v>
      </c>
      <c r="AH184" s="43">
        <f t="shared" si="187"/>
        <v>0</v>
      </c>
      <c r="AI184" s="41">
        <f t="shared" si="188"/>
        <v>0</v>
      </c>
      <c r="AJ184" s="6">
        <f t="shared" si="189"/>
        <v>0</v>
      </c>
      <c r="AK184" s="42">
        <f t="shared" si="190"/>
        <v>0</v>
      </c>
      <c r="AL184" s="43">
        <f t="shared" si="191"/>
        <v>0</v>
      </c>
      <c r="AM184" s="41">
        <f t="shared" si="192"/>
        <v>0</v>
      </c>
      <c r="AN184" s="6">
        <f t="shared" si="193"/>
        <v>0</v>
      </c>
      <c r="AO184" s="42">
        <f t="shared" si="194"/>
        <v>0</v>
      </c>
      <c r="AP184" s="43">
        <f t="shared" si="195"/>
        <v>0</v>
      </c>
      <c r="AQ184" s="41">
        <f t="shared" si="196"/>
        <v>0</v>
      </c>
      <c r="AR184" s="6">
        <f t="shared" si="197"/>
        <v>0</v>
      </c>
      <c r="AS184" s="42">
        <f t="shared" si="198"/>
        <v>0</v>
      </c>
      <c r="AT184" s="43">
        <f t="shared" si="199"/>
        <v>0</v>
      </c>
      <c r="AU184" s="53">
        <f t="shared" si="200"/>
        <v>0</v>
      </c>
      <c r="AW184" s="41">
        <f t="shared" si="202"/>
        <v>0</v>
      </c>
      <c r="AX184" s="6">
        <f t="shared" si="203"/>
        <v>0</v>
      </c>
      <c r="AY184" s="42">
        <f t="shared" si="204"/>
        <v>0</v>
      </c>
      <c r="AZ184" s="43">
        <f t="shared" si="205"/>
        <v>0</v>
      </c>
      <c r="BA184" s="41">
        <f t="shared" si="206"/>
        <v>0</v>
      </c>
      <c r="BB184" s="6">
        <f t="shared" si="207"/>
        <v>0</v>
      </c>
      <c r="BC184" s="42">
        <f t="shared" si="208"/>
        <v>0</v>
      </c>
      <c r="BD184" s="43">
        <f t="shared" si="209"/>
        <v>0</v>
      </c>
      <c r="BE184" s="41">
        <f t="shared" si="210"/>
        <v>0</v>
      </c>
      <c r="BF184" s="6">
        <f t="shared" si="211"/>
        <v>0</v>
      </c>
      <c r="BG184" s="42">
        <f t="shared" si="212"/>
        <v>0</v>
      </c>
      <c r="BH184" s="43">
        <f t="shared" si="213"/>
        <v>0</v>
      </c>
      <c r="BI184" s="41">
        <f t="shared" si="214"/>
        <v>0</v>
      </c>
      <c r="BJ184" s="6">
        <f t="shared" si="215"/>
        <v>0</v>
      </c>
      <c r="BK184" s="42">
        <f t="shared" si="216"/>
        <v>0</v>
      </c>
      <c r="BL184" s="43">
        <f t="shared" si="217"/>
        <v>0</v>
      </c>
      <c r="BM184" s="53">
        <f t="shared" si="218"/>
        <v>0</v>
      </c>
      <c r="BO184" s="3">
        <v>179</v>
      </c>
    </row>
    <row r="185" spans="28:67" ht="21.75" thickBot="1" x14ac:dyDescent="0.4">
      <c r="AB185" s="38">
        <v>0.91666666666666496</v>
      </c>
      <c r="AC185" s="44">
        <f t="shared" si="220"/>
        <v>42252.874999999418</v>
      </c>
      <c r="AD185" s="45">
        <v>181</v>
      </c>
      <c r="AE185" s="41">
        <f t="shared" si="184"/>
        <v>0</v>
      </c>
      <c r="AF185" s="6">
        <f t="shared" si="185"/>
        <v>0</v>
      </c>
      <c r="AG185" s="42">
        <f t="shared" si="186"/>
        <v>0</v>
      </c>
      <c r="AH185" s="43">
        <f t="shared" si="187"/>
        <v>0</v>
      </c>
      <c r="AI185" s="41">
        <f t="shared" si="188"/>
        <v>0</v>
      </c>
      <c r="AJ185" s="6">
        <f t="shared" si="189"/>
        <v>0</v>
      </c>
      <c r="AK185" s="42">
        <f t="shared" si="190"/>
        <v>0</v>
      </c>
      <c r="AL185" s="43">
        <f t="shared" si="191"/>
        <v>0</v>
      </c>
      <c r="AM185" s="41">
        <f t="shared" si="192"/>
        <v>0</v>
      </c>
      <c r="AN185" s="6">
        <f t="shared" si="193"/>
        <v>0</v>
      </c>
      <c r="AO185" s="42">
        <f t="shared" si="194"/>
        <v>0</v>
      </c>
      <c r="AP185" s="43">
        <f t="shared" si="195"/>
        <v>0</v>
      </c>
      <c r="AQ185" s="41">
        <f t="shared" si="196"/>
        <v>0</v>
      </c>
      <c r="AR185" s="6">
        <f t="shared" si="197"/>
        <v>0</v>
      </c>
      <c r="AS185" s="42">
        <f t="shared" si="198"/>
        <v>0</v>
      </c>
      <c r="AT185" s="43">
        <f t="shared" si="199"/>
        <v>0</v>
      </c>
      <c r="AU185" s="245">
        <f t="shared" si="200"/>
        <v>0</v>
      </c>
      <c r="AV185" s="248">
        <f t="shared" ref="AV185" si="253">IF(COUNTIF(AU183:AU185,0)&gt;=2,0,IF(COUNTIF(AU183:AU185,1)&gt;=2,1,IF(COUNTIF(AU183:AU185,2)&gt;=2,2,IF(COUNTIF(AU183:AU185,3)&gt;=2,3,IF(COUNTIF(AU183:AU185,4)&gt;=2,4,0)))))</f>
        <v>0</v>
      </c>
      <c r="AW185" s="41">
        <f t="shared" si="202"/>
        <v>0</v>
      </c>
      <c r="AX185" s="6">
        <f t="shared" si="203"/>
        <v>0</v>
      </c>
      <c r="AY185" s="42">
        <f t="shared" si="204"/>
        <v>0</v>
      </c>
      <c r="AZ185" s="43">
        <f t="shared" si="205"/>
        <v>0</v>
      </c>
      <c r="BA185" s="41">
        <f t="shared" si="206"/>
        <v>0</v>
      </c>
      <c r="BB185" s="6">
        <f t="shared" si="207"/>
        <v>0</v>
      </c>
      <c r="BC185" s="42">
        <f t="shared" si="208"/>
        <v>0</v>
      </c>
      <c r="BD185" s="43">
        <f t="shared" si="209"/>
        <v>0</v>
      </c>
      <c r="BE185" s="41">
        <f t="shared" si="210"/>
        <v>0</v>
      </c>
      <c r="BF185" s="6">
        <f t="shared" si="211"/>
        <v>0</v>
      </c>
      <c r="BG185" s="42">
        <f t="shared" si="212"/>
        <v>0</v>
      </c>
      <c r="BH185" s="43">
        <f t="shared" si="213"/>
        <v>0</v>
      </c>
      <c r="BI185" s="41">
        <f t="shared" si="214"/>
        <v>0</v>
      </c>
      <c r="BJ185" s="6">
        <f t="shared" si="215"/>
        <v>0</v>
      </c>
      <c r="BK185" s="42">
        <f t="shared" si="216"/>
        <v>0</v>
      </c>
      <c r="BL185" s="43">
        <f t="shared" si="217"/>
        <v>0</v>
      </c>
      <c r="BM185" s="245">
        <f t="shared" si="218"/>
        <v>0</v>
      </c>
      <c r="BN185" s="248">
        <f t="shared" ref="BN185" si="254">IF(COUNTIF(BM183:BM185,0)&gt;=2,0,IF(COUNTIF(BM183:BM185,1)&gt;=2,1,IF(COUNTIF(BM183:BM185,2)&gt;=2,2,IF(COUNTIF(BM183:BM185,3)&gt;=2,3,IF(COUNTIF(BM183:BM185,4)&gt;=2,4,0)))))</f>
        <v>0</v>
      </c>
      <c r="BO185" s="3">
        <v>180</v>
      </c>
    </row>
    <row r="186" spans="28:67" ht="21" x14ac:dyDescent="0.35">
      <c r="AB186" s="38">
        <v>0.92013888888888695</v>
      </c>
      <c r="AC186" s="44">
        <f t="shared" si="220"/>
        <v>42252.878472221637</v>
      </c>
      <c r="AD186" s="45">
        <v>182</v>
      </c>
      <c r="AE186" s="41">
        <f t="shared" si="184"/>
        <v>0</v>
      </c>
      <c r="AF186" s="6">
        <f t="shared" si="185"/>
        <v>0</v>
      </c>
      <c r="AG186" s="42">
        <f t="shared" si="186"/>
        <v>0</v>
      </c>
      <c r="AH186" s="43">
        <f t="shared" si="187"/>
        <v>0</v>
      </c>
      <c r="AI186" s="41">
        <f t="shared" si="188"/>
        <v>0</v>
      </c>
      <c r="AJ186" s="6">
        <f t="shared" si="189"/>
        <v>0</v>
      </c>
      <c r="AK186" s="42">
        <f t="shared" si="190"/>
        <v>0</v>
      </c>
      <c r="AL186" s="43">
        <f t="shared" si="191"/>
        <v>0</v>
      </c>
      <c r="AM186" s="41">
        <f t="shared" si="192"/>
        <v>0</v>
      </c>
      <c r="AN186" s="6">
        <f t="shared" si="193"/>
        <v>0</v>
      </c>
      <c r="AO186" s="42">
        <f t="shared" si="194"/>
        <v>0</v>
      </c>
      <c r="AP186" s="43">
        <f t="shared" si="195"/>
        <v>0</v>
      </c>
      <c r="AQ186" s="41">
        <f t="shared" si="196"/>
        <v>0</v>
      </c>
      <c r="AR186" s="6">
        <f t="shared" si="197"/>
        <v>0</v>
      </c>
      <c r="AS186" s="42">
        <f t="shared" si="198"/>
        <v>0</v>
      </c>
      <c r="AT186" s="43">
        <f t="shared" si="199"/>
        <v>0</v>
      </c>
      <c r="AU186" s="244">
        <f t="shared" si="200"/>
        <v>0</v>
      </c>
      <c r="AW186" s="41">
        <f t="shared" si="202"/>
        <v>0</v>
      </c>
      <c r="AX186" s="6">
        <f t="shared" si="203"/>
        <v>0</v>
      </c>
      <c r="AY186" s="42">
        <f t="shared" si="204"/>
        <v>0</v>
      </c>
      <c r="AZ186" s="43">
        <f t="shared" si="205"/>
        <v>0</v>
      </c>
      <c r="BA186" s="41">
        <f t="shared" si="206"/>
        <v>0</v>
      </c>
      <c r="BB186" s="6">
        <f t="shared" si="207"/>
        <v>0</v>
      </c>
      <c r="BC186" s="42">
        <f t="shared" si="208"/>
        <v>0</v>
      </c>
      <c r="BD186" s="43">
        <f t="shared" si="209"/>
        <v>0</v>
      </c>
      <c r="BE186" s="41">
        <f t="shared" si="210"/>
        <v>0</v>
      </c>
      <c r="BF186" s="6">
        <f t="shared" si="211"/>
        <v>0</v>
      </c>
      <c r="BG186" s="42">
        <f t="shared" si="212"/>
        <v>0</v>
      </c>
      <c r="BH186" s="43">
        <f t="shared" si="213"/>
        <v>0</v>
      </c>
      <c r="BI186" s="41">
        <f t="shared" si="214"/>
        <v>0</v>
      </c>
      <c r="BJ186" s="6">
        <f t="shared" si="215"/>
        <v>0</v>
      </c>
      <c r="BK186" s="42">
        <f t="shared" si="216"/>
        <v>0</v>
      </c>
      <c r="BL186" s="43">
        <f t="shared" si="217"/>
        <v>0</v>
      </c>
      <c r="BM186" s="244">
        <f t="shared" si="218"/>
        <v>0</v>
      </c>
      <c r="BO186" s="3">
        <v>181</v>
      </c>
    </row>
    <row r="187" spans="28:67" ht="21.75" thickBot="1" x14ac:dyDescent="0.4">
      <c r="AB187" s="38">
        <v>0.92361111111111005</v>
      </c>
      <c r="AC187" s="44">
        <f t="shared" si="220"/>
        <v>42252.881944443856</v>
      </c>
      <c r="AD187" s="45">
        <v>183</v>
      </c>
      <c r="AE187" s="41">
        <f t="shared" si="184"/>
        <v>0</v>
      </c>
      <c r="AF187" s="6">
        <f t="shared" si="185"/>
        <v>0</v>
      </c>
      <c r="AG187" s="42">
        <f t="shared" si="186"/>
        <v>0</v>
      </c>
      <c r="AH187" s="43">
        <f t="shared" si="187"/>
        <v>0</v>
      </c>
      <c r="AI187" s="41">
        <f t="shared" si="188"/>
        <v>0</v>
      </c>
      <c r="AJ187" s="6">
        <f t="shared" si="189"/>
        <v>0</v>
      </c>
      <c r="AK187" s="42">
        <f t="shared" si="190"/>
        <v>0</v>
      </c>
      <c r="AL187" s="43">
        <f t="shared" si="191"/>
        <v>0</v>
      </c>
      <c r="AM187" s="41">
        <f t="shared" si="192"/>
        <v>0</v>
      </c>
      <c r="AN187" s="6">
        <f t="shared" si="193"/>
        <v>0</v>
      </c>
      <c r="AO187" s="42">
        <f t="shared" si="194"/>
        <v>0</v>
      </c>
      <c r="AP187" s="43">
        <f t="shared" si="195"/>
        <v>0</v>
      </c>
      <c r="AQ187" s="41">
        <f t="shared" si="196"/>
        <v>0</v>
      </c>
      <c r="AR187" s="6">
        <f t="shared" si="197"/>
        <v>0</v>
      </c>
      <c r="AS187" s="42">
        <f t="shared" si="198"/>
        <v>0</v>
      </c>
      <c r="AT187" s="43">
        <f t="shared" si="199"/>
        <v>0</v>
      </c>
      <c r="AU187" s="53">
        <f t="shared" si="200"/>
        <v>0</v>
      </c>
      <c r="AW187" s="41">
        <f t="shared" si="202"/>
        <v>0</v>
      </c>
      <c r="AX187" s="6">
        <f t="shared" si="203"/>
        <v>0</v>
      </c>
      <c r="AY187" s="42">
        <f t="shared" si="204"/>
        <v>0</v>
      </c>
      <c r="AZ187" s="43">
        <f t="shared" si="205"/>
        <v>0</v>
      </c>
      <c r="BA187" s="41">
        <f t="shared" si="206"/>
        <v>0</v>
      </c>
      <c r="BB187" s="6">
        <f t="shared" si="207"/>
        <v>0</v>
      </c>
      <c r="BC187" s="42">
        <f t="shared" si="208"/>
        <v>0</v>
      </c>
      <c r="BD187" s="43">
        <f t="shared" si="209"/>
        <v>0</v>
      </c>
      <c r="BE187" s="41">
        <f t="shared" si="210"/>
        <v>0</v>
      </c>
      <c r="BF187" s="6">
        <f t="shared" si="211"/>
        <v>0</v>
      </c>
      <c r="BG187" s="42">
        <f t="shared" si="212"/>
        <v>0</v>
      </c>
      <c r="BH187" s="43">
        <f t="shared" si="213"/>
        <v>0</v>
      </c>
      <c r="BI187" s="41">
        <f t="shared" si="214"/>
        <v>0</v>
      </c>
      <c r="BJ187" s="6">
        <f t="shared" si="215"/>
        <v>0</v>
      </c>
      <c r="BK187" s="42">
        <f t="shared" si="216"/>
        <v>0</v>
      </c>
      <c r="BL187" s="43">
        <f t="shared" si="217"/>
        <v>0</v>
      </c>
      <c r="BM187" s="53">
        <f t="shared" si="218"/>
        <v>0</v>
      </c>
      <c r="BO187" s="3">
        <v>182</v>
      </c>
    </row>
    <row r="188" spans="28:67" ht="21.75" thickBot="1" x14ac:dyDescent="0.4">
      <c r="AB188" s="38">
        <v>0.92708333333333204</v>
      </c>
      <c r="AC188" s="44">
        <f t="shared" si="220"/>
        <v>42252.885416666075</v>
      </c>
      <c r="AD188" s="45">
        <v>184</v>
      </c>
      <c r="AE188" s="41">
        <f t="shared" si="184"/>
        <v>0</v>
      </c>
      <c r="AF188" s="6">
        <f t="shared" si="185"/>
        <v>0</v>
      </c>
      <c r="AG188" s="42">
        <f t="shared" si="186"/>
        <v>0</v>
      </c>
      <c r="AH188" s="43">
        <f t="shared" si="187"/>
        <v>0</v>
      </c>
      <c r="AI188" s="41">
        <f t="shared" si="188"/>
        <v>0</v>
      </c>
      <c r="AJ188" s="6">
        <f t="shared" si="189"/>
        <v>0</v>
      </c>
      <c r="AK188" s="42">
        <f t="shared" si="190"/>
        <v>0</v>
      </c>
      <c r="AL188" s="43">
        <f t="shared" si="191"/>
        <v>0</v>
      </c>
      <c r="AM188" s="41">
        <f t="shared" si="192"/>
        <v>0</v>
      </c>
      <c r="AN188" s="6">
        <f t="shared" si="193"/>
        <v>0</v>
      </c>
      <c r="AO188" s="42">
        <f t="shared" si="194"/>
        <v>0</v>
      </c>
      <c r="AP188" s="43">
        <f t="shared" si="195"/>
        <v>0</v>
      </c>
      <c r="AQ188" s="41">
        <f t="shared" si="196"/>
        <v>0</v>
      </c>
      <c r="AR188" s="6">
        <f t="shared" si="197"/>
        <v>0</v>
      </c>
      <c r="AS188" s="42">
        <f t="shared" si="198"/>
        <v>0</v>
      </c>
      <c r="AT188" s="43">
        <f t="shared" si="199"/>
        <v>0</v>
      </c>
      <c r="AU188" s="245">
        <f t="shared" si="200"/>
        <v>0</v>
      </c>
      <c r="AV188" s="248">
        <f t="shared" ref="AV188" si="255">IF(COUNTIF(AU186:AU188,0)&gt;=2,0,IF(COUNTIF(AU186:AU188,1)&gt;=2,1,IF(COUNTIF(AU186:AU188,2)&gt;=2,2,IF(COUNTIF(AU186:AU188,3)&gt;=2,3,IF(COUNTIF(AU186:AU188,4)&gt;=2,4,0)))))</f>
        <v>0</v>
      </c>
      <c r="AW188" s="41">
        <f t="shared" si="202"/>
        <v>0</v>
      </c>
      <c r="AX188" s="6">
        <f t="shared" si="203"/>
        <v>0</v>
      </c>
      <c r="AY188" s="42">
        <f t="shared" si="204"/>
        <v>0</v>
      </c>
      <c r="AZ188" s="43">
        <f t="shared" si="205"/>
        <v>0</v>
      </c>
      <c r="BA188" s="41">
        <f t="shared" si="206"/>
        <v>0</v>
      </c>
      <c r="BB188" s="6">
        <f t="shared" si="207"/>
        <v>0</v>
      </c>
      <c r="BC188" s="42">
        <f t="shared" si="208"/>
        <v>0</v>
      </c>
      <c r="BD188" s="43">
        <f t="shared" si="209"/>
        <v>0</v>
      </c>
      <c r="BE188" s="41">
        <f t="shared" si="210"/>
        <v>0</v>
      </c>
      <c r="BF188" s="6">
        <f t="shared" si="211"/>
        <v>0</v>
      </c>
      <c r="BG188" s="42">
        <f t="shared" si="212"/>
        <v>0</v>
      </c>
      <c r="BH188" s="43">
        <f t="shared" si="213"/>
        <v>0</v>
      </c>
      <c r="BI188" s="41">
        <f t="shared" si="214"/>
        <v>0</v>
      </c>
      <c r="BJ188" s="6">
        <f t="shared" si="215"/>
        <v>0</v>
      </c>
      <c r="BK188" s="42">
        <f t="shared" si="216"/>
        <v>0</v>
      </c>
      <c r="BL188" s="43">
        <f t="shared" si="217"/>
        <v>0</v>
      </c>
      <c r="BM188" s="245">
        <f t="shared" si="218"/>
        <v>0</v>
      </c>
      <c r="BN188" s="248">
        <f t="shared" ref="BN188" si="256">IF(COUNTIF(BM186:BM188,0)&gt;=2,0,IF(COUNTIF(BM186:BM188,1)&gt;=2,1,IF(COUNTIF(BM186:BM188,2)&gt;=2,2,IF(COUNTIF(BM186:BM188,3)&gt;=2,3,IF(COUNTIF(BM186:BM188,4)&gt;=2,4,0)))))</f>
        <v>0</v>
      </c>
      <c r="BO188" s="3">
        <v>183</v>
      </c>
    </row>
    <row r="189" spans="28:67" ht="21" x14ac:dyDescent="0.35">
      <c r="AB189" s="38">
        <v>0.93055555555555403</v>
      </c>
      <c r="AC189" s="44">
        <f t="shared" si="220"/>
        <v>42252.888888888294</v>
      </c>
      <c r="AD189" s="45">
        <v>185</v>
      </c>
      <c r="AE189" s="41">
        <f t="shared" si="184"/>
        <v>0</v>
      </c>
      <c r="AF189" s="6">
        <f t="shared" si="185"/>
        <v>0</v>
      </c>
      <c r="AG189" s="42">
        <f t="shared" si="186"/>
        <v>0</v>
      </c>
      <c r="AH189" s="43">
        <f t="shared" si="187"/>
        <v>0</v>
      </c>
      <c r="AI189" s="41">
        <f t="shared" si="188"/>
        <v>0</v>
      </c>
      <c r="AJ189" s="6">
        <f t="shared" si="189"/>
        <v>0</v>
      </c>
      <c r="AK189" s="42">
        <f t="shared" si="190"/>
        <v>0</v>
      </c>
      <c r="AL189" s="43">
        <f t="shared" si="191"/>
        <v>0</v>
      </c>
      <c r="AM189" s="41">
        <f t="shared" si="192"/>
        <v>0</v>
      </c>
      <c r="AN189" s="6">
        <f t="shared" si="193"/>
        <v>0</v>
      </c>
      <c r="AO189" s="42">
        <f t="shared" si="194"/>
        <v>0</v>
      </c>
      <c r="AP189" s="43">
        <f t="shared" si="195"/>
        <v>0</v>
      </c>
      <c r="AQ189" s="41">
        <f t="shared" si="196"/>
        <v>0</v>
      </c>
      <c r="AR189" s="6">
        <f t="shared" si="197"/>
        <v>0</v>
      </c>
      <c r="AS189" s="42">
        <f t="shared" si="198"/>
        <v>0</v>
      </c>
      <c r="AT189" s="43">
        <f t="shared" si="199"/>
        <v>0</v>
      </c>
      <c r="AU189" s="244">
        <f t="shared" si="200"/>
        <v>0</v>
      </c>
      <c r="AW189" s="41">
        <f t="shared" si="202"/>
        <v>0</v>
      </c>
      <c r="AX189" s="6">
        <f t="shared" si="203"/>
        <v>0</v>
      </c>
      <c r="AY189" s="42">
        <f t="shared" si="204"/>
        <v>0</v>
      </c>
      <c r="AZ189" s="43">
        <f t="shared" si="205"/>
        <v>0</v>
      </c>
      <c r="BA189" s="41">
        <f t="shared" si="206"/>
        <v>0</v>
      </c>
      <c r="BB189" s="6">
        <f t="shared" si="207"/>
        <v>0</v>
      </c>
      <c r="BC189" s="42">
        <f t="shared" si="208"/>
        <v>0</v>
      </c>
      <c r="BD189" s="43">
        <f t="shared" si="209"/>
        <v>0</v>
      </c>
      <c r="BE189" s="41">
        <f t="shared" si="210"/>
        <v>0</v>
      </c>
      <c r="BF189" s="6">
        <f t="shared" si="211"/>
        <v>0</v>
      </c>
      <c r="BG189" s="42">
        <f t="shared" si="212"/>
        <v>0</v>
      </c>
      <c r="BH189" s="43">
        <f t="shared" si="213"/>
        <v>0</v>
      </c>
      <c r="BI189" s="41">
        <f t="shared" si="214"/>
        <v>0</v>
      </c>
      <c r="BJ189" s="6">
        <f t="shared" si="215"/>
        <v>0</v>
      </c>
      <c r="BK189" s="42">
        <f t="shared" si="216"/>
        <v>0</v>
      </c>
      <c r="BL189" s="43">
        <f t="shared" si="217"/>
        <v>0</v>
      </c>
      <c r="BM189" s="244">
        <f t="shared" si="218"/>
        <v>0</v>
      </c>
      <c r="BO189" s="3">
        <v>184</v>
      </c>
    </row>
    <row r="190" spans="28:67" ht="21.75" thickBot="1" x14ac:dyDescent="0.4">
      <c r="AB190" s="38">
        <v>0.93402777777777601</v>
      </c>
      <c r="AC190" s="44">
        <f t="shared" si="220"/>
        <v>42252.892361110513</v>
      </c>
      <c r="AD190" s="45">
        <v>186</v>
      </c>
      <c r="AE190" s="41">
        <f t="shared" si="184"/>
        <v>0</v>
      </c>
      <c r="AF190" s="6">
        <f t="shared" si="185"/>
        <v>0</v>
      </c>
      <c r="AG190" s="42">
        <f t="shared" si="186"/>
        <v>0</v>
      </c>
      <c r="AH190" s="43">
        <f t="shared" si="187"/>
        <v>0</v>
      </c>
      <c r="AI190" s="41">
        <f t="shared" si="188"/>
        <v>0</v>
      </c>
      <c r="AJ190" s="6">
        <f t="shared" si="189"/>
        <v>0</v>
      </c>
      <c r="AK190" s="42">
        <f t="shared" si="190"/>
        <v>0</v>
      </c>
      <c r="AL190" s="43">
        <f t="shared" si="191"/>
        <v>0</v>
      </c>
      <c r="AM190" s="41">
        <f t="shared" si="192"/>
        <v>0</v>
      </c>
      <c r="AN190" s="6">
        <f t="shared" si="193"/>
        <v>0</v>
      </c>
      <c r="AO190" s="42">
        <f t="shared" si="194"/>
        <v>0</v>
      </c>
      <c r="AP190" s="43">
        <f t="shared" si="195"/>
        <v>0</v>
      </c>
      <c r="AQ190" s="41">
        <f t="shared" si="196"/>
        <v>0</v>
      </c>
      <c r="AR190" s="6">
        <f t="shared" si="197"/>
        <v>0</v>
      </c>
      <c r="AS190" s="42">
        <f t="shared" si="198"/>
        <v>0</v>
      </c>
      <c r="AT190" s="43">
        <f t="shared" si="199"/>
        <v>0</v>
      </c>
      <c r="AU190" s="53">
        <f t="shared" si="200"/>
        <v>0</v>
      </c>
      <c r="AW190" s="41">
        <f t="shared" si="202"/>
        <v>0</v>
      </c>
      <c r="AX190" s="6">
        <f t="shared" si="203"/>
        <v>0</v>
      </c>
      <c r="AY190" s="42">
        <f t="shared" si="204"/>
        <v>0</v>
      </c>
      <c r="AZ190" s="43">
        <f t="shared" si="205"/>
        <v>0</v>
      </c>
      <c r="BA190" s="41">
        <f t="shared" si="206"/>
        <v>0</v>
      </c>
      <c r="BB190" s="6">
        <f t="shared" si="207"/>
        <v>0</v>
      </c>
      <c r="BC190" s="42">
        <f t="shared" si="208"/>
        <v>0</v>
      </c>
      <c r="BD190" s="43">
        <f t="shared" si="209"/>
        <v>0</v>
      </c>
      <c r="BE190" s="41">
        <f t="shared" si="210"/>
        <v>0</v>
      </c>
      <c r="BF190" s="6">
        <f t="shared" si="211"/>
        <v>0</v>
      </c>
      <c r="BG190" s="42">
        <f t="shared" si="212"/>
        <v>0</v>
      </c>
      <c r="BH190" s="43">
        <f t="shared" si="213"/>
        <v>0</v>
      </c>
      <c r="BI190" s="41">
        <f t="shared" si="214"/>
        <v>0</v>
      </c>
      <c r="BJ190" s="6">
        <f t="shared" si="215"/>
        <v>0</v>
      </c>
      <c r="BK190" s="42">
        <f t="shared" si="216"/>
        <v>0</v>
      </c>
      <c r="BL190" s="43">
        <f t="shared" si="217"/>
        <v>0</v>
      </c>
      <c r="BM190" s="53">
        <f t="shared" si="218"/>
        <v>0</v>
      </c>
      <c r="BO190" s="3">
        <v>185</v>
      </c>
    </row>
    <row r="191" spans="28:67" ht="21.75" thickBot="1" x14ac:dyDescent="0.4">
      <c r="AB191" s="38">
        <v>0.937499999999998</v>
      </c>
      <c r="AC191" s="44">
        <f t="shared" si="220"/>
        <v>42252.895833332732</v>
      </c>
      <c r="AD191" s="45">
        <v>187</v>
      </c>
      <c r="AE191" s="41">
        <f t="shared" si="184"/>
        <v>0</v>
      </c>
      <c r="AF191" s="6">
        <f t="shared" si="185"/>
        <v>0</v>
      </c>
      <c r="AG191" s="42">
        <f t="shared" si="186"/>
        <v>0</v>
      </c>
      <c r="AH191" s="43">
        <f t="shared" si="187"/>
        <v>0</v>
      </c>
      <c r="AI191" s="41">
        <f t="shared" si="188"/>
        <v>0</v>
      </c>
      <c r="AJ191" s="6">
        <f t="shared" si="189"/>
        <v>0</v>
      </c>
      <c r="AK191" s="42">
        <f t="shared" si="190"/>
        <v>0</v>
      </c>
      <c r="AL191" s="43">
        <f t="shared" si="191"/>
        <v>0</v>
      </c>
      <c r="AM191" s="41">
        <f t="shared" si="192"/>
        <v>0</v>
      </c>
      <c r="AN191" s="6">
        <f t="shared" si="193"/>
        <v>0</v>
      </c>
      <c r="AO191" s="42">
        <f t="shared" si="194"/>
        <v>0</v>
      </c>
      <c r="AP191" s="43">
        <f t="shared" si="195"/>
        <v>0</v>
      </c>
      <c r="AQ191" s="41">
        <f t="shared" si="196"/>
        <v>0</v>
      </c>
      <c r="AR191" s="6">
        <f t="shared" si="197"/>
        <v>0</v>
      </c>
      <c r="AS191" s="42">
        <f t="shared" si="198"/>
        <v>0</v>
      </c>
      <c r="AT191" s="43">
        <f t="shared" si="199"/>
        <v>0</v>
      </c>
      <c r="AU191" s="245">
        <f t="shared" si="200"/>
        <v>0</v>
      </c>
      <c r="AV191" s="248">
        <f t="shared" ref="AV191" si="257">IF(COUNTIF(AU189:AU191,0)&gt;=2,0,IF(COUNTIF(AU189:AU191,1)&gt;=2,1,IF(COUNTIF(AU189:AU191,2)&gt;=2,2,IF(COUNTIF(AU189:AU191,3)&gt;=2,3,IF(COUNTIF(AU189:AU191,4)&gt;=2,4,0)))))</f>
        <v>0</v>
      </c>
      <c r="AW191" s="41">
        <f t="shared" si="202"/>
        <v>0</v>
      </c>
      <c r="AX191" s="6">
        <f t="shared" si="203"/>
        <v>0</v>
      </c>
      <c r="AY191" s="42">
        <f t="shared" si="204"/>
        <v>0</v>
      </c>
      <c r="AZ191" s="43">
        <f t="shared" si="205"/>
        <v>0</v>
      </c>
      <c r="BA191" s="41">
        <f t="shared" si="206"/>
        <v>0</v>
      </c>
      <c r="BB191" s="6">
        <f t="shared" si="207"/>
        <v>0</v>
      </c>
      <c r="BC191" s="42">
        <f t="shared" si="208"/>
        <v>0</v>
      </c>
      <c r="BD191" s="43">
        <f t="shared" si="209"/>
        <v>0</v>
      </c>
      <c r="BE191" s="41">
        <f t="shared" si="210"/>
        <v>0</v>
      </c>
      <c r="BF191" s="6">
        <f t="shared" si="211"/>
        <v>0</v>
      </c>
      <c r="BG191" s="42">
        <f t="shared" si="212"/>
        <v>0</v>
      </c>
      <c r="BH191" s="43">
        <f t="shared" si="213"/>
        <v>0</v>
      </c>
      <c r="BI191" s="41">
        <f t="shared" si="214"/>
        <v>0</v>
      </c>
      <c r="BJ191" s="6">
        <f t="shared" si="215"/>
        <v>0</v>
      </c>
      <c r="BK191" s="42">
        <f t="shared" si="216"/>
        <v>0</v>
      </c>
      <c r="BL191" s="43">
        <f t="shared" si="217"/>
        <v>0</v>
      </c>
      <c r="BM191" s="245">
        <f t="shared" si="218"/>
        <v>0</v>
      </c>
      <c r="BN191" s="248">
        <f t="shared" ref="BN191" si="258">IF(COUNTIF(BM189:BM191,0)&gt;=2,0,IF(COUNTIF(BM189:BM191,1)&gt;=2,1,IF(COUNTIF(BM189:BM191,2)&gt;=2,2,IF(COUNTIF(BM189:BM191,3)&gt;=2,3,IF(COUNTIF(BM189:BM191,4)&gt;=2,4,0)))))</f>
        <v>0</v>
      </c>
      <c r="BO191" s="3">
        <v>186</v>
      </c>
    </row>
    <row r="192" spans="28:67" ht="21" x14ac:dyDescent="0.35">
      <c r="AB192" s="38">
        <v>0.94097222222222099</v>
      </c>
      <c r="AC192" s="44">
        <f t="shared" si="220"/>
        <v>42252.899305554951</v>
      </c>
      <c r="AD192" s="45">
        <v>188</v>
      </c>
      <c r="AE192" s="41">
        <f t="shared" si="184"/>
        <v>0</v>
      </c>
      <c r="AF192" s="6">
        <f t="shared" si="185"/>
        <v>0</v>
      </c>
      <c r="AG192" s="42">
        <f t="shared" si="186"/>
        <v>0</v>
      </c>
      <c r="AH192" s="43">
        <f t="shared" si="187"/>
        <v>0</v>
      </c>
      <c r="AI192" s="41">
        <f t="shared" si="188"/>
        <v>0</v>
      </c>
      <c r="AJ192" s="6">
        <f t="shared" si="189"/>
        <v>0</v>
      </c>
      <c r="AK192" s="42">
        <f t="shared" si="190"/>
        <v>0</v>
      </c>
      <c r="AL192" s="43">
        <f t="shared" si="191"/>
        <v>0</v>
      </c>
      <c r="AM192" s="41">
        <f t="shared" si="192"/>
        <v>0</v>
      </c>
      <c r="AN192" s="6">
        <f t="shared" si="193"/>
        <v>0</v>
      </c>
      <c r="AO192" s="42">
        <f t="shared" si="194"/>
        <v>0</v>
      </c>
      <c r="AP192" s="43">
        <f t="shared" si="195"/>
        <v>0</v>
      </c>
      <c r="AQ192" s="41">
        <f t="shared" si="196"/>
        <v>0</v>
      </c>
      <c r="AR192" s="6">
        <f t="shared" si="197"/>
        <v>0</v>
      </c>
      <c r="AS192" s="42">
        <f t="shared" si="198"/>
        <v>0</v>
      </c>
      <c r="AT192" s="43">
        <f t="shared" si="199"/>
        <v>0</v>
      </c>
      <c r="AU192" s="244">
        <f t="shared" si="200"/>
        <v>0</v>
      </c>
      <c r="AW192" s="41">
        <f t="shared" si="202"/>
        <v>0</v>
      </c>
      <c r="AX192" s="6">
        <f t="shared" si="203"/>
        <v>0</v>
      </c>
      <c r="AY192" s="42">
        <f t="shared" si="204"/>
        <v>0</v>
      </c>
      <c r="AZ192" s="43">
        <f t="shared" si="205"/>
        <v>0</v>
      </c>
      <c r="BA192" s="41">
        <f t="shared" si="206"/>
        <v>0</v>
      </c>
      <c r="BB192" s="6">
        <f t="shared" si="207"/>
        <v>0</v>
      </c>
      <c r="BC192" s="42">
        <f t="shared" si="208"/>
        <v>0</v>
      </c>
      <c r="BD192" s="43">
        <f t="shared" si="209"/>
        <v>0</v>
      </c>
      <c r="BE192" s="41">
        <f t="shared" si="210"/>
        <v>0</v>
      </c>
      <c r="BF192" s="6">
        <f t="shared" si="211"/>
        <v>0</v>
      </c>
      <c r="BG192" s="42">
        <f t="shared" si="212"/>
        <v>0</v>
      </c>
      <c r="BH192" s="43">
        <f t="shared" si="213"/>
        <v>0</v>
      </c>
      <c r="BI192" s="41">
        <f t="shared" si="214"/>
        <v>0</v>
      </c>
      <c r="BJ192" s="6">
        <f t="shared" si="215"/>
        <v>0</v>
      </c>
      <c r="BK192" s="42">
        <f t="shared" si="216"/>
        <v>0</v>
      </c>
      <c r="BL192" s="43">
        <f t="shared" si="217"/>
        <v>0</v>
      </c>
      <c r="BM192" s="244">
        <f t="shared" si="218"/>
        <v>0</v>
      </c>
      <c r="BO192" s="3">
        <v>187</v>
      </c>
    </row>
    <row r="193" spans="28:67" ht="21.75" thickBot="1" x14ac:dyDescent="0.4">
      <c r="AB193" s="38">
        <v>0.94444444444444298</v>
      </c>
      <c r="AC193" s="44">
        <f t="shared" si="220"/>
        <v>42252.90277777717</v>
      </c>
      <c r="AD193" s="45">
        <v>189</v>
      </c>
      <c r="AE193" s="41">
        <f t="shared" si="184"/>
        <v>0</v>
      </c>
      <c r="AF193" s="6">
        <f t="shared" si="185"/>
        <v>0</v>
      </c>
      <c r="AG193" s="42">
        <f t="shared" si="186"/>
        <v>0</v>
      </c>
      <c r="AH193" s="43">
        <f t="shared" si="187"/>
        <v>0</v>
      </c>
      <c r="AI193" s="41">
        <f t="shared" si="188"/>
        <v>0</v>
      </c>
      <c r="AJ193" s="6">
        <f t="shared" si="189"/>
        <v>0</v>
      </c>
      <c r="AK193" s="42">
        <f t="shared" si="190"/>
        <v>0</v>
      </c>
      <c r="AL193" s="43">
        <f t="shared" si="191"/>
        <v>0</v>
      </c>
      <c r="AM193" s="41">
        <f t="shared" si="192"/>
        <v>0</v>
      </c>
      <c r="AN193" s="6">
        <f t="shared" si="193"/>
        <v>0</v>
      </c>
      <c r="AO193" s="42">
        <f t="shared" si="194"/>
        <v>0</v>
      </c>
      <c r="AP193" s="43">
        <f t="shared" si="195"/>
        <v>0</v>
      </c>
      <c r="AQ193" s="41">
        <f t="shared" si="196"/>
        <v>0</v>
      </c>
      <c r="AR193" s="6">
        <f t="shared" si="197"/>
        <v>0</v>
      </c>
      <c r="AS193" s="42">
        <f t="shared" si="198"/>
        <v>0</v>
      </c>
      <c r="AT193" s="43">
        <f t="shared" si="199"/>
        <v>0</v>
      </c>
      <c r="AU193" s="53">
        <f t="shared" si="200"/>
        <v>0</v>
      </c>
      <c r="AW193" s="41">
        <f t="shared" si="202"/>
        <v>0</v>
      </c>
      <c r="AX193" s="6">
        <f t="shared" si="203"/>
        <v>0</v>
      </c>
      <c r="AY193" s="42">
        <f t="shared" si="204"/>
        <v>0</v>
      </c>
      <c r="AZ193" s="43">
        <f t="shared" si="205"/>
        <v>0</v>
      </c>
      <c r="BA193" s="41">
        <f t="shared" si="206"/>
        <v>0</v>
      </c>
      <c r="BB193" s="6">
        <f t="shared" si="207"/>
        <v>0</v>
      </c>
      <c r="BC193" s="42">
        <f t="shared" si="208"/>
        <v>0</v>
      </c>
      <c r="BD193" s="43">
        <f t="shared" si="209"/>
        <v>0</v>
      </c>
      <c r="BE193" s="41">
        <f t="shared" si="210"/>
        <v>0</v>
      </c>
      <c r="BF193" s="6">
        <f t="shared" si="211"/>
        <v>0</v>
      </c>
      <c r="BG193" s="42">
        <f t="shared" si="212"/>
        <v>0</v>
      </c>
      <c r="BH193" s="43">
        <f t="shared" si="213"/>
        <v>0</v>
      </c>
      <c r="BI193" s="41">
        <f t="shared" si="214"/>
        <v>0</v>
      </c>
      <c r="BJ193" s="6">
        <f t="shared" si="215"/>
        <v>0</v>
      </c>
      <c r="BK193" s="42">
        <f t="shared" si="216"/>
        <v>0</v>
      </c>
      <c r="BL193" s="43">
        <f t="shared" si="217"/>
        <v>0</v>
      </c>
      <c r="BM193" s="53">
        <f t="shared" si="218"/>
        <v>0</v>
      </c>
      <c r="BO193" s="3">
        <v>188</v>
      </c>
    </row>
    <row r="194" spans="28:67" ht="21.75" thickBot="1" x14ac:dyDescent="0.4">
      <c r="AB194" s="38">
        <v>0.94791666666666496</v>
      </c>
      <c r="AC194" s="44">
        <f t="shared" si="220"/>
        <v>42252.906249999389</v>
      </c>
      <c r="AD194" s="45">
        <v>190</v>
      </c>
      <c r="AE194" s="41">
        <f t="shared" si="184"/>
        <v>0</v>
      </c>
      <c r="AF194" s="6">
        <f t="shared" si="185"/>
        <v>0</v>
      </c>
      <c r="AG194" s="42">
        <f t="shared" si="186"/>
        <v>0</v>
      </c>
      <c r="AH194" s="43">
        <f t="shared" si="187"/>
        <v>0</v>
      </c>
      <c r="AI194" s="41">
        <f t="shared" si="188"/>
        <v>0</v>
      </c>
      <c r="AJ194" s="6">
        <f t="shared" si="189"/>
        <v>0</v>
      </c>
      <c r="AK194" s="42">
        <f t="shared" si="190"/>
        <v>0</v>
      </c>
      <c r="AL194" s="43">
        <f t="shared" si="191"/>
        <v>0</v>
      </c>
      <c r="AM194" s="41">
        <f t="shared" si="192"/>
        <v>0</v>
      </c>
      <c r="AN194" s="6">
        <f t="shared" si="193"/>
        <v>0</v>
      </c>
      <c r="AO194" s="42">
        <f t="shared" si="194"/>
        <v>0</v>
      </c>
      <c r="AP194" s="43">
        <f t="shared" si="195"/>
        <v>0</v>
      </c>
      <c r="AQ194" s="41">
        <f t="shared" si="196"/>
        <v>0</v>
      </c>
      <c r="AR194" s="6">
        <f t="shared" si="197"/>
        <v>0</v>
      </c>
      <c r="AS194" s="42">
        <f t="shared" si="198"/>
        <v>0</v>
      </c>
      <c r="AT194" s="43">
        <f t="shared" si="199"/>
        <v>0</v>
      </c>
      <c r="AU194" s="245">
        <f t="shared" si="200"/>
        <v>0</v>
      </c>
      <c r="AV194" s="248">
        <f t="shared" ref="AV194" si="259">IF(COUNTIF(AU192:AU194,0)&gt;=2,0,IF(COUNTIF(AU192:AU194,1)&gt;=2,1,IF(COUNTIF(AU192:AU194,2)&gt;=2,2,IF(COUNTIF(AU192:AU194,3)&gt;=2,3,IF(COUNTIF(AU192:AU194,4)&gt;=2,4,0)))))</f>
        <v>0</v>
      </c>
      <c r="AW194" s="41">
        <f t="shared" si="202"/>
        <v>0</v>
      </c>
      <c r="AX194" s="6">
        <f t="shared" si="203"/>
        <v>0</v>
      </c>
      <c r="AY194" s="42">
        <f t="shared" si="204"/>
        <v>0</v>
      </c>
      <c r="AZ194" s="43">
        <f t="shared" si="205"/>
        <v>0</v>
      </c>
      <c r="BA194" s="41">
        <f t="shared" si="206"/>
        <v>0</v>
      </c>
      <c r="BB194" s="6">
        <f t="shared" si="207"/>
        <v>0</v>
      </c>
      <c r="BC194" s="42">
        <f t="shared" si="208"/>
        <v>0</v>
      </c>
      <c r="BD194" s="43">
        <f t="shared" si="209"/>
        <v>0</v>
      </c>
      <c r="BE194" s="41">
        <f t="shared" si="210"/>
        <v>0</v>
      </c>
      <c r="BF194" s="6">
        <f t="shared" si="211"/>
        <v>0</v>
      </c>
      <c r="BG194" s="42">
        <f t="shared" si="212"/>
        <v>0</v>
      </c>
      <c r="BH194" s="43">
        <f t="shared" si="213"/>
        <v>0</v>
      </c>
      <c r="BI194" s="41">
        <f t="shared" si="214"/>
        <v>0</v>
      </c>
      <c r="BJ194" s="6">
        <f t="shared" si="215"/>
        <v>0</v>
      </c>
      <c r="BK194" s="42">
        <f t="shared" si="216"/>
        <v>0</v>
      </c>
      <c r="BL194" s="43">
        <f t="shared" si="217"/>
        <v>0</v>
      </c>
      <c r="BM194" s="245">
        <f t="shared" si="218"/>
        <v>0</v>
      </c>
      <c r="BN194" s="248">
        <f t="shared" ref="BN194" si="260">IF(COUNTIF(BM192:BM194,0)&gt;=2,0,IF(COUNTIF(BM192:BM194,1)&gt;=2,1,IF(COUNTIF(BM192:BM194,2)&gt;=2,2,IF(COUNTIF(BM192:BM194,3)&gt;=2,3,IF(COUNTIF(BM192:BM194,4)&gt;=2,4,0)))))</f>
        <v>0</v>
      </c>
      <c r="BO194" s="3">
        <v>189</v>
      </c>
    </row>
    <row r="195" spans="28:67" ht="21" x14ac:dyDescent="0.35">
      <c r="AB195" s="38">
        <v>0.95138888888888695</v>
      </c>
      <c r="AC195" s="44">
        <f t="shared" si="220"/>
        <v>42252.909722221608</v>
      </c>
      <c r="AD195" s="45">
        <v>191</v>
      </c>
      <c r="AE195" s="41">
        <f t="shared" si="184"/>
        <v>0</v>
      </c>
      <c r="AF195" s="6">
        <f t="shared" si="185"/>
        <v>0</v>
      </c>
      <c r="AG195" s="42">
        <f t="shared" si="186"/>
        <v>0</v>
      </c>
      <c r="AH195" s="43">
        <f t="shared" si="187"/>
        <v>0</v>
      </c>
      <c r="AI195" s="41">
        <f t="shared" si="188"/>
        <v>0</v>
      </c>
      <c r="AJ195" s="6">
        <f t="shared" si="189"/>
        <v>0</v>
      </c>
      <c r="AK195" s="42">
        <f t="shared" si="190"/>
        <v>0</v>
      </c>
      <c r="AL195" s="43">
        <f t="shared" si="191"/>
        <v>0</v>
      </c>
      <c r="AM195" s="41">
        <f t="shared" si="192"/>
        <v>0</v>
      </c>
      <c r="AN195" s="6">
        <f t="shared" si="193"/>
        <v>0</v>
      </c>
      <c r="AO195" s="42">
        <f t="shared" si="194"/>
        <v>0</v>
      </c>
      <c r="AP195" s="43">
        <f t="shared" si="195"/>
        <v>0</v>
      </c>
      <c r="AQ195" s="41">
        <f t="shared" si="196"/>
        <v>0</v>
      </c>
      <c r="AR195" s="6">
        <f t="shared" si="197"/>
        <v>0</v>
      </c>
      <c r="AS195" s="42">
        <f t="shared" si="198"/>
        <v>0</v>
      </c>
      <c r="AT195" s="43">
        <f t="shared" si="199"/>
        <v>0</v>
      </c>
      <c r="AU195" s="244">
        <f t="shared" si="200"/>
        <v>0</v>
      </c>
      <c r="AW195" s="41">
        <f t="shared" si="202"/>
        <v>0</v>
      </c>
      <c r="AX195" s="6">
        <f t="shared" si="203"/>
        <v>0</v>
      </c>
      <c r="AY195" s="42">
        <f t="shared" si="204"/>
        <v>0</v>
      </c>
      <c r="AZ195" s="43">
        <f t="shared" si="205"/>
        <v>0</v>
      </c>
      <c r="BA195" s="41">
        <f t="shared" si="206"/>
        <v>0</v>
      </c>
      <c r="BB195" s="6">
        <f t="shared" si="207"/>
        <v>0</v>
      </c>
      <c r="BC195" s="42">
        <f t="shared" si="208"/>
        <v>0</v>
      </c>
      <c r="BD195" s="43">
        <f t="shared" si="209"/>
        <v>0</v>
      </c>
      <c r="BE195" s="41">
        <f t="shared" si="210"/>
        <v>0</v>
      </c>
      <c r="BF195" s="6">
        <f t="shared" si="211"/>
        <v>0</v>
      </c>
      <c r="BG195" s="42">
        <f t="shared" si="212"/>
        <v>0</v>
      </c>
      <c r="BH195" s="43">
        <f t="shared" si="213"/>
        <v>0</v>
      </c>
      <c r="BI195" s="41">
        <f t="shared" si="214"/>
        <v>0</v>
      </c>
      <c r="BJ195" s="6">
        <f t="shared" si="215"/>
        <v>0</v>
      </c>
      <c r="BK195" s="42">
        <f t="shared" si="216"/>
        <v>0</v>
      </c>
      <c r="BL195" s="43">
        <f t="shared" si="217"/>
        <v>0</v>
      </c>
      <c r="BM195" s="244">
        <f t="shared" si="218"/>
        <v>0</v>
      </c>
      <c r="BO195" s="3">
        <v>190</v>
      </c>
    </row>
    <row r="196" spans="28:67" ht="21.75" thickBot="1" x14ac:dyDescent="0.4">
      <c r="AB196" s="38">
        <v>0.95486111111110905</v>
      </c>
      <c r="AC196" s="44">
        <f t="shared" si="220"/>
        <v>42252.913194443827</v>
      </c>
      <c r="AD196" s="45">
        <v>192</v>
      </c>
      <c r="AE196" s="41">
        <f t="shared" si="184"/>
        <v>0</v>
      </c>
      <c r="AF196" s="6">
        <f t="shared" si="185"/>
        <v>0</v>
      </c>
      <c r="AG196" s="42">
        <f t="shared" si="186"/>
        <v>0</v>
      </c>
      <c r="AH196" s="43">
        <f t="shared" si="187"/>
        <v>0</v>
      </c>
      <c r="AI196" s="41">
        <f t="shared" si="188"/>
        <v>0</v>
      </c>
      <c r="AJ196" s="6">
        <f t="shared" si="189"/>
        <v>0</v>
      </c>
      <c r="AK196" s="42">
        <f t="shared" si="190"/>
        <v>0</v>
      </c>
      <c r="AL196" s="43">
        <f t="shared" si="191"/>
        <v>0</v>
      </c>
      <c r="AM196" s="41">
        <f t="shared" si="192"/>
        <v>0</v>
      </c>
      <c r="AN196" s="6">
        <f t="shared" si="193"/>
        <v>0</v>
      </c>
      <c r="AO196" s="42">
        <f t="shared" si="194"/>
        <v>0</v>
      </c>
      <c r="AP196" s="43">
        <f t="shared" si="195"/>
        <v>0</v>
      </c>
      <c r="AQ196" s="41">
        <f t="shared" si="196"/>
        <v>0</v>
      </c>
      <c r="AR196" s="6">
        <f t="shared" si="197"/>
        <v>0</v>
      </c>
      <c r="AS196" s="42">
        <f t="shared" si="198"/>
        <v>0</v>
      </c>
      <c r="AT196" s="43">
        <f t="shared" si="199"/>
        <v>0</v>
      </c>
      <c r="AU196" s="53">
        <f t="shared" si="200"/>
        <v>0</v>
      </c>
      <c r="AW196" s="41">
        <f t="shared" si="202"/>
        <v>0</v>
      </c>
      <c r="AX196" s="6">
        <f t="shared" si="203"/>
        <v>0</v>
      </c>
      <c r="AY196" s="42">
        <f t="shared" si="204"/>
        <v>0</v>
      </c>
      <c r="AZ196" s="43">
        <f t="shared" si="205"/>
        <v>0</v>
      </c>
      <c r="BA196" s="41">
        <f t="shared" si="206"/>
        <v>0</v>
      </c>
      <c r="BB196" s="6">
        <f t="shared" si="207"/>
        <v>0</v>
      </c>
      <c r="BC196" s="42">
        <f t="shared" si="208"/>
        <v>0</v>
      </c>
      <c r="BD196" s="43">
        <f t="shared" si="209"/>
        <v>0</v>
      </c>
      <c r="BE196" s="41">
        <f t="shared" si="210"/>
        <v>0</v>
      </c>
      <c r="BF196" s="6">
        <f t="shared" si="211"/>
        <v>0</v>
      </c>
      <c r="BG196" s="42">
        <f t="shared" si="212"/>
        <v>0</v>
      </c>
      <c r="BH196" s="43">
        <f t="shared" si="213"/>
        <v>0</v>
      </c>
      <c r="BI196" s="41">
        <f t="shared" si="214"/>
        <v>0</v>
      </c>
      <c r="BJ196" s="6">
        <f t="shared" si="215"/>
        <v>0</v>
      </c>
      <c r="BK196" s="42">
        <f t="shared" si="216"/>
        <v>0</v>
      </c>
      <c r="BL196" s="43">
        <f t="shared" si="217"/>
        <v>0</v>
      </c>
      <c r="BM196" s="53">
        <f t="shared" si="218"/>
        <v>0</v>
      </c>
      <c r="BO196" s="3">
        <v>191</v>
      </c>
    </row>
    <row r="197" spans="28:67" ht="21.75" thickBot="1" x14ac:dyDescent="0.4">
      <c r="AB197" s="38">
        <v>0.95833333333333204</v>
      </c>
      <c r="AC197" s="44">
        <f t="shared" si="220"/>
        <v>42252.916666666046</v>
      </c>
      <c r="AD197" s="45">
        <v>193</v>
      </c>
      <c r="AE197" s="41">
        <f t="shared" si="184"/>
        <v>0</v>
      </c>
      <c r="AF197" s="6">
        <f t="shared" si="185"/>
        <v>0</v>
      </c>
      <c r="AG197" s="42">
        <f t="shared" si="186"/>
        <v>0</v>
      </c>
      <c r="AH197" s="43">
        <f t="shared" si="187"/>
        <v>0</v>
      </c>
      <c r="AI197" s="41">
        <f t="shared" si="188"/>
        <v>0</v>
      </c>
      <c r="AJ197" s="6">
        <f t="shared" si="189"/>
        <v>0</v>
      </c>
      <c r="AK197" s="42">
        <f t="shared" si="190"/>
        <v>0</v>
      </c>
      <c r="AL197" s="43">
        <f t="shared" si="191"/>
        <v>0</v>
      </c>
      <c r="AM197" s="41">
        <f t="shared" si="192"/>
        <v>0</v>
      </c>
      <c r="AN197" s="6">
        <f t="shared" si="193"/>
        <v>0</v>
      </c>
      <c r="AO197" s="42">
        <f t="shared" si="194"/>
        <v>0</v>
      </c>
      <c r="AP197" s="43">
        <f t="shared" si="195"/>
        <v>0</v>
      </c>
      <c r="AQ197" s="41">
        <f t="shared" si="196"/>
        <v>0</v>
      </c>
      <c r="AR197" s="6">
        <f t="shared" si="197"/>
        <v>0</v>
      </c>
      <c r="AS197" s="42">
        <f t="shared" si="198"/>
        <v>0</v>
      </c>
      <c r="AT197" s="43">
        <f t="shared" si="199"/>
        <v>0</v>
      </c>
      <c r="AU197" s="245">
        <f t="shared" si="200"/>
        <v>0</v>
      </c>
      <c r="AV197" s="248">
        <f t="shared" ref="AV197" si="261">IF(COUNTIF(AU195:AU197,0)&gt;=2,0,IF(COUNTIF(AU195:AU197,1)&gt;=2,1,IF(COUNTIF(AU195:AU197,2)&gt;=2,2,IF(COUNTIF(AU195:AU197,3)&gt;=2,3,IF(COUNTIF(AU195:AU197,4)&gt;=2,4,0)))))</f>
        <v>0</v>
      </c>
      <c r="AW197" s="41">
        <f t="shared" si="202"/>
        <v>0</v>
      </c>
      <c r="AX197" s="6">
        <f t="shared" si="203"/>
        <v>0</v>
      </c>
      <c r="AY197" s="42">
        <f t="shared" si="204"/>
        <v>0</v>
      </c>
      <c r="AZ197" s="43">
        <f t="shared" si="205"/>
        <v>0</v>
      </c>
      <c r="BA197" s="41">
        <f t="shared" si="206"/>
        <v>0</v>
      </c>
      <c r="BB197" s="6">
        <f t="shared" si="207"/>
        <v>0</v>
      </c>
      <c r="BC197" s="42">
        <f t="shared" si="208"/>
        <v>0</v>
      </c>
      <c r="BD197" s="43">
        <f t="shared" si="209"/>
        <v>0</v>
      </c>
      <c r="BE197" s="41">
        <f t="shared" si="210"/>
        <v>0</v>
      </c>
      <c r="BF197" s="6">
        <f t="shared" si="211"/>
        <v>0</v>
      </c>
      <c r="BG197" s="42">
        <f t="shared" si="212"/>
        <v>0</v>
      </c>
      <c r="BH197" s="43">
        <f t="shared" si="213"/>
        <v>0</v>
      </c>
      <c r="BI197" s="41">
        <f t="shared" si="214"/>
        <v>0</v>
      </c>
      <c r="BJ197" s="6">
        <f t="shared" si="215"/>
        <v>0</v>
      </c>
      <c r="BK197" s="42">
        <f t="shared" si="216"/>
        <v>0</v>
      </c>
      <c r="BL197" s="43">
        <f t="shared" si="217"/>
        <v>0</v>
      </c>
      <c r="BM197" s="245">
        <f t="shared" si="218"/>
        <v>0</v>
      </c>
      <c r="BN197" s="248">
        <f t="shared" ref="BN197" si="262">IF(COUNTIF(BM195:BM197,0)&gt;=2,0,IF(COUNTIF(BM195:BM197,1)&gt;=2,1,IF(COUNTIF(BM195:BM197,2)&gt;=2,2,IF(COUNTIF(BM195:BM197,3)&gt;=2,3,IF(COUNTIF(BM195:BM197,4)&gt;=2,4,0)))))</f>
        <v>0</v>
      </c>
      <c r="BO197" s="3">
        <v>192</v>
      </c>
    </row>
    <row r="198" spans="28:67" ht="21" x14ac:dyDescent="0.35">
      <c r="AB198" s="38">
        <v>0.96180555555555403</v>
      </c>
      <c r="AC198" s="44">
        <f t="shared" si="220"/>
        <v>42252.920138888265</v>
      </c>
      <c r="AD198" s="45">
        <v>194</v>
      </c>
      <c r="AE198" s="41">
        <f t="shared" ref="AE198:AE261" si="263">IF(OR($AD198=$N$5,$AD198=$N$6,$AD198=$N$7,$AD198=$N$8,$AD198=$N$9,$AD198=$N$10,$AD198=$N$11,$AD198=$N$12,$AD198=$N$13,$AD198=$N$14,$AD198=$N$15,$AD198=$N$16),$AD198,0)</f>
        <v>0</v>
      </c>
      <c r="AF198" s="6">
        <f t="shared" ref="AF198:AF261" si="264">IF($AD198=$N$5,1,IF($AD198=$N$6,2,IF($AD198=$N$7,3,IF($AD198=$N$8,4,IF($AD198=$N$9,5,IF($AD198=$N$10,6,IF($AD198=$N$11,7,IF($AD198=$N$12,8,IF($AD198=$N$13,9,IF($AD198=$N$14,10,IF($AD198=$N$15,11,IF($AD198=$N$16,12,0))))))))))))</f>
        <v>0</v>
      </c>
      <c r="AG198" s="42">
        <f t="shared" ref="AG198:AG261" si="265">IF(AE198&gt;0,IF(AF198=1,$M$5,IF(AF198=2,$M$6,IF(AF198=3,$M$7,IF(AF198=4,$M$8,IF(AF198=5,$M$9,IF(AF198=6,$M$10,IF(AF198=7,$M$11,IF(AF198=8,$M$12,IF(AF198=9,$M$13,IF(AF198=10,$M$14,IF(AF198=11,$M$15,IF(AF198=12,$M$16,0)))))))))))),IF(AG197&lt;=0,0,IF((AG197-1)&lt;=0,0,AG197-1)))</f>
        <v>0</v>
      </c>
      <c r="AH198" s="43">
        <f t="shared" ref="AH198:AH261" si="266">IF(AG198&lt;=0,0,1)</f>
        <v>0</v>
      </c>
      <c r="AI198" s="41">
        <f t="shared" ref="AI198:AI261" si="267">IF(OR($AD198=$P$5,$AD198=$P$6,$AD198=$P$7,$AD198=$P$8,$AD198=$P$9,$AD198=$P$10,$AD198=$P$11,$AD198=$P$12,$AD198=$P$13,$AD198=$P$14,$AD198=$P$15,$AD198=$P$16),$AD198,0)</f>
        <v>0</v>
      </c>
      <c r="AJ198" s="6">
        <f t="shared" ref="AJ198:AJ261" si="268">IF($AD198=$P$5,1,IF($AD198=$P$6,2,IF($AD198=$P$7,3,IF($AD198=$P$8,4,IF($AD198=$P$9,5,IF($AD198=$P$10,6,IF($AD198=$P$11,7,IF($AD198=$P$12,8,IF($AD198=$P$13,9,IF($AD198=$P$14,10,IF($AD198=$P$15,11,IF($AD198=$P$16,12,0))))))))))))</f>
        <v>0</v>
      </c>
      <c r="AK198" s="42">
        <f t="shared" ref="AK198:AK261" si="269">IF(AI198&gt;0,IF(AJ198=1,$O$5,IF(AJ198=2,$O$6,IF(AJ198=3,$O$7,IF(AJ198=4,$O$8,IF(AJ198=5,$O$9,IF(AJ198=6,$O$10,IF(AJ198=7,$O$11,IF(AJ198=8,$O$12,IF(AJ198=9,$O$13,IF(AJ198=10,$O$14,IF(AJ198=11,$O$15,IF(AJ198=12,$O$16,0)))))))))))),IF(AK197&lt;=0,0,IF((AK197-1)&lt;=0,0,AK197-1)))</f>
        <v>0</v>
      </c>
      <c r="AL198" s="43">
        <f t="shared" ref="AL198:AL261" si="270">IF(AK198&lt;=0,0,2)</f>
        <v>0</v>
      </c>
      <c r="AM198" s="41">
        <f t="shared" ref="AM198:AM261" si="271">IF(OR($AD198=$R$5,$AD198=$R$6,$AD198=$R$7,$AD198=$R$8,$AD198=$R$9,$AD198=$R$10,$AD198=$R$11,$AD198=$R$12,$AD198=$R$13,$AD198=$R$14,$AD198=$R$15,$AD198=$R$16),$AD198,0)</f>
        <v>0</v>
      </c>
      <c r="AN198" s="6">
        <f t="shared" ref="AN198:AN261" si="272">IF($AD198=$R$5,1,IF($AD198=$R$6,2,IF($AD198=$R$7,3,IF($AD198=$R$8,4,IF($AD198=$R$9,5,IF($AD198=$R$10,6,IF($AD198=$R$11,7,IF($AD198=$R$12,8,IF($AD198=$R$13,9,IF($AD198=$R$14,10,IF($AD198=$R$15,11,IF($AD198=$R$16,12,0))))))))))))</f>
        <v>0</v>
      </c>
      <c r="AO198" s="42">
        <f t="shared" ref="AO198:AO261" si="273">IF(AM198&gt;0,IF(AN198=1,$Q$5,IF(AN198=2,$Q$6,IF(AN198=3,$Q$7,IF(AN198=4,$Q$8,IF(AN198=5,$Q$9,IF(AN198=6,$Q$10,IF(AN198=7,$Q$11,IF(AN198=8,$Q$12,IF(AN198=9,$Q$13,IF(AN198=10,$Q$14,IF(AN198=11,$Q$15,IF(AN198=12,$Q$16,0)))))))))))),IF(AO197&lt;=0,0,IF((AO197-1)&lt;=0,0,AO197-1)))</f>
        <v>0</v>
      </c>
      <c r="AP198" s="43">
        <f t="shared" ref="AP198:AP261" si="274">IF(AO198&lt;=0,0,3)</f>
        <v>0</v>
      </c>
      <c r="AQ198" s="41">
        <f t="shared" ref="AQ198:AQ261" si="275">IF(OR($AD198=$T$5,$AD198=$T$6,$AD198=$T$7,$AD198=$T$8,$AD198=$T$9,$AD198=$T$10,$AD198=$T$11,$AD198=$T$12,$AD198=$T$13,$AD198=$T$14,$AD198=$T$15,$AD198=$T$16),$AD198,0)</f>
        <v>0</v>
      </c>
      <c r="AR198" s="6">
        <f t="shared" ref="AR198:AR261" si="276">IF($AD198=$T$5,1,IF($AD198=$T$6,2,IF($AD198=$T$7,3,IF($AD198=$T$8,4,IF($AD198=$T$9,5,IF($AD198=$T$10,6,IF($AD198=$T$11,7,IF($AD198=$T$12,8,IF($AD198=$T$13,9,IF($AD198=$T$14,10,IF($AD198=$T$15,11,IF($AD198=$T$16,12,0))))))))))))</f>
        <v>0</v>
      </c>
      <c r="AS198" s="42">
        <f t="shared" ref="AS198:AS261" si="277">IF(AQ198&gt;0,IF(AR198=1,$S$5,IF(AR198=2,$S$6,IF(AR198=3,$S$7,IF(AR198=4,$S$8,IF(AR198=5,$S$9,IF(AR198=6,$S$10,IF(AR198=7,$S$11,IF(AR198=8,$S$12,IF(AR198=9,$S$13,IF(AR198=10,$S$14,IF(AR198=11,$S$15,IF(AR198=12,$S$16,0)))))))))))),IF(AS197&lt;=0,0,IF((AS197-1)&lt;=0,0,AS197-1)))</f>
        <v>0</v>
      </c>
      <c r="AT198" s="43">
        <f t="shared" ref="AT198:AT261" si="278">IF(AS198&lt;=0,0,4)</f>
        <v>0</v>
      </c>
      <c r="AU198" s="244">
        <f t="shared" ref="AU198:AU261" si="279">IF(AH198=1,1,IF(AL198=2,2,IF(AP198=3,3,IF(AT198=4,4,0))))</f>
        <v>0</v>
      </c>
      <c r="AW198" s="41">
        <f t="shared" ref="AW198:AW261" si="280">IF(OR($AD198=$N$20,$AD198=$N$21,$AD198=$N$22,$AD198=$N$23,$AD198=$N$24,$AD198=$N$25,$AD198=$N$26,$AD198=$N$27,$AD198=$N$28,$AD198=$N$29,$AD198=$N$30,$AD198=$N$31),$AD198,0)</f>
        <v>0</v>
      </c>
      <c r="AX198" s="6">
        <f t="shared" ref="AX198:AX261" si="281">IF($AD198=$N$20,1,IF($AD198=$N$21,2,IF($AD198=$N$22,3,IF($AD198=$N$23,4,IF($AD198=$N$24,5,IF($AD198=$N$25,6,IF($AD198=$N$26,7,IF($AD198=$N$27,8,IF($AD198=$N$28,9,IF($AD198=$N$29,10,IF($AD198=$N$30,11,IF($AD198=$N$31,12,0))))))))))))</f>
        <v>0</v>
      </c>
      <c r="AY198" s="42">
        <f t="shared" ref="AY198:AY261" si="282">IF(AW198&gt;0,IF(AX198=1,$M$20,IF(AX198=2,$M$21,IF(AX198=3,$M$22,IF(AX198=4,$M$23,IF(AX198=5,$M$24,IF(AX198=6,$M$25,IF(AX198=7,$M$26,IF(AX198=8,$M$27,IF(AX198=9,$M$28,IF(AX198=10,$M$29,IF(AX198=11,$M$30,IF(AX198=12,$M$31,0)))))))))))),IF(AY197&lt;=0,0,IF((AY197-1)&lt;=0,0,AY197-1)))</f>
        <v>0</v>
      </c>
      <c r="AZ198" s="43">
        <f t="shared" ref="AZ198:AZ261" si="283">IF(AY198&lt;=0,0,1)</f>
        <v>0</v>
      </c>
      <c r="BA198" s="41">
        <f t="shared" ref="BA198:BA261" si="284">IF(OR($AD198=$P$20,$AD198=$P$21,$AD198=$P$22,$AD198=$P$23,$AD198=$P$24,$AD198=$P$25,$AD198=$P$26,$AD198=$P$27,$AD198=$P$28,$AD198=$P$29,$AD198=$P$30,$AD198=$P$31),$AD198,0)</f>
        <v>0</v>
      </c>
      <c r="BB198" s="6">
        <f t="shared" ref="BB198:BB261" si="285">IF($AD198=$P$20,1,IF($AD198=$P$21,2,IF($AD198=$P$22,3,IF($AD198=$P$23,4,IF($AD198=$P$24,5,IF($AD198=$P$25,6,IF($AD198=$P$26,7,IF($AD198=$P$27,8,IF($AD198=$P$28,9,IF($AD198=$P$29,10,IF($AD198=$P$30,11,IF($AD198=$P$31,12,0))))))))))))</f>
        <v>0</v>
      </c>
      <c r="BC198" s="42">
        <f t="shared" ref="BC198:BC261" si="286">IF(BA198&gt;0,IF(BB198=1,$O$20,IF(BB198=2,$O$21,IF(BB198=3,$O$22,IF(BB198=4,$O$23,IF(BB198=5,$O$24,IF(BB198=6,$O$25,IF(BB198=7,$O$26,IF(BB198=8,$O$27,IF(BB198=9,$O$28,IF(BB198=10,$O$29,IF(BB198=11,$O$30,IF(BB198=12,$O$31,0)))))))))))),IF(BC197&lt;=0,0,IF((BC197-1)&lt;=0,0,BC197-1)))</f>
        <v>0</v>
      </c>
      <c r="BD198" s="43">
        <f t="shared" ref="BD198:BD261" si="287">IF(BC198&lt;=0,0,2)</f>
        <v>0</v>
      </c>
      <c r="BE198" s="41">
        <f t="shared" ref="BE198:BE261" si="288">IF(OR($AD198=$R$20,$AD198=$R$21,$AD198=$R$22,$AD198=$R$23,$AD198=$R$24,$AD198=$R$25,$AD198=$R$26,$AD198=$R$27,$AD198=$R$28,$AD198=$R$29,$AD198=$R$30,$AD198=$R$31),$AD198,0)</f>
        <v>0</v>
      </c>
      <c r="BF198" s="6">
        <f t="shared" ref="BF198:BF261" si="289">IF($AD198=$R$20,1,IF($AD198=$R$21,2,IF($AD198=$R$22,3,IF($AD198=$R$23,4,IF($AD198=$R$24,5,IF($AD198=$R$25,6,IF($AD198=$R$26,7,IF($AD198=$R$27,8,IF($AD198=$R$28,9,IF($AD198=$R$29,10,IF($AD198=$R$30,11,IF($AD198=$R$31,12,0))))))))))))</f>
        <v>0</v>
      </c>
      <c r="BG198" s="42">
        <f t="shared" ref="BG198:BG261" si="290">IF(BE198&gt;0,IF(BF198=1,$Q$20,IF(BF198=2,$Q$21,IF(BF198=3,$Q$22,IF(BF198=4,$Q$23,IF(BF198=5,$Q$24,IF(BF198=6,$Q$25,IF(BF198=7,$Q$26,IF(BF198=8,$Q$27,IF(BF198=9,$Q$28,IF(BF198=10,$Q$29,IF(BF198=11,$Q$30,IF(BF198=12,$Q$31,0)))))))))))),IF(BG197&lt;=0,0,IF((BG197-1)&lt;=0,0,BG197-1)))</f>
        <v>0</v>
      </c>
      <c r="BH198" s="43">
        <f t="shared" ref="BH198:BH261" si="291">IF(BG198&lt;=0,0,3)</f>
        <v>0</v>
      </c>
      <c r="BI198" s="41">
        <f t="shared" ref="BI198:BI261" si="292">IF(OR($AD198=$T$20,$AD198=$T$21,$AD198=$T$22,$AD198=$T$23,$AD198=$T$24,$AD198=$T$25,$AD198=$T$26,$AD198=$T$27,$AD198=$T$28,$AD198=$T$29,$AD198=$T$30,$AD198=$T$31),$AD198,0)</f>
        <v>0</v>
      </c>
      <c r="BJ198" s="6">
        <f t="shared" ref="BJ198:BJ261" si="293">IF($AD198=$T$20,1,IF($AD198=$T$21,2,IF($AD198=$T$22,3,IF($AD198=$T$23,4,IF($AD198=$T$24,5,IF($AD198=$T$25,6,IF($AD198=$T$26,7,IF($AD198=$T$27,8,IF($AD198=$T$28,9,IF($AD198=$T$29,10,IF($AD198=$T$30,11,IF($AD198=$T$31,12,0))))))))))))</f>
        <v>0</v>
      </c>
      <c r="BK198" s="42">
        <f t="shared" ref="BK198:BK261" si="294">IF(BI198&gt;0,IF(BJ198=1,$S$20,IF(BJ198=2,$S$21,IF(BJ198=3,$S$22,IF(BJ198=4,$S$23,IF(BJ198=5,$S$24,IF(BJ198=6,$S$25,IF(BJ198=7,$S$26,IF(BJ198=8,$S$27,IF(BJ198=9,$S$28,IF(BJ198=10,$S$29,IF(BJ198=11,$S$30,IF(BJ198=12,$S$31,0)))))))))))),IF(BK197&lt;=0,0,IF((BK197-1)&lt;=0,0,BK197-1)))</f>
        <v>0</v>
      </c>
      <c r="BL198" s="43">
        <f t="shared" ref="BL198:BL261" si="295">IF(BK198&lt;=0,0,4)</f>
        <v>0</v>
      </c>
      <c r="BM198" s="244">
        <f t="shared" ref="BM198:BM261" si="296">IF(AZ198=1,1,IF(BD198=2,2,IF(BH198=3,3,IF(BL198=4,4,0))))</f>
        <v>0</v>
      </c>
      <c r="BO198" s="3">
        <v>193</v>
      </c>
    </row>
    <row r="199" spans="28:67" ht="21.75" thickBot="1" x14ac:dyDescent="0.4">
      <c r="AB199" s="38">
        <v>0.96527777777777601</v>
      </c>
      <c r="AC199" s="44">
        <f t="shared" ref="AC199:AC262" si="297">AC198+$L$2</f>
        <v>42252.923611110484</v>
      </c>
      <c r="AD199" s="45">
        <v>195</v>
      </c>
      <c r="AE199" s="41">
        <f t="shared" si="263"/>
        <v>0</v>
      </c>
      <c r="AF199" s="6">
        <f t="shared" si="264"/>
        <v>0</v>
      </c>
      <c r="AG199" s="42">
        <f t="shared" si="265"/>
        <v>0</v>
      </c>
      <c r="AH199" s="43">
        <f t="shared" si="266"/>
        <v>0</v>
      </c>
      <c r="AI199" s="41">
        <f t="shared" si="267"/>
        <v>0</v>
      </c>
      <c r="AJ199" s="6">
        <f t="shared" si="268"/>
        <v>0</v>
      </c>
      <c r="AK199" s="42">
        <f t="shared" si="269"/>
        <v>0</v>
      </c>
      <c r="AL199" s="43">
        <f t="shared" si="270"/>
        <v>0</v>
      </c>
      <c r="AM199" s="41">
        <f t="shared" si="271"/>
        <v>0</v>
      </c>
      <c r="AN199" s="6">
        <f t="shared" si="272"/>
        <v>0</v>
      </c>
      <c r="AO199" s="42">
        <f t="shared" si="273"/>
        <v>0</v>
      </c>
      <c r="AP199" s="43">
        <f t="shared" si="274"/>
        <v>0</v>
      </c>
      <c r="AQ199" s="41">
        <f t="shared" si="275"/>
        <v>0</v>
      </c>
      <c r="AR199" s="6">
        <f t="shared" si="276"/>
        <v>0</v>
      </c>
      <c r="AS199" s="42">
        <f t="shared" si="277"/>
        <v>0</v>
      </c>
      <c r="AT199" s="43">
        <f t="shared" si="278"/>
        <v>0</v>
      </c>
      <c r="AU199" s="53">
        <f t="shared" si="279"/>
        <v>0</v>
      </c>
      <c r="AW199" s="41">
        <f t="shared" si="280"/>
        <v>0</v>
      </c>
      <c r="AX199" s="6">
        <f t="shared" si="281"/>
        <v>0</v>
      </c>
      <c r="AY199" s="42">
        <f t="shared" si="282"/>
        <v>0</v>
      </c>
      <c r="AZ199" s="43">
        <f t="shared" si="283"/>
        <v>0</v>
      </c>
      <c r="BA199" s="41">
        <f t="shared" si="284"/>
        <v>0</v>
      </c>
      <c r="BB199" s="6">
        <f t="shared" si="285"/>
        <v>0</v>
      </c>
      <c r="BC199" s="42">
        <f t="shared" si="286"/>
        <v>0</v>
      </c>
      <c r="BD199" s="43">
        <f t="shared" si="287"/>
        <v>0</v>
      </c>
      <c r="BE199" s="41">
        <f t="shared" si="288"/>
        <v>0</v>
      </c>
      <c r="BF199" s="6">
        <f t="shared" si="289"/>
        <v>0</v>
      </c>
      <c r="BG199" s="42">
        <f t="shared" si="290"/>
        <v>0</v>
      </c>
      <c r="BH199" s="43">
        <f t="shared" si="291"/>
        <v>0</v>
      </c>
      <c r="BI199" s="41">
        <f t="shared" si="292"/>
        <v>0</v>
      </c>
      <c r="BJ199" s="6">
        <f t="shared" si="293"/>
        <v>0</v>
      </c>
      <c r="BK199" s="42">
        <f t="shared" si="294"/>
        <v>0</v>
      </c>
      <c r="BL199" s="43">
        <f t="shared" si="295"/>
        <v>0</v>
      </c>
      <c r="BM199" s="53">
        <f t="shared" si="296"/>
        <v>0</v>
      </c>
      <c r="BO199" s="3">
        <v>194</v>
      </c>
    </row>
    <row r="200" spans="28:67" ht="21.75" thickBot="1" x14ac:dyDescent="0.4">
      <c r="AB200" s="38">
        <v>0.968749999999998</v>
      </c>
      <c r="AC200" s="44">
        <f t="shared" si="297"/>
        <v>42252.927083332703</v>
      </c>
      <c r="AD200" s="45">
        <v>196</v>
      </c>
      <c r="AE200" s="41">
        <f t="shared" si="263"/>
        <v>0</v>
      </c>
      <c r="AF200" s="6">
        <f t="shared" si="264"/>
        <v>0</v>
      </c>
      <c r="AG200" s="42">
        <f t="shared" si="265"/>
        <v>0</v>
      </c>
      <c r="AH200" s="43">
        <f t="shared" si="266"/>
        <v>0</v>
      </c>
      <c r="AI200" s="41">
        <f t="shared" si="267"/>
        <v>0</v>
      </c>
      <c r="AJ200" s="6">
        <f t="shared" si="268"/>
        <v>0</v>
      </c>
      <c r="AK200" s="42">
        <f t="shared" si="269"/>
        <v>0</v>
      </c>
      <c r="AL200" s="43">
        <f t="shared" si="270"/>
        <v>0</v>
      </c>
      <c r="AM200" s="41">
        <f t="shared" si="271"/>
        <v>0</v>
      </c>
      <c r="AN200" s="6">
        <f t="shared" si="272"/>
        <v>0</v>
      </c>
      <c r="AO200" s="42">
        <f t="shared" si="273"/>
        <v>0</v>
      </c>
      <c r="AP200" s="43">
        <f t="shared" si="274"/>
        <v>0</v>
      </c>
      <c r="AQ200" s="41">
        <f t="shared" si="275"/>
        <v>0</v>
      </c>
      <c r="AR200" s="6">
        <f t="shared" si="276"/>
        <v>0</v>
      </c>
      <c r="AS200" s="42">
        <f t="shared" si="277"/>
        <v>0</v>
      </c>
      <c r="AT200" s="43">
        <f t="shared" si="278"/>
        <v>0</v>
      </c>
      <c r="AU200" s="245">
        <f t="shared" si="279"/>
        <v>0</v>
      </c>
      <c r="AV200" s="248">
        <f t="shared" ref="AV200" si="298">IF(COUNTIF(AU198:AU200,0)&gt;=2,0,IF(COUNTIF(AU198:AU200,1)&gt;=2,1,IF(COUNTIF(AU198:AU200,2)&gt;=2,2,IF(COUNTIF(AU198:AU200,3)&gt;=2,3,IF(COUNTIF(AU198:AU200,4)&gt;=2,4,0)))))</f>
        <v>0</v>
      </c>
      <c r="AW200" s="41">
        <f t="shared" si="280"/>
        <v>0</v>
      </c>
      <c r="AX200" s="6">
        <f t="shared" si="281"/>
        <v>0</v>
      </c>
      <c r="AY200" s="42">
        <f t="shared" si="282"/>
        <v>0</v>
      </c>
      <c r="AZ200" s="43">
        <f t="shared" si="283"/>
        <v>0</v>
      </c>
      <c r="BA200" s="41">
        <f t="shared" si="284"/>
        <v>0</v>
      </c>
      <c r="BB200" s="6">
        <f t="shared" si="285"/>
        <v>0</v>
      </c>
      <c r="BC200" s="42">
        <f t="shared" si="286"/>
        <v>0</v>
      </c>
      <c r="BD200" s="43">
        <f t="shared" si="287"/>
        <v>0</v>
      </c>
      <c r="BE200" s="41">
        <f t="shared" si="288"/>
        <v>0</v>
      </c>
      <c r="BF200" s="6">
        <f t="shared" si="289"/>
        <v>0</v>
      </c>
      <c r="BG200" s="42">
        <f t="shared" si="290"/>
        <v>0</v>
      </c>
      <c r="BH200" s="43">
        <f t="shared" si="291"/>
        <v>0</v>
      </c>
      <c r="BI200" s="41">
        <f t="shared" si="292"/>
        <v>0</v>
      </c>
      <c r="BJ200" s="6">
        <f t="shared" si="293"/>
        <v>0</v>
      </c>
      <c r="BK200" s="42">
        <f t="shared" si="294"/>
        <v>0</v>
      </c>
      <c r="BL200" s="43">
        <f t="shared" si="295"/>
        <v>0</v>
      </c>
      <c r="BM200" s="245">
        <f t="shared" si="296"/>
        <v>0</v>
      </c>
      <c r="BN200" s="248">
        <f t="shared" ref="BN200" si="299">IF(COUNTIF(BM198:BM200,0)&gt;=2,0,IF(COUNTIF(BM198:BM200,1)&gt;=2,1,IF(COUNTIF(BM198:BM200,2)&gt;=2,2,IF(COUNTIF(BM198:BM200,3)&gt;=2,3,IF(COUNTIF(BM198:BM200,4)&gt;=2,4,0)))))</f>
        <v>0</v>
      </c>
      <c r="BO200" s="3">
        <v>195</v>
      </c>
    </row>
    <row r="201" spans="28:67" ht="21" x14ac:dyDescent="0.35">
      <c r="AB201" s="38">
        <v>0.97222222222222099</v>
      </c>
      <c r="AC201" s="44">
        <f t="shared" si="297"/>
        <v>42252.930555554922</v>
      </c>
      <c r="AD201" s="45">
        <v>197</v>
      </c>
      <c r="AE201" s="41">
        <f t="shared" si="263"/>
        <v>0</v>
      </c>
      <c r="AF201" s="6">
        <f t="shared" si="264"/>
        <v>0</v>
      </c>
      <c r="AG201" s="42">
        <f t="shared" si="265"/>
        <v>0</v>
      </c>
      <c r="AH201" s="43">
        <f t="shared" si="266"/>
        <v>0</v>
      </c>
      <c r="AI201" s="41">
        <f t="shared" si="267"/>
        <v>0</v>
      </c>
      <c r="AJ201" s="6">
        <f t="shared" si="268"/>
        <v>0</v>
      </c>
      <c r="AK201" s="42">
        <f t="shared" si="269"/>
        <v>0</v>
      </c>
      <c r="AL201" s="43">
        <f t="shared" si="270"/>
        <v>0</v>
      </c>
      <c r="AM201" s="41">
        <f t="shared" si="271"/>
        <v>0</v>
      </c>
      <c r="AN201" s="6">
        <f t="shared" si="272"/>
        <v>0</v>
      </c>
      <c r="AO201" s="42">
        <f t="shared" si="273"/>
        <v>0</v>
      </c>
      <c r="AP201" s="43">
        <f t="shared" si="274"/>
        <v>0</v>
      </c>
      <c r="AQ201" s="41">
        <f t="shared" si="275"/>
        <v>0</v>
      </c>
      <c r="AR201" s="6">
        <f t="shared" si="276"/>
        <v>0</v>
      </c>
      <c r="AS201" s="42">
        <f t="shared" si="277"/>
        <v>0</v>
      </c>
      <c r="AT201" s="43">
        <f t="shared" si="278"/>
        <v>0</v>
      </c>
      <c r="AU201" s="244">
        <f t="shared" si="279"/>
        <v>0</v>
      </c>
      <c r="AW201" s="41">
        <f t="shared" si="280"/>
        <v>0</v>
      </c>
      <c r="AX201" s="6">
        <f t="shared" si="281"/>
        <v>0</v>
      </c>
      <c r="AY201" s="42">
        <f t="shared" si="282"/>
        <v>0</v>
      </c>
      <c r="AZ201" s="43">
        <f t="shared" si="283"/>
        <v>0</v>
      </c>
      <c r="BA201" s="41">
        <f t="shared" si="284"/>
        <v>0</v>
      </c>
      <c r="BB201" s="6">
        <f t="shared" si="285"/>
        <v>0</v>
      </c>
      <c r="BC201" s="42">
        <f t="shared" si="286"/>
        <v>0</v>
      </c>
      <c r="BD201" s="43">
        <f t="shared" si="287"/>
        <v>0</v>
      </c>
      <c r="BE201" s="41">
        <f t="shared" si="288"/>
        <v>0</v>
      </c>
      <c r="BF201" s="6">
        <f t="shared" si="289"/>
        <v>0</v>
      </c>
      <c r="BG201" s="42">
        <f t="shared" si="290"/>
        <v>0</v>
      </c>
      <c r="BH201" s="43">
        <f t="shared" si="291"/>
        <v>0</v>
      </c>
      <c r="BI201" s="41">
        <f t="shared" si="292"/>
        <v>0</v>
      </c>
      <c r="BJ201" s="6">
        <f t="shared" si="293"/>
        <v>0</v>
      </c>
      <c r="BK201" s="42">
        <f t="shared" si="294"/>
        <v>0</v>
      </c>
      <c r="BL201" s="43">
        <f t="shared" si="295"/>
        <v>0</v>
      </c>
      <c r="BM201" s="244">
        <f t="shared" si="296"/>
        <v>0</v>
      </c>
      <c r="BO201" s="3">
        <v>196</v>
      </c>
    </row>
    <row r="202" spans="28:67" ht="21.75" thickBot="1" x14ac:dyDescent="0.4">
      <c r="AB202" s="38">
        <v>0.97569444444444298</v>
      </c>
      <c r="AC202" s="44">
        <f t="shared" si="297"/>
        <v>42252.934027777141</v>
      </c>
      <c r="AD202" s="45">
        <v>198</v>
      </c>
      <c r="AE202" s="41">
        <f t="shared" si="263"/>
        <v>0</v>
      </c>
      <c r="AF202" s="6">
        <f t="shared" si="264"/>
        <v>0</v>
      </c>
      <c r="AG202" s="42">
        <f t="shared" si="265"/>
        <v>0</v>
      </c>
      <c r="AH202" s="43">
        <f t="shared" si="266"/>
        <v>0</v>
      </c>
      <c r="AI202" s="41">
        <f t="shared" si="267"/>
        <v>0</v>
      </c>
      <c r="AJ202" s="6">
        <f t="shared" si="268"/>
        <v>0</v>
      </c>
      <c r="AK202" s="42">
        <f t="shared" si="269"/>
        <v>0</v>
      </c>
      <c r="AL202" s="43">
        <f t="shared" si="270"/>
        <v>0</v>
      </c>
      <c r="AM202" s="41">
        <f t="shared" si="271"/>
        <v>0</v>
      </c>
      <c r="AN202" s="6">
        <f t="shared" si="272"/>
        <v>0</v>
      </c>
      <c r="AO202" s="42">
        <f t="shared" si="273"/>
        <v>0</v>
      </c>
      <c r="AP202" s="43">
        <f t="shared" si="274"/>
        <v>0</v>
      </c>
      <c r="AQ202" s="41">
        <f t="shared" si="275"/>
        <v>0</v>
      </c>
      <c r="AR202" s="6">
        <f t="shared" si="276"/>
        <v>0</v>
      </c>
      <c r="AS202" s="42">
        <f t="shared" si="277"/>
        <v>0</v>
      </c>
      <c r="AT202" s="43">
        <f t="shared" si="278"/>
        <v>0</v>
      </c>
      <c r="AU202" s="53">
        <f t="shared" si="279"/>
        <v>0</v>
      </c>
      <c r="AW202" s="41">
        <f t="shared" si="280"/>
        <v>0</v>
      </c>
      <c r="AX202" s="6">
        <f t="shared" si="281"/>
        <v>0</v>
      </c>
      <c r="AY202" s="42">
        <f t="shared" si="282"/>
        <v>0</v>
      </c>
      <c r="AZ202" s="43">
        <f t="shared" si="283"/>
        <v>0</v>
      </c>
      <c r="BA202" s="41">
        <f t="shared" si="284"/>
        <v>0</v>
      </c>
      <c r="BB202" s="6">
        <f t="shared" si="285"/>
        <v>0</v>
      </c>
      <c r="BC202" s="42">
        <f t="shared" si="286"/>
        <v>0</v>
      </c>
      <c r="BD202" s="43">
        <f t="shared" si="287"/>
        <v>0</v>
      </c>
      <c r="BE202" s="41">
        <f t="shared" si="288"/>
        <v>0</v>
      </c>
      <c r="BF202" s="6">
        <f t="shared" si="289"/>
        <v>0</v>
      </c>
      <c r="BG202" s="42">
        <f t="shared" si="290"/>
        <v>0</v>
      </c>
      <c r="BH202" s="43">
        <f t="shared" si="291"/>
        <v>0</v>
      </c>
      <c r="BI202" s="41">
        <f t="shared" si="292"/>
        <v>0</v>
      </c>
      <c r="BJ202" s="6">
        <f t="shared" si="293"/>
        <v>0</v>
      </c>
      <c r="BK202" s="42">
        <f t="shared" si="294"/>
        <v>0</v>
      </c>
      <c r="BL202" s="43">
        <f t="shared" si="295"/>
        <v>0</v>
      </c>
      <c r="BM202" s="53">
        <f t="shared" si="296"/>
        <v>0</v>
      </c>
      <c r="BO202" s="3">
        <v>197</v>
      </c>
    </row>
    <row r="203" spans="28:67" ht="21.75" thickBot="1" x14ac:dyDescent="0.4">
      <c r="AB203" s="38">
        <v>0.97916666666666496</v>
      </c>
      <c r="AC203" s="44">
        <f t="shared" si="297"/>
        <v>42252.93749999936</v>
      </c>
      <c r="AD203" s="45">
        <v>199</v>
      </c>
      <c r="AE203" s="41">
        <f t="shared" si="263"/>
        <v>0</v>
      </c>
      <c r="AF203" s="6">
        <f t="shared" si="264"/>
        <v>0</v>
      </c>
      <c r="AG203" s="42">
        <f t="shared" si="265"/>
        <v>0</v>
      </c>
      <c r="AH203" s="43">
        <f t="shared" si="266"/>
        <v>0</v>
      </c>
      <c r="AI203" s="41">
        <f t="shared" si="267"/>
        <v>0</v>
      </c>
      <c r="AJ203" s="6">
        <f t="shared" si="268"/>
        <v>0</v>
      </c>
      <c r="AK203" s="42">
        <f t="shared" si="269"/>
        <v>0</v>
      </c>
      <c r="AL203" s="43">
        <f t="shared" si="270"/>
        <v>0</v>
      </c>
      <c r="AM203" s="41">
        <f t="shared" si="271"/>
        <v>0</v>
      </c>
      <c r="AN203" s="6">
        <f t="shared" si="272"/>
        <v>0</v>
      </c>
      <c r="AO203" s="42">
        <f t="shared" si="273"/>
        <v>0</v>
      </c>
      <c r="AP203" s="43">
        <f t="shared" si="274"/>
        <v>0</v>
      </c>
      <c r="AQ203" s="41">
        <f t="shared" si="275"/>
        <v>0</v>
      </c>
      <c r="AR203" s="6">
        <f t="shared" si="276"/>
        <v>0</v>
      </c>
      <c r="AS203" s="42">
        <f t="shared" si="277"/>
        <v>0</v>
      </c>
      <c r="AT203" s="43">
        <f t="shared" si="278"/>
        <v>0</v>
      </c>
      <c r="AU203" s="245">
        <f t="shared" si="279"/>
        <v>0</v>
      </c>
      <c r="AV203" s="248">
        <f t="shared" ref="AV203" si="300">IF(COUNTIF(AU201:AU203,0)&gt;=2,0,IF(COUNTIF(AU201:AU203,1)&gt;=2,1,IF(COUNTIF(AU201:AU203,2)&gt;=2,2,IF(COUNTIF(AU201:AU203,3)&gt;=2,3,IF(COUNTIF(AU201:AU203,4)&gt;=2,4,0)))))</f>
        <v>0</v>
      </c>
      <c r="AW203" s="41">
        <f t="shared" si="280"/>
        <v>0</v>
      </c>
      <c r="AX203" s="6">
        <f t="shared" si="281"/>
        <v>0</v>
      </c>
      <c r="AY203" s="42">
        <f t="shared" si="282"/>
        <v>0</v>
      </c>
      <c r="AZ203" s="43">
        <f t="shared" si="283"/>
        <v>0</v>
      </c>
      <c r="BA203" s="41">
        <f t="shared" si="284"/>
        <v>0</v>
      </c>
      <c r="BB203" s="6">
        <f t="shared" si="285"/>
        <v>0</v>
      </c>
      <c r="BC203" s="42">
        <f t="shared" si="286"/>
        <v>0</v>
      </c>
      <c r="BD203" s="43">
        <f t="shared" si="287"/>
        <v>0</v>
      </c>
      <c r="BE203" s="41">
        <f t="shared" si="288"/>
        <v>0</v>
      </c>
      <c r="BF203" s="6">
        <f t="shared" si="289"/>
        <v>0</v>
      </c>
      <c r="BG203" s="42">
        <f t="shared" si="290"/>
        <v>0</v>
      </c>
      <c r="BH203" s="43">
        <f t="shared" si="291"/>
        <v>0</v>
      </c>
      <c r="BI203" s="41">
        <f t="shared" si="292"/>
        <v>0</v>
      </c>
      <c r="BJ203" s="6">
        <f t="shared" si="293"/>
        <v>0</v>
      </c>
      <c r="BK203" s="42">
        <f t="shared" si="294"/>
        <v>0</v>
      </c>
      <c r="BL203" s="43">
        <f t="shared" si="295"/>
        <v>0</v>
      </c>
      <c r="BM203" s="245">
        <f t="shared" si="296"/>
        <v>0</v>
      </c>
      <c r="BN203" s="248">
        <f t="shared" ref="BN203" si="301">IF(COUNTIF(BM201:BM203,0)&gt;=2,0,IF(COUNTIF(BM201:BM203,1)&gt;=2,1,IF(COUNTIF(BM201:BM203,2)&gt;=2,2,IF(COUNTIF(BM201:BM203,3)&gt;=2,3,IF(COUNTIF(BM201:BM203,4)&gt;=2,4,0)))))</f>
        <v>0</v>
      </c>
      <c r="BO203" s="3">
        <v>198</v>
      </c>
    </row>
    <row r="204" spans="28:67" ht="21" x14ac:dyDescent="0.35">
      <c r="AB204" s="38">
        <v>0.98263888888888695</v>
      </c>
      <c r="AC204" s="44">
        <f t="shared" si="297"/>
        <v>42252.940972221579</v>
      </c>
      <c r="AD204" s="45">
        <v>200</v>
      </c>
      <c r="AE204" s="41">
        <f t="shared" si="263"/>
        <v>0</v>
      </c>
      <c r="AF204" s="6">
        <f t="shared" si="264"/>
        <v>0</v>
      </c>
      <c r="AG204" s="42">
        <f t="shared" si="265"/>
        <v>0</v>
      </c>
      <c r="AH204" s="43">
        <f t="shared" si="266"/>
        <v>0</v>
      </c>
      <c r="AI204" s="41">
        <f t="shared" si="267"/>
        <v>0</v>
      </c>
      <c r="AJ204" s="6">
        <f t="shared" si="268"/>
        <v>0</v>
      </c>
      <c r="AK204" s="42">
        <f t="shared" si="269"/>
        <v>0</v>
      </c>
      <c r="AL204" s="43">
        <f t="shared" si="270"/>
        <v>0</v>
      </c>
      <c r="AM204" s="41">
        <f t="shared" si="271"/>
        <v>0</v>
      </c>
      <c r="AN204" s="6">
        <f t="shared" si="272"/>
        <v>0</v>
      </c>
      <c r="AO204" s="42">
        <f t="shared" si="273"/>
        <v>0</v>
      </c>
      <c r="AP204" s="43">
        <f t="shared" si="274"/>
        <v>0</v>
      </c>
      <c r="AQ204" s="41">
        <f t="shared" si="275"/>
        <v>0</v>
      </c>
      <c r="AR204" s="6">
        <f t="shared" si="276"/>
        <v>0</v>
      </c>
      <c r="AS204" s="42">
        <f t="shared" si="277"/>
        <v>0</v>
      </c>
      <c r="AT204" s="43">
        <f t="shared" si="278"/>
        <v>0</v>
      </c>
      <c r="AU204" s="244">
        <f t="shared" si="279"/>
        <v>0</v>
      </c>
      <c r="AW204" s="41">
        <f t="shared" si="280"/>
        <v>0</v>
      </c>
      <c r="AX204" s="6">
        <f t="shared" si="281"/>
        <v>0</v>
      </c>
      <c r="AY204" s="42">
        <f t="shared" si="282"/>
        <v>0</v>
      </c>
      <c r="AZ204" s="43">
        <f t="shared" si="283"/>
        <v>0</v>
      </c>
      <c r="BA204" s="41">
        <f t="shared" si="284"/>
        <v>0</v>
      </c>
      <c r="BB204" s="6">
        <f t="shared" si="285"/>
        <v>0</v>
      </c>
      <c r="BC204" s="42">
        <f t="shared" si="286"/>
        <v>0</v>
      </c>
      <c r="BD204" s="43">
        <f t="shared" si="287"/>
        <v>0</v>
      </c>
      <c r="BE204" s="41">
        <f t="shared" si="288"/>
        <v>0</v>
      </c>
      <c r="BF204" s="6">
        <f t="shared" si="289"/>
        <v>0</v>
      </c>
      <c r="BG204" s="42">
        <f t="shared" si="290"/>
        <v>0</v>
      </c>
      <c r="BH204" s="43">
        <f t="shared" si="291"/>
        <v>0</v>
      </c>
      <c r="BI204" s="41">
        <f t="shared" si="292"/>
        <v>0</v>
      </c>
      <c r="BJ204" s="6">
        <f t="shared" si="293"/>
        <v>0</v>
      </c>
      <c r="BK204" s="42">
        <f t="shared" si="294"/>
        <v>0</v>
      </c>
      <c r="BL204" s="43">
        <f t="shared" si="295"/>
        <v>0</v>
      </c>
      <c r="BM204" s="244">
        <f t="shared" si="296"/>
        <v>0</v>
      </c>
      <c r="BO204" s="3">
        <v>199</v>
      </c>
    </row>
    <row r="205" spans="28:67" ht="21.75" thickBot="1" x14ac:dyDescent="0.4">
      <c r="AB205" s="38">
        <v>0.98611111111110905</v>
      </c>
      <c r="AC205" s="44">
        <f t="shared" si="297"/>
        <v>42252.944444443798</v>
      </c>
      <c r="AD205" s="45">
        <v>201</v>
      </c>
      <c r="AE205" s="41">
        <f t="shared" si="263"/>
        <v>0</v>
      </c>
      <c r="AF205" s="6">
        <f t="shared" si="264"/>
        <v>0</v>
      </c>
      <c r="AG205" s="42">
        <f t="shared" si="265"/>
        <v>0</v>
      </c>
      <c r="AH205" s="43">
        <f t="shared" si="266"/>
        <v>0</v>
      </c>
      <c r="AI205" s="41">
        <f t="shared" si="267"/>
        <v>0</v>
      </c>
      <c r="AJ205" s="6">
        <f t="shared" si="268"/>
        <v>0</v>
      </c>
      <c r="AK205" s="42">
        <f t="shared" si="269"/>
        <v>0</v>
      </c>
      <c r="AL205" s="43">
        <f t="shared" si="270"/>
        <v>0</v>
      </c>
      <c r="AM205" s="41">
        <f t="shared" si="271"/>
        <v>0</v>
      </c>
      <c r="AN205" s="6">
        <f t="shared" si="272"/>
        <v>0</v>
      </c>
      <c r="AO205" s="42">
        <f t="shared" si="273"/>
        <v>0</v>
      </c>
      <c r="AP205" s="43">
        <f t="shared" si="274"/>
        <v>0</v>
      </c>
      <c r="AQ205" s="41">
        <f t="shared" si="275"/>
        <v>0</v>
      </c>
      <c r="AR205" s="6">
        <f t="shared" si="276"/>
        <v>0</v>
      </c>
      <c r="AS205" s="42">
        <f t="shared" si="277"/>
        <v>0</v>
      </c>
      <c r="AT205" s="43">
        <f t="shared" si="278"/>
        <v>0</v>
      </c>
      <c r="AU205" s="53">
        <f t="shared" si="279"/>
        <v>0</v>
      </c>
      <c r="AW205" s="41">
        <f t="shared" si="280"/>
        <v>0</v>
      </c>
      <c r="AX205" s="6">
        <f t="shared" si="281"/>
        <v>0</v>
      </c>
      <c r="AY205" s="42">
        <f t="shared" si="282"/>
        <v>0</v>
      </c>
      <c r="AZ205" s="43">
        <f t="shared" si="283"/>
        <v>0</v>
      </c>
      <c r="BA205" s="41">
        <f t="shared" si="284"/>
        <v>0</v>
      </c>
      <c r="BB205" s="6">
        <f t="shared" si="285"/>
        <v>0</v>
      </c>
      <c r="BC205" s="42">
        <f t="shared" si="286"/>
        <v>0</v>
      </c>
      <c r="BD205" s="43">
        <f t="shared" si="287"/>
        <v>0</v>
      </c>
      <c r="BE205" s="41">
        <f t="shared" si="288"/>
        <v>0</v>
      </c>
      <c r="BF205" s="6">
        <f t="shared" si="289"/>
        <v>0</v>
      </c>
      <c r="BG205" s="42">
        <f t="shared" si="290"/>
        <v>0</v>
      </c>
      <c r="BH205" s="43">
        <f t="shared" si="291"/>
        <v>0</v>
      </c>
      <c r="BI205" s="41">
        <f t="shared" si="292"/>
        <v>0</v>
      </c>
      <c r="BJ205" s="6">
        <f t="shared" si="293"/>
        <v>0</v>
      </c>
      <c r="BK205" s="42">
        <f t="shared" si="294"/>
        <v>0</v>
      </c>
      <c r="BL205" s="43">
        <f t="shared" si="295"/>
        <v>0</v>
      </c>
      <c r="BM205" s="53">
        <f t="shared" si="296"/>
        <v>0</v>
      </c>
      <c r="BO205" s="3">
        <v>200</v>
      </c>
    </row>
    <row r="206" spans="28:67" ht="21.75" thickBot="1" x14ac:dyDescent="0.4">
      <c r="AB206" s="38">
        <v>0.98958333333333204</v>
      </c>
      <c r="AC206" s="44">
        <f t="shared" si="297"/>
        <v>42252.947916666017</v>
      </c>
      <c r="AD206" s="45">
        <v>202</v>
      </c>
      <c r="AE206" s="41">
        <f t="shared" si="263"/>
        <v>0</v>
      </c>
      <c r="AF206" s="6">
        <f t="shared" si="264"/>
        <v>0</v>
      </c>
      <c r="AG206" s="42">
        <f t="shared" si="265"/>
        <v>0</v>
      </c>
      <c r="AH206" s="43">
        <f t="shared" si="266"/>
        <v>0</v>
      </c>
      <c r="AI206" s="41">
        <f t="shared" si="267"/>
        <v>0</v>
      </c>
      <c r="AJ206" s="6">
        <f t="shared" si="268"/>
        <v>0</v>
      </c>
      <c r="AK206" s="42">
        <f t="shared" si="269"/>
        <v>0</v>
      </c>
      <c r="AL206" s="43">
        <f t="shared" si="270"/>
        <v>0</v>
      </c>
      <c r="AM206" s="41">
        <f t="shared" si="271"/>
        <v>0</v>
      </c>
      <c r="AN206" s="6">
        <f t="shared" si="272"/>
        <v>0</v>
      </c>
      <c r="AO206" s="42">
        <f t="shared" si="273"/>
        <v>0</v>
      </c>
      <c r="AP206" s="43">
        <f t="shared" si="274"/>
        <v>0</v>
      </c>
      <c r="AQ206" s="41">
        <f t="shared" si="275"/>
        <v>0</v>
      </c>
      <c r="AR206" s="6">
        <f t="shared" si="276"/>
        <v>0</v>
      </c>
      <c r="AS206" s="42">
        <f t="shared" si="277"/>
        <v>0</v>
      </c>
      <c r="AT206" s="43">
        <f t="shared" si="278"/>
        <v>0</v>
      </c>
      <c r="AU206" s="245">
        <f t="shared" si="279"/>
        <v>0</v>
      </c>
      <c r="AV206" s="248">
        <f t="shared" ref="AV206" si="302">IF(COUNTIF(AU204:AU206,0)&gt;=2,0,IF(COUNTIF(AU204:AU206,1)&gt;=2,1,IF(COUNTIF(AU204:AU206,2)&gt;=2,2,IF(COUNTIF(AU204:AU206,3)&gt;=2,3,IF(COUNTIF(AU204:AU206,4)&gt;=2,4,0)))))</f>
        <v>0</v>
      </c>
      <c r="AW206" s="41">
        <f t="shared" si="280"/>
        <v>0</v>
      </c>
      <c r="AX206" s="6">
        <f t="shared" si="281"/>
        <v>0</v>
      </c>
      <c r="AY206" s="42">
        <f t="shared" si="282"/>
        <v>0</v>
      </c>
      <c r="AZ206" s="43">
        <f t="shared" si="283"/>
        <v>0</v>
      </c>
      <c r="BA206" s="41">
        <f t="shared" si="284"/>
        <v>0</v>
      </c>
      <c r="BB206" s="6">
        <f t="shared" si="285"/>
        <v>0</v>
      </c>
      <c r="BC206" s="42">
        <f t="shared" si="286"/>
        <v>0</v>
      </c>
      <c r="BD206" s="43">
        <f t="shared" si="287"/>
        <v>0</v>
      </c>
      <c r="BE206" s="41">
        <f t="shared" si="288"/>
        <v>0</v>
      </c>
      <c r="BF206" s="6">
        <f t="shared" si="289"/>
        <v>0</v>
      </c>
      <c r="BG206" s="42">
        <f t="shared" si="290"/>
        <v>0</v>
      </c>
      <c r="BH206" s="43">
        <f t="shared" si="291"/>
        <v>0</v>
      </c>
      <c r="BI206" s="41">
        <f t="shared" si="292"/>
        <v>0</v>
      </c>
      <c r="BJ206" s="6">
        <f t="shared" si="293"/>
        <v>0</v>
      </c>
      <c r="BK206" s="42">
        <f t="shared" si="294"/>
        <v>0</v>
      </c>
      <c r="BL206" s="43">
        <f t="shared" si="295"/>
        <v>0</v>
      </c>
      <c r="BM206" s="245">
        <f t="shared" si="296"/>
        <v>0</v>
      </c>
      <c r="BN206" s="248">
        <f t="shared" ref="BN206" si="303">IF(COUNTIF(BM204:BM206,0)&gt;=2,0,IF(COUNTIF(BM204:BM206,1)&gt;=2,1,IF(COUNTIF(BM204:BM206,2)&gt;=2,2,IF(COUNTIF(BM204:BM206,3)&gt;=2,3,IF(COUNTIF(BM204:BM206,4)&gt;=2,4,0)))))</f>
        <v>0</v>
      </c>
      <c r="BO206" s="3">
        <v>201</v>
      </c>
    </row>
    <row r="207" spans="28:67" ht="21" x14ac:dyDescent="0.35">
      <c r="AB207" s="38">
        <v>0.99305555555555403</v>
      </c>
      <c r="AC207" s="44">
        <f t="shared" si="297"/>
        <v>42252.951388888236</v>
      </c>
      <c r="AD207" s="45">
        <v>203</v>
      </c>
      <c r="AE207" s="41">
        <f t="shared" si="263"/>
        <v>0</v>
      </c>
      <c r="AF207" s="6">
        <f t="shared" si="264"/>
        <v>0</v>
      </c>
      <c r="AG207" s="42">
        <f t="shared" si="265"/>
        <v>0</v>
      </c>
      <c r="AH207" s="43">
        <f t="shared" si="266"/>
        <v>0</v>
      </c>
      <c r="AI207" s="41">
        <f t="shared" si="267"/>
        <v>0</v>
      </c>
      <c r="AJ207" s="6">
        <f t="shared" si="268"/>
        <v>0</v>
      </c>
      <c r="AK207" s="42">
        <f t="shared" si="269"/>
        <v>0</v>
      </c>
      <c r="AL207" s="43">
        <f t="shared" si="270"/>
        <v>0</v>
      </c>
      <c r="AM207" s="41">
        <f t="shared" si="271"/>
        <v>0</v>
      </c>
      <c r="AN207" s="6">
        <f t="shared" si="272"/>
        <v>0</v>
      </c>
      <c r="AO207" s="42">
        <f t="shared" si="273"/>
        <v>0</v>
      </c>
      <c r="AP207" s="43">
        <f t="shared" si="274"/>
        <v>0</v>
      </c>
      <c r="AQ207" s="41">
        <f t="shared" si="275"/>
        <v>0</v>
      </c>
      <c r="AR207" s="6">
        <f t="shared" si="276"/>
        <v>0</v>
      </c>
      <c r="AS207" s="42">
        <f t="shared" si="277"/>
        <v>0</v>
      </c>
      <c r="AT207" s="43">
        <f t="shared" si="278"/>
        <v>0</v>
      </c>
      <c r="AU207" s="244">
        <f t="shared" si="279"/>
        <v>0</v>
      </c>
      <c r="AW207" s="41">
        <f t="shared" si="280"/>
        <v>0</v>
      </c>
      <c r="AX207" s="6">
        <f t="shared" si="281"/>
        <v>0</v>
      </c>
      <c r="AY207" s="42">
        <f t="shared" si="282"/>
        <v>0</v>
      </c>
      <c r="AZ207" s="43">
        <f t="shared" si="283"/>
        <v>0</v>
      </c>
      <c r="BA207" s="41">
        <f t="shared" si="284"/>
        <v>0</v>
      </c>
      <c r="BB207" s="6">
        <f t="shared" si="285"/>
        <v>0</v>
      </c>
      <c r="BC207" s="42">
        <f t="shared" si="286"/>
        <v>0</v>
      </c>
      <c r="BD207" s="43">
        <f t="shared" si="287"/>
        <v>0</v>
      </c>
      <c r="BE207" s="41">
        <f t="shared" si="288"/>
        <v>0</v>
      </c>
      <c r="BF207" s="6">
        <f t="shared" si="289"/>
        <v>0</v>
      </c>
      <c r="BG207" s="42">
        <f t="shared" si="290"/>
        <v>0</v>
      </c>
      <c r="BH207" s="43">
        <f t="shared" si="291"/>
        <v>0</v>
      </c>
      <c r="BI207" s="41">
        <f t="shared" si="292"/>
        <v>0</v>
      </c>
      <c r="BJ207" s="6">
        <f t="shared" si="293"/>
        <v>0</v>
      </c>
      <c r="BK207" s="42">
        <f t="shared" si="294"/>
        <v>0</v>
      </c>
      <c r="BL207" s="43">
        <f t="shared" si="295"/>
        <v>0</v>
      </c>
      <c r="BM207" s="244">
        <f t="shared" si="296"/>
        <v>0</v>
      </c>
      <c r="BO207" s="3">
        <v>202</v>
      </c>
    </row>
    <row r="208" spans="28:67" ht="21.75" thickBot="1" x14ac:dyDescent="0.4">
      <c r="AB208" s="38">
        <v>0.99652777777777601</v>
      </c>
      <c r="AC208" s="44">
        <f t="shared" si="297"/>
        <v>42252.954861110455</v>
      </c>
      <c r="AD208" s="45">
        <v>204</v>
      </c>
      <c r="AE208" s="41">
        <f t="shared" si="263"/>
        <v>0</v>
      </c>
      <c r="AF208" s="6">
        <f t="shared" si="264"/>
        <v>0</v>
      </c>
      <c r="AG208" s="42">
        <f t="shared" si="265"/>
        <v>0</v>
      </c>
      <c r="AH208" s="43">
        <f t="shared" si="266"/>
        <v>0</v>
      </c>
      <c r="AI208" s="41">
        <f t="shared" si="267"/>
        <v>0</v>
      </c>
      <c r="AJ208" s="6">
        <f t="shared" si="268"/>
        <v>0</v>
      </c>
      <c r="AK208" s="42">
        <f t="shared" si="269"/>
        <v>0</v>
      </c>
      <c r="AL208" s="43">
        <f t="shared" si="270"/>
        <v>0</v>
      </c>
      <c r="AM208" s="41">
        <f t="shared" si="271"/>
        <v>0</v>
      </c>
      <c r="AN208" s="6">
        <f t="shared" si="272"/>
        <v>0</v>
      </c>
      <c r="AO208" s="42">
        <f t="shared" si="273"/>
        <v>0</v>
      </c>
      <c r="AP208" s="43">
        <f t="shared" si="274"/>
        <v>0</v>
      </c>
      <c r="AQ208" s="41">
        <f t="shared" si="275"/>
        <v>0</v>
      </c>
      <c r="AR208" s="6">
        <f t="shared" si="276"/>
        <v>0</v>
      </c>
      <c r="AS208" s="42">
        <f t="shared" si="277"/>
        <v>0</v>
      </c>
      <c r="AT208" s="43">
        <f t="shared" si="278"/>
        <v>0</v>
      </c>
      <c r="AU208" s="53">
        <f t="shared" si="279"/>
        <v>0</v>
      </c>
      <c r="AW208" s="41">
        <f t="shared" si="280"/>
        <v>0</v>
      </c>
      <c r="AX208" s="6">
        <f t="shared" si="281"/>
        <v>0</v>
      </c>
      <c r="AY208" s="42">
        <f t="shared" si="282"/>
        <v>0</v>
      </c>
      <c r="AZ208" s="43">
        <f t="shared" si="283"/>
        <v>0</v>
      </c>
      <c r="BA208" s="41">
        <f t="shared" si="284"/>
        <v>0</v>
      </c>
      <c r="BB208" s="6">
        <f t="shared" si="285"/>
        <v>0</v>
      </c>
      <c r="BC208" s="42">
        <f t="shared" si="286"/>
        <v>0</v>
      </c>
      <c r="BD208" s="43">
        <f t="shared" si="287"/>
        <v>0</v>
      </c>
      <c r="BE208" s="41">
        <f t="shared" si="288"/>
        <v>0</v>
      </c>
      <c r="BF208" s="6">
        <f t="shared" si="289"/>
        <v>0</v>
      </c>
      <c r="BG208" s="42">
        <f t="shared" si="290"/>
        <v>0</v>
      </c>
      <c r="BH208" s="43">
        <f t="shared" si="291"/>
        <v>0</v>
      </c>
      <c r="BI208" s="41">
        <f t="shared" si="292"/>
        <v>0</v>
      </c>
      <c r="BJ208" s="6">
        <f t="shared" si="293"/>
        <v>0</v>
      </c>
      <c r="BK208" s="42">
        <f t="shared" si="294"/>
        <v>0</v>
      </c>
      <c r="BL208" s="43">
        <f t="shared" si="295"/>
        <v>0</v>
      </c>
      <c r="BM208" s="53">
        <f t="shared" si="296"/>
        <v>0</v>
      </c>
      <c r="BO208" s="3">
        <v>203</v>
      </c>
    </row>
    <row r="209" spans="28:67" ht="21.75" thickBot="1" x14ac:dyDescent="0.4">
      <c r="AB209" s="38">
        <v>0.999999999999998</v>
      </c>
      <c r="AC209" s="44">
        <f t="shared" si="297"/>
        <v>42252.958333332674</v>
      </c>
      <c r="AD209" s="45">
        <v>205</v>
      </c>
      <c r="AE209" s="41">
        <f t="shared" si="263"/>
        <v>0</v>
      </c>
      <c r="AF209" s="6">
        <f t="shared" si="264"/>
        <v>0</v>
      </c>
      <c r="AG209" s="42">
        <f t="shared" si="265"/>
        <v>0</v>
      </c>
      <c r="AH209" s="43">
        <f t="shared" si="266"/>
        <v>0</v>
      </c>
      <c r="AI209" s="41">
        <f t="shared" si="267"/>
        <v>0</v>
      </c>
      <c r="AJ209" s="6">
        <f t="shared" si="268"/>
        <v>0</v>
      </c>
      <c r="AK209" s="42">
        <f t="shared" si="269"/>
        <v>0</v>
      </c>
      <c r="AL209" s="43">
        <f t="shared" si="270"/>
        <v>0</v>
      </c>
      <c r="AM209" s="41">
        <f t="shared" si="271"/>
        <v>0</v>
      </c>
      <c r="AN209" s="6">
        <f t="shared" si="272"/>
        <v>0</v>
      </c>
      <c r="AO209" s="42">
        <f t="shared" si="273"/>
        <v>0</v>
      </c>
      <c r="AP209" s="43">
        <f t="shared" si="274"/>
        <v>0</v>
      </c>
      <c r="AQ209" s="41">
        <f t="shared" si="275"/>
        <v>0</v>
      </c>
      <c r="AR209" s="6">
        <f t="shared" si="276"/>
        <v>0</v>
      </c>
      <c r="AS209" s="42">
        <f t="shared" si="277"/>
        <v>0</v>
      </c>
      <c r="AT209" s="43">
        <f t="shared" si="278"/>
        <v>0</v>
      </c>
      <c r="AU209" s="245">
        <f t="shared" si="279"/>
        <v>0</v>
      </c>
      <c r="AV209" s="248">
        <f t="shared" ref="AV209" si="304">IF(COUNTIF(AU207:AU209,0)&gt;=2,0,IF(COUNTIF(AU207:AU209,1)&gt;=2,1,IF(COUNTIF(AU207:AU209,2)&gt;=2,2,IF(COUNTIF(AU207:AU209,3)&gt;=2,3,IF(COUNTIF(AU207:AU209,4)&gt;=2,4,0)))))</f>
        <v>0</v>
      </c>
      <c r="AW209" s="41">
        <f t="shared" si="280"/>
        <v>0</v>
      </c>
      <c r="AX209" s="6">
        <f t="shared" si="281"/>
        <v>0</v>
      </c>
      <c r="AY209" s="42">
        <f t="shared" si="282"/>
        <v>0</v>
      </c>
      <c r="AZ209" s="43">
        <f t="shared" si="283"/>
        <v>0</v>
      </c>
      <c r="BA209" s="41">
        <f t="shared" si="284"/>
        <v>0</v>
      </c>
      <c r="BB209" s="6">
        <f t="shared" si="285"/>
        <v>0</v>
      </c>
      <c r="BC209" s="42">
        <f t="shared" si="286"/>
        <v>0</v>
      </c>
      <c r="BD209" s="43">
        <f t="shared" si="287"/>
        <v>0</v>
      </c>
      <c r="BE209" s="41">
        <f t="shared" si="288"/>
        <v>0</v>
      </c>
      <c r="BF209" s="6">
        <f t="shared" si="289"/>
        <v>0</v>
      </c>
      <c r="BG209" s="42">
        <f t="shared" si="290"/>
        <v>0</v>
      </c>
      <c r="BH209" s="43">
        <f t="shared" si="291"/>
        <v>0</v>
      </c>
      <c r="BI209" s="41">
        <f t="shared" si="292"/>
        <v>0</v>
      </c>
      <c r="BJ209" s="6">
        <f t="shared" si="293"/>
        <v>0</v>
      </c>
      <c r="BK209" s="42">
        <f t="shared" si="294"/>
        <v>0</v>
      </c>
      <c r="BL209" s="43">
        <f t="shared" si="295"/>
        <v>0</v>
      </c>
      <c r="BM209" s="245">
        <f t="shared" si="296"/>
        <v>0</v>
      </c>
      <c r="BN209" s="248">
        <f t="shared" ref="BN209" si="305">IF(COUNTIF(BM207:BM209,0)&gt;=2,0,IF(COUNTIF(BM207:BM209,1)&gt;=2,1,IF(COUNTIF(BM207:BM209,2)&gt;=2,2,IF(COUNTIF(BM207:BM209,3)&gt;=2,3,IF(COUNTIF(BM207:BM209,4)&gt;=2,4,0)))))</f>
        <v>0</v>
      </c>
      <c r="BO209" s="3">
        <v>204</v>
      </c>
    </row>
    <row r="210" spans="28:67" ht="21" x14ac:dyDescent="0.35">
      <c r="AB210" s="38">
        <v>3.472222222222222E-3</v>
      </c>
      <c r="AC210" s="44">
        <f t="shared" si="297"/>
        <v>42252.961805554893</v>
      </c>
      <c r="AD210" s="45">
        <v>206</v>
      </c>
      <c r="AE210" s="41">
        <f t="shared" si="263"/>
        <v>0</v>
      </c>
      <c r="AF210" s="6">
        <f t="shared" si="264"/>
        <v>0</v>
      </c>
      <c r="AG210" s="42">
        <f t="shared" si="265"/>
        <v>0</v>
      </c>
      <c r="AH210" s="43">
        <f t="shared" si="266"/>
        <v>0</v>
      </c>
      <c r="AI210" s="41">
        <f t="shared" si="267"/>
        <v>0</v>
      </c>
      <c r="AJ210" s="6">
        <f t="shared" si="268"/>
        <v>0</v>
      </c>
      <c r="AK210" s="42">
        <f t="shared" si="269"/>
        <v>0</v>
      </c>
      <c r="AL210" s="43">
        <f t="shared" si="270"/>
        <v>0</v>
      </c>
      <c r="AM210" s="41">
        <f t="shared" si="271"/>
        <v>0</v>
      </c>
      <c r="AN210" s="6">
        <f t="shared" si="272"/>
        <v>0</v>
      </c>
      <c r="AO210" s="42">
        <f t="shared" si="273"/>
        <v>0</v>
      </c>
      <c r="AP210" s="43">
        <f t="shared" si="274"/>
        <v>0</v>
      </c>
      <c r="AQ210" s="41">
        <f t="shared" si="275"/>
        <v>0</v>
      </c>
      <c r="AR210" s="6">
        <f t="shared" si="276"/>
        <v>0</v>
      </c>
      <c r="AS210" s="42">
        <f t="shared" si="277"/>
        <v>0</v>
      </c>
      <c r="AT210" s="43">
        <f t="shared" si="278"/>
        <v>0</v>
      </c>
      <c r="AU210" s="244">
        <f t="shared" si="279"/>
        <v>0</v>
      </c>
      <c r="AW210" s="41">
        <f t="shared" si="280"/>
        <v>0</v>
      </c>
      <c r="AX210" s="6">
        <f t="shared" si="281"/>
        <v>0</v>
      </c>
      <c r="AY210" s="42">
        <f t="shared" si="282"/>
        <v>0</v>
      </c>
      <c r="AZ210" s="43">
        <f t="shared" si="283"/>
        <v>0</v>
      </c>
      <c r="BA210" s="41">
        <f t="shared" si="284"/>
        <v>0</v>
      </c>
      <c r="BB210" s="6">
        <f t="shared" si="285"/>
        <v>0</v>
      </c>
      <c r="BC210" s="42">
        <f t="shared" si="286"/>
        <v>0</v>
      </c>
      <c r="BD210" s="43">
        <f t="shared" si="287"/>
        <v>0</v>
      </c>
      <c r="BE210" s="41">
        <f t="shared" si="288"/>
        <v>0</v>
      </c>
      <c r="BF210" s="6">
        <f t="shared" si="289"/>
        <v>0</v>
      </c>
      <c r="BG210" s="42">
        <f t="shared" si="290"/>
        <v>0</v>
      </c>
      <c r="BH210" s="43">
        <f t="shared" si="291"/>
        <v>0</v>
      </c>
      <c r="BI210" s="41">
        <f t="shared" si="292"/>
        <v>0</v>
      </c>
      <c r="BJ210" s="6">
        <f t="shared" si="293"/>
        <v>0</v>
      </c>
      <c r="BK210" s="42">
        <f t="shared" si="294"/>
        <v>0</v>
      </c>
      <c r="BL210" s="43">
        <f t="shared" si="295"/>
        <v>0</v>
      </c>
      <c r="BM210" s="244">
        <f t="shared" si="296"/>
        <v>0</v>
      </c>
      <c r="BO210" s="3">
        <v>205</v>
      </c>
    </row>
    <row r="211" spans="28:67" ht="21.75" thickBot="1" x14ac:dyDescent="0.4">
      <c r="AB211" s="38">
        <v>6.9444444444444441E-3</v>
      </c>
      <c r="AC211" s="44">
        <f t="shared" si="297"/>
        <v>42252.965277777112</v>
      </c>
      <c r="AD211" s="45">
        <v>207</v>
      </c>
      <c r="AE211" s="41">
        <f t="shared" si="263"/>
        <v>0</v>
      </c>
      <c r="AF211" s="6">
        <f t="shared" si="264"/>
        <v>0</v>
      </c>
      <c r="AG211" s="42">
        <f t="shared" si="265"/>
        <v>0</v>
      </c>
      <c r="AH211" s="43">
        <f t="shared" si="266"/>
        <v>0</v>
      </c>
      <c r="AI211" s="41">
        <f t="shared" si="267"/>
        <v>0</v>
      </c>
      <c r="AJ211" s="6">
        <f t="shared" si="268"/>
        <v>0</v>
      </c>
      <c r="AK211" s="42">
        <f t="shared" si="269"/>
        <v>0</v>
      </c>
      <c r="AL211" s="43">
        <f t="shared" si="270"/>
        <v>0</v>
      </c>
      <c r="AM211" s="41">
        <f t="shared" si="271"/>
        <v>0</v>
      </c>
      <c r="AN211" s="6">
        <f t="shared" si="272"/>
        <v>0</v>
      </c>
      <c r="AO211" s="42">
        <f t="shared" si="273"/>
        <v>0</v>
      </c>
      <c r="AP211" s="43">
        <f t="shared" si="274"/>
        <v>0</v>
      </c>
      <c r="AQ211" s="41">
        <f t="shared" si="275"/>
        <v>0</v>
      </c>
      <c r="AR211" s="6">
        <f t="shared" si="276"/>
        <v>0</v>
      </c>
      <c r="AS211" s="42">
        <f t="shared" si="277"/>
        <v>0</v>
      </c>
      <c r="AT211" s="43">
        <f t="shared" si="278"/>
        <v>0</v>
      </c>
      <c r="AU211" s="53">
        <f t="shared" si="279"/>
        <v>0</v>
      </c>
      <c r="AW211" s="41">
        <f t="shared" si="280"/>
        <v>0</v>
      </c>
      <c r="AX211" s="6">
        <f t="shared" si="281"/>
        <v>0</v>
      </c>
      <c r="AY211" s="42">
        <f t="shared" si="282"/>
        <v>0</v>
      </c>
      <c r="AZ211" s="43">
        <f t="shared" si="283"/>
        <v>0</v>
      </c>
      <c r="BA211" s="41">
        <f t="shared" si="284"/>
        <v>0</v>
      </c>
      <c r="BB211" s="6">
        <f t="shared" si="285"/>
        <v>0</v>
      </c>
      <c r="BC211" s="42">
        <f t="shared" si="286"/>
        <v>0</v>
      </c>
      <c r="BD211" s="43">
        <f t="shared" si="287"/>
        <v>0</v>
      </c>
      <c r="BE211" s="41">
        <f t="shared" si="288"/>
        <v>0</v>
      </c>
      <c r="BF211" s="6">
        <f t="shared" si="289"/>
        <v>0</v>
      </c>
      <c r="BG211" s="42">
        <f t="shared" si="290"/>
        <v>0</v>
      </c>
      <c r="BH211" s="43">
        <f t="shared" si="291"/>
        <v>0</v>
      </c>
      <c r="BI211" s="41">
        <f t="shared" si="292"/>
        <v>0</v>
      </c>
      <c r="BJ211" s="6">
        <f t="shared" si="293"/>
        <v>0</v>
      </c>
      <c r="BK211" s="42">
        <f t="shared" si="294"/>
        <v>0</v>
      </c>
      <c r="BL211" s="43">
        <f t="shared" si="295"/>
        <v>0</v>
      </c>
      <c r="BM211" s="53">
        <f t="shared" si="296"/>
        <v>0</v>
      </c>
      <c r="BO211" s="3">
        <v>206</v>
      </c>
    </row>
    <row r="212" spans="28:67" ht="21.75" thickBot="1" x14ac:dyDescent="0.4">
      <c r="AB212" s="38">
        <v>1.0416666666666701E-2</v>
      </c>
      <c r="AC212" s="44">
        <f t="shared" si="297"/>
        <v>42252.968749999331</v>
      </c>
      <c r="AD212" s="45">
        <v>208</v>
      </c>
      <c r="AE212" s="41">
        <f t="shared" si="263"/>
        <v>0</v>
      </c>
      <c r="AF212" s="6">
        <f t="shared" si="264"/>
        <v>0</v>
      </c>
      <c r="AG212" s="42">
        <f t="shared" si="265"/>
        <v>0</v>
      </c>
      <c r="AH212" s="43">
        <f t="shared" si="266"/>
        <v>0</v>
      </c>
      <c r="AI212" s="41">
        <f t="shared" si="267"/>
        <v>0</v>
      </c>
      <c r="AJ212" s="6">
        <f t="shared" si="268"/>
        <v>0</v>
      </c>
      <c r="AK212" s="42">
        <f t="shared" si="269"/>
        <v>0</v>
      </c>
      <c r="AL212" s="43">
        <f t="shared" si="270"/>
        <v>0</v>
      </c>
      <c r="AM212" s="41">
        <f t="shared" si="271"/>
        <v>0</v>
      </c>
      <c r="AN212" s="6">
        <f t="shared" si="272"/>
        <v>0</v>
      </c>
      <c r="AO212" s="42">
        <f t="shared" si="273"/>
        <v>0</v>
      </c>
      <c r="AP212" s="43">
        <f t="shared" si="274"/>
        <v>0</v>
      </c>
      <c r="AQ212" s="41">
        <f t="shared" si="275"/>
        <v>0</v>
      </c>
      <c r="AR212" s="6">
        <f t="shared" si="276"/>
        <v>0</v>
      </c>
      <c r="AS212" s="42">
        <f t="shared" si="277"/>
        <v>0</v>
      </c>
      <c r="AT212" s="43">
        <f t="shared" si="278"/>
        <v>0</v>
      </c>
      <c r="AU212" s="245">
        <f t="shared" si="279"/>
        <v>0</v>
      </c>
      <c r="AV212" s="248">
        <f t="shared" ref="AV212" si="306">IF(COUNTIF(AU210:AU212,0)&gt;=2,0,IF(COUNTIF(AU210:AU212,1)&gt;=2,1,IF(COUNTIF(AU210:AU212,2)&gt;=2,2,IF(COUNTIF(AU210:AU212,3)&gt;=2,3,IF(COUNTIF(AU210:AU212,4)&gt;=2,4,0)))))</f>
        <v>0</v>
      </c>
      <c r="AW212" s="41">
        <f t="shared" si="280"/>
        <v>0</v>
      </c>
      <c r="AX212" s="6">
        <f t="shared" si="281"/>
        <v>0</v>
      </c>
      <c r="AY212" s="42">
        <f t="shared" si="282"/>
        <v>0</v>
      </c>
      <c r="AZ212" s="43">
        <f t="shared" si="283"/>
        <v>0</v>
      </c>
      <c r="BA212" s="41">
        <f t="shared" si="284"/>
        <v>0</v>
      </c>
      <c r="BB212" s="6">
        <f t="shared" si="285"/>
        <v>0</v>
      </c>
      <c r="BC212" s="42">
        <f t="shared" si="286"/>
        <v>0</v>
      </c>
      <c r="BD212" s="43">
        <f t="shared" si="287"/>
        <v>0</v>
      </c>
      <c r="BE212" s="41">
        <f t="shared" si="288"/>
        <v>0</v>
      </c>
      <c r="BF212" s="6">
        <f t="shared" si="289"/>
        <v>0</v>
      </c>
      <c r="BG212" s="42">
        <f t="shared" si="290"/>
        <v>0</v>
      </c>
      <c r="BH212" s="43">
        <f t="shared" si="291"/>
        <v>0</v>
      </c>
      <c r="BI212" s="41">
        <f t="shared" si="292"/>
        <v>0</v>
      </c>
      <c r="BJ212" s="6">
        <f t="shared" si="293"/>
        <v>0</v>
      </c>
      <c r="BK212" s="42">
        <f t="shared" si="294"/>
        <v>0</v>
      </c>
      <c r="BL212" s="43">
        <f t="shared" si="295"/>
        <v>0</v>
      </c>
      <c r="BM212" s="245">
        <f t="shared" si="296"/>
        <v>0</v>
      </c>
      <c r="BN212" s="248">
        <f t="shared" ref="BN212" si="307">IF(COUNTIF(BM210:BM212,0)&gt;=2,0,IF(COUNTIF(BM210:BM212,1)&gt;=2,1,IF(COUNTIF(BM210:BM212,2)&gt;=2,2,IF(COUNTIF(BM210:BM212,3)&gt;=2,3,IF(COUNTIF(BM210:BM212,4)&gt;=2,4,0)))))</f>
        <v>0</v>
      </c>
      <c r="BO212" s="3">
        <v>207</v>
      </c>
    </row>
    <row r="213" spans="28:67" ht="21" x14ac:dyDescent="0.35">
      <c r="AB213" s="38">
        <v>1.38888888888889E-2</v>
      </c>
      <c r="AC213" s="44">
        <f t="shared" si="297"/>
        <v>42252.97222222155</v>
      </c>
      <c r="AD213" s="45">
        <v>209</v>
      </c>
      <c r="AE213" s="41">
        <f t="shared" si="263"/>
        <v>0</v>
      </c>
      <c r="AF213" s="6">
        <f t="shared" si="264"/>
        <v>0</v>
      </c>
      <c r="AG213" s="42">
        <f t="shared" si="265"/>
        <v>0</v>
      </c>
      <c r="AH213" s="43">
        <f t="shared" si="266"/>
        <v>0</v>
      </c>
      <c r="AI213" s="41">
        <f t="shared" si="267"/>
        <v>0</v>
      </c>
      <c r="AJ213" s="6">
        <f t="shared" si="268"/>
        <v>0</v>
      </c>
      <c r="AK213" s="42">
        <f t="shared" si="269"/>
        <v>0</v>
      </c>
      <c r="AL213" s="43">
        <f t="shared" si="270"/>
        <v>0</v>
      </c>
      <c r="AM213" s="41">
        <f t="shared" si="271"/>
        <v>0</v>
      </c>
      <c r="AN213" s="6">
        <f t="shared" si="272"/>
        <v>0</v>
      </c>
      <c r="AO213" s="42">
        <f t="shared" si="273"/>
        <v>0</v>
      </c>
      <c r="AP213" s="43">
        <f t="shared" si="274"/>
        <v>0</v>
      </c>
      <c r="AQ213" s="41">
        <f t="shared" si="275"/>
        <v>0</v>
      </c>
      <c r="AR213" s="6">
        <f t="shared" si="276"/>
        <v>0</v>
      </c>
      <c r="AS213" s="42">
        <f t="shared" si="277"/>
        <v>0</v>
      </c>
      <c r="AT213" s="43">
        <f t="shared" si="278"/>
        <v>0</v>
      </c>
      <c r="AU213" s="244">
        <f t="shared" si="279"/>
        <v>0</v>
      </c>
      <c r="AW213" s="41">
        <f t="shared" si="280"/>
        <v>0</v>
      </c>
      <c r="AX213" s="6">
        <f t="shared" si="281"/>
        <v>0</v>
      </c>
      <c r="AY213" s="42">
        <f t="shared" si="282"/>
        <v>0</v>
      </c>
      <c r="AZ213" s="43">
        <f t="shared" si="283"/>
        <v>0</v>
      </c>
      <c r="BA213" s="41">
        <f t="shared" si="284"/>
        <v>0</v>
      </c>
      <c r="BB213" s="6">
        <f t="shared" si="285"/>
        <v>0</v>
      </c>
      <c r="BC213" s="42">
        <f t="shared" si="286"/>
        <v>0</v>
      </c>
      <c r="BD213" s="43">
        <f t="shared" si="287"/>
        <v>0</v>
      </c>
      <c r="BE213" s="41">
        <f t="shared" si="288"/>
        <v>0</v>
      </c>
      <c r="BF213" s="6">
        <f t="shared" si="289"/>
        <v>0</v>
      </c>
      <c r="BG213" s="42">
        <f t="shared" si="290"/>
        <v>0</v>
      </c>
      <c r="BH213" s="43">
        <f t="shared" si="291"/>
        <v>0</v>
      </c>
      <c r="BI213" s="41">
        <f t="shared" si="292"/>
        <v>0</v>
      </c>
      <c r="BJ213" s="6">
        <f t="shared" si="293"/>
        <v>0</v>
      </c>
      <c r="BK213" s="42">
        <f t="shared" si="294"/>
        <v>0</v>
      </c>
      <c r="BL213" s="43">
        <f t="shared" si="295"/>
        <v>0</v>
      </c>
      <c r="BM213" s="244">
        <f t="shared" si="296"/>
        <v>0</v>
      </c>
      <c r="BO213" s="3">
        <v>208</v>
      </c>
    </row>
    <row r="214" spans="28:67" ht="21.75" thickBot="1" x14ac:dyDescent="0.4">
      <c r="AB214" s="38">
        <v>1.7361111111111101E-2</v>
      </c>
      <c r="AC214" s="44">
        <f t="shared" si="297"/>
        <v>42252.975694443769</v>
      </c>
      <c r="AD214" s="45">
        <v>210</v>
      </c>
      <c r="AE214" s="41">
        <f t="shared" si="263"/>
        <v>0</v>
      </c>
      <c r="AF214" s="6">
        <f t="shared" si="264"/>
        <v>0</v>
      </c>
      <c r="AG214" s="42">
        <f t="shared" si="265"/>
        <v>0</v>
      </c>
      <c r="AH214" s="43">
        <f t="shared" si="266"/>
        <v>0</v>
      </c>
      <c r="AI214" s="41">
        <f t="shared" si="267"/>
        <v>0</v>
      </c>
      <c r="AJ214" s="6">
        <f t="shared" si="268"/>
        <v>0</v>
      </c>
      <c r="AK214" s="42">
        <f t="shared" si="269"/>
        <v>0</v>
      </c>
      <c r="AL214" s="43">
        <f t="shared" si="270"/>
        <v>0</v>
      </c>
      <c r="AM214" s="41">
        <f t="shared" si="271"/>
        <v>0</v>
      </c>
      <c r="AN214" s="6">
        <f t="shared" si="272"/>
        <v>0</v>
      </c>
      <c r="AO214" s="42">
        <f t="shared" si="273"/>
        <v>0</v>
      </c>
      <c r="AP214" s="43">
        <f t="shared" si="274"/>
        <v>0</v>
      </c>
      <c r="AQ214" s="41">
        <f t="shared" si="275"/>
        <v>0</v>
      </c>
      <c r="AR214" s="6">
        <f t="shared" si="276"/>
        <v>0</v>
      </c>
      <c r="AS214" s="42">
        <f t="shared" si="277"/>
        <v>0</v>
      </c>
      <c r="AT214" s="43">
        <f t="shared" si="278"/>
        <v>0</v>
      </c>
      <c r="AU214" s="53">
        <f t="shared" si="279"/>
        <v>0</v>
      </c>
      <c r="AW214" s="41">
        <f t="shared" si="280"/>
        <v>0</v>
      </c>
      <c r="AX214" s="6">
        <f t="shared" si="281"/>
        <v>0</v>
      </c>
      <c r="AY214" s="42">
        <f t="shared" si="282"/>
        <v>0</v>
      </c>
      <c r="AZ214" s="43">
        <f t="shared" si="283"/>
        <v>0</v>
      </c>
      <c r="BA214" s="41">
        <f t="shared" si="284"/>
        <v>0</v>
      </c>
      <c r="BB214" s="6">
        <f t="shared" si="285"/>
        <v>0</v>
      </c>
      <c r="BC214" s="42">
        <f t="shared" si="286"/>
        <v>0</v>
      </c>
      <c r="BD214" s="43">
        <f t="shared" si="287"/>
        <v>0</v>
      </c>
      <c r="BE214" s="41">
        <f t="shared" si="288"/>
        <v>0</v>
      </c>
      <c r="BF214" s="6">
        <f t="shared" si="289"/>
        <v>0</v>
      </c>
      <c r="BG214" s="42">
        <f t="shared" si="290"/>
        <v>0</v>
      </c>
      <c r="BH214" s="43">
        <f t="shared" si="291"/>
        <v>0</v>
      </c>
      <c r="BI214" s="41">
        <f t="shared" si="292"/>
        <v>0</v>
      </c>
      <c r="BJ214" s="6">
        <f t="shared" si="293"/>
        <v>0</v>
      </c>
      <c r="BK214" s="42">
        <f t="shared" si="294"/>
        <v>0</v>
      </c>
      <c r="BL214" s="43">
        <f t="shared" si="295"/>
        <v>0</v>
      </c>
      <c r="BM214" s="53">
        <f t="shared" si="296"/>
        <v>0</v>
      </c>
      <c r="BO214" s="3">
        <v>209</v>
      </c>
    </row>
    <row r="215" spans="28:67" ht="21.75" thickBot="1" x14ac:dyDescent="0.4">
      <c r="AB215" s="38">
        <v>2.0833333333333301E-2</v>
      </c>
      <c r="AC215" s="44">
        <f t="shared" si="297"/>
        <v>42252.979166665988</v>
      </c>
      <c r="AD215" s="45">
        <v>211</v>
      </c>
      <c r="AE215" s="41">
        <f t="shared" si="263"/>
        <v>0</v>
      </c>
      <c r="AF215" s="6">
        <f t="shared" si="264"/>
        <v>0</v>
      </c>
      <c r="AG215" s="42">
        <f t="shared" si="265"/>
        <v>0</v>
      </c>
      <c r="AH215" s="43">
        <f t="shared" si="266"/>
        <v>0</v>
      </c>
      <c r="AI215" s="41">
        <f t="shared" si="267"/>
        <v>0</v>
      </c>
      <c r="AJ215" s="6">
        <f t="shared" si="268"/>
        <v>0</v>
      </c>
      <c r="AK215" s="42">
        <f t="shared" si="269"/>
        <v>0</v>
      </c>
      <c r="AL215" s="43">
        <f t="shared" si="270"/>
        <v>0</v>
      </c>
      <c r="AM215" s="41">
        <f t="shared" si="271"/>
        <v>0</v>
      </c>
      <c r="AN215" s="6">
        <f t="shared" si="272"/>
        <v>0</v>
      </c>
      <c r="AO215" s="42">
        <f t="shared" si="273"/>
        <v>0</v>
      </c>
      <c r="AP215" s="43">
        <f t="shared" si="274"/>
        <v>0</v>
      </c>
      <c r="AQ215" s="41">
        <f t="shared" si="275"/>
        <v>0</v>
      </c>
      <c r="AR215" s="6">
        <f t="shared" si="276"/>
        <v>0</v>
      </c>
      <c r="AS215" s="42">
        <f t="shared" si="277"/>
        <v>0</v>
      </c>
      <c r="AT215" s="43">
        <f t="shared" si="278"/>
        <v>0</v>
      </c>
      <c r="AU215" s="245">
        <f t="shared" si="279"/>
        <v>0</v>
      </c>
      <c r="AV215" s="248">
        <f t="shared" ref="AV215" si="308">IF(COUNTIF(AU213:AU215,0)&gt;=2,0,IF(COUNTIF(AU213:AU215,1)&gt;=2,1,IF(COUNTIF(AU213:AU215,2)&gt;=2,2,IF(COUNTIF(AU213:AU215,3)&gt;=2,3,IF(COUNTIF(AU213:AU215,4)&gt;=2,4,0)))))</f>
        <v>0</v>
      </c>
      <c r="AW215" s="41">
        <f t="shared" si="280"/>
        <v>0</v>
      </c>
      <c r="AX215" s="6">
        <f t="shared" si="281"/>
        <v>0</v>
      </c>
      <c r="AY215" s="42">
        <f t="shared" si="282"/>
        <v>0</v>
      </c>
      <c r="AZ215" s="43">
        <f t="shared" si="283"/>
        <v>0</v>
      </c>
      <c r="BA215" s="41">
        <f t="shared" si="284"/>
        <v>0</v>
      </c>
      <c r="BB215" s="6">
        <f t="shared" si="285"/>
        <v>0</v>
      </c>
      <c r="BC215" s="42">
        <f t="shared" si="286"/>
        <v>0</v>
      </c>
      <c r="BD215" s="43">
        <f t="shared" si="287"/>
        <v>0</v>
      </c>
      <c r="BE215" s="41">
        <f t="shared" si="288"/>
        <v>0</v>
      </c>
      <c r="BF215" s="6">
        <f t="shared" si="289"/>
        <v>0</v>
      </c>
      <c r="BG215" s="42">
        <f t="shared" si="290"/>
        <v>0</v>
      </c>
      <c r="BH215" s="43">
        <f t="shared" si="291"/>
        <v>0</v>
      </c>
      <c r="BI215" s="41">
        <f t="shared" si="292"/>
        <v>0</v>
      </c>
      <c r="BJ215" s="6">
        <f t="shared" si="293"/>
        <v>0</v>
      </c>
      <c r="BK215" s="42">
        <f t="shared" si="294"/>
        <v>0</v>
      </c>
      <c r="BL215" s="43">
        <f t="shared" si="295"/>
        <v>0</v>
      </c>
      <c r="BM215" s="245">
        <f t="shared" si="296"/>
        <v>0</v>
      </c>
      <c r="BN215" s="248">
        <f t="shared" ref="BN215" si="309">IF(COUNTIF(BM213:BM215,0)&gt;=2,0,IF(COUNTIF(BM213:BM215,1)&gt;=2,1,IF(COUNTIF(BM213:BM215,2)&gt;=2,2,IF(COUNTIF(BM213:BM215,3)&gt;=2,3,IF(COUNTIF(BM213:BM215,4)&gt;=2,4,0)))))</f>
        <v>0</v>
      </c>
      <c r="BO215" s="3">
        <v>210</v>
      </c>
    </row>
    <row r="216" spans="28:67" ht="21" x14ac:dyDescent="0.35">
      <c r="AB216" s="38">
        <v>2.43055555555555E-2</v>
      </c>
      <c r="AC216" s="44">
        <f t="shared" si="297"/>
        <v>42252.982638888207</v>
      </c>
      <c r="AD216" s="45">
        <v>212</v>
      </c>
      <c r="AE216" s="41">
        <f t="shared" si="263"/>
        <v>0</v>
      </c>
      <c r="AF216" s="6">
        <f t="shared" si="264"/>
        <v>0</v>
      </c>
      <c r="AG216" s="42">
        <f t="shared" si="265"/>
        <v>0</v>
      </c>
      <c r="AH216" s="43">
        <f t="shared" si="266"/>
        <v>0</v>
      </c>
      <c r="AI216" s="41">
        <f t="shared" si="267"/>
        <v>0</v>
      </c>
      <c r="AJ216" s="6">
        <f t="shared" si="268"/>
        <v>0</v>
      </c>
      <c r="AK216" s="42">
        <f t="shared" si="269"/>
        <v>0</v>
      </c>
      <c r="AL216" s="43">
        <f t="shared" si="270"/>
        <v>0</v>
      </c>
      <c r="AM216" s="41">
        <f t="shared" si="271"/>
        <v>0</v>
      </c>
      <c r="AN216" s="6">
        <f t="shared" si="272"/>
        <v>0</v>
      </c>
      <c r="AO216" s="42">
        <f t="shared" si="273"/>
        <v>0</v>
      </c>
      <c r="AP216" s="43">
        <f t="shared" si="274"/>
        <v>0</v>
      </c>
      <c r="AQ216" s="41">
        <f t="shared" si="275"/>
        <v>0</v>
      </c>
      <c r="AR216" s="6">
        <f t="shared" si="276"/>
        <v>0</v>
      </c>
      <c r="AS216" s="42">
        <f t="shared" si="277"/>
        <v>0</v>
      </c>
      <c r="AT216" s="43">
        <f t="shared" si="278"/>
        <v>0</v>
      </c>
      <c r="AU216" s="244">
        <f t="shared" si="279"/>
        <v>0</v>
      </c>
      <c r="AW216" s="41">
        <f t="shared" si="280"/>
        <v>0</v>
      </c>
      <c r="AX216" s="6">
        <f t="shared" si="281"/>
        <v>0</v>
      </c>
      <c r="AY216" s="42">
        <f t="shared" si="282"/>
        <v>0</v>
      </c>
      <c r="AZ216" s="43">
        <f t="shared" si="283"/>
        <v>0</v>
      </c>
      <c r="BA216" s="41">
        <f t="shared" si="284"/>
        <v>0</v>
      </c>
      <c r="BB216" s="6">
        <f t="shared" si="285"/>
        <v>0</v>
      </c>
      <c r="BC216" s="42">
        <f t="shared" si="286"/>
        <v>0</v>
      </c>
      <c r="BD216" s="43">
        <f t="shared" si="287"/>
        <v>0</v>
      </c>
      <c r="BE216" s="41">
        <f t="shared" si="288"/>
        <v>0</v>
      </c>
      <c r="BF216" s="6">
        <f t="shared" si="289"/>
        <v>0</v>
      </c>
      <c r="BG216" s="42">
        <f t="shared" si="290"/>
        <v>0</v>
      </c>
      <c r="BH216" s="43">
        <f t="shared" si="291"/>
        <v>0</v>
      </c>
      <c r="BI216" s="41">
        <f t="shared" si="292"/>
        <v>0</v>
      </c>
      <c r="BJ216" s="6">
        <f t="shared" si="293"/>
        <v>0</v>
      </c>
      <c r="BK216" s="42">
        <f t="shared" si="294"/>
        <v>0</v>
      </c>
      <c r="BL216" s="43">
        <f t="shared" si="295"/>
        <v>0</v>
      </c>
      <c r="BM216" s="244">
        <f t="shared" si="296"/>
        <v>0</v>
      </c>
      <c r="BO216" s="3">
        <v>211</v>
      </c>
    </row>
    <row r="217" spans="28:67" ht="21.75" thickBot="1" x14ac:dyDescent="0.4">
      <c r="AB217" s="38">
        <v>2.7777777777777801E-2</v>
      </c>
      <c r="AC217" s="44">
        <f t="shared" si="297"/>
        <v>42252.986111110426</v>
      </c>
      <c r="AD217" s="45">
        <v>213</v>
      </c>
      <c r="AE217" s="41">
        <f t="shared" si="263"/>
        <v>0</v>
      </c>
      <c r="AF217" s="6">
        <f t="shared" si="264"/>
        <v>0</v>
      </c>
      <c r="AG217" s="42">
        <f t="shared" si="265"/>
        <v>0</v>
      </c>
      <c r="AH217" s="43">
        <f t="shared" si="266"/>
        <v>0</v>
      </c>
      <c r="AI217" s="41">
        <f t="shared" si="267"/>
        <v>0</v>
      </c>
      <c r="AJ217" s="6">
        <f t="shared" si="268"/>
        <v>0</v>
      </c>
      <c r="AK217" s="42">
        <f t="shared" si="269"/>
        <v>0</v>
      </c>
      <c r="AL217" s="43">
        <f t="shared" si="270"/>
        <v>0</v>
      </c>
      <c r="AM217" s="41">
        <f t="shared" si="271"/>
        <v>0</v>
      </c>
      <c r="AN217" s="6">
        <f t="shared" si="272"/>
        <v>0</v>
      </c>
      <c r="AO217" s="42">
        <f t="shared" si="273"/>
        <v>0</v>
      </c>
      <c r="AP217" s="43">
        <f t="shared" si="274"/>
        <v>0</v>
      </c>
      <c r="AQ217" s="41">
        <f t="shared" si="275"/>
        <v>0</v>
      </c>
      <c r="AR217" s="6">
        <f t="shared" si="276"/>
        <v>0</v>
      </c>
      <c r="AS217" s="42">
        <f t="shared" si="277"/>
        <v>0</v>
      </c>
      <c r="AT217" s="43">
        <f t="shared" si="278"/>
        <v>0</v>
      </c>
      <c r="AU217" s="53">
        <f t="shared" si="279"/>
        <v>0</v>
      </c>
      <c r="AW217" s="41">
        <f t="shared" si="280"/>
        <v>0</v>
      </c>
      <c r="AX217" s="6">
        <f t="shared" si="281"/>
        <v>0</v>
      </c>
      <c r="AY217" s="42">
        <f t="shared" si="282"/>
        <v>0</v>
      </c>
      <c r="AZ217" s="43">
        <f t="shared" si="283"/>
        <v>0</v>
      </c>
      <c r="BA217" s="41">
        <f t="shared" si="284"/>
        <v>0</v>
      </c>
      <c r="BB217" s="6">
        <f t="shared" si="285"/>
        <v>0</v>
      </c>
      <c r="BC217" s="42">
        <f t="shared" si="286"/>
        <v>0</v>
      </c>
      <c r="BD217" s="43">
        <f t="shared" si="287"/>
        <v>0</v>
      </c>
      <c r="BE217" s="41">
        <f t="shared" si="288"/>
        <v>0</v>
      </c>
      <c r="BF217" s="6">
        <f t="shared" si="289"/>
        <v>0</v>
      </c>
      <c r="BG217" s="42">
        <f t="shared" si="290"/>
        <v>0</v>
      </c>
      <c r="BH217" s="43">
        <f t="shared" si="291"/>
        <v>0</v>
      </c>
      <c r="BI217" s="41">
        <f t="shared" si="292"/>
        <v>0</v>
      </c>
      <c r="BJ217" s="6">
        <f t="shared" si="293"/>
        <v>0</v>
      </c>
      <c r="BK217" s="42">
        <f t="shared" si="294"/>
        <v>0</v>
      </c>
      <c r="BL217" s="43">
        <f t="shared" si="295"/>
        <v>0</v>
      </c>
      <c r="BM217" s="53">
        <f t="shared" si="296"/>
        <v>0</v>
      </c>
      <c r="BO217" s="3">
        <v>212</v>
      </c>
    </row>
    <row r="218" spans="28:67" ht="21.75" thickBot="1" x14ac:dyDescent="0.4">
      <c r="AB218" s="38">
        <v>3.125E-2</v>
      </c>
      <c r="AC218" s="44">
        <f t="shared" si="297"/>
        <v>42252.989583332645</v>
      </c>
      <c r="AD218" s="45">
        <v>214</v>
      </c>
      <c r="AE218" s="41">
        <f t="shared" si="263"/>
        <v>0</v>
      </c>
      <c r="AF218" s="6">
        <f t="shared" si="264"/>
        <v>0</v>
      </c>
      <c r="AG218" s="42">
        <f t="shared" si="265"/>
        <v>0</v>
      </c>
      <c r="AH218" s="43">
        <f t="shared" si="266"/>
        <v>0</v>
      </c>
      <c r="AI218" s="41">
        <f t="shared" si="267"/>
        <v>0</v>
      </c>
      <c r="AJ218" s="6">
        <f t="shared" si="268"/>
        <v>0</v>
      </c>
      <c r="AK218" s="42">
        <f t="shared" si="269"/>
        <v>0</v>
      </c>
      <c r="AL218" s="43">
        <f t="shared" si="270"/>
        <v>0</v>
      </c>
      <c r="AM218" s="41">
        <f t="shared" si="271"/>
        <v>0</v>
      </c>
      <c r="AN218" s="6">
        <f t="shared" si="272"/>
        <v>0</v>
      </c>
      <c r="AO218" s="42">
        <f t="shared" si="273"/>
        <v>0</v>
      </c>
      <c r="AP218" s="43">
        <f t="shared" si="274"/>
        <v>0</v>
      </c>
      <c r="AQ218" s="41">
        <f t="shared" si="275"/>
        <v>0</v>
      </c>
      <c r="AR218" s="6">
        <f t="shared" si="276"/>
        <v>0</v>
      </c>
      <c r="AS218" s="42">
        <f t="shared" si="277"/>
        <v>0</v>
      </c>
      <c r="AT218" s="43">
        <f t="shared" si="278"/>
        <v>0</v>
      </c>
      <c r="AU218" s="245">
        <f t="shared" si="279"/>
        <v>0</v>
      </c>
      <c r="AV218" s="248">
        <f t="shared" ref="AV218" si="310">IF(COUNTIF(AU216:AU218,0)&gt;=2,0,IF(COUNTIF(AU216:AU218,1)&gt;=2,1,IF(COUNTIF(AU216:AU218,2)&gt;=2,2,IF(COUNTIF(AU216:AU218,3)&gt;=2,3,IF(COUNTIF(AU216:AU218,4)&gt;=2,4,0)))))</f>
        <v>0</v>
      </c>
      <c r="AW218" s="41">
        <f t="shared" si="280"/>
        <v>0</v>
      </c>
      <c r="AX218" s="6">
        <f t="shared" si="281"/>
        <v>0</v>
      </c>
      <c r="AY218" s="42">
        <f t="shared" si="282"/>
        <v>0</v>
      </c>
      <c r="AZ218" s="43">
        <f t="shared" si="283"/>
        <v>0</v>
      </c>
      <c r="BA218" s="41">
        <f t="shared" si="284"/>
        <v>0</v>
      </c>
      <c r="BB218" s="6">
        <f t="shared" si="285"/>
        <v>0</v>
      </c>
      <c r="BC218" s="42">
        <f t="shared" si="286"/>
        <v>0</v>
      </c>
      <c r="BD218" s="43">
        <f t="shared" si="287"/>
        <v>0</v>
      </c>
      <c r="BE218" s="41">
        <f t="shared" si="288"/>
        <v>0</v>
      </c>
      <c r="BF218" s="6">
        <f t="shared" si="289"/>
        <v>0</v>
      </c>
      <c r="BG218" s="42">
        <f t="shared" si="290"/>
        <v>0</v>
      </c>
      <c r="BH218" s="43">
        <f t="shared" si="291"/>
        <v>0</v>
      </c>
      <c r="BI218" s="41">
        <f t="shared" si="292"/>
        <v>0</v>
      </c>
      <c r="BJ218" s="6">
        <f t="shared" si="293"/>
        <v>0</v>
      </c>
      <c r="BK218" s="42">
        <f t="shared" si="294"/>
        <v>0</v>
      </c>
      <c r="BL218" s="43">
        <f t="shared" si="295"/>
        <v>0</v>
      </c>
      <c r="BM218" s="245">
        <f t="shared" si="296"/>
        <v>0</v>
      </c>
      <c r="BN218" s="248">
        <f t="shared" ref="BN218" si="311">IF(COUNTIF(BM216:BM218,0)&gt;=2,0,IF(COUNTIF(BM216:BM218,1)&gt;=2,1,IF(COUNTIF(BM216:BM218,2)&gt;=2,2,IF(COUNTIF(BM216:BM218,3)&gt;=2,3,IF(COUNTIF(BM216:BM218,4)&gt;=2,4,0)))))</f>
        <v>0</v>
      </c>
      <c r="BO218" s="3">
        <v>213</v>
      </c>
    </row>
    <row r="219" spans="28:67" ht="21" x14ac:dyDescent="0.35">
      <c r="AB219" s="38">
        <v>3.4722222222222203E-2</v>
      </c>
      <c r="AC219" s="44">
        <f t="shared" si="297"/>
        <v>42252.993055554864</v>
      </c>
      <c r="AD219" s="45">
        <v>215</v>
      </c>
      <c r="AE219" s="41">
        <f t="shared" si="263"/>
        <v>0</v>
      </c>
      <c r="AF219" s="6">
        <f t="shared" si="264"/>
        <v>0</v>
      </c>
      <c r="AG219" s="42">
        <f t="shared" si="265"/>
        <v>0</v>
      </c>
      <c r="AH219" s="43">
        <f t="shared" si="266"/>
        <v>0</v>
      </c>
      <c r="AI219" s="41">
        <f t="shared" si="267"/>
        <v>0</v>
      </c>
      <c r="AJ219" s="6">
        <f t="shared" si="268"/>
        <v>0</v>
      </c>
      <c r="AK219" s="42">
        <f t="shared" si="269"/>
        <v>0</v>
      </c>
      <c r="AL219" s="43">
        <f t="shared" si="270"/>
        <v>0</v>
      </c>
      <c r="AM219" s="41">
        <f t="shared" si="271"/>
        <v>0</v>
      </c>
      <c r="AN219" s="6">
        <f t="shared" si="272"/>
        <v>0</v>
      </c>
      <c r="AO219" s="42">
        <f t="shared" si="273"/>
        <v>0</v>
      </c>
      <c r="AP219" s="43">
        <f t="shared" si="274"/>
        <v>0</v>
      </c>
      <c r="AQ219" s="41">
        <f t="shared" si="275"/>
        <v>0</v>
      </c>
      <c r="AR219" s="6">
        <f t="shared" si="276"/>
        <v>0</v>
      </c>
      <c r="AS219" s="42">
        <f t="shared" si="277"/>
        <v>0</v>
      </c>
      <c r="AT219" s="43">
        <f t="shared" si="278"/>
        <v>0</v>
      </c>
      <c r="AU219" s="244">
        <f t="shared" si="279"/>
        <v>0</v>
      </c>
      <c r="AW219" s="41">
        <f t="shared" si="280"/>
        <v>0</v>
      </c>
      <c r="AX219" s="6">
        <f t="shared" si="281"/>
        <v>0</v>
      </c>
      <c r="AY219" s="42">
        <f t="shared" si="282"/>
        <v>0</v>
      </c>
      <c r="AZ219" s="43">
        <f t="shared" si="283"/>
        <v>0</v>
      </c>
      <c r="BA219" s="41">
        <f t="shared" si="284"/>
        <v>0</v>
      </c>
      <c r="BB219" s="6">
        <f t="shared" si="285"/>
        <v>0</v>
      </c>
      <c r="BC219" s="42">
        <f t="shared" si="286"/>
        <v>0</v>
      </c>
      <c r="BD219" s="43">
        <f t="shared" si="287"/>
        <v>0</v>
      </c>
      <c r="BE219" s="41">
        <f t="shared" si="288"/>
        <v>0</v>
      </c>
      <c r="BF219" s="6">
        <f t="shared" si="289"/>
        <v>0</v>
      </c>
      <c r="BG219" s="42">
        <f t="shared" si="290"/>
        <v>0</v>
      </c>
      <c r="BH219" s="43">
        <f t="shared" si="291"/>
        <v>0</v>
      </c>
      <c r="BI219" s="41">
        <f t="shared" si="292"/>
        <v>0</v>
      </c>
      <c r="BJ219" s="6">
        <f t="shared" si="293"/>
        <v>0</v>
      </c>
      <c r="BK219" s="42">
        <f t="shared" si="294"/>
        <v>0</v>
      </c>
      <c r="BL219" s="43">
        <f t="shared" si="295"/>
        <v>0</v>
      </c>
      <c r="BM219" s="244">
        <f t="shared" si="296"/>
        <v>0</v>
      </c>
      <c r="BO219" s="3">
        <v>214</v>
      </c>
    </row>
    <row r="220" spans="28:67" ht="21.75" thickBot="1" x14ac:dyDescent="0.4">
      <c r="AB220" s="38">
        <v>3.8194444444444399E-2</v>
      </c>
      <c r="AC220" s="44">
        <f t="shared" si="297"/>
        <v>42252.996527777083</v>
      </c>
      <c r="AD220" s="45">
        <v>216</v>
      </c>
      <c r="AE220" s="41">
        <f t="shared" si="263"/>
        <v>0</v>
      </c>
      <c r="AF220" s="6">
        <f t="shared" si="264"/>
        <v>0</v>
      </c>
      <c r="AG220" s="42">
        <f t="shared" si="265"/>
        <v>0</v>
      </c>
      <c r="AH220" s="43">
        <f t="shared" si="266"/>
        <v>0</v>
      </c>
      <c r="AI220" s="41">
        <f t="shared" si="267"/>
        <v>0</v>
      </c>
      <c r="AJ220" s="6">
        <f t="shared" si="268"/>
        <v>0</v>
      </c>
      <c r="AK220" s="42">
        <f t="shared" si="269"/>
        <v>0</v>
      </c>
      <c r="AL220" s="43">
        <f t="shared" si="270"/>
        <v>0</v>
      </c>
      <c r="AM220" s="41">
        <f t="shared" si="271"/>
        <v>0</v>
      </c>
      <c r="AN220" s="6">
        <f t="shared" si="272"/>
        <v>0</v>
      </c>
      <c r="AO220" s="42">
        <f t="shared" si="273"/>
        <v>0</v>
      </c>
      <c r="AP220" s="43">
        <f t="shared" si="274"/>
        <v>0</v>
      </c>
      <c r="AQ220" s="41">
        <f t="shared" si="275"/>
        <v>0</v>
      </c>
      <c r="AR220" s="6">
        <f t="shared" si="276"/>
        <v>0</v>
      </c>
      <c r="AS220" s="42">
        <f t="shared" si="277"/>
        <v>0</v>
      </c>
      <c r="AT220" s="43">
        <f t="shared" si="278"/>
        <v>0</v>
      </c>
      <c r="AU220" s="53">
        <f t="shared" si="279"/>
        <v>0</v>
      </c>
      <c r="AW220" s="41">
        <f t="shared" si="280"/>
        <v>0</v>
      </c>
      <c r="AX220" s="6">
        <f t="shared" si="281"/>
        <v>0</v>
      </c>
      <c r="AY220" s="42">
        <f t="shared" si="282"/>
        <v>0</v>
      </c>
      <c r="AZ220" s="43">
        <f t="shared" si="283"/>
        <v>0</v>
      </c>
      <c r="BA220" s="41">
        <f t="shared" si="284"/>
        <v>0</v>
      </c>
      <c r="BB220" s="6">
        <f t="shared" si="285"/>
        <v>0</v>
      </c>
      <c r="BC220" s="42">
        <f t="shared" si="286"/>
        <v>0</v>
      </c>
      <c r="BD220" s="43">
        <f t="shared" si="287"/>
        <v>0</v>
      </c>
      <c r="BE220" s="41">
        <f t="shared" si="288"/>
        <v>0</v>
      </c>
      <c r="BF220" s="6">
        <f t="shared" si="289"/>
        <v>0</v>
      </c>
      <c r="BG220" s="42">
        <f t="shared" si="290"/>
        <v>0</v>
      </c>
      <c r="BH220" s="43">
        <f t="shared" si="291"/>
        <v>0</v>
      </c>
      <c r="BI220" s="41">
        <f t="shared" si="292"/>
        <v>0</v>
      </c>
      <c r="BJ220" s="6">
        <f t="shared" si="293"/>
        <v>0</v>
      </c>
      <c r="BK220" s="42">
        <f t="shared" si="294"/>
        <v>0</v>
      </c>
      <c r="BL220" s="43">
        <f t="shared" si="295"/>
        <v>0</v>
      </c>
      <c r="BM220" s="53">
        <f t="shared" si="296"/>
        <v>0</v>
      </c>
      <c r="BO220" s="3">
        <v>215</v>
      </c>
    </row>
    <row r="221" spans="28:67" ht="21.75" thickBot="1" x14ac:dyDescent="0.4">
      <c r="AB221" s="38">
        <v>4.1666666666666602E-2</v>
      </c>
      <c r="AC221" s="44">
        <f t="shared" si="297"/>
        <v>42252.999999999302</v>
      </c>
      <c r="AD221" s="45">
        <v>217</v>
      </c>
      <c r="AE221" s="41">
        <f t="shared" si="263"/>
        <v>0</v>
      </c>
      <c r="AF221" s="6">
        <f t="shared" si="264"/>
        <v>0</v>
      </c>
      <c r="AG221" s="42">
        <f t="shared" si="265"/>
        <v>0</v>
      </c>
      <c r="AH221" s="43">
        <f t="shared" si="266"/>
        <v>0</v>
      </c>
      <c r="AI221" s="41">
        <f t="shared" si="267"/>
        <v>0</v>
      </c>
      <c r="AJ221" s="6">
        <f t="shared" si="268"/>
        <v>0</v>
      </c>
      <c r="AK221" s="42">
        <f t="shared" si="269"/>
        <v>0</v>
      </c>
      <c r="AL221" s="43">
        <f t="shared" si="270"/>
        <v>0</v>
      </c>
      <c r="AM221" s="41">
        <f t="shared" si="271"/>
        <v>0</v>
      </c>
      <c r="AN221" s="6">
        <f t="shared" si="272"/>
        <v>0</v>
      </c>
      <c r="AO221" s="42">
        <f t="shared" si="273"/>
        <v>0</v>
      </c>
      <c r="AP221" s="43">
        <f t="shared" si="274"/>
        <v>0</v>
      </c>
      <c r="AQ221" s="41">
        <f t="shared" si="275"/>
        <v>0</v>
      </c>
      <c r="AR221" s="6">
        <f t="shared" si="276"/>
        <v>0</v>
      </c>
      <c r="AS221" s="42">
        <f t="shared" si="277"/>
        <v>0</v>
      </c>
      <c r="AT221" s="43">
        <f t="shared" si="278"/>
        <v>0</v>
      </c>
      <c r="AU221" s="245">
        <f t="shared" si="279"/>
        <v>0</v>
      </c>
      <c r="AV221" s="248">
        <f t="shared" ref="AV221" si="312">IF(COUNTIF(AU219:AU221,0)&gt;=2,0,IF(COUNTIF(AU219:AU221,1)&gt;=2,1,IF(COUNTIF(AU219:AU221,2)&gt;=2,2,IF(COUNTIF(AU219:AU221,3)&gt;=2,3,IF(COUNTIF(AU219:AU221,4)&gt;=2,4,0)))))</f>
        <v>0</v>
      </c>
      <c r="AW221" s="41">
        <f t="shared" si="280"/>
        <v>0</v>
      </c>
      <c r="AX221" s="6">
        <f t="shared" si="281"/>
        <v>0</v>
      </c>
      <c r="AY221" s="42">
        <f t="shared" si="282"/>
        <v>0</v>
      </c>
      <c r="AZ221" s="43">
        <f t="shared" si="283"/>
        <v>0</v>
      </c>
      <c r="BA221" s="41">
        <f t="shared" si="284"/>
        <v>0</v>
      </c>
      <c r="BB221" s="6">
        <f t="shared" si="285"/>
        <v>0</v>
      </c>
      <c r="BC221" s="42">
        <f t="shared" si="286"/>
        <v>0</v>
      </c>
      <c r="BD221" s="43">
        <f t="shared" si="287"/>
        <v>0</v>
      </c>
      <c r="BE221" s="41">
        <f t="shared" si="288"/>
        <v>0</v>
      </c>
      <c r="BF221" s="6">
        <f t="shared" si="289"/>
        <v>0</v>
      </c>
      <c r="BG221" s="42">
        <f t="shared" si="290"/>
        <v>0</v>
      </c>
      <c r="BH221" s="43">
        <f t="shared" si="291"/>
        <v>0</v>
      </c>
      <c r="BI221" s="41">
        <f t="shared" si="292"/>
        <v>0</v>
      </c>
      <c r="BJ221" s="6">
        <f t="shared" si="293"/>
        <v>0</v>
      </c>
      <c r="BK221" s="42">
        <f t="shared" si="294"/>
        <v>0</v>
      </c>
      <c r="BL221" s="43">
        <f t="shared" si="295"/>
        <v>0</v>
      </c>
      <c r="BM221" s="245">
        <f t="shared" si="296"/>
        <v>0</v>
      </c>
      <c r="BN221" s="248">
        <f t="shared" ref="BN221" si="313">IF(COUNTIF(BM219:BM221,0)&gt;=2,0,IF(COUNTIF(BM219:BM221,1)&gt;=2,1,IF(COUNTIF(BM219:BM221,2)&gt;=2,2,IF(COUNTIF(BM219:BM221,3)&gt;=2,3,IF(COUNTIF(BM219:BM221,4)&gt;=2,4,0)))))</f>
        <v>0</v>
      </c>
      <c r="BO221" s="3">
        <v>216</v>
      </c>
    </row>
    <row r="222" spans="28:67" ht="21" x14ac:dyDescent="0.35">
      <c r="AB222" s="38">
        <v>4.5138888888888902E-2</v>
      </c>
      <c r="AC222" s="44">
        <f t="shared" si="297"/>
        <v>42253.00347222152</v>
      </c>
      <c r="AD222" s="45">
        <v>218</v>
      </c>
      <c r="AE222" s="41">
        <f t="shared" si="263"/>
        <v>0</v>
      </c>
      <c r="AF222" s="6">
        <f t="shared" si="264"/>
        <v>0</v>
      </c>
      <c r="AG222" s="42">
        <f t="shared" si="265"/>
        <v>0</v>
      </c>
      <c r="AH222" s="43">
        <f t="shared" si="266"/>
        <v>0</v>
      </c>
      <c r="AI222" s="41">
        <f t="shared" si="267"/>
        <v>0</v>
      </c>
      <c r="AJ222" s="6">
        <f t="shared" si="268"/>
        <v>0</v>
      </c>
      <c r="AK222" s="42">
        <f t="shared" si="269"/>
        <v>0</v>
      </c>
      <c r="AL222" s="43">
        <f t="shared" si="270"/>
        <v>0</v>
      </c>
      <c r="AM222" s="41">
        <f t="shared" si="271"/>
        <v>0</v>
      </c>
      <c r="AN222" s="6">
        <f t="shared" si="272"/>
        <v>0</v>
      </c>
      <c r="AO222" s="42">
        <f t="shared" si="273"/>
        <v>0</v>
      </c>
      <c r="AP222" s="43">
        <f t="shared" si="274"/>
        <v>0</v>
      </c>
      <c r="AQ222" s="41">
        <f t="shared" si="275"/>
        <v>0</v>
      </c>
      <c r="AR222" s="6">
        <f t="shared" si="276"/>
        <v>0</v>
      </c>
      <c r="AS222" s="42">
        <f t="shared" si="277"/>
        <v>0</v>
      </c>
      <c r="AT222" s="43">
        <f t="shared" si="278"/>
        <v>0</v>
      </c>
      <c r="AU222" s="244">
        <f t="shared" si="279"/>
        <v>0</v>
      </c>
      <c r="AW222" s="41">
        <f t="shared" si="280"/>
        <v>0</v>
      </c>
      <c r="AX222" s="6">
        <f t="shared" si="281"/>
        <v>0</v>
      </c>
      <c r="AY222" s="42">
        <f t="shared" si="282"/>
        <v>0</v>
      </c>
      <c r="AZ222" s="43">
        <f t="shared" si="283"/>
        <v>0</v>
      </c>
      <c r="BA222" s="41">
        <f t="shared" si="284"/>
        <v>0</v>
      </c>
      <c r="BB222" s="6">
        <f t="shared" si="285"/>
        <v>0</v>
      </c>
      <c r="BC222" s="42">
        <f t="shared" si="286"/>
        <v>0</v>
      </c>
      <c r="BD222" s="43">
        <f t="shared" si="287"/>
        <v>0</v>
      </c>
      <c r="BE222" s="41">
        <f t="shared" si="288"/>
        <v>0</v>
      </c>
      <c r="BF222" s="6">
        <f t="shared" si="289"/>
        <v>0</v>
      </c>
      <c r="BG222" s="42">
        <f t="shared" si="290"/>
        <v>0</v>
      </c>
      <c r="BH222" s="43">
        <f t="shared" si="291"/>
        <v>0</v>
      </c>
      <c r="BI222" s="41">
        <f t="shared" si="292"/>
        <v>0</v>
      </c>
      <c r="BJ222" s="6">
        <f t="shared" si="293"/>
        <v>0</v>
      </c>
      <c r="BK222" s="42">
        <f t="shared" si="294"/>
        <v>0</v>
      </c>
      <c r="BL222" s="43">
        <f t="shared" si="295"/>
        <v>0</v>
      </c>
      <c r="BM222" s="244">
        <f t="shared" si="296"/>
        <v>0</v>
      </c>
      <c r="BO222" s="3">
        <v>217</v>
      </c>
    </row>
    <row r="223" spans="28:67" ht="21.75" thickBot="1" x14ac:dyDescent="0.4">
      <c r="AB223" s="38">
        <v>4.8611111111111098E-2</v>
      </c>
      <c r="AC223" s="44">
        <f t="shared" si="297"/>
        <v>42253.006944443739</v>
      </c>
      <c r="AD223" s="45">
        <v>219</v>
      </c>
      <c r="AE223" s="41">
        <f t="shared" si="263"/>
        <v>0</v>
      </c>
      <c r="AF223" s="6">
        <f t="shared" si="264"/>
        <v>0</v>
      </c>
      <c r="AG223" s="42">
        <f t="shared" si="265"/>
        <v>0</v>
      </c>
      <c r="AH223" s="43">
        <f t="shared" si="266"/>
        <v>0</v>
      </c>
      <c r="AI223" s="41">
        <f t="shared" si="267"/>
        <v>0</v>
      </c>
      <c r="AJ223" s="6">
        <f t="shared" si="268"/>
        <v>0</v>
      </c>
      <c r="AK223" s="42">
        <f t="shared" si="269"/>
        <v>0</v>
      </c>
      <c r="AL223" s="43">
        <f t="shared" si="270"/>
        <v>0</v>
      </c>
      <c r="AM223" s="41">
        <f t="shared" si="271"/>
        <v>0</v>
      </c>
      <c r="AN223" s="6">
        <f t="shared" si="272"/>
        <v>0</v>
      </c>
      <c r="AO223" s="42">
        <f t="shared" si="273"/>
        <v>0</v>
      </c>
      <c r="AP223" s="43">
        <f t="shared" si="274"/>
        <v>0</v>
      </c>
      <c r="AQ223" s="41">
        <f t="shared" si="275"/>
        <v>0</v>
      </c>
      <c r="AR223" s="6">
        <f t="shared" si="276"/>
        <v>0</v>
      </c>
      <c r="AS223" s="42">
        <f t="shared" si="277"/>
        <v>0</v>
      </c>
      <c r="AT223" s="43">
        <f t="shared" si="278"/>
        <v>0</v>
      </c>
      <c r="AU223" s="53">
        <f t="shared" si="279"/>
        <v>0</v>
      </c>
      <c r="AW223" s="41">
        <f t="shared" si="280"/>
        <v>0</v>
      </c>
      <c r="AX223" s="6">
        <f t="shared" si="281"/>
        <v>0</v>
      </c>
      <c r="AY223" s="42">
        <f t="shared" si="282"/>
        <v>0</v>
      </c>
      <c r="AZ223" s="43">
        <f t="shared" si="283"/>
        <v>0</v>
      </c>
      <c r="BA223" s="41">
        <f t="shared" si="284"/>
        <v>0</v>
      </c>
      <c r="BB223" s="6">
        <f t="shared" si="285"/>
        <v>0</v>
      </c>
      <c r="BC223" s="42">
        <f t="shared" si="286"/>
        <v>0</v>
      </c>
      <c r="BD223" s="43">
        <f t="shared" si="287"/>
        <v>0</v>
      </c>
      <c r="BE223" s="41">
        <f t="shared" si="288"/>
        <v>0</v>
      </c>
      <c r="BF223" s="6">
        <f t="shared" si="289"/>
        <v>0</v>
      </c>
      <c r="BG223" s="42">
        <f t="shared" si="290"/>
        <v>0</v>
      </c>
      <c r="BH223" s="43">
        <f t="shared" si="291"/>
        <v>0</v>
      </c>
      <c r="BI223" s="41">
        <f t="shared" si="292"/>
        <v>0</v>
      </c>
      <c r="BJ223" s="6">
        <f t="shared" si="293"/>
        <v>0</v>
      </c>
      <c r="BK223" s="42">
        <f t="shared" si="294"/>
        <v>0</v>
      </c>
      <c r="BL223" s="43">
        <f t="shared" si="295"/>
        <v>0</v>
      </c>
      <c r="BM223" s="53">
        <f t="shared" si="296"/>
        <v>0</v>
      </c>
      <c r="BO223" s="3">
        <v>218</v>
      </c>
    </row>
    <row r="224" spans="28:67" ht="21.75" thickBot="1" x14ac:dyDescent="0.4">
      <c r="AB224" s="38">
        <v>5.2083333333333301E-2</v>
      </c>
      <c r="AC224" s="44">
        <f t="shared" si="297"/>
        <v>42253.010416665958</v>
      </c>
      <c r="AD224" s="45">
        <v>220</v>
      </c>
      <c r="AE224" s="41">
        <f t="shared" si="263"/>
        <v>0</v>
      </c>
      <c r="AF224" s="6">
        <f t="shared" si="264"/>
        <v>0</v>
      </c>
      <c r="AG224" s="42">
        <f t="shared" si="265"/>
        <v>0</v>
      </c>
      <c r="AH224" s="43">
        <f t="shared" si="266"/>
        <v>0</v>
      </c>
      <c r="AI224" s="41">
        <f t="shared" si="267"/>
        <v>0</v>
      </c>
      <c r="AJ224" s="6">
        <f t="shared" si="268"/>
        <v>0</v>
      </c>
      <c r="AK224" s="42">
        <f t="shared" si="269"/>
        <v>0</v>
      </c>
      <c r="AL224" s="43">
        <f t="shared" si="270"/>
        <v>0</v>
      </c>
      <c r="AM224" s="41">
        <f t="shared" si="271"/>
        <v>0</v>
      </c>
      <c r="AN224" s="6">
        <f t="shared" si="272"/>
        <v>0</v>
      </c>
      <c r="AO224" s="42">
        <f t="shared" si="273"/>
        <v>0</v>
      </c>
      <c r="AP224" s="43">
        <f t="shared" si="274"/>
        <v>0</v>
      </c>
      <c r="AQ224" s="41">
        <f t="shared" si="275"/>
        <v>0</v>
      </c>
      <c r="AR224" s="6">
        <f t="shared" si="276"/>
        <v>0</v>
      </c>
      <c r="AS224" s="42">
        <f t="shared" si="277"/>
        <v>0</v>
      </c>
      <c r="AT224" s="43">
        <f t="shared" si="278"/>
        <v>0</v>
      </c>
      <c r="AU224" s="245">
        <f t="shared" si="279"/>
        <v>0</v>
      </c>
      <c r="AV224" s="248">
        <f t="shared" ref="AV224" si="314">IF(COUNTIF(AU222:AU224,0)&gt;=2,0,IF(COUNTIF(AU222:AU224,1)&gt;=2,1,IF(COUNTIF(AU222:AU224,2)&gt;=2,2,IF(COUNTIF(AU222:AU224,3)&gt;=2,3,IF(COUNTIF(AU222:AU224,4)&gt;=2,4,0)))))</f>
        <v>0</v>
      </c>
      <c r="AW224" s="41">
        <f t="shared" si="280"/>
        <v>0</v>
      </c>
      <c r="AX224" s="6">
        <f t="shared" si="281"/>
        <v>0</v>
      </c>
      <c r="AY224" s="42">
        <f t="shared" si="282"/>
        <v>0</v>
      </c>
      <c r="AZ224" s="43">
        <f t="shared" si="283"/>
        <v>0</v>
      </c>
      <c r="BA224" s="41">
        <f t="shared" si="284"/>
        <v>0</v>
      </c>
      <c r="BB224" s="6">
        <f t="shared" si="285"/>
        <v>0</v>
      </c>
      <c r="BC224" s="42">
        <f t="shared" si="286"/>
        <v>0</v>
      </c>
      <c r="BD224" s="43">
        <f t="shared" si="287"/>
        <v>0</v>
      </c>
      <c r="BE224" s="41">
        <f t="shared" si="288"/>
        <v>0</v>
      </c>
      <c r="BF224" s="6">
        <f t="shared" si="289"/>
        <v>0</v>
      </c>
      <c r="BG224" s="42">
        <f t="shared" si="290"/>
        <v>0</v>
      </c>
      <c r="BH224" s="43">
        <f t="shared" si="291"/>
        <v>0</v>
      </c>
      <c r="BI224" s="41">
        <f t="shared" si="292"/>
        <v>0</v>
      </c>
      <c r="BJ224" s="6">
        <f t="shared" si="293"/>
        <v>0</v>
      </c>
      <c r="BK224" s="42">
        <f t="shared" si="294"/>
        <v>0</v>
      </c>
      <c r="BL224" s="43">
        <f t="shared" si="295"/>
        <v>0</v>
      </c>
      <c r="BM224" s="245">
        <f t="shared" si="296"/>
        <v>0</v>
      </c>
      <c r="BN224" s="248">
        <f t="shared" ref="BN224" si="315">IF(COUNTIF(BM222:BM224,0)&gt;=2,0,IF(COUNTIF(BM222:BM224,1)&gt;=2,1,IF(COUNTIF(BM222:BM224,2)&gt;=2,2,IF(COUNTIF(BM222:BM224,3)&gt;=2,3,IF(COUNTIF(BM222:BM224,4)&gt;=2,4,0)))))</f>
        <v>0</v>
      </c>
      <c r="BO224" s="3">
        <v>219</v>
      </c>
    </row>
    <row r="225" spans="28:67" ht="21" x14ac:dyDescent="0.35">
      <c r="AB225" s="38">
        <v>5.5555555555555497E-2</v>
      </c>
      <c r="AC225" s="44">
        <f t="shared" si="297"/>
        <v>42253.013888888177</v>
      </c>
      <c r="AD225" s="45">
        <v>221</v>
      </c>
      <c r="AE225" s="41">
        <f t="shared" si="263"/>
        <v>0</v>
      </c>
      <c r="AF225" s="6">
        <f t="shared" si="264"/>
        <v>0</v>
      </c>
      <c r="AG225" s="42">
        <f t="shared" si="265"/>
        <v>0</v>
      </c>
      <c r="AH225" s="43">
        <f t="shared" si="266"/>
        <v>0</v>
      </c>
      <c r="AI225" s="41">
        <f t="shared" si="267"/>
        <v>0</v>
      </c>
      <c r="AJ225" s="6">
        <f t="shared" si="268"/>
        <v>0</v>
      </c>
      <c r="AK225" s="42">
        <f t="shared" si="269"/>
        <v>0</v>
      </c>
      <c r="AL225" s="43">
        <f t="shared" si="270"/>
        <v>0</v>
      </c>
      <c r="AM225" s="41">
        <f t="shared" si="271"/>
        <v>0</v>
      </c>
      <c r="AN225" s="6">
        <f t="shared" si="272"/>
        <v>0</v>
      </c>
      <c r="AO225" s="42">
        <f t="shared" si="273"/>
        <v>0</v>
      </c>
      <c r="AP225" s="43">
        <f t="shared" si="274"/>
        <v>0</v>
      </c>
      <c r="AQ225" s="41">
        <f t="shared" si="275"/>
        <v>0</v>
      </c>
      <c r="AR225" s="6">
        <f t="shared" si="276"/>
        <v>0</v>
      </c>
      <c r="AS225" s="42">
        <f t="shared" si="277"/>
        <v>0</v>
      </c>
      <c r="AT225" s="43">
        <f t="shared" si="278"/>
        <v>0</v>
      </c>
      <c r="AU225" s="244">
        <f t="shared" si="279"/>
        <v>0</v>
      </c>
      <c r="AW225" s="41">
        <f t="shared" si="280"/>
        <v>0</v>
      </c>
      <c r="AX225" s="6">
        <f t="shared" si="281"/>
        <v>0</v>
      </c>
      <c r="AY225" s="42">
        <f t="shared" si="282"/>
        <v>0</v>
      </c>
      <c r="AZ225" s="43">
        <f t="shared" si="283"/>
        <v>0</v>
      </c>
      <c r="BA225" s="41">
        <f t="shared" si="284"/>
        <v>0</v>
      </c>
      <c r="BB225" s="6">
        <f t="shared" si="285"/>
        <v>0</v>
      </c>
      <c r="BC225" s="42">
        <f t="shared" si="286"/>
        <v>0</v>
      </c>
      <c r="BD225" s="43">
        <f t="shared" si="287"/>
        <v>0</v>
      </c>
      <c r="BE225" s="41">
        <f t="shared" si="288"/>
        <v>0</v>
      </c>
      <c r="BF225" s="6">
        <f t="shared" si="289"/>
        <v>0</v>
      </c>
      <c r="BG225" s="42">
        <f t="shared" si="290"/>
        <v>0</v>
      </c>
      <c r="BH225" s="43">
        <f t="shared" si="291"/>
        <v>0</v>
      </c>
      <c r="BI225" s="41">
        <f t="shared" si="292"/>
        <v>0</v>
      </c>
      <c r="BJ225" s="6">
        <f t="shared" si="293"/>
        <v>0</v>
      </c>
      <c r="BK225" s="42">
        <f t="shared" si="294"/>
        <v>0</v>
      </c>
      <c r="BL225" s="43">
        <f t="shared" si="295"/>
        <v>0</v>
      </c>
      <c r="BM225" s="244">
        <f t="shared" si="296"/>
        <v>0</v>
      </c>
      <c r="BO225" s="3">
        <v>220</v>
      </c>
    </row>
    <row r="226" spans="28:67" ht="21.75" thickBot="1" x14ac:dyDescent="0.4">
      <c r="AB226" s="38">
        <v>5.9027777777777797E-2</v>
      </c>
      <c r="AC226" s="44">
        <f t="shared" si="297"/>
        <v>42253.017361110396</v>
      </c>
      <c r="AD226" s="45">
        <v>222</v>
      </c>
      <c r="AE226" s="41">
        <f t="shared" si="263"/>
        <v>0</v>
      </c>
      <c r="AF226" s="6">
        <f t="shared" si="264"/>
        <v>0</v>
      </c>
      <c r="AG226" s="42">
        <f t="shared" si="265"/>
        <v>0</v>
      </c>
      <c r="AH226" s="43">
        <f t="shared" si="266"/>
        <v>0</v>
      </c>
      <c r="AI226" s="41">
        <f t="shared" si="267"/>
        <v>0</v>
      </c>
      <c r="AJ226" s="6">
        <f t="shared" si="268"/>
        <v>0</v>
      </c>
      <c r="AK226" s="42">
        <f t="shared" si="269"/>
        <v>0</v>
      </c>
      <c r="AL226" s="43">
        <f t="shared" si="270"/>
        <v>0</v>
      </c>
      <c r="AM226" s="41">
        <f t="shared" si="271"/>
        <v>0</v>
      </c>
      <c r="AN226" s="6">
        <f t="shared" si="272"/>
        <v>0</v>
      </c>
      <c r="AO226" s="42">
        <f t="shared" si="273"/>
        <v>0</v>
      </c>
      <c r="AP226" s="43">
        <f t="shared" si="274"/>
        <v>0</v>
      </c>
      <c r="AQ226" s="41">
        <f t="shared" si="275"/>
        <v>0</v>
      </c>
      <c r="AR226" s="6">
        <f t="shared" si="276"/>
        <v>0</v>
      </c>
      <c r="AS226" s="42">
        <f t="shared" si="277"/>
        <v>0</v>
      </c>
      <c r="AT226" s="43">
        <f t="shared" si="278"/>
        <v>0</v>
      </c>
      <c r="AU226" s="53">
        <f t="shared" si="279"/>
        <v>0</v>
      </c>
      <c r="AW226" s="41">
        <f t="shared" si="280"/>
        <v>0</v>
      </c>
      <c r="AX226" s="6">
        <f t="shared" si="281"/>
        <v>0</v>
      </c>
      <c r="AY226" s="42">
        <f t="shared" si="282"/>
        <v>0</v>
      </c>
      <c r="AZ226" s="43">
        <f t="shared" si="283"/>
        <v>0</v>
      </c>
      <c r="BA226" s="41">
        <f t="shared" si="284"/>
        <v>0</v>
      </c>
      <c r="BB226" s="6">
        <f t="shared" si="285"/>
        <v>0</v>
      </c>
      <c r="BC226" s="42">
        <f t="shared" si="286"/>
        <v>0</v>
      </c>
      <c r="BD226" s="43">
        <f t="shared" si="287"/>
        <v>0</v>
      </c>
      <c r="BE226" s="41">
        <f t="shared" si="288"/>
        <v>0</v>
      </c>
      <c r="BF226" s="6">
        <f t="shared" si="289"/>
        <v>0</v>
      </c>
      <c r="BG226" s="42">
        <f t="shared" si="290"/>
        <v>0</v>
      </c>
      <c r="BH226" s="43">
        <f t="shared" si="291"/>
        <v>0</v>
      </c>
      <c r="BI226" s="41">
        <f t="shared" si="292"/>
        <v>0</v>
      </c>
      <c r="BJ226" s="6">
        <f t="shared" si="293"/>
        <v>0</v>
      </c>
      <c r="BK226" s="42">
        <f t="shared" si="294"/>
        <v>0</v>
      </c>
      <c r="BL226" s="43">
        <f t="shared" si="295"/>
        <v>0</v>
      </c>
      <c r="BM226" s="53">
        <f t="shared" si="296"/>
        <v>0</v>
      </c>
      <c r="BO226" s="3">
        <v>221</v>
      </c>
    </row>
    <row r="227" spans="28:67" ht="21.75" thickBot="1" x14ac:dyDescent="0.4">
      <c r="AB227" s="38">
        <v>6.25E-2</v>
      </c>
      <c r="AC227" s="44">
        <f t="shared" si="297"/>
        <v>42253.020833332615</v>
      </c>
      <c r="AD227" s="45">
        <v>223</v>
      </c>
      <c r="AE227" s="41">
        <f t="shared" si="263"/>
        <v>0</v>
      </c>
      <c r="AF227" s="6">
        <f t="shared" si="264"/>
        <v>0</v>
      </c>
      <c r="AG227" s="42">
        <f t="shared" si="265"/>
        <v>0</v>
      </c>
      <c r="AH227" s="43">
        <f t="shared" si="266"/>
        <v>0</v>
      </c>
      <c r="AI227" s="41">
        <f t="shared" si="267"/>
        <v>0</v>
      </c>
      <c r="AJ227" s="6">
        <f t="shared" si="268"/>
        <v>0</v>
      </c>
      <c r="AK227" s="42">
        <f t="shared" si="269"/>
        <v>0</v>
      </c>
      <c r="AL227" s="43">
        <f t="shared" si="270"/>
        <v>0</v>
      </c>
      <c r="AM227" s="41">
        <f t="shared" si="271"/>
        <v>0</v>
      </c>
      <c r="AN227" s="6">
        <f t="shared" si="272"/>
        <v>0</v>
      </c>
      <c r="AO227" s="42">
        <f t="shared" si="273"/>
        <v>0</v>
      </c>
      <c r="AP227" s="43">
        <f t="shared" si="274"/>
        <v>0</v>
      </c>
      <c r="AQ227" s="41">
        <f t="shared" si="275"/>
        <v>0</v>
      </c>
      <c r="AR227" s="6">
        <f t="shared" si="276"/>
        <v>0</v>
      </c>
      <c r="AS227" s="42">
        <f t="shared" si="277"/>
        <v>0</v>
      </c>
      <c r="AT227" s="43">
        <f t="shared" si="278"/>
        <v>0</v>
      </c>
      <c r="AU227" s="245">
        <f t="shared" si="279"/>
        <v>0</v>
      </c>
      <c r="AV227" s="248">
        <f t="shared" ref="AV227" si="316">IF(COUNTIF(AU225:AU227,0)&gt;=2,0,IF(COUNTIF(AU225:AU227,1)&gt;=2,1,IF(COUNTIF(AU225:AU227,2)&gt;=2,2,IF(COUNTIF(AU225:AU227,3)&gt;=2,3,IF(COUNTIF(AU225:AU227,4)&gt;=2,4,0)))))</f>
        <v>0</v>
      </c>
      <c r="AW227" s="41">
        <f t="shared" si="280"/>
        <v>0</v>
      </c>
      <c r="AX227" s="6">
        <f t="shared" si="281"/>
        <v>0</v>
      </c>
      <c r="AY227" s="42">
        <f t="shared" si="282"/>
        <v>0</v>
      </c>
      <c r="AZ227" s="43">
        <f t="shared" si="283"/>
        <v>0</v>
      </c>
      <c r="BA227" s="41">
        <f t="shared" si="284"/>
        <v>0</v>
      </c>
      <c r="BB227" s="6">
        <f t="shared" si="285"/>
        <v>0</v>
      </c>
      <c r="BC227" s="42">
        <f t="shared" si="286"/>
        <v>0</v>
      </c>
      <c r="BD227" s="43">
        <f t="shared" si="287"/>
        <v>0</v>
      </c>
      <c r="BE227" s="41">
        <f t="shared" si="288"/>
        <v>0</v>
      </c>
      <c r="BF227" s="6">
        <f t="shared" si="289"/>
        <v>0</v>
      </c>
      <c r="BG227" s="42">
        <f t="shared" si="290"/>
        <v>0</v>
      </c>
      <c r="BH227" s="43">
        <f t="shared" si="291"/>
        <v>0</v>
      </c>
      <c r="BI227" s="41">
        <f t="shared" si="292"/>
        <v>0</v>
      </c>
      <c r="BJ227" s="6">
        <f t="shared" si="293"/>
        <v>0</v>
      </c>
      <c r="BK227" s="42">
        <f t="shared" si="294"/>
        <v>0</v>
      </c>
      <c r="BL227" s="43">
        <f t="shared" si="295"/>
        <v>0</v>
      </c>
      <c r="BM227" s="245">
        <f t="shared" si="296"/>
        <v>0</v>
      </c>
      <c r="BN227" s="248">
        <f t="shared" ref="BN227" si="317">IF(COUNTIF(BM225:BM227,0)&gt;=2,0,IF(COUNTIF(BM225:BM227,1)&gt;=2,1,IF(COUNTIF(BM225:BM227,2)&gt;=2,2,IF(COUNTIF(BM225:BM227,3)&gt;=2,3,IF(COUNTIF(BM225:BM227,4)&gt;=2,4,0)))))</f>
        <v>0</v>
      </c>
      <c r="BO227" s="3">
        <v>222</v>
      </c>
    </row>
    <row r="228" spans="28:67" ht="21" x14ac:dyDescent="0.35">
      <c r="AB228" s="38">
        <v>6.5972222222222196E-2</v>
      </c>
      <c r="AC228" s="44">
        <f t="shared" si="297"/>
        <v>42253.024305554834</v>
      </c>
      <c r="AD228" s="45">
        <v>224</v>
      </c>
      <c r="AE228" s="41">
        <f t="shared" si="263"/>
        <v>0</v>
      </c>
      <c r="AF228" s="6">
        <f t="shared" si="264"/>
        <v>0</v>
      </c>
      <c r="AG228" s="42">
        <f t="shared" si="265"/>
        <v>0</v>
      </c>
      <c r="AH228" s="43">
        <f t="shared" si="266"/>
        <v>0</v>
      </c>
      <c r="AI228" s="41">
        <f t="shared" si="267"/>
        <v>0</v>
      </c>
      <c r="AJ228" s="6">
        <f t="shared" si="268"/>
        <v>0</v>
      </c>
      <c r="AK228" s="42">
        <f t="shared" si="269"/>
        <v>0</v>
      </c>
      <c r="AL228" s="43">
        <f t="shared" si="270"/>
        <v>0</v>
      </c>
      <c r="AM228" s="41">
        <f t="shared" si="271"/>
        <v>0</v>
      </c>
      <c r="AN228" s="6">
        <f t="shared" si="272"/>
        <v>0</v>
      </c>
      <c r="AO228" s="42">
        <f t="shared" si="273"/>
        <v>0</v>
      </c>
      <c r="AP228" s="43">
        <f t="shared" si="274"/>
        <v>0</v>
      </c>
      <c r="AQ228" s="41">
        <f t="shared" si="275"/>
        <v>0</v>
      </c>
      <c r="AR228" s="6">
        <f t="shared" si="276"/>
        <v>0</v>
      </c>
      <c r="AS228" s="42">
        <f t="shared" si="277"/>
        <v>0</v>
      </c>
      <c r="AT228" s="43">
        <f t="shared" si="278"/>
        <v>0</v>
      </c>
      <c r="AU228" s="244">
        <f t="shared" si="279"/>
        <v>0</v>
      </c>
      <c r="AW228" s="41">
        <f t="shared" si="280"/>
        <v>0</v>
      </c>
      <c r="AX228" s="6">
        <f t="shared" si="281"/>
        <v>0</v>
      </c>
      <c r="AY228" s="42">
        <f t="shared" si="282"/>
        <v>0</v>
      </c>
      <c r="AZ228" s="43">
        <f t="shared" si="283"/>
        <v>0</v>
      </c>
      <c r="BA228" s="41">
        <f t="shared" si="284"/>
        <v>0</v>
      </c>
      <c r="BB228" s="6">
        <f t="shared" si="285"/>
        <v>0</v>
      </c>
      <c r="BC228" s="42">
        <f t="shared" si="286"/>
        <v>0</v>
      </c>
      <c r="BD228" s="43">
        <f t="shared" si="287"/>
        <v>0</v>
      </c>
      <c r="BE228" s="41">
        <f t="shared" si="288"/>
        <v>0</v>
      </c>
      <c r="BF228" s="6">
        <f t="shared" si="289"/>
        <v>0</v>
      </c>
      <c r="BG228" s="42">
        <f t="shared" si="290"/>
        <v>0</v>
      </c>
      <c r="BH228" s="43">
        <f t="shared" si="291"/>
        <v>0</v>
      </c>
      <c r="BI228" s="41">
        <f t="shared" si="292"/>
        <v>0</v>
      </c>
      <c r="BJ228" s="6">
        <f t="shared" si="293"/>
        <v>0</v>
      </c>
      <c r="BK228" s="42">
        <f t="shared" si="294"/>
        <v>0</v>
      </c>
      <c r="BL228" s="43">
        <f t="shared" si="295"/>
        <v>0</v>
      </c>
      <c r="BM228" s="244">
        <f t="shared" si="296"/>
        <v>0</v>
      </c>
      <c r="BO228" s="3">
        <v>223</v>
      </c>
    </row>
    <row r="229" spans="28:67" ht="21.75" thickBot="1" x14ac:dyDescent="0.4">
      <c r="AB229" s="38">
        <v>6.9444444444444406E-2</v>
      </c>
      <c r="AC229" s="44">
        <f t="shared" si="297"/>
        <v>42253.027777777053</v>
      </c>
      <c r="AD229" s="45">
        <v>225</v>
      </c>
      <c r="AE229" s="41">
        <f t="shared" si="263"/>
        <v>0</v>
      </c>
      <c r="AF229" s="6">
        <f t="shared" si="264"/>
        <v>0</v>
      </c>
      <c r="AG229" s="42">
        <f t="shared" si="265"/>
        <v>0</v>
      </c>
      <c r="AH229" s="43">
        <f t="shared" si="266"/>
        <v>0</v>
      </c>
      <c r="AI229" s="41">
        <f t="shared" si="267"/>
        <v>0</v>
      </c>
      <c r="AJ229" s="6">
        <f t="shared" si="268"/>
        <v>0</v>
      </c>
      <c r="AK229" s="42">
        <f t="shared" si="269"/>
        <v>0</v>
      </c>
      <c r="AL229" s="43">
        <f t="shared" si="270"/>
        <v>0</v>
      </c>
      <c r="AM229" s="41">
        <f t="shared" si="271"/>
        <v>0</v>
      </c>
      <c r="AN229" s="6">
        <f t="shared" si="272"/>
        <v>0</v>
      </c>
      <c r="AO229" s="42">
        <f t="shared" si="273"/>
        <v>0</v>
      </c>
      <c r="AP229" s="43">
        <f t="shared" si="274"/>
        <v>0</v>
      </c>
      <c r="AQ229" s="41">
        <f t="shared" si="275"/>
        <v>0</v>
      </c>
      <c r="AR229" s="6">
        <f t="shared" si="276"/>
        <v>0</v>
      </c>
      <c r="AS229" s="42">
        <f t="shared" si="277"/>
        <v>0</v>
      </c>
      <c r="AT229" s="43">
        <f t="shared" si="278"/>
        <v>0</v>
      </c>
      <c r="AU229" s="53">
        <f t="shared" si="279"/>
        <v>0</v>
      </c>
      <c r="AW229" s="41">
        <f t="shared" si="280"/>
        <v>0</v>
      </c>
      <c r="AX229" s="6">
        <f t="shared" si="281"/>
        <v>0</v>
      </c>
      <c r="AY229" s="42">
        <f t="shared" si="282"/>
        <v>0</v>
      </c>
      <c r="AZ229" s="43">
        <f t="shared" si="283"/>
        <v>0</v>
      </c>
      <c r="BA229" s="41">
        <f t="shared" si="284"/>
        <v>0</v>
      </c>
      <c r="BB229" s="6">
        <f t="shared" si="285"/>
        <v>0</v>
      </c>
      <c r="BC229" s="42">
        <f t="shared" si="286"/>
        <v>0</v>
      </c>
      <c r="BD229" s="43">
        <f t="shared" si="287"/>
        <v>0</v>
      </c>
      <c r="BE229" s="41">
        <f t="shared" si="288"/>
        <v>0</v>
      </c>
      <c r="BF229" s="6">
        <f t="shared" si="289"/>
        <v>0</v>
      </c>
      <c r="BG229" s="42">
        <f t="shared" si="290"/>
        <v>0</v>
      </c>
      <c r="BH229" s="43">
        <f t="shared" si="291"/>
        <v>0</v>
      </c>
      <c r="BI229" s="41">
        <f t="shared" si="292"/>
        <v>0</v>
      </c>
      <c r="BJ229" s="6">
        <f t="shared" si="293"/>
        <v>0</v>
      </c>
      <c r="BK229" s="42">
        <f t="shared" si="294"/>
        <v>0</v>
      </c>
      <c r="BL229" s="43">
        <f t="shared" si="295"/>
        <v>0</v>
      </c>
      <c r="BM229" s="53">
        <f t="shared" si="296"/>
        <v>0</v>
      </c>
      <c r="BO229" s="3">
        <v>224</v>
      </c>
    </row>
    <row r="230" spans="28:67" ht="21.75" thickBot="1" x14ac:dyDescent="0.4">
      <c r="AB230" s="38">
        <v>7.2916666666666602E-2</v>
      </c>
      <c r="AC230" s="44">
        <f t="shared" si="297"/>
        <v>42253.031249999272</v>
      </c>
      <c r="AD230" s="45">
        <v>226</v>
      </c>
      <c r="AE230" s="41">
        <f t="shared" si="263"/>
        <v>0</v>
      </c>
      <c r="AF230" s="6">
        <f t="shared" si="264"/>
        <v>0</v>
      </c>
      <c r="AG230" s="42">
        <f t="shared" si="265"/>
        <v>0</v>
      </c>
      <c r="AH230" s="43">
        <f t="shared" si="266"/>
        <v>0</v>
      </c>
      <c r="AI230" s="41">
        <f t="shared" si="267"/>
        <v>0</v>
      </c>
      <c r="AJ230" s="6">
        <f t="shared" si="268"/>
        <v>0</v>
      </c>
      <c r="AK230" s="42">
        <f t="shared" si="269"/>
        <v>0</v>
      </c>
      <c r="AL230" s="43">
        <f t="shared" si="270"/>
        <v>0</v>
      </c>
      <c r="AM230" s="41">
        <f t="shared" si="271"/>
        <v>0</v>
      </c>
      <c r="AN230" s="6">
        <f t="shared" si="272"/>
        <v>0</v>
      </c>
      <c r="AO230" s="42">
        <f t="shared" si="273"/>
        <v>0</v>
      </c>
      <c r="AP230" s="43">
        <f t="shared" si="274"/>
        <v>0</v>
      </c>
      <c r="AQ230" s="41">
        <f t="shared" si="275"/>
        <v>0</v>
      </c>
      <c r="AR230" s="6">
        <f t="shared" si="276"/>
        <v>0</v>
      </c>
      <c r="AS230" s="42">
        <f t="shared" si="277"/>
        <v>0</v>
      </c>
      <c r="AT230" s="43">
        <f t="shared" si="278"/>
        <v>0</v>
      </c>
      <c r="AU230" s="245">
        <f t="shared" si="279"/>
        <v>0</v>
      </c>
      <c r="AV230" s="248">
        <f t="shared" ref="AV230" si="318">IF(COUNTIF(AU228:AU230,0)&gt;=2,0,IF(COUNTIF(AU228:AU230,1)&gt;=2,1,IF(COUNTIF(AU228:AU230,2)&gt;=2,2,IF(COUNTIF(AU228:AU230,3)&gt;=2,3,IF(COUNTIF(AU228:AU230,4)&gt;=2,4,0)))))</f>
        <v>0</v>
      </c>
      <c r="AW230" s="41">
        <f t="shared" si="280"/>
        <v>0</v>
      </c>
      <c r="AX230" s="6">
        <f t="shared" si="281"/>
        <v>0</v>
      </c>
      <c r="AY230" s="42">
        <f t="shared" si="282"/>
        <v>0</v>
      </c>
      <c r="AZ230" s="43">
        <f t="shared" si="283"/>
        <v>0</v>
      </c>
      <c r="BA230" s="41">
        <f t="shared" si="284"/>
        <v>0</v>
      </c>
      <c r="BB230" s="6">
        <f t="shared" si="285"/>
        <v>0</v>
      </c>
      <c r="BC230" s="42">
        <f t="shared" si="286"/>
        <v>0</v>
      </c>
      <c r="BD230" s="43">
        <f t="shared" si="287"/>
        <v>0</v>
      </c>
      <c r="BE230" s="41">
        <f t="shared" si="288"/>
        <v>0</v>
      </c>
      <c r="BF230" s="6">
        <f t="shared" si="289"/>
        <v>0</v>
      </c>
      <c r="BG230" s="42">
        <f t="shared" si="290"/>
        <v>0</v>
      </c>
      <c r="BH230" s="43">
        <f t="shared" si="291"/>
        <v>0</v>
      </c>
      <c r="BI230" s="41">
        <f t="shared" si="292"/>
        <v>0</v>
      </c>
      <c r="BJ230" s="6">
        <f t="shared" si="293"/>
        <v>0</v>
      </c>
      <c r="BK230" s="42">
        <f t="shared" si="294"/>
        <v>0</v>
      </c>
      <c r="BL230" s="43">
        <f t="shared" si="295"/>
        <v>0</v>
      </c>
      <c r="BM230" s="245">
        <f t="shared" si="296"/>
        <v>0</v>
      </c>
      <c r="BN230" s="248">
        <f t="shared" ref="BN230" si="319">IF(COUNTIF(BM228:BM230,0)&gt;=2,0,IF(COUNTIF(BM228:BM230,1)&gt;=2,1,IF(COUNTIF(BM228:BM230,2)&gt;=2,2,IF(COUNTIF(BM228:BM230,3)&gt;=2,3,IF(COUNTIF(BM228:BM230,4)&gt;=2,4,0)))))</f>
        <v>0</v>
      </c>
      <c r="BO230" s="3">
        <v>225</v>
      </c>
    </row>
    <row r="231" spans="28:67" ht="21" x14ac:dyDescent="0.35">
      <c r="AB231" s="38">
        <v>7.6388888888888895E-2</v>
      </c>
      <c r="AC231" s="44">
        <f t="shared" si="297"/>
        <v>42253.034722221491</v>
      </c>
      <c r="AD231" s="45">
        <v>227</v>
      </c>
      <c r="AE231" s="41">
        <f t="shared" si="263"/>
        <v>0</v>
      </c>
      <c r="AF231" s="6">
        <f t="shared" si="264"/>
        <v>0</v>
      </c>
      <c r="AG231" s="42">
        <f t="shared" si="265"/>
        <v>0</v>
      </c>
      <c r="AH231" s="43">
        <f t="shared" si="266"/>
        <v>0</v>
      </c>
      <c r="AI231" s="41">
        <f t="shared" si="267"/>
        <v>0</v>
      </c>
      <c r="AJ231" s="6">
        <f t="shared" si="268"/>
        <v>0</v>
      </c>
      <c r="AK231" s="42">
        <f t="shared" si="269"/>
        <v>0</v>
      </c>
      <c r="AL231" s="43">
        <f t="shared" si="270"/>
        <v>0</v>
      </c>
      <c r="AM231" s="41">
        <f t="shared" si="271"/>
        <v>0</v>
      </c>
      <c r="AN231" s="6">
        <f t="shared" si="272"/>
        <v>0</v>
      </c>
      <c r="AO231" s="42">
        <f t="shared" si="273"/>
        <v>0</v>
      </c>
      <c r="AP231" s="43">
        <f t="shared" si="274"/>
        <v>0</v>
      </c>
      <c r="AQ231" s="41">
        <f t="shared" si="275"/>
        <v>0</v>
      </c>
      <c r="AR231" s="6">
        <f t="shared" si="276"/>
        <v>0</v>
      </c>
      <c r="AS231" s="42">
        <f t="shared" si="277"/>
        <v>0</v>
      </c>
      <c r="AT231" s="43">
        <f t="shared" si="278"/>
        <v>0</v>
      </c>
      <c r="AU231" s="244">
        <f t="shared" si="279"/>
        <v>0</v>
      </c>
      <c r="AW231" s="41">
        <f t="shared" si="280"/>
        <v>0</v>
      </c>
      <c r="AX231" s="6">
        <f t="shared" si="281"/>
        <v>0</v>
      </c>
      <c r="AY231" s="42">
        <f t="shared" si="282"/>
        <v>0</v>
      </c>
      <c r="AZ231" s="43">
        <f t="shared" si="283"/>
        <v>0</v>
      </c>
      <c r="BA231" s="41">
        <f t="shared" si="284"/>
        <v>0</v>
      </c>
      <c r="BB231" s="6">
        <f t="shared" si="285"/>
        <v>0</v>
      </c>
      <c r="BC231" s="42">
        <f t="shared" si="286"/>
        <v>0</v>
      </c>
      <c r="BD231" s="43">
        <f t="shared" si="287"/>
        <v>0</v>
      </c>
      <c r="BE231" s="41">
        <f t="shared" si="288"/>
        <v>0</v>
      </c>
      <c r="BF231" s="6">
        <f t="shared" si="289"/>
        <v>0</v>
      </c>
      <c r="BG231" s="42">
        <f t="shared" si="290"/>
        <v>0</v>
      </c>
      <c r="BH231" s="43">
        <f t="shared" si="291"/>
        <v>0</v>
      </c>
      <c r="BI231" s="41">
        <f t="shared" si="292"/>
        <v>0</v>
      </c>
      <c r="BJ231" s="6">
        <f t="shared" si="293"/>
        <v>0</v>
      </c>
      <c r="BK231" s="42">
        <f t="shared" si="294"/>
        <v>0</v>
      </c>
      <c r="BL231" s="43">
        <f t="shared" si="295"/>
        <v>0</v>
      </c>
      <c r="BM231" s="244">
        <f t="shared" si="296"/>
        <v>0</v>
      </c>
      <c r="BO231" s="3">
        <v>226</v>
      </c>
    </row>
    <row r="232" spans="28:67" ht="21.75" thickBot="1" x14ac:dyDescent="0.4">
      <c r="AB232" s="38">
        <v>7.9861111111111105E-2</v>
      </c>
      <c r="AC232" s="44">
        <f t="shared" si="297"/>
        <v>42253.03819444371</v>
      </c>
      <c r="AD232" s="45">
        <v>228</v>
      </c>
      <c r="AE232" s="41">
        <f t="shared" si="263"/>
        <v>0</v>
      </c>
      <c r="AF232" s="6">
        <f t="shared" si="264"/>
        <v>0</v>
      </c>
      <c r="AG232" s="42">
        <f t="shared" si="265"/>
        <v>0</v>
      </c>
      <c r="AH232" s="43">
        <f t="shared" si="266"/>
        <v>0</v>
      </c>
      <c r="AI232" s="41">
        <f t="shared" si="267"/>
        <v>0</v>
      </c>
      <c r="AJ232" s="6">
        <f t="shared" si="268"/>
        <v>0</v>
      </c>
      <c r="AK232" s="42">
        <f t="shared" si="269"/>
        <v>0</v>
      </c>
      <c r="AL232" s="43">
        <f t="shared" si="270"/>
        <v>0</v>
      </c>
      <c r="AM232" s="41">
        <f t="shared" si="271"/>
        <v>0</v>
      </c>
      <c r="AN232" s="6">
        <f t="shared" si="272"/>
        <v>0</v>
      </c>
      <c r="AO232" s="42">
        <f t="shared" si="273"/>
        <v>0</v>
      </c>
      <c r="AP232" s="43">
        <f t="shared" si="274"/>
        <v>0</v>
      </c>
      <c r="AQ232" s="41">
        <f t="shared" si="275"/>
        <v>0</v>
      </c>
      <c r="AR232" s="6">
        <f t="shared" si="276"/>
        <v>0</v>
      </c>
      <c r="AS232" s="42">
        <f t="shared" si="277"/>
        <v>0</v>
      </c>
      <c r="AT232" s="43">
        <f t="shared" si="278"/>
        <v>0</v>
      </c>
      <c r="AU232" s="53">
        <f t="shared" si="279"/>
        <v>0</v>
      </c>
      <c r="AW232" s="41">
        <f t="shared" si="280"/>
        <v>0</v>
      </c>
      <c r="AX232" s="6">
        <f t="shared" si="281"/>
        <v>0</v>
      </c>
      <c r="AY232" s="42">
        <f t="shared" si="282"/>
        <v>0</v>
      </c>
      <c r="AZ232" s="43">
        <f t="shared" si="283"/>
        <v>0</v>
      </c>
      <c r="BA232" s="41">
        <f t="shared" si="284"/>
        <v>0</v>
      </c>
      <c r="BB232" s="6">
        <f t="shared" si="285"/>
        <v>0</v>
      </c>
      <c r="BC232" s="42">
        <f t="shared" si="286"/>
        <v>0</v>
      </c>
      <c r="BD232" s="43">
        <f t="shared" si="287"/>
        <v>0</v>
      </c>
      <c r="BE232" s="41">
        <f t="shared" si="288"/>
        <v>0</v>
      </c>
      <c r="BF232" s="6">
        <f t="shared" si="289"/>
        <v>0</v>
      </c>
      <c r="BG232" s="42">
        <f t="shared" si="290"/>
        <v>0</v>
      </c>
      <c r="BH232" s="43">
        <f t="shared" si="291"/>
        <v>0</v>
      </c>
      <c r="BI232" s="41">
        <f t="shared" si="292"/>
        <v>0</v>
      </c>
      <c r="BJ232" s="6">
        <f t="shared" si="293"/>
        <v>0</v>
      </c>
      <c r="BK232" s="42">
        <f t="shared" si="294"/>
        <v>0</v>
      </c>
      <c r="BL232" s="43">
        <f t="shared" si="295"/>
        <v>0</v>
      </c>
      <c r="BM232" s="53">
        <f t="shared" si="296"/>
        <v>0</v>
      </c>
      <c r="BO232" s="3">
        <v>227</v>
      </c>
    </row>
    <row r="233" spans="28:67" ht="21.75" thickBot="1" x14ac:dyDescent="0.4">
      <c r="AB233" s="38">
        <v>8.3333333333333301E-2</v>
      </c>
      <c r="AC233" s="44">
        <f t="shared" si="297"/>
        <v>42253.041666665929</v>
      </c>
      <c r="AD233" s="45">
        <v>229</v>
      </c>
      <c r="AE233" s="41">
        <f t="shared" si="263"/>
        <v>0</v>
      </c>
      <c r="AF233" s="6">
        <f t="shared" si="264"/>
        <v>0</v>
      </c>
      <c r="AG233" s="42">
        <f t="shared" si="265"/>
        <v>0</v>
      </c>
      <c r="AH233" s="43">
        <f t="shared" si="266"/>
        <v>0</v>
      </c>
      <c r="AI233" s="41">
        <f t="shared" si="267"/>
        <v>0</v>
      </c>
      <c r="AJ233" s="6">
        <f t="shared" si="268"/>
        <v>0</v>
      </c>
      <c r="AK233" s="42">
        <f t="shared" si="269"/>
        <v>0</v>
      </c>
      <c r="AL233" s="43">
        <f t="shared" si="270"/>
        <v>0</v>
      </c>
      <c r="AM233" s="41">
        <f t="shared" si="271"/>
        <v>0</v>
      </c>
      <c r="AN233" s="6">
        <f t="shared" si="272"/>
        <v>0</v>
      </c>
      <c r="AO233" s="42">
        <f t="shared" si="273"/>
        <v>0</v>
      </c>
      <c r="AP233" s="43">
        <f t="shared" si="274"/>
        <v>0</v>
      </c>
      <c r="AQ233" s="41">
        <f t="shared" si="275"/>
        <v>0</v>
      </c>
      <c r="AR233" s="6">
        <f t="shared" si="276"/>
        <v>0</v>
      </c>
      <c r="AS233" s="42">
        <f t="shared" si="277"/>
        <v>0</v>
      </c>
      <c r="AT233" s="43">
        <f t="shared" si="278"/>
        <v>0</v>
      </c>
      <c r="AU233" s="245">
        <f t="shared" si="279"/>
        <v>0</v>
      </c>
      <c r="AV233" s="248">
        <f t="shared" ref="AV233" si="320">IF(COUNTIF(AU231:AU233,0)&gt;=2,0,IF(COUNTIF(AU231:AU233,1)&gt;=2,1,IF(COUNTIF(AU231:AU233,2)&gt;=2,2,IF(COUNTIF(AU231:AU233,3)&gt;=2,3,IF(COUNTIF(AU231:AU233,4)&gt;=2,4,0)))))</f>
        <v>0</v>
      </c>
      <c r="AW233" s="41">
        <f t="shared" si="280"/>
        <v>0</v>
      </c>
      <c r="AX233" s="6">
        <f t="shared" si="281"/>
        <v>0</v>
      </c>
      <c r="AY233" s="42">
        <f t="shared" si="282"/>
        <v>0</v>
      </c>
      <c r="AZ233" s="43">
        <f t="shared" si="283"/>
        <v>0</v>
      </c>
      <c r="BA233" s="41">
        <f t="shared" si="284"/>
        <v>0</v>
      </c>
      <c r="BB233" s="6">
        <f t="shared" si="285"/>
        <v>0</v>
      </c>
      <c r="BC233" s="42">
        <f t="shared" si="286"/>
        <v>0</v>
      </c>
      <c r="BD233" s="43">
        <f t="shared" si="287"/>
        <v>0</v>
      </c>
      <c r="BE233" s="41">
        <f t="shared" si="288"/>
        <v>0</v>
      </c>
      <c r="BF233" s="6">
        <f t="shared" si="289"/>
        <v>0</v>
      </c>
      <c r="BG233" s="42">
        <f t="shared" si="290"/>
        <v>0</v>
      </c>
      <c r="BH233" s="43">
        <f t="shared" si="291"/>
        <v>0</v>
      </c>
      <c r="BI233" s="41">
        <f t="shared" si="292"/>
        <v>0</v>
      </c>
      <c r="BJ233" s="6">
        <f t="shared" si="293"/>
        <v>0</v>
      </c>
      <c r="BK233" s="42">
        <f t="shared" si="294"/>
        <v>0</v>
      </c>
      <c r="BL233" s="43">
        <f t="shared" si="295"/>
        <v>0</v>
      </c>
      <c r="BM233" s="245">
        <f t="shared" si="296"/>
        <v>0</v>
      </c>
      <c r="BN233" s="248">
        <f t="shared" ref="BN233" si="321">IF(COUNTIF(BM231:BM233,0)&gt;=2,0,IF(COUNTIF(BM231:BM233,1)&gt;=2,1,IF(COUNTIF(BM231:BM233,2)&gt;=2,2,IF(COUNTIF(BM231:BM233,3)&gt;=2,3,IF(COUNTIF(BM231:BM233,4)&gt;=2,4,0)))))</f>
        <v>0</v>
      </c>
      <c r="BO233" s="3">
        <v>228</v>
      </c>
    </row>
    <row r="234" spans="28:67" ht="21" x14ac:dyDescent="0.35">
      <c r="AB234" s="38">
        <v>8.6805555555555497E-2</v>
      </c>
      <c r="AC234" s="44">
        <f t="shared" si="297"/>
        <v>42253.045138888148</v>
      </c>
      <c r="AD234" s="45">
        <v>230</v>
      </c>
      <c r="AE234" s="41">
        <f t="shared" si="263"/>
        <v>0</v>
      </c>
      <c r="AF234" s="6">
        <f t="shared" si="264"/>
        <v>0</v>
      </c>
      <c r="AG234" s="42">
        <f t="shared" si="265"/>
        <v>0</v>
      </c>
      <c r="AH234" s="43">
        <f t="shared" si="266"/>
        <v>0</v>
      </c>
      <c r="AI234" s="41">
        <f t="shared" si="267"/>
        <v>0</v>
      </c>
      <c r="AJ234" s="6">
        <f t="shared" si="268"/>
        <v>0</v>
      </c>
      <c r="AK234" s="42">
        <f t="shared" si="269"/>
        <v>0</v>
      </c>
      <c r="AL234" s="43">
        <f t="shared" si="270"/>
        <v>0</v>
      </c>
      <c r="AM234" s="41">
        <f t="shared" si="271"/>
        <v>0</v>
      </c>
      <c r="AN234" s="6">
        <f t="shared" si="272"/>
        <v>0</v>
      </c>
      <c r="AO234" s="42">
        <f t="shared" si="273"/>
        <v>0</v>
      </c>
      <c r="AP234" s="43">
        <f t="shared" si="274"/>
        <v>0</v>
      </c>
      <c r="AQ234" s="41">
        <f t="shared" si="275"/>
        <v>0</v>
      </c>
      <c r="AR234" s="6">
        <f t="shared" si="276"/>
        <v>0</v>
      </c>
      <c r="AS234" s="42">
        <f t="shared" si="277"/>
        <v>0</v>
      </c>
      <c r="AT234" s="43">
        <f t="shared" si="278"/>
        <v>0</v>
      </c>
      <c r="AU234" s="244">
        <f t="shared" si="279"/>
        <v>0</v>
      </c>
      <c r="AW234" s="41">
        <f t="shared" si="280"/>
        <v>0</v>
      </c>
      <c r="AX234" s="6">
        <f t="shared" si="281"/>
        <v>0</v>
      </c>
      <c r="AY234" s="42">
        <f t="shared" si="282"/>
        <v>0</v>
      </c>
      <c r="AZ234" s="43">
        <f t="shared" si="283"/>
        <v>0</v>
      </c>
      <c r="BA234" s="41">
        <f t="shared" si="284"/>
        <v>0</v>
      </c>
      <c r="BB234" s="6">
        <f t="shared" si="285"/>
        <v>0</v>
      </c>
      <c r="BC234" s="42">
        <f t="shared" si="286"/>
        <v>0</v>
      </c>
      <c r="BD234" s="43">
        <f t="shared" si="287"/>
        <v>0</v>
      </c>
      <c r="BE234" s="41">
        <f t="shared" si="288"/>
        <v>0</v>
      </c>
      <c r="BF234" s="6">
        <f t="shared" si="289"/>
        <v>0</v>
      </c>
      <c r="BG234" s="42">
        <f t="shared" si="290"/>
        <v>0</v>
      </c>
      <c r="BH234" s="43">
        <f t="shared" si="291"/>
        <v>0</v>
      </c>
      <c r="BI234" s="41">
        <f t="shared" si="292"/>
        <v>0</v>
      </c>
      <c r="BJ234" s="6">
        <f t="shared" si="293"/>
        <v>0</v>
      </c>
      <c r="BK234" s="42">
        <f t="shared" si="294"/>
        <v>0</v>
      </c>
      <c r="BL234" s="43">
        <f t="shared" si="295"/>
        <v>0</v>
      </c>
      <c r="BM234" s="244">
        <f t="shared" si="296"/>
        <v>0</v>
      </c>
      <c r="BO234" s="3">
        <v>229</v>
      </c>
    </row>
    <row r="235" spans="28:67" ht="21.75" thickBot="1" x14ac:dyDescent="0.4">
      <c r="AB235" s="38">
        <v>9.0277777777777804E-2</v>
      </c>
      <c r="AC235" s="44">
        <f t="shared" si="297"/>
        <v>42253.048611110367</v>
      </c>
      <c r="AD235" s="45">
        <v>231</v>
      </c>
      <c r="AE235" s="41">
        <f t="shared" si="263"/>
        <v>0</v>
      </c>
      <c r="AF235" s="6">
        <f t="shared" si="264"/>
        <v>0</v>
      </c>
      <c r="AG235" s="42">
        <f t="shared" si="265"/>
        <v>0</v>
      </c>
      <c r="AH235" s="43">
        <f t="shared" si="266"/>
        <v>0</v>
      </c>
      <c r="AI235" s="41">
        <f t="shared" si="267"/>
        <v>0</v>
      </c>
      <c r="AJ235" s="6">
        <f t="shared" si="268"/>
        <v>0</v>
      </c>
      <c r="AK235" s="42">
        <f t="shared" si="269"/>
        <v>0</v>
      </c>
      <c r="AL235" s="43">
        <f t="shared" si="270"/>
        <v>0</v>
      </c>
      <c r="AM235" s="41">
        <f t="shared" si="271"/>
        <v>0</v>
      </c>
      <c r="AN235" s="6">
        <f t="shared" si="272"/>
        <v>0</v>
      </c>
      <c r="AO235" s="42">
        <f t="shared" si="273"/>
        <v>0</v>
      </c>
      <c r="AP235" s="43">
        <f t="shared" si="274"/>
        <v>0</v>
      </c>
      <c r="AQ235" s="41">
        <f t="shared" si="275"/>
        <v>0</v>
      </c>
      <c r="AR235" s="6">
        <f t="shared" si="276"/>
        <v>0</v>
      </c>
      <c r="AS235" s="42">
        <f t="shared" si="277"/>
        <v>0</v>
      </c>
      <c r="AT235" s="43">
        <f t="shared" si="278"/>
        <v>0</v>
      </c>
      <c r="AU235" s="53">
        <f t="shared" si="279"/>
        <v>0</v>
      </c>
      <c r="AW235" s="41">
        <f t="shared" si="280"/>
        <v>0</v>
      </c>
      <c r="AX235" s="6">
        <f t="shared" si="281"/>
        <v>0</v>
      </c>
      <c r="AY235" s="42">
        <f t="shared" si="282"/>
        <v>0</v>
      </c>
      <c r="AZ235" s="43">
        <f t="shared" si="283"/>
        <v>0</v>
      </c>
      <c r="BA235" s="41">
        <f t="shared" si="284"/>
        <v>0</v>
      </c>
      <c r="BB235" s="6">
        <f t="shared" si="285"/>
        <v>0</v>
      </c>
      <c r="BC235" s="42">
        <f t="shared" si="286"/>
        <v>0</v>
      </c>
      <c r="BD235" s="43">
        <f t="shared" si="287"/>
        <v>0</v>
      </c>
      <c r="BE235" s="41">
        <f t="shared" si="288"/>
        <v>0</v>
      </c>
      <c r="BF235" s="6">
        <f t="shared" si="289"/>
        <v>0</v>
      </c>
      <c r="BG235" s="42">
        <f t="shared" si="290"/>
        <v>0</v>
      </c>
      <c r="BH235" s="43">
        <f t="shared" si="291"/>
        <v>0</v>
      </c>
      <c r="BI235" s="41">
        <f t="shared" si="292"/>
        <v>0</v>
      </c>
      <c r="BJ235" s="6">
        <f t="shared" si="293"/>
        <v>0</v>
      </c>
      <c r="BK235" s="42">
        <f t="shared" si="294"/>
        <v>0</v>
      </c>
      <c r="BL235" s="43">
        <f t="shared" si="295"/>
        <v>0</v>
      </c>
      <c r="BM235" s="53">
        <f t="shared" si="296"/>
        <v>0</v>
      </c>
      <c r="BO235" s="3">
        <v>230</v>
      </c>
    </row>
    <row r="236" spans="28:67" ht="21.75" thickBot="1" x14ac:dyDescent="0.4">
      <c r="AB236" s="38">
        <v>9.375E-2</v>
      </c>
      <c r="AC236" s="44">
        <f t="shared" si="297"/>
        <v>42253.052083332586</v>
      </c>
      <c r="AD236" s="45">
        <v>232</v>
      </c>
      <c r="AE236" s="41">
        <f t="shared" si="263"/>
        <v>0</v>
      </c>
      <c r="AF236" s="6">
        <f t="shared" si="264"/>
        <v>0</v>
      </c>
      <c r="AG236" s="42">
        <f t="shared" si="265"/>
        <v>0</v>
      </c>
      <c r="AH236" s="43">
        <f t="shared" si="266"/>
        <v>0</v>
      </c>
      <c r="AI236" s="41">
        <f t="shared" si="267"/>
        <v>0</v>
      </c>
      <c r="AJ236" s="6">
        <f t="shared" si="268"/>
        <v>0</v>
      </c>
      <c r="AK236" s="42">
        <f t="shared" si="269"/>
        <v>0</v>
      </c>
      <c r="AL236" s="43">
        <f t="shared" si="270"/>
        <v>0</v>
      </c>
      <c r="AM236" s="41">
        <f t="shared" si="271"/>
        <v>0</v>
      </c>
      <c r="AN236" s="6">
        <f t="shared" si="272"/>
        <v>0</v>
      </c>
      <c r="AO236" s="42">
        <f t="shared" si="273"/>
        <v>0</v>
      </c>
      <c r="AP236" s="43">
        <f t="shared" si="274"/>
        <v>0</v>
      </c>
      <c r="AQ236" s="41">
        <f t="shared" si="275"/>
        <v>0</v>
      </c>
      <c r="AR236" s="6">
        <f t="shared" si="276"/>
        <v>0</v>
      </c>
      <c r="AS236" s="42">
        <f t="shared" si="277"/>
        <v>0</v>
      </c>
      <c r="AT236" s="43">
        <f t="shared" si="278"/>
        <v>0</v>
      </c>
      <c r="AU236" s="245">
        <f t="shared" si="279"/>
        <v>0</v>
      </c>
      <c r="AV236" s="248">
        <f t="shared" ref="AV236" si="322">IF(COUNTIF(AU234:AU236,0)&gt;=2,0,IF(COUNTIF(AU234:AU236,1)&gt;=2,1,IF(COUNTIF(AU234:AU236,2)&gt;=2,2,IF(COUNTIF(AU234:AU236,3)&gt;=2,3,IF(COUNTIF(AU234:AU236,4)&gt;=2,4,0)))))</f>
        <v>0</v>
      </c>
      <c r="AW236" s="41">
        <f t="shared" si="280"/>
        <v>0</v>
      </c>
      <c r="AX236" s="6">
        <f t="shared" si="281"/>
        <v>0</v>
      </c>
      <c r="AY236" s="42">
        <f t="shared" si="282"/>
        <v>0</v>
      </c>
      <c r="AZ236" s="43">
        <f t="shared" si="283"/>
        <v>0</v>
      </c>
      <c r="BA236" s="41">
        <f t="shared" si="284"/>
        <v>0</v>
      </c>
      <c r="BB236" s="6">
        <f t="shared" si="285"/>
        <v>0</v>
      </c>
      <c r="BC236" s="42">
        <f t="shared" si="286"/>
        <v>0</v>
      </c>
      <c r="BD236" s="43">
        <f t="shared" si="287"/>
        <v>0</v>
      </c>
      <c r="BE236" s="41">
        <f t="shared" si="288"/>
        <v>0</v>
      </c>
      <c r="BF236" s="6">
        <f t="shared" si="289"/>
        <v>0</v>
      </c>
      <c r="BG236" s="42">
        <f t="shared" si="290"/>
        <v>0</v>
      </c>
      <c r="BH236" s="43">
        <f t="shared" si="291"/>
        <v>0</v>
      </c>
      <c r="BI236" s="41">
        <f t="shared" si="292"/>
        <v>0</v>
      </c>
      <c r="BJ236" s="6">
        <f t="shared" si="293"/>
        <v>0</v>
      </c>
      <c r="BK236" s="42">
        <f t="shared" si="294"/>
        <v>0</v>
      </c>
      <c r="BL236" s="43">
        <f t="shared" si="295"/>
        <v>0</v>
      </c>
      <c r="BM236" s="245">
        <f t="shared" si="296"/>
        <v>0</v>
      </c>
      <c r="BN236" s="248">
        <f t="shared" ref="BN236" si="323">IF(COUNTIF(BM234:BM236,0)&gt;=2,0,IF(COUNTIF(BM234:BM236,1)&gt;=2,1,IF(COUNTIF(BM234:BM236,2)&gt;=2,2,IF(COUNTIF(BM234:BM236,3)&gt;=2,3,IF(COUNTIF(BM234:BM236,4)&gt;=2,4,0)))))</f>
        <v>0</v>
      </c>
      <c r="BO236" s="3">
        <v>231</v>
      </c>
    </row>
    <row r="237" spans="28:67" ht="21" x14ac:dyDescent="0.35">
      <c r="AB237" s="38">
        <v>9.7222222222222196E-2</v>
      </c>
      <c r="AC237" s="44">
        <f t="shared" si="297"/>
        <v>42253.055555554805</v>
      </c>
      <c r="AD237" s="45">
        <v>233</v>
      </c>
      <c r="AE237" s="41">
        <f t="shared" si="263"/>
        <v>0</v>
      </c>
      <c r="AF237" s="6">
        <f t="shared" si="264"/>
        <v>0</v>
      </c>
      <c r="AG237" s="42">
        <f t="shared" si="265"/>
        <v>0</v>
      </c>
      <c r="AH237" s="43">
        <f t="shared" si="266"/>
        <v>0</v>
      </c>
      <c r="AI237" s="41">
        <f t="shared" si="267"/>
        <v>0</v>
      </c>
      <c r="AJ237" s="6">
        <f t="shared" si="268"/>
        <v>0</v>
      </c>
      <c r="AK237" s="42">
        <f t="shared" si="269"/>
        <v>0</v>
      </c>
      <c r="AL237" s="43">
        <f t="shared" si="270"/>
        <v>0</v>
      </c>
      <c r="AM237" s="41">
        <f t="shared" si="271"/>
        <v>0</v>
      </c>
      <c r="AN237" s="6">
        <f t="shared" si="272"/>
        <v>0</v>
      </c>
      <c r="AO237" s="42">
        <f t="shared" si="273"/>
        <v>0</v>
      </c>
      <c r="AP237" s="43">
        <f t="shared" si="274"/>
        <v>0</v>
      </c>
      <c r="AQ237" s="41">
        <f t="shared" si="275"/>
        <v>0</v>
      </c>
      <c r="AR237" s="6">
        <f t="shared" si="276"/>
        <v>0</v>
      </c>
      <c r="AS237" s="42">
        <f t="shared" si="277"/>
        <v>0</v>
      </c>
      <c r="AT237" s="43">
        <f t="shared" si="278"/>
        <v>0</v>
      </c>
      <c r="AU237" s="244">
        <f t="shared" si="279"/>
        <v>0</v>
      </c>
      <c r="AW237" s="41">
        <f t="shared" si="280"/>
        <v>0</v>
      </c>
      <c r="AX237" s="6">
        <f t="shared" si="281"/>
        <v>0</v>
      </c>
      <c r="AY237" s="42">
        <f t="shared" si="282"/>
        <v>0</v>
      </c>
      <c r="AZ237" s="43">
        <f t="shared" si="283"/>
        <v>0</v>
      </c>
      <c r="BA237" s="41">
        <f t="shared" si="284"/>
        <v>0</v>
      </c>
      <c r="BB237" s="6">
        <f t="shared" si="285"/>
        <v>0</v>
      </c>
      <c r="BC237" s="42">
        <f t="shared" si="286"/>
        <v>0</v>
      </c>
      <c r="BD237" s="43">
        <f t="shared" si="287"/>
        <v>0</v>
      </c>
      <c r="BE237" s="41">
        <f t="shared" si="288"/>
        <v>0</v>
      </c>
      <c r="BF237" s="6">
        <f t="shared" si="289"/>
        <v>0</v>
      </c>
      <c r="BG237" s="42">
        <f t="shared" si="290"/>
        <v>0</v>
      </c>
      <c r="BH237" s="43">
        <f t="shared" si="291"/>
        <v>0</v>
      </c>
      <c r="BI237" s="41">
        <f t="shared" si="292"/>
        <v>0</v>
      </c>
      <c r="BJ237" s="6">
        <f t="shared" si="293"/>
        <v>0</v>
      </c>
      <c r="BK237" s="42">
        <f t="shared" si="294"/>
        <v>0</v>
      </c>
      <c r="BL237" s="43">
        <f t="shared" si="295"/>
        <v>0</v>
      </c>
      <c r="BM237" s="244">
        <f t="shared" si="296"/>
        <v>0</v>
      </c>
      <c r="BO237" s="3">
        <v>232</v>
      </c>
    </row>
    <row r="238" spans="28:67" ht="21.75" thickBot="1" x14ac:dyDescent="0.4">
      <c r="AB238" s="38">
        <v>0.100694444444444</v>
      </c>
      <c r="AC238" s="44">
        <f t="shared" si="297"/>
        <v>42253.059027777024</v>
      </c>
      <c r="AD238" s="45">
        <v>234</v>
      </c>
      <c r="AE238" s="41">
        <f t="shared" si="263"/>
        <v>0</v>
      </c>
      <c r="AF238" s="6">
        <f t="shared" si="264"/>
        <v>0</v>
      </c>
      <c r="AG238" s="42">
        <f t="shared" si="265"/>
        <v>0</v>
      </c>
      <c r="AH238" s="43">
        <f t="shared" si="266"/>
        <v>0</v>
      </c>
      <c r="AI238" s="41">
        <f t="shared" si="267"/>
        <v>0</v>
      </c>
      <c r="AJ238" s="6">
        <f t="shared" si="268"/>
        <v>0</v>
      </c>
      <c r="AK238" s="42">
        <f t="shared" si="269"/>
        <v>0</v>
      </c>
      <c r="AL238" s="43">
        <f t="shared" si="270"/>
        <v>0</v>
      </c>
      <c r="AM238" s="41">
        <f t="shared" si="271"/>
        <v>0</v>
      </c>
      <c r="AN238" s="6">
        <f t="shared" si="272"/>
        <v>0</v>
      </c>
      <c r="AO238" s="42">
        <f t="shared" si="273"/>
        <v>0</v>
      </c>
      <c r="AP238" s="43">
        <f t="shared" si="274"/>
        <v>0</v>
      </c>
      <c r="AQ238" s="41">
        <f t="shared" si="275"/>
        <v>0</v>
      </c>
      <c r="AR238" s="6">
        <f t="shared" si="276"/>
        <v>0</v>
      </c>
      <c r="AS238" s="42">
        <f t="shared" si="277"/>
        <v>0</v>
      </c>
      <c r="AT238" s="43">
        <f t="shared" si="278"/>
        <v>0</v>
      </c>
      <c r="AU238" s="53">
        <f t="shared" si="279"/>
        <v>0</v>
      </c>
      <c r="AW238" s="41">
        <f t="shared" si="280"/>
        <v>0</v>
      </c>
      <c r="AX238" s="6">
        <f t="shared" si="281"/>
        <v>0</v>
      </c>
      <c r="AY238" s="42">
        <f t="shared" si="282"/>
        <v>0</v>
      </c>
      <c r="AZ238" s="43">
        <f t="shared" si="283"/>
        <v>0</v>
      </c>
      <c r="BA238" s="41">
        <f t="shared" si="284"/>
        <v>0</v>
      </c>
      <c r="BB238" s="6">
        <f t="shared" si="285"/>
        <v>0</v>
      </c>
      <c r="BC238" s="42">
        <f t="shared" si="286"/>
        <v>0</v>
      </c>
      <c r="BD238" s="43">
        <f t="shared" si="287"/>
        <v>0</v>
      </c>
      <c r="BE238" s="41">
        <f t="shared" si="288"/>
        <v>0</v>
      </c>
      <c r="BF238" s="6">
        <f t="shared" si="289"/>
        <v>0</v>
      </c>
      <c r="BG238" s="42">
        <f t="shared" si="290"/>
        <v>0</v>
      </c>
      <c r="BH238" s="43">
        <f t="shared" si="291"/>
        <v>0</v>
      </c>
      <c r="BI238" s="41">
        <f t="shared" si="292"/>
        <v>0</v>
      </c>
      <c r="BJ238" s="6">
        <f t="shared" si="293"/>
        <v>0</v>
      </c>
      <c r="BK238" s="42">
        <f t="shared" si="294"/>
        <v>0</v>
      </c>
      <c r="BL238" s="43">
        <f t="shared" si="295"/>
        <v>0</v>
      </c>
      <c r="BM238" s="53">
        <f t="shared" si="296"/>
        <v>0</v>
      </c>
      <c r="BO238" s="3">
        <v>233</v>
      </c>
    </row>
    <row r="239" spans="28:67" ht="21.75" thickBot="1" x14ac:dyDescent="0.4">
      <c r="AB239" s="38">
        <v>0.10416666666666601</v>
      </c>
      <c r="AC239" s="44">
        <f t="shared" si="297"/>
        <v>42253.062499999243</v>
      </c>
      <c r="AD239" s="45">
        <v>235</v>
      </c>
      <c r="AE239" s="41">
        <f t="shared" si="263"/>
        <v>0</v>
      </c>
      <c r="AF239" s="6">
        <f t="shared" si="264"/>
        <v>0</v>
      </c>
      <c r="AG239" s="42">
        <f t="shared" si="265"/>
        <v>0</v>
      </c>
      <c r="AH239" s="43">
        <f t="shared" si="266"/>
        <v>0</v>
      </c>
      <c r="AI239" s="41">
        <f t="shared" si="267"/>
        <v>0</v>
      </c>
      <c r="AJ239" s="6">
        <f t="shared" si="268"/>
        <v>0</v>
      </c>
      <c r="AK239" s="42">
        <f t="shared" si="269"/>
        <v>0</v>
      </c>
      <c r="AL239" s="43">
        <f t="shared" si="270"/>
        <v>0</v>
      </c>
      <c r="AM239" s="41">
        <f t="shared" si="271"/>
        <v>0</v>
      </c>
      <c r="AN239" s="6">
        <f t="shared" si="272"/>
        <v>0</v>
      </c>
      <c r="AO239" s="42">
        <f t="shared" si="273"/>
        <v>0</v>
      </c>
      <c r="AP239" s="43">
        <f t="shared" si="274"/>
        <v>0</v>
      </c>
      <c r="AQ239" s="41">
        <f t="shared" si="275"/>
        <v>0</v>
      </c>
      <c r="AR239" s="6">
        <f t="shared" si="276"/>
        <v>0</v>
      </c>
      <c r="AS239" s="42">
        <f t="shared" si="277"/>
        <v>0</v>
      </c>
      <c r="AT239" s="43">
        <f t="shared" si="278"/>
        <v>0</v>
      </c>
      <c r="AU239" s="245">
        <f t="shared" si="279"/>
        <v>0</v>
      </c>
      <c r="AV239" s="248">
        <f t="shared" ref="AV239" si="324">IF(COUNTIF(AU237:AU239,0)&gt;=2,0,IF(COUNTIF(AU237:AU239,1)&gt;=2,1,IF(COUNTIF(AU237:AU239,2)&gt;=2,2,IF(COUNTIF(AU237:AU239,3)&gt;=2,3,IF(COUNTIF(AU237:AU239,4)&gt;=2,4,0)))))</f>
        <v>0</v>
      </c>
      <c r="AW239" s="41">
        <f t="shared" si="280"/>
        <v>0</v>
      </c>
      <c r="AX239" s="6">
        <f t="shared" si="281"/>
        <v>0</v>
      </c>
      <c r="AY239" s="42">
        <f t="shared" si="282"/>
        <v>0</v>
      </c>
      <c r="AZ239" s="43">
        <f t="shared" si="283"/>
        <v>0</v>
      </c>
      <c r="BA239" s="41">
        <f t="shared" si="284"/>
        <v>0</v>
      </c>
      <c r="BB239" s="6">
        <f t="shared" si="285"/>
        <v>0</v>
      </c>
      <c r="BC239" s="42">
        <f t="shared" si="286"/>
        <v>0</v>
      </c>
      <c r="BD239" s="43">
        <f t="shared" si="287"/>
        <v>0</v>
      </c>
      <c r="BE239" s="41">
        <f t="shared" si="288"/>
        <v>0</v>
      </c>
      <c r="BF239" s="6">
        <f t="shared" si="289"/>
        <v>0</v>
      </c>
      <c r="BG239" s="42">
        <f t="shared" si="290"/>
        <v>0</v>
      </c>
      <c r="BH239" s="43">
        <f t="shared" si="291"/>
        <v>0</v>
      </c>
      <c r="BI239" s="41">
        <f t="shared" si="292"/>
        <v>0</v>
      </c>
      <c r="BJ239" s="6">
        <f t="shared" si="293"/>
        <v>0</v>
      </c>
      <c r="BK239" s="42">
        <f t="shared" si="294"/>
        <v>0</v>
      </c>
      <c r="BL239" s="43">
        <f t="shared" si="295"/>
        <v>0</v>
      </c>
      <c r="BM239" s="245">
        <f t="shared" si="296"/>
        <v>0</v>
      </c>
      <c r="BN239" s="248">
        <f t="shared" ref="BN239" si="325">IF(COUNTIF(BM237:BM239,0)&gt;=2,0,IF(COUNTIF(BM237:BM239,1)&gt;=2,1,IF(COUNTIF(BM237:BM239,2)&gt;=2,2,IF(COUNTIF(BM237:BM239,3)&gt;=2,3,IF(COUNTIF(BM237:BM239,4)&gt;=2,4,0)))))</f>
        <v>0</v>
      </c>
      <c r="BO239" s="3">
        <v>234</v>
      </c>
    </row>
    <row r="240" spans="28:67" ht="21" x14ac:dyDescent="0.35">
      <c r="AB240" s="38">
        <v>0.10763888888888901</v>
      </c>
      <c r="AC240" s="44">
        <f t="shared" si="297"/>
        <v>42253.065972221462</v>
      </c>
      <c r="AD240" s="45">
        <v>236</v>
      </c>
      <c r="AE240" s="41">
        <f t="shared" si="263"/>
        <v>0</v>
      </c>
      <c r="AF240" s="6">
        <f t="shared" si="264"/>
        <v>0</v>
      </c>
      <c r="AG240" s="42">
        <f t="shared" si="265"/>
        <v>0</v>
      </c>
      <c r="AH240" s="43">
        <f t="shared" si="266"/>
        <v>0</v>
      </c>
      <c r="AI240" s="41">
        <f t="shared" si="267"/>
        <v>0</v>
      </c>
      <c r="AJ240" s="6">
        <f t="shared" si="268"/>
        <v>0</v>
      </c>
      <c r="AK240" s="42">
        <f t="shared" si="269"/>
        <v>0</v>
      </c>
      <c r="AL240" s="43">
        <f t="shared" si="270"/>
        <v>0</v>
      </c>
      <c r="AM240" s="41">
        <f t="shared" si="271"/>
        <v>0</v>
      </c>
      <c r="AN240" s="6">
        <f t="shared" si="272"/>
        <v>0</v>
      </c>
      <c r="AO240" s="42">
        <f t="shared" si="273"/>
        <v>0</v>
      </c>
      <c r="AP240" s="43">
        <f t="shared" si="274"/>
        <v>0</v>
      </c>
      <c r="AQ240" s="41">
        <f t="shared" si="275"/>
        <v>0</v>
      </c>
      <c r="AR240" s="6">
        <f t="shared" si="276"/>
        <v>0</v>
      </c>
      <c r="AS240" s="42">
        <f t="shared" si="277"/>
        <v>0</v>
      </c>
      <c r="AT240" s="43">
        <f t="shared" si="278"/>
        <v>0</v>
      </c>
      <c r="AU240" s="244">
        <f t="shared" si="279"/>
        <v>0</v>
      </c>
      <c r="AW240" s="41">
        <f t="shared" si="280"/>
        <v>0</v>
      </c>
      <c r="AX240" s="6">
        <f t="shared" si="281"/>
        <v>0</v>
      </c>
      <c r="AY240" s="42">
        <f t="shared" si="282"/>
        <v>0</v>
      </c>
      <c r="AZ240" s="43">
        <f t="shared" si="283"/>
        <v>0</v>
      </c>
      <c r="BA240" s="41">
        <f t="shared" si="284"/>
        <v>0</v>
      </c>
      <c r="BB240" s="6">
        <f t="shared" si="285"/>
        <v>0</v>
      </c>
      <c r="BC240" s="42">
        <f t="shared" si="286"/>
        <v>0</v>
      </c>
      <c r="BD240" s="43">
        <f t="shared" si="287"/>
        <v>0</v>
      </c>
      <c r="BE240" s="41">
        <f t="shared" si="288"/>
        <v>0</v>
      </c>
      <c r="BF240" s="6">
        <f t="shared" si="289"/>
        <v>0</v>
      </c>
      <c r="BG240" s="42">
        <f t="shared" si="290"/>
        <v>0</v>
      </c>
      <c r="BH240" s="43">
        <f t="shared" si="291"/>
        <v>0</v>
      </c>
      <c r="BI240" s="41">
        <f t="shared" si="292"/>
        <v>0</v>
      </c>
      <c r="BJ240" s="6">
        <f t="shared" si="293"/>
        <v>0</v>
      </c>
      <c r="BK240" s="42">
        <f t="shared" si="294"/>
        <v>0</v>
      </c>
      <c r="BL240" s="43">
        <f t="shared" si="295"/>
        <v>0</v>
      </c>
      <c r="BM240" s="244">
        <f t="shared" si="296"/>
        <v>0</v>
      </c>
      <c r="BO240" s="3">
        <v>235</v>
      </c>
    </row>
    <row r="241" spans="28:67" ht="21.75" thickBot="1" x14ac:dyDescent="0.4">
      <c r="AB241" s="38">
        <v>0.11111111111111099</v>
      </c>
      <c r="AC241" s="44">
        <f t="shared" si="297"/>
        <v>42253.069444443681</v>
      </c>
      <c r="AD241" s="45">
        <v>237</v>
      </c>
      <c r="AE241" s="41">
        <f t="shared" si="263"/>
        <v>0</v>
      </c>
      <c r="AF241" s="6">
        <f t="shared" si="264"/>
        <v>0</v>
      </c>
      <c r="AG241" s="42">
        <f t="shared" si="265"/>
        <v>0</v>
      </c>
      <c r="AH241" s="43">
        <f t="shared" si="266"/>
        <v>0</v>
      </c>
      <c r="AI241" s="41">
        <f t="shared" si="267"/>
        <v>0</v>
      </c>
      <c r="AJ241" s="6">
        <f t="shared" si="268"/>
        <v>0</v>
      </c>
      <c r="AK241" s="42">
        <f t="shared" si="269"/>
        <v>0</v>
      </c>
      <c r="AL241" s="43">
        <f t="shared" si="270"/>
        <v>0</v>
      </c>
      <c r="AM241" s="41">
        <f t="shared" si="271"/>
        <v>0</v>
      </c>
      <c r="AN241" s="6">
        <f t="shared" si="272"/>
        <v>0</v>
      </c>
      <c r="AO241" s="42">
        <f t="shared" si="273"/>
        <v>0</v>
      </c>
      <c r="AP241" s="43">
        <f t="shared" si="274"/>
        <v>0</v>
      </c>
      <c r="AQ241" s="41">
        <f t="shared" si="275"/>
        <v>0</v>
      </c>
      <c r="AR241" s="6">
        <f t="shared" si="276"/>
        <v>0</v>
      </c>
      <c r="AS241" s="42">
        <f t="shared" si="277"/>
        <v>0</v>
      </c>
      <c r="AT241" s="43">
        <f t="shared" si="278"/>
        <v>0</v>
      </c>
      <c r="AU241" s="53">
        <f t="shared" si="279"/>
        <v>0</v>
      </c>
      <c r="AW241" s="41">
        <f t="shared" si="280"/>
        <v>0</v>
      </c>
      <c r="AX241" s="6">
        <f t="shared" si="281"/>
        <v>0</v>
      </c>
      <c r="AY241" s="42">
        <f t="shared" si="282"/>
        <v>0</v>
      </c>
      <c r="AZ241" s="43">
        <f t="shared" si="283"/>
        <v>0</v>
      </c>
      <c r="BA241" s="41">
        <f t="shared" si="284"/>
        <v>0</v>
      </c>
      <c r="BB241" s="6">
        <f t="shared" si="285"/>
        <v>0</v>
      </c>
      <c r="BC241" s="42">
        <f t="shared" si="286"/>
        <v>0</v>
      </c>
      <c r="BD241" s="43">
        <f t="shared" si="287"/>
        <v>0</v>
      </c>
      <c r="BE241" s="41">
        <f t="shared" si="288"/>
        <v>0</v>
      </c>
      <c r="BF241" s="6">
        <f t="shared" si="289"/>
        <v>0</v>
      </c>
      <c r="BG241" s="42">
        <f t="shared" si="290"/>
        <v>0</v>
      </c>
      <c r="BH241" s="43">
        <f t="shared" si="291"/>
        <v>0</v>
      </c>
      <c r="BI241" s="41">
        <f t="shared" si="292"/>
        <v>0</v>
      </c>
      <c r="BJ241" s="6">
        <f t="shared" si="293"/>
        <v>0</v>
      </c>
      <c r="BK241" s="42">
        <f t="shared" si="294"/>
        <v>0</v>
      </c>
      <c r="BL241" s="43">
        <f t="shared" si="295"/>
        <v>0</v>
      </c>
      <c r="BM241" s="53">
        <f t="shared" si="296"/>
        <v>0</v>
      </c>
      <c r="BO241" s="3">
        <v>236</v>
      </c>
    </row>
    <row r="242" spans="28:67" ht="21.75" thickBot="1" x14ac:dyDescent="0.4">
      <c r="AB242" s="38">
        <v>0.114583333333333</v>
      </c>
      <c r="AC242" s="44">
        <f t="shared" si="297"/>
        <v>42253.0729166659</v>
      </c>
      <c r="AD242" s="45">
        <v>238</v>
      </c>
      <c r="AE242" s="41">
        <f t="shared" si="263"/>
        <v>0</v>
      </c>
      <c r="AF242" s="6">
        <f t="shared" si="264"/>
        <v>0</v>
      </c>
      <c r="AG242" s="42">
        <f t="shared" si="265"/>
        <v>0</v>
      </c>
      <c r="AH242" s="43">
        <f t="shared" si="266"/>
        <v>0</v>
      </c>
      <c r="AI242" s="41">
        <f t="shared" si="267"/>
        <v>0</v>
      </c>
      <c r="AJ242" s="6">
        <f t="shared" si="268"/>
        <v>0</v>
      </c>
      <c r="AK242" s="42">
        <f t="shared" si="269"/>
        <v>0</v>
      </c>
      <c r="AL242" s="43">
        <f t="shared" si="270"/>
        <v>0</v>
      </c>
      <c r="AM242" s="41">
        <f t="shared" si="271"/>
        <v>0</v>
      </c>
      <c r="AN242" s="6">
        <f t="shared" si="272"/>
        <v>0</v>
      </c>
      <c r="AO242" s="42">
        <f t="shared" si="273"/>
        <v>0</v>
      </c>
      <c r="AP242" s="43">
        <f t="shared" si="274"/>
        <v>0</v>
      </c>
      <c r="AQ242" s="41">
        <f t="shared" si="275"/>
        <v>0</v>
      </c>
      <c r="AR242" s="6">
        <f t="shared" si="276"/>
        <v>0</v>
      </c>
      <c r="AS242" s="42">
        <f t="shared" si="277"/>
        <v>0</v>
      </c>
      <c r="AT242" s="43">
        <f t="shared" si="278"/>
        <v>0</v>
      </c>
      <c r="AU242" s="245">
        <f t="shared" si="279"/>
        <v>0</v>
      </c>
      <c r="AV242" s="248">
        <f t="shared" ref="AV242" si="326">IF(COUNTIF(AU240:AU242,0)&gt;=2,0,IF(COUNTIF(AU240:AU242,1)&gt;=2,1,IF(COUNTIF(AU240:AU242,2)&gt;=2,2,IF(COUNTIF(AU240:AU242,3)&gt;=2,3,IF(COUNTIF(AU240:AU242,4)&gt;=2,4,0)))))</f>
        <v>0</v>
      </c>
      <c r="AW242" s="41">
        <f t="shared" si="280"/>
        <v>0</v>
      </c>
      <c r="AX242" s="6">
        <f t="shared" si="281"/>
        <v>0</v>
      </c>
      <c r="AY242" s="42">
        <f t="shared" si="282"/>
        <v>0</v>
      </c>
      <c r="AZ242" s="43">
        <f t="shared" si="283"/>
        <v>0</v>
      </c>
      <c r="BA242" s="41">
        <f t="shared" si="284"/>
        <v>0</v>
      </c>
      <c r="BB242" s="6">
        <f t="shared" si="285"/>
        <v>0</v>
      </c>
      <c r="BC242" s="42">
        <f t="shared" si="286"/>
        <v>0</v>
      </c>
      <c r="BD242" s="43">
        <f t="shared" si="287"/>
        <v>0</v>
      </c>
      <c r="BE242" s="41">
        <f t="shared" si="288"/>
        <v>0</v>
      </c>
      <c r="BF242" s="6">
        <f t="shared" si="289"/>
        <v>0</v>
      </c>
      <c r="BG242" s="42">
        <f t="shared" si="290"/>
        <v>0</v>
      </c>
      <c r="BH242" s="43">
        <f t="shared" si="291"/>
        <v>0</v>
      </c>
      <c r="BI242" s="41">
        <f t="shared" si="292"/>
        <v>0</v>
      </c>
      <c r="BJ242" s="6">
        <f t="shared" si="293"/>
        <v>0</v>
      </c>
      <c r="BK242" s="42">
        <f t="shared" si="294"/>
        <v>0</v>
      </c>
      <c r="BL242" s="43">
        <f t="shared" si="295"/>
        <v>0</v>
      </c>
      <c r="BM242" s="245">
        <f t="shared" si="296"/>
        <v>0</v>
      </c>
      <c r="BN242" s="248">
        <f t="shared" ref="BN242" si="327">IF(COUNTIF(BM240:BM242,0)&gt;=2,0,IF(COUNTIF(BM240:BM242,1)&gt;=2,1,IF(COUNTIF(BM240:BM242,2)&gt;=2,2,IF(COUNTIF(BM240:BM242,3)&gt;=2,3,IF(COUNTIF(BM240:BM242,4)&gt;=2,4,0)))))</f>
        <v>0</v>
      </c>
      <c r="BO242" s="3">
        <v>237</v>
      </c>
    </row>
    <row r="243" spans="28:67" ht="21" x14ac:dyDescent="0.35">
      <c r="AB243" s="38">
        <v>0.118055555555555</v>
      </c>
      <c r="AC243" s="44">
        <f t="shared" si="297"/>
        <v>42253.076388888119</v>
      </c>
      <c r="AD243" s="45">
        <v>239</v>
      </c>
      <c r="AE243" s="41">
        <f t="shared" si="263"/>
        <v>0</v>
      </c>
      <c r="AF243" s="6">
        <f t="shared" si="264"/>
        <v>0</v>
      </c>
      <c r="AG243" s="42">
        <f t="shared" si="265"/>
        <v>0</v>
      </c>
      <c r="AH243" s="43">
        <f t="shared" si="266"/>
        <v>0</v>
      </c>
      <c r="AI243" s="41">
        <f t="shared" si="267"/>
        <v>0</v>
      </c>
      <c r="AJ243" s="6">
        <f t="shared" si="268"/>
        <v>0</v>
      </c>
      <c r="AK243" s="42">
        <f t="shared" si="269"/>
        <v>0</v>
      </c>
      <c r="AL243" s="43">
        <f t="shared" si="270"/>
        <v>0</v>
      </c>
      <c r="AM243" s="41">
        <f t="shared" si="271"/>
        <v>0</v>
      </c>
      <c r="AN243" s="6">
        <f t="shared" si="272"/>
        <v>0</v>
      </c>
      <c r="AO243" s="42">
        <f t="shared" si="273"/>
        <v>0</v>
      </c>
      <c r="AP243" s="43">
        <f t="shared" si="274"/>
        <v>0</v>
      </c>
      <c r="AQ243" s="41">
        <f t="shared" si="275"/>
        <v>0</v>
      </c>
      <c r="AR243" s="6">
        <f t="shared" si="276"/>
        <v>0</v>
      </c>
      <c r="AS243" s="42">
        <f t="shared" si="277"/>
        <v>0</v>
      </c>
      <c r="AT243" s="43">
        <f t="shared" si="278"/>
        <v>0</v>
      </c>
      <c r="AU243" s="244">
        <f t="shared" si="279"/>
        <v>0</v>
      </c>
      <c r="AW243" s="41">
        <f t="shared" si="280"/>
        <v>0</v>
      </c>
      <c r="AX243" s="6">
        <f t="shared" si="281"/>
        <v>0</v>
      </c>
      <c r="AY243" s="42">
        <f t="shared" si="282"/>
        <v>0</v>
      </c>
      <c r="AZ243" s="43">
        <f t="shared" si="283"/>
        <v>0</v>
      </c>
      <c r="BA243" s="41">
        <f t="shared" si="284"/>
        <v>0</v>
      </c>
      <c r="BB243" s="6">
        <f t="shared" si="285"/>
        <v>0</v>
      </c>
      <c r="BC243" s="42">
        <f t="shared" si="286"/>
        <v>0</v>
      </c>
      <c r="BD243" s="43">
        <f t="shared" si="287"/>
        <v>0</v>
      </c>
      <c r="BE243" s="41">
        <f t="shared" si="288"/>
        <v>0</v>
      </c>
      <c r="BF243" s="6">
        <f t="shared" si="289"/>
        <v>0</v>
      </c>
      <c r="BG243" s="42">
        <f t="shared" si="290"/>
        <v>0</v>
      </c>
      <c r="BH243" s="43">
        <f t="shared" si="291"/>
        <v>0</v>
      </c>
      <c r="BI243" s="41">
        <f t="shared" si="292"/>
        <v>0</v>
      </c>
      <c r="BJ243" s="6">
        <f t="shared" si="293"/>
        <v>0</v>
      </c>
      <c r="BK243" s="42">
        <f t="shared" si="294"/>
        <v>0</v>
      </c>
      <c r="BL243" s="43">
        <f t="shared" si="295"/>
        <v>0</v>
      </c>
      <c r="BM243" s="244">
        <f t="shared" si="296"/>
        <v>0</v>
      </c>
      <c r="BO243" s="3">
        <v>238</v>
      </c>
    </row>
    <row r="244" spans="28:67" ht="21.75" thickBot="1" x14ac:dyDescent="0.4">
      <c r="AB244" s="38">
        <v>0.121527777777778</v>
      </c>
      <c r="AC244" s="44">
        <f t="shared" si="297"/>
        <v>42253.079861110338</v>
      </c>
      <c r="AD244" s="45">
        <v>240</v>
      </c>
      <c r="AE244" s="41">
        <f t="shared" si="263"/>
        <v>0</v>
      </c>
      <c r="AF244" s="6">
        <f t="shared" si="264"/>
        <v>0</v>
      </c>
      <c r="AG244" s="42">
        <f t="shared" si="265"/>
        <v>0</v>
      </c>
      <c r="AH244" s="43">
        <f t="shared" si="266"/>
        <v>0</v>
      </c>
      <c r="AI244" s="41">
        <f t="shared" si="267"/>
        <v>0</v>
      </c>
      <c r="AJ244" s="6">
        <f t="shared" si="268"/>
        <v>0</v>
      </c>
      <c r="AK244" s="42">
        <f t="shared" si="269"/>
        <v>0</v>
      </c>
      <c r="AL244" s="43">
        <f t="shared" si="270"/>
        <v>0</v>
      </c>
      <c r="AM244" s="41">
        <f t="shared" si="271"/>
        <v>0</v>
      </c>
      <c r="AN244" s="6">
        <f t="shared" si="272"/>
        <v>0</v>
      </c>
      <c r="AO244" s="42">
        <f t="shared" si="273"/>
        <v>0</v>
      </c>
      <c r="AP244" s="43">
        <f t="shared" si="274"/>
        <v>0</v>
      </c>
      <c r="AQ244" s="41">
        <f t="shared" si="275"/>
        <v>0</v>
      </c>
      <c r="AR244" s="6">
        <f t="shared" si="276"/>
        <v>0</v>
      </c>
      <c r="AS244" s="42">
        <f t="shared" si="277"/>
        <v>0</v>
      </c>
      <c r="AT244" s="43">
        <f t="shared" si="278"/>
        <v>0</v>
      </c>
      <c r="AU244" s="53">
        <f t="shared" si="279"/>
        <v>0</v>
      </c>
      <c r="AW244" s="41">
        <f t="shared" si="280"/>
        <v>0</v>
      </c>
      <c r="AX244" s="6">
        <f t="shared" si="281"/>
        <v>0</v>
      </c>
      <c r="AY244" s="42">
        <f t="shared" si="282"/>
        <v>0</v>
      </c>
      <c r="AZ244" s="43">
        <f t="shared" si="283"/>
        <v>0</v>
      </c>
      <c r="BA244" s="41">
        <f t="shared" si="284"/>
        <v>0</v>
      </c>
      <c r="BB244" s="6">
        <f t="shared" si="285"/>
        <v>0</v>
      </c>
      <c r="BC244" s="42">
        <f t="shared" si="286"/>
        <v>0</v>
      </c>
      <c r="BD244" s="43">
        <f t="shared" si="287"/>
        <v>0</v>
      </c>
      <c r="BE244" s="41">
        <f t="shared" si="288"/>
        <v>0</v>
      </c>
      <c r="BF244" s="6">
        <f t="shared" si="289"/>
        <v>0</v>
      </c>
      <c r="BG244" s="42">
        <f t="shared" si="290"/>
        <v>0</v>
      </c>
      <c r="BH244" s="43">
        <f t="shared" si="291"/>
        <v>0</v>
      </c>
      <c r="BI244" s="41">
        <f t="shared" si="292"/>
        <v>0</v>
      </c>
      <c r="BJ244" s="6">
        <f t="shared" si="293"/>
        <v>0</v>
      </c>
      <c r="BK244" s="42">
        <f t="shared" si="294"/>
        <v>0</v>
      </c>
      <c r="BL244" s="43">
        <f t="shared" si="295"/>
        <v>0</v>
      </c>
      <c r="BM244" s="53">
        <f t="shared" si="296"/>
        <v>0</v>
      </c>
      <c r="BO244" s="3">
        <v>239</v>
      </c>
    </row>
    <row r="245" spans="28:67" ht="21.75" thickBot="1" x14ac:dyDescent="0.4">
      <c r="AB245" s="38">
        <v>0.125</v>
      </c>
      <c r="AC245" s="44">
        <f t="shared" si="297"/>
        <v>42253.083333332557</v>
      </c>
      <c r="AD245" s="45">
        <v>241</v>
      </c>
      <c r="AE245" s="41">
        <f t="shared" si="263"/>
        <v>0</v>
      </c>
      <c r="AF245" s="6">
        <f t="shared" si="264"/>
        <v>0</v>
      </c>
      <c r="AG245" s="42">
        <f t="shared" si="265"/>
        <v>0</v>
      </c>
      <c r="AH245" s="43">
        <f t="shared" si="266"/>
        <v>0</v>
      </c>
      <c r="AI245" s="41">
        <f t="shared" si="267"/>
        <v>0</v>
      </c>
      <c r="AJ245" s="6">
        <f t="shared" si="268"/>
        <v>0</v>
      </c>
      <c r="AK245" s="42">
        <f t="shared" si="269"/>
        <v>0</v>
      </c>
      <c r="AL245" s="43">
        <f t="shared" si="270"/>
        <v>0</v>
      </c>
      <c r="AM245" s="41">
        <f t="shared" si="271"/>
        <v>0</v>
      </c>
      <c r="AN245" s="6">
        <f t="shared" si="272"/>
        <v>0</v>
      </c>
      <c r="AO245" s="42">
        <f t="shared" si="273"/>
        <v>0</v>
      </c>
      <c r="AP245" s="43">
        <f t="shared" si="274"/>
        <v>0</v>
      </c>
      <c r="AQ245" s="41">
        <f t="shared" si="275"/>
        <v>0</v>
      </c>
      <c r="AR245" s="6">
        <f t="shared" si="276"/>
        <v>0</v>
      </c>
      <c r="AS245" s="42">
        <f t="shared" si="277"/>
        <v>0</v>
      </c>
      <c r="AT245" s="43">
        <f t="shared" si="278"/>
        <v>0</v>
      </c>
      <c r="AU245" s="245">
        <f t="shared" si="279"/>
        <v>0</v>
      </c>
      <c r="AV245" s="248">
        <f t="shared" ref="AV245" si="328">IF(COUNTIF(AU243:AU245,0)&gt;=2,0,IF(COUNTIF(AU243:AU245,1)&gt;=2,1,IF(COUNTIF(AU243:AU245,2)&gt;=2,2,IF(COUNTIF(AU243:AU245,3)&gt;=2,3,IF(COUNTIF(AU243:AU245,4)&gt;=2,4,0)))))</f>
        <v>0</v>
      </c>
      <c r="AW245" s="41">
        <f t="shared" si="280"/>
        <v>0</v>
      </c>
      <c r="AX245" s="6">
        <f t="shared" si="281"/>
        <v>0</v>
      </c>
      <c r="AY245" s="42">
        <f t="shared" si="282"/>
        <v>0</v>
      </c>
      <c r="AZ245" s="43">
        <f t="shared" si="283"/>
        <v>0</v>
      </c>
      <c r="BA245" s="41">
        <f t="shared" si="284"/>
        <v>0</v>
      </c>
      <c r="BB245" s="6">
        <f t="shared" si="285"/>
        <v>0</v>
      </c>
      <c r="BC245" s="42">
        <f t="shared" si="286"/>
        <v>0</v>
      </c>
      <c r="BD245" s="43">
        <f t="shared" si="287"/>
        <v>0</v>
      </c>
      <c r="BE245" s="41">
        <f t="shared" si="288"/>
        <v>0</v>
      </c>
      <c r="BF245" s="6">
        <f t="shared" si="289"/>
        <v>0</v>
      </c>
      <c r="BG245" s="42">
        <f t="shared" si="290"/>
        <v>0</v>
      </c>
      <c r="BH245" s="43">
        <f t="shared" si="291"/>
        <v>0</v>
      </c>
      <c r="BI245" s="41">
        <f t="shared" si="292"/>
        <v>0</v>
      </c>
      <c r="BJ245" s="6">
        <f t="shared" si="293"/>
        <v>0</v>
      </c>
      <c r="BK245" s="42">
        <f t="shared" si="294"/>
        <v>0</v>
      </c>
      <c r="BL245" s="43">
        <f t="shared" si="295"/>
        <v>0</v>
      </c>
      <c r="BM245" s="245">
        <f t="shared" si="296"/>
        <v>0</v>
      </c>
      <c r="BN245" s="248">
        <f t="shared" ref="BN245" si="329">IF(COUNTIF(BM243:BM245,0)&gt;=2,0,IF(COUNTIF(BM243:BM245,1)&gt;=2,1,IF(COUNTIF(BM243:BM245,2)&gt;=2,2,IF(COUNTIF(BM243:BM245,3)&gt;=2,3,IF(COUNTIF(BM243:BM245,4)&gt;=2,4,0)))))</f>
        <v>0</v>
      </c>
      <c r="BO245" s="3">
        <v>240</v>
      </c>
    </row>
    <row r="246" spans="28:67" ht="21" x14ac:dyDescent="0.35">
      <c r="AB246" s="38">
        <v>0.12847222222222199</v>
      </c>
      <c r="AC246" s="44">
        <f t="shared" si="297"/>
        <v>42253.086805554776</v>
      </c>
      <c r="AD246" s="45">
        <v>242</v>
      </c>
      <c r="AE246" s="41">
        <f t="shared" si="263"/>
        <v>0</v>
      </c>
      <c r="AF246" s="6">
        <f t="shared" si="264"/>
        <v>0</v>
      </c>
      <c r="AG246" s="42">
        <f t="shared" si="265"/>
        <v>0</v>
      </c>
      <c r="AH246" s="43">
        <f t="shared" si="266"/>
        <v>0</v>
      </c>
      <c r="AI246" s="41">
        <f t="shared" si="267"/>
        <v>0</v>
      </c>
      <c r="AJ246" s="6">
        <f t="shared" si="268"/>
        <v>0</v>
      </c>
      <c r="AK246" s="42">
        <f t="shared" si="269"/>
        <v>0</v>
      </c>
      <c r="AL246" s="43">
        <f t="shared" si="270"/>
        <v>0</v>
      </c>
      <c r="AM246" s="41">
        <f t="shared" si="271"/>
        <v>0</v>
      </c>
      <c r="AN246" s="6">
        <f t="shared" si="272"/>
        <v>0</v>
      </c>
      <c r="AO246" s="42">
        <f t="shared" si="273"/>
        <v>0</v>
      </c>
      <c r="AP246" s="43">
        <f t="shared" si="274"/>
        <v>0</v>
      </c>
      <c r="AQ246" s="41">
        <f t="shared" si="275"/>
        <v>0</v>
      </c>
      <c r="AR246" s="6">
        <f t="shared" si="276"/>
        <v>0</v>
      </c>
      <c r="AS246" s="42">
        <f t="shared" si="277"/>
        <v>0</v>
      </c>
      <c r="AT246" s="43">
        <f t="shared" si="278"/>
        <v>0</v>
      </c>
      <c r="AU246" s="244">
        <f t="shared" si="279"/>
        <v>0</v>
      </c>
      <c r="AW246" s="41">
        <f t="shared" si="280"/>
        <v>0</v>
      </c>
      <c r="AX246" s="6">
        <f t="shared" si="281"/>
        <v>0</v>
      </c>
      <c r="AY246" s="42">
        <f t="shared" si="282"/>
        <v>0</v>
      </c>
      <c r="AZ246" s="43">
        <f t="shared" si="283"/>
        <v>0</v>
      </c>
      <c r="BA246" s="41">
        <f t="shared" si="284"/>
        <v>0</v>
      </c>
      <c r="BB246" s="6">
        <f t="shared" si="285"/>
        <v>0</v>
      </c>
      <c r="BC246" s="42">
        <f t="shared" si="286"/>
        <v>0</v>
      </c>
      <c r="BD246" s="43">
        <f t="shared" si="287"/>
        <v>0</v>
      </c>
      <c r="BE246" s="41">
        <f t="shared" si="288"/>
        <v>0</v>
      </c>
      <c r="BF246" s="6">
        <f t="shared" si="289"/>
        <v>0</v>
      </c>
      <c r="BG246" s="42">
        <f t="shared" si="290"/>
        <v>0</v>
      </c>
      <c r="BH246" s="43">
        <f t="shared" si="291"/>
        <v>0</v>
      </c>
      <c r="BI246" s="41">
        <f t="shared" si="292"/>
        <v>0</v>
      </c>
      <c r="BJ246" s="6">
        <f t="shared" si="293"/>
        <v>0</v>
      </c>
      <c r="BK246" s="42">
        <f t="shared" si="294"/>
        <v>0</v>
      </c>
      <c r="BL246" s="43">
        <f t="shared" si="295"/>
        <v>0</v>
      </c>
      <c r="BM246" s="244">
        <f t="shared" si="296"/>
        <v>0</v>
      </c>
      <c r="BO246" s="3">
        <v>241</v>
      </c>
    </row>
    <row r="247" spans="28:67" ht="21.75" thickBot="1" x14ac:dyDescent="0.4">
      <c r="AB247" s="38">
        <v>0.131944444444444</v>
      </c>
      <c r="AC247" s="44">
        <f t="shared" si="297"/>
        <v>42253.090277776995</v>
      </c>
      <c r="AD247" s="45">
        <v>243</v>
      </c>
      <c r="AE247" s="41">
        <f t="shared" si="263"/>
        <v>0</v>
      </c>
      <c r="AF247" s="6">
        <f t="shared" si="264"/>
        <v>0</v>
      </c>
      <c r="AG247" s="42">
        <f t="shared" si="265"/>
        <v>0</v>
      </c>
      <c r="AH247" s="43">
        <f t="shared" si="266"/>
        <v>0</v>
      </c>
      <c r="AI247" s="41">
        <f t="shared" si="267"/>
        <v>0</v>
      </c>
      <c r="AJ247" s="6">
        <f t="shared" si="268"/>
        <v>0</v>
      </c>
      <c r="AK247" s="42">
        <f t="shared" si="269"/>
        <v>0</v>
      </c>
      <c r="AL247" s="43">
        <f t="shared" si="270"/>
        <v>0</v>
      </c>
      <c r="AM247" s="41">
        <f t="shared" si="271"/>
        <v>0</v>
      </c>
      <c r="AN247" s="6">
        <f t="shared" si="272"/>
        <v>0</v>
      </c>
      <c r="AO247" s="42">
        <f t="shared" si="273"/>
        <v>0</v>
      </c>
      <c r="AP247" s="43">
        <f t="shared" si="274"/>
        <v>0</v>
      </c>
      <c r="AQ247" s="41">
        <f t="shared" si="275"/>
        <v>0</v>
      </c>
      <c r="AR247" s="6">
        <f t="shared" si="276"/>
        <v>0</v>
      </c>
      <c r="AS247" s="42">
        <f t="shared" si="277"/>
        <v>0</v>
      </c>
      <c r="AT247" s="43">
        <f t="shared" si="278"/>
        <v>0</v>
      </c>
      <c r="AU247" s="53">
        <f t="shared" si="279"/>
        <v>0</v>
      </c>
      <c r="AW247" s="41">
        <f t="shared" si="280"/>
        <v>0</v>
      </c>
      <c r="AX247" s="6">
        <f t="shared" si="281"/>
        <v>0</v>
      </c>
      <c r="AY247" s="42">
        <f t="shared" si="282"/>
        <v>0</v>
      </c>
      <c r="AZ247" s="43">
        <f t="shared" si="283"/>
        <v>0</v>
      </c>
      <c r="BA247" s="41">
        <f t="shared" si="284"/>
        <v>0</v>
      </c>
      <c r="BB247" s="6">
        <f t="shared" si="285"/>
        <v>0</v>
      </c>
      <c r="BC247" s="42">
        <f t="shared" si="286"/>
        <v>0</v>
      </c>
      <c r="BD247" s="43">
        <f t="shared" si="287"/>
        <v>0</v>
      </c>
      <c r="BE247" s="41">
        <f t="shared" si="288"/>
        <v>0</v>
      </c>
      <c r="BF247" s="6">
        <f t="shared" si="289"/>
        <v>0</v>
      </c>
      <c r="BG247" s="42">
        <f t="shared" si="290"/>
        <v>0</v>
      </c>
      <c r="BH247" s="43">
        <f t="shared" si="291"/>
        <v>0</v>
      </c>
      <c r="BI247" s="41">
        <f t="shared" si="292"/>
        <v>0</v>
      </c>
      <c r="BJ247" s="6">
        <f t="shared" si="293"/>
        <v>0</v>
      </c>
      <c r="BK247" s="42">
        <f t="shared" si="294"/>
        <v>0</v>
      </c>
      <c r="BL247" s="43">
        <f t="shared" si="295"/>
        <v>0</v>
      </c>
      <c r="BM247" s="53">
        <f t="shared" si="296"/>
        <v>0</v>
      </c>
      <c r="BO247" s="3">
        <v>242</v>
      </c>
    </row>
    <row r="248" spans="28:67" ht="21.75" thickBot="1" x14ac:dyDescent="0.4">
      <c r="AB248" s="38">
        <v>0.13541666666666599</v>
      </c>
      <c r="AC248" s="44">
        <f t="shared" si="297"/>
        <v>42253.093749999214</v>
      </c>
      <c r="AD248" s="45">
        <v>244</v>
      </c>
      <c r="AE248" s="41">
        <f t="shared" si="263"/>
        <v>0</v>
      </c>
      <c r="AF248" s="6">
        <f t="shared" si="264"/>
        <v>0</v>
      </c>
      <c r="AG248" s="42">
        <f t="shared" si="265"/>
        <v>0</v>
      </c>
      <c r="AH248" s="43">
        <f t="shared" si="266"/>
        <v>0</v>
      </c>
      <c r="AI248" s="41">
        <f t="shared" si="267"/>
        <v>0</v>
      </c>
      <c r="AJ248" s="6">
        <f t="shared" si="268"/>
        <v>0</v>
      </c>
      <c r="AK248" s="42">
        <f t="shared" si="269"/>
        <v>0</v>
      </c>
      <c r="AL248" s="43">
        <f t="shared" si="270"/>
        <v>0</v>
      </c>
      <c r="AM248" s="41">
        <f t="shared" si="271"/>
        <v>0</v>
      </c>
      <c r="AN248" s="6">
        <f t="shared" si="272"/>
        <v>0</v>
      </c>
      <c r="AO248" s="42">
        <f t="shared" si="273"/>
        <v>0</v>
      </c>
      <c r="AP248" s="43">
        <f t="shared" si="274"/>
        <v>0</v>
      </c>
      <c r="AQ248" s="41">
        <f t="shared" si="275"/>
        <v>0</v>
      </c>
      <c r="AR248" s="6">
        <f t="shared" si="276"/>
        <v>0</v>
      </c>
      <c r="AS248" s="42">
        <f t="shared" si="277"/>
        <v>0</v>
      </c>
      <c r="AT248" s="43">
        <f t="shared" si="278"/>
        <v>0</v>
      </c>
      <c r="AU248" s="245">
        <f t="shared" si="279"/>
        <v>0</v>
      </c>
      <c r="AV248" s="248">
        <f t="shared" ref="AV248" si="330">IF(COUNTIF(AU246:AU248,0)&gt;=2,0,IF(COUNTIF(AU246:AU248,1)&gt;=2,1,IF(COUNTIF(AU246:AU248,2)&gt;=2,2,IF(COUNTIF(AU246:AU248,3)&gt;=2,3,IF(COUNTIF(AU246:AU248,4)&gt;=2,4,0)))))</f>
        <v>0</v>
      </c>
      <c r="AW248" s="41">
        <f t="shared" si="280"/>
        <v>0</v>
      </c>
      <c r="AX248" s="6">
        <f t="shared" si="281"/>
        <v>0</v>
      </c>
      <c r="AY248" s="42">
        <f t="shared" si="282"/>
        <v>0</v>
      </c>
      <c r="AZ248" s="43">
        <f t="shared" si="283"/>
        <v>0</v>
      </c>
      <c r="BA248" s="41">
        <f t="shared" si="284"/>
        <v>0</v>
      </c>
      <c r="BB248" s="6">
        <f t="shared" si="285"/>
        <v>0</v>
      </c>
      <c r="BC248" s="42">
        <f t="shared" si="286"/>
        <v>0</v>
      </c>
      <c r="BD248" s="43">
        <f t="shared" si="287"/>
        <v>0</v>
      </c>
      <c r="BE248" s="41">
        <f t="shared" si="288"/>
        <v>0</v>
      </c>
      <c r="BF248" s="6">
        <f t="shared" si="289"/>
        <v>0</v>
      </c>
      <c r="BG248" s="42">
        <f t="shared" si="290"/>
        <v>0</v>
      </c>
      <c r="BH248" s="43">
        <f t="shared" si="291"/>
        <v>0</v>
      </c>
      <c r="BI248" s="41">
        <f t="shared" si="292"/>
        <v>0</v>
      </c>
      <c r="BJ248" s="6">
        <f t="shared" si="293"/>
        <v>0</v>
      </c>
      <c r="BK248" s="42">
        <f t="shared" si="294"/>
        <v>0</v>
      </c>
      <c r="BL248" s="43">
        <f t="shared" si="295"/>
        <v>0</v>
      </c>
      <c r="BM248" s="245">
        <f t="shared" si="296"/>
        <v>0</v>
      </c>
      <c r="BN248" s="248">
        <f t="shared" ref="BN248" si="331">IF(COUNTIF(BM246:BM248,0)&gt;=2,0,IF(COUNTIF(BM246:BM248,1)&gt;=2,1,IF(COUNTIF(BM246:BM248,2)&gt;=2,2,IF(COUNTIF(BM246:BM248,3)&gt;=2,3,IF(COUNTIF(BM246:BM248,4)&gt;=2,4,0)))))</f>
        <v>0</v>
      </c>
      <c r="BO248" s="3">
        <v>243</v>
      </c>
    </row>
    <row r="249" spans="28:67" ht="21" x14ac:dyDescent="0.35">
      <c r="AB249" s="38">
        <v>0.13888888888888901</v>
      </c>
      <c r="AC249" s="44">
        <f t="shared" si="297"/>
        <v>42253.097222221433</v>
      </c>
      <c r="AD249" s="45">
        <v>245</v>
      </c>
      <c r="AE249" s="41">
        <f t="shared" si="263"/>
        <v>0</v>
      </c>
      <c r="AF249" s="6">
        <f t="shared" si="264"/>
        <v>0</v>
      </c>
      <c r="AG249" s="42">
        <f t="shared" si="265"/>
        <v>0</v>
      </c>
      <c r="AH249" s="43">
        <f t="shared" si="266"/>
        <v>0</v>
      </c>
      <c r="AI249" s="41">
        <f t="shared" si="267"/>
        <v>0</v>
      </c>
      <c r="AJ249" s="6">
        <f t="shared" si="268"/>
        <v>0</v>
      </c>
      <c r="AK249" s="42">
        <f t="shared" si="269"/>
        <v>0</v>
      </c>
      <c r="AL249" s="43">
        <f t="shared" si="270"/>
        <v>0</v>
      </c>
      <c r="AM249" s="41">
        <f t="shared" si="271"/>
        <v>0</v>
      </c>
      <c r="AN249" s="6">
        <f t="shared" si="272"/>
        <v>0</v>
      </c>
      <c r="AO249" s="42">
        <f t="shared" si="273"/>
        <v>0</v>
      </c>
      <c r="AP249" s="43">
        <f t="shared" si="274"/>
        <v>0</v>
      </c>
      <c r="AQ249" s="41">
        <f t="shared" si="275"/>
        <v>0</v>
      </c>
      <c r="AR249" s="6">
        <f t="shared" si="276"/>
        <v>0</v>
      </c>
      <c r="AS249" s="42">
        <f t="shared" si="277"/>
        <v>0</v>
      </c>
      <c r="AT249" s="43">
        <f t="shared" si="278"/>
        <v>0</v>
      </c>
      <c r="AU249" s="244">
        <f t="shared" si="279"/>
        <v>0</v>
      </c>
      <c r="AW249" s="41">
        <f t="shared" si="280"/>
        <v>0</v>
      </c>
      <c r="AX249" s="6">
        <f t="shared" si="281"/>
        <v>0</v>
      </c>
      <c r="AY249" s="42">
        <f t="shared" si="282"/>
        <v>0</v>
      </c>
      <c r="AZ249" s="43">
        <f t="shared" si="283"/>
        <v>0</v>
      </c>
      <c r="BA249" s="41">
        <f t="shared" si="284"/>
        <v>0</v>
      </c>
      <c r="BB249" s="6">
        <f t="shared" si="285"/>
        <v>0</v>
      </c>
      <c r="BC249" s="42">
        <f t="shared" si="286"/>
        <v>0</v>
      </c>
      <c r="BD249" s="43">
        <f t="shared" si="287"/>
        <v>0</v>
      </c>
      <c r="BE249" s="41">
        <f t="shared" si="288"/>
        <v>0</v>
      </c>
      <c r="BF249" s="6">
        <f t="shared" si="289"/>
        <v>0</v>
      </c>
      <c r="BG249" s="42">
        <f t="shared" si="290"/>
        <v>0</v>
      </c>
      <c r="BH249" s="43">
        <f t="shared" si="291"/>
        <v>0</v>
      </c>
      <c r="BI249" s="41">
        <f t="shared" si="292"/>
        <v>0</v>
      </c>
      <c r="BJ249" s="6">
        <f t="shared" si="293"/>
        <v>0</v>
      </c>
      <c r="BK249" s="42">
        <f t="shared" si="294"/>
        <v>0</v>
      </c>
      <c r="BL249" s="43">
        <f t="shared" si="295"/>
        <v>0</v>
      </c>
      <c r="BM249" s="244">
        <f t="shared" si="296"/>
        <v>0</v>
      </c>
      <c r="BO249" s="3">
        <v>244</v>
      </c>
    </row>
    <row r="250" spans="28:67" ht="21.75" thickBot="1" x14ac:dyDescent="0.4">
      <c r="AB250" s="38">
        <v>0.14236111111111099</v>
      </c>
      <c r="AC250" s="44">
        <f t="shared" si="297"/>
        <v>42253.100694443652</v>
      </c>
      <c r="AD250" s="45">
        <v>246</v>
      </c>
      <c r="AE250" s="41">
        <f t="shared" si="263"/>
        <v>0</v>
      </c>
      <c r="AF250" s="6">
        <f t="shared" si="264"/>
        <v>0</v>
      </c>
      <c r="AG250" s="42">
        <f t="shared" si="265"/>
        <v>0</v>
      </c>
      <c r="AH250" s="43">
        <f t="shared" si="266"/>
        <v>0</v>
      </c>
      <c r="AI250" s="41">
        <f t="shared" si="267"/>
        <v>0</v>
      </c>
      <c r="AJ250" s="6">
        <f t="shared" si="268"/>
        <v>0</v>
      </c>
      <c r="AK250" s="42">
        <f t="shared" si="269"/>
        <v>0</v>
      </c>
      <c r="AL250" s="43">
        <f t="shared" si="270"/>
        <v>0</v>
      </c>
      <c r="AM250" s="41">
        <f t="shared" si="271"/>
        <v>0</v>
      </c>
      <c r="AN250" s="6">
        <f t="shared" si="272"/>
        <v>0</v>
      </c>
      <c r="AO250" s="42">
        <f t="shared" si="273"/>
        <v>0</v>
      </c>
      <c r="AP250" s="43">
        <f t="shared" si="274"/>
        <v>0</v>
      </c>
      <c r="AQ250" s="41">
        <f t="shared" si="275"/>
        <v>0</v>
      </c>
      <c r="AR250" s="6">
        <f t="shared" si="276"/>
        <v>0</v>
      </c>
      <c r="AS250" s="42">
        <f t="shared" si="277"/>
        <v>0</v>
      </c>
      <c r="AT250" s="43">
        <f t="shared" si="278"/>
        <v>0</v>
      </c>
      <c r="AU250" s="53">
        <f t="shared" si="279"/>
        <v>0</v>
      </c>
      <c r="AW250" s="41">
        <f t="shared" si="280"/>
        <v>0</v>
      </c>
      <c r="AX250" s="6">
        <f t="shared" si="281"/>
        <v>0</v>
      </c>
      <c r="AY250" s="42">
        <f t="shared" si="282"/>
        <v>0</v>
      </c>
      <c r="AZ250" s="43">
        <f t="shared" si="283"/>
        <v>0</v>
      </c>
      <c r="BA250" s="41">
        <f t="shared" si="284"/>
        <v>0</v>
      </c>
      <c r="BB250" s="6">
        <f t="shared" si="285"/>
        <v>0</v>
      </c>
      <c r="BC250" s="42">
        <f t="shared" si="286"/>
        <v>0</v>
      </c>
      <c r="BD250" s="43">
        <f t="shared" si="287"/>
        <v>0</v>
      </c>
      <c r="BE250" s="41">
        <f t="shared" si="288"/>
        <v>0</v>
      </c>
      <c r="BF250" s="6">
        <f t="shared" si="289"/>
        <v>0</v>
      </c>
      <c r="BG250" s="42">
        <f t="shared" si="290"/>
        <v>0</v>
      </c>
      <c r="BH250" s="43">
        <f t="shared" si="291"/>
        <v>0</v>
      </c>
      <c r="BI250" s="41">
        <f t="shared" si="292"/>
        <v>0</v>
      </c>
      <c r="BJ250" s="6">
        <f t="shared" si="293"/>
        <v>0</v>
      </c>
      <c r="BK250" s="42">
        <f t="shared" si="294"/>
        <v>0</v>
      </c>
      <c r="BL250" s="43">
        <f t="shared" si="295"/>
        <v>0</v>
      </c>
      <c r="BM250" s="53">
        <f t="shared" si="296"/>
        <v>0</v>
      </c>
      <c r="BO250" s="3">
        <v>245</v>
      </c>
    </row>
    <row r="251" spans="28:67" ht="21.75" thickBot="1" x14ac:dyDescent="0.4">
      <c r="AB251" s="38">
        <v>0.14583333333333301</v>
      </c>
      <c r="AC251" s="44">
        <f t="shared" si="297"/>
        <v>42253.104166665871</v>
      </c>
      <c r="AD251" s="45">
        <v>247</v>
      </c>
      <c r="AE251" s="41">
        <f t="shared" si="263"/>
        <v>0</v>
      </c>
      <c r="AF251" s="6">
        <f t="shared" si="264"/>
        <v>0</v>
      </c>
      <c r="AG251" s="42">
        <f t="shared" si="265"/>
        <v>0</v>
      </c>
      <c r="AH251" s="43">
        <f t="shared" si="266"/>
        <v>0</v>
      </c>
      <c r="AI251" s="41">
        <f t="shared" si="267"/>
        <v>0</v>
      </c>
      <c r="AJ251" s="6">
        <f t="shared" si="268"/>
        <v>0</v>
      </c>
      <c r="AK251" s="42">
        <f t="shared" si="269"/>
        <v>0</v>
      </c>
      <c r="AL251" s="43">
        <f t="shared" si="270"/>
        <v>0</v>
      </c>
      <c r="AM251" s="41">
        <f t="shared" si="271"/>
        <v>0</v>
      </c>
      <c r="AN251" s="6">
        <f t="shared" si="272"/>
        <v>0</v>
      </c>
      <c r="AO251" s="42">
        <f t="shared" si="273"/>
        <v>0</v>
      </c>
      <c r="AP251" s="43">
        <f t="shared" si="274"/>
        <v>0</v>
      </c>
      <c r="AQ251" s="41">
        <f t="shared" si="275"/>
        <v>0</v>
      </c>
      <c r="AR251" s="6">
        <f t="shared" si="276"/>
        <v>0</v>
      </c>
      <c r="AS251" s="42">
        <f t="shared" si="277"/>
        <v>0</v>
      </c>
      <c r="AT251" s="43">
        <f t="shared" si="278"/>
        <v>0</v>
      </c>
      <c r="AU251" s="245">
        <f t="shared" si="279"/>
        <v>0</v>
      </c>
      <c r="AV251" s="248">
        <f t="shared" ref="AV251" si="332">IF(COUNTIF(AU249:AU251,0)&gt;=2,0,IF(COUNTIF(AU249:AU251,1)&gt;=2,1,IF(COUNTIF(AU249:AU251,2)&gt;=2,2,IF(COUNTIF(AU249:AU251,3)&gt;=2,3,IF(COUNTIF(AU249:AU251,4)&gt;=2,4,0)))))</f>
        <v>0</v>
      </c>
      <c r="AW251" s="41">
        <f t="shared" si="280"/>
        <v>0</v>
      </c>
      <c r="AX251" s="6">
        <f t="shared" si="281"/>
        <v>0</v>
      </c>
      <c r="AY251" s="42">
        <f t="shared" si="282"/>
        <v>0</v>
      </c>
      <c r="AZ251" s="43">
        <f t="shared" si="283"/>
        <v>0</v>
      </c>
      <c r="BA251" s="41">
        <f t="shared" si="284"/>
        <v>0</v>
      </c>
      <c r="BB251" s="6">
        <f t="shared" si="285"/>
        <v>0</v>
      </c>
      <c r="BC251" s="42">
        <f t="shared" si="286"/>
        <v>0</v>
      </c>
      <c r="BD251" s="43">
        <f t="shared" si="287"/>
        <v>0</v>
      </c>
      <c r="BE251" s="41">
        <f t="shared" si="288"/>
        <v>0</v>
      </c>
      <c r="BF251" s="6">
        <f t="shared" si="289"/>
        <v>0</v>
      </c>
      <c r="BG251" s="42">
        <f t="shared" si="290"/>
        <v>0</v>
      </c>
      <c r="BH251" s="43">
        <f t="shared" si="291"/>
        <v>0</v>
      </c>
      <c r="BI251" s="41">
        <f t="shared" si="292"/>
        <v>0</v>
      </c>
      <c r="BJ251" s="6">
        <f t="shared" si="293"/>
        <v>0</v>
      </c>
      <c r="BK251" s="42">
        <f t="shared" si="294"/>
        <v>0</v>
      </c>
      <c r="BL251" s="43">
        <f t="shared" si="295"/>
        <v>0</v>
      </c>
      <c r="BM251" s="245">
        <f t="shared" si="296"/>
        <v>0</v>
      </c>
      <c r="BN251" s="248">
        <f t="shared" ref="BN251" si="333">IF(COUNTIF(BM249:BM251,0)&gt;=2,0,IF(COUNTIF(BM249:BM251,1)&gt;=2,1,IF(COUNTIF(BM249:BM251,2)&gt;=2,2,IF(COUNTIF(BM249:BM251,3)&gt;=2,3,IF(COUNTIF(BM249:BM251,4)&gt;=2,4,0)))))</f>
        <v>0</v>
      </c>
      <c r="BO251" s="3">
        <v>246</v>
      </c>
    </row>
    <row r="252" spans="28:67" ht="21" x14ac:dyDescent="0.35">
      <c r="AB252" s="38">
        <v>0.149305555555555</v>
      </c>
      <c r="AC252" s="44">
        <f t="shared" si="297"/>
        <v>42253.10763888809</v>
      </c>
      <c r="AD252" s="45">
        <v>248</v>
      </c>
      <c r="AE252" s="41">
        <f t="shared" si="263"/>
        <v>0</v>
      </c>
      <c r="AF252" s="6">
        <f t="shared" si="264"/>
        <v>0</v>
      </c>
      <c r="AG252" s="42">
        <f t="shared" si="265"/>
        <v>0</v>
      </c>
      <c r="AH252" s="43">
        <f t="shared" si="266"/>
        <v>0</v>
      </c>
      <c r="AI252" s="41">
        <f t="shared" si="267"/>
        <v>0</v>
      </c>
      <c r="AJ252" s="6">
        <f t="shared" si="268"/>
        <v>0</v>
      </c>
      <c r="AK252" s="42">
        <f t="shared" si="269"/>
        <v>0</v>
      </c>
      <c r="AL252" s="43">
        <f t="shared" si="270"/>
        <v>0</v>
      </c>
      <c r="AM252" s="41">
        <f t="shared" si="271"/>
        <v>0</v>
      </c>
      <c r="AN252" s="6">
        <f t="shared" si="272"/>
        <v>0</v>
      </c>
      <c r="AO252" s="42">
        <f t="shared" si="273"/>
        <v>0</v>
      </c>
      <c r="AP252" s="43">
        <f t="shared" si="274"/>
        <v>0</v>
      </c>
      <c r="AQ252" s="41">
        <f t="shared" si="275"/>
        <v>0</v>
      </c>
      <c r="AR252" s="6">
        <f t="shared" si="276"/>
        <v>0</v>
      </c>
      <c r="AS252" s="42">
        <f t="shared" si="277"/>
        <v>0</v>
      </c>
      <c r="AT252" s="43">
        <f t="shared" si="278"/>
        <v>0</v>
      </c>
      <c r="AU252" s="244">
        <f t="shared" si="279"/>
        <v>0</v>
      </c>
      <c r="AW252" s="41">
        <f t="shared" si="280"/>
        <v>0</v>
      </c>
      <c r="AX252" s="6">
        <f t="shared" si="281"/>
        <v>0</v>
      </c>
      <c r="AY252" s="42">
        <f t="shared" si="282"/>
        <v>0</v>
      </c>
      <c r="AZ252" s="43">
        <f t="shared" si="283"/>
        <v>0</v>
      </c>
      <c r="BA252" s="41">
        <f t="shared" si="284"/>
        <v>0</v>
      </c>
      <c r="BB252" s="6">
        <f t="shared" si="285"/>
        <v>0</v>
      </c>
      <c r="BC252" s="42">
        <f t="shared" si="286"/>
        <v>0</v>
      </c>
      <c r="BD252" s="43">
        <f t="shared" si="287"/>
        <v>0</v>
      </c>
      <c r="BE252" s="41">
        <f t="shared" si="288"/>
        <v>0</v>
      </c>
      <c r="BF252" s="6">
        <f t="shared" si="289"/>
        <v>0</v>
      </c>
      <c r="BG252" s="42">
        <f t="shared" si="290"/>
        <v>0</v>
      </c>
      <c r="BH252" s="43">
        <f t="shared" si="291"/>
        <v>0</v>
      </c>
      <c r="BI252" s="41">
        <f t="shared" si="292"/>
        <v>0</v>
      </c>
      <c r="BJ252" s="6">
        <f t="shared" si="293"/>
        <v>0</v>
      </c>
      <c r="BK252" s="42">
        <f t="shared" si="294"/>
        <v>0</v>
      </c>
      <c r="BL252" s="43">
        <f t="shared" si="295"/>
        <v>0</v>
      </c>
      <c r="BM252" s="244">
        <f t="shared" si="296"/>
        <v>0</v>
      </c>
      <c r="BO252" s="3">
        <v>247</v>
      </c>
    </row>
    <row r="253" spans="28:67" ht="21.75" thickBot="1" x14ac:dyDescent="0.4">
      <c r="AB253" s="38">
        <v>0.15277777777777801</v>
      </c>
      <c r="AC253" s="44">
        <f t="shared" si="297"/>
        <v>42253.111111110309</v>
      </c>
      <c r="AD253" s="45">
        <v>249</v>
      </c>
      <c r="AE253" s="41">
        <f t="shared" si="263"/>
        <v>0</v>
      </c>
      <c r="AF253" s="6">
        <f t="shared" si="264"/>
        <v>0</v>
      </c>
      <c r="AG253" s="42">
        <f t="shared" si="265"/>
        <v>0</v>
      </c>
      <c r="AH253" s="43">
        <f t="shared" si="266"/>
        <v>0</v>
      </c>
      <c r="AI253" s="41">
        <f t="shared" si="267"/>
        <v>0</v>
      </c>
      <c r="AJ253" s="6">
        <f t="shared" si="268"/>
        <v>0</v>
      </c>
      <c r="AK253" s="42">
        <f t="shared" si="269"/>
        <v>0</v>
      </c>
      <c r="AL253" s="43">
        <f t="shared" si="270"/>
        <v>0</v>
      </c>
      <c r="AM253" s="41">
        <f t="shared" si="271"/>
        <v>0</v>
      </c>
      <c r="AN253" s="6">
        <f t="shared" si="272"/>
        <v>0</v>
      </c>
      <c r="AO253" s="42">
        <f t="shared" si="273"/>
        <v>0</v>
      </c>
      <c r="AP253" s="43">
        <f t="shared" si="274"/>
        <v>0</v>
      </c>
      <c r="AQ253" s="41">
        <f t="shared" si="275"/>
        <v>0</v>
      </c>
      <c r="AR253" s="6">
        <f t="shared" si="276"/>
        <v>0</v>
      </c>
      <c r="AS253" s="42">
        <f t="shared" si="277"/>
        <v>0</v>
      </c>
      <c r="AT253" s="43">
        <f t="shared" si="278"/>
        <v>0</v>
      </c>
      <c r="AU253" s="53">
        <f t="shared" si="279"/>
        <v>0</v>
      </c>
      <c r="AW253" s="41">
        <f t="shared" si="280"/>
        <v>0</v>
      </c>
      <c r="AX253" s="6">
        <f t="shared" si="281"/>
        <v>0</v>
      </c>
      <c r="AY253" s="42">
        <f t="shared" si="282"/>
        <v>0</v>
      </c>
      <c r="AZ253" s="43">
        <f t="shared" si="283"/>
        <v>0</v>
      </c>
      <c r="BA253" s="41">
        <f t="shared" si="284"/>
        <v>0</v>
      </c>
      <c r="BB253" s="6">
        <f t="shared" si="285"/>
        <v>0</v>
      </c>
      <c r="BC253" s="42">
        <f t="shared" si="286"/>
        <v>0</v>
      </c>
      <c r="BD253" s="43">
        <f t="shared" si="287"/>
        <v>0</v>
      </c>
      <c r="BE253" s="41">
        <f t="shared" si="288"/>
        <v>0</v>
      </c>
      <c r="BF253" s="6">
        <f t="shared" si="289"/>
        <v>0</v>
      </c>
      <c r="BG253" s="42">
        <f t="shared" si="290"/>
        <v>0</v>
      </c>
      <c r="BH253" s="43">
        <f t="shared" si="291"/>
        <v>0</v>
      </c>
      <c r="BI253" s="41">
        <f t="shared" si="292"/>
        <v>0</v>
      </c>
      <c r="BJ253" s="6">
        <f t="shared" si="293"/>
        <v>0</v>
      </c>
      <c r="BK253" s="42">
        <f t="shared" si="294"/>
        <v>0</v>
      </c>
      <c r="BL253" s="43">
        <f t="shared" si="295"/>
        <v>0</v>
      </c>
      <c r="BM253" s="53">
        <f t="shared" si="296"/>
        <v>0</v>
      </c>
      <c r="BO253" s="3">
        <v>248</v>
      </c>
    </row>
    <row r="254" spans="28:67" ht="21.75" thickBot="1" x14ac:dyDescent="0.4">
      <c r="AB254" s="38">
        <v>0.15625</v>
      </c>
      <c r="AC254" s="44">
        <f t="shared" si="297"/>
        <v>42253.114583332528</v>
      </c>
      <c r="AD254" s="45">
        <v>250</v>
      </c>
      <c r="AE254" s="41">
        <f t="shared" si="263"/>
        <v>0</v>
      </c>
      <c r="AF254" s="6">
        <f t="shared" si="264"/>
        <v>0</v>
      </c>
      <c r="AG254" s="42">
        <f t="shared" si="265"/>
        <v>0</v>
      </c>
      <c r="AH254" s="43">
        <f t="shared" si="266"/>
        <v>0</v>
      </c>
      <c r="AI254" s="41">
        <f t="shared" si="267"/>
        <v>0</v>
      </c>
      <c r="AJ254" s="6">
        <f t="shared" si="268"/>
        <v>0</v>
      </c>
      <c r="AK254" s="42">
        <f t="shared" si="269"/>
        <v>0</v>
      </c>
      <c r="AL254" s="43">
        <f t="shared" si="270"/>
        <v>0</v>
      </c>
      <c r="AM254" s="41">
        <f t="shared" si="271"/>
        <v>0</v>
      </c>
      <c r="AN254" s="6">
        <f t="shared" si="272"/>
        <v>0</v>
      </c>
      <c r="AO254" s="42">
        <f t="shared" si="273"/>
        <v>0</v>
      </c>
      <c r="AP254" s="43">
        <f t="shared" si="274"/>
        <v>0</v>
      </c>
      <c r="AQ254" s="41">
        <f t="shared" si="275"/>
        <v>0</v>
      </c>
      <c r="AR254" s="6">
        <f t="shared" si="276"/>
        <v>0</v>
      </c>
      <c r="AS254" s="42">
        <f t="shared" si="277"/>
        <v>0</v>
      </c>
      <c r="AT254" s="43">
        <f t="shared" si="278"/>
        <v>0</v>
      </c>
      <c r="AU254" s="245">
        <f t="shared" si="279"/>
        <v>0</v>
      </c>
      <c r="AV254" s="248">
        <f t="shared" ref="AV254" si="334">IF(COUNTIF(AU252:AU254,0)&gt;=2,0,IF(COUNTIF(AU252:AU254,1)&gt;=2,1,IF(COUNTIF(AU252:AU254,2)&gt;=2,2,IF(COUNTIF(AU252:AU254,3)&gt;=2,3,IF(COUNTIF(AU252:AU254,4)&gt;=2,4,0)))))</f>
        <v>0</v>
      </c>
      <c r="AW254" s="41">
        <f t="shared" si="280"/>
        <v>0</v>
      </c>
      <c r="AX254" s="6">
        <f t="shared" si="281"/>
        <v>0</v>
      </c>
      <c r="AY254" s="42">
        <f t="shared" si="282"/>
        <v>0</v>
      </c>
      <c r="AZ254" s="43">
        <f t="shared" si="283"/>
        <v>0</v>
      </c>
      <c r="BA254" s="41">
        <f t="shared" si="284"/>
        <v>0</v>
      </c>
      <c r="BB254" s="6">
        <f t="shared" si="285"/>
        <v>0</v>
      </c>
      <c r="BC254" s="42">
        <f t="shared" si="286"/>
        <v>0</v>
      </c>
      <c r="BD254" s="43">
        <f t="shared" si="287"/>
        <v>0</v>
      </c>
      <c r="BE254" s="41">
        <f t="shared" si="288"/>
        <v>0</v>
      </c>
      <c r="BF254" s="6">
        <f t="shared" si="289"/>
        <v>0</v>
      </c>
      <c r="BG254" s="42">
        <f t="shared" si="290"/>
        <v>0</v>
      </c>
      <c r="BH254" s="43">
        <f t="shared" si="291"/>
        <v>0</v>
      </c>
      <c r="BI254" s="41">
        <f t="shared" si="292"/>
        <v>0</v>
      </c>
      <c r="BJ254" s="6">
        <f t="shared" si="293"/>
        <v>0</v>
      </c>
      <c r="BK254" s="42">
        <f t="shared" si="294"/>
        <v>0</v>
      </c>
      <c r="BL254" s="43">
        <f t="shared" si="295"/>
        <v>0</v>
      </c>
      <c r="BM254" s="245">
        <f t="shared" si="296"/>
        <v>0</v>
      </c>
      <c r="BN254" s="248">
        <f t="shared" ref="BN254" si="335">IF(COUNTIF(BM252:BM254,0)&gt;=2,0,IF(COUNTIF(BM252:BM254,1)&gt;=2,1,IF(COUNTIF(BM252:BM254,2)&gt;=2,2,IF(COUNTIF(BM252:BM254,3)&gt;=2,3,IF(COUNTIF(BM252:BM254,4)&gt;=2,4,0)))))</f>
        <v>0</v>
      </c>
      <c r="BO254" s="3">
        <v>249</v>
      </c>
    </row>
    <row r="255" spans="28:67" ht="21" x14ac:dyDescent="0.35">
      <c r="AB255" s="38">
        <v>0.15972222222222199</v>
      </c>
      <c r="AC255" s="44">
        <f t="shared" si="297"/>
        <v>42253.118055554747</v>
      </c>
      <c r="AD255" s="45">
        <v>251</v>
      </c>
      <c r="AE255" s="41">
        <f t="shared" si="263"/>
        <v>0</v>
      </c>
      <c r="AF255" s="6">
        <f t="shared" si="264"/>
        <v>0</v>
      </c>
      <c r="AG255" s="42">
        <f t="shared" si="265"/>
        <v>0</v>
      </c>
      <c r="AH255" s="43">
        <f t="shared" si="266"/>
        <v>0</v>
      </c>
      <c r="AI255" s="41">
        <f t="shared" si="267"/>
        <v>0</v>
      </c>
      <c r="AJ255" s="6">
        <f t="shared" si="268"/>
        <v>0</v>
      </c>
      <c r="AK255" s="42">
        <f t="shared" si="269"/>
        <v>0</v>
      </c>
      <c r="AL255" s="43">
        <f t="shared" si="270"/>
        <v>0</v>
      </c>
      <c r="AM255" s="41">
        <f t="shared" si="271"/>
        <v>0</v>
      </c>
      <c r="AN255" s="6">
        <f t="shared" si="272"/>
        <v>0</v>
      </c>
      <c r="AO255" s="42">
        <f t="shared" si="273"/>
        <v>0</v>
      </c>
      <c r="AP255" s="43">
        <f t="shared" si="274"/>
        <v>0</v>
      </c>
      <c r="AQ255" s="41">
        <f t="shared" si="275"/>
        <v>0</v>
      </c>
      <c r="AR255" s="6">
        <f t="shared" si="276"/>
        <v>0</v>
      </c>
      <c r="AS255" s="42">
        <f t="shared" si="277"/>
        <v>0</v>
      </c>
      <c r="AT255" s="43">
        <f t="shared" si="278"/>
        <v>0</v>
      </c>
      <c r="AU255" s="244">
        <f t="shared" si="279"/>
        <v>0</v>
      </c>
      <c r="AW255" s="41">
        <f t="shared" si="280"/>
        <v>0</v>
      </c>
      <c r="AX255" s="6">
        <f t="shared" si="281"/>
        <v>0</v>
      </c>
      <c r="AY255" s="42">
        <f t="shared" si="282"/>
        <v>0</v>
      </c>
      <c r="AZ255" s="43">
        <f t="shared" si="283"/>
        <v>0</v>
      </c>
      <c r="BA255" s="41">
        <f t="shared" si="284"/>
        <v>0</v>
      </c>
      <c r="BB255" s="6">
        <f t="shared" si="285"/>
        <v>0</v>
      </c>
      <c r="BC255" s="42">
        <f t="shared" si="286"/>
        <v>0</v>
      </c>
      <c r="BD255" s="43">
        <f t="shared" si="287"/>
        <v>0</v>
      </c>
      <c r="BE255" s="41">
        <f t="shared" si="288"/>
        <v>0</v>
      </c>
      <c r="BF255" s="6">
        <f t="shared" si="289"/>
        <v>0</v>
      </c>
      <c r="BG255" s="42">
        <f t="shared" si="290"/>
        <v>0</v>
      </c>
      <c r="BH255" s="43">
        <f t="shared" si="291"/>
        <v>0</v>
      </c>
      <c r="BI255" s="41">
        <f t="shared" si="292"/>
        <v>0</v>
      </c>
      <c r="BJ255" s="6">
        <f t="shared" si="293"/>
        <v>0</v>
      </c>
      <c r="BK255" s="42">
        <f t="shared" si="294"/>
        <v>0</v>
      </c>
      <c r="BL255" s="43">
        <f t="shared" si="295"/>
        <v>0</v>
      </c>
      <c r="BM255" s="244">
        <f t="shared" si="296"/>
        <v>0</v>
      </c>
      <c r="BO255" s="3">
        <v>250</v>
      </c>
    </row>
    <row r="256" spans="28:67" ht="21.75" thickBot="1" x14ac:dyDescent="0.4">
      <c r="AB256" s="38">
        <v>0.163194444444444</v>
      </c>
      <c r="AC256" s="44">
        <f t="shared" si="297"/>
        <v>42253.121527776966</v>
      </c>
      <c r="AD256" s="45">
        <v>252</v>
      </c>
      <c r="AE256" s="41">
        <f t="shared" si="263"/>
        <v>0</v>
      </c>
      <c r="AF256" s="6">
        <f t="shared" si="264"/>
        <v>0</v>
      </c>
      <c r="AG256" s="42">
        <f t="shared" si="265"/>
        <v>0</v>
      </c>
      <c r="AH256" s="43">
        <f t="shared" si="266"/>
        <v>0</v>
      </c>
      <c r="AI256" s="41">
        <f t="shared" si="267"/>
        <v>0</v>
      </c>
      <c r="AJ256" s="6">
        <f t="shared" si="268"/>
        <v>0</v>
      </c>
      <c r="AK256" s="42">
        <f t="shared" si="269"/>
        <v>0</v>
      </c>
      <c r="AL256" s="43">
        <f t="shared" si="270"/>
        <v>0</v>
      </c>
      <c r="AM256" s="41">
        <f t="shared" si="271"/>
        <v>0</v>
      </c>
      <c r="AN256" s="6">
        <f t="shared" si="272"/>
        <v>0</v>
      </c>
      <c r="AO256" s="42">
        <f t="shared" si="273"/>
        <v>0</v>
      </c>
      <c r="AP256" s="43">
        <f t="shared" si="274"/>
        <v>0</v>
      </c>
      <c r="AQ256" s="41">
        <f t="shared" si="275"/>
        <v>0</v>
      </c>
      <c r="AR256" s="6">
        <f t="shared" si="276"/>
        <v>0</v>
      </c>
      <c r="AS256" s="42">
        <f t="shared" si="277"/>
        <v>0</v>
      </c>
      <c r="AT256" s="43">
        <f t="shared" si="278"/>
        <v>0</v>
      </c>
      <c r="AU256" s="53">
        <f t="shared" si="279"/>
        <v>0</v>
      </c>
      <c r="AW256" s="41">
        <f t="shared" si="280"/>
        <v>0</v>
      </c>
      <c r="AX256" s="6">
        <f t="shared" si="281"/>
        <v>0</v>
      </c>
      <c r="AY256" s="42">
        <f t="shared" si="282"/>
        <v>0</v>
      </c>
      <c r="AZ256" s="43">
        <f t="shared" si="283"/>
        <v>0</v>
      </c>
      <c r="BA256" s="41">
        <f t="shared" si="284"/>
        <v>0</v>
      </c>
      <c r="BB256" s="6">
        <f t="shared" si="285"/>
        <v>0</v>
      </c>
      <c r="BC256" s="42">
        <f t="shared" si="286"/>
        <v>0</v>
      </c>
      <c r="BD256" s="43">
        <f t="shared" si="287"/>
        <v>0</v>
      </c>
      <c r="BE256" s="41">
        <f t="shared" si="288"/>
        <v>0</v>
      </c>
      <c r="BF256" s="6">
        <f t="shared" si="289"/>
        <v>0</v>
      </c>
      <c r="BG256" s="42">
        <f t="shared" si="290"/>
        <v>0</v>
      </c>
      <c r="BH256" s="43">
        <f t="shared" si="291"/>
        <v>0</v>
      </c>
      <c r="BI256" s="41">
        <f t="shared" si="292"/>
        <v>0</v>
      </c>
      <c r="BJ256" s="6">
        <f t="shared" si="293"/>
        <v>0</v>
      </c>
      <c r="BK256" s="42">
        <f t="shared" si="294"/>
        <v>0</v>
      </c>
      <c r="BL256" s="43">
        <f t="shared" si="295"/>
        <v>0</v>
      </c>
      <c r="BM256" s="53">
        <f t="shared" si="296"/>
        <v>0</v>
      </c>
      <c r="BO256" s="3">
        <v>251</v>
      </c>
    </row>
    <row r="257" spans="28:67" ht="21.75" thickBot="1" x14ac:dyDescent="0.4">
      <c r="AB257" s="38">
        <v>0.16666666666666599</v>
      </c>
      <c r="AC257" s="44">
        <f t="shared" si="297"/>
        <v>42253.124999999185</v>
      </c>
      <c r="AD257" s="45">
        <v>253</v>
      </c>
      <c r="AE257" s="41">
        <f t="shared" si="263"/>
        <v>0</v>
      </c>
      <c r="AF257" s="6">
        <f t="shared" si="264"/>
        <v>0</v>
      </c>
      <c r="AG257" s="42">
        <f t="shared" si="265"/>
        <v>0</v>
      </c>
      <c r="AH257" s="43">
        <f t="shared" si="266"/>
        <v>0</v>
      </c>
      <c r="AI257" s="41">
        <f t="shared" si="267"/>
        <v>0</v>
      </c>
      <c r="AJ257" s="6">
        <f t="shared" si="268"/>
        <v>0</v>
      </c>
      <c r="AK257" s="42">
        <f t="shared" si="269"/>
        <v>0</v>
      </c>
      <c r="AL257" s="43">
        <f t="shared" si="270"/>
        <v>0</v>
      </c>
      <c r="AM257" s="41">
        <f t="shared" si="271"/>
        <v>0</v>
      </c>
      <c r="AN257" s="6">
        <f t="shared" si="272"/>
        <v>0</v>
      </c>
      <c r="AO257" s="42">
        <f t="shared" si="273"/>
        <v>0</v>
      </c>
      <c r="AP257" s="43">
        <f t="shared" si="274"/>
        <v>0</v>
      </c>
      <c r="AQ257" s="41">
        <f t="shared" si="275"/>
        <v>0</v>
      </c>
      <c r="AR257" s="6">
        <f t="shared" si="276"/>
        <v>0</v>
      </c>
      <c r="AS257" s="42">
        <f t="shared" si="277"/>
        <v>0</v>
      </c>
      <c r="AT257" s="43">
        <f t="shared" si="278"/>
        <v>0</v>
      </c>
      <c r="AU257" s="245">
        <f t="shared" si="279"/>
        <v>0</v>
      </c>
      <c r="AV257" s="248">
        <f t="shared" ref="AV257" si="336">IF(COUNTIF(AU255:AU257,0)&gt;=2,0,IF(COUNTIF(AU255:AU257,1)&gt;=2,1,IF(COUNTIF(AU255:AU257,2)&gt;=2,2,IF(COUNTIF(AU255:AU257,3)&gt;=2,3,IF(COUNTIF(AU255:AU257,4)&gt;=2,4,0)))))</f>
        <v>0</v>
      </c>
      <c r="AW257" s="41">
        <f t="shared" si="280"/>
        <v>0</v>
      </c>
      <c r="AX257" s="6">
        <f t="shared" si="281"/>
        <v>0</v>
      </c>
      <c r="AY257" s="42">
        <f t="shared" si="282"/>
        <v>0</v>
      </c>
      <c r="AZ257" s="43">
        <f t="shared" si="283"/>
        <v>0</v>
      </c>
      <c r="BA257" s="41">
        <f t="shared" si="284"/>
        <v>0</v>
      </c>
      <c r="BB257" s="6">
        <f t="shared" si="285"/>
        <v>0</v>
      </c>
      <c r="BC257" s="42">
        <f t="shared" si="286"/>
        <v>0</v>
      </c>
      <c r="BD257" s="43">
        <f t="shared" si="287"/>
        <v>0</v>
      </c>
      <c r="BE257" s="41">
        <f t="shared" si="288"/>
        <v>0</v>
      </c>
      <c r="BF257" s="6">
        <f t="shared" si="289"/>
        <v>0</v>
      </c>
      <c r="BG257" s="42">
        <f t="shared" si="290"/>
        <v>0</v>
      </c>
      <c r="BH257" s="43">
        <f t="shared" si="291"/>
        <v>0</v>
      </c>
      <c r="BI257" s="41">
        <f t="shared" si="292"/>
        <v>0</v>
      </c>
      <c r="BJ257" s="6">
        <f t="shared" si="293"/>
        <v>0</v>
      </c>
      <c r="BK257" s="42">
        <f t="shared" si="294"/>
        <v>0</v>
      </c>
      <c r="BL257" s="43">
        <f t="shared" si="295"/>
        <v>0</v>
      </c>
      <c r="BM257" s="245">
        <f t="shared" si="296"/>
        <v>0</v>
      </c>
      <c r="BN257" s="248">
        <f t="shared" ref="BN257" si="337">IF(COUNTIF(BM255:BM257,0)&gt;=2,0,IF(COUNTIF(BM255:BM257,1)&gt;=2,1,IF(COUNTIF(BM255:BM257,2)&gt;=2,2,IF(COUNTIF(BM255:BM257,3)&gt;=2,3,IF(COUNTIF(BM255:BM257,4)&gt;=2,4,0)))))</f>
        <v>0</v>
      </c>
      <c r="BO257" s="3">
        <v>252</v>
      </c>
    </row>
    <row r="258" spans="28:67" ht="21" x14ac:dyDescent="0.35">
      <c r="AB258" s="38">
        <v>0.17013888888888901</v>
      </c>
      <c r="AC258" s="44">
        <f t="shared" si="297"/>
        <v>42253.128472221404</v>
      </c>
      <c r="AD258" s="45">
        <v>254</v>
      </c>
      <c r="AE258" s="41">
        <f t="shared" si="263"/>
        <v>0</v>
      </c>
      <c r="AF258" s="6">
        <f t="shared" si="264"/>
        <v>0</v>
      </c>
      <c r="AG258" s="42">
        <f t="shared" si="265"/>
        <v>0</v>
      </c>
      <c r="AH258" s="43">
        <f t="shared" si="266"/>
        <v>0</v>
      </c>
      <c r="AI258" s="41">
        <f t="shared" si="267"/>
        <v>0</v>
      </c>
      <c r="AJ258" s="6">
        <f t="shared" si="268"/>
        <v>0</v>
      </c>
      <c r="AK258" s="42">
        <f t="shared" si="269"/>
        <v>0</v>
      </c>
      <c r="AL258" s="43">
        <f t="shared" si="270"/>
        <v>0</v>
      </c>
      <c r="AM258" s="41">
        <f t="shared" si="271"/>
        <v>0</v>
      </c>
      <c r="AN258" s="6">
        <f t="shared" si="272"/>
        <v>0</v>
      </c>
      <c r="AO258" s="42">
        <f t="shared" si="273"/>
        <v>0</v>
      </c>
      <c r="AP258" s="43">
        <f t="shared" si="274"/>
        <v>0</v>
      </c>
      <c r="AQ258" s="41">
        <f t="shared" si="275"/>
        <v>0</v>
      </c>
      <c r="AR258" s="6">
        <f t="shared" si="276"/>
        <v>0</v>
      </c>
      <c r="AS258" s="42">
        <f t="shared" si="277"/>
        <v>0</v>
      </c>
      <c r="AT258" s="43">
        <f t="shared" si="278"/>
        <v>0</v>
      </c>
      <c r="AU258" s="244">
        <f t="shared" si="279"/>
        <v>0</v>
      </c>
      <c r="AW258" s="41">
        <f t="shared" si="280"/>
        <v>0</v>
      </c>
      <c r="AX258" s="6">
        <f t="shared" si="281"/>
        <v>0</v>
      </c>
      <c r="AY258" s="42">
        <f t="shared" si="282"/>
        <v>0</v>
      </c>
      <c r="AZ258" s="43">
        <f t="shared" si="283"/>
        <v>0</v>
      </c>
      <c r="BA258" s="41">
        <f t="shared" si="284"/>
        <v>0</v>
      </c>
      <c r="BB258" s="6">
        <f t="shared" si="285"/>
        <v>0</v>
      </c>
      <c r="BC258" s="42">
        <f t="shared" si="286"/>
        <v>0</v>
      </c>
      <c r="BD258" s="43">
        <f t="shared" si="287"/>
        <v>0</v>
      </c>
      <c r="BE258" s="41">
        <f t="shared" si="288"/>
        <v>0</v>
      </c>
      <c r="BF258" s="6">
        <f t="shared" si="289"/>
        <v>0</v>
      </c>
      <c r="BG258" s="42">
        <f t="shared" si="290"/>
        <v>0</v>
      </c>
      <c r="BH258" s="43">
        <f t="shared" si="291"/>
        <v>0</v>
      </c>
      <c r="BI258" s="41">
        <f t="shared" si="292"/>
        <v>0</v>
      </c>
      <c r="BJ258" s="6">
        <f t="shared" si="293"/>
        <v>0</v>
      </c>
      <c r="BK258" s="42">
        <f t="shared" si="294"/>
        <v>0</v>
      </c>
      <c r="BL258" s="43">
        <f t="shared" si="295"/>
        <v>0</v>
      </c>
      <c r="BM258" s="244">
        <f t="shared" si="296"/>
        <v>0</v>
      </c>
      <c r="BO258" s="3">
        <v>253</v>
      </c>
    </row>
    <row r="259" spans="28:67" ht="21.75" thickBot="1" x14ac:dyDescent="0.4">
      <c r="AB259" s="38">
        <v>0.17361111111111099</v>
      </c>
      <c r="AC259" s="44">
        <f t="shared" si="297"/>
        <v>42253.131944443623</v>
      </c>
      <c r="AD259" s="45">
        <v>255</v>
      </c>
      <c r="AE259" s="41">
        <f t="shared" si="263"/>
        <v>0</v>
      </c>
      <c r="AF259" s="6">
        <f t="shared" si="264"/>
        <v>0</v>
      </c>
      <c r="AG259" s="42">
        <f t="shared" si="265"/>
        <v>0</v>
      </c>
      <c r="AH259" s="43">
        <f t="shared" si="266"/>
        <v>0</v>
      </c>
      <c r="AI259" s="41">
        <f t="shared" si="267"/>
        <v>0</v>
      </c>
      <c r="AJ259" s="6">
        <f t="shared" si="268"/>
        <v>0</v>
      </c>
      <c r="AK259" s="42">
        <f t="shared" si="269"/>
        <v>0</v>
      </c>
      <c r="AL259" s="43">
        <f t="shared" si="270"/>
        <v>0</v>
      </c>
      <c r="AM259" s="41">
        <f t="shared" si="271"/>
        <v>0</v>
      </c>
      <c r="AN259" s="6">
        <f t="shared" si="272"/>
        <v>0</v>
      </c>
      <c r="AO259" s="42">
        <f t="shared" si="273"/>
        <v>0</v>
      </c>
      <c r="AP259" s="43">
        <f t="shared" si="274"/>
        <v>0</v>
      </c>
      <c r="AQ259" s="41">
        <f t="shared" si="275"/>
        <v>0</v>
      </c>
      <c r="AR259" s="6">
        <f t="shared" si="276"/>
        <v>0</v>
      </c>
      <c r="AS259" s="42">
        <f t="shared" si="277"/>
        <v>0</v>
      </c>
      <c r="AT259" s="43">
        <f t="shared" si="278"/>
        <v>0</v>
      </c>
      <c r="AU259" s="53">
        <f t="shared" si="279"/>
        <v>0</v>
      </c>
      <c r="AW259" s="41">
        <f t="shared" si="280"/>
        <v>0</v>
      </c>
      <c r="AX259" s="6">
        <f t="shared" si="281"/>
        <v>0</v>
      </c>
      <c r="AY259" s="42">
        <f t="shared" si="282"/>
        <v>0</v>
      </c>
      <c r="AZ259" s="43">
        <f t="shared" si="283"/>
        <v>0</v>
      </c>
      <c r="BA259" s="41">
        <f t="shared" si="284"/>
        <v>0</v>
      </c>
      <c r="BB259" s="6">
        <f t="shared" si="285"/>
        <v>0</v>
      </c>
      <c r="BC259" s="42">
        <f t="shared" si="286"/>
        <v>0</v>
      </c>
      <c r="BD259" s="43">
        <f t="shared" si="287"/>
        <v>0</v>
      </c>
      <c r="BE259" s="41">
        <f t="shared" si="288"/>
        <v>0</v>
      </c>
      <c r="BF259" s="6">
        <f t="shared" si="289"/>
        <v>0</v>
      </c>
      <c r="BG259" s="42">
        <f t="shared" si="290"/>
        <v>0</v>
      </c>
      <c r="BH259" s="43">
        <f t="shared" si="291"/>
        <v>0</v>
      </c>
      <c r="BI259" s="41">
        <f t="shared" si="292"/>
        <v>0</v>
      </c>
      <c r="BJ259" s="6">
        <f t="shared" si="293"/>
        <v>0</v>
      </c>
      <c r="BK259" s="42">
        <f t="shared" si="294"/>
        <v>0</v>
      </c>
      <c r="BL259" s="43">
        <f t="shared" si="295"/>
        <v>0</v>
      </c>
      <c r="BM259" s="53">
        <f t="shared" si="296"/>
        <v>0</v>
      </c>
      <c r="BO259" s="3">
        <v>254</v>
      </c>
    </row>
    <row r="260" spans="28:67" ht="21.75" thickBot="1" x14ac:dyDescent="0.4">
      <c r="AB260" s="38">
        <v>0.17708333333333301</v>
      </c>
      <c r="AC260" s="44">
        <f t="shared" si="297"/>
        <v>42253.135416665842</v>
      </c>
      <c r="AD260" s="45">
        <v>256</v>
      </c>
      <c r="AE260" s="41">
        <f t="shared" si="263"/>
        <v>0</v>
      </c>
      <c r="AF260" s="6">
        <f t="shared" si="264"/>
        <v>0</v>
      </c>
      <c r="AG260" s="42">
        <f t="shared" si="265"/>
        <v>0</v>
      </c>
      <c r="AH260" s="43">
        <f t="shared" si="266"/>
        <v>0</v>
      </c>
      <c r="AI260" s="41">
        <f t="shared" si="267"/>
        <v>0</v>
      </c>
      <c r="AJ260" s="6">
        <f t="shared" si="268"/>
        <v>0</v>
      </c>
      <c r="AK260" s="42">
        <f t="shared" si="269"/>
        <v>0</v>
      </c>
      <c r="AL260" s="43">
        <f t="shared" si="270"/>
        <v>0</v>
      </c>
      <c r="AM260" s="41">
        <f t="shared" si="271"/>
        <v>0</v>
      </c>
      <c r="AN260" s="6">
        <f t="shared" si="272"/>
        <v>0</v>
      </c>
      <c r="AO260" s="42">
        <f t="shared" si="273"/>
        <v>0</v>
      </c>
      <c r="AP260" s="43">
        <f t="shared" si="274"/>
        <v>0</v>
      </c>
      <c r="AQ260" s="41">
        <f t="shared" si="275"/>
        <v>0</v>
      </c>
      <c r="AR260" s="6">
        <f t="shared" si="276"/>
        <v>0</v>
      </c>
      <c r="AS260" s="42">
        <f t="shared" si="277"/>
        <v>0</v>
      </c>
      <c r="AT260" s="43">
        <f t="shared" si="278"/>
        <v>0</v>
      </c>
      <c r="AU260" s="245">
        <f t="shared" si="279"/>
        <v>0</v>
      </c>
      <c r="AV260" s="248">
        <f t="shared" ref="AV260" si="338">IF(COUNTIF(AU258:AU260,0)&gt;=2,0,IF(COUNTIF(AU258:AU260,1)&gt;=2,1,IF(COUNTIF(AU258:AU260,2)&gt;=2,2,IF(COUNTIF(AU258:AU260,3)&gt;=2,3,IF(COUNTIF(AU258:AU260,4)&gt;=2,4,0)))))</f>
        <v>0</v>
      </c>
      <c r="AW260" s="41">
        <f t="shared" si="280"/>
        <v>0</v>
      </c>
      <c r="AX260" s="6">
        <f t="shared" si="281"/>
        <v>0</v>
      </c>
      <c r="AY260" s="42">
        <f t="shared" si="282"/>
        <v>0</v>
      </c>
      <c r="AZ260" s="43">
        <f t="shared" si="283"/>
        <v>0</v>
      </c>
      <c r="BA260" s="41">
        <f t="shared" si="284"/>
        <v>0</v>
      </c>
      <c r="BB260" s="6">
        <f t="shared" si="285"/>
        <v>0</v>
      </c>
      <c r="BC260" s="42">
        <f t="shared" si="286"/>
        <v>0</v>
      </c>
      <c r="BD260" s="43">
        <f t="shared" si="287"/>
        <v>0</v>
      </c>
      <c r="BE260" s="41">
        <f t="shared" si="288"/>
        <v>0</v>
      </c>
      <c r="BF260" s="6">
        <f t="shared" si="289"/>
        <v>0</v>
      </c>
      <c r="BG260" s="42">
        <f t="shared" si="290"/>
        <v>0</v>
      </c>
      <c r="BH260" s="43">
        <f t="shared" si="291"/>
        <v>0</v>
      </c>
      <c r="BI260" s="41">
        <f t="shared" si="292"/>
        <v>0</v>
      </c>
      <c r="BJ260" s="6">
        <f t="shared" si="293"/>
        <v>0</v>
      </c>
      <c r="BK260" s="42">
        <f t="shared" si="294"/>
        <v>0</v>
      </c>
      <c r="BL260" s="43">
        <f t="shared" si="295"/>
        <v>0</v>
      </c>
      <c r="BM260" s="245">
        <f t="shared" si="296"/>
        <v>0</v>
      </c>
      <c r="BN260" s="248">
        <f t="shared" ref="BN260" si="339">IF(COUNTIF(BM258:BM260,0)&gt;=2,0,IF(COUNTIF(BM258:BM260,1)&gt;=2,1,IF(COUNTIF(BM258:BM260,2)&gt;=2,2,IF(COUNTIF(BM258:BM260,3)&gt;=2,3,IF(COUNTIF(BM258:BM260,4)&gt;=2,4,0)))))</f>
        <v>0</v>
      </c>
      <c r="BO260" s="3">
        <v>255</v>
      </c>
    </row>
    <row r="261" spans="28:67" ht="21" x14ac:dyDescent="0.35">
      <c r="AB261" s="38">
        <v>0.180555555555555</v>
      </c>
      <c r="AC261" s="44">
        <f t="shared" si="297"/>
        <v>42253.138888888061</v>
      </c>
      <c r="AD261" s="45">
        <v>257</v>
      </c>
      <c r="AE261" s="41">
        <f t="shared" si="263"/>
        <v>0</v>
      </c>
      <c r="AF261" s="6">
        <f t="shared" si="264"/>
        <v>0</v>
      </c>
      <c r="AG261" s="42">
        <f t="shared" si="265"/>
        <v>0</v>
      </c>
      <c r="AH261" s="43">
        <f t="shared" si="266"/>
        <v>0</v>
      </c>
      <c r="AI261" s="41">
        <f t="shared" si="267"/>
        <v>0</v>
      </c>
      <c r="AJ261" s="6">
        <f t="shared" si="268"/>
        <v>0</v>
      </c>
      <c r="AK261" s="42">
        <f t="shared" si="269"/>
        <v>0</v>
      </c>
      <c r="AL261" s="43">
        <f t="shared" si="270"/>
        <v>0</v>
      </c>
      <c r="AM261" s="41">
        <f t="shared" si="271"/>
        <v>0</v>
      </c>
      <c r="AN261" s="6">
        <f t="shared" si="272"/>
        <v>0</v>
      </c>
      <c r="AO261" s="42">
        <f t="shared" si="273"/>
        <v>0</v>
      </c>
      <c r="AP261" s="43">
        <f t="shared" si="274"/>
        <v>0</v>
      </c>
      <c r="AQ261" s="41">
        <f t="shared" si="275"/>
        <v>0</v>
      </c>
      <c r="AR261" s="6">
        <f t="shared" si="276"/>
        <v>0</v>
      </c>
      <c r="AS261" s="42">
        <f t="shared" si="277"/>
        <v>0</v>
      </c>
      <c r="AT261" s="43">
        <f t="shared" si="278"/>
        <v>0</v>
      </c>
      <c r="AU261" s="244">
        <f t="shared" si="279"/>
        <v>0</v>
      </c>
      <c r="AW261" s="41">
        <f t="shared" si="280"/>
        <v>0</v>
      </c>
      <c r="AX261" s="6">
        <f t="shared" si="281"/>
        <v>0</v>
      </c>
      <c r="AY261" s="42">
        <f t="shared" si="282"/>
        <v>0</v>
      </c>
      <c r="AZ261" s="43">
        <f t="shared" si="283"/>
        <v>0</v>
      </c>
      <c r="BA261" s="41">
        <f t="shared" si="284"/>
        <v>0</v>
      </c>
      <c r="BB261" s="6">
        <f t="shared" si="285"/>
        <v>0</v>
      </c>
      <c r="BC261" s="42">
        <f t="shared" si="286"/>
        <v>0</v>
      </c>
      <c r="BD261" s="43">
        <f t="shared" si="287"/>
        <v>0</v>
      </c>
      <c r="BE261" s="41">
        <f t="shared" si="288"/>
        <v>0</v>
      </c>
      <c r="BF261" s="6">
        <f t="shared" si="289"/>
        <v>0</v>
      </c>
      <c r="BG261" s="42">
        <f t="shared" si="290"/>
        <v>0</v>
      </c>
      <c r="BH261" s="43">
        <f t="shared" si="291"/>
        <v>0</v>
      </c>
      <c r="BI261" s="41">
        <f t="shared" si="292"/>
        <v>0</v>
      </c>
      <c r="BJ261" s="6">
        <f t="shared" si="293"/>
        <v>0</v>
      </c>
      <c r="BK261" s="42">
        <f t="shared" si="294"/>
        <v>0</v>
      </c>
      <c r="BL261" s="43">
        <f t="shared" si="295"/>
        <v>0</v>
      </c>
      <c r="BM261" s="244">
        <f t="shared" si="296"/>
        <v>0</v>
      </c>
      <c r="BO261" s="3">
        <v>256</v>
      </c>
    </row>
    <row r="262" spans="28:67" ht="21.75" thickBot="1" x14ac:dyDescent="0.4">
      <c r="AB262" s="38">
        <v>0.18402777777777801</v>
      </c>
      <c r="AC262" s="44">
        <f t="shared" si="297"/>
        <v>42253.14236111028</v>
      </c>
      <c r="AD262" s="45">
        <v>258</v>
      </c>
      <c r="AE262" s="41">
        <f t="shared" ref="AE262:AE292" si="340">IF(OR($AD262=$N$5,$AD262=$N$6,$AD262=$N$7,$AD262=$N$8,$AD262=$N$9,$AD262=$N$10,$AD262=$N$11,$AD262=$N$12,$AD262=$N$13,$AD262=$N$14,$AD262=$N$15,$AD262=$N$16),$AD262,0)</f>
        <v>0</v>
      </c>
      <c r="AF262" s="6">
        <f t="shared" ref="AF262:AF292" si="341">IF($AD262=$N$5,1,IF($AD262=$N$6,2,IF($AD262=$N$7,3,IF($AD262=$N$8,4,IF($AD262=$N$9,5,IF($AD262=$N$10,6,IF($AD262=$N$11,7,IF($AD262=$N$12,8,IF($AD262=$N$13,9,IF($AD262=$N$14,10,IF($AD262=$N$15,11,IF($AD262=$N$16,12,0))))))))))))</f>
        <v>0</v>
      </c>
      <c r="AG262" s="42">
        <f t="shared" ref="AG262:AG292" si="342">IF(AE262&gt;0,IF(AF262=1,$M$5,IF(AF262=2,$M$6,IF(AF262=3,$M$7,IF(AF262=4,$M$8,IF(AF262=5,$M$9,IF(AF262=6,$M$10,IF(AF262=7,$M$11,IF(AF262=8,$M$12,IF(AF262=9,$M$13,IF(AF262=10,$M$14,IF(AF262=11,$M$15,IF(AF262=12,$M$16,0)))))))))))),IF(AG261&lt;=0,0,IF((AG261-1)&lt;=0,0,AG261-1)))</f>
        <v>0</v>
      </c>
      <c r="AH262" s="43">
        <f t="shared" ref="AH262:AH292" si="343">IF(AG262&lt;=0,0,1)</f>
        <v>0</v>
      </c>
      <c r="AI262" s="41">
        <f t="shared" ref="AI262:AI292" si="344">IF(OR($AD262=$P$5,$AD262=$P$6,$AD262=$P$7,$AD262=$P$8,$AD262=$P$9,$AD262=$P$10,$AD262=$P$11,$AD262=$P$12,$AD262=$P$13,$AD262=$P$14,$AD262=$P$15,$AD262=$P$16),$AD262,0)</f>
        <v>0</v>
      </c>
      <c r="AJ262" s="6">
        <f t="shared" ref="AJ262:AJ292" si="345">IF($AD262=$P$5,1,IF($AD262=$P$6,2,IF($AD262=$P$7,3,IF($AD262=$P$8,4,IF($AD262=$P$9,5,IF($AD262=$P$10,6,IF($AD262=$P$11,7,IF($AD262=$P$12,8,IF($AD262=$P$13,9,IF($AD262=$P$14,10,IF($AD262=$P$15,11,IF($AD262=$P$16,12,0))))))))))))</f>
        <v>0</v>
      </c>
      <c r="AK262" s="42">
        <f t="shared" ref="AK262:AK292" si="346">IF(AI262&gt;0,IF(AJ262=1,$O$5,IF(AJ262=2,$O$6,IF(AJ262=3,$O$7,IF(AJ262=4,$O$8,IF(AJ262=5,$O$9,IF(AJ262=6,$O$10,IF(AJ262=7,$O$11,IF(AJ262=8,$O$12,IF(AJ262=9,$O$13,IF(AJ262=10,$O$14,IF(AJ262=11,$O$15,IF(AJ262=12,$O$16,0)))))))))))),IF(AK261&lt;=0,0,IF((AK261-1)&lt;=0,0,AK261-1)))</f>
        <v>0</v>
      </c>
      <c r="AL262" s="43">
        <f t="shared" ref="AL262:AL292" si="347">IF(AK262&lt;=0,0,2)</f>
        <v>0</v>
      </c>
      <c r="AM262" s="41">
        <f t="shared" ref="AM262:AM292" si="348">IF(OR($AD262=$R$5,$AD262=$R$6,$AD262=$R$7,$AD262=$R$8,$AD262=$R$9,$AD262=$R$10,$AD262=$R$11,$AD262=$R$12,$AD262=$R$13,$AD262=$R$14,$AD262=$R$15,$AD262=$R$16),$AD262,0)</f>
        <v>0</v>
      </c>
      <c r="AN262" s="6">
        <f t="shared" ref="AN262:AN292" si="349">IF($AD262=$R$5,1,IF($AD262=$R$6,2,IF($AD262=$R$7,3,IF($AD262=$R$8,4,IF($AD262=$R$9,5,IF($AD262=$R$10,6,IF($AD262=$R$11,7,IF($AD262=$R$12,8,IF($AD262=$R$13,9,IF($AD262=$R$14,10,IF($AD262=$R$15,11,IF($AD262=$R$16,12,0))))))))))))</f>
        <v>0</v>
      </c>
      <c r="AO262" s="42">
        <f t="shared" ref="AO262:AO292" si="350">IF(AM262&gt;0,IF(AN262=1,$Q$5,IF(AN262=2,$Q$6,IF(AN262=3,$Q$7,IF(AN262=4,$Q$8,IF(AN262=5,$Q$9,IF(AN262=6,$Q$10,IF(AN262=7,$Q$11,IF(AN262=8,$Q$12,IF(AN262=9,$Q$13,IF(AN262=10,$Q$14,IF(AN262=11,$Q$15,IF(AN262=12,$Q$16,0)))))))))))),IF(AO261&lt;=0,0,IF((AO261-1)&lt;=0,0,AO261-1)))</f>
        <v>0</v>
      </c>
      <c r="AP262" s="43">
        <f t="shared" ref="AP262:AP292" si="351">IF(AO262&lt;=0,0,3)</f>
        <v>0</v>
      </c>
      <c r="AQ262" s="41">
        <f t="shared" ref="AQ262:AQ292" si="352">IF(OR($AD262=$T$5,$AD262=$T$6,$AD262=$T$7,$AD262=$T$8,$AD262=$T$9,$AD262=$T$10,$AD262=$T$11,$AD262=$T$12,$AD262=$T$13,$AD262=$T$14,$AD262=$T$15,$AD262=$T$16),$AD262,0)</f>
        <v>0</v>
      </c>
      <c r="AR262" s="6">
        <f t="shared" ref="AR262:AR292" si="353">IF($AD262=$T$5,1,IF($AD262=$T$6,2,IF($AD262=$T$7,3,IF($AD262=$T$8,4,IF($AD262=$T$9,5,IF($AD262=$T$10,6,IF($AD262=$T$11,7,IF($AD262=$T$12,8,IF($AD262=$T$13,9,IF($AD262=$T$14,10,IF($AD262=$T$15,11,IF($AD262=$T$16,12,0))))))))))))</f>
        <v>0</v>
      </c>
      <c r="AS262" s="42">
        <f t="shared" ref="AS262:AS292" si="354">IF(AQ262&gt;0,IF(AR262=1,$S$5,IF(AR262=2,$S$6,IF(AR262=3,$S$7,IF(AR262=4,$S$8,IF(AR262=5,$S$9,IF(AR262=6,$S$10,IF(AR262=7,$S$11,IF(AR262=8,$S$12,IF(AR262=9,$S$13,IF(AR262=10,$S$14,IF(AR262=11,$S$15,IF(AR262=12,$S$16,0)))))))))))),IF(AS261&lt;=0,0,IF((AS261-1)&lt;=0,0,AS261-1)))</f>
        <v>0</v>
      </c>
      <c r="AT262" s="43">
        <f t="shared" ref="AT262:AT292" si="355">IF(AS262&lt;=0,0,4)</f>
        <v>0</v>
      </c>
      <c r="AU262" s="53">
        <f t="shared" ref="AU262:AU292" si="356">IF(AH262=1,1,IF(AL262=2,2,IF(AP262=3,3,IF(AT262=4,4,0))))</f>
        <v>0</v>
      </c>
      <c r="AW262" s="41">
        <f t="shared" ref="AW262:AW292" si="357">IF(OR($AD262=$N$20,$AD262=$N$21,$AD262=$N$22,$AD262=$N$23,$AD262=$N$24,$AD262=$N$25,$AD262=$N$26,$AD262=$N$27,$AD262=$N$28,$AD262=$N$29,$AD262=$N$30,$AD262=$N$31),$AD262,0)</f>
        <v>0</v>
      </c>
      <c r="AX262" s="6">
        <f t="shared" ref="AX262:AX292" si="358">IF($AD262=$N$20,1,IF($AD262=$N$21,2,IF($AD262=$N$22,3,IF($AD262=$N$23,4,IF($AD262=$N$24,5,IF($AD262=$N$25,6,IF($AD262=$N$26,7,IF($AD262=$N$27,8,IF($AD262=$N$28,9,IF($AD262=$N$29,10,IF($AD262=$N$30,11,IF($AD262=$N$31,12,0))))))))))))</f>
        <v>0</v>
      </c>
      <c r="AY262" s="42">
        <f t="shared" ref="AY262:AY292" si="359">IF(AW262&gt;0,IF(AX262=1,$M$20,IF(AX262=2,$M$21,IF(AX262=3,$M$22,IF(AX262=4,$M$23,IF(AX262=5,$M$24,IF(AX262=6,$M$25,IF(AX262=7,$M$26,IF(AX262=8,$M$27,IF(AX262=9,$M$28,IF(AX262=10,$M$29,IF(AX262=11,$M$30,IF(AX262=12,$M$31,0)))))))))))),IF(AY261&lt;=0,0,IF((AY261-1)&lt;=0,0,AY261-1)))</f>
        <v>0</v>
      </c>
      <c r="AZ262" s="43">
        <f t="shared" ref="AZ262:AZ292" si="360">IF(AY262&lt;=0,0,1)</f>
        <v>0</v>
      </c>
      <c r="BA262" s="41">
        <f t="shared" ref="BA262:BA292" si="361">IF(OR($AD262=$P$20,$AD262=$P$21,$AD262=$P$22,$AD262=$P$23,$AD262=$P$24,$AD262=$P$25,$AD262=$P$26,$AD262=$P$27,$AD262=$P$28,$AD262=$P$29,$AD262=$P$30,$AD262=$P$31),$AD262,0)</f>
        <v>0</v>
      </c>
      <c r="BB262" s="6">
        <f t="shared" ref="BB262:BB292" si="362">IF($AD262=$P$20,1,IF($AD262=$P$21,2,IF($AD262=$P$22,3,IF($AD262=$P$23,4,IF($AD262=$P$24,5,IF($AD262=$P$25,6,IF($AD262=$P$26,7,IF($AD262=$P$27,8,IF($AD262=$P$28,9,IF($AD262=$P$29,10,IF($AD262=$P$30,11,IF($AD262=$P$31,12,0))))))))))))</f>
        <v>0</v>
      </c>
      <c r="BC262" s="42">
        <f t="shared" ref="BC262:BC292" si="363">IF(BA262&gt;0,IF(BB262=1,$O$20,IF(BB262=2,$O$21,IF(BB262=3,$O$22,IF(BB262=4,$O$23,IF(BB262=5,$O$24,IF(BB262=6,$O$25,IF(BB262=7,$O$26,IF(BB262=8,$O$27,IF(BB262=9,$O$28,IF(BB262=10,$O$29,IF(BB262=11,$O$30,IF(BB262=12,$O$31,0)))))))))))),IF(BC261&lt;=0,0,IF((BC261-1)&lt;=0,0,BC261-1)))</f>
        <v>0</v>
      </c>
      <c r="BD262" s="43">
        <f t="shared" ref="BD262:BD292" si="364">IF(BC262&lt;=0,0,2)</f>
        <v>0</v>
      </c>
      <c r="BE262" s="41">
        <f t="shared" ref="BE262:BE292" si="365">IF(OR($AD262=$R$20,$AD262=$R$21,$AD262=$R$22,$AD262=$R$23,$AD262=$R$24,$AD262=$R$25,$AD262=$R$26,$AD262=$R$27,$AD262=$R$28,$AD262=$R$29,$AD262=$R$30,$AD262=$R$31),$AD262,0)</f>
        <v>0</v>
      </c>
      <c r="BF262" s="6">
        <f t="shared" ref="BF262:BF292" si="366">IF($AD262=$R$20,1,IF($AD262=$R$21,2,IF($AD262=$R$22,3,IF($AD262=$R$23,4,IF($AD262=$R$24,5,IF($AD262=$R$25,6,IF($AD262=$R$26,7,IF($AD262=$R$27,8,IF($AD262=$R$28,9,IF($AD262=$R$29,10,IF($AD262=$R$30,11,IF($AD262=$R$31,12,0))))))))))))</f>
        <v>0</v>
      </c>
      <c r="BG262" s="42">
        <f t="shared" ref="BG262:BG292" si="367">IF(BE262&gt;0,IF(BF262=1,$Q$20,IF(BF262=2,$Q$21,IF(BF262=3,$Q$22,IF(BF262=4,$Q$23,IF(BF262=5,$Q$24,IF(BF262=6,$Q$25,IF(BF262=7,$Q$26,IF(BF262=8,$Q$27,IF(BF262=9,$Q$28,IF(BF262=10,$Q$29,IF(BF262=11,$Q$30,IF(BF262=12,$Q$31,0)))))))))))),IF(BG261&lt;=0,0,IF((BG261-1)&lt;=0,0,BG261-1)))</f>
        <v>0</v>
      </c>
      <c r="BH262" s="43">
        <f t="shared" ref="BH262:BH292" si="368">IF(BG262&lt;=0,0,3)</f>
        <v>0</v>
      </c>
      <c r="BI262" s="41">
        <f t="shared" ref="BI262:BI292" si="369">IF(OR($AD262=$T$20,$AD262=$T$21,$AD262=$T$22,$AD262=$T$23,$AD262=$T$24,$AD262=$T$25,$AD262=$T$26,$AD262=$T$27,$AD262=$T$28,$AD262=$T$29,$AD262=$T$30,$AD262=$T$31),$AD262,0)</f>
        <v>0</v>
      </c>
      <c r="BJ262" s="6">
        <f t="shared" ref="BJ262:BJ292" si="370">IF($AD262=$T$20,1,IF($AD262=$T$21,2,IF($AD262=$T$22,3,IF($AD262=$T$23,4,IF($AD262=$T$24,5,IF($AD262=$T$25,6,IF($AD262=$T$26,7,IF($AD262=$T$27,8,IF($AD262=$T$28,9,IF($AD262=$T$29,10,IF($AD262=$T$30,11,IF($AD262=$T$31,12,0))))))))))))</f>
        <v>0</v>
      </c>
      <c r="BK262" s="42">
        <f t="shared" ref="BK262:BK292" si="371">IF(BI262&gt;0,IF(BJ262=1,$S$20,IF(BJ262=2,$S$21,IF(BJ262=3,$S$22,IF(BJ262=4,$S$23,IF(BJ262=5,$S$24,IF(BJ262=6,$S$25,IF(BJ262=7,$S$26,IF(BJ262=8,$S$27,IF(BJ262=9,$S$28,IF(BJ262=10,$S$29,IF(BJ262=11,$S$30,IF(BJ262=12,$S$31,0)))))))))))),IF(BK261&lt;=0,0,IF((BK261-1)&lt;=0,0,BK261-1)))</f>
        <v>0</v>
      </c>
      <c r="BL262" s="43">
        <f t="shared" ref="BL262:BL292" si="372">IF(BK262&lt;=0,0,4)</f>
        <v>0</v>
      </c>
      <c r="BM262" s="53">
        <f t="shared" ref="BM262:BM292" si="373">IF(AZ262=1,1,IF(BD262=2,2,IF(BH262=3,3,IF(BL262=4,4,0))))</f>
        <v>0</v>
      </c>
      <c r="BO262" s="3">
        <v>257</v>
      </c>
    </row>
    <row r="263" spans="28:67" ht="21.75" thickBot="1" x14ac:dyDescent="0.4">
      <c r="AB263" s="38">
        <v>0.1875</v>
      </c>
      <c r="AC263" s="44">
        <f t="shared" ref="AC263:AC292" si="374">AC262+$L$2</f>
        <v>42253.145833332499</v>
      </c>
      <c r="AD263" s="45">
        <v>259</v>
      </c>
      <c r="AE263" s="41">
        <f t="shared" si="340"/>
        <v>0</v>
      </c>
      <c r="AF263" s="6">
        <f t="shared" si="341"/>
        <v>0</v>
      </c>
      <c r="AG263" s="42">
        <f t="shared" si="342"/>
        <v>0</v>
      </c>
      <c r="AH263" s="43">
        <f t="shared" si="343"/>
        <v>0</v>
      </c>
      <c r="AI263" s="41">
        <f t="shared" si="344"/>
        <v>0</v>
      </c>
      <c r="AJ263" s="6">
        <f t="shared" si="345"/>
        <v>0</v>
      </c>
      <c r="AK263" s="42">
        <f t="shared" si="346"/>
        <v>0</v>
      </c>
      <c r="AL263" s="43">
        <f t="shared" si="347"/>
        <v>0</v>
      </c>
      <c r="AM263" s="41">
        <f t="shared" si="348"/>
        <v>0</v>
      </c>
      <c r="AN263" s="6">
        <f t="shared" si="349"/>
        <v>0</v>
      </c>
      <c r="AO263" s="42">
        <f t="shared" si="350"/>
        <v>0</v>
      </c>
      <c r="AP263" s="43">
        <f t="shared" si="351"/>
        <v>0</v>
      </c>
      <c r="AQ263" s="41">
        <f t="shared" si="352"/>
        <v>0</v>
      </c>
      <c r="AR263" s="6">
        <f t="shared" si="353"/>
        <v>0</v>
      </c>
      <c r="AS263" s="42">
        <f t="shared" si="354"/>
        <v>0</v>
      </c>
      <c r="AT263" s="43">
        <f t="shared" si="355"/>
        <v>0</v>
      </c>
      <c r="AU263" s="245">
        <f t="shared" si="356"/>
        <v>0</v>
      </c>
      <c r="AV263" s="248">
        <f t="shared" ref="AV263" si="375">IF(COUNTIF(AU261:AU263,0)&gt;=2,0,IF(COUNTIF(AU261:AU263,1)&gt;=2,1,IF(COUNTIF(AU261:AU263,2)&gt;=2,2,IF(COUNTIF(AU261:AU263,3)&gt;=2,3,IF(COUNTIF(AU261:AU263,4)&gt;=2,4,0)))))</f>
        <v>0</v>
      </c>
      <c r="AW263" s="41">
        <f t="shared" si="357"/>
        <v>0</v>
      </c>
      <c r="AX263" s="6">
        <f t="shared" si="358"/>
        <v>0</v>
      </c>
      <c r="AY263" s="42">
        <f t="shared" si="359"/>
        <v>0</v>
      </c>
      <c r="AZ263" s="43">
        <f t="shared" si="360"/>
        <v>0</v>
      </c>
      <c r="BA263" s="41">
        <f t="shared" si="361"/>
        <v>0</v>
      </c>
      <c r="BB263" s="6">
        <f t="shared" si="362"/>
        <v>0</v>
      </c>
      <c r="BC263" s="42">
        <f t="shared" si="363"/>
        <v>0</v>
      </c>
      <c r="BD263" s="43">
        <f t="shared" si="364"/>
        <v>0</v>
      </c>
      <c r="BE263" s="41">
        <f t="shared" si="365"/>
        <v>0</v>
      </c>
      <c r="BF263" s="6">
        <f t="shared" si="366"/>
        <v>0</v>
      </c>
      <c r="BG263" s="42">
        <f t="shared" si="367"/>
        <v>0</v>
      </c>
      <c r="BH263" s="43">
        <f t="shared" si="368"/>
        <v>0</v>
      </c>
      <c r="BI263" s="41">
        <f t="shared" si="369"/>
        <v>0</v>
      </c>
      <c r="BJ263" s="6">
        <f t="shared" si="370"/>
        <v>0</v>
      </c>
      <c r="BK263" s="42">
        <f t="shared" si="371"/>
        <v>0</v>
      </c>
      <c r="BL263" s="43">
        <f t="shared" si="372"/>
        <v>0</v>
      </c>
      <c r="BM263" s="245">
        <f t="shared" si="373"/>
        <v>0</v>
      </c>
      <c r="BN263" s="248">
        <f t="shared" ref="BN263" si="376">IF(COUNTIF(BM261:BM263,0)&gt;=2,0,IF(COUNTIF(BM261:BM263,1)&gt;=2,1,IF(COUNTIF(BM261:BM263,2)&gt;=2,2,IF(COUNTIF(BM261:BM263,3)&gt;=2,3,IF(COUNTIF(BM261:BM263,4)&gt;=2,4,0)))))</f>
        <v>0</v>
      </c>
      <c r="BO263" s="3">
        <v>258</v>
      </c>
    </row>
    <row r="264" spans="28:67" ht="21" x14ac:dyDescent="0.35">
      <c r="AB264" s="38">
        <v>0.19097222222222199</v>
      </c>
      <c r="AC264" s="44">
        <f t="shared" si="374"/>
        <v>42253.149305554718</v>
      </c>
      <c r="AD264" s="45">
        <v>260</v>
      </c>
      <c r="AE264" s="41">
        <f t="shared" si="340"/>
        <v>0</v>
      </c>
      <c r="AF264" s="6">
        <f t="shared" si="341"/>
        <v>0</v>
      </c>
      <c r="AG264" s="42">
        <f t="shared" si="342"/>
        <v>0</v>
      </c>
      <c r="AH264" s="43">
        <f t="shared" si="343"/>
        <v>0</v>
      </c>
      <c r="AI264" s="41">
        <f t="shared" si="344"/>
        <v>0</v>
      </c>
      <c r="AJ264" s="6">
        <f t="shared" si="345"/>
        <v>0</v>
      </c>
      <c r="AK264" s="42">
        <f t="shared" si="346"/>
        <v>0</v>
      </c>
      <c r="AL264" s="43">
        <f t="shared" si="347"/>
        <v>0</v>
      </c>
      <c r="AM264" s="41">
        <f t="shared" si="348"/>
        <v>0</v>
      </c>
      <c r="AN264" s="6">
        <f t="shared" si="349"/>
        <v>0</v>
      </c>
      <c r="AO264" s="42">
        <f t="shared" si="350"/>
        <v>0</v>
      </c>
      <c r="AP264" s="43">
        <f t="shared" si="351"/>
        <v>0</v>
      </c>
      <c r="AQ264" s="41">
        <f t="shared" si="352"/>
        <v>0</v>
      </c>
      <c r="AR264" s="6">
        <f t="shared" si="353"/>
        <v>0</v>
      </c>
      <c r="AS264" s="42">
        <f t="shared" si="354"/>
        <v>0</v>
      </c>
      <c r="AT264" s="43">
        <f t="shared" si="355"/>
        <v>0</v>
      </c>
      <c r="AU264" s="244">
        <f t="shared" si="356"/>
        <v>0</v>
      </c>
      <c r="AW264" s="41">
        <f t="shared" si="357"/>
        <v>0</v>
      </c>
      <c r="AX264" s="6">
        <f t="shared" si="358"/>
        <v>0</v>
      </c>
      <c r="AY264" s="42">
        <f t="shared" si="359"/>
        <v>0</v>
      </c>
      <c r="AZ264" s="43">
        <f t="shared" si="360"/>
        <v>0</v>
      </c>
      <c r="BA264" s="41">
        <f t="shared" si="361"/>
        <v>0</v>
      </c>
      <c r="BB264" s="6">
        <f t="shared" si="362"/>
        <v>0</v>
      </c>
      <c r="BC264" s="42">
        <f t="shared" si="363"/>
        <v>0</v>
      </c>
      <c r="BD264" s="43">
        <f t="shared" si="364"/>
        <v>0</v>
      </c>
      <c r="BE264" s="41">
        <f t="shared" si="365"/>
        <v>0</v>
      </c>
      <c r="BF264" s="6">
        <f t="shared" si="366"/>
        <v>0</v>
      </c>
      <c r="BG264" s="42">
        <f t="shared" si="367"/>
        <v>0</v>
      </c>
      <c r="BH264" s="43">
        <f t="shared" si="368"/>
        <v>0</v>
      </c>
      <c r="BI264" s="41">
        <f t="shared" si="369"/>
        <v>0</v>
      </c>
      <c r="BJ264" s="6">
        <f t="shared" si="370"/>
        <v>0</v>
      </c>
      <c r="BK264" s="42">
        <f t="shared" si="371"/>
        <v>0</v>
      </c>
      <c r="BL264" s="43">
        <f t="shared" si="372"/>
        <v>0</v>
      </c>
      <c r="BM264" s="244">
        <f t="shared" si="373"/>
        <v>0</v>
      </c>
      <c r="BO264" s="3">
        <v>259</v>
      </c>
    </row>
    <row r="265" spans="28:67" ht="21.75" thickBot="1" x14ac:dyDescent="0.4">
      <c r="AB265" s="38">
        <v>0.194444444444444</v>
      </c>
      <c r="AC265" s="44">
        <f t="shared" si="374"/>
        <v>42253.152777776937</v>
      </c>
      <c r="AD265" s="45">
        <v>261</v>
      </c>
      <c r="AE265" s="41">
        <f t="shared" si="340"/>
        <v>0</v>
      </c>
      <c r="AF265" s="6">
        <f t="shared" si="341"/>
        <v>0</v>
      </c>
      <c r="AG265" s="42">
        <f t="shared" si="342"/>
        <v>0</v>
      </c>
      <c r="AH265" s="43">
        <f t="shared" si="343"/>
        <v>0</v>
      </c>
      <c r="AI265" s="41">
        <f t="shared" si="344"/>
        <v>0</v>
      </c>
      <c r="AJ265" s="6">
        <f t="shared" si="345"/>
        <v>0</v>
      </c>
      <c r="AK265" s="42">
        <f t="shared" si="346"/>
        <v>0</v>
      </c>
      <c r="AL265" s="43">
        <f t="shared" si="347"/>
        <v>0</v>
      </c>
      <c r="AM265" s="41">
        <f t="shared" si="348"/>
        <v>0</v>
      </c>
      <c r="AN265" s="6">
        <f t="shared" si="349"/>
        <v>0</v>
      </c>
      <c r="AO265" s="42">
        <f t="shared" si="350"/>
        <v>0</v>
      </c>
      <c r="AP265" s="43">
        <f t="shared" si="351"/>
        <v>0</v>
      </c>
      <c r="AQ265" s="41">
        <f t="shared" si="352"/>
        <v>0</v>
      </c>
      <c r="AR265" s="6">
        <f t="shared" si="353"/>
        <v>0</v>
      </c>
      <c r="AS265" s="42">
        <f t="shared" si="354"/>
        <v>0</v>
      </c>
      <c r="AT265" s="43">
        <f t="shared" si="355"/>
        <v>0</v>
      </c>
      <c r="AU265" s="53">
        <f t="shared" si="356"/>
        <v>0</v>
      </c>
      <c r="AW265" s="41">
        <f t="shared" si="357"/>
        <v>0</v>
      </c>
      <c r="AX265" s="6">
        <f t="shared" si="358"/>
        <v>0</v>
      </c>
      <c r="AY265" s="42">
        <f t="shared" si="359"/>
        <v>0</v>
      </c>
      <c r="AZ265" s="43">
        <f t="shared" si="360"/>
        <v>0</v>
      </c>
      <c r="BA265" s="41">
        <f t="shared" si="361"/>
        <v>0</v>
      </c>
      <c r="BB265" s="6">
        <f t="shared" si="362"/>
        <v>0</v>
      </c>
      <c r="BC265" s="42">
        <f t="shared" si="363"/>
        <v>0</v>
      </c>
      <c r="BD265" s="43">
        <f t="shared" si="364"/>
        <v>0</v>
      </c>
      <c r="BE265" s="41">
        <f t="shared" si="365"/>
        <v>0</v>
      </c>
      <c r="BF265" s="6">
        <f t="shared" si="366"/>
        <v>0</v>
      </c>
      <c r="BG265" s="42">
        <f t="shared" si="367"/>
        <v>0</v>
      </c>
      <c r="BH265" s="43">
        <f t="shared" si="368"/>
        <v>0</v>
      </c>
      <c r="BI265" s="41">
        <f t="shared" si="369"/>
        <v>0</v>
      </c>
      <c r="BJ265" s="6">
        <f t="shared" si="370"/>
        <v>0</v>
      </c>
      <c r="BK265" s="42">
        <f t="shared" si="371"/>
        <v>0</v>
      </c>
      <c r="BL265" s="43">
        <f t="shared" si="372"/>
        <v>0</v>
      </c>
      <c r="BM265" s="53">
        <f t="shared" si="373"/>
        <v>0</v>
      </c>
      <c r="BO265" s="3">
        <v>260</v>
      </c>
    </row>
    <row r="266" spans="28:67" ht="21.75" thickBot="1" x14ac:dyDescent="0.4">
      <c r="AB266" s="38">
        <v>0.19791666666666599</v>
      </c>
      <c r="AC266" s="44">
        <f t="shared" si="374"/>
        <v>42253.156249999156</v>
      </c>
      <c r="AD266" s="45">
        <v>262</v>
      </c>
      <c r="AE266" s="41">
        <f t="shared" si="340"/>
        <v>0</v>
      </c>
      <c r="AF266" s="6">
        <f t="shared" si="341"/>
        <v>0</v>
      </c>
      <c r="AG266" s="42">
        <f t="shared" si="342"/>
        <v>0</v>
      </c>
      <c r="AH266" s="43">
        <f t="shared" si="343"/>
        <v>0</v>
      </c>
      <c r="AI266" s="41">
        <f t="shared" si="344"/>
        <v>0</v>
      </c>
      <c r="AJ266" s="6">
        <f t="shared" si="345"/>
        <v>0</v>
      </c>
      <c r="AK266" s="42">
        <f t="shared" si="346"/>
        <v>0</v>
      </c>
      <c r="AL266" s="43">
        <f t="shared" si="347"/>
        <v>0</v>
      </c>
      <c r="AM266" s="41">
        <f t="shared" si="348"/>
        <v>0</v>
      </c>
      <c r="AN266" s="6">
        <f t="shared" si="349"/>
        <v>0</v>
      </c>
      <c r="AO266" s="42">
        <f t="shared" si="350"/>
        <v>0</v>
      </c>
      <c r="AP266" s="43">
        <f t="shared" si="351"/>
        <v>0</v>
      </c>
      <c r="AQ266" s="41">
        <f t="shared" si="352"/>
        <v>0</v>
      </c>
      <c r="AR266" s="6">
        <f t="shared" si="353"/>
        <v>0</v>
      </c>
      <c r="AS266" s="42">
        <f t="shared" si="354"/>
        <v>0</v>
      </c>
      <c r="AT266" s="43">
        <f t="shared" si="355"/>
        <v>0</v>
      </c>
      <c r="AU266" s="245">
        <f t="shared" si="356"/>
        <v>0</v>
      </c>
      <c r="AV266" s="248">
        <f t="shared" ref="AV266" si="377">IF(COUNTIF(AU264:AU266,0)&gt;=2,0,IF(COUNTIF(AU264:AU266,1)&gt;=2,1,IF(COUNTIF(AU264:AU266,2)&gt;=2,2,IF(COUNTIF(AU264:AU266,3)&gt;=2,3,IF(COUNTIF(AU264:AU266,4)&gt;=2,4,0)))))</f>
        <v>0</v>
      </c>
      <c r="AW266" s="41">
        <f t="shared" si="357"/>
        <v>0</v>
      </c>
      <c r="AX266" s="6">
        <f t="shared" si="358"/>
        <v>0</v>
      </c>
      <c r="AY266" s="42">
        <f t="shared" si="359"/>
        <v>0</v>
      </c>
      <c r="AZ266" s="43">
        <f t="shared" si="360"/>
        <v>0</v>
      </c>
      <c r="BA266" s="41">
        <f t="shared" si="361"/>
        <v>0</v>
      </c>
      <c r="BB266" s="6">
        <f t="shared" si="362"/>
        <v>0</v>
      </c>
      <c r="BC266" s="42">
        <f t="shared" si="363"/>
        <v>0</v>
      </c>
      <c r="BD266" s="43">
        <f t="shared" si="364"/>
        <v>0</v>
      </c>
      <c r="BE266" s="41">
        <f t="shared" si="365"/>
        <v>0</v>
      </c>
      <c r="BF266" s="6">
        <f t="shared" si="366"/>
        <v>0</v>
      </c>
      <c r="BG266" s="42">
        <f t="shared" si="367"/>
        <v>0</v>
      </c>
      <c r="BH266" s="43">
        <f t="shared" si="368"/>
        <v>0</v>
      </c>
      <c r="BI266" s="41">
        <f t="shared" si="369"/>
        <v>0</v>
      </c>
      <c r="BJ266" s="6">
        <f t="shared" si="370"/>
        <v>0</v>
      </c>
      <c r="BK266" s="42">
        <f t="shared" si="371"/>
        <v>0</v>
      </c>
      <c r="BL266" s="43">
        <f t="shared" si="372"/>
        <v>0</v>
      </c>
      <c r="BM266" s="245">
        <f t="shared" si="373"/>
        <v>0</v>
      </c>
      <c r="BN266" s="248">
        <f t="shared" ref="BN266" si="378">IF(COUNTIF(BM264:BM266,0)&gt;=2,0,IF(COUNTIF(BM264:BM266,1)&gt;=2,1,IF(COUNTIF(BM264:BM266,2)&gt;=2,2,IF(COUNTIF(BM264:BM266,3)&gt;=2,3,IF(COUNTIF(BM264:BM266,4)&gt;=2,4,0)))))</f>
        <v>0</v>
      </c>
      <c r="BO266" s="3">
        <v>261</v>
      </c>
    </row>
    <row r="267" spans="28:67" ht="21" x14ac:dyDescent="0.35">
      <c r="AB267" s="38">
        <v>0.20138888888888901</v>
      </c>
      <c r="AC267" s="44">
        <f t="shared" si="374"/>
        <v>42253.159722221375</v>
      </c>
      <c r="AD267" s="45">
        <v>263</v>
      </c>
      <c r="AE267" s="41">
        <f t="shared" si="340"/>
        <v>0</v>
      </c>
      <c r="AF267" s="6">
        <f t="shared" si="341"/>
        <v>0</v>
      </c>
      <c r="AG267" s="42">
        <f t="shared" si="342"/>
        <v>0</v>
      </c>
      <c r="AH267" s="43">
        <f t="shared" si="343"/>
        <v>0</v>
      </c>
      <c r="AI267" s="41">
        <f t="shared" si="344"/>
        <v>0</v>
      </c>
      <c r="AJ267" s="6">
        <f t="shared" si="345"/>
        <v>0</v>
      </c>
      <c r="AK267" s="42">
        <f t="shared" si="346"/>
        <v>0</v>
      </c>
      <c r="AL267" s="43">
        <f t="shared" si="347"/>
        <v>0</v>
      </c>
      <c r="AM267" s="41">
        <f t="shared" si="348"/>
        <v>0</v>
      </c>
      <c r="AN267" s="6">
        <f t="shared" si="349"/>
        <v>0</v>
      </c>
      <c r="AO267" s="42">
        <f t="shared" si="350"/>
        <v>0</v>
      </c>
      <c r="AP267" s="43">
        <f t="shared" si="351"/>
        <v>0</v>
      </c>
      <c r="AQ267" s="41">
        <f t="shared" si="352"/>
        <v>0</v>
      </c>
      <c r="AR267" s="6">
        <f t="shared" si="353"/>
        <v>0</v>
      </c>
      <c r="AS267" s="42">
        <f t="shared" si="354"/>
        <v>0</v>
      </c>
      <c r="AT267" s="43">
        <f t="shared" si="355"/>
        <v>0</v>
      </c>
      <c r="AU267" s="244">
        <f t="shared" si="356"/>
        <v>0</v>
      </c>
      <c r="AW267" s="41">
        <f t="shared" si="357"/>
        <v>0</v>
      </c>
      <c r="AX267" s="6">
        <f t="shared" si="358"/>
        <v>0</v>
      </c>
      <c r="AY267" s="42">
        <f t="shared" si="359"/>
        <v>0</v>
      </c>
      <c r="AZ267" s="43">
        <f t="shared" si="360"/>
        <v>0</v>
      </c>
      <c r="BA267" s="41">
        <f t="shared" si="361"/>
        <v>0</v>
      </c>
      <c r="BB267" s="6">
        <f t="shared" si="362"/>
        <v>0</v>
      </c>
      <c r="BC267" s="42">
        <f t="shared" si="363"/>
        <v>0</v>
      </c>
      <c r="BD267" s="43">
        <f t="shared" si="364"/>
        <v>0</v>
      </c>
      <c r="BE267" s="41">
        <f t="shared" si="365"/>
        <v>0</v>
      </c>
      <c r="BF267" s="6">
        <f t="shared" si="366"/>
        <v>0</v>
      </c>
      <c r="BG267" s="42">
        <f t="shared" si="367"/>
        <v>0</v>
      </c>
      <c r="BH267" s="43">
        <f t="shared" si="368"/>
        <v>0</v>
      </c>
      <c r="BI267" s="41">
        <f t="shared" si="369"/>
        <v>0</v>
      </c>
      <c r="BJ267" s="6">
        <f t="shared" si="370"/>
        <v>0</v>
      </c>
      <c r="BK267" s="42">
        <f t="shared" si="371"/>
        <v>0</v>
      </c>
      <c r="BL267" s="43">
        <f t="shared" si="372"/>
        <v>0</v>
      </c>
      <c r="BM267" s="244">
        <f t="shared" si="373"/>
        <v>0</v>
      </c>
      <c r="BO267" s="3">
        <v>262</v>
      </c>
    </row>
    <row r="268" spans="28:67" ht="21.75" thickBot="1" x14ac:dyDescent="0.4">
      <c r="AB268" s="38">
        <v>0.20486111111111099</v>
      </c>
      <c r="AC268" s="44">
        <f t="shared" si="374"/>
        <v>42253.163194443594</v>
      </c>
      <c r="AD268" s="45">
        <v>264</v>
      </c>
      <c r="AE268" s="41">
        <f t="shared" si="340"/>
        <v>0</v>
      </c>
      <c r="AF268" s="6">
        <f t="shared" si="341"/>
        <v>0</v>
      </c>
      <c r="AG268" s="42">
        <f t="shared" si="342"/>
        <v>0</v>
      </c>
      <c r="AH268" s="43">
        <f t="shared" si="343"/>
        <v>0</v>
      </c>
      <c r="AI268" s="41">
        <f t="shared" si="344"/>
        <v>0</v>
      </c>
      <c r="AJ268" s="6">
        <f t="shared" si="345"/>
        <v>0</v>
      </c>
      <c r="AK268" s="42">
        <f t="shared" si="346"/>
        <v>0</v>
      </c>
      <c r="AL268" s="43">
        <f t="shared" si="347"/>
        <v>0</v>
      </c>
      <c r="AM268" s="41">
        <f t="shared" si="348"/>
        <v>0</v>
      </c>
      <c r="AN268" s="6">
        <f t="shared" si="349"/>
        <v>0</v>
      </c>
      <c r="AO268" s="42">
        <f t="shared" si="350"/>
        <v>0</v>
      </c>
      <c r="AP268" s="43">
        <f t="shared" si="351"/>
        <v>0</v>
      </c>
      <c r="AQ268" s="41">
        <f t="shared" si="352"/>
        <v>0</v>
      </c>
      <c r="AR268" s="6">
        <f t="shared" si="353"/>
        <v>0</v>
      </c>
      <c r="AS268" s="42">
        <f t="shared" si="354"/>
        <v>0</v>
      </c>
      <c r="AT268" s="43">
        <f t="shared" si="355"/>
        <v>0</v>
      </c>
      <c r="AU268" s="53">
        <f t="shared" si="356"/>
        <v>0</v>
      </c>
      <c r="AW268" s="41">
        <f t="shared" si="357"/>
        <v>0</v>
      </c>
      <c r="AX268" s="6">
        <f t="shared" si="358"/>
        <v>0</v>
      </c>
      <c r="AY268" s="42">
        <f t="shared" si="359"/>
        <v>0</v>
      </c>
      <c r="AZ268" s="43">
        <f t="shared" si="360"/>
        <v>0</v>
      </c>
      <c r="BA268" s="41">
        <f t="shared" si="361"/>
        <v>0</v>
      </c>
      <c r="BB268" s="6">
        <f t="shared" si="362"/>
        <v>0</v>
      </c>
      <c r="BC268" s="42">
        <f t="shared" si="363"/>
        <v>0</v>
      </c>
      <c r="BD268" s="43">
        <f t="shared" si="364"/>
        <v>0</v>
      </c>
      <c r="BE268" s="41">
        <f t="shared" si="365"/>
        <v>0</v>
      </c>
      <c r="BF268" s="6">
        <f t="shared" si="366"/>
        <v>0</v>
      </c>
      <c r="BG268" s="42">
        <f t="shared" si="367"/>
        <v>0</v>
      </c>
      <c r="BH268" s="43">
        <f t="shared" si="368"/>
        <v>0</v>
      </c>
      <c r="BI268" s="41">
        <f t="shared" si="369"/>
        <v>0</v>
      </c>
      <c r="BJ268" s="6">
        <f t="shared" si="370"/>
        <v>0</v>
      </c>
      <c r="BK268" s="42">
        <f t="shared" si="371"/>
        <v>0</v>
      </c>
      <c r="BL268" s="43">
        <f t="shared" si="372"/>
        <v>0</v>
      </c>
      <c r="BM268" s="53">
        <f t="shared" si="373"/>
        <v>0</v>
      </c>
      <c r="BO268" s="3">
        <v>263</v>
      </c>
    </row>
    <row r="269" spans="28:67" ht="21.75" thickBot="1" x14ac:dyDescent="0.4">
      <c r="AB269" s="38">
        <v>0.20833333333333301</v>
      </c>
      <c r="AC269" s="44">
        <f t="shared" si="374"/>
        <v>42253.166666665813</v>
      </c>
      <c r="AD269" s="45">
        <v>265</v>
      </c>
      <c r="AE269" s="41">
        <f t="shared" si="340"/>
        <v>0</v>
      </c>
      <c r="AF269" s="6">
        <f t="shared" si="341"/>
        <v>0</v>
      </c>
      <c r="AG269" s="42">
        <f t="shared" si="342"/>
        <v>0</v>
      </c>
      <c r="AH269" s="43">
        <f t="shared" si="343"/>
        <v>0</v>
      </c>
      <c r="AI269" s="41">
        <f t="shared" si="344"/>
        <v>0</v>
      </c>
      <c r="AJ269" s="6">
        <f t="shared" si="345"/>
        <v>0</v>
      </c>
      <c r="AK269" s="42">
        <f t="shared" si="346"/>
        <v>0</v>
      </c>
      <c r="AL269" s="43">
        <f t="shared" si="347"/>
        <v>0</v>
      </c>
      <c r="AM269" s="41">
        <f t="shared" si="348"/>
        <v>0</v>
      </c>
      <c r="AN269" s="6">
        <f t="shared" si="349"/>
        <v>0</v>
      </c>
      <c r="AO269" s="42">
        <f t="shared" si="350"/>
        <v>0</v>
      </c>
      <c r="AP269" s="43">
        <f t="shared" si="351"/>
        <v>0</v>
      </c>
      <c r="AQ269" s="41">
        <f t="shared" si="352"/>
        <v>0</v>
      </c>
      <c r="AR269" s="6">
        <f t="shared" si="353"/>
        <v>0</v>
      </c>
      <c r="AS269" s="42">
        <f t="shared" si="354"/>
        <v>0</v>
      </c>
      <c r="AT269" s="43">
        <f t="shared" si="355"/>
        <v>0</v>
      </c>
      <c r="AU269" s="245">
        <f t="shared" si="356"/>
        <v>0</v>
      </c>
      <c r="AV269" s="248">
        <f t="shared" ref="AV269" si="379">IF(COUNTIF(AU267:AU269,0)&gt;=2,0,IF(COUNTIF(AU267:AU269,1)&gt;=2,1,IF(COUNTIF(AU267:AU269,2)&gt;=2,2,IF(COUNTIF(AU267:AU269,3)&gt;=2,3,IF(COUNTIF(AU267:AU269,4)&gt;=2,4,0)))))</f>
        <v>0</v>
      </c>
      <c r="AW269" s="41">
        <f t="shared" si="357"/>
        <v>0</v>
      </c>
      <c r="AX269" s="6">
        <f t="shared" si="358"/>
        <v>0</v>
      </c>
      <c r="AY269" s="42">
        <f t="shared" si="359"/>
        <v>0</v>
      </c>
      <c r="AZ269" s="43">
        <f t="shared" si="360"/>
        <v>0</v>
      </c>
      <c r="BA269" s="41">
        <f t="shared" si="361"/>
        <v>0</v>
      </c>
      <c r="BB269" s="6">
        <f t="shared" si="362"/>
        <v>0</v>
      </c>
      <c r="BC269" s="42">
        <f t="shared" si="363"/>
        <v>0</v>
      </c>
      <c r="BD269" s="43">
        <f t="shared" si="364"/>
        <v>0</v>
      </c>
      <c r="BE269" s="41">
        <f t="shared" si="365"/>
        <v>0</v>
      </c>
      <c r="BF269" s="6">
        <f t="shared" si="366"/>
        <v>0</v>
      </c>
      <c r="BG269" s="42">
        <f t="shared" si="367"/>
        <v>0</v>
      </c>
      <c r="BH269" s="43">
        <f t="shared" si="368"/>
        <v>0</v>
      </c>
      <c r="BI269" s="41">
        <f t="shared" si="369"/>
        <v>0</v>
      </c>
      <c r="BJ269" s="6">
        <f t="shared" si="370"/>
        <v>0</v>
      </c>
      <c r="BK269" s="42">
        <f t="shared" si="371"/>
        <v>0</v>
      </c>
      <c r="BL269" s="43">
        <f t="shared" si="372"/>
        <v>0</v>
      </c>
      <c r="BM269" s="245">
        <f t="shared" si="373"/>
        <v>0</v>
      </c>
      <c r="BN269" s="248">
        <f t="shared" ref="BN269" si="380">IF(COUNTIF(BM267:BM269,0)&gt;=2,0,IF(COUNTIF(BM267:BM269,1)&gt;=2,1,IF(COUNTIF(BM267:BM269,2)&gt;=2,2,IF(COUNTIF(BM267:BM269,3)&gt;=2,3,IF(COUNTIF(BM267:BM269,4)&gt;=2,4,0)))))</f>
        <v>0</v>
      </c>
      <c r="BO269" s="3">
        <v>264</v>
      </c>
    </row>
    <row r="270" spans="28:67" ht="21" x14ac:dyDescent="0.35">
      <c r="AB270" s="38">
        <v>0.211805555555555</v>
      </c>
      <c r="AC270" s="44">
        <f t="shared" si="374"/>
        <v>42253.170138888032</v>
      </c>
      <c r="AD270" s="45">
        <v>266</v>
      </c>
      <c r="AE270" s="41">
        <f t="shared" si="340"/>
        <v>0</v>
      </c>
      <c r="AF270" s="6">
        <f t="shared" si="341"/>
        <v>0</v>
      </c>
      <c r="AG270" s="42">
        <f t="shared" si="342"/>
        <v>0</v>
      </c>
      <c r="AH270" s="43">
        <f t="shared" si="343"/>
        <v>0</v>
      </c>
      <c r="AI270" s="41">
        <f t="shared" si="344"/>
        <v>0</v>
      </c>
      <c r="AJ270" s="6">
        <f t="shared" si="345"/>
        <v>0</v>
      </c>
      <c r="AK270" s="42">
        <f t="shared" si="346"/>
        <v>0</v>
      </c>
      <c r="AL270" s="43">
        <f t="shared" si="347"/>
        <v>0</v>
      </c>
      <c r="AM270" s="41">
        <f t="shared" si="348"/>
        <v>0</v>
      </c>
      <c r="AN270" s="6">
        <f t="shared" si="349"/>
        <v>0</v>
      </c>
      <c r="AO270" s="42">
        <f t="shared" si="350"/>
        <v>0</v>
      </c>
      <c r="AP270" s="43">
        <f t="shared" si="351"/>
        <v>0</v>
      </c>
      <c r="AQ270" s="41">
        <f t="shared" si="352"/>
        <v>0</v>
      </c>
      <c r="AR270" s="6">
        <f t="shared" si="353"/>
        <v>0</v>
      </c>
      <c r="AS270" s="42">
        <f t="shared" si="354"/>
        <v>0</v>
      </c>
      <c r="AT270" s="43">
        <f t="shared" si="355"/>
        <v>0</v>
      </c>
      <c r="AU270" s="244">
        <f t="shared" si="356"/>
        <v>0</v>
      </c>
      <c r="AW270" s="41">
        <f t="shared" si="357"/>
        <v>0</v>
      </c>
      <c r="AX270" s="6">
        <f t="shared" si="358"/>
        <v>0</v>
      </c>
      <c r="AY270" s="42">
        <f t="shared" si="359"/>
        <v>0</v>
      </c>
      <c r="AZ270" s="43">
        <f t="shared" si="360"/>
        <v>0</v>
      </c>
      <c r="BA270" s="41">
        <f t="shared" si="361"/>
        <v>0</v>
      </c>
      <c r="BB270" s="6">
        <f t="shared" si="362"/>
        <v>0</v>
      </c>
      <c r="BC270" s="42">
        <f t="shared" si="363"/>
        <v>0</v>
      </c>
      <c r="BD270" s="43">
        <f t="shared" si="364"/>
        <v>0</v>
      </c>
      <c r="BE270" s="41">
        <f t="shared" si="365"/>
        <v>0</v>
      </c>
      <c r="BF270" s="6">
        <f t="shared" si="366"/>
        <v>0</v>
      </c>
      <c r="BG270" s="42">
        <f t="shared" si="367"/>
        <v>0</v>
      </c>
      <c r="BH270" s="43">
        <f t="shared" si="368"/>
        <v>0</v>
      </c>
      <c r="BI270" s="41">
        <f t="shared" si="369"/>
        <v>0</v>
      </c>
      <c r="BJ270" s="6">
        <f t="shared" si="370"/>
        <v>0</v>
      </c>
      <c r="BK270" s="42">
        <f t="shared" si="371"/>
        <v>0</v>
      </c>
      <c r="BL270" s="43">
        <f t="shared" si="372"/>
        <v>0</v>
      </c>
      <c r="BM270" s="244">
        <f t="shared" si="373"/>
        <v>0</v>
      </c>
      <c r="BO270" s="3">
        <v>265</v>
      </c>
    </row>
    <row r="271" spans="28:67" ht="21.75" thickBot="1" x14ac:dyDescent="0.4">
      <c r="AB271" s="38">
        <v>0.21527777777777801</v>
      </c>
      <c r="AC271" s="44">
        <f t="shared" si="374"/>
        <v>42253.173611110251</v>
      </c>
      <c r="AD271" s="45">
        <v>267</v>
      </c>
      <c r="AE271" s="41">
        <f t="shared" si="340"/>
        <v>0</v>
      </c>
      <c r="AF271" s="6">
        <f t="shared" si="341"/>
        <v>0</v>
      </c>
      <c r="AG271" s="42">
        <f t="shared" si="342"/>
        <v>0</v>
      </c>
      <c r="AH271" s="43">
        <f t="shared" si="343"/>
        <v>0</v>
      </c>
      <c r="AI271" s="41">
        <f t="shared" si="344"/>
        <v>0</v>
      </c>
      <c r="AJ271" s="6">
        <f t="shared" si="345"/>
        <v>0</v>
      </c>
      <c r="AK271" s="42">
        <f t="shared" si="346"/>
        <v>0</v>
      </c>
      <c r="AL271" s="43">
        <f t="shared" si="347"/>
        <v>0</v>
      </c>
      <c r="AM271" s="41">
        <f t="shared" si="348"/>
        <v>0</v>
      </c>
      <c r="AN271" s="6">
        <f t="shared" si="349"/>
        <v>0</v>
      </c>
      <c r="AO271" s="42">
        <f t="shared" si="350"/>
        <v>0</v>
      </c>
      <c r="AP271" s="43">
        <f t="shared" si="351"/>
        <v>0</v>
      </c>
      <c r="AQ271" s="41">
        <f t="shared" si="352"/>
        <v>0</v>
      </c>
      <c r="AR271" s="6">
        <f t="shared" si="353"/>
        <v>0</v>
      </c>
      <c r="AS271" s="42">
        <f t="shared" si="354"/>
        <v>0</v>
      </c>
      <c r="AT271" s="43">
        <f t="shared" si="355"/>
        <v>0</v>
      </c>
      <c r="AU271" s="53">
        <f t="shared" si="356"/>
        <v>0</v>
      </c>
      <c r="AW271" s="41">
        <f t="shared" si="357"/>
        <v>0</v>
      </c>
      <c r="AX271" s="6">
        <f t="shared" si="358"/>
        <v>0</v>
      </c>
      <c r="AY271" s="42">
        <f t="shared" si="359"/>
        <v>0</v>
      </c>
      <c r="AZ271" s="43">
        <f t="shared" si="360"/>
        <v>0</v>
      </c>
      <c r="BA271" s="41">
        <f t="shared" si="361"/>
        <v>0</v>
      </c>
      <c r="BB271" s="6">
        <f t="shared" si="362"/>
        <v>0</v>
      </c>
      <c r="BC271" s="42">
        <f t="shared" si="363"/>
        <v>0</v>
      </c>
      <c r="BD271" s="43">
        <f t="shared" si="364"/>
        <v>0</v>
      </c>
      <c r="BE271" s="41">
        <f t="shared" si="365"/>
        <v>0</v>
      </c>
      <c r="BF271" s="6">
        <f t="shared" si="366"/>
        <v>0</v>
      </c>
      <c r="BG271" s="42">
        <f t="shared" si="367"/>
        <v>0</v>
      </c>
      <c r="BH271" s="43">
        <f t="shared" si="368"/>
        <v>0</v>
      </c>
      <c r="BI271" s="41">
        <f t="shared" si="369"/>
        <v>0</v>
      </c>
      <c r="BJ271" s="6">
        <f t="shared" si="370"/>
        <v>0</v>
      </c>
      <c r="BK271" s="42">
        <f t="shared" si="371"/>
        <v>0</v>
      </c>
      <c r="BL271" s="43">
        <f t="shared" si="372"/>
        <v>0</v>
      </c>
      <c r="BM271" s="53">
        <f t="shared" si="373"/>
        <v>0</v>
      </c>
      <c r="BO271" s="3">
        <v>266</v>
      </c>
    </row>
    <row r="272" spans="28:67" ht="21.75" thickBot="1" x14ac:dyDescent="0.4">
      <c r="AB272" s="38">
        <v>0.21875</v>
      </c>
      <c r="AC272" s="44">
        <f t="shared" si="374"/>
        <v>42253.17708333247</v>
      </c>
      <c r="AD272" s="45">
        <v>268</v>
      </c>
      <c r="AE272" s="41">
        <f t="shared" si="340"/>
        <v>0</v>
      </c>
      <c r="AF272" s="6">
        <f t="shared" si="341"/>
        <v>0</v>
      </c>
      <c r="AG272" s="42">
        <f t="shared" si="342"/>
        <v>0</v>
      </c>
      <c r="AH272" s="43">
        <f t="shared" si="343"/>
        <v>0</v>
      </c>
      <c r="AI272" s="41">
        <f t="shared" si="344"/>
        <v>0</v>
      </c>
      <c r="AJ272" s="6">
        <f t="shared" si="345"/>
        <v>0</v>
      </c>
      <c r="AK272" s="42">
        <f t="shared" si="346"/>
        <v>0</v>
      </c>
      <c r="AL272" s="43">
        <f t="shared" si="347"/>
        <v>0</v>
      </c>
      <c r="AM272" s="41">
        <f t="shared" si="348"/>
        <v>0</v>
      </c>
      <c r="AN272" s="6">
        <f t="shared" si="349"/>
        <v>0</v>
      </c>
      <c r="AO272" s="42">
        <f t="shared" si="350"/>
        <v>0</v>
      </c>
      <c r="AP272" s="43">
        <f t="shared" si="351"/>
        <v>0</v>
      </c>
      <c r="AQ272" s="41">
        <f t="shared" si="352"/>
        <v>0</v>
      </c>
      <c r="AR272" s="6">
        <f t="shared" si="353"/>
        <v>0</v>
      </c>
      <c r="AS272" s="42">
        <f t="shared" si="354"/>
        <v>0</v>
      </c>
      <c r="AT272" s="43">
        <f t="shared" si="355"/>
        <v>0</v>
      </c>
      <c r="AU272" s="245">
        <f t="shared" si="356"/>
        <v>0</v>
      </c>
      <c r="AV272" s="248">
        <f t="shared" ref="AV272" si="381">IF(COUNTIF(AU270:AU272,0)&gt;=2,0,IF(COUNTIF(AU270:AU272,1)&gt;=2,1,IF(COUNTIF(AU270:AU272,2)&gt;=2,2,IF(COUNTIF(AU270:AU272,3)&gt;=2,3,IF(COUNTIF(AU270:AU272,4)&gt;=2,4,0)))))</f>
        <v>0</v>
      </c>
      <c r="AW272" s="41">
        <f t="shared" si="357"/>
        <v>0</v>
      </c>
      <c r="AX272" s="6">
        <f t="shared" si="358"/>
        <v>0</v>
      </c>
      <c r="AY272" s="42">
        <f t="shared" si="359"/>
        <v>0</v>
      </c>
      <c r="AZ272" s="43">
        <f t="shared" si="360"/>
        <v>0</v>
      </c>
      <c r="BA272" s="41">
        <f t="shared" si="361"/>
        <v>0</v>
      </c>
      <c r="BB272" s="6">
        <f t="shared" si="362"/>
        <v>0</v>
      </c>
      <c r="BC272" s="42">
        <f t="shared" si="363"/>
        <v>0</v>
      </c>
      <c r="BD272" s="43">
        <f t="shared" si="364"/>
        <v>0</v>
      </c>
      <c r="BE272" s="41">
        <f t="shared" si="365"/>
        <v>0</v>
      </c>
      <c r="BF272" s="6">
        <f t="shared" si="366"/>
        <v>0</v>
      </c>
      <c r="BG272" s="42">
        <f t="shared" si="367"/>
        <v>0</v>
      </c>
      <c r="BH272" s="43">
        <f t="shared" si="368"/>
        <v>0</v>
      </c>
      <c r="BI272" s="41">
        <f t="shared" si="369"/>
        <v>0</v>
      </c>
      <c r="BJ272" s="6">
        <f t="shared" si="370"/>
        <v>0</v>
      </c>
      <c r="BK272" s="42">
        <f t="shared" si="371"/>
        <v>0</v>
      </c>
      <c r="BL272" s="43">
        <f t="shared" si="372"/>
        <v>0</v>
      </c>
      <c r="BM272" s="245">
        <f t="shared" si="373"/>
        <v>0</v>
      </c>
      <c r="BN272" s="248">
        <f t="shared" ref="BN272" si="382">IF(COUNTIF(BM270:BM272,0)&gt;=2,0,IF(COUNTIF(BM270:BM272,1)&gt;=2,1,IF(COUNTIF(BM270:BM272,2)&gt;=2,2,IF(COUNTIF(BM270:BM272,3)&gt;=2,3,IF(COUNTIF(BM270:BM272,4)&gt;=2,4,0)))))</f>
        <v>0</v>
      </c>
      <c r="BO272" s="3">
        <v>267</v>
      </c>
    </row>
    <row r="273" spans="28:67" ht="21" x14ac:dyDescent="0.35">
      <c r="AB273" s="38">
        <v>0.22222222222222199</v>
      </c>
      <c r="AC273" s="44">
        <f t="shared" si="374"/>
        <v>42253.180555554689</v>
      </c>
      <c r="AD273" s="45">
        <v>269</v>
      </c>
      <c r="AE273" s="41">
        <f t="shared" si="340"/>
        <v>0</v>
      </c>
      <c r="AF273" s="6">
        <f t="shared" si="341"/>
        <v>0</v>
      </c>
      <c r="AG273" s="42">
        <f t="shared" si="342"/>
        <v>0</v>
      </c>
      <c r="AH273" s="43">
        <f t="shared" si="343"/>
        <v>0</v>
      </c>
      <c r="AI273" s="41">
        <f t="shared" si="344"/>
        <v>0</v>
      </c>
      <c r="AJ273" s="6">
        <f t="shared" si="345"/>
        <v>0</v>
      </c>
      <c r="AK273" s="42">
        <f t="shared" si="346"/>
        <v>0</v>
      </c>
      <c r="AL273" s="43">
        <f t="shared" si="347"/>
        <v>0</v>
      </c>
      <c r="AM273" s="41">
        <f t="shared" si="348"/>
        <v>0</v>
      </c>
      <c r="AN273" s="6">
        <f t="shared" si="349"/>
        <v>0</v>
      </c>
      <c r="AO273" s="42">
        <f t="shared" si="350"/>
        <v>0</v>
      </c>
      <c r="AP273" s="43">
        <f t="shared" si="351"/>
        <v>0</v>
      </c>
      <c r="AQ273" s="41">
        <f t="shared" si="352"/>
        <v>0</v>
      </c>
      <c r="AR273" s="6">
        <f t="shared" si="353"/>
        <v>0</v>
      </c>
      <c r="AS273" s="42">
        <f t="shared" si="354"/>
        <v>0</v>
      </c>
      <c r="AT273" s="43">
        <f t="shared" si="355"/>
        <v>0</v>
      </c>
      <c r="AU273" s="244">
        <f t="shared" si="356"/>
        <v>0</v>
      </c>
      <c r="AW273" s="41">
        <f t="shared" si="357"/>
        <v>0</v>
      </c>
      <c r="AX273" s="6">
        <f t="shared" si="358"/>
        <v>0</v>
      </c>
      <c r="AY273" s="42">
        <f t="shared" si="359"/>
        <v>0</v>
      </c>
      <c r="AZ273" s="43">
        <f t="shared" si="360"/>
        <v>0</v>
      </c>
      <c r="BA273" s="41">
        <f t="shared" si="361"/>
        <v>0</v>
      </c>
      <c r="BB273" s="6">
        <f t="shared" si="362"/>
        <v>0</v>
      </c>
      <c r="BC273" s="42">
        <f t="shared" si="363"/>
        <v>0</v>
      </c>
      <c r="BD273" s="43">
        <f t="shared" si="364"/>
        <v>0</v>
      </c>
      <c r="BE273" s="41">
        <f t="shared" si="365"/>
        <v>0</v>
      </c>
      <c r="BF273" s="6">
        <f t="shared" si="366"/>
        <v>0</v>
      </c>
      <c r="BG273" s="42">
        <f t="shared" si="367"/>
        <v>0</v>
      </c>
      <c r="BH273" s="43">
        <f t="shared" si="368"/>
        <v>0</v>
      </c>
      <c r="BI273" s="41">
        <f t="shared" si="369"/>
        <v>0</v>
      </c>
      <c r="BJ273" s="6">
        <f t="shared" si="370"/>
        <v>0</v>
      </c>
      <c r="BK273" s="42">
        <f t="shared" si="371"/>
        <v>0</v>
      </c>
      <c r="BL273" s="43">
        <f t="shared" si="372"/>
        <v>0</v>
      </c>
      <c r="BM273" s="244">
        <f t="shared" si="373"/>
        <v>0</v>
      </c>
      <c r="BO273" s="3">
        <v>268</v>
      </c>
    </row>
    <row r="274" spans="28:67" ht="21.75" thickBot="1" x14ac:dyDescent="0.4">
      <c r="AB274" s="38">
        <v>0.225694444444444</v>
      </c>
      <c r="AC274" s="44">
        <f t="shared" si="374"/>
        <v>42253.184027776908</v>
      </c>
      <c r="AD274" s="45">
        <v>270</v>
      </c>
      <c r="AE274" s="41">
        <f t="shared" si="340"/>
        <v>0</v>
      </c>
      <c r="AF274" s="6">
        <f t="shared" si="341"/>
        <v>0</v>
      </c>
      <c r="AG274" s="42">
        <f t="shared" si="342"/>
        <v>0</v>
      </c>
      <c r="AH274" s="43">
        <f t="shared" si="343"/>
        <v>0</v>
      </c>
      <c r="AI274" s="41">
        <f t="shared" si="344"/>
        <v>0</v>
      </c>
      <c r="AJ274" s="6">
        <f t="shared" si="345"/>
        <v>0</v>
      </c>
      <c r="AK274" s="42">
        <f t="shared" si="346"/>
        <v>0</v>
      </c>
      <c r="AL274" s="43">
        <f t="shared" si="347"/>
        <v>0</v>
      </c>
      <c r="AM274" s="41">
        <f t="shared" si="348"/>
        <v>0</v>
      </c>
      <c r="AN274" s="6">
        <f t="shared" si="349"/>
        <v>0</v>
      </c>
      <c r="AO274" s="42">
        <f t="shared" si="350"/>
        <v>0</v>
      </c>
      <c r="AP274" s="43">
        <f t="shared" si="351"/>
        <v>0</v>
      </c>
      <c r="AQ274" s="41">
        <f t="shared" si="352"/>
        <v>0</v>
      </c>
      <c r="AR274" s="6">
        <f t="shared" si="353"/>
        <v>0</v>
      </c>
      <c r="AS274" s="42">
        <f t="shared" si="354"/>
        <v>0</v>
      </c>
      <c r="AT274" s="43">
        <f t="shared" si="355"/>
        <v>0</v>
      </c>
      <c r="AU274" s="53">
        <f t="shared" si="356"/>
        <v>0</v>
      </c>
      <c r="AW274" s="41">
        <f t="shared" si="357"/>
        <v>0</v>
      </c>
      <c r="AX274" s="6">
        <f t="shared" si="358"/>
        <v>0</v>
      </c>
      <c r="AY274" s="42">
        <f t="shared" si="359"/>
        <v>0</v>
      </c>
      <c r="AZ274" s="43">
        <f t="shared" si="360"/>
        <v>0</v>
      </c>
      <c r="BA274" s="41">
        <f t="shared" si="361"/>
        <v>0</v>
      </c>
      <c r="BB274" s="6">
        <f t="shared" si="362"/>
        <v>0</v>
      </c>
      <c r="BC274" s="42">
        <f t="shared" si="363"/>
        <v>0</v>
      </c>
      <c r="BD274" s="43">
        <f t="shared" si="364"/>
        <v>0</v>
      </c>
      <c r="BE274" s="41">
        <f t="shared" si="365"/>
        <v>0</v>
      </c>
      <c r="BF274" s="6">
        <f t="shared" si="366"/>
        <v>0</v>
      </c>
      <c r="BG274" s="42">
        <f t="shared" si="367"/>
        <v>0</v>
      </c>
      <c r="BH274" s="43">
        <f t="shared" si="368"/>
        <v>0</v>
      </c>
      <c r="BI274" s="41">
        <f t="shared" si="369"/>
        <v>0</v>
      </c>
      <c r="BJ274" s="6">
        <f t="shared" si="370"/>
        <v>0</v>
      </c>
      <c r="BK274" s="42">
        <f t="shared" si="371"/>
        <v>0</v>
      </c>
      <c r="BL274" s="43">
        <f t="shared" si="372"/>
        <v>0</v>
      </c>
      <c r="BM274" s="53">
        <f t="shared" si="373"/>
        <v>0</v>
      </c>
      <c r="BO274" s="3">
        <v>269</v>
      </c>
    </row>
    <row r="275" spans="28:67" ht="21.75" thickBot="1" x14ac:dyDescent="0.4">
      <c r="AB275" s="38">
        <v>0.22916666666666599</v>
      </c>
      <c r="AC275" s="44">
        <f t="shared" si="374"/>
        <v>42253.187499999127</v>
      </c>
      <c r="AD275" s="45">
        <v>271</v>
      </c>
      <c r="AE275" s="41">
        <f t="shared" si="340"/>
        <v>0</v>
      </c>
      <c r="AF275" s="6">
        <f t="shared" si="341"/>
        <v>0</v>
      </c>
      <c r="AG275" s="42">
        <f t="shared" si="342"/>
        <v>0</v>
      </c>
      <c r="AH275" s="43">
        <f t="shared" si="343"/>
        <v>0</v>
      </c>
      <c r="AI275" s="41">
        <f t="shared" si="344"/>
        <v>0</v>
      </c>
      <c r="AJ275" s="6">
        <f t="shared" si="345"/>
        <v>0</v>
      </c>
      <c r="AK275" s="42">
        <f t="shared" si="346"/>
        <v>0</v>
      </c>
      <c r="AL275" s="43">
        <f t="shared" si="347"/>
        <v>0</v>
      </c>
      <c r="AM275" s="41">
        <f t="shared" si="348"/>
        <v>0</v>
      </c>
      <c r="AN275" s="6">
        <f t="shared" si="349"/>
        <v>0</v>
      </c>
      <c r="AO275" s="42">
        <f t="shared" si="350"/>
        <v>0</v>
      </c>
      <c r="AP275" s="43">
        <f t="shared" si="351"/>
        <v>0</v>
      </c>
      <c r="AQ275" s="41">
        <f t="shared" si="352"/>
        <v>0</v>
      </c>
      <c r="AR275" s="6">
        <f t="shared" si="353"/>
        <v>0</v>
      </c>
      <c r="AS275" s="42">
        <f t="shared" si="354"/>
        <v>0</v>
      </c>
      <c r="AT275" s="43">
        <f t="shared" si="355"/>
        <v>0</v>
      </c>
      <c r="AU275" s="245">
        <f t="shared" si="356"/>
        <v>0</v>
      </c>
      <c r="AV275" s="248">
        <f t="shared" ref="AV275" si="383">IF(COUNTIF(AU273:AU275,0)&gt;=2,0,IF(COUNTIF(AU273:AU275,1)&gt;=2,1,IF(COUNTIF(AU273:AU275,2)&gt;=2,2,IF(COUNTIF(AU273:AU275,3)&gt;=2,3,IF(COUNTIF(AU273:AU275,4)&gt;=2,4,0)))))</f>
        <v>0</v>
      </c>
      <c r="AW275" s="41">
        <f t="shared" si="357"/>
        <v>0</v>
      </c>
      <c r="AX275" s="6">
        <f t="shared" si="358"/>
        <v>0</v>
      </c>
      <c r="AY275" s="42">
        <f t="shared" si="359"/>
        <v>0</v>
      </c>
      <c r="AZ275" s="43">
        <f t="shared" si="360"/>
        <v>0</v>
      </c>
      <c r="BA275" s="41">
        <f t="shared" si="361"/>
        <v>0</v>
      </c>
      <c r="BB275" s="6">
        <f t="shared" si="362"/>
        <v>0</v>
      </c>
      <c r="BC275" s="42">
        <f t="shared" si="363"/>
        <v>0</v>
      </c>
      <c r="BD275" s="43">
        <f t="shared" si="364"/>
        <v>0</v>
      </c>
      <c r="BE275" s="41">
        <f t="shared" si="365"/>
        <v>0</v>
      </c>
      <c r="BF275" s="6">
        <f t="shared" si="366"/>
        <v>0</v>
      </c>
      <c r="BG275" s="42">
        <f t="shared" si="367"/>
        <v>0</v>
      </c>
      <c r="BH275" s="43">
        <f t="shared" si="368"/>
        <v>0</v>
      </c>
      <c r="BI275" s="41">
        <f t="shared" si="369"/>
        <v>0</v>
      </c>
      <c r="BJ275" s="6">
        <f t="shared" si="370"/>
        <v>0</v>
      </c>
      <c r="BK275" s="42">
        <f t="shared" si="371"/>
        <v>0</v>
      </c>
      <c r="BL275" s="43">
        <f t="shared" si="372"/>
        <v>0</v>
      </c>
      <c r="BM275" s="245">
        <f t="shared" si="373"/>
        <v>0</v>
      </c>
      <c r="BN275" s="248">
        <f t="shared" ref="BN275" si="384">IF(COUNTIF(BM273:BM275,0)&gt;=2,0,IF(COUNTIF(BM273:BM275,1)&gt;=2,1,IF(COUNTIF(BM273:BM275,2)&gt;=2,2,IF(COUNTIF(BM273:BM275,3)&gt;=2,3,IF(COUNTIF(BM273:BM275,4)&gt;=2,4,0)))))</f>
        <v>0</v>
      </c>
      <c r="BO275" s="3">
        <v>270</v>
      </c>
    </row>
    <row r="276" spans="28:67" ht="21" x14ac:dyDescent="0.35">
      <c r="AB276" s="38">
        <v>0.23263888888888901</v>
      </c>
      <c r="AC276" s="44">
        <f t="shared" si="374"/>
        <v>42253.190972221346</v>
      </c>
      <c r="AD276" s="45">
        <v>272</v>
      </c>
      <c r="AE276" s="41">
        <f t="shared" si="340"/>
        <v>0</v>
      </c>
      <c r="AF276" s="6">
        <f t="shared" si="341"/>
        <v>0</v>
      </c>
      <c r="AG276" s="42">
        <f t="shared" si="342"/>
        <v>0</v>
      </c>
      <c r="AH276" s="43">
        <f t="shared" si="343"/>
        <v>0</v>
      </c>
      <c r="AI276" s="41">
        <f t="shared" si="344"/>
        <v>0</v>
      </c>
      <c r="AJ276" s="6">
        <f t="shared" si="345"/>
        <v>0</v>
      </c>
      <c r="AK276" s="42">
        <f t="shared" si="346"/>
        <v>0</v>
      </c>
      <c r="AL276" s="43">
        <f t="shared" si="347"/>
        <v>0</v>
      </c>
      <c r="AM276" s="41">
        <f t="shared" si="348"/>
        <v>0</v>
      </c>
      <c r="AN276" s="6">
        <f t="shared" si="349"/>
        <v>0</v>
      </c>
      <c r="AO276" s="42">
        <f t="shared" si="350"/>
        <v>0</v>
      </c>
      <c r="AP276" s="43">
        <f t="shared" si="351"/>
        <v>0</v>
      </c>
      <c r="AQ276" s="41">
        <f t="shared" si="352"/>
        <v>0</v>
      </c>
      <c r="AR276" s="6">
        <f t="shared" si="353"/>
        <v>0</v>
      </c>
      <c r="AS276" s="42">
        <f t="shared" si="354"/>
        <v>0</v>
      </c>
      <c r="AT276" s="43">
        <f t="shared" si="355"/>
        <v>0</v>
      </c>
      <c r="AU276" s="244">
        <f t="shared" si="356"/>
        <v>0</v>
      </c>
      <c r="AW276" s="41">
        <f t="shared" si="357"/>
        <v>0</v>
      </c>
      <c r="AX276" s="6">
        <f t="shared" si="358"/>
        <v>0</v>
      </c>
      <c r="AY276" s="42">
        <f t="shared" si="359"/>
        <v>0</v>
      </c>
      <c r="AZ276" s="43">
        <f t="shared" si="360"/>
        <v>0</v>
      </c>
      <c r="BA276" s="41">
        <f t="shared" si="361"/>
        <v>0</v>
      </c>
      <c r="BB276" s="6">
        <f t="shared" si="362"/>
        <v>0</v>
      </c>
      <c r="BC276" s="42">
        <f t="shared" si="363"/>
        <v>0</v>
      </c>
      <c r="BD276" s="43">
        <f t="shared" si="364"/>
        <v>0</v>
      </c>
      <c r="BE276" s="41">
        <f t="shared" si="365"/>
        <v>0</v>
      </c>
      <c r="BF276" s="6">
        <f t="shared" si="366"/>
        <v>0</v>
      </c>
      <c r="BG276" s="42">
        <f t="shared" si="367"/>
        <v>0</v>
      </c>
      <c r="BH276" s="43">
        <f t="shared" si="368"/>
        <v>0</v>
      </c>
      <c r="BI276" s="41">
        <f t="shared" si="369"/>
        <v>0</v>
      </c>
      <c r="BJ276" s="6">
        <f t="shared" si="370"/>
        <v>0</v>
      </c>
      <c r="BK276" s="42">
        <f t="shared" si="371"/>
        <v>0</v>
      </c>
      <c r="BL276" s="43">
        <f t="shared" si="372"/>
        <v>0</v>
      </c>
      <c r="BM276" s="244">
        <f t="shared" si="373"/>
        <v>0</v>
      </c>
      <c r="BO276" s="3">
        <v>271</v>
      </c>
    </row>
    <row r="277" spans="28:67" ht="21.75" thickBot="1" x14ac:dyDescent="0.4">
      <c r="AB277" s="38">
        <v>0.23611111111111099</v>
      </c>
      <c r="AC277" s="44">
        <f t="shared" si="374"/>
        <v>42253.194444443565</v>
      </c>
      <c r="AD277" s="45">
        <v>273</v>
      </c>
      <c r="AE277" s="41">
        <f t="shared" si="340"/>
        <v>0</v>
      </c>
      <c r="AF277" s="6">
        <f t="shared" si="341"/>
        <v>0</v>
      </c>
      <c r="AG277" s="42">
        <f t="shared" si="342"/>
        <v>0</v>
      </c>
      <c r="AH277" s="43">
        <f t="shared" si="343"/>
        <v>0</v>
      </c>
      <c r="AI277" s="41">
        <f t="shared" si="344"/>
        <v>0</v>
      </c>
      <c r="AJ277" s="6">
        <f t="shared" si="345"/>
        <v>0</v>
      </c>
      <c r="AK277" s="42">
        <f t="shared" si="346"/>
        <v>0</v>
      </c>
      <c r="AL277" s="43">
        <f t="shared" si="347"/>
        <v>0</v>
      </c>
      <c r="AM277" s="41">
        <f t="shared" si="348"/>
        <v>0</v>
      </c>
      <c r="AN277" s="6">
        <f t="shared" si="349"/>
        <v>0</v>
      </c>
      <c r="AO277" s="42">
        <f t="shared" si="350"/>
        <v>0</v>
      </c>
      <c r="AP277" s="43">
        <f t="shared" si="351"/>
        <v>0</v>
      </c>
      <c r="AQ277" s="41">
        <f t="shared" si="352"/>
        <v>0</v>
      </c>
      <c r="AR277" s="6">
        <f t="shared" si="353"/>
        <v>0</v>
      </c>
      <c r="AS277" s="42">
        <f t="shared" si="354"/>
        <v>0</v>
      </c>
      <c r="AT277" s="43">
        <f t="shared" si="355"/>
        <v>0</v>
      </c>
      <c r="AU277" s="53">
        <f t="shared" si="356"/>
        <v>0</v>
      </c>
      <c r="AW277" s="41">
        <f t="shared" si="357"/>
        <v>0</v>
      </c>
      <c r="AX277" s="6">
        <f t="shared" si="358"/>
        <v>0</v>
      </c>
      <c r="AY277" s="42">
        <f t="shared" si="359"/>
        <v>0</v>
      </c>
      <c r="AZ277" s="43">
        <f t="shared" si="360"/>
        <v>0</v>
      </c>
      <c r="BA277" s="41">
        <f t="shared" si="361"/>
        <v>0</v>
      </c>
      <c r="BB277" s="6">
        <f t="shared" si="362"/>
        <v>0</v>
      </c>
      <c r="BC277" s="42">
        <f t="shared" si="363"/>
        <v>0</v>
      </c>
      <c r="BD277" s="43">
        <f t="shared" si="364"/>
        <v>0</v>
      </c>
      <c r="BE277" s="41">
        <f t="shared" si="365"/>
        <v>0</v>
      </c>
      <c r="BF277" s="6">
        <f t="shared" si="366"/>
        <v>0</v>
      </c>
      <c r="BG277" s="42">
        <f t="shared" si="367"/>
        <v>0</v>
      </c>
      <c r="BH277" s="43">
        <f t="shared" si="368"/>
        <v>0</v>
      </c>
      <c r="BI277" s="41">
        <f t="shared" si="369"/>
        <v>0</v>
      </c>
      <c r="BJ277" s="6">
        <f t="shared" si="370"/>
        <v>0</v>
      </c>
      <c r="BK277" s="42">
        <f t="shared" si="371"/>
        <v>0</v>
      </c>
      <c r="BL277" s="43">
        <f t="shared" si="372"/>
        <v>0</v>
      </c>
      <c r="BM277" s="53">
        <f t="shared" si="373"/>
        <v>0</v>
      </c>
      <c r="BO277" s="3">
        <v>272</v>
      </c>
    </row>
    <row r="278" spans="28:67" ht="21.75" thickBot="1" x14ac:dyDescent="0.4">
      <c r="AB278" s="38">
        <v>0.23958333333333301</v>
      </c>
      <c r="AC278" s="44">
        <f t="shared" si="374"/>
        <v>42253.197916665784</v>
      </c>
      <c r="AD278" s="45">
        <v>274</v>
      </c>
      <c r="AE278" s="41">
        <f t="shared" si="340"/>
        <v>0</v>
      </c>
      <c r="AF278" s="6">
        <f t="shared" si="341"/>
        <v>0</v>
      </c>
      <c r="AG278" s="42">
        <f t="shared" si="342"/>
        <v>0</v>
      </c>
      <c r="AH278" s="43">
        <f t="shared" si="343"/>
        <v>0</v>
      </c>
      <c r="AI278" s="41">
        <f t="shared" si="344"/>
        <v>0</v>
      </c>
      <c r="AJ278" s="6">
        <f t="shared" si="345"/>
        <v>0</v>
      </c>
      <c r="AK278" s="42">
        <f t="shared" si="346"/>
        <v>0</v>
      </c>
      <c r="AL278" s="43">
        <f t="shared" si="347"/>
        <v>0</v>
      </c>
      <c r="AM278" s="41">
        <f t="shared" si="348"/>
        <v>0</v>
      </c>
      <c r="AN278" s="6">
        <f t="shared" si="349"/>
        <v>0</v>
      </c>
      <c r="AO278" s="42">
        <f t="shared" si="350"/>
        <v>0</v>
      </c>
      <c r="AP278" s="43">
        <f t="shared" si="351"/>
        <v>0</v>
      </c>
      <c r="AQ278" s="41">
        <f t="shared" si="352"/>
        <v>0</v>
      </c>
      <c r="AR278" s="6">
        <f t="shared" si="353"/>
        <v>0</v>
      </c>
      <c r="AS278" s="42">
        <f t="shared" si="354"/>
        <v>0</v>
      </c>
      <c r="AT278" s="43">
        <f t="shared" si="355"/>
        <v>0</v>
      </c>
      <c r="AU278" s="245">
        <f t="shared" si="356"/>
        <v>0</v>
      </c>
      <c r="AV278" s="248">
        <f t="shared" ref="AV278" si="385">IF(COUNTIF(AU276:AU278,0)&gt;=2,0,IF(COUNTIF(AU276:AU278,1)&gt;=2,1,IF(COUNTIF(AU276:AU278,2)&gt;=2,2,IF(COUNTIF(AU276:AU278,3)&gt;=2,3,IF(COUNTIF(AU276:AU278,4)&gt;=2,4,0)))))</f>
        <v>0</v>
      </c>
      <c r="AW278" s="41">
        <f t="shared" si="357"/>
        <v>0</v>
      </c>
      <c r="AX278" s="6">
        <f t="shared" si="358"/>
        <v>0</v>
      </c>
      <c r="AY278" s="42">
        <f t="shared" si="359"/>
        <v>0</v>
      </c>
      <c r="AZ278" s="43">
        <f t="shared" si="360"/>
        <v>0</v>
      </c>
      <c r="BA278" s="41">
        <f t="shared" si="361"/>
        <v>0</v>
      </c>
      <c r="BB278" s="6">
        <f t="shared" si="362"/>
        <v>0</v>
      </c>
      <c r="BC278" s="42">
        <f t="shared" si="363"/>
        <v>0</v>
      </c>
      <c r="BD278" s="43">
        <f t="shared" si="364"/>
        <v>0</v>
      </c>
      <c r="BE278" s="41">
        <f t="shared" si="365"/>
        <v>0</v>
      </c>
      <c r="BF278" s="6">
        <f t="shared" si="366"/>
        <v>0</v>
      </c>
      <c r="BG278" s="42">
        <f t="shared" si="367"/>
        <v>0</v>
      </c>
      <c r="BH278" s="43">
        <f t="shared" si="368"/>
        <v>0</v>
      </c>
      <c r="BI278" s="41">
        <f t="shared" si="369"/>
        <v>0</v>
      </c>
      <c r="BJ278" s="6">
        <f t="shared" si="370"/>
        <v>0</v>
      </c>
      <c r="BK278" s="42">
        <f t="shared" si="371"/>
        <v>0</v>
      </c>
      <c r="BL278" s="43">
        <f t="shared" si="372"/>
        <v>0</v>
      </c>
      <c r="BM278" s="245">
        <f t="shared" si="373"/>
        <v>0</v>
      </c>
      <c r="BN278" s="248">
        <f t="shared" ref="BN278" si="386">IF(COUNTIF(BM276:BM278,0)&gt;=2,0,IF(COUNTIF(BM276:BM278,1)&gt;=2,1,IF(COUNTIF(BM276:BM278,2)&gt;=2,2,IF(COUNTIF(BM276:BM278,3)&gt;=2,3,IF(COUNTIF(BM276:BM278,4)&gt;=2,4,0)))))</f>
        <v>0</v>
      </c>
      <c r="BO278" s="3">
        <v>273</v>
      </c>
    </row>
    <row r="279" spans="28:67" ht="21" x14ac:dyDescent="0.35">
      <c r="AB279" s="38">
        <v>0.243055555555555</v>
      </c>
      <c r="AC279" s="44">
        <f t="shared" si="374"/>
        <v>42253.201388888003</v>
      </c>
      <c r="AD279" s="45">
        <v>275</v>
      </c>
      <c r="AE279" s="41">
        <f t="shared" si="340"/>
        <v>0</v>
      </c>
      <c r="AF279" s="6">
        <f t="shared" si="341"/>
        <v>0</v>
      </c>
      <c r="AG279" s="42">
        <f t="shared" si="342"/>
        <v>0</v>
      </c>
      <c r="AH279" s="43">
        <f t="shared" si="343"/>
        <v>0</v>
      </c>
      <c r="AI279" s="41">
        <f t="shared" si="344"/>
        <v>0</v>
      </c>
      <c r="AJ279" s="6">
        <f t="shared" si="345"/>
        <v>0</v>
      </c>
      <c r="AK279" s="42">
        <f t="shared" si="346"/>
        <v>0</v>
      </c>
      <c r="AL279" s="43">
        <f t="shared" si="347"/>
        <v>0</v>
      </c>
      <c r="AM279" s="41">
        <f t="shared" si="348"/>
        <v>0</v>
      </c>
      <c r="AN279" s="6">
        <f t="shared" si="349"/>
        <v>0</v>
      </c>
      <c r="AO279" s="42">
        <f t="shared" si="350"/>
        <v>0</v>
      </c>
      <c r="AP279" s="43">
        <f t="shared" si="351"/>
        <v>0</v>
      </c>
      <c r="AQ279" s="41">
        <f t="shared" si="352"/>
        <v>0</v>
      </c>
      <c r="AR279" s="6">
        <f t="shared" si="353"/>
        <v>0</v>
      </c>
      <c r="AS279" s="42">
        <f t="shared" si="354"/>
        <v>0</v>
      </c>
      <c r="AT279" s="43">
        <f t="shared" si="355"/>
        <v>0</v>
      </c>
      <c r="AU279" s="244">
        <f t="shared" si="356"/>
        <v>0</v>
      </c>
      <c r="AW279" s="41">
        <f t="shared" si="357"/>
        <v>0</v>
      </c>
      <c r="AX279" s="6">
        <f t="shared" si="358"/>
        <v>0</v>
      </c>
      <c r="AY279" s="42">
        <f t="shared" si="359"/>
        <v>0</v>
      </c>
      <c r="AZ279" s="43">
        <f t="shared" si="360"/>
        <v>0</v>
      </c>
      <c r="BA279" s="41">
        <f t="shared" si="361"/>
        <v>0</v>
      </c>
      <c r="BB279" s="6">
        <f t="shared" si="362"/>
        <v>0</v>
      </c>
      <c r="BC279" s="42">
        <f t="shared" si="363"/>
        <v>0</v>
      </c>
      <c r="BD279" s="43">
        <f t="shared" si="364"/>
        <v>0</v>
      </c>
      <c r="BE279" s="41">
        <f t="shared" si="365"/>
        <v>0</v>
      </c>
      <c r="BF279" s="6">
        <f t="shared" si="366"/>
        <v>0</v>
      </c>
      <c r="BG279" s="42">
        <f t="shared" si="367"/>
        <v>0</v>
      </c>
      <c r="BH279" s="43">
        <f t="shared" si="368"/>
        <v>0</v>
      </c>
      <c r="BI279" s="41">
        <f t="shared" si="369"/>
        <v>0</v>
      </c>
      <c r="BJ279" s="6">
        <f t="shared" si="370"/>
        <v>0</v>
      </c>
      <c r="BK279" s="42">
        <f t="shared" si="371"/>
        <v>0</v>
      </c>
      <c r="BL279" s="43">
        <f t="shared" si="372"/>
        <v>0</v>
      </c>
      <c r="BM279" s="244">
        <f t="shared" si="373"/>
        <v>0</v>
      </c>
      <c r="BO279" s="3">
        <v>274</v>
      </c>
    </row>
    <row r="280" spans="28:67" ht="21.75" thickBot="1" x14ac:dyDescent="0.4">
      <c r="AB280" s="38">
        <v>0.24652777777777801</v>
      </c>
      <c r="AC280" s="44">
        <f t="shared" si="374"/>
        <v>42253.204861110222</v>
      </c>
      <c r="AD280" s="45">
        <v>276</v>
      </c>
      <c r="AE280" s="41">
        <f t="shared" si="340"/>
        <v>0</v>
      </c>
      <c r="AF280" s="6">
        <f t="shared" si="341"/>
        <v>0</v>
      </c>
      <c r="AG280" s="42">
        <f t="shared" si="342"/>
        <v>0</v>
      </c>
      <c r="AH280" s="43">
        <f t="shared" si="343"/>
        <v>0</v>
      </c>
      <c r="AI280" s="41">
        <f t="shared" si="344"/>
        <v>0</v>
      </c>
      <c r="AJ280" s="6">
        <f t="shared" si="345"/>
        <v>0</v>
      </c>
      <c r="AK280" s="42">
        <f t="shared" si="346"/>
        <v>0</v>
      </c>
      <c r="AL280" s="43">
        <f t="shared" si="347"/>
        <v>0</v>
      </c>
      <c r="AM280" s="41">
        <f t="shared" si="348"/>
        <v>0</v>
      </c>
      <c r="AN280" s="6">
        <f t="shared" si="349"/>
        <v>0</v>
      </c>
      <c r="AO280" s="42">
        <f t="shared" si="350"/>
        <v>0</v>
      </c>
      <c r="AP280" s="43">
        <f t="shared" si="351"/>
        <v>0</v>
      </c>
      <c r="AQ280" s="41">
        <f t="shared" si="352"/>
        <v>0</v>
      </c>
      <c r="AR280" s="6">
        <f t="shared" si="353"/>
        <v>0</v>
      </c>
      <c r="AS280" s="42">
        <f t="shared" si="354"/>
        <v>0</v>
      </c>
      <c r="AT280" s="43">
        <f t="shared" si="355"/>
        <v>0</v>
      </c>
      <c r="AU280" s="53">
        <f t="shared" si="356"/>
        <v>0</v>
      </c>
      <c r="AW280" s="41">
        <f t="shared" si="357"/>
        <v>0</v>
      </c>
      <c r="AX280" s="6">
        <f t="shared" si="358"/>
        <v>0</v>
      </c>
      <c r="AY280" s="42">
        <f t="shared" si="359"/>
        <v>0</v>
      </c>
      <c r="AZ280" s="43">
        <f t="shared" si="360"/>
        <v>0</v>
      </c>
      <c r="BA280" s="41">
        <f t="shared" si="361"/>
        <v>0</v>
      </c>
      <c r="BB280" s="6">
        <f t="shared" si="362"/>
        <v>0</v>
      </c>
      <c r="BC280" s="42">
        <f t="shared" si="363"/>
        <v>0</v>
      </c>
      <c r="BD280" s="43">
        <f t="shared" si="364"/>
        <v>0</v>
      </c>
      <c r="BE280" s="41">
        <f t="shared" si="365"/>
        <v>0</v>
      </c>
      <c r="BF280" s="6">
        <f t="shared" si="366"/>
        <v>0</v>
      </c>
      <c r="BG280" s="42">
        <f t="shared" si="367"/>
        <v>0</v>
      </c>
      <c r="BH280" s="43">
        <f t="shared" si="368"/>
        <v>0</v>
      </c>
      <c r="BI280" s="41">
        <f t="shared" si="369"/>
        <v>0</v>
      </c>
      <c r="BJ280" s="6">
        <f t="shared" si="370"/>
        <v>0</v>
      </c>
      <c r="BK280" s="42">
        <f t="shared" si="371"/>
        <v>0</v>
      </c>
      <c r="BL280" s="43">
        <f t="shared" si="372"/>
        <v>0</v>
      </c>
      <c r="BM280" s="53">
        <f t="shared" si="373"/>
        <v>0</v>
      </c>
      <c r="BO280" s="3">
        <v>275</v>
      </c>
    </row>
    <row r="281" spans="28:67" ht="21.75" thickBot="1" x14ac:dyDescent="0.4">
      <c r="AB281" s="38">
        <v>0.25</v>
      </c>
      <c r="AC281" s="44">
        <f t="shared" si="374"/>
        <v>42253.208333332441</v>
      </c>
      <c r="AD281" s="45">
        <v>277</v>
      </c>
      <c r="AE281" s="41">
        <f t="shared" si="340"/>
        <v>0</v>
      </c>
      <c r="AF281" s="6">
        <f t="shared" si="341"/>
        <v>0</v>
      </c>
      <c r="AG281" s="42">
        <f t="shared" si="342"/>
        <v>0</v>
      </c>
      <c r="AH281" s="43">
        <f t="shared" si="343"/>
        <v>0</v>
      </c>
      <c r="AI281" s="41">
        <f t="shared" si="344"/>
        <v>0</v>
      </c>
      <c r="AJ281" s="6">
        <f t="shared" si="345"/>
        <v>0</v>
      </c>
      <c r="AK281" s="42">
        <f t="shared" si="346"/>
        <v>0</v>
      </c>
      <c r="AL281" s="43">
        <f t="shared" si="347"/>
        <v>0</v>
      </c>
      <c r="AM281" s="41">
        <f t="shared" si="348"/>
        <v>0</v>
      </c>
      <c r="AN281" s="6">
        <f t="shared" si="349"/>
        <v>0</v>
      </c>
      <c r="AO281" s="42">
        <f t="shared" si="350"/>
        <v>0</v>
      </c>
      <c r="AP281" s="43">
        <f t="shared" si="351"/>
        <v>0</v>
      </c>
      <c r="AQ281" s="41">
        <f t="shared" si="352"/>
        <v>0</v>
      </c>
      <c r="AR281" s="6">
        <f t="shared" si="353"/>
        <v>0</v>
      </c>
      <c r="AS281" s="42">
        <f t="shared" si="354"/>
        <v>0</v>
      </c>
      <c r="AT281" s="43">
        <f t="shared" si="355"/>
        <v>0</v>
      </c>
      <c r="AU281" s="245">
        <f t="shared" si="356"/>
        <v>0</v>
      </c>
      <c r="AV281" s="248">
        <f t="shared" ref="AV281" si="387">IF(COUNTIF(AU279:AU281,0)&gt;=2,0,IF(COUNTIF(AU279:AU281,1)&gt;=2,1,IF(COUNTIF(AU279:AU281,2)&gt;=2,2,IF(COUNTIF(AU279:AU281,3)&gt;=2,3,IF(COUNTIF(AU279:AU281,4)&gt;=2,4,0)))))</f>
        <v>0</v>
      </c>
      <c r="AW281" s="41">
        <f t="shared" si="357"/>
        <v>0</v>
      </c>
      <c r="AX281" s="6">
        <f t="shared" si="358"/>
        <v>0</v>
      </c>
      <c r="AY281" s="42">
        <f t="shared" si="359"/>
        <v>0</v>
      </c>
      <c r="AZ281" s="43">
        <f t="shared" si="360"/>
        <v>0</v>
      </c>
      <c r="BA281" s="41">
        <f t="shared" si="361"/>
        <v>0</v>
      </c>
      <c r="BB281" s="6">
        <f t="shared" si="362"/>
        <v>0</v>
      </c>
      <c r="BC281" s="42">
        <f t="shared" si="363"/>
        <v>0</v>
      </c>
      <c r="BD281" s="43">
        <f t="shared" si="364"/>
        <v>0</v>
      </c>
      <c r="BE281" s="41">
        <f t="shared" si="365"/>
        <v>0</v>
      </c>
      <c r="BF281" s="6">
        <f t="shared" si="366"/>
        <v>0</v>
      </c>
      <c r="BG281" s="42">
        <f t="shared" si="367"/>
        <v>0</v>
      </c>
      <c r="BH281" s="43">
        <f t="shared" si="368"/>
        <v>0</v>
      </c>
      <c r="BI281" s="41">
        <f t="shared" si="369"/>
        <v>0</v>
      </c>
      <c r="BJ281" s="6">
        <f t="shared" si="370"/>
        <v>0</v>
      </c>
      <c r="BK281" s="42">
        <f t="shared" si="371"/>
        <v>0</v>
      </c>
      <c r="BL281" s="43">
        <f t="shared" si="372"/>
        <v>0</v>
      </c>
      <c r="BM281" s="245">
        <f t="shared" si="373"/>
        <v>0</v>
      </c>
      <c r="BN281" s="248">
        <f t="shared" ref="BN281" si="388">IF(COUNTIF(BM279:BM281,0)&gt;=2,0,IF(COUNTIF(BM279:BM281,1)&gt;=2,1,IF(COUNTIF(BM279:BM281,2)&gt;=2,2,IF(COUNTIF(BM279:BM281,3)&gt;=2,3,IF(COUNTIF(BM279:BM281,4)&gt;=2,4,0)))))</f>
        <v>0</v>
      </c>
      <c r="BO281" s="3">
        <v>276</v>
      </c>
    </row>
    <row r="282" spans="28:67" ht="21" x14ac:dyDescent="0.35">
      <c r="AB282" s="38">
        <v>0.25347222222222199</v>
      </c>
      <c r="AC282" s="44">
        <f t="shared" si="374"/>
        <v>42253.21180555466</v>
      </c>
      <c r="AD282" s="45">
        <v>278</v>
      </c>
      <c r="AE282" s="41">
        <f t="shared" si="340"/>
        <v>0</v>
      </c>
      <c r="AF282" s="6">
        <f t="shared" si="341"/>
        <v>0</v>
      </c>
      <c r="AG282" s="42">
        <f t="shared" si="342"/>
        <v>0</v>
      </c>
      <c r="AH282" s="43">
        <f t="shared" si="343"/>
        <v>0</v>
      </c>
      <c r="AI282" s="41">
        <f t="shared" si="344"/>
        <v>0</v>
      </c>
      <c r="AJ282" s="6">
        <f t="shared" si="345"/>
        <v>0</v>
      </c>
      <c r="AK282" s="42">
        <f t="shared" si="346"/>
        <v>0</v>
      </c>
      <c r="AL282" s="43">
        <f t="shared" si="347"/>
        <v>0</v>
      </c>
      <c r="AM282" s="41">
        <f t="shared" si="348"/>
        <v>0</v>
      </c>
      <c r="AN282" s="6">
        <f t="shared" si="349"/>
        <v>0</v>
      </c>
      <c r="AO282" s="42">
        <f t="shared" si="350"/>
        <v>0</v>
      </c>
      <c r="AP282" s="43">
        <f t="shared" si="351"/>
        <v>0</v>
      </c>
      <c r="AQ282" s="41">
        <f t="shared" si="352"/>
        <v>0</v>
      </c>
      <c r="AR282" s="6">
        <f t="shared" si="353"/>
        <v>0</v>
      </c>
      <c r="AS282" s="42">
        <f t="shared" si="354"/>
        <v>0</v>
      </c>
      <c r="AT282" s="43">
        <f t="shared" si="355"/>
        <v>0</v>
      </c>
      <c r="AU282" s="244">
        <f t="shared" si="356"/>
        <v>0</v>
      </c>
      <c r="AW282" s="41">
        <f t="shared" si="357"/>
        <v>0</v>
      </c>
      <c r="AX282" s="6">
        <f t="shared" si="358"/>
        <v>0</v>
      </c>
      <c r="AY282" s="42">
        <f t="shared" si="359"/>
        <v>0</v>
      </c>
      <c r="AZ282" s="43">
        <f t="shared" si="360"/>
        <v>0</v>
      </c>
      <c r="BA282" s="41">
        <f t="shared" si="361"/>
        <v>0</v>
      </c>
      <c r="BB282" s="6">
        <f t="shared" si="362"/>
        <v>0</v>
      </c>
      <c r="BC282" s="42">
        <f t="shared" si="363"/>
        <v>0</v>
      </c>
      <c r="BD282" s="43">
        <f t="shared" si="364"/>
        <v>0</v>
      </c>
      <c r="BE282" s="41">
        <f t="shared" si="365"/>
        <v>0</v>
      </c>
      <c r="BF282" s="6">
        <f t="shared" si="366"/>
        <v>0</v>
      </c>
      <c r="BG282" s="42">
        <f t="shared" si="367"/>
        <v>0</v>
      </c>
      <c r="BH282" s="43">
        <f t="shared" si="368"/>
        <v>0</v>
      </c>
      <c r="BI282" s="41">
        <f t="shared" si="369"/>
        <v>0</v>
      </c>
      <c r="BJ282" s="6">
        <f t="shared" si="370"/>
        <v>0</v>
      </c>
      <c r="BK282" s="42">
        <f t="shared" si="371"/>
        <v>0</v>
      </c>
      <c r="BL282" s="43">
        <f t="shared" si="372"/>
        <v>0</v>
      </c>
      <c r="BM282" s="244">
        <f t="shared" si="373"/>
        <v>0</v>
      </c>
      <c r="BO282" s="3">
        <v>277</v>
      </c>
    </row>
    <row r="283" spans="28:67" ht="21.75" thickBot="1" x14ac:dyDescent="0.4">
      <c r="AB283" s="38">
        <v>0.25694444444444398</v>
      </c>
      <c r="AC283" s="44">
        <f t="shared" si="374"/>
        <v>42253.215277776879</v>
      </c>
      <c r="AD283" s="45">
        <v>279</v>
      </c>
      <c r="AE283" s="41">
        <f t="shared" si="340"/>
        <v>0</v>
      </c>
      <c r="AF283" s="6">
        <f t="shared" si="341"/>
        <v>0</v>
      </c>
      <c r="AG283" s="42">
        <f t="shared" si="342"/>
        <v>0</v>
      </c>
      <c r="AH283" s="43">
        <f t="shared" si="343"/>
        <v>0</v>
      </c>
      <c r="AI283" s="41">
        <f t="shared" si="344"/>
        <v>0</v>
      </c>
      <c r="AJ283" s="6">
        <f t="shared" si="345"/>
        <v>0</v>
      </c>
      <c r="AK283" s="42">
        <f t="shared" si="346"/>
        <v>0</v>
      </c>
      <c r="AL283" s="43">
        <f t="shared" si="347"/>
        <v>0</v>
      </c>
      <c r="AM283" s="41">
        <f t="shared" si="348"/>
        <v>0</v>
      </c>
      <c r="AN283" s="6">
        <f t="shared" si="349"/>
        <v>0</v>
      </c>
      <c r="AO283" s="42">
        <f t="shared" si="350"/>
        <v>0</v>
      </c>
      <c r="AP283" s="43">
        <f t="shared" si="351"/>
        <v>0</v>
      </c>
      <c r="AQ283" s="41">
        <f t="shared" si="352"/>
        <v>0</v>
      </c>
      <c r="AR283" s="6">
        <f t="shared" si="353"/>
        <v>0</v>
      </c>
      <c r="AS283" s="42">
        <f t="shared" si="354"/>
        <v>0</v>
      </c>
      <c r="AT283" s="43">
        <f t="shared" si="355"/>
        <v>0</v>
      </c>
      <c r="AU283" s="53">
        <f t="shared" si="356"/>
        <v>0</v>
      </c>
      <c r="AW283" s="41">
        <f t="shared" si="357"/>
        <v>0</v>
      </c>
      <c r="AX283" s="6">
        <f t="shared" si="358"/>
        <v>0</v>
      </c>
      <c r="AY283" s="42">
        <f t="shared" si="359"/>
        <v>0</v>
      </c>
      <c r="AZ283" s="43">
        <f t="shared" si="360"/>
        <v>0</v>
      </c>
      <c r="BA283" s="41">
        <f t="shared" si="361"/>
        <v>0</v>
      </c>
      <c r="BB283" s="6">
        <f t="shared" si="362"/>
        <v>0</v>
      </c>
      <c r="BC283" s="42">
        <f t="shared" si="363"/>
        <v>0</v>
      </c>
      <c r="BD283" s="43">
        <f t="shared" si="364"/>
        <v>0</v>
      </c>
      <c r="BE283" s="41">
        <f t="shared" si="365"/>
        <v>0</v>
      </c>
      <c r="BF283" s="6">
        <f t="shared" si="366"/>
        <v>0</v>
      </c>
      <c r="BG283" s="42">
        <f t="shared" si="367"/>
        <v>0</v>
      </c>
      <c r="BH283" s="43">
        <f t="shared" si="368"/>
        <v>0</v>
      </c>
      <c r="BI283" s="41">
        <f t="shared" si="369"/>
        <v>0</v>
      </c>
      <c r="BJ283" s="6">
        <f t="shared" si="370"/>
        <v>0</v>
      </c>
      <c r="BK283" s="42">
        <f t="shared" si="371"/>
        <v>0</v>
      </c>
      <c r="BL283" s="43">
        <f t="shared" si="372"/>
        <v>0</v>
      </c>
      <c r="BM283" s="53">
        <f t="shared" si="373"/>
        <v>0</v>
      </c>
      <c r="BO283" s="3">
        <v>278</v>
      </c>
    </row>
    <row r="284" spans="28:67" ht="21.75" thickBot="1" x14ac:dyDescent="0.4">
      <c r="AB284" s="38">
        <v>0.26041666666666602</v>
      </c>
      <c r="AC284" s="44">
        <f t="shared" si="374"/>
        <v>42253.218749999098</v>
      </c>
      <c r="AD284" s="45">
        <v>280</v>
      </c>
      <c r="AE284" s="41">
        <f t="shared" si="340"/>
        <v>0</v>
      </c>
      <c r="AF284" s="6">
        <f t="shared" si="341"/>
        <v>0</v>
      </c>
      <c r="AG284" s="42">
        <f t="shared" si="342"/>
        <v>0</v>
      </c>
      <c r="AH284" s="43">
        <f t="shared" si="343"/>
        <v>0</v>
      </c>
      <c r="AI284" s="41">
        <f t="shared" si="344"/>
        <v>0</v>
      </c>
      <c r="AJ284" s="6">
        <f t="shared" si="345"/>
        <v>0</v>
      </c>
      <c r="AK284" s="42">
        <f t="shared" si="346"/>
        <v>0</v>
      </c>
      <c r="AL284" s="43">
        <f t="shared" si="347"/>
        <v>0</v>
      </c>
      <c r="AM284" s="41">
        <f t="shared" si="348"/>
        <v>0</v>
      </c>
      <c r="AN284" s="6">
        <f t="shared" si="349"/>
        <v>0</v>
      </c>
      <c r="AO284" s="42">
        <f t="shared" si="350"/>
        <v>0</v>
      </c>
      <c r="AP284" s="43">
        <f t="shared" si="351"/>
        <v>0</v>
      </c>
      <c r="AQ284" s="41">
        <f t="shared" si="352"/>
        <v>0</v>
      </c>
      <c r="AR284" s="6">
        <f t="shared" si="353"/>
        <v>0</v>
      </c>
      <c r="AS284" s="42">
        <f t="shared" si="354"/>
        <v>0</v>
      </c>
      <c r="AT284" s="43">
        <f t="shared" si="355"/>
        <v>0</v>
      </c>
      <c r="AU284" s="245">
        <f t="shared" si="356"/>
        <v>0</v>
      </c>
      <c r="AV284" s="248">
        <f t="shared" ref="AV284" si="389">IF(COUNTIF(AU282:AU284,0)&gt;=2,0,IF(COUNTIF(AU282:AU284,1)&gt;=2,1,IF(COUNTIF(AU282:AU284,2)&gt;=2,2,IF(COUNTIF(AU282:AU284,3)&gt;=2,3,IF(COUNTIF(AU282:AU284,4)&gt;=2,4,0)))))</f>
        <v>0</v>
      </c>
      <c r="AW284" s="41">
        <f t="shared" si="357"/>
        <v>0</v>
      </c>
      <c r="AX284" s="6">
        <f t="shared" si="358"/>
        <v>0</v>
      </c>
      <c r="AY284" s="42">
        <f t="shared" si="359"/>
        <v>0</v>
      </c>
      <c r="AZ284" s="43">
        <f t="shared" si="360"/>
        <v>0</v>
      </c>
      <c r="BA284" s="41">
        <f t="shared" si="361"/>
        <v>0</v>
      </c>
      <c r="BB284" s="6">
        <f t="shared" si="362"/>
        <v>0</v>
      </c>
      <c r="BC284" s="42">
        <f t="shared" si="363"/>
        <v>0</v>
      </c>
      <c r="BD284" s="43">
        <f t="shared" si="364"/>
        <v>0</v>
      </c>
      <c r="BE284" s="41">
        <f t="shared" si="365"/>
        <v>0</v>
      </c>
      <c r="BF284" s="6">
        <f t="shared" si="366"/>
        <v>0</v>
      </c>
      <c r="BG284" s="42">
        <f t="shared" si="367"/>
        <v>0</v>
      </c>
      <c r="BH284" s="43">
        <f t="shared" si="368"/>
        <v>0</v>
      </c>
      <c r="BI284" s="41">
        <f t="shared" si="369"/>
        <v>0</v>
      </c>
      <c r="BJ284" s="6">
        <f t="shared" si="370"/>
        <v>0</v>
      </c>
      <c r="BK284" s="42">
        <f t="shared" si="371"/>
        <v>0</v>
      </c>
      <c r="BL284" s="43">
        <f t="shared" si="372"/>
        <v>0</v>
      </c>
      <c r="BM284" s="245">
        <f t="shared" si="373"/>
        <v>0</v>
      </c>
      <c r="BN284" s="248">
        <f t="shared" ref="BN284" si="390">IF(COUNTIF(BM282:BM284,0)&gt;=2,0,IF(COUNTIF(BM282:BM284,1)&gt;=2,1,IF(COUNTIF(BM282:BM284,2)&gt;=2,2,IF(COUNTIF(BM282:BM284,3)&gt;=2,3,IF(COUNTIF(BM282:BM284,4)&gt;=2,4,0)))))</f>
        <v>0</v>
      </c>
      <c r="BO284" s="3">
        <v>279</v>
      </c>
    </row>
    <row r="285" spans="28:67" ht="21" x14ac:dyDescent="0.35">
      <c r="AB285" s="38">
        <v>0.26388888888888901</v>
      </c>
      <c r="AC285" s="44">
        <f t="shared" si="374"/>
        <v>42253.222222221317</v>
      </c>
      <c r="AD285" s="45">
        <v>281</v>
      </c>
      <c r="AE285" s="41">
        <f t="shared" si="340"/>
        <v>0</v>
      </c>
      <c r="AF285" s="6">
        <f t="shared" si="341"/>
        <v>0</v>
      </c>
      <c r="AG285" s="42">
        <f t="shared" si="342"/>
        <v>0</v>
      </c>
      <c r="AH285" s="43">
        <f t="shared" si="343"/>
        <v>0</v>
      </c>
      <c r="AI285" s="41">
        <f t="shared" si="344"/>
        <v>0</v>
      </c>
      <c r="AJ285" s="6">
        <f t="shared" si="345"/>
        <v>0</v>
      </c>
      <c r="AK285" s="42">
        <f t="shared" si="346"/>
        <v>0</v>
      </c>
      <c r="AL285" s="43">
        <f t="shared" si="347"/>
        <v>0</v>
      </c>
      <c r="AM285" s="41">
        <f t="shared" si="348"/>
        <v>0</v>
      </c>
      <c r="AN285" s="6">
        <f t="shared" si="349"/>
        <v>0</v>
      </c>
      <c r="AO285" s="42">
        <f t="shared" si="350"/>
        <v>0</v>
      </c>
      <c r="AP285" s="43">
        <f t="shared" si="351"/>
        <v>0</v>
      </c>
      <c r="AQ285" s="41">
        <f t="shared" si="352"/>
        <v>0</v>
      </c>
      <c r="AR285" s="6">
        <f t="shared" si="353"/>
        <v>0</v>
      </c>
      <c r="AS285" s="42">
        <f t="shared" si="354"/>
        <v>0</v>
      </c>
      <c r="AT285" s="43">
        <f t="shared" si="355"/>
        <v>0</v>
      </c>
      <c r="AU285" s="244">
        <f t="shared" si="356"/>
        <v>0</v>
      </c>
      <c r="AW285" s="41">
        <f t="shared" si="357"/>
        <v>0</v>
      </c>
      <c r="AX285" s="6">
        <f t="shared" si="358"/>
        <v>0</v>
      </c>
      <c r="AY285" s="42">
        <f t="shared" si="359"/>
        <v>0</v>
      </c>
      <c r="AZ285" s="43">
        <f t="shared" si="360"/>
        <v>0</v>
      </c>
      <c r="BA285" s="41">
        <f t="shared" si="361"/>
        <v>0</v>
      </c>
      <c r="BB285" s="6">
        <f t="shared" si="362"/>
        <v>0</v>
      </c>
      <c r="BC285" s="42">
        <f t="shared" si="363"/>
        <v>0</v>
      </c>
      <c r="BD285" s="43">
        <f t="shared" si="364"/>
        <v>0</v>
      </c>
      <c r="BE285" s="41">
        <f t="shared" si="365"/>
        <v>0</v>
      </c>
      <c r="BF285" s="6">
        <f t="shared" si="366"/>
        <v>0</v>
      </c>
      <c r="BG285" s="42">
        <f t="shared" si="367"/>
        <v>0</v>
      </c>
      <c r="BH285" s="43">
        <f t="shared" si="368"/>
        <v>0</v>
      </c>
      <c r="BI285" s="41">
        <f t="shared" si="369"/>
        <v>0</v>
      </c>
      <c r="BJ285" s="6">
        <f t="shared" si="370"/>
        <v>0</v>
      </c>
      <c r="BK285" s="42">
        <f t="shared" si="371"/>
        <v>0</v>
      </c>
      <c r="BL285" s="43">
        <f t="shared" si="372"/>
        <v>0</v>
      </c>
      <c r="BM285" s="244">
        <f t="shared" si="373"/>
        <v>0</v>
      </c>
      <c r="BO285" s="3">
        <v>280</v>
      </c>
    </row>
    <row r="286" spans="28:67" ht="21.75" thickBot="1" x14ac:dyDescent="0.4">
      <c r="AB286" s="38">
        <v>0.26736111111111099</v>
      </c>
      <c r="AC286" s="44">
        <f t="shared" si="374"/>
        <v>42253.225694443536</v>
      </c>
      <c r="AD286" s="45">
        <v>282</v>
      </c>
      <c r="AE286" s="41">
        <f t="shared" si="340"/>
        <v>0</v>
      </c>
      <c r="AF286" s="6">
        <f t="shared" si="341"/>
        <v>0</v>
      </c>
      <c r="AG286" s="42">
        <f t="shared" si="342"/>
        <v>0</v>
      </c>
      <c r="AH286" s="43">
        <f t="shared" si="343"/>
        <v>0</v>
      </c>
      <c r="AI286" s="41">
        <f t="shared" si="344"/>
        <v>0</v>
      </c>
      <c r="AJ286" s="6">
        <f t="shared" si="345"/>
        <v>0</v>
      </c>
      <c r="AK286" s="42">
        <f t="shared" si="346"/>
        <v>0</v>
      </c>
      <c r="AL286" s="43">
        <f t="shared" si="347"/>
        <v>0</v>
      </c>
      <c r="AM286" s="41">
        <f t="shared" si="348"/>
        <v>0</v>
      </c>
      <c r="AN286" s="6">
        <f t="shared" si="349"/>
        <v>0</v>
      </c>
      <c r="AO286" s="42">
        <f t="shared" si="350"/>
        <v>0</v>
      </c>
      <c r="AP286" s="43">
        <f t="shared" si="351"/>
        <v>0</v>
      </c>
      <c r="AQ286" s="41">
        <f t="shared" si="352"/>
        <v>0</v>
      </c>
      <c r="AR286" s="6">
        <f t="shared" si="353"/>
        <v>0</v>
      </c>
      <c r="AS286" s="42">
        <f t="shared" si="354"/>
        <v>0</v>
      </c>
      <c r="AT286" s="43">
        <f t="shared" si="355"/>
        <v>0</v>
      </c>
      <c r="AU286" s="53">
        <f t="shared" si="356"/>
        <v>0</v>
      </c>
      <c r="AW286" s="41">
        <f t="shared" si="357"/>
        <v>0</v>
      </c>
      <c r="AX286" s="6">
        <f t="shared" si="358"/>
        <v>0</v>
      </c>
      <c r="AY286" s="42">
        <f t="shared" si="359"/>
        <v>0</v>
      </c>
      <c r="AZ286" s="43">
        <f t="shared" si="360"/>
        <v>0</v>
      </c>
      <c r="BA286" s="41">
        <f t="shared" si="361"/>
        <v>0</v>
      </c>
      <c r="BB286" s="6">
        <f t="shared" si="362"/>
        <v>0</v>
      </c>
      <c r="BC286" s="42">
        <f t="shared" si="363"/>
        <v>0</v>
      </c>
      <c r="BD286" s="43">
        <f t="shared" si="364"/>
        <v>0</v>
      </c>
      <c r="BE286" s="41">
        <f t="shared" si="365"/>
        <v>0</v>
      </c>
      <c r="BF286" s="6">
        <f t="shared" si="366"/>
        <v>0</v>
      </c>
      <c r="BG286" s="42">
        <f t="shared" si="367"/>
        <v>0</v>
      </c>
      <c r="BH286" s="43">
        <f t="shared" si="368"/>
        <v>0</v>
      </c>
      <c r="BI286" s="41">
        <f t="shared" si="369"/>
        <v>0</v>
      </c>
      <c r="BJ286" s="6">
        <f t="shared" si="370"/>
        <v>0</v>
      </c>
      <c r="BK286" s="42">
        <f t="shared" si="371"/>
        <v>0</v>
      </c>
      <c r="BL286" s="43">
        <f t="shared" si="372"/>
        <v>0</v>
      </c>
      <c r="BM286" s="53">
        <f t="shared" si="373"/>
        <v>0</v>
      </c>
      <c r="BO286" s="3">
        <v>281</v>
      </c>
    </row>
    <row r="287" spans="28:67" ht="21.75" thickBot="1" x14ac:dyDescent="0.4">
      <c r="AB287" s="38">
        <v>0.27083333333333298</v>
      </c>
      <c r="AC287" s="44">
        <f t="shared" si="374"/>
        <v>42253.229166665755</v>
      </c>
      <c r="AD287" s="45">
        <v>283</v>
      </c>
      <c r="AE287" s="41">
        <f t="shared" si="340"/>
        <v>0</v>
      </c>
      <c r="AF287" s="6">
        <f t="shared" si="341"/>
        <v>0</v>
      </c>
      <c r="AG287" s="42">
        <f t="shared" si="342"/>
        <v>0</v>
      </c>
      <c r="AH287" s="43">
        <f t="shared" si="343"/>
        <v>0</v>
      </c>
      <c r="AI287" s="41">
        <f t="shared" si="344"/>
        <v>0</v>
      </c>
      <c r="AJ287" s="6">
        <f t="shared" si="345"/>
        <v>0</v>
      </c>
      <c r="AK287" s="42">
        <f t="shared" si="346"/>
        <v>0</v>
      </c>
      <c r="AL287" s="43">
        <f t="shared" si="347"/>
        <v>0</v>
      </c>
      <c r="AM287" s="41">
        <f t="shared" si="348"/>
        <v>0</v>
      </c>
      <c r="AN287" s="6">
        <f t="shared" si="349"/>
        <v>0</v>
      </c>
      <c r="AO287" s="42">
        <f t="shared" si="350"/>
        <v>0</v>
      </c>
      <c r="AP287" s="43">
        <f t="shared" si="351"/>
        <v>0</v>
      </c>
      <c r="AQ287" s="41">
        <f t="shared" si="352"/>
        <v>0</v>
      </c>
      <c r="AR287" s="6">
        <f t="shared" si="353"/>
        <v>0</v>
      </c>
      <c r="AS287" s="42">
        <f t="shared" si="354"/>
        <v>0</v>
      </c>
      <c r="AT287" s="43">
        <f t="shared" si="355"/>
        <v>0</v>
      </c>
      <c r="AU287" s="245">
        <f t="shared" si="356"/>
        <v>0</v>
      </c>
      <c r="AV287" s="248">
        <f t="shared" ref="AV287" si="391">IF(COUNTIF(AU285:AU287,0)&gt;=2,0,IF(COUNTIF(AU285:AU287,1)&gt;=2,1,IF(COUNTIF(AU285:AU287,2)&gt;=2,2,IF(COUNTIF(AU285:AU287,3)&gt;=2,3,IF(COUNTIF(AU285:AU287,4)&gt;=2,4,0)))))</f>
        <v>0</v>
      </c>
      <c r="AW287" s="41">
        <f t="shared" si="357"/>
        <v>0</v>
      </c>
      <c r="AX287" s="6">
        <f t="shared" si="358"/>
        <v>0</v>
      </c>
      <c r="AY287" s="42">
        <f t="shared" si="359"/>
        <v>0</v>
      </c>
      <c r="AZ287" s="43">
        <f t="shared" si="360"/>
        <v>0</v>
      </c>
      <c r="BA287" s="41">
        <f t="shared" si="361"/>
        <v>0</v>
      </c>
      <c r="BB287" s="6">
        <f t="shared" si="362"/>
        <v>0</v>
      </c>
      <c r="BC287" s="42">
        <f t="shared" si="363"/>
        <v>0</v>
      </c>
      <c r="BD287" s="43">
        <f t="shared" si="364"/>
        <v>0</v>
      </c>
      <c r="BE287" s="41">
        <f t="shared" si="365"/>
        <v>0</v>
      </c>
      <c r="BF287" s="6">
        <f t="shared" si="366"/>
        <v>0</v>
      </c>
      <c r="BG287" s="42">
        <f t="shared" si="367"/>
        <v>0</v>
      </c>
      <c r="BH287" s="43">
        <f t="shared" si="368"/>
        <v>0</v>
      </c>
      <c r="BI287" s="41">
        <f t="shared" si="369"/>
        <v>0</v>
      </c>
      <c r="BJ287" s="6">
        <f t="shared" si="370"/>
        <v>0</v>
      </c>
      <c r="BK287" s="42">
        <f t="shared" si="371"/>
        <v>0</v>
      </c>
      <c r="BL287" s="43">
        <f t="shared" si="372"/>
        <v>0</v>
      </c>
      <c r="BM287" s="245">
        <f t="shared" si="373"/>
        <v>0</v>
      </c>
      <c r="BN287" s="248">
        <f t="shared" ref="BN287" si="392">IF(COUNTIF(BM285:BM287,0)&gt;=2,0,IF(COUNTIF(BM285:BM287,1)&gt;=2,1,IF(COUNTIF(BM285:BM287,2)&gt;=2,2,IF(COUNTIF(BM285:BM287,3)&gt;=2,3,IF(COUNTIF(BM285:BM287,4)&gt;=2,4,0)))))</f>
        <v>0</v>
      </c>
      <c r="BO287" s="3">
        <v>282</v>
      </c>
    </row>
    <row r="288" spans="28:67" ht="21" x14ac:dyDescent="0.35">
      <c r="AB288" s="38">
        <v>0.27430555555555503</v>
      </c>
      <c r="AC288" s="44">
        <f t="shared" si="374"/>
        <v>42253.232638887974</v>
      </c>
      <c r="AD288" s="45">
        <v>284</v>
      </c>
      <c r="AE288" s="41">
        <f t="shared" si="340"/>
        <v>0</v>
      </c>
      <c r="AF288" s="6">
        <f t="shared" si="341"/>
        <v>0</v>
      </c>
      <c r="AG288" s="42">
        <f t="shared" si="342"/>
        <v>0</v>
      </c>
      <c r="AH288" s="43">
        <f t="shared" si="343"/>
        <v>0</v>
      </c>
      <c r="AI288" s="41">
        <f t="shared" si="344"/>
        <v>0</v>
      </c>
      <c r="AJ288" s="6">
        <f t="shared" si="345"/>
        <v>0</v>
      </c>
      <c r="AK288" s="42">
        <f t="shared" si="346"/>
        <v>0</v>
      </c>
      <c r="AL288" s="43">
        <f t="shared" si="347"/>
        <v>0</v>
      </c>
      <c r="AM288" s="41">
        <f t="shared" si="348"/>
        <v>0</v>
      </c>
      <c r="AN288" s="6">
        <f t="shared" si="349"/>
        <v>0</v>
      </c>
      <c r="AO288" s="42">
        <f t="shared" si="350"/>
        <v>0</v>
      </c>
      <c r="AP288" s="43">
        <f t="shared" si="351"/>
        <v>0</v>
      </c>
      <c r="AQ288" s="41">
        <f t="shared" si="352"/>
        <v>0</v>
      </c>
      <c r="AR288" s="6">
        <f t="shared" si="353"/>
        <v>0</v>
      </c>
      <c r="AS288" s="42">
        <f t="shared" si="354"/>
        <v>0</v>
      </c>
      <c r="AT288" s="43">
        <f t="shared" si="355"/>
        <v>0</v>
      </c>
      <c r="AU288" s="244">
        <f t="shared" si="356"/>
        <v>0</v>
      </c>
      <c r="AW288" s="41">
        <f t="shared" si="357"/>
        <v>0</v>
      </c>
      <c r="AX288" s="6">
        <f t="shared" si="358"/>
        <v>0</v>
      </c>
      <c r="AY288" s="42">
        <f t="shared" si="359"/>
        <v>0</v>
      </c>
      <c r="AZ288" s="43">
        <f t="shared" si="360"/>
        <v>0</v>
      </c>
      <c r="BA288" s="41">
        <f t="shared" si="361"/>
        <v>0</v>
      </c>
      <c r="BB288" s="6">
        <f t="shared" si="362"/>
        <v>0</v>
      </c>
      <c r="BC288" s="42">
        <f t="shared" si="363"/>
        <v>0</v>
      </c>
      <c r="BD288" s="43">
        <f t="shared" si="364"/>
        <v>0</v>
      </c>
      <c r="BE288" s="41">
        <f t="shared" si="365"/>
        <v>0</v>
      </c>
      <c r="BF288" s="6">
        <f t="shared" si="366"/>
        <v>0</v>
      </c>
      <c r="BG288" s="42">
        <f t="shared" si="367"/>
        <v>0</v>
      </c>
      <c r="BH288" s="43">
        <f t="shared" si="368"/>
        <v>0</v>
      </c>
      <c r="BI288" s="41">
        <f t="shared" si="369"/>
        <v>0</v>
      </c>
      <c r="BJ288" s="6">
        <f t="shared" si="370"/>
        <v>0</v>
      </c>
      <c r="BK288" s="42">
        <f t="shared" si="371"/>
        <v>0</v>
      </c>
      <c r="BL288" s="43">
        <f t="shared" si="372"/>
        <v>0</v>
      </c>
      <c r="BM288" s="244">
        <f t="shared" si="373"/>
        <v>0</v>
      </c>
      <c r="BO288" s="3">
        <v>283</v>
      </c>
    </row>
    <row r="289" spans="28:67" ht="21.75" thickBot="1" x14ac:dyDescent="0.4">
      <c r="AB289" s="38">
        <v>0.27777777777777801</v>
      </c>
      <c r="AC289" s="44">
        <f t="shared" si="374"/>
        <v>42253.236111110193</v>
      </c>
      <c r="AD289" s="45">
        <v>285</v>
      </c>
      <c r="AE289" s="41">
        <f t="shared" si="340"/>
        <v>0</v>
      </c>
      <c r="AF289" s="6">
        <f t="shared" si="341"/>
        <v>0</v>
      </c>
      <c r="AG289" s="42">
        <f t="shared" si="342"/>
        <v>0</v>
      </c>
      <c r="AH289" s="43">
        <f t="shared" si="343"/>
        <v>0</v>
      </c>
      <c r="AI289" s="41">
        <f t="shared" si="344"/>
        <v>0</v>
      </c>
      <c r="AJ289" s="6">
        <f t="shared" si="345"/>
        <v>0</v>
      </c>
      <c r="AK289" s="42">
        <f t="shared" si="346"/>
        <v>0</v>
      </c>
      <c r="AL289" s="43">
        <f t="shared" si="347"/>
        <v>0</v>
      </c>
      <c r="AM289" s="41">
        <f t="shared" si="348"/>
        <v>0</v>
      </c>
      <c r="AN289" s="6">
        <f t="shared" si="349"/>
        <v>0</v>
      </c>
      <c r="AO289" s="42">
        <f t="shared" si="350"/>
        <v>0</v>
      </c>
      <c r="AP289" s="43">
        <f t="shared" si="351"/>
        <v>0</v>
      </c>
      <c r="AQ289" s="41">
        <f t="shared" si="352"/>
        <v>0</v>
      </c>
      <c r="AR289" s="6">
        <f t="shared" si="353"/>
        <v>0</v>
      </c>
      <c r="AS289" s="42">
        <f t="shared" si="354"/>
        <v>0</v>
      </c>
      <c r="AT289" s="43">
        <f t="shared" si="355"/>
        <v>0</v>
      </c>
      <c r="AU289" s="53">
        <f t="shared" si="356"/>
        <v>0</v>
      </c>
      <c r="AW289" s="41">
        <f t="shared" si="357"/>
        <v>0</v>
      </c>
      <c r="AX289" s="6">
        <f t="shared" si="358"/>
        <v>0</v>
      </c>
      <c r="AY289" s="42">
        <f t="shared" si="359"/>
        <v>0</v>
      </c>
      <c r="AZ289" s="43">
        <f t="shared" si="360"/>
        <v>0</v>
      </c>
      <c r="BA289" s="41">
        <f t="shared" si="361"/>
        <v>0</v>
      </c>
      <c r="BB289" s="6">
        <f t="shared" si="362"/>
        <v>0</v>
      </c>
      <c r="BC289" s="42">
        <f t="shared" si="363"/>
        <v>0</v>
      </c>
      <c r="BD289" s="43">
        <f t="shared" si="364"/>
        <v>0</v>
      </c>
      <c r="BE289" s="41">
        <f t="shared" si="365"/>
        <v>0</v>
      </c>
      <c r="BF289" s="6">
        <f t="shared" si="366"/>
        <v>0</v>
      </c>
      <c r="BG289" s="42">
        <f t="shared" si="367"/>
        <v>0</v>
      </c>
      <c r="BH289" s="43">
        <f t="shared" si="368"/>
        <v>0</v>
      </c>
      <c r="BI289" s="41">
        <f t="shared" si="369"/>
        <v>0</v>
      </c>
      <c r="BJ289" s="6">
        <f t="shared" si="370"/>
        <v>0</v>
      </c>
      <c r="BK289" s="42">
        <f t="shared" si="371"/>
        <v>0</v>
      </c>
      <c r="BL289" s="43">
        <f t="shared" si="372"/>
        <v>0</v>
      </c>
      <c r="BM289" s="53">
        <f t="shared" si="373"/>
        <v>0</v>
      </c>
      <c r="BO289" s="3">
        <v>284</v>
      </c>
    </row>
    <row r="290" spans="28:67" ht="21.75" thickBot="1" x14ac:dyDescent="0.4">
      <c r="AB290" s="38">
        <v>0.28125</v>
      </c>
      <c r="AC290" s="44">
        <f t="shared" si="374"/>
        <v>42253.239583332412</v>
      </c>
      <c r="AD290" s="45">
        <v>286</v>
      </c>
      <c r="AE290" s="41">
        <f t="shared" si="340"/>
        <v>0</v>
      </c>
      <c r="AF290" s="6">
        <f t="shared" si="341"/>
        <v>0</v>
      </c>
      <c r="AG290" s="42">
        <f t="shared" si="342"/>
        <v>0</v>
      </c>
      <c r="AH290" s="43">
        <f t="shared" si="343"/>
        <v>0</v>
      </c>
      <c r="AI290" s="41">
        <f t="shared" si="344"/>
        <v>0</v>
      </c>
      <c r="AJ290" s="6">
        <f t="shared" si="345"/>
        <v>0</v>
      </c>
      <c r="AK290" s="42">
        <f t="shared" si="346"/>
        <v>0</v>
      </c>
      <c r="AL290" s="43">
        <f t="shared" si="347"/>
        <v>0</v>
      </c>
      <c r="AM290" s="41">
        <f t="shared" si="348"/>
        <v>0</v>
      </c>
      <c r="AN290" s="6">
        <f t="shared" si="349"/>
        <v>0</v>
      </c>
      <c r="AO290" s="42">
        <f t="shared" si="350"/>
        <v>0</v>
      </c>
      <c r="AP290" s="43">
        <f t="shared" si="351"/>
        <v>0</v>
      </c>
      <c r="AQ290" s="41">
        <f t="shared" si="352"/>
        <v>0</v>
      </c>
      <c r="AR290" s="6">
        <f t="shared" si="353"/>
        <v>0</v>
      </c>
      <c r="AS290" s="42">
        <f t="shared" si="354"/>
        <v>0</v>
      </c>
      <c r="AT290" s="43">
        <f t="shared" si="355"/>
        <v>0</v>
      </c>
      <c r="AU290" s="245">
        <f t="shared" si="356"/>
        <v>0</v>
      </c>
      <c r="AV290" s="248">
        <f t="shared" ref="AV290:AV293" si="393">IF(COUNTIF(AU288:AU290,0)&gt;=2,0,IF(COUNTIF(AU288:AU290,1)&gt;=2,1,IF(COUNTIF(AU288:AU290,2)&gt;=2,2,IF(COUNTIF(AU288:AU290,3)&gt;=2,3,IF(COUNTIF(AU288:AU290,4)&gt;=2,4,0)))))</f>
        <v>0</v>
      </c>
      <c r="AW290" s="41">
        <f t="shared" si="357"/>
        <v>0</v>
      </c>
      <c r="AX290" s="6">
        <f t="shared" si="358"/>
        <v>0</v>
      </c>
      <c r="AY290" s="42">
        <f t="shared" si="359"/>
        <v>0</v>
      </c>
      <c r="AZ290" s="43">
        <f t="shared" si="360"/>
        <v>0</v>
      </c>
      <c r="BA290" s="41">
        <f t="shared" si="361"/>
        <v>0</v>
      </c>
      <c r="BB290" s="6">
        <f t="shared" si="362"/>
        <v>0</v>
      </c>
      <c r="BC290" s="42">
        <f t="shared" si="363"/>
        <v>0</v>
      </c>
      <c r="BD290" s="43">
        <f t="shared" si="364"/>
        <v>0</v>
      </c>
      <c r="BE290" s="41">
        <f t="shared" si="365"/>
        <v>0</v>
      </c>
      <c r="BF290" s="6">
        <f t="shared" si="366"/>
        <v>0</v>
      </c>
      <c r="BG290" s="42">
        <f t="shared" si="367"/>
        <v>0</v>
      </c>
      <c r="BH290" s="43">
        <f t="shared" si="368"/>
        <v>0</v>
      </c>
      <c r="BI290" s="41">
        <f t="shared" si="369"/>
        <v>0</v>
      </c>
      <c r="BJ290" s="6">
        <f t="shared" si="370"/>
        <v>0</v>
      </c>
      <c r="BK290" s="42">
        <f t="shared" si="371"/>
        <v>0</v>
      </c>
      <c r="BL290" s="43">
        <f t="shared" si="372"/>
        <v>0</v>
      </c>
      <c r="BM290" s="245">
        <f t="shared" si="373"/>
        <v>0</v>
      </c>
      <c r="BN290" s="248">
        <f t="shared" ref="BN290:BN293" si="394">IF(COUNTIF(BM288:BM290,0)&gt;=2,0,IF(COUNTIF(BM288:BM290,1)&gt;=2,1,IF(COUNTIF(BM288:BM290,2)&gt;=2,2,IF(COUNTIF(BM288:BM290,3)&gt;=2,3,IF(COUNTIF(BM288:BM290,4)&gt;=2,4,0)))))</f>
        <v>0</v>
      </c>
      <c r="BO290" s="3">
        <v>285</v>
      </c>
    </row>
    <row r="291" spans="28:67" ht="21" x14ac:dyDescent="0.35">
      <c r="AB291" s="38">
        <v>0.28472222222222199</v>
      </c>
      <c r="AC291" s="44">
        <f t="shared" si="374"/>
        <v>42253.243055554631</v>
      </c>
      <c r="AD291" s="45">
        <v>287</v>
      </c>
      <c r="AE291" s="41">
        <f t="shared" si="340"/>
        <v>0</v>
      </c>
      <c r="AF291" s="6">
        <f t="shared" si="341"/>
        <v>0</v>
      </c>
      <c r="AG291" s="42">
        <f t="shared" si="342"/>
        <v>0</v>
      </c>
      <c r="AH291" s="43">
        <f t="shared" si="343"/>
        <v>0</v>
      </c>
      <c r="AI291" s="41">
        <f t="shared" si="344"/>
        <v>0</v>
      </c>
      <c r="AJ291" s="6">
        <f t="shared" si="345"/>
        <v>0</v>
      </c>
      <c r="AK291" s="42">
        <f t="shared" si="346"/>
        <v>0</v>
      </c>
      <c r="AL291" s="43">
        <f t="shared" si="347"/>
        <v>0</v>
      </c>
      <c r="AM291" s="41">
        <f t="shared" si="348"/>
        <v>0</v>
      </c>
      <c r="AN291" s="6">
        <f t="shared" si="349"/>
        <v>0</v>
      </c>
      <c r="AO291" s="42">
        <f t="shared" si="350"/>
        <v>0</v>
      </c>
      <c r="AP291" s="43">
        <f t="shared" si="351"/>
        <v>0</v>
      </c>
      <c r="AQ291" s="41">
        <f t="shared" si="352"/>
        <v>0</v>
      </c>
      <c r="AR291" s="6">
        <f t="shared" si="353"/>
        <v>0</v>
      </c>
      <c r="AS291" s="42">
        <f t="shared" si="354"/>
        <v>0</v>
      </c>
      <c r="AT291" s="43">
        <f t="shared" si="355"/>
        <v>0</v>
      </c>
      <c r="AU291" s="244">
        <f t="shared" si="356"/>
        <v>0</v>
      </c>
      <c r="AW291" s="41">
        <f t="shared" si="357"/>
        <v>0</v>
      </c>
      <c r="AX291" s="6">
        <f t="shared" si="358"/>
        <v>0</v>
      </c>
      <c r="AY291" s="42">
        <f t="shared" si="359"/>
        <v>0</v>
      </c>
      <c r="AZ291" s="43">
        <f t="shared" si="360"/>
        <v>0</v>
      </c>
      <c r="BA291" s="41">
        <f t="shared" si="361"/>
        <v>0</v>
      </c>
      <c r="BB291" s="6">
        <f t="shared" si="362"/>
        <v>0</v>
      </c>
      <c r="BC291" s="42">
        <f t="shared" si="363"/>
        <v>0</v>
      </c>
      <c r="BD291" s="43">
        <f t="shared" si="364"/>
        <v>0</v>
      </c>
      <c r="BE291" s="41">
        <f t="shared" si="365"/>
        <v>0</v>
      </c>
      <c r="BF291" s="6">
        <f t="shared" si="366"/>
        <v>0</v>
      </c>
      <c r="BG291" s="42">
        <f t="shared" si="367"/>
        <v>0</v>
      </c>
      <c r="BH291" s="43">
        <f t="shared" si="368"/>
        <v>0</v>
      </c>
      <c r="BI291" s="41">
        <f t="shared" si="369"/>
        <v>0</v>
      </c>
      <c r="BJ291" s="6">
        <f t="shared" si="370"/>
        <v>0</v>
      </c>
      <c r="BK291" s="42">
        <f t="shared" si="371"/>
        <v>0</v>
      </c>
      <c r="BL291" s="43">
        <f t="shared" si="372"/>
        <v>0</v>
      </c>
      <c r="BM291" s="244">
        <f t="shared" si="373"/>
        <v>0</v>
      </c>
      <c r="BO291" s="3">
        <v>286</v>
      </c>
    </row>
    <row r="292" spans="28:67" ht="21.75" thickBot="1" x14ac:dyDescent="0.4">
      <c r="AB292" s="38">
        <v>0.28819444444444398</v>
      </c>
      <c r="AC292" s="50">
        <f t="shared" si="374"/>
        <v>42253.24652777685</v>
      </c>
      <c r="AD292" s="51">
        <v>288</v>
      </c>
      <c r="AE292" s="41">
        <f t="shared" si="340"/>
        <v>0</v>
      </c>
      <c r="AF292" s="6">
        <f t="shared" si="341"/>
        <v>0</v>
      </c>
      <c r="AG292" s="42">
        <f t="shared" si="342"/>
        <v>0</v>
      </c>
      <c r="AH292" s="43">
        <f t="shared" si="343"/>
        <v>0</v>
      </c>
      <c r="AI292" s="41">
        <f t="shared" si="344"/>
        <v>0</v>
      </c>
      <c r="AJ292" s="6">
        <f t="shared" si="345"/>
        <v>0</v>
      </c>
      <c r="AK292" s="42">
        <f t="shared" si="346"/>
        <v>0</v>
      </c>
      <c r="AL292" s="43">
        <f t="shared" si="347"/>
        <v>0</v>
      </c>
      <c r="AM292" s="41">
        <f t="shared" si="348"/>
        <v>0</v>
      </c>
      <c r="AN292" s="6">
        <f t="shared" si="349"/>
        <v>0</v>
      </c>
      <c r="AO292" s="42">
        <f t="shared" si="350"/>
        <v>0</v>
      </c>
      <c r="AP292" s="43">
        <f t="shared" si="351"/>
        <v>0</v>
      </c>
      <c r="AQ292" s="41">
        <f t="shared" si="352"/>
        <v>0</v>
      </c>
      <c r="AR292" s="6">
        <f t="shared" si="353"/>
        <v>0</v>
      </c>
      <c r="AS292" s="42">
        <f t="shared" si="354"/>
        <v>0</v>
      </c>
      <c r="AT292" s="43">
        <f t="shared" si="355"/>
        <v>0</v>
      </c>
      <c r="AU292" s="53">
        <f t="shared" si="356"/>
        <v>0</v>
      </c>
      <c r="AW292" s="41">
        <f t="shared" si="357"/>
        <v>0</v>
      </c>
      <c r="AX292" s="6">
        <f t="shared" si="358"/>
        <v>0</v>
      </c>
      <c r="AY292" s="42">
        <f t="shared" si="359"/>
        <v>0</v>
      </c>
      <c r="AZ292" s="43">
        <f t="shared" si="360"/>
        <v>0</v>
      </c>
      <c r="BA292" s="41">
        <f t="shared" si="361"/>
        <v>0</v>
      </c>
      <c r="BB292" s="6">
        <f t="shared" si="362"/>
        <v>0</v>
      </c>
      <c r="BC292" s="42">
        <f t="shared" si="363"/>
        <v>0</v>
      </c>
      <c r="BD292" s="43">
        <f t="shared" si="364"/>
        <v>0</v>
      </c>
      <c r="BE292" s="41">
        <f t="shared" si="365"/>
        <v>0</v>
      </c>
      <c r="BF292" s="6">
        <f t="shared" si="366"/>
        <v>0</v>
      </c>
      <c r="BG292" s="42">
        <f t="shared" si="367"/>
        <v>0</v>
      </c>
      <c r="BH292" s="43">
        <f t="shared" si="368"/>
        <v>0</v>
      </c>
      <c r="BI292" s="41">
        <f t="shared" si="369"/>
        <v>0</v>
      </c>
      <c r="BJ292" s="6">
        <f t="shared" si="370"/>
        <v>0</v>
      </c>
      <c r="BK292" s="42">
        <f t="shared" si="371"/>
        <v>0</v>
      </c>
      <c r="BL292" s="43">
        <f t="shared" si="372"/>
        <v>0</v>
      </c>
      <c r="BM292" s="53">
        <f t="shared" si="373"/>
        <v>0</v>
      </c>
      <c r="BO292" s="3">
        <v>287</v>
      </c>
    </row>
    <row r="293" spans="28:67" ht="15.75" thickBot="1" x14ac:dyDescent="0.3">
      <c r="AU293" s="246"/>
      <c r="AV293" s="248">
        <f t="shared" si="393"/>
        <v>0</v>
      </c>
      <c r="BN293" s="248">
        <f t="shared" si="394"/>
        <v>0</v>
      </c>
      <c r="BO293" s="3">
        <v>288</v>
      </c>
    </row>
    <row r="294" spans="28:67" x14ac:dyDescent="0.25">
      <c r="AU294" s="247"/>
    </row>
    <row r="295" spans="28:67" x14ac:dyDescent="0.25">
      <c r="AU295" s="247"/>
    </row>
    <row r="296" spans="28:67" x14ac:dyDescent="0.25">
      <c r="AU296" s="247"/>
    </row>
  </sheetData>
  <mergeCells count="57">
    <mergeCell ref="M66:N66"/>
    <mergeCell ref="O66:P66"/>
    <mergeCell ref="Q66:R66"/>
    <mergeCell ref="S66:T66"/>
    <mergeCell ref="M81:N81"/>
    <mergeCell ref="O81:P81"/>
    <mergeCell ref="Q81:R81"/>
    <mergeCell ref="S81:T81"/>
    <mergeCell ref="M36:N36"/>
    <mergeCell ref="O36:P36"/>
    <mergeCell ref="Q36:R36"/>
    <mergeCell ref="S36:T36"/>
    <mergeCell ref="M51:N51"/>
    <mergeCell ref="O51:P51"/>
    <mergeCell ref="Q51:R51"/>
    <mergeCell ref="S51:T51"/>
    <mergeCell ref="D21:E21"/>
    <mergeCell ref="AW2:AZ2"/>
    <mergeCell ref="BA2:BD2"/>
    <mergeCell ref="BE2:BH2"/>
    <mergeCell ref="BI2:BL2"/>
    <mergeCell ref="AW3:AW4"/>
    <mergeCell ref="AY3:AZ3"/>
    <mergeCell ref="BA3:BA4"/>
    <mergeCell ref="BC3:BD3"/>
    <mergeCell ref="D3:E3"/>
    <mergeCell ref="F3:G3"/>
    <mergeCell ref="H3:I3"/>
    <mergeCell ref="J3:K3"/>
    <mergeCell ref="AE2:AH2"/>
    <mergeCell ref="AI2:AL2"/>
    <mergeCell ref="AM2:AP2"/>
    <mergeCell ref="BM3:BM4"/>
    <mergeCell ref="M18:N18"/>
    <mergeCell ref="O18:P18"/>
    <mergeCell ref="Q18:R18"/>
    <mergeCell ref="S18:T18"/>
    <mergeCell ref="O3:P3"/>
    <mergeCell ref="BE3:BE4"/>
    <mergeCell ref="BG3:BH3"/>
    <mergeCell ref="BI3:BI4"/>
    <mergeCell ref="BK3:BL3"/>
    <mergeCell ref="AG3:AH3"/>
    <mergeCell ref="AU3:AU4"/>
    <mergeCell ref="M3:N3"/>
    <mergeCell ref="AQ2:AT2"/>
    <mergeCell ref="Q3:R3"/>
    <mergeCell ref="S3:T3"/>
    <mergeCell ref="AC3:AC4"/>
    <mergeCell ref="AD3:AD4"/>
    <mergeCell ref="AE3:AE4"/>
    <mergeCell ref="AI3:AI4"/>
    <mergeCell ref="AK3:AL3"/>
    <mergeCell ref="AM3:AM4"/>
    <mergeCell ref="AO3:AP3"/>
    <mergeCell ref="AQ3:AQ4"/>
    <mergeCell ref="AS3:AT3"/>
  </mergeCells>
  <conditionalFormatting sqref="AE5:AT292 AW5:BL292">
    <cfRule type="cellIs" dxfId="4" priority="55" operator="greaterThan">
      <formula>0</formula>
    </cfRule>
  </conditionalFormatting>
  <conditionalFormatting sqref="AI5:AT292 BA5:BL292">
    <cfRule type="cellIs" dxfId="3" priority="54" operator="greaterThan">
      <formula>0</formula>
    </cfRule>
  </conditionalFormatting>
  <conditionalFormatting sqref="BE5:BH292 AM5:AT292">
    <cfRule type="cellIs" dxfId="2" priority="53" operator="greaterThan">
      <formula>0</formula>
    </cfRule>
  </conditionalFormatting>
  <conditionalFormatting sqref="BI5:BL292 AM5:AT292">
    <cfRule type="cellIs" dxfId="1" priority="52" operator="greaterThan">
      <formula>0</formula>
    </cfRule>
  </conditionalFormatting>
  <conditionalFormatting sqref="M20:T31 M5:T16 N38:N49 P38:P49 R38:R49 T38:T49 N53:N64 P53:P64 R53:R64 T53:T64 N68:N79 N83:N94 P68:P79 R68:R79 T68:T79 P83:P94 R83:R94 T83:T94">
    <cfRule type="cellIs" dxfId="0" priority="36" operator="greaterThan">
      <formula>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heet1.kirt">
                <anchor moveWithCells="1" sizeWithCells="1">
                  <from>
                    <xdr:col>25</xdr:col>
                    <xdr:colOff>533400</xdr:colOff>
                    <xdr:row>5</xdr:row>
                    <xdr:rowOff>104775</xdr:rowOff>
                  </from>
                  <to>
                    <xdr:col>27</xdr:col>
                    <xdr:colOff>1038225</xdr:colOff>
                    <xdr:row>7</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Plan</vt:lpstr>
      <vt:lpstr>Home</vt:lpstr>
      <vt:lpstr>Keyin</vt:lpstr>
      <vt:lpstr>Plan_vs_Actual</vt:lpstr>
      <vt:lpstr>pi tag</vt:lpstr>
      <vt:lpstr>Plan_vs_Actual!af_polling</vt:lpstr>
      <vt:lpstr>Plan_vs_Actual!af1_blow</vt:lpstr>
      <vt:lpstr>'pi tag'!af1box</vt:lpstr>
      <vt:lpstr>'pi tag'!af2box</vt:lpstr>
      <vt:lpstr>Keyin!afdata</vt:lpstr>
      <vt:lpstr>'pi tag'!afdate</vt:lpstr>
      <vt:lpstr>Keyin!bpc</vt:lpstr>
      <vt:lpstr>Plan!bpc</vt:lpstr>
      <vt:lpstr>Plan_vs_Actual!bpc</vt:lpstr>
      <vt:lpstr>Keyin!cf_af_data</vt:lpstr>
      <vt:lpstr>Plan!cf_af_data</vt:lpstr>
      <vt:lpstr>Plan_vs_Actual!cf_af_data</vt:lpstr>
      <vt:lpstr>Keyin!cfdata</vt:lpstr>
      <vt:lpstr>datatwo</vt:lpstr>
      <vt:lpstr>Plan_vs_Actual!enddate</vt:lpstr>
      <vt:lpstr>Plan_vs_Actual!excel_data</vt:lpstr>
      <vt:lpstr>Keyin!fsfe_ref</vt:lpstr>
      <vt:lpstr>Keyin!fsfe_test</vt:lpstr>
      <vt:lpstr>Keyin!fsfedata</vt:lpstr>
      <vt:lpstr>Plan!fsfedata</vt:lpstr>
      <vt:lpstr>Plan_vs_Actual!fsfedata</vt:lpstr>
      <vt:lpstr>Keyin!fsfedata1</vt:lpstr>
      <vt:lpstr>Keyin!hundred1</vt:lpstr>
      <vt:lpstr>Home!keyindate</vt:lpstr>
      <vt:lpstr>Keyin!keyindate</vt:lpstr>
      <vt:lpstr>Plan!keyindate</vt:lpstr>
      <vt:lpstr>Plan_vs_Actual!keyindate</vt:lpstr>
      <vt:lpstr>Home!Print_Area</vt:lpstr>
      <vt:lpstr>Keyin!Print_Area</vt:lpstr>
      <vt:lpstr>Plan!Print_Area</vt:lpstr>
      <vt:lpstr>Plan_vs_Actual!Print_Area</vt:lpstr>
      <vt:lpstr>Plan_vs_Actual!realtime_startdate</vt:lpstr>
      <vt:lpstr>Plan_vs_Actual!start_range</vt:lpstr>
      <vt:lpstr>Keyin!v_month</vt:lpstr>
      <vt:lpstr>Keyin!v_year</vt:lpstr>
      <vt:lpstr>Keyin!view_load_day</vt:lpstr>
      <vt:lpstr>Keyin!you</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lyndane gonzales</dc:creator>
  <cp:lastModifiedBy>rltan</cp:lastModifiedBy>
  <cp:lastPrinted>2015-08-18T11:12:29Z</cp:lastPrinted>
  <dcterms:created xsi:type="dcterms:W3CDTF">2012-06-08T09:29:32Z</dcterms:created>
  <dcterms:modified xsi:type="dcterms:W3CDTF">2015-09-07T06:25:17Z</dcterms:modified>
</cp:coreProperties>
</file>